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480" yWindow="300" windowWidth="12240" windowHeight="9240" tabRatio="599" firstSheet="3" activeTab="10"/>
  </bookViews>
  <sheets>
    <sheet name="Biochimie" sheetId="20" r:id="rId1"/>
    <sheet name="Micribiologie" sheetId="21" r:id="rId2"/>
    <sheet name="Toxicologie" sheetId="22" r:id="rId3"/>
    <sheet name="Immunologie" sheetId="24" r:id="rId4"/>
    <sheet name="Bioinformatique" sheetId="19" r:id="rId5"/>
    <sheet name="Génétique" sheetId="23" r:id="rId6"/>
    <sheet name="Biologie Cellulaire et molécula" sheetId="28" r:id="rId7"/>
    <sheet name="Global SC Bio " sheetId="18" state="hidden" r:id="rId8"/>
    <sheet name="Entomologie" sheetId="26" r:id="rId9"/>
    <sheet name="Apiculture" sheetId="25" r:id="rId10"/>
    <sheet name="Biologie et Physiologie Végétal" sheetId="27" r:id="rId11"/>
    <sheet name="sc biologique" sheetId="1" state="hidden" r:id="rId12"/>
    <sheet name="BT Microbiene " sheetId="10" state="hidden" r:id="rId13"/>
    <sheet name="Ecologie " sheetId="9" state="hidden" r:id="rId14"/>
    <sheet name="Admis Sc Biologique" sheetId="11" state="hidden" r:id="rId15"/>
    <sheet name="Progression Sc Biologique" sheetId="12" state="hidden" r:id="rId16"/>
    <sheet name="Global Biotec " sheetId="31" state="hidden" r:id="rId17"/>
    <sheet name="Biot Microbien " sheetId="29" r:id="rId18"/>
    <sheet name="BTGV" sheetId="30" r:id="rId19"/>
    <sheet name="Admis BT Microbienne" sheetId="13" state="hidden" r:id="rId20"/>
    <sheet name="Ajournée SCBio Biot ECoEnv " sheetId="33" r:id="rId21"/>
    <sheet name="Ecologie et Environnement" sheetId="32" r:id="rId22"/>
    <sheet name="Progression BT MICROBIENNE" sheetId="14" state="hidden" r:id="rId23"/>
    <sheet name="Admis Ecologie" sheetId="15" state="hidden" r:id="rId24"/>
    <sheet name="Progression Ecologie" sheetId="16" state="hidden" r:id="rId25"/>
    <sheet name="Ajournée" sheetId="17" state="hidden" r:id="rId26"/>
    <sheet name="REcours " sheetId="34" r:id="rId27"/>
  </sheets>
  <calcPr calcId="124519"/>
</workbook>
</file>

<file path=xl/calcChain.xml><?xml version="1.0" encoding="utf-8"?>
<calcChain xmlns="http://schemas.openxmlformats.org/spreadsheetml/2006/main">
  <c r="L103" i="32"/>
  <c r="M103" s="1"/>
  <c r="AF103" s="1"/>
  <c r="N103"/>
  <c r="O103"/>
  <c r="AA103" s="1"/>
  <c r="V103"/>
  <c r="W103" s="1"/>
  <c r="X103"/>
  <c r="Y103"/>
  <c r="Z103"/>
  <c r="AB103" s="1"/>
  <c r="AC103" s="1"/>
  <c r="AE103" s="1"/>
  <c r="AD103"/>
  <c r="L51" i="24"/>
  <c r="N51"/>
  <c r="O51"/>
  <c r="V51"/>
  <c r="W51" s="1"/>
  <c r="X51"/>
  <c r="Y51"/>
  <c r="L46" i="28"/>
  <c r="M46" s="1"/>
  <c r="N46"/>
  <c r="O46"/>
  <c r="V46"/>
  <c r="W46" s="1"/>
  <c r="X46"/>
  <c r="Y46"/>
  <c r="AA46" s="1"/>
  <c r="Y53" i="24"/>
  <c r="X53"/>
  <c r="W53"/>
  <c r="V53"/>
  <c r="O53"/>
  <c r="N53"/>
  <c r="L53"/>
  <c r="L150" i="27"/>
  <c r="M150" s="1"/>
  <c r="N150"/>
  <c r="O150"/>
  <c r="V150"/>
  <c r="W150" s="1"/>
  <c r="X150"/>
  <c r="Y150"/>
  <c r="L26" i="19"/>
  <c r="M26"/>
  <c r="N26"/>
  <c r="O26"/>
  <c r="V26"/>
  <c r="W26" s="1"/>
  <c r="AF26" s="1"/>
  <c r="X26"/>
  <c r="Y26"/>
  <c r="L55" i="29"/>
  <c r="M55" s="1"/>
  <c r="N55"/>
  <c r="O55"/>
  <c r="AA55" s="1"/>
  <c r="V55"/>
  <c r="W55" s="1"/>
  <c r="X55"/>
  <c r="Y55"/>
  <c r="L158" i="33"/>
  <c r="M158"/>
  <c r="N158"/>
  <c r="Z158" s="1"/>
  <c r="AB158" s="1"/>
  <c r="AC158" s="1"/>
  <c r="AE158" s="1"/>
  <c r="O158"/>
  <c r="AA158" s="1"/>
  <c r="V158"/>
  <c r="W158" s="1"/>
  <c r="AF158" s="1"/>
  <c r="X158"/>
  <c r="Y158"/>
  <c r="AD158"/>
  <c r="L52" i="22"/>
  <c r="M52" s="1"/>
  <c r="N52"/>
  <c r="O52"/>
  <c r="V52"/>
  <c r="W52" s="1"/>
  <c r="X52"/>
  <c r="Y52"/>
  <c r="Y67"/>
  <c r="X67"/>
  <c r="V67"/>
  <c r="W67" s="1"/>
  <c r="O67"/>
  <c r="N67"/>
  <c r="L67"/>
  <c r="L24" i="19"/>
  <c r="M24" s="1"/>
  <c r="N24"/>
  <c r="Z24" s="1"/>
  <c r="O24"/>
  <c r="V24"/>
  <c r="W24" s="1"/>
  <c r="X24"/>
  <c r="Y24"/>
  <c r="AD24"/>
  <c r="L130" i="21"/>
  <c r="AD130" s="1"/>
  <c r="N130"/>
  <c r="Z130" s="1"/>
  <c r="O130"/>
  <c r="V130"/>
  <c r="W130" s="1"/>
  <c r="X130"/>
  <c r="Y130"/>
  <c r="L22" i="28"/>
  <c r="M22" s="1"/>
  <c r="N22"/>
  <c r="O22"/>
  <c r="V22"/>
  <c r="W22" s="1"/>
  <c r="X22"/>
  <c r="Y22"/>
  <c r="L55" i="24"/>
  <c r="N55"/>
  <c r="O55"/>
  <c r="V55"/>
  <c r="W55" s="1"/>
  <c r="X55"/>
  <c r="Y55"/>
  <c r="AF37" i="34"/>
  <c r="Y37"/>
  <c r="X37"/>
  <c r="W37"/>
  <c r="V37"/>
  <c r="O37"/>
  <c r="AA37" s="1"/>
  <c r="N37"/>
  <c r="Z37" s="1"/>
  <c r="M37"/>
  <c r="L37"/>
  <c r="AD37" s="1"/>
  <c r="AA36"/>
  <c r="Y36"/>
  <c r="X36"/>
  <c r="W36"/>
  <c r="V36"/>
  <c r="O36"/>
  <c r="N36"/>
  <c r="Z36" s="1"/>
  <c r="AB36" s="1"/>
  <c r="AC36" s="1"/>
  <c r="L36"/>
  <c r="M36" s="1"/>
  <c r="AF36" s="1"/>
  <c r="AA35"/>
  <c r="Z35"/>
  <c r="AB35" s="1"/>
  <c r="AC35" s="1"/>
  <c r="Y35"/>
  <c r="X35"/>
  <c r="V35"/>
  <c r="W35" s="1"/>
  <c r="O35"/>
  <c r="N35"/>
  <c r="M35"/>
  <c r="L35"/>
  <c r="Z34"/>
  <c r="Y34"/>
  <c r="X34"/>
  <c r="V34"/>
  <c r="W34" s="1"/>
  <c r="O34"/>
  <c r="AA34" s="1"/>
  <c r="N34"/>
  <c r="L34"/>
  <c r="AD34" s="1"/>
  <c r="Y33"/>
  <c r="AA33" s="1"/>
  <c r="X33"/>
  <c r="W33"/>
  <c r="V33"/>
  <c r="AD33" s="1"/>
  <c r="O33"/>
  <c r="N33"/>
  <c r="Z33" s="1"/>
  <c r="AB33" s="1"/>
  <c r="AC33" s="1"/>
  <c r="M33"/>
  <c r="AF33" s="1"/>
  <c r="L33"/>
  <c r="AA32"/>
  <c r="Y32"/>
  <c r="X32"/>
  <c r="Z32" s="1"/>
  <c r="AB32" s="1"/>
  <c r="AC32" s="1"/>
  <c r="AE32" s="1"/>
  <c r="V32"/>
  <c r="AD32" s="1"/>
  <c r="O32"/>
  <c r="N32"/>
  <c r="M32"/>
  <c r="L32"/>
  <c r="Z31"/>
  <c r="Y31"/>
  <c r="X31"/>
  <c r="W31"/>
  <c r="V31"/>
  <c r="O31"/>
  <c r="AA31" s="1"/>
  <c r="N31"/>
  <c r="L31"/>
  <c r="M31" s="1"/>
  <c r="AF31" s="1"/>
  <c r="Y30"/>
  <c r="X30"/>
  <c r="V30"/>
  <c r="AD30" s="1"/>
  <c r="O30"/>
  <c r="AA30" s="1"/>
  <c r="N30"/>
  <c r="Z30" s="1"/>
  <c r="M30"/>
  <c r="L30"/>
  <c r="AF29"/>
  <c r="Y29"/>
  <c r="X29"/>
  <c r="W29"/>
  <c r="V29"/>
  <c r="O29"/>
  <c r="AA29" s="1"/>
  <c r="N29"/>
  <c r="Z29" s="1"/>
  <c r="M29"/>
  <c r="L29"/>
  <c r="AD29" s="1"/>
  <c r="AA28"/>
  <c r="Y28"/>
  <c r="X28"/>
  <c r="W28"/>
  <c r="V28"/>
  <c r="O28"/>
  <c r="N28"/>
  <c r="Z28" s="1"/>
  <c r="AB28" s="1"/>
  <c r="AC28" s="1"/>
  <c r="L28"/>
  <c r="M28" s="1"/>
  <c r="AF28" s="1"/>
  <c r="AA27"/>
  <c r="Z27"/>
  <c r="AB27" s="1"/>
  <c r="AC27" s="1"/>
  <c r="Y27"/>
  <c r="X27"/>
  <c r="V27"/>
  <c r="W27" s="1"/>
  <c r="O27"/>
  <c r="N27"/>
  <c r="M27"/>
  <c r="L27"/>
  <c r="Z26"/>
  <c r="Y26"/>
  <c r="X26"/>
  <c r="V26"/>
  <c r="W26" s="1"/>
  <c r="O26"/>
  <c r="AA26" s="1"/>
  <c r="N26"/>
  <c r="L26"/>
  <c r="AD26" s="1"/>
  <c r="Y25"/>
  <c r="AA25" s="1"/>
  <c r="X25"/>
  <c r="W25"/>
  <c r="V25"/>
  <c r="AD25" s="1"/>
  <c r="O25"/>
  <c r="N25"/>
  <c r="Z25" s="1"/>
  <c r="AB25" s="1"/>
  <c r="AC25" s="1"/>
  <c r="M25"/>
  <c r="AF25" s="1"/>
  <c r="L25"/>
  <c r="AD24"/>
  <c r="AA24"/>
  <c r="Y24"/>
  <c r="X24"/>
  <c r="Z24" s="1"/>
  <c r="AB24" s="1"/>
  <c r="AC24" s="1"/>
  <c r="AE24" s="1"/>
  <c r="V24"/>
  <c r="W24" s="1"/>
  <c r="O24"/>
  <c r="N24"/>
  <c r="M24"/>
  <c r="L24"/>
  <c r="Z23"/>
  <c r="Y23"/>
  <c r="X23"/>
  <c r="W23"/>
  <c r="V23"/>
  <c r="O23"/>
  <c r="AA23" s="1"/>
  <c r="N23"/>
  <c r="L23"/>
  <c r="M23" s="1"/>
  <c r="AF23" s="1"/>
  <c r="AD22"/>
  <c r="Y22"/>
  <c r="X22"/>
  <c r="V22"/>
  <c r="W22" s="1"/>
  <c r="O22"/>
  <c r="AA22" s="1"/>
  <c r="N22"/>
  <c r="Z22" s="1"/>
  <c r="L22"/>
  <c r="M22" s="1"/>
  <c r="AF21"/>
  <c r="Y21"/>
  <c r="X21"/>
  <c r="W21"/>
  <c r="V21"/>
  <c r="O21"/>
  <c r="AA21" s="1"/>
  <c r="N21"/>
  <c r="Z21" s="1"/>
  <c r="M21"/>
  <c r="L21"/>
  <c r="AD21" s="1"/>
  <c r="AA20"/>
  <c r="Y20"/>
  <c r="X20"/>
  <c r="W20"/>
  <c r="V20"/>
  <c r="O20"/>
  <c r="N20"/>
  <c r="Z20" s="1"/>
  <c r="AB20" s="1"/>
  <c r="AC20" s="1"/>
  <c r="L20"/>
  <c r="M20" s="1"/>
  <c r="AF20" s="1"/>
  <c r="AA19"/>
  <c r="Z19"/>
  <c r="AB19" s="1"/>
  <c r="AC19" s="1"/>
  <c r="Y19"/>
  <c r="X19"/>
  <c r="V19"/>
  <c r="W19" s="1"/>
  <c r="O19"/>
  <c r="N19"/>
  <c r="M19"/>
  <c r="L19"/>
  <c r="Z18"/>
  <c r="AB18" s="1"/>
  <c r="AC18" s="1"/>
  <c r="AE18" s="1"/>
  <c r="Y18"/>
  <c r="X18"/>
  <c r="V18"/>
  <c r="W18" s="1"/>
  <c r="O18"/>
  <c r="AA18" s="1"/>
  <c r="N18"/>
  <c r="L18"/>
  <c r="AD18" s="1"/>
  <c r="Y17"/>
  <c r="AA17" s="1"/>
  <c r="X17"/>
  <c r="W17"/>
  <c r="V17"/>
  <c r="AD17" s="1"/>
  <c r="O17"/>
  <c r="N17"/>
  <c r="Z17" s="1"/>
  <c r="AB17" s="1"/>
  <c r="AC17" s="1"/>
  <c r="M17"/>
  <c r="AF17" s="1"/>
  <c r="L17"/>
  <c r="AA16"/>
  <c r="Y16"/>
  <c r="X16"/>
  <c r="Z16" s="1"/>
  <c r="AB16" s="1"/>
  <c r="AC16" s="1"/>
  <c r="AE16" s="1"/>
  <c r="V16"/>
  <c r="AD16" s="1"/>
  <c r="O16"/>
  <c r="N16"/>
  <c r="M16"/>
  <c r="L16"/>
  <c r="Z15"/>
  <c r="Y15"/>
  <c r="X15"/>
  <c r="W15"/>
  <c r="V15"/>
  <c r="O15"/>
  <c r="AA15" s="1"/>
  <c r="N15"/>
  <c r="L15"/>
  <c r="M15" s="1"/>
  <c r="AF15" s="1"/>
  <c r="Y14"/>
  <c r="X14"/>
  <c r="V14"/>
  <c r="AD14" s="1"/>
  <c r="O14"/>
  <c r="AA14" s="1"/>
  <c r="N14"/>
  <c r="Z14" s="1"/>
  <c r="M14"/>
  <c r="L14"/>
  <c r="AF13"/>
  <c r="Y13"/>
  <c r="X13"/>
  <c r="W13"/>
  <c r="V13"/>
  <c r="O13"/>
  <c r="AA13" s="1"/>
  <c r="N13"/>
  <c r="Z13" s="1"/>
  <c r="M13"/>
  <c r="L13"/>
  <c r="AD13" s="1"/>
  <c r="AA12"/>
  <c r="Y12"/>
  <c r="X12"/>
  <c r="W12"/>
  <c r="V12"/>
  <c r="O12"/>
  <c r="N12"/>
  <c r="Z12" s="1"/>
  <c r="AB12" s="1"/>
  <c r="AC12" s="1"/>
  <c r="L12"/>
  <c r="M12" s="1"/>
  <c r="AF12" s="1"/>
  <c r="AA11"/>
  <c r="Z11"/>
  <c r="AB11" s="1"/>
  <c r="AC11" s="1"/>
  <c r="Y11"/>
  <c r="X11"/>
  <c r="V11"/>
  <c r="W11" s="1"/>
  <c r="O11"/>
  <c r="N11"/>
  <c r="M11"/>
  <c r="L11"/>
  <c r="Z10"/>
  <c r="AB10" s="1"/>
  <c r="AC10" s="1"/>
  <c r="AE10" s="1"/>
  <c r="Y10"/>
  <c r="X10"/>
  <c r="W10"/>
  <c r="V10"/>
  <c r="O10"/>
  <c r="AA10" s="1"/>
  <c r="N10"/>
  <c r="L10"/>
  <c r="AD10" s="1"/>
  <c r="Y9"/>
  <c r="AA9" s="1"/>
  <c r="X9"/>
  <c r="W9"/>
  <c r="V9"/>
  <c r="AD9" s="1"/>
  <c r="O9"/>
  <c r="N9"/>
  <c r="Z9" s="1"/>
  <c r="M9"/>
  <c r="AF9" s="1"/>
  <c r="L9"/>
  <c r="AA8"/>
  <c r="Y8"/>
  <c r="X8"/>
  <c r="Z8" s="1"/>
  <c r="AB8" s="1"/>
  <c r="AC8" s="1"/>
  <c r="AE8" s="1"/>
  <c r="V8"/>
  <c r="W8" s="1"/>
  <c r="O8"/>
  <c r="N8"/>
  <c r="M8"/>
  <c r="L8"/>
  <c r="AD8" s="1"/>
  <c r="L142" i="33"/>
  <c r="M142" s="1"/>
  <c r="N142"/>
  <c r="O142"/>
  <c r="V142"/>
  <c r="W142" s="1"/>
  <c r="X142"/>
  <c r="Y142"/>
  <c r="Z150" i="27" l="1"/>
  <c r="AA150"/>
  <c r="AB150" s="1"/>
  <c r="AC150" s="1"/>
  <c r="AE150" s="1"/>
  <c r="Z67" i="22"/>
  <c r="AA52"/>
  <c r="AD51" i="24"/>
  <c r="AD53"/>
  <c r="Z51"/>
  <c r="AA51"/>
  <c r="AD67" i="22"/>
  <c r="M53" i="24"/>
  <c r="AF53" s="1"/>
  <c r="M51"/>
  <c r="AF51" s="1"/>
  <c r="AA53"/>
  <c r="AD55" i="29"/>
  <c r="Z55"/>
  <c r="AB55" s="1"/>
  <c r="AC55" s="1"/>
  <c r="AF46" i="28"/>
  <c r="Z46"/>
  <c r="AB46" s="1"/>
  <c r="AC46" s="1"/>
  <c r="AE46" s="1"/>
  <c r="AD46"/>
  <c r="AF150" i="27"/>
  <c r="AD150"/>
  <c r="Z26" i="19"/>
  <c r="AB26" s="1"/>
  <c r="AC26" s="1"/>
  <c r="AE26" s="1"/>
  <c r="AA26"/>
  <c r="AD26"/>
  <c r="Z53" i="24"/>
  <c r="AB53" s="1"/>
  <c r="AC53" s="1"/>
  <c r="AE53" s="1"/>
  <c r="Z52" i="22"/>
  <c r="AB52" s="1"/>
  <c r="AC52" s="1"/>
  <c r="M67"/>
  <c r="AF67" s="1"/>
  <c r="AD52"/>
  <c r="Z22" i="28"/>
  <c r="AB22" s="1"/>
  <c r="AC22" s="1"/>
  <c r="AA130" i="21"/>
  <c r="AB130" s="1"/>
  <c r="AC130" s="1"/>
  <c r="AE130" s="1"/>
  <c r="AF22" i="28"/>
  <c r="AA22"/>
  <c r="AA24" i="19"/>
  <c r="AB24" s="1"/>
  <c r="AC24" s="1"/>
  <c r="AE24" s="1"/>
  <c r="AF55" i="29"/>
  <c r="Z142" i="33"/>
  <c r="AF52" i="22"/>
  <c r="AA67"/>
  <c r="AB67" s="1"/>
  <c r="AC67" s="1"/>
  <c r="AF24" i="19"/>
  <c r="M130" i="21"/>
  <c r="AF130" s="1"/>
  <c r="AD22" i="28"/>
  <c r="Z55" i="24"/>
  <c r="AD55"/>
  <c r="AA55"/>
  <c r="M55"/>
  <c r="AF55" s="1"/>
  <c r="AB30" i="34"/>
  <c r="AC30" s="1"/>
  <c r="AE30" s="1"/>
  <c r="AB14"/>
  <c r="AC14" s="1"/>
  <c r="AE14" s="1"/>
  <c r="AE25"/>
  <c r="AB29"/>
  <c r="AC29" s="1"/>
  <c r="AE29" s="1"/>
  <c r="AE33"/>
  <c r="AB37"/>
  <c r="AC37" s="1"/>
  <c r="AE37" s="1"/>
  <c r="AB13"/>
  <c r="AC13" s="1"/>
  <c r="AE13" s="1"/>
  <c r="AE17"/>
  <c r="AB21"/>
  <c r="AC21" s="1"/>
  <c r="AE21" s="1"/>
  <c r="AB22"/>
  <c r="AC22" s="1"/>
  <c r="AE22" s="1"/>
  <c r="AF32"/>
  <c r="AE36"/>
  <c r="AB9"/>
  <c r="AC9" s="1"/>
  <c r="AE9" s="1"/>
  <c r="AF22"/>
  <c r="AF24"/>
  <c r="AF27"/>
  <c r="AF35"/>
  <c r="AF8"/>
  <c r="AF11"/>
  <c r="AF19"/>
  <c r="AB31"/>
  <c r="AC31" s="1"/>
  <c r="AE31" s="1"/>
  <c r="AB15"/>
  <c r="AC15" s="1"/>
  <c r="AB23"/>
  <c r="AC23" s="1"/>
  <c r="AB26"/>
  <c r="AC26" s="1"/>
  <c r="AE26" s="1"/>
  <c r="AE27"/>
  <c r="AB34"/>
  <c r="AC34" s="1"/>
  <c r="AE34" s="1"/>
  <c r="AE35"/>
  <c r="AD27"/>
  <c r="AD35"/>
  <c r="AD12"/>
  <c r="AE12" s="1"/>
  <c r="AD20"/>
  <c r="AE20" s="1"/>
  <c r="AD28"/>
  <c r="AE28" s="1"/>
  <c r="AD36"/>
  <c r="M10"/>
  <c r="AF10" s="1"/>
  <c r="W14"/>
  <c r="AF14" s="1"/>
  <c r="M18"/>
  <c r="AF18" s="1"/>
  <c r="M26"/>
  <c r="AF26" s="1"/>
  <c r="W30"/>
  <c r="AF30" s="1"/>
  <c r="M34"/>
  <c r="AF34" s="1"/>
  <c r="AD11"/>
  <c r="AE11" s="1"/>
  <c r="AD15"/>
  <c r="W16"/>
  <c r="AF16" s="1"/>
  <c r="AD23"/>
  <c r="AD31"/>
  <c r="W32"/>
  <c r="AD19"/>
  <c r="AE19" s="1"/>
  <c r="AD142" i="33"/>
  <c r="AA142"/>
  <c r="AB142" s="1"/>
  <c r="AC142" s="1"/>
  <c r="AF142"/>
  <c r="AB51" i="24" l="1"/>
  <c r="AC51" s="1"/>
  <c r="AE51" s="1"/>
  <c r="AE52" i="22"/>
  <c r="AE55" i="29"/>
  <c r="AE22" i="28"/>
  <c r="AB55" i="24"/>
  <c r="AC55" s="1"/>
  <c r="AE55" s="1"/>
  <c r="AE15" i="34"/>
  <c r="AE23"/>
  <c r="AE142" i="33"/>
  <c r="L25" i="19" l="1"/>
  <c r="M25" s="1"/>
  <c r="N25"/>
  <c r="O25"/>
  <c r="V25"/>
  <c r="W25" s="1"/>
  <c r="X25"/>
  <c r="Y25"/>
  <c r="L69" i="27"/>
  <c r="M69" s="1"/>
  <c r="N69"/>
  <c r="O69"/>
  <c r="V69"/>
  <c r="W69" s="1"/>
  <c r="X69"/>
  <c r="Y69"/>
  <c r="L76" i="21"/>
  <c r="M76" s="1"/>
  <c r="N76"/>
  <c r="O76"/>
  <c r="V76"/>
  <c r="W76" s="1"/>
  <c r="X76"/>
  <c r="Y76"/>
  <c r="L136"/>
  <c r="N136"/>
  <c r="O136"/>
  <c r="V136"/>
  <c r="W136" s="1"/>
  <c r="X136"/>
  <c r="Y136"/>
  <c r="Z25" i="19" l="1"/>
  <c r="AD25"/>
  <c r="AD69" i="27"/>
  <c r="AF25" i="19"/>
  <c r="AA25"/>
  <c r="Z69" i="27"/>
  <c r="AA69"/>
  <c r="AF69"/>
  <c r="AD76" i="21"/>
  <c r="AF76"/>
  <c r="Z76"/>
  <c r="AA76"/>
  <c r="Z136"/>
  <c r="AA136"/>
  <c r="AD136"/>
  <c r="M136"/>
  <c r="AF136" s="1"/>
  <c r="AB25" i="19" l="1"/>
  <c r="AC25" s="1"/>
  <c r="AE25" s="1"/>
  <c r="AB136" i="21"/>
  <c r="AC136" s="1"/>
  <c r="AE136" s="1"/>
  <c r="AB69" i="27"/>
  <c r="AC69" s="1"/>
  <c r="AE69" s="1"/>
  <c r="AB76" i="21"/>
  <c r="AC76" s="1"/>
  <c r="AE76" s="1"/>
  <c r="L71" i="26"/>
  <c r="M71" s="1"/>
  <c r="N71"/>
  <c r="O71"/>
  <c r="V71"/>
  <c r="W71" s="1"/>
  <c r="X71"/>
  <c r="Y71"/>
  <c r="L72"/>
  <c r="M72" s="1"/>
  <c r="N72"/>
  <c r="O72"/>
  <c r="V72"/>
  <c r="W72" s="1"/>
  <c r="X72"/>
  <c r="Y72"/>
  <c r="L73"/>
  <c r="M73" s="1"/>
  <c r="N73"/>
  <c r="O73"/>
  <c r="V73"/>
  <c r="W73" s="1"/>
  <c r="X73"/>
  <c r="Z73" s="1"/>
  <c r="Y73"/>
  <c r="Y26"/>
  <c r="X26"/>
  <c r="V26"/>
  <c r="W26" s="1"/>
  <c r="O26"/>
  <c r="N26"/>
  <c r="L26"/>
  <c r="M26" s="1"/>
  <c r="L174" i="27"/>
  <c r="M174" s="1"/>
  <c r="N174"/>
  <c r="O174"/>
  <c r="V174"/>
  <c r="W174" s="1"/>
  <c r="X174"/>
  <c r="Y174"/>
  <c r="Y52" i="30"/>
  <c r="X52"/>
  <c r="V52"/>
  <c r="W52" s="1"/>
  <c r="O52"/>
  <c r="N52"/>
  <c r="L52"/>
  <c r="M52" s="1"/>
  <c r="L10" i="29"/>
  <c r="M10" s="1"/>
  <c r="N10"/>
  <c r="O10"/>
  <c r="V10"/>
  <c r="W10" s="1"/>
  <c r="X10"/>
  <c r="Y10"/>
  <c r="L122" i="21"/>
  <c r="M122" s="1"/>
  <c r="N122"/>
  <c r="O122"/>
  <c r="V122"/>
  <c r="W122" s="1"/>
  <c r="X122"/>
  <c r="Y122"/>
  <c r="L19"/>
  <c r="M19" s="1"/>
  <c r="N19"/>
  <c r="O19"/>
  <c r="V19"/>
  <c r="W19" s="1"/>
  <c r="X19"/>
  <c r="Y19"/>
  <c r="Y64" i="32"/>
  <c r="X64"/>
  <c r="V64"/>
  <c r="W64" s="1"/>
  <c r="O64"/>
  <c r="N64"/>
  <c r="L64"/>
  <c r="M64" s="1"/>
  <c r="Y58"/>
  <c r="X58"/>
  <c r="V58"/>
  <c r="W58" s="1"/>
  <c r="O58"/>
  <c r="N58"/>
  <c r="L58"/>
  <c r="M58" s="1"/>
  <c r="Y183" i="27"/>
  <c r="X183"/>
  <c r="V183"/>
  <c r="W183" s="1"/>
  <c r="O183"/>
  <c r="N183"/>
  <c r="L183"/>
  <c r="M183" s="1"/>
  <c r="Y48" i="30"/>
  <c r="X48"/>
  <c r="V48"/>
  <c r="W48" s="1"/>
  <c r="O48"/>
  <c r="N48"/>
  <c r="L48"/>
  <c r="M48" s="1"/>
  <c r="Y157" i="33"/>
  <c r="X157"/>
  <c r="V157"/>
  <c r="W157" s="1"/>
  <c r="O157"/>
  <c r="N157"/>
  <c r="L157"/>
  <c r="M157" s="1"/>
  <c r="Y156"/>
  <c r="X156"/>
  <c r="V156"/>
  <c r="W156" s="1"/>
  <c r="O156"/>
  <c r="N156"/>
  <c r="L156"/>
  <c r="M156" s="1"/>
  <c r="Y155"/>
  <c r="X155"/>
  <c r="V155"/>
  <c r="W155" s="1"/>
  <c r="O155"/>
  <c r="N155"/>
  <c r="L155"/>
  <c r="Y154"/>
  <c r="X154"/>
  <c r="V154"/>
  <c r="W154" s="1"/>
  <c r="O154"/>
  <c r="N154"/>
  <c r="L154"/>
  <c r="M154" s="1"/>
  <c r="Y153"/>
  <c r="X153"/>
  <c r="V153"/>
  <c r="W153" s="1"/>
  <c r="O153"/>
  <c r="N153"/>
  <c r="L153"/>
  <c r="M153" s="1"/>
  <c r="Y152"/>
  <c r="X152"/>
  <c r="V152"/>
  <c r="O152"/>
  <c r="N152"/>
  <c r="L152"/>
  <c r="M152" s="1"/>
  <c r="Y151"/>
  <c r="X151"/>
  <c r="V151"/>
  <c r="W151" s="1"/>
  <c r="O151"/>
  <c r="N151"/>
  <c r="L151"/>
  <c r="M151" s="1"/>
  <c r="Y150"/>
  <c r="X150"/>
  <c r="V150"/>
  <c r="W150" s="1"/>
  <c r="O150"/>
  <c r="N150"/>
  <c r="L150"/>
  <c r="M150" s="1"/>
  <c r="Y149"/>
  <c r="X149"/>
  <c r="V149"/>
  <c r="W149" s="1"/>
  <c r="O149"/>
  <c r="N149"/>
  <c r="L149"/>
  <c r="M149" s="1"/>
  <c r="Y148"/>
  <c r="X148"/>
  <c r="V148"/>
  <c r="W148" s="1"/>
  <c r="O148"/>
  <c r="N148"/>
  <c r="L148"/>
  <c r="Y147"/>
  <c r="X147"/>
  <c r="V147"/>
  <c r="W147" s="1"/>
  <c r="O147"/>
  <c r="N147"/>
  <c r="L147"/>
  <c r="Y146"/>
  <c r="X146"/>
  <c r="V146"/>
  <c r="O146"/>
  <c r="N146"/>
  <c r="L146"/>
  <c r="M146" s="1"/>
  <c r="Y145"/>
  <c r="X145"/>
  <c r="V145"/>
  <c r="W145" s="1"/>
  <c r="O145"/>
  <c r="N145"/>
  <c r="L145"/>
  <c r="M145" s="1"/>
  <c r="Y144"/>
  <c r="X144"/>
  <c r="V144"/>
  <c r="O144"/>
  <c r="N144"/>
  <c r="L144"/>
  <c r="M144" s="1"/>
  <c r="Y143"/>
  <c r="X143"/>
  <c r="V143"/>
  <c r="W143" s="1"/>
  <c r="O143"/>
  <c r="N143"/>
  <c r="L143"/>
  <c r="M143" s="1"/>
  <c r="Y141"/>
  <c r="X141"/>
  <c r="V141"/>
  <c r="W141" s="1"/>
  <c r="O141"/>
  <c r="N141"/>
  <c r="L141"/>
  <c r="M141" s="1"/>
  <c r="Y140"/>
  <c r="X140"/>
  <c r="V140"/>
  <c r="W140" s="1"/>
  <c r="O140"/>
  <c r="N140"/>
  <c r="L140"/>
  <c r="Y139"/>
  <c r="X139"/>
  <c r="V139"/>
  <c r="W139" s="1"/>
  <c r="O139"/>
  <c r="N139"/>
  <c r="L139"/>
  <c r="Y138"/>
  <c r="X138"/>
  <c r="V138"/>
  <c r="W138" s="1"/>
  <c r="O138"/>
  <c r="N138"/>
  <c r="L138"/>
  <c r="M138" s="1"/>
  <c r="Y137"/>
  <c r="X137"/>
  <c r="V137"/>
  <c r="W137" s="1"/>
  <c r="O137"/>
  <c r="N137"/>
  <c r="L137"/>
  <c r="M137" s="1"/>
  <c r="Y136"/>
  <c r="X136"/>
  <c r="V136"/>
  <c r="W136" s="1"/>
  <c r="O136"/>
  <c r="N136"/>
  <c r="L136"/>
  <c r="M136" s="1"/>
  <c r="Y135"/>
  <c r="X135"/>
  <c r="V135"/>
  <c r="W135" s="1"/>
  <c r="O135"/>
  <c r="N135"/>
  <c r="L135"/>
  <c r="Y134"/>
  <c r="X134"/>
  <c r="V134"/>
  <c r="W134" s="1"/>
  <c r="O134"/>
  <c r="N134"/>
  <c r="L134"/>
  <c r="M134" s="1"/>
  <c r="Y133"/>
  <c r="X133"/>
  <c r="V133"/>
  <c r="W133" s="1"/>
  <c r="O133"/>
  <c r="N133"/>
  <c r="L133"/>
  <c r="Y132"/>
  <c r="X132"/>
  <c r="V132"/>
  <c r="W132" s="1"/>
  <c r="O132"/>
  <c r="N132"/>
  <c r="L132"/>
  <c r="M132" s="1"/>
  <c r="Y131"/>
  <c r="X131"/>
  <c r="V131"/>
  <c r="W131" s="1"/>
  <c r="O131"/>
  <c r="N131"/>
  <c r="L131"/>
  <c r="Y130"/>
  <c r="X130"/>
  <c r="V130"/>
  <c r="W130" s="1"/>
  <c r="O130"/>
  <c r="N130"/>
  <c r="L130"/>
  <c r="M130" s="1"/>
  <c r="Y129"/>
  <c r="X129"/>
  <c r="V129"/>
  <c r="W129" s="1"/>
  <c r="O129"/>
  <c r="N129"/>
  <c r="L129"/>
  <c r="M129" s="1"/>
  <c r="Y128"/>
  <c r="X128"/>
  <c r="V128"/>
  <c r="W128" s="1"/>
  <c r="O128"/>
  <c r="N128"/>
  <c r="L128"/>
  <c r="M128" s="1"/>
  <c r="Y127"/>
  <c r="X127"/>
  <c r="V127"/>
  <c r="W127" s="1"/>
  <c r="O127"/>
  <c r="N127"/>
  <c r="L127"/>
  <c r="M127" s="1"/>
  <c r="Y126"/>
  <c r="X126"/>
  <c r="V126"/>
  <c r="W126" s="1"/>
  <c r="O126"/>
  <c r="N126"/>
  <c r="L126"/>
  <c r="M126" s="1"/>
  <c r="Y125"/>
  <c r="X125"/>
  <c r="V125"/>
  <c r="W125" s="1"/>
  <c r="O125"/>
  <c r="N125"/>
  <c r="L125"/>
  <c r="AD125" s="1"/>
  <c r="Y124"/>
  <c r="X124"/>
  <c r="V124"/>
  <c r="W124" s="1"/>
  <c r="O124"/>
  <c r="N124"/>
  <c r="L124"/>
  <c r="Y123"/>
  <c r="X123"/>
  <c r="V123"/>
  <c r="W123" s="1"/>
  <c r="O123"/>
  <c r="N123"/>
  <c r="L123"/>
  <c r="AD123" s="1"/>
  <c r="Y122"/>
  <c r="X122"/>
  <c r="V122"/>
  <c r="W122" s="1"/>
  <c r="O122"/>
  <c r="N122"/>
  <c r="L122"/>
  <c r="M122" s="1"/>
  <c r="Y121"/>
  <c r="X121"/>
  <c r="V121"/>
  <c r="W121" s="1"/>
  <c r="O121"/>
  <c r="N121"/>
  <c r="L121"/>
  <c r="M121" s="1"/>
  <c r="Y120"/>
  <c r="X120"/>
  <c r="V120"/>
  <c r="W120" s="1"/>
  <c r="O120"/>
  <c r="N120"/>
  <c r="L120"/>
  <c r="M120" s="1"/>
  <c r="Y119"/>
  <c r="X119"/>
  <c r="V119"/>
  <c r="W119" s="1"/>
  <c r="O119"/>
  <c r="N119"/>
  <c r="L119"/>
  <c r="Y118"/>
  <c r="X118"/>
  <c r="V118"/>
  <c r="W118" s="1"/>
  <c r="O118"/>
  <c r="N118"/>
  <c r="L118"/>
  <c r="AD118" s="1"/>
  <c r="Y117"/>
  <c r="X117"/>
  <c r="V117"/>
  <c r="W117" s="1"/>
  <c r="O117"/>
  <c r="N117"/>
  <c r="L117"/>
  <c r="AD117" s="1"/>
  <c r="Y116"/>
  <c r="X116"/>
  <c r="V116"/>
  <c r="W116" s="1"/>
  <c r="O116"/>
  <c r="N116"/>
  <c r="L116"/>
  <c r="Y115"/>
  <c r="X115"/>
  <c r="V115"/>
  <c r="O115"/>
  <c r="N115"/>
  <c r="L115"/>
  <c r="M115" s="1"/>
  <c r="Y114"/>
  <c r="X114"/>
  <c r="V114"/>
  <c r="W114" s="1"/>
  <c r="O114"/>
  <c r="N114"/>
  <c r="L114"/>
  <c r="M114" s="1"/>
  <c r="Y113"/>
  <c r="X113"/>
  <c r="V113"/>
  <c r="W113" s="1"/>
  <c r="O113"/>
  <c r="N113"/>
  <c r="L113"/>
  <c r="M113" s="1"/>
  <c r="Y105"/>
  <c r="X105"/>
  <c r="V105"/>
  <c r="W105" s="1"/>
  <c r="O105"/>
  <c r="N105"/>
  <c r="L105"/>
  <c r="AD105" s="1"/>
  <c r="Y104"/>
  <c r="X104"/>
  <c r="V104"/>
  <c r="W104" s="1"/>
  <c r="O104"/>
  <c r="N104"/>
  <c r="L104"/>
  <c r="AD104" s="1"/>
  <c r="Y103"/>
  <c r="X103"/>
  <c r="V103"/>
  <c r="W103" s="1"/>
  <c r="O103"/>
  <c r="N103"/>
  <c r="L103"/>
  <c r="M103" s="1"/>
  <c r="Y102"/>
  <c r="X102"/>
  <c r="V102"/>
  <c r="W102" s="1"/>
  <c r="O102"/>
  <c r="N102"/>
  <c r="L102"/>
  <c r="Y101"/>
  <c r="X101"/>
  <c r="V101"/>
  <c r="W101" s="1"/>
  <c r="O101"/>
  <c r="N101"/>
  <c r="L101"/>
  <c r="M101" s="1"/>
  <c r="Y100"/>
  <c r="X100"/>
  <c r="V100"/>
  <c r="W100" s="1"/>
  <c r="O100"/>
  <c r="N100"/>
  <c r="L100"/>
  <c r="M100" s="1"/>
  <c r="Y99"/>
  <c r="X99"/>
  <c r="V99"/>
  <c r="W99" s="1"/>
  <c r="O99"/>
  <c r="N99"/>
  <c r="L99"/>
  <c r="M99" s="1"/>
  <c r="Y98"/>
  <c r="X98"/>
  <c r="V98"/>
  <c r="W98" s="1"/>
  <c r="O98"/>
  <c r="N98"/>
  <c r="L98"/>
  <c r="M98" s="1"/>
  <c r="Y97"/>
  <c r="X97"/>
  <c r="V97"/>
  <c r="W97" s="1"/>
  <c r="O97"/>
  <c r="N97"/>
  <c r="L97"/>
  <c r="M97" s="1"/>
  <c r="Y96"/>
  <c r="X96"/>
  <c r="V96"/>
  <c r="W96" s="1"/>
  <c r="O96"/>
  <c r="N96"/>
  <c r="L96"/>
  <c r="Y95"/>
  <c r="X95"/>
  <c r="V95"/>
  <c r="W95" s="1"/>
  <c r="O95"/>
  <c r="N95"/>
  <c r="L95"/>
  <c r="M95" s="1"/>
  <c r="Y94"/>
  <c r="X94"/>
  <c r="V94"/>
  <c r="W94" s="1"/>
  <c r="O94"/>
  <c r="N94"/>
  <c r="L94"/>
  <c r="Y93"/>
  <c r="X93"/>
  <c r="V93"/>
  <c r="W93" s="1"/>
  <c r="O93"/>
  <c r="N93"/>
  <c r="L93"/>
  <c r="M93" s="1"/>
  <c r="Y92"/>
  <c r="X92"/>
  <c r="V92"/>
  <c r="W92" s="1"/>
  <c r="O92"/>
  <c r="N92"/>
  <c r="L92"/>
  <c r="M92" s="1"/>
  <c r="Y91"/>
  <c r="X91"/>
  <c r="V91"/>
  <c r="W91" s="1"/>
  <c r="O91"/>
  <c r="N91"/>
  <c r="L91"/>
  <c r="M91" s="1"/>
  <c r="Y84"/>
  <c r="X84"/>
  <c r="V84"/>
  <c r="W84" s="1"/>
  <c r="O84"/>
  <c r="N84"/>
  <c r="L84"/>
  <c r="M84" s="1"/>
  <c r="Y83"/>
  <c r="X83"/>
  <c r="V83"/>
  <c r="W83" s="1"/>
  <c r="O83"/>
  <c r="N83"/>
  <c r="L83"/>
  <c r="AD83" s="1"/>
  <c r="Y107"/>
  <c r="X107"/>
  <c r="V107"/>
  <c r="W107" s="1"/>
  <c r="O107"/>
  <c r="N107"/>
  <c r="L107"/>
  <c r="Y106"/>
  <c r="X106"/>
  <c r="V106"/>
  <c r="W106" s="1"/>
  <c r="O106"/>
  <c r="N106"/>
  <c r="L106"/>
  <c r="M106" s="1"/>
  <c r="Y80"/>
  <c r="X80"/>
  <c r="V80"/>
  <c r="W80" s="1"/>
  <c r="O80"/>
  <c r="N80"/>
  <c r="L80"/>
  <c r="M80" s="1"/>
  <c r="Y79"/>
  <c r="X79"/>
  <c r="V79"/>
  <c r="W79" s="1"/>
  <c r="O79"/>
  <c r="N79"/>
  <c r="L79"/>
  <c r="M79" s="1"/>
  <c r="Y78"/>
  <c r="X78"/>
  <c r="V78"/>
  <c r="W78" s="1"/>
  <c r="O78"/>
  <c r="N78"/>
  <c r="L78"/>
  <c r="Y77"/>
  <c r="X77"/>
  <c r="V77"/>
  <c r="W77" s="1"/>
  <c r="O77"/>
  <c r="N77"/>
  <c r="L77"/>
  <c r="AD77" s="1"/>
  <c r="Y76"/>
  <c r="X76"/>
  <c r="V76"/>
  <c r="W76" s="1"/>
  <c r="O76"/>
  <c r="N76"/>
  <c r="L76"/>
  <c r="M76" s="1"/>
  <c r="Y75"/>
  <c r="X75"/>
  <c r="V75"/>
  <c r="W75" s="1"/>
  <c r="O75"/>
  <c r="N75"/>
  <c r="L75"/>
  <c r="Y74"/>
  <c r="X74"/>
  <c r="V74"/>
  <c r="W74" s="1"/>
  <c r="O74"/>
  <c r="N74"/>
  <c r="L74"/>
  <c r="M74" s="1"/>
  <c r="Y73"/>
  <c r="X73"/>
  <c r="V73"/>
  <c r="W73" s="1"/>
  <c r="O73"/>
  <c r="N73"/>
  <c r="L73"/>
  <c r="M73" s="1"/>
  <c r="Y72"/>
  <c r="X72"/>
  <c r="V72"/>
  <c r="W72" s="1"/>
  <c r="O72"/>
  <c r="N72"/>
  <c r="L72"/>
  <c r="M72" s="1"/>
  <c r="Y71"/>
  <c r="X71"/>
  <c r="V71"/>
  <c r="W71" s="1"/>
  <c r="O71"/>
  <c r="N71"/>
  <c r="L71"/>
  <c r="M71" s="1"/>
  <c r="Y70"/>
  <c r="X70"/>
  <c r="V70"/>
  <c r="W70" s="1"/>
  <c r="O70"/>
  <c r="N70"/>
  <c r="L70"/>
  <c r="M70" s="1"/>
  <c r="Y69"/>
  <c r="X69"/>
  <c r="V69"/>
  <c r="W69" s="1"/>
  <c r="O69"/>
  <c r="N69"/>
  <c r="L69"/>
  <c r="M69" s="1"/>
  <c r="Y68"/>
  <c r="X68"/>
  <c r="V68"/>
  <c r="W68" s="1"/>
  <c r="O68"/>
  <c r="N68"/>
  <c r="L68"/>
  <c r="M68" s="1"/>
  <c r="Y67"/>
  <c r="X67"/>
  <c r="V67"/>
  <c r="W67" s="1"/>
  <c r="O67"/>
  <c r="N67"/>
  <c r="L67"/>
  <c r="Y66"/>
  <c r="X66"/>
  <c r="V66"/>
  <c r="O66"/>
  <c r="N66"/>
  <c r="L66"/>
  <c r="M66" s="1"/>
  <c r="Y65"/>
  <c r="X65"/>
  <c r="V65"/>
  <c r="O65"/>
  <c r="N65"/>
  <c r="L65"/>
  <c r="M65" s="1"/>
  <c r="Y64"/>
  <c r="X64"/>
  <c r="V64"/>
  <c r="W64" s="1"/>
  <c r="O64"/>
  <c r="N64"/>
  <c r="L64"/>
  <c r="M64" s="1"/>
  <c r="Y63"/>
  <c r="X63"/>
  <c r="V63"/>
  <c r="W63" s="1"/>
  <c r="O63"/>
  <c r="N63"/>
  <c r="L63"/>
  <c r="Y62"/>
  <c r="X62"/>
  <c r="V62"/>
  <c r="W62" s="1"/>
  <c r="O62"/>
  <c r="N62"/>
  <c r="L62"/>
  <c r="Y61"/>
  <c r="X61"/>
  <c r="V61"/>
  <c r="W61" s="1"/>
  <c r="O61"/>
  <c r="N61"/>
  <c r="L61"/>
  <c r="AD61" s="1"/>
  <c r="Y60"/>
  <c r="X60"/>
  <c r="V60"/>
  <c r="W60" s="1"/>
  <c r="O60"/>
  <c r="N60"/>
  <c r="L60"/>
  <c r="Y59"/>
  <c r="X59"/>
  <c r="V59"/>
  <c r="W59" s="1"/>
  <c r="O59"/>
  <c r="N59"/>
  <c r="L59"/>
  <c r="Y58"/>
  <c r="X58"/>
  <c r="V58"/>
  <c r="W58" s="1"/>
  <c r="O58"/>
  <c r="N58"/>
  <c r="L58"/>
  <c r="M58" s="1"/>
  <c r="Y57"/>
  <c r="X57"/>
  <c r="V57"/>
  <c r="W57" s="1"/>
  <c r="O57"/>
  <c r="N57"/>
  <c r="L57"/>
  <c r="M57" s="1"/>
  <c r="Y56"/>
  <c r="X56"/>
  <c r="V56"/>
  <c r="W56" s="1"/>
  <c r="O56"/>
  <c r="N56"/>
  <c r="L56"/>
  <c r="M56" s="1"/>
  <c r="Y55"/>
  <c r="X55"/>
  <c r="V55"/>
  <c r="W55" s="1"/>
  <c r="O55"/>
  <c r="N55"/>
  <c r="L55"/>
  <c r="Y54"/>
  <c r="X54"/>
  <c r="V54"/>
  <c r="W54" s="1"/>
  <c r="O54"/>
  <c r="N54"/>
  <c r="L54"/>
  <c r="Y53"/>
  <c r="X53"/>
  <c r="V53"/>
  <c r="W53" s="1"/>
  <c r="O53"/>
  <c r="N53"/>
  <c r="L53"/>
  <c r="Y52"/>
  <c r="X52"/>
  <c r="V52"/>
  <c r="W52" s="1"/>
  <c r="O52"/>
  <c r="N52"/>
  <c r="L52"/>
  <c r="AD52" s="1"/>
  <c r="Y51"/>
  <c r="X51"/>
  <c r="V51"/>
  <c r="W51" s="1"/>
  <c r="O51"/>
  <c r="N51"/>
  <c r="L51"/>
  <c r="Y50"/>
  <c r="X50"/>
  <c r="V50"/>
  <c r="W50" s="1"/>
  <c r="O50"/>
  <c r="N50"/>
  <c r="L50"/>
  <c r="M50" s="1"/>
  <c r="Y49"/>
  <c r="X49"/>
  <c r="V49"/>
  <c r="W49" s="1"/>
  <c r="O49"/>
  <c r="N49"/>
  <c r="L49"/>
  <c r="M49" s="1"/>
  <c r="Y48"/>
  <c r="X48"/>
  <c r="V48"/>
  <c r="W48" s="1"/>
  <c r="O48"/>
  <c r="N48"/>
  <c r="L48"/>
  <c r="M48" s="1"/>
  <c r="Y47"/>
  <c r="X47"/>
  <c r="V47"/>
  <c r="W47" s="1"/>
  <c r="O47"/>
  <c r="N47"/>
  <c r="L47"/>
  <c r="M47" s="1"/>
  <c r="Y46"/>
  <c r="X46"/>
  <c r="V46"/>
  <c r="W46" s="1"/>
  <c r="O46"/>
  <c r="N46"/>
  <c r="L46"/>
  <c r="AD46" s="1"/>
  <c r="Y45"/>
  <c r="X45"/>
  <c r="V45"/>
  <c r="W45" s="1"/>
  <c r="O45"/>
  <c r="N45"/>
  <c r="L45"/>
  <c r="Y44"/>
  <c r="X44"/>
  <c r="V44"/>
  <c r="W44" s="1"/>
  <c r="O44"/>
  <c r="N44"/>
  <c r="L44"/>
  <c r="Y43"/>
  <c r="X43"/>
  <c r="V43"/>
  <c r="W43" s="1"/>
  <c r="O43"/>
  <c r="N43"/>
  <c r="L43"/>
  <c r="Y42"/>
  <c r="X42"/>
  <c r="V42"/>
  <c r="W42" s="1"/>
  <c r="O42"/>
  <c r="N42"/>
  <c r="L42"/>
  <c r="M42" s="1"/>
  <c r="Y41"/>
  <c r="X41"/>
  <c r="V41"/>
  <c r="W41" s="1"/>
  <c r="O41"/>
  <c r="N41"/>
  <c r="L41"/>
  <c r="M41" s="1"/>
  <c r="Y40"/>
  <c r="X40"/>
  <c r="V40"/>
  <c r="W40" s="1"/>
  <c r="O40"/>
  <c r="N40"/>
  <c r="L40"/>
  <c r="M40" s="1"/>
  <c r="Y39"/>
  <c r="X39"/>
  <c r="V39"/>
  <c r="W39" s="1"/>
  <c r="O39"/>
  <c r="N39"/>
  <c r="L39"/>
  <c r="M39" s="1"/>
  <c r="Y38"/>
  <c r="X38"/>
  <c r="V38"/>
  <c r="W38" s="1"/>
  <c r="O38"/>
  <c r="N38"/>
  <c r="L38"/>
  <c r="AD38" s="1"/>
  <c r="Y37"/>
  <c r="X37"/>
  <c r="V37"/>
  <c r="W37" s="1"/>
  <c r="O37"/>
  <c r="N37"/>
  <c r="L37"/>
  <c r="Y36"/>
  <c r="X36"/>
  <c r="V36"/>
  <c r="W36" s="1"/>
  <c r="O36"/>
  <c r="N36"/>
  <c r="L36"/>
  <c r="AD36" s="1"/>
  <c r="Y35"/>
  <c r="X35"/>
  <c r="V35"/>
  <c r="W35" s="1"/>
  <c r="O35"/>
  <c r="N35"/>
  <c r="L35"/>
  <c r="M35" s="1"/>
  <c r="Y34"/>
  <c r="X34"/>
  <c r="V34"/>
  <c r="W34" s="1"/>
  <c r="O34"/>
  <c r="N34"/>
  <c r="L34"/>
  <c r="M34" s="1"/>
  <c r="Y33"/>
  <c r="X33"/>
  <c r="V33"/>
  <c r="W33" s="1"/>
  <c r="O33"/>
  <c r="N33"/>
  <c r="L33"/>
  <c r="M33" s="1"/>
  <c r="Y29"/>
  <c r="X29"/>
  <c r="V29"/>
  <c r="W29" s="1"/>
  <c r="O29"/>
  <c r="N29"/>
  <c r="L29"/>
  <c r="Y28"/>
  <c r="X28"/>
  <c r="V28"/>
  <c r="W28" s="1"/>
  <c r="O28"/>
  <c r="N28"/>
  <c r="L28"/>
  <c r="M28" s="1"/>
  <c r="Y27"/>
  <c r="X27"/>
  <c r="V27"/>
  <c r="W27" s="1"/>
  <c r="O27"/>
  <c r="N27"/>
  <c r="L27"/>
  <c r="M27" s="1"/>
  <c r="Y26"/>
  <c r="X26"/>
  <c r="V26"/>
  <c r="W26" s="1"/>
  <c r="O26"/>
  <c r="N26"/>
  <c r="L26"/>
  <c r="Y25"/>
  <c r="X25"/>
  <c r="V25"/>
  <c r="O25"/>
  <c r="N25"/>
  <c r="L25"/>
  <c r="M25" s="1"/>
  <c r="Y24"/>
  <c r="X24"/>
  <c r="V24"/>
  <c r="O24"/>
  <c r="N24"/>
  <c r="L24"/>
  <c r="M24" s="1"/>
  <c r="Y23"/>
  <c r="X23"/>
  <c r="V23"/>
  <c r="W23" s="1"/>
  <c r="O23"/>
  <c r="N23"/>
  <c r="L23"/>
  <c r="M23" s="1"/>
  <c r="Y22"/>
  <c r="X22"/>
  <c r="V22"/>
  <c r="W22" s="1"/>
  <c r="O22"/>
  <c r="N22"/>
  <c r="L22"/>
  <c r="Y21"/>
  <c r="X21"/>
  <c r="V21"/>
  <c r="W21" s="1"/>
  <c r="O21"/>
  <c r="N21"/>
  <c r="L21"/>
  <c r="M21" s="1"/>
  <c r="Y20"/>
  <c r="X20"/>
  <c r="V20"/>
  <c r="W20" s="1"/>
  <c r="O20"/>
  <c r="N20"/>
  <c r="L20"/>
  <c r="M20" s="1"/>
  <c r="Y19"/>
  <c r="X19"/>
  <c r="V19"/>
  <c r="W19" s="1"/>
  <c r="O19"/>
  <c r="N19"/>
  <c r="L19"/>
  <c r="M19" s="1"/>
  <c r="Y18"/>
  <c r="X18"/>
  <c r="V18"/>
  <c r="W18" s="1"/>
  <c r="O18"/>
  <c r="N18"/>
  <c r="L18"/>
  <c r="Y17"/>
  <c r="X17"/>
  <c r="V17"/>
  <c r="O17"/>
  <c r="N17"/>
  <c r="L17"/>
  <c r="M17" s="1"/>
  <c r="Y16"/>
  <c r="X16"/>
  <c r="V16"/>
  <c r="O16"/>
  <c r="N16"/>
  <c r="L16"/>
  <c r="M16" s="1"/>
  <c r="Y15"/>
  <c r="X15"/>
  <c r="V15"/>
  <c r="W15" s="1"/>
  <c r="O15"/>
  <c r="N15"/>
  <c r="L15"/>
  <c r="M15" s="1"/>
  <c r="Y14"/>
  <c r="X14"/>
  <c r="V14"/>
  <c r="W14" s="1"/>
  <c r="O14"/>
  <c r="N14"/>
  <c r="L14"/>
  <c r="M14" s="1"/>
  <c r="Y13"/>
  <c r="X13"/>
  <c r="V13"/>
  <c r="W13" s="1"/>
  <c r="O13"/>
  <c r="N13"/>
  <c r="L13"/>
  <c r="M13" s="1"/>
  <c r="Y12"/>
  <c r="X12"/>
  <c r="V12"/>
  <c r="W12" s="1"/>
  <c r="O12"/>
  <c r="N12"/>
  <c r="L12"/>
  <c r="M12" s="1"/>
  <c r="Y11"/>
  <c r="X11"/>
  <c r="V11"/>
  <c r="W11" s="1"/>
  <c r="O11"/>
  <c r="N11"/>
  <c r="L11"/>
  <c r="M11" s="1"/>
  <c r="Y10"/>
  <c r="X10"/>
  <c r="V10"/>
  <c r="W10" s="1"/>
  <c r="O10"/>
  <c r="N10"/>
  <c r="L10"/>
  <c r="Y9"/>
  <c r="X9"/>
  <c r="V9"/>
  <c r="O9"/>
  <c r="N9"/>
  <c r="L9"/>
  <c r="M9" s="1"/>
  <c r="Y8"/>
  <c r="X8"/>
  <c r="V8"/>
  <c r="O8"/>
  <c r="N8"/>
  <c r="L8"/>
  <c r="M8" s="1"/>
  <c r="Y7"/>
  <c r="X7"/>
  <c r="V7"/>
  <c r="W7" s="1"/>
  <c r="O7"/>
  <c r="N7"/>
  <c r="L7"/>
  <c r="M7" s="1"/>
  <c r="Y6"/>
  <c r="X6"/>
  <c r="V6"/>
  <c r="W6" s="1"/>
  <c r="O6"/>
  <c r="N6"/>
  <c r="L6"/>
  <c r="M6" s="1"/>
  <c r="Y5"/>
  <c r="X5"/>
  <c r="V5"/>
  <c r="W5" s="1"/>
  <c r="O5"/>
  <c r="N5"/>
  <c r="L5"/>
  <c r="M5" s="1"/>
  <c r="Y4"/>
  <c r="X4"/>
  <c r="V4"/>
  <c r="W4" s="1"/>
  <c r="O4"/>
  <c r="N4"/>
  <c r="L4"/>
  <c r="M4" s="1"/>
  <c r="Y3"/>
  <c r="X3"/>
  <c r="V3"/>
  <c r="W3" s="1"/>
  <c r="O3"/>
  <c r="N3"/>
  <c r="L3"/>
  <c r="AA52" i="30" l="1"/>
  <c r="AD64" i="32"/>
  <c r="AA10" i="29"/>
  <c r="Z10"/>
  <c r="AD52" i="30"/>
  <c r="AA60" i="33"/>
  <c r="Z3"/>
  <c r="Z75"/>
  <c r="AD9"/>
  <c r="AA174" i="27"/>
  <c r="Z174"/>
  <c r="Z122" i="21"/>
  <c r="AA19"/>
  <c r="AF122"/>
  <c r="AA122"/>
  <c r="AF19"/>
  <c r="Z19"/>
  <c r="AF64" i="32"/>
  <c r="AD58"/>
  <c r="AA58"/>
  <c r="AA64"/>
  <c r="Z64"/>
  <c r="Z52" i="30"/>
  <c r="AF52"/>
  <c r="AD10" i="29"/>
  <c r="AF10"/>
  <c r="AA71" i="26"/>
  <c r="AD73"/>
  <c r="AD71"/>
  <c r="AA73"/>
  <c r="AB73" s="1"/>
  <c r="AC73" s="1"/>
  <c r="AF72"/>
  <c r="AF71"/>
  <c r="AA26"/>
  <c r="Z72"/>
  <c r="Z71"/>
  <c r="AA72"/>
  <c r="AF73"/>
  <c r="AD72"/>
  <c r="Z26"/>
  <c r="AB26" s="1"/>
  <c r="AF26"/>
  <c r="AD26"/>
  <c r="AD99" i="33"/>
  <c r="AA118"/>
  <c r="AD146"/>
  <c r="Z67"/>
  <c r="AA68"/>
  <c r="AD96"/>
  <c r="Z97"/>
  <c r="AA117"/>
  <c r="AF174" i="27"/>
  <c r="AA53" i="33"/>
  <c r="Z57"/>
  <c r="AD78"/>
  <c r="AD174" i="27"/>
  <c r="AD16" i="33"/>
  <c r="AF27"/>
  <c r="AA28"/>
  <c r="Z124"/>
  <c r="Z154"/>
  <c r="AA44"/>
  <c r="AA52"/>
  <c r="AA61"/>
  <c r="AA125"/>
  <c r="Z147"/>
  <c r="AD151"/>
  <c r="Z44"/>
  <c r="Z52"/>
  <c r="Z56"/>
  <c r="AA148"/>
  <c r="AD154"/>
  <c r="AA183" i="27"/>
  <c r="AF183"/>
  <c r="Z183"/>
  <c r="AF48" i="30"/>
  <c r="Z48"/>
  <c r="AD48"/>
  <c r="AA48"/>
  <c r="AD122" i="21"/>
  <c r="M96" i="33"/>
  <c r="AF96" s="1"/>
  <c r="W146"/>
  <c r="AF146" s="1"/>
  <c r="AA147"/>
  <c r="AF150"/>
  <c r="AD152"/>
  <c r="AA157"/>
  <c r="AA76"/>
  <c r="Z132"/>
  <c r="AD14"/>
  <c r="AA16"/>
  <c r="Z84"/>
  <c r="Z94"/>
  <c r="AA95"/>
  <c r="M104"/>
  <c r="AF104" s="1"/>
  <c r="AA130"/>
  <c r="AA133"/>
  <c r="AA15"/>
  <c r="AD17"/>
  <c r="AF20"/>
  <c r="AF42"/>
  <c r="Z95"/>
  <c r="AA96"/>
  <c r="Z130"/>
  <c r="AD132"/>
  <c r="AD144"/>
  <c r="AF49"/>
  <c r="AA17"/>
  <c r="AA27"/>
  <c r="Z43"/>
  <c r="Z51"/>
  <c r="Z96"/>
  <c r="AA97"/>
  <c r="Z139"/>
  <c r="Z146"/>
  <c r="AD19" i="21"/>
  <c r="AD22" i="33"/>
  <c r="Z35"/>
  <c r="Z68"/>
  <c r="AB68" s="1"/>
  <c r="AC68" s="1"/>
  <c r="AA104"/>
  <c r="AA140"/>
  <c r="AD8"/>
  <c r="W9"/>
  <c r="AF9" s="1"/>
  <c r="Z10"/>
  <c r="AD66"/>
  <c r="M83"/>
  <c r="AF83" s="1"/>
  <c r="AA84"/>
  <c r="AD119"/>
  <c r="AA121"/>
  <c r="AA123"/>
  <c r="Z131"/>
  <c r="AA132"/>
  <c r="W144"/>
  <c r="AF144" s="1"/>
  <c r="AD148"/>
  <c r="Z156"/>
  <c r="AF39"/>
  <c r="AA98"/>
  <c r="Z103"/>
  <c r="AA18"/>
  <c r="AA19"/>
  <c r="AA25"/>
  <c r="AF28"/>
  <c r="Z36"/>
  <c r="Z58"/>
  <c r="AA69"/>
  <c r="Z104"/>
  <c r="AA105"/>
  <c r="Z116"/>
  <c r="Z140"/>
  <c r="Z58" i="32"/>
  <c r="AB58" s="1"/>
  <c r="AC58" s="1"/>
  <c r="AA36" i="33"/>
  <c r="AA45"/>
  <c r="AD133"/>
  <c r="Z18"/>
  <c r="Z25"/>
  <c r="M36"/>
  <c r="AF36" s="1"/>
  <c r="AA37"/>
  <c r="AD63"/>
  <c r="Z107"/>
  <c r="AA83"/>
  <c r="Z105"/>
  <c r="AA113"/>
  <c r="Z117"/>
  <c r="Z118"/>
  <c r="Z138"/>
  <c r="AD140"/>
  <c r="AF58" i="32"/>
  <c r="Z17" i="33"/>
  <c r="AF80"/>
  <c r="W8"/>
  <c r="AF8" s="1"/>
  <c r="Z13"/>
  <c r="AA14"/>
  <c r="AA26"/>
  <c r="M105"/>
  <c r="AF105" s="1"/>
  <c r="M117"/>
  <c r="AF117" s="1"/>
  <c r="M118"/>
  <c r="AF118" s="1"/>
  <c r="M119"/>
  <c r="AF119" s="1"/>
  <c r="Z120"/>
  <c r="Z125"/>
  <c r="AA139"/>
  <c r="Z148"/>
  <c r="Z155"/>
  <c r="AA156"/>
  <c r="AD183" i="27"/>
  <c r="Z121" i="33"/>
  <c r="AA13"/>
  <c r="W16"/>
  <c r="AF16" s="1"/>
  <c r="W17"/>
  <c r="AF17" s="1"/>
  <c r="AD21"/>
  <c r="M22"/>
  <c r="AF22" s="1"/>
  <c r="Z23"/>
  <c r="AA24"/>
  <c r="Z41"/>
  <c r="AD55"/>
  <c r="AD60"/>
  <c r="AD65"/>
  <c r="W66"/>
  <c r="AF66" s="1"/>
  <c r="M78"/>
  <c r="AF78" s="1"/>
  <c r="Z93"/>
  <c r="AA94"/>
  <c r="AF100"/>
  <c r="Z101"/>
  <c r="Z102"/>
  <c r="AA116"/>
  <c r="M123"/>
  <c r="AF123" s="1"/>
  <c r="AD137"/>
  <c r="AA141"/>
  <c r="W152"/>
  <c r="AF152" s="1"/>
  <c r="AA155"/>
  <c r="AD101"/>
  <c r="AD37"/>
  <c r="AD135"/>
  <c r="AF7"/>
  <c r="Z20"/>
  <c r="AA21"/>
  <c r="Z27"/>
  <c r="Z39"/>
  <c r="M52"/>
  <c r="AF52" s="1"/>
  <c r="AD53"/>
  <c r="Z59"/>
  <c r="AF76"/>
  <c r="AF84"/>
  <c r="AA91"/>
  <c r="AD97"/>
  <c r="AA99"/>
  <c r="AD100"/>
  <c r="AA114"/>
  <c r="AA122"/>
  <c r="AA131"/>
  <c r="AF153"/>
  <c r="AF41"/>
  <c r="AF93"/>
  <c r="AF50"/>
  <c r="AA20"/>
  <c r="Z26"/>
  <c r="AD44"/>
  <c r="AA59"/>
  <c r="AD6"/>
  <c r="AA11"/>
  <c r="Z21"/>
  <c r="AA22"/>
  <c r="AD29"/>
  <c r="AD54"/>
  <c r="Z55"/>
  <c r="Z60"/>
  <c r="AA92"/>
  <c r="AD93"/>
  <c r="Z99"/>
  <c r="AA100"/>
  <c r="AD138"/>
  <c r="AF73"/>
  <c r="AF6"/>
  <c r="Z19"/>
  <c r="AF74"/>
  <c r="AD106"/>
  <c r="Z98"/>
  <c r="Z113"/>
  <c r="AA3"/>
  <c r="AA4"/>
  <c r="Z11"/>
  <c r="AA12"/>
  <c r="AD20"/>
  <c r="Z22"/>
  <c r="AD27"/>
  <c r="AD28"/>
  <c r="AD39"/>
  <c r="Z40"/>
  <c r="M55"/>
  <c r="AF55" s="1"/>
  <c r="M60"/>
  <c r="AF60" s="1"/>
  <c r="M61"/>
  <c r="AF61" s="1"/>
  <c r="AD62"/>
  <c r="W65"/>
  <c r="AF65" s="1"/>
  <c r="Z83"/>
  <c r="AA101"/>
  <c r="AA102"/>
  <c r="AA103"/>
  <c r="Z115"/>
  <c r="Z123"/>
  <c r="AF137"/>
  <c r="AF145"/>
  <c r="AA149"/>
  <c r="AF57"/>
  <c r="AD80"/>
  <c r="AF35"/>
  <c r="AF58"/>
  <c r="AD128"/>
  <c r="AF21"/>
  <c r="AA5"/>
  <c r="AA70"/>
  <c r="AA77"/>
  <c r="AF114"/>
  <c r="AD122"/>
  <c r="AA7"/>
  <c r="AA9"/>
  <c r="AD3"/>
  <c r="AD7"/>
  <c r="AA23"/>
  <c r="AD24"/>
  <c r="AD25"/>
  <c r="Z28"/>
  <c r="M29"/>
  <c r="AF29" s="1"/>
  <c r="Z34"/>
  <c r="AA35"/>
  <c r="M37"/>
  <c r="AF37" s="1"/>
  <c r="M38"/>
  <c r="AF38" s="1"/>
  <c r="AA40"/>
  <c r="AA41"/>
  <c r="Z42"/>
  <c r="M44"/>
  <c r="AF44" s="1"/>
  <c r="AD45"/>
  <c r="Z48"/>
  <c r="Z49"/>
  <c r="Z50"/>
  <c r="AA51"/>
  <c r="M53"/>
  <c r="AF53" s="1"/>
  <c r="M54"/>
  <c r="AF54" s="1"/>
  <c r="AA56"/>
  <c r="AA57"/>
  <c r="AA58"/>
  <c r="Z61"/>
  <c r="M62"/>
  <c r="AF62" s="1"/>
  <c r="M63"/>
  <c r="AF63" s="1"/>
  <c r="AD68"/>
  <c r="Z72"/>
  <c r="Z73"/>
  <c r="AF79"/>
  <c r="AD115"/>
  <c r="Z119"/>
  <c r="M125"/>
  <c r="AF125" s="1"/>
  <c r="AD126"/>
  <c r="Z128"/>
  <c r="Z129"/>
  <c r="M133"/>
  <c r="AF133" s="1"/>
  <c r="AD134"/>
  <c r="M135"/>
  <c r="AF135" s="1"/>
  <c r="Z136"/>
  <c r="AF138"/>
  <c r="M140"/>
  <c r="AF140" s="1"/>
  <c r="AD141"/>
  <c r="M148"/>
  <c r="AF148" s="1"/>
  <c r="AD149"/>
  <c r="AF154"/>
  <c r="AD156"/>
  <c r="AF129"/>
  <c r="AF136"/>
  <c r="AF56"/>
  <c r="AD129"/>
  <c r="Z4"/>
  <c r="AA8"/>
  <c r="AF13"/>
  <c r="AF34"/>
  <c r="AA46"/>
  <c r="AD64"/>
  <c r="AA65"/>
  <c r="Z69"/>
  <c r="Z70"/>
  <c r="AA71"/>
  <c r="AD74"/>
  <c r="Z76"/>
  <c r="Z77"/>
  <c r="AA78"/>
  <c r="AD79"/>
  <c r="AA107"/>
  <c r="Z91"/>
  <c r="Z92"/>
  <c r="AD95"/>
  <c r="AF101"/>
  <c r="AD103"/>
  <c r="AD113"/>
  <c r="AD114"/>
  <c r="AA115"/>
  <c r="AA126"/>
  <c r="AA127"/>
  <c r="AA134"/>
  <c r="Z143"/>
  <c r="AD145"/>
  <c r="Z150"/>
  <c r="AA151"/>
  <c r="AD153"/>
  <c r="Z157"/>
  <c r="AD35"/>
  <c r="AF122"/>
  <c r="Z12"/>
  <c r="AF95"/>
  <c r="AF113"/>
  <c r="AA143"/>
  <c r="AA150"/>
  <c r="Z5"/>
  <c r="AF14"/>
  <c r="AD19"/>
  <c r="AA33"/>
  <c r="AF5"/>
  <c r="Z7"/>
  <c r="AD12"/>
  <c r="AD13"/>
  <c r="AF15"/>
  <c r="AA29"/>
  <c r="Z33"/>
  <c r="AD34"/>
  <c r="AA38"/>
  <c r="AD42"/>
  <c r="Z45"/>
  <c r="Z46"/>
  <c r="AA47"/>
  <c r="AD48"/>
  <c r="AD49"/>
  <c r="AD50"/>
  <c r="AA54"/>
  <c r="AA62"/>
  <c r="AA63"/>
  <c r="AA64"/>
  <c r="Z66"/>
  <c r="AA67"/>
  <c r="Z71"/>
  <c r="AD72"/>
  <c r="AD73"/>
  <c r="AA74"/>
  <c r="AA75"/>
  <c r="M77"/>
  <c r="AF77" s="1"/>
  <c r="Z78"/>
  <c r="AA79"/>
  <c r="AA80"/>
  <c r="Z106"/>
  <c r="AD84"/>
  <c r="AF92"/>
  <c r="Z122"/>
  <c r="Z126"/>
  <c r="Z127"/>
  <c r="AD130"/>
  <c r="Z134"/>
  <c r="AA135"/>
  <c r="AD136"/>
  <c r="Z141"/>
  <c r="AA144"/>
  <c r="AA145"/>
  <c r="AA146"/>
  <c r="Z149"/>
  <c r="Z151"/>
  <c r="AA152"/>
  <c r="AA153"/>
  <c r="AF157"/>
  <c r="AF130"/>
  <c r="AF40"/>
  <c r="Z14"/>
  <c r="AD121"/>
  <c r="AA6"/>
  <c r="AA10"/>
  <c r="Z15"/>
  <c r="Z6"/>
  <c r="M3"/>
  <c r="AF3" s="1"/>
  <c r="AD4"/>
  <c r="AD5"/>
  <c r="AD11"/>
  <c r="AD15"/>
  <c r="AD23"/>
  <c r="W24"/>
  <c r="AF24" s="1"/>
  <c r="W25"/>
  <c r="AF25" s="1"/>
  <c r="Z29"/>
  <c r="AA34"/>
  <c r="Z37"/>
  <c r="Z38"/>
  <c r="AA39"/>
  <c r="AB39" s="1"/>
  <c r="AC39" s="1"/>
  <c r="AD40"/>
  <c r="AD41"/>
  <c r="AA43"/>
  <c r="M45"/>
  <c r="AF45" s="1"/>
  <c r="M46"/>
  <c r="AF46" s="1"/>
  <c r="Z47"/>
  <c r="AA48"/>
  <c r="AA49"/>
  <c r="AA50"/>
  <c r="Z53"/>
  <c r="Z54"/>
  <c r="AA55"/>
  <c r="AD56"/>
  <c r="AD57"/>
  <c r="AD58"/>
  <c r="Z62"/>
  <c r="Z63"/>
  <c r="Z64"/>
  <c r="AD69"/>
  <c r="AD70"/>
  <c r="AA72"/>
  <c r="AA73"/>
  <c r="Z74"/>
  <c r="AD76"/>
  <c r="Z79"/>
  <c r="AF106"/>
  <c r="AD91"/>
  <c r="AD92"/>
  <c r="Z114"/>
  <c r="W115"/>
  <c r="AF115" s="1"/>
  <c r="AA119"/>
  <c r="AA120"/>
  <c r="AA124"/>
  <c r="AF126"/>
  <c r="AA128"/>
  <c r="AA129"/>
  <c r="Z133"/>
  <c r="AF134"/>
  <c r="Z135"/>
  <c r="AA136"/>
  <c r="AA137"/>
  <c r="AF141"/>
  <c r="Z144"/>
  <c r="Z145"/>
  <c r="AF149"/>
  <c r="AD150"/>
  <c r="AF151"/>
  <c r="Z152"/>
  <c r="Z153"/>
  <c r="AF156"/>
  <c r="AD157"/>
  <c r="M67"/>
  <c r="AF67" s="1"/>
  <c r="AD67"/>
  <c r="M107"/>
  <c r="AF107" s="1"/>
  <c r="AD107"/>
  <c r="M116"/>
  <c r="AF116" s="1"/>
  <c r="AD116"/>
  <c r="AD33"/>
  <c r="AD47"/>
  <c r="AF64"/>
  <c r="Z80"/>
  <c r="AA93"/>
  <c r="AD98"/>
  <c r="Z137"/>
  <c r="AA154"/>
  <c r="M124"/>
  <c r="AF124" s="1"/>
  <c r="AD124"/>
  <c r="M59"/>
  <c r="AF59" s="1"/>
  <c r="AD59"/>
  <c r="M18"/>
  <c r="AF18" s="1"/>
  <c r="AD18"/>
  <c r="M131"/>
  <c r="AF131" s="1"/>
  <c r="AD131"/>
  <c r="AF120"/>
  <c r="Z9"/>
  <c r="AF11"/>
  <c r="Z24"/>
  <c r="AA66"/>
  <c r="AF70"/>
  <c r="AF71"/>
  <c r="AF91"/>
  <c r="Z100"/>
  <c r="AF103"/>
  <c r="AF121"/>
  <c r="AF127"/>
  <c r="AF143"/>
  <c r="M139"/>
  <c r="AF139" s="1"/>
  <c r="AD139"/>
  <c r="M10"/>
  <c r="AF10" s="1"/>
  <c r="AD10"/>
  <c r="M51"/>
  <c r="AF51" s="1"/>
  <c r="AD51"/>
  <c r="M102"/>
  <c r="AF102" s="1"/>
  <c r="AD102"/>
  <c r="M147"/>
  <c r="AF147" s="1"/>
  <c r="AD147"/>
  <c r="Z16"/>
  <c r="AF47"/>
  <c r="AF48"/>
  <c r="Z65"/>
  <c r="AF69"/>
  <c r="AF72"/>
  <c r="AA106"/>
  <c r="AF97"/>
  <c r="AF98"/>
  <c r="AD120"/>
  <c r="AF128"/>
  <c r="AA138"/>
  <c r="M43"/>
  <c r="AF43" s="1"/>
  <c r="AD43"/>
  <c r="M94"/>
  <c r="AF94" s="1"/>
  <c r="AD94"/>
  <c r="M155"/>
  <c r="AF155" s="1"/>
  <c r="AD155"/>
  <c r="M26"/>
  <c r="AF26" s="1"/>
  <c r="AD26"/>
  <c r="M75"/>
  <c r="AF75" s="1"/>
  <c r="AD75"/>
  <c r="AF4"/>
  <c r="AF12"/>
  <c r="AF19"/>
  <c r="AF132"/>
  <c r="Z8"/>
  <c r="AF23"/>
  <c r="AF33"/>
  <c r="AA42"/>
  <c r="AF68"/>
  <c r="AD71"/>
  <c r="AF99"/>
  <c r="AD127"/>
  <c r="AD143"/>
  <c r="AB10" i="29" l="1"/>
  <c r="AC10" s="1"/>
  <c r="AE10" s="1"/>
  <c r="AB52" i="30"/>
  <c r="AC52" s="1"/>
  <c r="AE52" s="1"/>
  <c r="AB48"/>
  <c r="AC48" s="1"/>
  <c r="AE48" s="1"/>
  <c r="AB64" i="32"/>
  <c r="AC64" s="1"/>
  <c r="AE64" s="1"/>
  <c r="AB99" i="33"/>
  <c r="AC99" s="1"/>
  <c r="AB60"/>
  <c r="AC60" s="1"/>
  <c r="AE60" s="1"/>
  <c r="AB17"/>
  <c r="AC17" s="1"/>
  <c r="AE17" s="1"/>
  <c r="AB125"/>
  <c r="AC125" s="1"/>
  <c r="AE125" s="1"/>
  <c r="AB75"/>
  <c r="AC75" s="1"/>
  <c r="AE75" s="1"/>
  <c r="AB132"/>
  <c r="AC132" s="1"/>
  <c r="AE132" s="1"/>
  <c r="AB61"/>
  <c r="AC61" s="1"/>
  <c r="AE61" s="1"/>
  <c r="AB76"/>
  <c r="AC76" s="1"/>
  <c r="AE76" s="1"/>
  <c r="AB106"/>
  <c r="AC106" s="1"/>
  <c r="AE106" s="1"/>
  <c r="AB27"/>
  <c r="AC27" s="1"/>
  <c r="AE27" s="1"/>
  <c r="AB16"/>
  <c r="AC16" s="1"/>
  <c r="AE16" s="1"/>
  <c r="AB51"/>
  <c r="AC51" s="1"/>
  <c r="AE51" s="1"/>
  <c r="AB3"/>
  <c r="AC3" s="1"/>
  <c r="AE3" s="1"/>
  <c r="AB147"/>
  <c r="AC147" s="1"/>
  <c r="AE147" s="1"/>
  <c r="AB94"/>
  <c r="AC94" s="1"/>
  <c r="AE94" s="1"/>
  <c r="AB97"/>
  <c r="AC97" s="1"/>
  <c r="AE97" s="1"/>
  <c r="AB91"/>
  <c r="AC91" s="1"/>
  <c r="AE91" s="1"/>
  <c r="AB146"/>
  <c r="AC146" s="1"/>
  <c r="AE146" s="1"/>
  <c r="AB44"/>
  <c r="AC44" s="1"/>
  <c r="AE44" s="1"/>
  <c r="AB71"/>
  <c r="AC71" s="1"/>
  <c r="AE71" s="1"/>
  <c r="AB33"/>
  <c r="AC33" s="1"/>
  <c r="AE33" s="1"/>
  <c r="AB113"/>
  <c r="AC113" s="1"/>
  <c r="AE113" s="1"/>
  <c r="AB117"/>
  <c r="AC117" s="1"/>
  <c r="AE117" s="1"/>
  <c r="AB18"/>
  <c r="AC18" s="1"/>
  <c r="AE18" s="1"/>
  <c r="AB52"/>
  <c r="AC52" s="1"/>
  <c r="AE52" s="1"/>
  <c r="AB95"/>
  <c r="AC95" s="1"/>
  <c r="AE95" s="1"/>
  <c r="AB155"/>
  <c r="AC155" s="1"/>
  <c r="AE155" s="1"/>
  <c r="AB96"/>
  <c r="AC96" s="1"/>
  <c r="AE96" s="1"/>
  <c r="AB36"/>
  <c r="AC36" s="1"/>
  <c r="AE36" s="1"/>
  <c r="AB46"/>
  <c r="AC46" s="1"/>
  <c r="AE46" s="1"/>
  <c r="AB123"/>
  <c r="AC123" s="1"/>
  <c r="AE123" s="1"/>
  <c r="AB20"/>
  <c r="AC20" s="1"/>
  <c r="AE20" s="1"/>
  <c r="AB104"/>
  <c r="AC104" s="1"/>
  <c r="AE104" s="1"/>
  <c r="AB72" i="26"/>
  <c r="AC72" s="1"/>
  <c r="AE72" s="1"/>
  <c r="AE73"/>
  <c r="AB174" i="27"/>
  <c r="AC174" s="1"/>
  <c r="AE174" s="1"/>
  <c r="AB122" i="21"/>
  <c r="AC122" s="1"/>
  <c r="AE122" s="1"/>
  <c r="AB19"/>
  <c r="AC19" s="1"/>
  <c r="AE19" s="1"/>
  <c r="AE58" i="32"/>
  <c r="AB183" i="27"/>
  <c r="AC183" s="1"/>
  <c r="AE183" s="1"/>
  <c r="AB71" i="26"/>
  <c r="AC71" s="1"/>
  <c r="AE71" s="1"/>
  <c r="AE26"/>
  <c r="AB78" i="33"/>
  <c r="AC78" s="1"/>
  <c r="AE78" s="1"/>
  <c r="AB118"/>
  <c r="AC118" s="1"/>
  <c r="AE118" s="1"/>
  <c r="AB67"/>
  <c r="AC67" s="1"/>
  <c r="AE67" s="1"/>
  <c r="AB40"/>
  <c r="AC40" s="1"/>
  <c r="AE40" s="1"/>
  <c r="AB28"/>
  <c r="AC28" s="1"/>
  <c r="AE28" s="1"/>
  <c r="AB124"/>
  <c r="AC124" s="1"/>
  <c r="AE124" s="1"/>
  <c r="AB53"/>
  <c r="AC53" s="1"/>
  <c r="AE53" s="1"/>
  <c r="AE99"/>
  <c r="AB92"/>
  <c r="AC92" s="1"/>
  <c r="AE92" s="1"/>
  <c r="AB134"/>
  <c r="AC134" s="1"/>
  <c r="AE134" s="1"/>
  <c r="AB7"/>
  <c r="AC7" s="1"/>
  <c r="AE7" s="1"/>
  <c r="AB57"/>
  <c r="AC57" s="1"/>
  <c r="AE57" s="1"/>
  <c r="AB102"/>
  <c r="AC102" s="1"/>
  <c r="AE102" s="1"/>
  <c r="AB139"/>
  <c r="AC139" s="1"/>
  <c r="AE139" s="1"/>
  <c r="AB152"/>
  <c r="AC152" s="1"/>
  <c r="AE152" s="1"/>
  <c r="AB15"/>
  <c r="AC15" s="1"/>
  <c r="AE15" s="1"/>
  <c r="AB58"/>
  <c r="AC58" s="1"/>
  <c r="AE58" s="1"/>
  <c r="AB48"/>
  <c r="AC48" s="1"/>
  <c r="AE48" s="1"/>
  <c r="AB35"/>
  <c r="AC35" s="1"/>
  <c r="AE35" s="1"/>
  <c r="AB148"/>
  <c r="AC148" s="1"/>
  <c r="AE148" s="1"/>
  <c r="AB140"/>
  <c r="AC140" s="1"/>
  <c r="AE140" s="1"/>
  <c r="AB130"/>
  <c r="AC130" s="1"/>
  <c r="AE130" s="1"/>
  <c r="AB66"/>
  <c r="AC66" s="1"/>
  <c r="AE66" s="1"/>
  <c r="AB21"/>
  <c r="AC21" s="1"/>
  <c r="AE21" s="1"/>
  <c r="AB121"/>
  <c r="AC121" s="1"/>
  <c r="AE121" s="1"/>
  <c r="AB154"/>
  <c r="AC154" s="1"/>
  <c r="AE154" s="1"/>
  <c r="AB69"/>
  <c r="AC69" s="1"/>
  <c r="AE69" s="1"/>
  <c r="AB56"/>
  <c r="AC56" s="1"/>
  <c r="AE56" s="1"/>
  <c r="AB98"/>
  <c r="AC98" s="1"/>
  <c r="AE98" s="1"/>
  <c r="AB105"/>
  <c r="AC105" s="1"/>
  <c r="AE105" s="1"/>
  <c r="AB25"/>
  <c r="AC25" s="1"/>
  <c r="AE25" s="1"/>
  <c r="AB145"/>
  <c r="AC145" s="1"/>
  <c r="AE145" s="1"/>
  <c r="AB133"/>
  <c r="AC133" s="1"/>
  <c r="AE133" s="1"/>
  <c r="AB122"/>
  <c r="AC122" s="1"/>
  <c r="AE122" s="1"/>
  <c r="AB45"/>
  <c r="AC45" s="1"/>
  <c r="AE45" s="1"/>
  <c r="AB143"/>
  <c r="AC143" s="1"/>
  <c r="AE143" s="1"/>
  <c r="AB157"/>
  <c r="AC157" s="1"/>
  <c r="AE157" s="1"/>
  <c r="AB50"/>
  <c r="AC50" s="1"/>
  <c r="AE50" s="1"/>
  <c r="AB11"/>
  <c r="AC11" s="1"/>
  <c r="AE11" s="1"/>
  <c r="AB19"/>
  <c r="AC19" s="1"/>
  <c r="AE19" s="1"/>
  <c r="AB131"/>
  <c r="AC131" s="1"/>
  <c r="AE131" s="1"/>
  <c r="AB23"/>
  <c r="AC23" s="1"/>
  <c r="AE23" s="1"/>
  <c r="AB103"/>
  <c r="AC103" s="1"/>
  <c r="AE103" s="1"/>
  <c r="AB10"/>
  <c r="AC10" s="1"/>
  <c r="AE10" s="1"/>
  <c r="AB77"/>
  <c r="AC77" s="1"/>
  <c r="AE77" s="1"/>
  <c r="AB79"/>
  <c r="AC79" s="1"/>
  <c r="AE79" s="1"/>
  <c r="AB43"/>
  <c r="AC43" s="1"/>
  <c r="AE43" s="1"/>
  <c r="AB129"/>
  <c r="AC129" s="1"/>
  <c r="AE129" s="1"/>
  <c r="AB73"/>
  <c r="AC73" s="1"/>
  <c r="AE73" s="1"/>
  <c r="AB80"/>
  <c r="AC80" s="1"/>
  <c r="AE80" s="1"/>
  <c r="AB55"/>
  <c r="AC55" s="1"/>
  <c r="AE55" s="1"/>
  <c r="AB29"/>
  <c r="AC29" s="1"/>
  <c r="AE29" s="1"/>
  <c r="AB14"/>
  <c r="AC14" s="1"/>
  <c r="AE14" s="1"/>
  <c r="AB83"/>
  <c r="AC83" s="1"/>
  <c r="AE83" s="1"/>
  <c r="AB156"/>
  <c r="AC156" s="1"/>
  <c r="AE156" s="1"/>
  <c r="AB84"/>
  <c r="AC84" s="1"/>
  <c r="AE84" s="1"/>
  <c r="AB41"/>
  <c r="AC41" s="1"/>
  <c r="AE41" s="1"/>
  <c r="AB13"/>
  <c r="AC13" s="1"/>
  <c r="AE13" s="1"/>
  <c r="AB144"/>
  <c r="AC144" s="1"/>
  <c r="AE144" s="1"/>
  <c r="AB47"/>
  <c r="AC47" s="1"/>
  <c r="AE47" s="1"/>
  <c r="AB37"/>
  <c r="AC37" s="1"/>
  <c r="AE37" s="1"/>
  <c r="AB138"/>
  <c r="AC138" s="1"/>
  <c r="AE138" s="1"/>
  <c r="AB119"/>
  <c r="AC119" s="1"/>
  <c r="AE119" s="1"/>
  <c r="AB107"/>
  <c r="AC107" s="1"/>
  <c r="AE107" s="1"/>
  <c r="AB101"/>
  <c r="AC101" s="1"/>
  <c r="AE101" s="1"/>
  <c r="AB26"/>
  <c r="AC26" s="1"/>
  <c r="AE26" s="1"/>
  <c r="AB120"/>
  <c r="AC120" s="1"/>
  <c r="AE120" s="1"/>
  <c r="AB64"/>
  <c r="AC64" s="1"/>
  <c r="AE64" s="1"/>
  <c r="AB115"/>
  <c r="AC115" s="1"/>
  <c r="AE115" s="1"/>
  <c r="AB59"/>
  <c r="AC59" s="1"/>
  <c r="AE59" s="1"/>
  <c r="AB126"/>
  <c r="AC126" s="1"/>
  <c r="AE126" s="1"/>
  <c r="AB22"/>
  <c r="AC22" s="1"/>
  <c r="AE22" s="1"/>
  <c r="AB24"/>
  <c r="AC24" s="1"/>
  <c r="AE24" s="1"/>
  <c r="AB12"/>
  <c r="AC12" s="1"/>
  <c r="AE12" s="1"/>
  <c r="AB116"/>
  <c r="AC116" s="1"/>
  <c r="AE116" s="1"/>
  <c r="AB141"/>
  <c r="AC141" s="1"/>
  <c r="AE141" s="1"/>
  <c r="AB135"/>
  <c r="AC135" s="1"/>
  <c r="AE135" s="1"/>
  <c r="AB54"/>
  <c r="AC54" s="1"/>
  <c r="AE54" s="1"/>
  <c r="AB5"/>
  <c r="AC5" s="1"/>
  <c r="AE5" s="1"/>
  <c r="AB93"/>
  <c r="AC93" s="1"/>
  <c r="AE93" s="1"/>
  <c r="AB127"/>
  <c r="AC127" s="1"/>
  <c r="AE127" s="1"/>
  <c r="AB72"/>
  <c r="AC72" s="1"/>
  <c r="AE72" s="1"/>
  <c r="AB42"/>
  <c r="AC42" s="1"/>
  <c r="AE42" s="1"/>
  <c r="AB70"/>
  <c r="AC70" s="1"/>
  <c r="AE70" s="1"/>
  <c r="AB4"/>
  <c r="AC4" s="1"/>
  <c r="AE4" s="1"/>
  <c r="AB128"/>
  <c r="AC128" s="1"/>
  <c r="AE128" s="1"/>
  <c r="AB100"/>
  <c r="AC100" s="1"/>
  <c r="AE100" s="1"/>
  <c r="AB38"/>
  <c r="AC38" s="1"/>
  <c r="AE38" s="1"/>
  <c r="AB114"/>
  <c r="AC114" s="1"/>
  <c r="AE114" s="1"/>
  <c r="AB74"/>
  <c r="AC74" s="1"/>
  <c r="AE74" s="1"/>
  <c r="AB62"/>
  <c r="AC62" s="1"/>
  <c r="AE62" s="1"/>
  <c r="AB49"/>
  <c r="AC49" s="1"/>
  <c r="AE49" s="1"/>
  <c r="AE39"/>
  <c r="AB149"/>
  <c r="AC149" s="1"/>
  <c r="AE149" s="1"/>
  <c r="AB34"/>
  <c r="AC34" s="1"/>
  <c r="AE34" s="1"/>
  <c r="AB150"/>
  <c r="AC150" s="1"/>
  <c r="AE150" s="1"/>
  <c r="AB9"/>
  <c r="AC9" s="1"/>
  <c r="AE9" s="1"/>
  <c r="AB153"/>
  <c r="AC153" s="1"/>
  <c r="AE153" s="1"/>
  <c r="AB65"/>
  <c r="AC65" s="1"/>
  <c r="AE65" s="1"/>
  <c r="AB137"/>
  <c r="AC137" s="1"/>
  <c r="AE137" s="1"/>
  <c r="AB63"/>
  <c r="AC63" s="1"/>
  <c r="AE63" s="1"/>
  <c r="AB6"/>
  <c r="AC6" s="1"/>
  <c r="AE6" s="1"/>
  <c r="AE68"/>
  <c r="AB8"/>
  <c r="AC8" s="1"/>
  <c r="AE8" s="1"/>
  <c r="AB151"/>
  <c r="AC151" s="1"/>
  <c r="AE151" s="1"/>
  <c r="AB136"/>
  <c r="AC136" s="1"/>
  <c r="AE136" s="1"/>
  <c r="Y19" i="25" l="1"/>
  <c r="X19"/>
  <c r="V19"/>
  <c r="W19" s="1"/>
  <c r="O19"/>
  <c r="N19"/>
  <c r="L19"/>
  <c r="M19" s="1"/>
  <c r="AD19" l="1"/>
  <c r="AA19"/>
  <c r="Z19"/>
  <c r="AF19"/>
  <c r="L131" i="21"/>
  <c r="M131" s="1"/>
  <c r="N131"/>
  <c r="O131"/>
  <c r="V131"/>
  <c r="W131" s="1"/>
  <c r="X131"/>
  <c r="Y131"/>
  <c r="L1132" i="1"/>
  <c r="M1132" s="1"/>
  <c r="N1132"/>
  <c r="O1132"/>
  <c r="V1132"/>
  <c r="W1132" s="1"/>
  <c r="X1132"/>
  <c r="Y1132"/>
  <c r="AA1132" s="1"/>
  <c r="AD1132"/>
  <c r="Y101" i="32"/>
  <c r="X101"/>
  <c r="V101"/>
  <c r="W101" s="1"/>
  <c r="O101"/>
  <c r="N101"/>
  <c r="L101"/>
  <c r="M101" s="1"/>
  <c r="Y96"/>
  <c r="X96"/>
  <c r="V96"/>
  <c r="W96" s="1"/>
  <c r="O96"/>
  <c r="N96"/>
  <c r="L96"/>
  <c r="M96" s="1"/>
  <c r="Y89"/>
  <c r="X89"/>
  <c r="V89"/>
  <c r="W89" s="1"/>
  <c r="O89"/>
  <c r="N89"/>
  <c r="L89"/>
  <c r="M89" s="1"/>
  <c r="Y88"/>
  <c r="X88"/>
  <c r="V88"/>
  <c r="W88" s="1"/>
  <c r="O88"/>
  <c r="N88"/>
  <c r="L88"/>
  <c r="M88" s="1"/>
  <c r="L228" i="27"/>
  <c r="N228"/>
  <c r="O228"/>
  <c r="V228"/>
  <c r="W228" s="1"/>
  <c r="X228"/>
  <c r="Y228"/>
  <c r="L85"/>
  <c r="N85"/>
  <c r="O85"/>
  <c r="V85"/>
  <c r="W85" s="1"/>
  <c r="X85"/>
  <c r="Y85"/>
  <c r="H192" i="20"/>
  <c r="Y100" i="32"/>
  <c r="X100"/>
  <c r="V100"/>
  <c r="W100" s="1"/>
  <c r="O100"/>
  <c r="N100"/>
  <c r="L100"/>
  <c r="Y99"/>
  <c r="X99"/>
  <c r="V99"/>
  <c r="W99" s="1"/>
  <c r="O99"/>
  <c r="N99"/>
  <c r="L99"/>
  <c r="M99" s="1"/>
  <c r="Y98"/>
  <c r="X98"/>
  <c r="V98"/>
  <c r="W98" s="1"/>
  <c r="O98"/>
  <c r="N98"/>
  <c r="L98"/>
  <c r="Y97"/>
  <c r="X97"/>
  <c r="V97"/>
  <c r="W97" s="1"/>
  <c r="O97"/>
  <c r="N97"/>
  <c r="L97"/>
  <c r="Y95"/>
  <c r="X95"/>
  <c r="V95"/>
  <c r="W95" s="1"/>
  <c r="O95"/>
  <c r="N95"/>
  <c r="L95"/>
  <c r="Y94"/>
  <c r="X94"/>
  <c r="V94"/>
  <c r="W94" s="1"/>
  <c r="O94"/>
  <c r="N94"/>
  <c r="L94"/>
  <c r="Y93"/>
  <c r="X93"/>
  <c r="V93"/>
  <c r="W93" s="1"/>
  <c r="O93"/>
  <c r="N93"/>
  <c r="L93"/>
  <c r="Y92"/>
  <c r="X92"/>
  <c r="V92"/>
  <c r="W92" s="1"/>
  <c r="O92"/>
  <c r="N92"/>
  <c r="L92"/>
  <c r="M92" s="1"/>
  <c r="Y91"/>
  <c r="X91"/>
  <c r="V91"/>
  <c r="W91" s="1"/>
  <c r="O91"/>
  <c r="N91"/>
  <c r="L91"/>
  <c r="Y90"/>
  <c r="X90"/>
  <c r="V90"/>
  <c r="W90" s="1"/>
  <c r="O90"/>
  <c r="N90"/>
  <c r="L90"/>
  <c r="M90" s="1"/>
  <c r="Y87"/>
  <c r="X87"/>
  <c r="V87"/>
  <c r="W87" s="1"/>
  <c r="O87"/>
  <c r="N87"/>
  <c r="L87"/>
  <c r="Y86"/>
  <c r="X86"/>
  <c r="V86"/>
  <c r="W86" s="1"/>
  <c r="O86"/>
  <c r="N86"/>
  <c r="L86"/>
  <c r="M86" s="1"/>
  <c r="Y85"/>
  <c r="X85"/>
  <c r="V85"/>
  <c r="W85" s="1"/>
  <c r="O85"/>
  <c r="N85"/>
  <c r="L85"/>
  <c r="Y84"/>
  <c r="X84"/>
  <c r="V84"/>
  <c r="W84" s="1"/>
  <c r="O84"/>
  <c r="N84"/>
  <c r="L84"/>
  <c r="M84" s="1"/>
  <c r="Y83"/>
  <c r="X83"/>
  <c r="V83"/>
  <c r="W83" s="1"/>
  <c r="O83"/>
  <c r="N83"/>
  <c r="L83"/>
  <c r="Y82"/>
  <c r="X82"/>
  <c r="V82"/>
  <c r="W82" s="1"/>
  <c r="O82"/>
  <c r="N82"/>
  <c r="L82"/>
  <c r="Y81"/>
  <c r="X81"/>
  <c r="V81"/>
  <c r="W81" s="1"/>
  <c r="O81"/>
  <c r="N81"/>
  <c r="L81"/>
  <c r="Y80"/>
  <c r="X80"/>
  <c r="V80"/>
  <c r="W80" s="1"/>
  <c r="O80"/>
  <c r="N80"/>
  <c r="L80"/>
  <c r="M80" s="1"/>
  <c r="Y79"/>
  <c r="X79"/>
  <c r="V79"/>
  <c r="W79" s="1"/>
  <c r="O79"/>
  <c r="N79"/>
  <c r="L79"/>
  <c r="Y78"/>
  <c r="X78"/>
  <c r="V78"/>
  <c r="W78" s="1"/>
  <c r="O78"/>
  <c r="N78"/>
  <c r="L78"/>
  <c r="Y77"/>
  <c r="X77"/>
  <c r="V77"/>
  <c r="W77" s="1"/>
  <c r="O77"/>
  <c r="N77"/>
  <c r="L77"/>
  <c r="Y76"/>
  <c r="X76"/>
  <c r="V76"/>
  <c r="W76" s="1"/>
  <c r="O76"/>
  <c r="N76"/>
  <c r="L76"/>
  <c r="M76" s="1"/>
  <c r="Y75"/>
  <c r="X75"/>
  <c r="V75"/>
  <c r="W75" s="1"/>
  <c r="O75"/>
  <c r="N75"/>
  <c r="L75"/>
  <c r="Y74"/>
  <c r="X74"/>
  <c r="V74"/>
  <c r="W74" s="1"/>
  <c r="O74"/>
  <c r="N74"/>
  <c r="L74"/>
  <c r="M74" s="1"/>
  <c r="Y73"/>
  <c r="X73"/>
  <c r="V73"/>
  <c r="W73" s="1"/>
  <c r="O73"/>
  <c r="N73"/>
  <c r="L73"/>
  <c r="Y72"/>
  <c r="X72"/>
  <c r="V72"/>
  <c r="W72" s="1"/>
  <c r="O72"/>
  <c r="N72"/>
  <c r="L72"/>
  <c r="Y71"/>
  <c r="X71"/>
  <c r="V71"/>
  <c r="W71" s="1"/>
  <c r="O71"/>
  <c r="N71"/>
  <c r="L71"/>
  <c r="Y70"/>
  <c r="X70"/>
  <c r="V70"/>
  <c r="W70" s="1"/>
  <c r="O70"/>
  <c r="N70"/>
  <c r="L70"/>
  <c r="Y69"/>
  <c r="X69"/>
  <c r="V69"/>
  <c r="W69" s="1"/>
  <c r="O69"/>
  <c r="N69"/>
  <c r="L69"/>
  <c r="Y65"/>
  <c r="X65"/>
  <c r="V65"/>
  <c r="W65" s="1"/>
  <c r="O65"/>
  <c r="N65"/>
  <c r="L65"/>
  <c r="M65" s="1"/>
  <c r="Y63"/>
  <c r="X63"/>
  <c r="V63"/>
  <c r="W63" s="1"/>
  <c r="O63"/>
  <c r="N63"/>
  <c r="L63"/>
  <c r="Y62"/>
  <c r="X62"/>
  <c r="V62"/>
  <c r="W62" s="1"/>
  <c r="O62"/>
  <c r="N62"/>
  <c r="L62"/>
  <c r="M62" s="1"/>
  <c r="Y61"/>
  <c r="X61"/>
  <c r="V61"/>
  <c r="W61" s="1"/>
  <c r="O61"/>
  <c r="N61"/>
  <c r="L61"/>
  <c r="Y60"/>
  <c r="X60"/>
  <c r="V60"/>
  <c r="W60" s="1"/>
  <c r="O60"/>
  <c r="N60"/>
  <c r="L60"/>
  <c r="Y59"/>
  <c r="X59"/>
  <c r="V59"/>
  <c r="W59" s="1"/>
  <c r="O59"/>
  <c r="N59"/>
  <c r="L59"/>
  <c r="Y57"/>
  <c r="X57"/>
  <c r="V57"/>
  <c r="W57" s="1"/>
  <c r="O57"/>
  <c r="N57"/>
  <c r="L57"/>
  <c r="Y56"/>
  <c r="X56"/>
  <c r="V56"/>
  <c r="W56" s="1"/>
  <c r="O56"/>
  <c r="N56"/>
  <c r="L56"/>
  <c r="Y55"/>
  <c r="X55"/>
  <c r="V55"/>
  <c r="W55" s="1"/>
  <c r="O55"/>
  <c r="N55"/>
  <c r="L55"/>
  <c r="M55" s="1"/>
  <c r="Y54"/>
  <c r="X54"/>
  <c r="V54"/>
  <c r="W54" s="1"/>
  <c r="O54"/>
  <c r="N54"/>
  <c r="L54"/>
  <c r="Y53"/>
  <c r="X53"/>
  <c r="V53"/>
  <c r="W53" s="1"/>
  <c r="O53"/>
  <c r="N53"/>
  <c r="L53"/>
  <c r="M53" s="1"/>
  <c r="Y52"/>
  <c r="X52"/>
  <c r="V52"/>
  <c r="W52" s="1"/>
  <c r="O52"/>
  <c r="N52"/>
  <c r="L52"/>
  <c r="Y51"/>
  <c r="X51"/>
  <c r="V51"/>
  <c r="W51" s="1"/>
  <c r="O51"/>
  <c r="N51"/>
  <c r="L51"/>
  <c r="Y50"/>
  <c r="X50"/>
  <c r="V50"/>
  <c r="W50" s="1"/>
  <c r="O50"/>
  <c r="N50"/>
  <c r="L50"/>
  <c r="Y49"/>
  <c r="X49"/>
  <c r="V49"/>
  <c r="W49" s="1"/>
  <c r="O49"/>
  <c r="N49"/>
  <c r="L49"/>
  <c r="Y48"/>
  <c r="X48"/>
  <c r="V48"/>
  <c r="W48" s="1"/>
  <c r="O48"/>
  <c r="N48"/>
  <c r="L48"/>
  <c r="Y47"/>
  <c r="X47"/>
  <c r="V47"/>
  <c r="W47" s="1"/>
  <c r="O47"/>
  <c r="N47"/>
  <c r="L47"/>
  <c r="M47" s="1"/>
  <c r="Y46"/>
  <c r="X46"/>
  <c r="V46"/>
  <c r="W46" s="1"/>
  <c r="O46"/>
  <c r="N46"/>
  <c r="L46"/>
  <c r="Y45"/>
  <c r="X45"/>
  <c r="V45"/>
  <c r="W45" s="1"/>
  <c r="O45"/>
  <c r="N45"/>
  <c r="L45"/>
  <c r="M45" s="1"/>
  <c r="Y44"/>
  <c r="X44"/>
  <c r="V44"/>
  <c r="W44" s="1"/>
  <c r="O44"/>
  <c r="N44"/>
  <c r="L44"/>
  <c r="Y43"/>
  <c r="X43"/>
  <c r="V43"/>
  <c r="W43" s="1"/>
  <c r="O43"/>
  <c r="N43"/>
  <c r="L43"/>
  <c r="Y42"/>
  <c r="X42"/>
  <c r="V42"/>
  <c r="W42" s="1"/>
  <c r="O42"/>
  <c r="N42"/>
  <c r="L42"/>
  <c r="Y41"/>
  <c r="X41"/>
  <c r="V41"/>
  <c r="W41" s="1"/>
  <c r="O41"/>
  <c r="N41"/>
  <c r="L41"/>
  <c r="Y40"/>
  <c r="X40"/>
  <c r="V40"/>
  <c r="W40" s="1"/>
  <c r="O40"/>
  <c r="N40"/>
  <c r="L40"/>
  <c r="Y39"/>
  <c r="X39"/>
  <c r="V39"/>
  <c r="W39" s="1"/>
  <c r="O39"/>
  <c r="N39"/>
  <c r="L39"/>
  <c r="M39" s="1"/>
  <c r="Y38"/>
  <c r="X38"/>
  <c r="V38"/>
  <c r="W38" s="1"/>
  <c r="O38"/>
  <c r="N38"/>
  <c r="L38"/>
  <c r="Y37"/>
  <c r="X37"/>
  <c r="V37"/>
  <c r="W37" s="1"/>
  <c r="O37"/>
  <c r="N37"/>
  <c r="L37"/>
  <c r="M37" s="1"/>
  <c r="Y36"/>
  <c r="X36"/>
  <c r="V36"/>
  <c r="W36" s="1"/>
  <c r="O36"/>
  <c r="N36"/>
  <c r="L36"/>
  <c r="Y35"/>
  <c r="X35"/>
  <c r="V35"/>
  <c r="W35" s="1"/>
  <c r="O35"/>
  <c r="N35"/>
  <c r="L35"/>
  <c r="Y34"/>
  <c r="X34"/>
  <c r="V34"/>
  <c r="W34" s="1"/>
  <c r="O34"/>
  <c r="N34"/>
  <c r="L34"/>
  <c r="Y33"/>
  <c r="X33"/>
  <c r="V33"/>
  <c r="W33" s="1"/>
  <c r="O33"/>
  <c r="N33"/>
  <c r="L33"/>
  <c r="Y32"/>
  <c r="X32"/>
  <c r="V32"/>
  <c r="W32" s="1"/>
  <c r="O32"/>
  <c r="N32"/>
  <c r="L32"/>
  <c r="Y31"/>
  <c r="X31"/>
  <c r="V31"/>
  <c r="W31" s="1"/>
  <c r="O31"/>
  <c r="N31"/>
  <c r="L31"/>
  <c r="M31" s="1"/>
  <c r="Y30"/>
  <c r="X30"/>
  <c r="V30"/>
  <c r="W30" s="1"/>
  <c r="O30"/>
  <c r="N30"/>
  <c r="L30"/>
  <c r="Y29"/>
  <c r="X29"/>
  <c r="V29"/>
  <c r="W29" s="1"/>
  <c r="O29"/>
  <c r="N29"/>
  <c r="L29"/>
  <c r="M29" s="1"/>
  <c r="Y28"/>
  <c r="X28"/>
  <c r="V28"/>
  <c r="W28" s="1"/>
  <c r="O28"/>
  <c r="N28"/>
  <c r="L28"/>
  <c r="Y27"/>
  <c r="X27"/>
  <c r="V27"/>
  <c r="W27" s="1"/>
  <c r="O27"/>
  <c r="N27"/>
  <c r="L27"/>
  <c r="Y26"/>
  <c r="X26"/>
  <c r="V26"/>
  <c r="W26" s="1"/>
  <c r="O26"/>
  <c r="N26"/>
  <c r="L26"/>
  <c r="Y25"/>
  <c r="X25"/>
  <c r="V25"/>
  <c r="W25" s="1"/>
  <c r="O25"/>
  <c r="N25"/>
  <c r="L25"/>
  <c r="Y24"/>
  <c r="X24"/>
  <c r="V24"/>
  <c r="W24" s="1"/>
  <c r="O24"/>
  <c r="N24"/>
  <c r="L24"/>
  <c r="Y23"/>
  <c r="X23"/>
  <c r="V23"/>
  <c r="W23" s="1"/>
  <c r="O23"/>
  <c r="N23"/>
  <c r="L23"/>
  <c r="M23" s="1"/>
  <c r="Y22"/>
  <c r="X22"/>
  <c r="V22"/>
  <c r="W22" s="1"/>
  <c r="O22"/>
  <c r="N22"/>
  <c r="L22"/>
  <c r="M22" s="1"/>
  <c r="Y21"/>
  <c r="X21"/>
  <c r="V21"/>
  <c r="W21" s="1"/>
  <c r="O21"/>
  <c r="N21"/>
  <c r="L21"/>
  <c r="Y20"/>
  <c r="X20"/>
  <c r="V20"/>
  <c r="W20" s="1"/>
  <c r="O20"/>
  <c r="N20"/>
  <c r="L20"/>
  <c r="M20" s="1"/>
  <c r="Y19"/>
  <c r="X19"/>
  <c r="V19"/>
  <c r="W19" s="1"/>
  <c r="O19"/>
  <c r="N19"/>
  <c r="L19"/>
  <c r="M19" s="1"/>
  <c r="Y18"/>
  <c r="X18"/>
  <c r="V18"/>
  <c r="W18" s="1"/>
  <c r="O18"/>
  <c r="N18"/>
  <c r="L18"/>
  <c r="M18" s="1"/>
  <c r="Y17"/>
  <c r="X17"/>
  <c r="V17"/>
  <c r="W17" s="1"/>
  <c r="O17"/>
  <c r="N17"/>
  <c r="L17"/>
  <c r="Y16"/>
  <c r="X16"/>
  <c r="V16"/>
  <c r="W16" s="1"/>
  <c r="O16"/>
  <c r="N16"/>
  <c r="L16"/>
  <c r="M16" s="1"/>
  <c r="Y15"/>
  <c r="X15"/>
  <c r="V15"/>
  <c r="W15" s="1"/>
  <c r="O15"/>
  <c r="N15"/>
  <c r="L15"/>
  <c r="Y14"/>
  <c r="X14"/>
  <c r="V14"/>
  <c r="W14" s="1"/>
  <c r="O14"/>
  <c r="N14"/>
  <c r="L14"/>
  <c r="Y13"/>
  <c r="X13"/>
  <c r="V13"/>
  <c r="W13" s="1"/>
  <c r="O13"/>
  <c r="N13"/>
  <c r="L13"/>
  <c r="M13" s="1"/>
  <c r="Y12"/>
  <c r="X12"/>
  <c r="V12"/>
  <c r="W12" s="1"/>
  <c r="O12"/>
  <c r="N12"/>
  <c r="L12"/>
  <c r="Y94" i="15"/>
  <c r="X94"/>
  <c r="V94"/>
  <c r="W94" s="1"/>
  <c r="O94"/>
  <c r="AA94" s="1"/>
  <c r="N94"/>
  <c r="Z94" s="1"/>
  <c r="AB94" s="1"/>
  <c r="AC94" s="1"/>
  <c r="AE94" s="1"/>
  <c r="L94"/>
  <c r="AD94" s="1"/>
  <c r="Y93"/>
  <c r="X93"/>
  <c r="W93"/>
  <c r="V93"/>
  <c r="O93"/>
  <c r="AA93" s="1"/>
  <c r="N93"/>
  <c r="Z93" s="1"/>
  <c r="M93"/>
  <c r="AF93" s="1"/>
  <c r="L93"/>
  <c r="AD93" s="1"/>
  <c r="Y92"/>
  <c r="X92"/>
  <c r="V92"/>
  <c r="W92" s="1"/>
  <c r="O92"/>
  <c r="AA92" s="1"/>
  <c r="N92"/>
  <c r="Z92" s="1"/>
  <c r="AB92" s="1"/>
  <c r="AC92" s="1"/>
  <c r="AE92" s="1"/>
  <c r="L92"/>
  <c r="AD92" s="1"/>
  <c r="Y91"/>
  <c r="X91"/>
  <c r="W91"/>
  <c r="V91"/>
  <c r="O91"/>
  <c r="AA91" s="1"/>
  <c r="N91"/>
  <c r="Z91" s="1"/>
  <c r="M91"/>
  <c r="AF91" s="1"/>
  <c r="L91"/>
  <c r="AD91" s="1"/>
  <c r="Y90"/>
  <c r="X90"/>
  <c r="V90"/>
  <c r="W90" s="1"/>
  <c r="O90"/>
  <c r="N90"/>
  <c r="Z90" s="1"/>
  <c r="L90"/>
  <c r="AD90" s="1"/>
  <c r="Y89"/>
  <c r="X89"/>
  <c r="W89"/>
  <c r="V89"/>
  <c r="O89"/>
  <c r="AA89" s="1"/>
  <c r="N89"/>
  <c r="Z89" s="1"/>
  <c r="M89"/>
  <c r="AF89" s="1"/>
  <c r="L89"/>
  <c r="AD89" s="1"/>
  <c r="Y88"/>
  <c r="X88"/>
  <c r="V88"/>
  <c r="W88" s="1"/>
  <c r="O88"/>
  <c r="AA88" s="1"/>
  <c r="N88"/>
  <c r="Z88" s="1"/>
  <c r="AB88" s="1"/>
  <c r="AC88" s="1"/>
  <c r="AE88" s="1"/>
  <c r="L88"/>
  <c r="AD88" s="1"/>
  <c r="Y87"/>
  <c r="X87"/>
  <c r="V87"/>
  <c r="W87" s="1"/>
  <c r="O87"/>
  <c r="AA87" s="1"/>
  <c r="N87"/>
  <c r="Z87" s="1"/>
  <c r="L87"/>
  <c r="AD87" s="1"/>
  <c r="Y86"/>
  <c r="X86"/>
  <c r="V86"/>
  <c r="W86" s="1"/>
  <c r="O86"/>
  <c r="AA86" s="1"/>
  <c r="N86"/>
  <c r="Z86" s="1"/>
  <c r="L86"/>
  <c r="AD86" s="1"/>
  <c r="Y85"/>
  <c r="X85"/>
  <c r="V85"/>
  <c r="W85" s="1"/>
  <c r="O85"/>
  <c r="AA85" s="1"/>
  <c r="N85"/>
  <c r="Z85" s="1"/>
  <c r="L85"/>
  <c r="AD85" s="1"/>
  <c r="Y84"/>
  <c r="X84"/>
  <c r="V84"/>
  <c r="W84" s="1"/>
  <c r="O84"/>
  <c r="AA84" s="1"/>
  <c r="N84"/>
  <c r="L84"/>
  <c r="AD84" s="1"/>
  <c r="Y83"/>
  <c r="X83"/>
  <c r="V83"/>
  <c r="W83" s="1"/>
  <c r="O83"/>
  <c r="AA83" s="1"/>
  <c r="N83"/>
  <c r="Z83" s="1"/>
  <c r="L83"/>
  <c r="AD83" s="1"/>
  <c r="Y82"/>
  <c r="X82"/>
  <c r="V82"/>
  <c r="W82" s="1"/>
  <c r="O82"/>
  <c r="AA82" s="1"/>
  <c r="N82"/>
  <c r="L82"/>
  <c r="AD82" s="1"/>
  <c r="Y81"/>
  <c r="X81"/>
  <c r="V81"/>
  <c r="W81" s="1"/>
  <c r="O81"/>
  <c r="AA81" s="1"/>
  <c r="N81"/>
  <c r="Z81" s="1"/>
  <c r="L81"/>
  <c r="AD81" s="1"/>
  <c r="Y80"/>
  <c r="X80"/>
  <c r="V80"/>
  <c r="W80" s="1"/>
  <c r="O80"/>
  <c r="AA80" s="1"/>
  <c r="N80"/>
  <c r="L80"/>
  <c r="AD80" s="1"/>
  <c r="Y79"/>
  <c r="X79"/>
  <c r="V79"/>
  <c r="W79" s="1"/>
  <c r="O79"/>
  <c r="AA79" s="1"/>
  <c r="N79"/>
  <c r="Z79" s="1"/>
  <c r="L79"/>
  <c r="AD79" s="1"/>
  <c r="Y78"/>
  <c r="X78"/>
  <c r="V78"/>
  <c r="W78" s="1"/>
  <c r="O78"/>
  <c r="AA78" s="1"/>
  <c r="N78"/>
  <c r="L78"/>
  <c r="AD78" s="1"/>
  <c r="Y77"/>
  <c r="X77"/>
  <c r="V77"/>
  <c r="W77" s="1"/>
  <c r="O77"/>
  <c r="AA77" s="1"/>
  <c r="N77"/>
  <c r="Z77" s="1"/>
  <c r="L77"/>
  <c r="AD77" s="1"/>
  <c r="Y76"/>
  <c r="X76"/>
  <c r="V76"/>
  <c r="W76" s="1"/>
  <c r="O76"/>
  <c r="AA76" s="1"/>
  <c r="N76"/>
  <c r="L76"/>
  <c r="AD76" s="1"/>
  <c r="Y75"/>
  <c r="X75"/>
  <c r="V75"/>
  <c r="W75" s="1"/>
  <c r="O75"/>
  <c r="AA75" s="1"/>
  <c r="N75"/>
  <c r="Z75" s="1"/>
  <c r="L75"/>
  <c r="AD75" s="1"/>
  <c r="Y74"/>
  <c r="X74"/>
  <c r="V74"/>
  <c r="W74" s="1"/>
  <c r="O74"/>
  <c r="AA74" s="1"/>
  <c r="N74"/>
  <c r="L74"/>
  <c r="AD74" s="1"/>
  <c r="Y73"/>
  <c r="X73"/>
  <c r="V73"/>
  <c r="W73" s="1"/>
  <c r="O73"/>
  <c r="AA73" s="1"/>
  <c r="N73"/>
  <c r="Z73" s="1"/>
  <c r="AB73" s="1"/>
  <c r="AC73" s="1"/>
  <c r="L73"/>
  <c r="AD73" s="1"/>
  <c r="Y72"/>
  <c r="X72"/>
  <c r="V72"/>
  <c r="W72" s="1"/>
  <c r="O72"/>
  <c r="AA72" s="1"/>
  <c r="N72"/>
  <c r="L72"/>
  <c r="AD72" s="1"/>
  <c r="Y71"/>
  <c r="X71"/>
  <c r="V71"/>
  <c r="W71" s="1"/>
  <c r="O71"/>
  <c r="AA71" s="1"/>
  <c r="N71"/>
  <c r="Z71" s="1"/>
  <c r="AB71" s="1"/>
  <c r="AC71" s="1"/>
  <c r="L71"/>
  <c r="AD71" s="1"/>
  <c r="Y70"/>
  <c r="X70"/>
  <c r="V70"/>
  <c r="W70" s="1"/>
  <c r="O70"/>
  <c r="AA70" s="1"/>
  <c r="N70"/>
  <c r="L70"/>
  <c r="AD70" s="1"/>
  <c r="Y69"/>
  <c r="X69"/>
  <c r="V69"/>
  <c r="W69" s="1"/>
  <c r="O69"/>
  <c r="AA69" s="1"/>
  <c r="N69"/>
  <c r="Z69" s="1"/>
  <c r="AB69" s="1"/>
  <c r="AC69" s="1"/>
  <c r="L69"/>
  <c r="AD69" s="1"/>
  <c r="Y68"/>
  <c r="X68"/>
  <c r="V68"/>
  <c r="W68" s="1"/>
  <c r="O68"/>
  <c r="AA68" s="1"/>
  <c r="N68"/>
  <c r="L68"/>
  <c r="AD68" s="1"/>
  <c r="Y67"/>
  <c r="X67"/>
  <c r="V67"/>
  <c r="W67" s="1"/>
  <c r="O67"/>
  <c r="AA67" s="1"/>
  <c r="N67"/>
  <c r="Z67" s="1"/>
  <c r="AB67" s="1"/>
  <c r="AC67" s="1"/>
  <c r="L67"/>
  <c r="AD67" s="1"/>
  <c r="Y66"/>
  <c r="X66"/>
  <c r="V66"/>
  <c r="W66" s="1"/>
  <c r="O66"/>
  <c r="AA66" s="1"/>
  <c r="N66"/>
  <c r="L66"/>
  <c r="AD66" s="1"/>
  <c r="Y49" i="30"/>
  <c r="X49"/>
  <c r="V49"/>
  <c r="W49" s="1"/>
  <c r="O49"/>
  <c r="N49"/>
  <c r="L49"/>
  <c r="Y41"/>
  <c r="X41"/>
  <c r="V41"/>
  <c r="W41" s="1"/>
  <c r="O41"/>
  <c r="N41"/>
  <c r="L41"/>
  <c r="M41" s="1"/>
  <c r="Y35"/>
  <c r="X35"/>
  <c r="V35"/>
  <c r="W35" s="1"/>
  <c r="O35"/>
  <c r="N35"/>
  <c r="L35"/>
  <c r="Y38"/>
  <c r="X38"/>
  <c r="V38"/>
  <c r="W38" s="1"/>
  <c r="O38"/>
  <c r="N38"/>
  <c r="L38"/>
  <c r="M38" s="1"/>
  <c r="Y50"/>
  <c r="X50"/>
  <c r="V50"/>
  <c r="W50" s="1"/>
  <c r="O50"/>
  <c r="N50"/>
  <c r="L50"/>
  <c r="Y33"/>
  <c r="X33"/>
  <c r="V33"/>
  <c r="W33" s="1"/>
  <c r="O33"/>
  <c r="N33"/>
  <c r="L33"/>
  <c r="M33" s="1"/>
  <c r="Y45"/>
  <c r="X45"/>
  <c r="V45"/>
  <c r="W45" s="1"/>
  <c r="O45"/>
  <c r="N45"/>
  <c r="L45"/>
  <c r="Y42"/>
  <c r="X42"/>
  <c r="V42"/>
  <c r="W42" s="1"/>
  <c r="O42"/>
  <c r="N42"/>
  <c r="L42"/>
  <c r="M42" s="1"/>
  <c r="Y40"/>
  <c r="X40"/>
  <c r="V40"/>
  <c r="W40" s="1"/>
  <c r="O40"/>
  <c r="N40"/>
  <c r="L40"/>
  <c r="Y47"/>
  <c r="X47"/>
  <c r="V47"/>
  <c r="W47" s="1"/>
  <c r="O47"/>
  <c r="N47"/>
  <c r="L47"/>
  <c r="M47" s="1"/>
  <c r="Y43"/>
  <c r="X43"/>
  <c r="V43"/>
  <c r="W43" s="1"/>
  <c r="O43"/>
  <c r="N43"/>
  <c r="L43"/>
  <c r="Y46"/>
  <c r="X46"/>
  <c r="V46"/>
  <c r="W46" s="1"/>
  <c r="O46"/>
  <c r="N46"/>
  <c r="L46"/>
  <c r="M46" s="1"/>
  <c r="Y51"/>
  <c r="X51"/>
  <c r="V51"/>
  <c r="W51" s="1"/>
  <c r="O51"/>
  <c r="N51"/>
  <c r="L51"/>
  <c r="Y44"/>
  <c r="X44"/>
  <c r="V44"/>
  <c r="W44" s="1"/>
  <c r="O44"/>
  <c r="N44"/>
  <c r="L44"/>
  <c r="M44" s="1"/>
  <c r="Y39"/>
  <c r="X39"/>
  <c r="V39"/>
  <c r="W39" s="1"/>
  <c r="O39"/>
  <c r="N39"/>
  <c r="L39"/>
  <c r="Y34"/>
  <c r="X34"/>
  <c r="V34"/>
  <c r="W34" s="1"/>
  <c r="O34"/>
  <c r="N34"/>
  <c r="L34"/>
  <c r="M34" s="1"/>
  <c r="Y37"/>
  <c r="X37"/>
  <c r="V37"/>
  <c r="W37" s="1"/>
  <c r="O37"/>
  <c r="N37"/>
  <c r="L37"/>
  <c r="Y36"/>
  <c r="X36"/>
  <c r="V36"/>
  <c r="W36" s="1"/>
  <c r="O36"/>
  <c r="N36"/>
  <c r="L36"/>
  <c r="Y29"/>
  <c r="X29"/>
  <c r="V29"/>
  <c r="W29" s="1"/>
  <c r="O29"/>
  <c r="N29"/>
  <c r="L29"/>
  <c r="Y26"/>
  <c r="X26"/>
  <c r="V26"/>
  <c r="W26" s="1"/>
  <c r="O26"/>
  <c r="N26"/>
  <c r="L26"/>
  <c r="Y11"/>
  <c r="X11"/>
  <c r="V11"/>
  <c r="W11" s="1"/>
  <c r="O11"/>
  <c r="N11"/>
  <c r="L11"/>
  <c r="Y30"/>
  <c r="X30"/>
  <c r="V30"/>
  <c r="W30" s="1"/>
  <c r="O30"/>
  <c r="N30"/>
  <c r="L30"/>
  <c r="Y24"/>
  <c r="X24"/>
  <c r="V24"/>
  <c r="W24" s="1"/>
  <c r="O24"/>
  <c r="N24"/>
  <c r="L24"/>
  <c r="Y23"/>
  <c r="X23"/>
  <c r="V23"/>
  <c r="W23" s="1"/>
  <c r="O23"/>
  <c r="N23"/>
  <c r="L23"/>
  <c r="Y22"/>
  <c r="X22"/>
  <c r="V22"/>
  <c r="W22" s="1"/>
  <c r="O22"/>
  <c r="N22"/>
  <c r="L22"/>
  <c r="Y21"/>
  <c r="X21"/>
  <c r="V21"/>
  <c r="W21" s="1"/>
  <c r="O21"/>
  <c r="N21"/>
  <c r="L21"/>
  <c r="Y20"/>
  <c r="X20"/>
  <c r="V20"/>
  <c r="W20" s="1"/>
  <c r="O20"/>
  <c r="N20"/>
  <c r="L20"/>
  <c r="Y19"/>
  <c r="X19"/>
  <c r="V19"/>
  <c r="W19" s="1"/>
  <c r="O19"/>
  <c r="N19"/>
  <c r="L19"/>
  <c r="M19" s="1"/>
  <c r="Y18"/>
  <c r="X18"/>
  <c r="V18"/>
  <c r="W18" s="1"/>
  <c r="O18"/>
  <c r="N18"/>
  <c r="L18"/>
  <c r="Y17"/>
  <c r="X17"/>
  <c r="V17"/>
  <c r="W17" s="1"/>
  <c r="O17"/>
  <c r="N17"/>
  <c r="L17"/>
  <c r="M17" s="1"/>
  <c r="Y16"/>
  <c r="X16"/>
  <c r="V16"/>
  <c r="W16" s="1"/>
  <c r="O16"/>
  <c r="N16"/>
  <c r="L16"/>
  <c r="Y15"/>
  <c r="X15"/>
  <c r="V15"/>
  <c r="W15" s="1"/>
  <c r="O15"/>
  <c r="N15"/>
  <c r="L15"/>
  <c r="M15" s="1"/>
  <c r="Y14"/>
  <c r="X14"/>
  <c r="V14"/>
  <c r="W14" s="1"/>
  <c r="O14"/>
  <c r="N14"/>
  <c r="L14"/>
  <c r="Y13"/>
  <c r="X13"/>
  <c r="V13"/>
  <c r="W13" s="1"/>
  <c r="O13"/>
  <c r="N13"/>
  <c r="L13"/>
  <c r="M13" s="1"/>
  <c r="Y12"/>
  <c r="X12"/>
  <c r="V12"/>
  <c r="W12" s="1"/>
  <c r="O12"/>
  <c r="N12"/>
  <c r="L12"/>
  <c r="Y10"/>
  <c r="X10"/>
  <c r="V10"/>
  <c r="W10" s="1"/>
  <c r="O10"/>
  <c r="N10"/>
  <c r="L10"/>
  <c r="Y9"/>
  <c r="X9"/>
  <c r="V9"/>
  <c r="W9" s="1"/>
  <c r="O9"/>
  <c r="N9"/>
  <c r="L9"/>
  <c r="Y8"/>
  <c r="X8"/>
  <c r="V8"/>
  <c r="W8" s="1"/>
  <c r="O8"/>
  <c r="N8"/>
  <c r="L8"/>
  <c r="Y28"/>
  <c r="X28"/>
  <c r="V28"/>
  <c r="W28" s="1"/>
  <c r="O28"/>
  <c r="N28"/>
  <c r="L28"/>
  <c r="Y27"/>
  <c r="X27"/>
  <c r="V27"/>
  <c r="W27" s="1"/>
  <c r="O27"/>
  <c r="N27"/>
  <c r="L27"/>
  <c r="M27" s="1"/>
  <c r="Y25"/>
  <c r="X25"/>
  <c r="V25"/>
  <c r="W25" s="1"/>
  <c r="O25"/>
  <c r="N25"/>
  <c r="L25"/>
  <c r="Y54" i="29"/>
  <c r="X54"/>
  <c r="V54"/>
  <c r="W54" s="1"/>
  <c r="O54"/>
  <c r="N54"/>
  <c r="L54"/>
  <c r="Y53"/>
  <c r="X53"/>
  <c r="V53"/>
  <c r="W53" s="1"/>
  <c r="O53"/>
  <c r="N53"/>
  <c r="L53"/>
  <c r="Y52"/>
  <c r="X52"/>
  <c r="V52"/>
  <c r="W52" s="1"/>
  <c r="O52"/>
  <c r="N52"/>
  <c r="L52"/>
  <c r="Y51"/>
  <c r="X51"/>
  <c r="V51"/>
  <c r="W51" s="1"/>
  <c r="O51"/>
  <c r="N51"/>
  <c r="L51"/>
  <c r="Y50"/>
  <c r="X50"/>
  <c r="V50"/>
  <c r="W50" s="1"/>
  <c r="O50"/>
  <c r="N50"/>
  <c r="L50"/>
  <c r="Y49"/>
  <c r="X49"/>
  <c r="V49"/>
  <c r="W49" s="1"/>
  <c r="O49"/>
  <c r="N49"/>
  <c r="L49"/>
  <c r="Y48"/>
  <c r="X48"/>
  <c r="V48"/>
  <c r="W48" s="1"/>
  <c r="O48"/>
  <c r="N48"/>
  <c r="L48"/>
  <c r="M48" s="1"/>
  <c r="Y47"/>
  <c r="X47"/>
  <c r="V47"/>
  <c r="W47" s="1"/>
  <c r="O47"/>
  <c r="N47"/>
  <c r="L47"/>
  <c r="Y46"/>
  <c r="X46"/>
  <c r="V46"/>
  <c r="W46" s="1"/>
  <c r="O46"/>
  <c r="N46"/>
  <c r="L46"/>
  <c r="M46" s="1"/>
  <c r="Y45"/>
  <c r="X45"/>
  <c r="V45"/>
  <c r="W45" s="1"/>
  <c r="O45"/>
  <c r="N45"/>
  <c r="L45"/>
  <c r="Y44"/>
  <c r="X44"/>
  <c r="V44"/>
  <c r="W44" s="1"/>
  <c r="O44"/>
  <c r="N44"/>
  <c r="L44"/>
  <c r="M44" s="1"/>
  <c r="Y43"/>
  <c r="X43"/>
  <c r="V43"/>
  <c r="W43" s="1"/>
  <c r="O43"/>
  <c r="N43"/>
  <c r="L43"/>
  <c r="Y42"/>
  <c r="X42"/>
  <c r="V42"/>
  <c r="W42" s="1"/>
  <c r="O42"/>
  <c r="N42"/>
  <c r="L42"/>
  <c r="M42" s="1"/>
  <c r="Y41"/>
  <c r="X41"/>
  <c r="V41"/>
  <c r="W41" s="1"/>
  <c r="O41"/>
  <c r="N41"/>
  <c r="L41"/>
  <c r="Y40"/>
  <c r="X40"/>
  <c r="V40"/>
  <c r="W40" s="1"/>
  <c r="O40"/>
  <c r="N40"/>
  <c r="L40"/>
  <c r="M40" s="1"/>
  <c r="Y39"/>
  <c r="X39"/>
  <c r="V39"/>
  <c r="W39" s="1"/>
  <c r="O39"/>
  <c r="N39"/>
  <c r="L39"/>
  <c r="Y38"/>
  <c r="X38"/>
  <c r="V38"/>
  <c r="W38" s="1"/>
  <c r="O38"/>
  <c r="N38"/>
  <c r="L38"/>
  <c r="M38" s="1"/>
  <c r="Y37"/>
  <c r="X37"/>
  <c r="V37"/>
  <c r="W37" s="1"/>
  <c r="O37"/>
  <c r="N37"/>
  <c r="L37"/>
  <c r="Y36"/>
  <c r="X36"/>
  <c r="V36"/>
  <c r="W36" s="1"/>
  <c r="O36"/>
  <c r="N36"/>
  <c r="L36"/>
  <c r="Y35"/>
  <c r="X35"/>
  <c r="V35"/>
  <c r="W35" s="1"/>
  <c r="O35"/>
  <c r="N35"/>
  <c r="L35"/>
  <c r="Y34"/>
  <c r="X34"/>
  <c r="V34"/>
  <c r="W34" s="1"/>
  <c r="O34"/>
  <c r="N34"/>
  <c r="L34"/>
  <c r="M34" s="1"/>
  <c r="Y33"/>
  <c r="X33"/>
  <c r="V33"/>
  <c r="W33" s="1"/>
  <c r="O33"/>
  <c r="N33"/>
  <c r="L33"/>
  <c r="Y32"/>
  <c r="X32"/>
  <c r="V32"/>
  <c r="W32" s="1"/>
  <c r="O32"/>
  <c r="N32"/>
  <c r="L32"/>
  <c r="M32" s="1"/>
  <c r="Y31"/>
  <c r="X31"/>
  <c r="V31"/>
  <c r="W31" s="1"/>
  <c r="O31"/>
  <c r="N31"/>
  <c r="L31"/>
  <c r="Y30"/>
  <c r="X30"/>
  <c r="V30"/>
  <c r="W30" s="1"/>
  <c r="O30"/>
  <c r="N30"/>
  <c r="L30"/>
  <c r="M30" s="1"/>
  <c r="Y29"/>
  <c r="X29"/>
  <c r="V29"/>
  <c r="W29" s="1"/>
  <c r="O29"/>
  <c r="N29"/>
  <c r="L29"/>
  <c r="Y28"/>
  <c r="X28"/>
  <c r="V28"/>
  <c r="W28" s="1"/>
  <c r="O28"/>
  <c r="N28"/>
  <c r="L28"/>
  <c r="M28" s="1"/>
  <c r="Y27"/>
  <c r="X27"/>
  <c r="V27"/>
  <c r="W27" s="1"/>
  <c r="O27"/>
  <c r="N27"/>
  <c r="L27"/>
  <c r="Y26"/>
  <c r="X26"/>
  <c r="V26"/>
  <c r="W26" s="1"/>
  <c r="O26"/>
  <c r="N26"/>
  <c r="L26"/>
  <c r="M26" s="1"/>
  <c r="Y25"/>
  <c r="X25"/>
  <c r="V25"/>
  <c r="W25" s="1"/>
  <c r="O25"/>
  <c r="N25"/>
  <c r="L25"/>
  <c r="Y24"/>
  <c r="X24"/>
  <c r="V24"/>
  <c r="W24" s="1"/>
  <c r="O24"/>
  <c r="N24"/>
  <c r="L24"/>
  <c r="Y23"/>
  <c r="X23"/>
  <c r="V23"/>
  <c r="W23" s="1"/>
  <c r="O23"/>
  <c r="N23"/>
  <c r="L23"/>
  <c r="Y22"/>
  <c r="X22"/>
  <c r="V22"/>
  <c r="W22" s="1"/>
  <c r="O22"/>
  <c r="N22"/>
  <c r="L22"/>
  <c r="Y21"/>
  <c r="X21"/>
  <c r="V21"/>
  <c r="W21" s="1"/>
  <c r="O21"/>
  <c r="N21"/>
  <c r="L21"/>
  <c r="Y20"/>
  <c r="X20"/>
  <c r="V20"/>
  <c r="W20" s="1"/>
  <c r="O20"/>
  <c r="N20"/>
  <c r="L20"/>
  <c r="Y19"/>
  <c r="X19"/>
  <c r="V19"/>
  <c r="W19" s="1"/>
  <c r="O19"/>
  <c r="N19"/>
  <c r="L19"/>
  <c r="Y18"/>
  <c r="X18"/>
  <c r="V18"/>
  <c r="W18" s="1"/>
  <c r="O18"/>
  <c r="N18"/>
  <c r="L18"/>
  <c r="Y17"/>
  <c r="X17"/>
  <c r="V17"/>
  <c r="W17" s="1"/>
  <c r="O17"/>
  <c r="N17"/>
  <c r="L17"/>
  <c r="Y16"/>
  <c r="X16"/>
  <c r="V16"/>
  <c r="W16" s="1"/>
  <c r="O16"/>
  <c r="N16"/>
  <c r="L16"/>
  <c r="Y15"/>
  <c r="X15"/>
  <c r="V15"/>
  <c r="W15" s="1"/>
  <c r="O15"/>
  <c r="N15"/>
  <c r="L15"/>
  <c r="Y14"/>
  <c r="X14"/>
  <c r="V14"/>
  <c r="W14" s="1"/>
  <c r="O14"/>
  <c r="N14"/>
  <c r="L14"/>
  <c r="Y13"/>
  <c r="X13"/>
  <c r="V13"/>
  <c r="W13" s="1"/>
  <c r="O13"/>
  <c r="N13"/>
  <c r="L13"/>
  <c r="Y12"/>
  <c r="X12"/>
  <c r="V12"/>
  <c r="W12" s="1"/>
  <c r="O12"/>
  <c r="N12"/>
  <c r="L12"/>
  <c r="Y11"/>
  <c r="X11"/>
  <c r="V11"/>
  <c r="W11" s="1"/>
  <c r="O11"/>
  <c r="N11"/>
  <c r="L11"/>
  <c r="Y9"/>
  <c r="X9"/>
  <c r="V9"/>
  <c r="W9" s="1"/>
  <c r="O9"/>
  <c r="N9"/>
  <c r="L9"/>
  <c r="Y100" i="31"/>
  <c r="X100"/>
  <c r="V100"/>
  <c r="W100" s="1"/>
  <c r="O100"/>
  <c r="AA100" s="1"/>
  <c r="N100"/>
  <c r="Z100" s="1"/>
  <c r="AB100" s="1"/>
  <c r="AC100" s="1"/>
  <c r="AE100" s="1"/>
  <c r="L100"/>
  <c r="AD100" s="1"/>
  <c r="Y99"/>
  <c r="X99"/>
  <c r="W99"/>
  <c r="V99"/>
  <c r="O99"/>
  <c r="AA99" s="1"/>
  <c r="N99"/>
  <c r="Z99" s="1"/>
  <c r="M99"/>
  <c r="AF99" s="1"/>
  <c r="L99"/>
  <c r="AD99" s="1"/>
  <c r="Y98"/>
  <c r="X98"/>
  <c r="V98"/>
  <c r="W98" s="1"/>
  <c r="O98"/>
  <c r="AA98" s="1"/>
  <c r="N98"/>
  <c r="Z98" s="1"/>
  <c r="AB98" s="1"/>
  <c r="AC98" s="1"/>
  <c r="AE98" s="1"/>
  <c r="L98"/>
  <c r="AD98" s="1"/>
  <c r="Y97"/>
  <c r="X97"/>
  <c r="W97"/>
  <c r="V97"/>
  <c r="O97"/>
  <c r="AA97" s="1"/>
  <c r="N97"/>
  <c r="Z97" s="1"/>
  <c r="M97"/>
  <c r="AF97" s="1"/>
  <c r="L97"/>
  <c r="AD97" s="1"/>
  <c r="Y96"/>
  <c r="X96"/>
  <c r="V96"/>
  <c r="W96" s="1"/>
  <c r="O96"/>
  <c r="AA96" s="1"/>
  <c r="N96"/>
  <c r="Z96" s="1"/>
  <c r="AB96" s="1"/>
  <c r="AC96" s="1"/>
  <c r="AE96" s="1"/>
  <c r="L96"/>
  <c r="AD96" s="1"/>
  <c r="Y95"/>
  <c r="X95"/>
  <c r="W95"/>
  <c r="V95"/>
  <c r="O95"/>
  <c r="AA95" s="1"/>
  <c r="N95"/>
  <c r="Z95" s="1"/>
  <c r="M95"/>
  <c r="AF95" s="1"/>
  <c r="L95"/>
  <c r="AD95" s="1"/>
  <c r="Y94"/>
  <c r="X94"/>
  <c r="V94"/>
  <c r="W94" s="1"/>
  <c r="O94"/>
  <c r="AA94" s="1"/>
  <c r="N94"/>
  <c r="Z94" s="1"/>
  <c r="AB94" s="1"/>
  <c r="AC94" s="1"/>
  <c r="AE94" s="1"/>
  <c r="L94"/>
  <c r="AD94" s="1"/>
  <c r="Y93"/>
  <c r="X93"/>
  <c r="W93"/>
  <c r="V93"/>
  <c r="O93"/>
  <c r="AA93" s="1"/>
  <c r="N93"/>
  <c r="Z93" s="1"/>
  <c r="M93"/>
  <c r="AF93" s="1"/>
  <c r="L93"/>
  <c r="AD93" s="1"/>
  <c r="Y92"/>
  <c r="X92"/>
  <c r="V92"/>
  <c r="W92" s="1"/>
  <c r="O92"/>
  <c r="AA92" s="1"/>
  <c r="N92"/>
  <c r="Z92" s="1"/>
  <c r="AB92" s="1"/>
  <c r="AC92" s="1"/>
  <c r="AE92" s="1"/>
  <c r="L92"/>
  <c r="AD92" s="1"/>
  <c r="Y91"/>
  <c r="X91"/>
  <c r="W91"/>
  <c r="V91"/>
  <c r="O91"/>
  <c r="AA91" s="1"/>
  <c r="N91"/>
  <c r="Z91" s="1"/>
  <c r="M91"/>
  <c r="AF91" s="1"/>
  <c r="L91"/>
  <c r="AD91" s="1"/>
  <c r="Y90"/>
  <c r="X90"/>
  <c r="V90"/>
  <c r="W90" s="1"/>
  <c r="O90"/>
  <c r="AA90" s="1"/>
  <c r="N90"/>
  <c r="Z90" s="1"/>
  <c r="AB90" s="1"/>
  <c r="AC90" s="1"/>
  <c r="AE90" s="1"/>
  <c r="L90"/>
  <c r="AD90" s="1"/>
  <c r="Y89"/>
  <c r="X89"/>
  <c r="W89"/>
  <c r="V89"/>
  <c r="O89"/>
  <c r="AA89" s="1"/>
  <c r="N89"/>
  <c r="Z89" s="1"/>
  <c r="M89"/>
  <c r="AF89" s="1"/>
  <c r="L89"/>
  <c r="AD89" s="1"/>
  <c r="Y88"/>
  <c r="X88"/>
  <c r="V88"/>
  <c r="W88" s="1"/>
  <c r="O88"/>
  <c r="AA88" s="1"/>
  <c r="N88"/>
  <c r="Z88" s="1"/>
  <c r="AB88" s="1"/>
  <c r="AC88" s="1"/>
  <c r="AE88" s="1"/>
  <c r="L88"/>
  <c r="AD88" s="1"/>
  <c r="Y87"/>
  <c r="X87"/>
  <c r="W87"/>
  <c r="V87"/>
  <c r="O87"/>
  <c r="AA87" s="1"/>
  <c r="N87"/>
  <c r="Z87" s="1"/>
  <c r="M87"/>
  <c r="AF87" s="1"/>
  <c r="L87"/>
  <c r="AD87" s="1"/>
  <c r="Y86"/>
  <c r="X86"/>
  <c r="V86"/>
  <c r="W86" s="1"/>
  <c r="O86"/>
  <c r="AA86" s="1"/>
  <c r="N86"/>
  <c r="Z86" s="1"/>
  <c r="AB86" s="1"/>
  <c r="AC86" s="1"/>
  <c r="AE86" s="1"/>
  <c r="L86"/>
  <c r="AD86" s="1"/>
  <c r="Y85"/>
  <c r="X85"/>
  <c r="W85"/>
  <c r="V85"/>
  <c r="O85"/>
  <c r="AA85" s="1"/>
  <c r="N85"/>
  <c r="Z85" s="1"/>
  <c r="M85"/>
  <c r="AF85" s="1"/>
  <c r="L85"/>
  <c r="AD85" s="1"/>
  <c r="Y84"/>
  <c r="X84"/>
  <c r="V84"/>
  <c r="W84" s="1"/>
  <c r="O84"/>
  <c r="AA84" s="1"/>
  <c r="N84"/>
  <c r="Z84" s="1"/>
  <c r="AB84" s="1"/>
  <c r="AC84" s="1"/>
  <c r="L84"/>
  <c r="AA83"/>
  <c r="Y83"/>
  <c r="X83"/>
  <c r="V83"/>
  <c r="W83" s="1"/>
  <c r="O83"/>
  <c r="N83"/>
  <c r="Z83" s="1"/>
  <c r="AB83" s="1"/>
  <c r="AC83" s="1"/>
  <c r="L83"/>
  <c r="AD83" s="1"/>
  <c r="Y82"/>
  <c r="X82"/>
  <c r="V82"/>
  <c r="W82" s="1"/>
  <c r="O82"/>
  <c r="N82"/>
  <c r="L82"/>
  <c r="AD82" s="1"/>
  <c r="Y81"/>
  <c r="X81"/>
  <c r="V81"/>
  <c r="W81" s="1"/>
  <c r="O81"/>
  <c r="AA81" s="1"/>
  <c r="N81"/>
  <c r="L81"/>
  <c r="AD81" s="1"/>
  <c r="Y72"/>
  <c r="X72"/>
  <c r="V72"/>
  <c r="W72" s="1"/>
  <c r="O72"/>
  <c r="AA72" s="1"/>
  <c r="N72"/>
  <c r="L72"/>
  <c r="AD72" s="1"/>
  <c r="Y76"/>
  <c r="X76"/>
  <c r="V76"/>
  <c r="W76" s="1"/>
  <c r="O76"/>
  <c r="AA76" s="1"/>
  <c r="N76"/>
  <c r="L76"/>
  <c r="AD76" s="1"/>
  <c r="Y75"/>
  <c r="X75"/>
  <c r="V75"/>
  <c r="W75" s="1"/>
  <c r="O75"/>
  <c r="AA75" s="1"/>
  <c r="N75"/>
  <c r="L75"/>
  <c r="AD75" s="1"/>
  <c r="Y74"/>
  <c r="X74"/>
  <c r="V74"/>
  <c r="W74" s="1"/>
  <c r="O74"/>
  <c r="AA74" s="1"/>
  <c r="N74"/>
  <c r="L74"/>
  <c r="AD74" s="1"/>
  <c r="Y73"/>
  <c r="X73"/>
  <c r="V73"/>
  <c r="W73" s="1"/>
  <c r="O73"/>
  <c r="AA73" s="1"/>
  <c r="N73"/>
  <c r="L73"/>
  <c r="AD73" s="1"/>
  <c r="Y71"/>
  <c r="X71"/>
  <c r="V71"/>
  <c r="W71" s="1"/>
  <c r="O71"/>
  <c r="AA71" s="1"/>
  <c r="N71"/>
  <c r="L71"/>
  <c r="AD71" s="1"/>
  <c r="Y70"/>
  <c r="X70"/>
  <c r="V70"/>
  <c r="W70" s="1"/>
  <c r="O70"/>
  <c r="AA70" s="1"/>
  <c r="N70"/>
  <c r="L70"/>
  <c r="AD70" s="1"/>
  <c r="Y69"/>
  <c r="X69"/>
  <c r="V69"/>
  <c r="W69" s="1"/>
  <c r="O69"/>
  <c r="AA69" s="1"/>
  <c r="N69"/>
  <c r="Z69" s="1"/>
  <c r="L69"/>
  <c r="AD69" s="1"/>
  <c r="Y68"/>
  <c r="X68"/>
  <c r="V68"/>
  <c r="W68" s="1"/>
  <c r="O68"/>
  <c r="N68"/>
  <c r="L68"/>
  <c r="AD68" s="1"/>
  <c r="Y67"/>
  <c r="X67"/>
  <c r="V67"/>
  <c r="W67" s="1"/>
  <c r="O67"/>
  <c r="AA67" s="1"/>
  <c r="N67"/>
  <c r="Z67" s="1"/>
  <c r="L67"/>
  <c r="AD67" s="1"/>
  <c r="Y66"/>
  <c r="X66"/>
  <c r="V66"/>
  <c r="W66" s="1"/>
  <c r="O66"/>
  <c r="N66"/>
  <c r="L66"/>
  <c r="AD66" s="1"/>
  <c r="Y65"/>
  <c r="X65"/>
  <c r="V65"/>
  <c r="W65" s="1"/>
  <c r="O65"/>
  <c r="AA65" s="1"/>
  <c r="N65"/>
  <c r="L65"/>
  <c r="AD65" s="1"/>
  <c r="Y64"/>
  <c r="X64"/>
  <c r="V64"/>
  <c r="W64" s="1"/>
  <c r="O64"/>
  <c r="AA64" s="1"/>
  <c r="N64"/>
  <c r="L64"/>
  <c r="AD64" s="1"/>
  <c r="Y63"/>
  <c r="X63"/>
  <c r="V63"/>
  <c r="W63" s="1"/>
  <c r="O63"/>
  <c r="AA63" s="1"/>
  <c r="N63"/>
  <c r="Z63" s="1"/>
  <c r="L63"/>
  <c r="Y62"/>
  <c r="X62"/>
  <c r="V62"/>
  <c r="W62" s="1"/>
  <c r="O62"/>
  <c r="N62"/>
  <c r="Z62" s="1"/>
  <c r="L62"/>
  <c r="AD62" s="1"/>
  <c r="Y61"/>
  <c r="X61"/>
  <c r="V61"/>
  <c r="W61" s="1"/>
  <c r="O61"/>
  <c r="AA61" s="1"/>
  <c r="N61"/>
  <c r="Z61" s="1"/>
  <c r="L61"/>
  <c r="AD61" s="1"/>
  <c r="Y60"/>
  <c r="X60"/>
  <c r="V60"/>
  <c r="W60" s="1"/>
  <c r="O60"/>
  <c r="AA60" s="1"/>
  <c r="N60"/>
  <c r="Z60" s="1"/>
  <c r="AB60" s="1"/>
  <c r="AC60" s="1"/>
  <c r="AE60" s="1"/>
  <c r="L60"/>
  <c r="AD60" s="1"/>
  <c r="Y59"/>
  <c r="X59"/>
  <c r="V59"/>
  <c r="W59" s="1"/>
  <c r="O59"/>
  <c r="N59"/>
  <c r="Z59" s="1"/>
  <c r="L59"/>
  <c r="AD59" s="1"/>
  <c r="Y58"/>
  <c r="X58"/>
  <c r="V58"/>
  <c r="W58" s="1"/>
  <c r="O58"/>
  <c r="AA58" s="1"/>
  <c r="N58"/>
  <c r="Z58" s="1"/>
  <c r="L58"/>
  <c r="AD58" s="1"/>
  <c r="Y57"/>
  <c r="X57"/>
  <c r="V57"/>
  <c r="W57" s="1"/>
  <c r="O57"/>
  <c r="AA57" s="1"/>
  <c r="N57"/>
  <c r="Z57" s="1"/>
  <c r="L57"/>
  <c r="AD57" s="1"/>
  <c r="Y56"/>
  <c r="X56"/>
  <c r="V56"/>
  <c r="W56" s="1"/>
  <c r="O56"/>
  <c r="AA56" s="1"/>
  <c r="N56"/>
  <c r="L56"/>
  <c r="AD56" s="1"/>
  <c r="Y55"/>
  <c r="X55"/>
  <c r="V55"/>
  <c r="W55" s="1"/>
  <c r="O55"/>
  <c r="AA55" s="1"/>
  <c r="N55"/>
  <c r="Z55" s="1"/>
  <c r="L55"/>
  <c r="AD55" s="1"/>
  <c r="Y54"/>
  <c r="X54"/>
  <c r="V54"/>
  <c r="W54" s="1"/>
  <c r="O54"/>
  <c r="AA54" s="1"/>
  <c r="N54"/>
  <c r="L54"/>
  <c r="AD54" s="1"/>
  <c r="Y53"/>
  <c r="X53"/>
  <c r="V53"/>
  <c r="W53" s="1"/>
  <c r="O53"/>
  <c r="AA53" s="1"/>
  <c r="N53"/>
  <c r="Z53" s="1"/>
  <c r="L53"/>
  <c r="AD53" s="1"/>
  <c r="Y52"/>
  <c r="X52"/>
  <c r="V52"/>
  <c r="W52" s="1"/>
  <c r="O52"/>
  <c r="AA52" s="1"/>
  <c r="N52"/>
  <c r="L52"/>
  <c r="AD52" s="1"/>
  <c r="Y51"/>
  <c r="X51"/>
  <c r="V51"/>
  <c r="W51" s="1"/>
  <c r="O51"/>
  <c r="AA51" s="1"/>
  <c r="N51"/>
  <c r="Z51" s="1"/>
  <c r="L51"/>
  <c r="AD51" s="1"/>
  <c r="Y50"/>
  <c r="X50"/>
  <c r="V50"/>
  <c r="W50" s="1"/>
  <c r="O50"/>
  <c r="AA50" s="1"/>
  <c r="N50"/>
  <c r="L50"/>
  <c r="AD50" s="1"/>
  <c r="Y49"/>
  <c r="X49"/>
  <c r="V49"/>
  <c r="W49" s="1"/>
  <c r="O49"/>
  <c r="AA49" s="1"/>
  <c r="N49"/>
  <c r="L49"/>
  <c r="AD49" s="1"/>
  <c r="Y48"/>
  <c r="X48"/>
  <c r="V48"/>
  <c r="W48" s="1"/>
  <c r="O48"/>
  <c r="AA48" s="1"/>
  <c r="N48"/>
  <c r="L48"/>
  <c r="AD48" s="1"/>
  <c r="Y47"/>
  <c r="X47"/>
  <c r="V47"/>
  <c r="W47" s="1"/>
  <c r="O47"/>
  <c r="AA47" s="1"/>
  <c r="N47"/>
  <c r="L47"/>
  <c r="AD47" s="1"/>
  <c r="Y46"/>
  <c r="X46"/>
  <c r="V46"/>
  <c r="W46" s="1"/>
  <c r="O46"/>
  <c r="AA46" s="1"/>
  <c r="N46"/>
  <c r="L46"/>
  <c r="AD46" s="1"/>
  <c r="Y45"/>
  <c r="X45"/>
  <c r="V45"/>
  <c r="W45" s="1"/>
  <c r="O45"/>
  <c r="AA45" s="1"/>
  <c r="N45"/>
  <c r="L45"/>
  <c r="AD45" s="1"/>
  <c r="Y44"/>
  <c r="X44"/>
  <c r="V44"/>
  <c r="W44" s="1"/>
  <c r="O44"/>
  <c r="AA44" s="1"/>
  <c r="N44"/>
  <c r="L44"/>
  <c r="AD44" s="1"/>
  <c r="Y43"/>
  <c r="X43"/>
  <c r="V43"/>
  <c r="W43" s="1"/>
  <c r="O43"/>
  <c r="AA43" s="1"/>
  <c r="N43"/>
  <c r="L43"/>
  <c r="AD43" s="1"/>
  <c r="Y42"/>
  <c r="X42"/>
  <c r="V42"/>
  <c r="W42" s="1"/>
  <c r="O42"/>
  <c r="AA42" s="1"/>
  <c r="N42"/>
  <c r="L42"/>
  <c r="AD42" s="1"/>
  <c r="Y41"/>
  <c r="X41"/>
  <c r="V41"/>
  <c r="W41" s="1"/>
  <c r="O41"/>
  <c r="AA41" s="1"/>
  <c r="N41"/>
  <c r="L41"/>
  <c r="AD41" s="1"/>
  <c r="Y40"/>
  <c r="X40"/>
  <c r="V40"/>
  <c r="W40" s="1"/>
  <c r="O40"/>
  <c r="AA40" s="1"/>
  <c r="N40"/>
  <c r="L40"/>
  <c r="AD40" s="1"/>
  <c r="Y39"/>
  <c r="X39"/>
  <c r="V39"/>
  <c r="W39" s="1"/>
  <c r="O39"/>
  <c r="AA39" s="1"/>
  <c r="N39"/>
  <c r="L39"/>
  <c r="AD39" s="1"/>
  <c r="Y38"/>
  <c r="X38"/>
  <c r="V38"/>
  <c r="W38" s="1"/>
  <c r="O38"/>
  <c r="AA38" s="1"/>
  <c r="N38"/>
  <c r="L38"/>
  <c r="AD38" s="1"/>
  <c r="Y37"/>
  <c r="X37"/>
  <c r="V37"/>
  <c r="W37" s="1"/>
  <c r="O37"/>
  <c r="AA37" s="1"/>
  <c r="N37"/>
  <c r="L37"/>
  <c r="AD37" s="1"/>
  <c r="Y36"/>
  <c r="X36"/>
  <c r="V36"/>
  <c r="W36" s="1"/>
  <c r="O36"/>
  <c r="AA36" s="1"/>
  <c r="N36"/>
  <c r="L36"/>
  <c r="AD36" s="1"/>
  <c r="Y35"/>
  <c r="X35"/>
  <c r="V35"/>
  <c r="W35" s="1"/>
  <c r="O35"/>
  <c r="AA35" s="1"/>
  <c r="N35"/>
  <c r="L35"/>
  <c r="AD35" s="1"/>
  <c r="Y34"/>
  <c r="X34"/>
  <c r="V34"/>
  <c r="W34" s="1"/>
  <c r="O34"/>
  <c r="AA34" s="1"/>
  <c r="N34"/>
  <c r="L34"/>
  <c r="Y33"/>
  <c r="X33"/>
  <c r="V33"/>
  <c r="W33" s="1"/>
  <c r="O33"/>
  <c r="AA33" s="1"/>
  <c r="N33"/>
  <c r="L33"/>
  <c r="AD33" s="1"/>
  <c r="Y32"/>
  <c r="X32"/>
  <c r="V32"/>
  <c r="W32" s="1"/>
  <c r="O32"/>
  <c r="AA32" s="1"/>
  <c r="N32"/>
  <c r="L32"/>
  <c r="AD32" s="1"/>
  <c r="Y31"/>
  <c r="X31"/>
  <c r="V31"/>
  <c r="W31" s="1"/>
  <c r="O31"/>
  <c r="AA31" s="1"/>
  <c r="N31"/>
  <c r="L31"/>
  <c r="AD31" s="1"/>
  <c r="Y30"/>
  <c r="X30"/>
  <c r="V30"/>
  <c r="W30" s="1"/>
  <c r="O30"/>
  <c r="AA30" s="1"/>
  <c r="N30"/>
  <c r="L30"/>
  <c r="AD30" s="1"/>
  <c r="Y29"/>
  <c r="X29"/>
  <c r="V29"/>
  <c r="W29" s="1"/>
  <c r="O29"/>
  <c r="AA29" s="1"/>
  <c r="N29"/>
  <c r="L29"/>
  <c r="AD29" s="1"/>
  <c r="Y28"/>
  <c r="X28"/>
  <c r="V28"/>
  <c r="W28" s="1"/>
  <c r="O28"/>
  <c r="AA28" s="1"/>
  <c r="N28"/>
  <c r="L28"/>
  <c r="AD28" s="1"/>
  <c r="Y27"/>
  <c r="X27"/>
  <c r="V27"/>
  <c r="W27" s="1"/>
  <c r="O27"/>
  <c r="AA27" s="1"/>
  <c r="N27"/>
  <c r="L27"/>
  <c r="AD27" s="1"/>
  <c r="Y26"/>
  <c r="X26"/>
  <c r="V26"/>
  <c r="W26" s="1"/>
  <c r="O26"/>
  <c r="AA26" s="1"/>
  <c r="N26"/>
  <c r="L26"/>
  <c r="AD26" s="1"/>
  <c r="Y25"/>
  <c r="X25"/>
  <c r="V25"/>
  <c r="W25" s="1"/>
  <c r="O25"/>
  <c r="AA25" s="1"/>
  <c r="N25"/>
  <c r="L25"/>
  <c r="AD25" s="1"/>
  <c r="Y24"/>
  <c r="X24"/>
  <c r="V24"/>
  <c r="W24" s="1"/>
  <c r="O24"/>
  <c r="AA24" s="1"/>
  <c r="N24"/>
  <c r="L24"/>
  <c r="AD24" s="1"/>
  <c r="Y23"/>
  <c r="X23"/>
  <c r="V23"/>
  <c r="W23" s="1"/>
  <c r="O23"/>
  <c r="AA23" s="1"/>
  <c r="N23"/>
  <c r="L23"/>
  <c r="AD23" s="1"/>
  <c r="Y22"/>
  <c r="X22"/>
  <c r="V22"/>
  <c r="W22" s="1"/>
  <c r="O22"/>
  <c r="AA22" s="1"/>
  <c r="N22"/>
  <c r="L22"/>
  <c r="AD22" s="1"/>
  <c r="Y21"/>
  <c r="X21"/>
  <c r="V21"/>
  <c r="W21" s="1"/>
  <c r="O21"/>
  <c r="N21"/>
  <c r="L21"/>
  <c r="AD21" s="1"/>
  <c r="Y20"/>
  <c r="X20"/>
  <c r="V20"/>
  <c r="W20" s="1"/>
  <c r="O20"/>
  <c r="AA20" s="1"/>
  <c r="N20"/>
  <c r="L20"/>
  <c r="AD20" s="1"/>
  <c r="Y19"/>
  <c r="X19"/>
  <c r="V19"/>
  <c r="W19" s="1"/>
  <c r="O19"/>
  <c r="N19"/>
  <c r="L19"/>
  <c r="AD19" s="1"/>
  <c r="Y18"/>
  <c r="X18"/>
  <c r="V18"/>
  <c r="W18" s="1"/>
  <c r="O18"/>
  <c r="AA18" s="1"/>
  <c r="N18"/>
  <c r="L18"/>
  <c r="AD18" s="1"/>
  <c r="Y17"/>
  <c r="X17"/>
  <c r="V17"/>
  <c r="W17" s="1"/>
  <c r="O17"/>
  <c r="AA17" s="1"/>
  <c r="N17"/>
  <c r="L17"/>
  <c r="AD17" s="1"/>
  <c r="Y16"/>
  <c r="X16"/>
  <c r="V16"/>
  <c r="W16" s="1"/>
  <c r="O16"/>
  <c r="AA16" s="1"/>
  <c r="N16"/>
  <c r="L16"/>
  <c r="AD16" s="1"/>
  <c r="Y15"/>
  <c r="X15"/>
  <c r="V15"/>
  <c r="W15" s="1"/>
  <c r="O15"/>
  <c r="AA15" s="1"/>
  <c r="N15"/>
  <c r="L15"/>
  <c r="AD15" s="1"/>
  <c r="Y14"/>
  <c r="X14"/>
  <c r="V14"/>
  <c r="W14" s="1"/>
  <c r="O14"/>
  <c r="AA14" s="1"/>
  <c r="N14"/>
  <c r="L14"/>
  <c r="AD14" s="1"/>
  <c r="Y13"/>
  <c r="X13"/>
  <c r="V13"/>
  <c r="W13" s="1"/>
  <c r="O13"/>
  <c r="AA13" s="1"/>
  <c r="N13"/>
  <c r="L13"/>
  <c r="AD13" s="1"/>
  <c r="Y12"/>
  <c r="X12"/>
  <c r="V12"/>
  <c r="W12" s="1"/>
  <c r="O12"/>
  <c r="AA12" s="1"/>
  <c r="N12"/>
  <c r="L12"/>
  <c r="AD12" s="1"/>
  <c r="Y11"/>
  <c r="X11"/>
  <c r="V11"/>
  <c r="W11" s="1"/>
  <c r="O11"/>
  <c r="AA11" s="1"/>
  <c r="N11"/>
  <c r="L11"/>
  <c r="AD11" s="1"/>
  <c r="Y10"/>
  <c r="X10"/>
  <c r="V10"/>
  <c r="W10" s="1"/>
  <c r="O10"/>
  <c r="AA10" s="1"/>
  <c r="N10"/>
  <c r="L10"/>
  <c r="AD10" s="1"/>
  <c r="Y9"/>
  <c r="X9"/>
  <c r="V9"/>
  <c r="W9" s="1"/>
  <c r="O9"/>
  <c r="AA9" s="1"/>
  <c r="N9"/>
  <c r="L9"/>
  <c r="AD9" s="1"/>
  <c r="Y8"/>
  <c r="X8"/>
  <c r="V8"/>
  <c r="W8" s="1"/>
  <c r="O8"/>
  <c r="AA8" s="1"/>
  <c r="N8"/>
  <c r="L8"/>
  <c r="AD8" s="1"/>
  <c r="Y28" i="25"/>
  <c r="X28"/>
  <c r="V28"/>
  <c r="W28" s="1"/>
  <c r="O28"/>
  <c r="N28"/>
  <c r="L28"/>
  <c r="Y31"/>
  <c r="X31"/>
  <c r="V31"/>
  <c r="W31" s="1"/>
  <c r="O31"/>
  <c r="N31"/>
  <c r="L31"/>
  <c r="Y30"/>
  <c r="X30"/>
  <c r="V30"/>
  <c r="W30" s="1"/>
  <c r="O30"/>
  <c r="N30"/>
  <c r="L30"/>
  <c r="Y34"/>
  <c r="X34"/>
  <c r="V34"/>
  <c r="W34" s="1"/>
  <c r="O34"/>
  <c r="N34"/>
  <c r="L34"/>
  <c r="Y33"/>
  <c r="X33"/>
  <c r="V33"/>
  <c r="W33" s="1"/>
  <c r="O33"/>
  <c r="N33"/>
  <c r="L33"/>
  <c r="Y40"/>
  <c r="X40"/>
  <c r="V40"/>
  <c r="W40" s="1"/>
  <c r="O40"/>
  <c r="N40"/>
  <c r="L40"/>
  <c r="Y39"/>
  <c r="X39"/>
  <c r="V39"/>
  <c r="W39" s="1"/>
  <c r="O39"/>
  <c r="N39"/>
  <c r="L39"/>
  <c r="Y38"/>
  <c r="X38"/>
  <c r="V38"/>
  <c r="W38" s="1"/>
  <c r="O38"/>
  <c r="N38"/>
  <c r="L38"/>
  <c r="Y37"/>
  <c r="X37"/>
  <c r="V37"/>
  <c r="W37" s="1"/>
  <c r="O37"/>
  <c r="N37"/>
  <c r="L37"/>
  <c r="Y36"/>
  <c r="X36"/>
  <c r="V36"/>
  <c r="W36" s="1"/>
  <c r="O36"/>
  <c r="N36"/>
  <c r="L36"/>
  <c r="Y35"/>
  <c r="X35"/>
  <c r="V35"/>
  <c r="W35" s="1"/>
  <c r="O35"/>
  <c r="N35"/>
  <c r="L35"/>
  <c r="Y81" i="26"/>
  <c r="X81"/>
  <c r="V81"/>
  <c r="W81" s="1"/>
  <c r="O81"/>
  <c r="N81"/>
  <c r="L81"/>
  <c r="L85"/>
  <c r="M85" s="1"/>
  <c r="N85"/>
  <c r="O85"/>
  <c r="V85"/>
  <c r="W85" s="1"/>
  <c r="X85"/>
  <c r="Y85"/>
  <c r="L86"/>
  <c r="M86" s="1"/>
  <c r="N86"/>
  <c r="O86"/>
  <c r="V86"/>
  <c r="W86" s="1"/>
  <c r="X86"/>
  <c r="Y86"/>
  <c r="L93"/>
  <c r="M93" s="1"/>
  <c r="N93"/>
  <c r="O93"/>
  <c r="V93"/>
  <c r="W93" s="1"/>
  <c r="X93"/>
  <c r="Y93"/>
  <c r="L223" i="27"/>
  <c r="M223" s="1"/>
  <c r="N223"/>
  <c r="O223"/>
  <c r="V223"/>
  <c r="W223" s="1"/>
  <c r="X223"/>
  <c r="Y223"/>
  <c r="L74" i="26"/>
  <c r="M74" s="1"/>
  <c r="N74"/>
  <c r="O74"/>
  <c r="V74"/>
  <c r="W74" s="1"/>
  <c r="X74"/>
  <c r="Y74"/>
  <c r="L75"/>
  <c r="M75" s="1"/>
  <c r="N75"/>
  <c r="O75"/>
  <c r="V75"/>
  <c r="W75" s="1"/>
  <c r="X75"/>
  <c r="Y75"/>
  <c r="L76"/>
  <c r="M76" s="1"/>
  <c r="N76"/>
  <c r="O76"/>
  <c r="V76"/>
  <c r="W76" s="1"/>
  <c r="X76"/>
  <c r="Y76"/>
  <c r="L77"/>
  <c r="M77" s="1"/>
  <c r="N77"/>
  <c r="O77"/>
  <c r="V77"/>
  <c r="W77" s="1"/>
  <c r="X77"/>
  <c r="Y77"/>
  <c r="L78"/>
  <c r="M78" s="1"/>
  <c r="N78"/>
  <c r="O78"/>
  <c r="V78"/>
  <c r="W78" s="1"/>
  <c r="X78"/>
  <c r="Y78"/>
  <c r="L79"/>
  <c r="M79" s="1"/>
  <c r="N79"/>
  <c r="O79"/>
  <c r="V79"/>
  <c r="W79" s="1"/>
  <c r="X79"/>
  <c r="Y79"/>
  <c r="L80"/>
  <c r="M80" s="1"/>
  <c r="N80"/>
  <c r="O80"/>
  <c r="V80"/>
  <c r="W80" s="1"/>
  <c r="X80"/>
  <c r="Y80"/>
  <c r="L232" i="27"/>
  <c r="M232" s="1"/>
  <c r="N232"/>
  <c r="O232"/>
  <c r="V232"/>
  <c r="W232" s="1"/>
  <c r="X232"/>
  <c r="Y232"/>
  <c r="L233"/>
  <c r="M233" s="1"/>
  <c r="N233"/>
  <c r="O233"/>
  <c r="V233"/>
  <c r="W233" s="1"/>
  <c r="X233"/>
  <c r="Y233"/>
  <c r="L236"/>
  <c r="M236" s="1"/>
  <c r="N236"/>
  <c r="O236"/>
  <c r="V236"/>
  <c r="W236" s="1"/>
  <c r="X236"/>
  <c r="Y236"/>
  <c r="L217"/>
  <c r="M217" s="1"/>
  <c r="N217"/>
  <c r="O217"/>
  <c r="V217"/>
  <c r="W217" s="1"/>
  <c r="X217"/>
  <c r="Y217"/>
  <c r="L218"/>
  <c r="M218" s="1"/>
  <c r="N218"/>
  <c r="O218"/>
  <c r="V218"/>
  <c r="W218" s="1"/>
  <c r="X218"/>
  <c r="Y218"/>
  <c r="L219"/>
  <c r="M219" s="1"/>
  <c r="N219"/>
  <c r="O219"/>
  <c r="V219"/>
  <c r="W219" s="1"/>
  <c r="X219"/>
  <c r="Y219"/>
  <c r="L221"/>
  <c r="M221" s="1"/>
  <c r="N221"/>
  <c r="O221"/>
  <c r="V221"/>
  <c r="W221" s="1"/>
  <c r="X221"/>
  <c r="Y221"/>
  <c r="L234"/>
  <c r="M234" s="1"/>
  <c r="N234"/>
  <c r="O234"/>
  <c r="V234"/>
  <c r="W234" s="1"/>
  <c r="X234"/>
  <c r="Y234"/>
  <c r="L216"/>
  <c r="M216" s="1"/>
  <c r="N216"/>
  <c r="O216"/>
  <c r="V216"/>
  <c r="W216" s="1"/>
  <c r="X216"/>
  <c r="Y216"/>
  <c r="L224"/>
  <c r="M224" s="1"/>
  <c r="N224"/>
  <c r="O224"/>
  <c r="V224"/>
  <c r="W224" s="1"/>
  <c r="X224"/>
  <c r="Y224"/>
  <c r="L229"/>
  <c r="M229" s="1"/>
  <c r="N229"/>
  <c r="O229"/>
  <c r="V229"/>
  <c r="W229" s="1"/>
  <c r="X229"/>
  <c r="Y229"/>
  <c r="L187"/>
  <c r="M187" s="1"/>
  <c r="N187"/>
  <c r="O187"/>
  <c r="V187"/>
  <c r="W187" s="1"/>
  <c r="X187"/>
  <c r="Y187"/>
  <c r="Y29" i="25"/>
  <c r="X29"/>
  <c r="V29"/>
  <c r="W29" s="1"/>
  <c r="O29"/>
  <c r="N29"/>
  <c r="L29"/>
  <c r="Y32"/>
  <c r="X32"/>
  <c r="V32"/>
  <c r="W32" s="1"/>
  <c r="O32"/>
  <c r="N32"/>
  <c r="L32"/>
  <c r="Y92" i="26"/>
  <c r="X92"/>
  <c r="V92"/>
  <c r="W92" s="1"/>
  <c r="O92"/>
  <c r="N92"/>
  <c r="L92"/>
  <c r="Y91"/>
  <c r="X91"/>
  <c r="V91"/>
  <c r="W91" s="1"/>
  <c r="O91"/>
  <c r="N91"/>
  <c r="L91"/>
  <c r="Y90"/>
  <c r="X90"/>
  <c r="V90"/>
  <c r="W90" s="1"/>
  <c r="O90"/>
  <c r="N90"/>
  <c r="L90"/>
  <c r="M90" s="1"/>
  <c r="Y89"/>
  <c r="X89"/>
  <c r="V89"/>
  <c r="W89" s="1"/>
  <c r="O89"/>
  <c r="N89"/>
  <c r="L89"/>
  <c r="Y88"/>
  <c r="X88"/>
  <c r="V88"/>
  <c r="W88" s="1"/>
  <c r="O88"/>
  <c r="N88"/>
  <c r="L88"/>
  <c r="Y87"/>
  <c r="X87"/>
  <c r="V87"/>
  <c r="W87" s="1"/>
  <c r="O87"/>
  <c r="N87"/>
  <c r="L87"/>
  <c r="Y84"/>
  <c r="X84"/>
  <c r="V84"/>
  <c r="W84" s="1"/>
  <c r="O84"/>
  <c r="N84"/>
  <c r="L84"/>
  <c r="M84" s="1"/>
  <c r="Y83"/>
  <c r="X83"/>
  <c r="V83"/>
  <c r="W83" s="1"/>
  <c r="O83"/>
  <c r="N83"/>
  <c r="L83"/>
  <c r="Y82"/>
  <c r="X82"/>
  <c r="V82"/>
  <c r="W82" s="1"/>
  <c r="O82"/>
  <c r="N82"/>
  <c r="L82"/>
  <c r="M82" s="1"/>
  <c r="Y215" i="27"/>
  <c r="X215"/>
  <c r="V215"/>
  <c r="W215" s="1"/>
  <c r="O215"/>
  <c r="N215"/>
  <c r="L215"/>
  <c r="Y214"/>
  <c r="X214"/>
  <c r="V214"/>
  <c r="W214" s="1"/>
  <c r="O214"/>
  <c r="N214"/>
  <c r="L214"/>
  <c r="Y213"/>
  <c r="X213"/>
  <c r="V213"/>
  <c r="W213" s="1"/>
  <c r="O213"/>
  <c r="N213"/>
  <c r="L213"/>
  <c r="Y212"/>
  <c r="X212"/>
  <c r="V212"/>
  <c r="W212" s="1"/>
  <c r="O212"/>
  <c r="N212"/>
  <c r="L212"/>
  <c r="Y211"/>
  <c r="X211"/>
  <c r="V211"/>
  <c r="W211" s="1"/>
  <c r="O211"/>
  <c r="N211"/>
  <c r="L211"/>
  <c r="Y209"/>
  <c r="X209"/>
  <c r="V209"/>
  <c r="W209" s="1"/>
  <c r="O209"/>
  <c r="N209"/>
  <c r="L209"/>
  <c r="M209" s="1"/>
  <c r="Y207"/>
  <c r="X207"/>
  <c r="V207"/>
  <c r="W207" s="1"/>
  <c r="O207"/>
  <c r="N207"/>
  <c r="L207"/>
  <c r="Y206"/>
  <c r="X206"/>
  <c r="V206"/>
  <c r="W206" s="1"/>
  <c r="O206"/>
  <c r="N206"/>
  <c r="L206"/>
  <c r="M206" s="1"/>
  <c r="Y204"/>
  <c r="X204"/>
  <c r="V204"/>
  <c r="W204" s="1"/>
  <c r="O204"/>
  <c r="N204"/>
  <c r="L204"/>
  <c r="Y203"/>
  <c r="X203"/>
  <c r="V203"/>
  <c r="W203" s="1"/>
  <c r="O203"/>
  <c r="N203"/>
  <c r="L203"/>
  <c r="M203" s="1"/>
  <c r="Y201"/>
  <c r="X201"/>
  <c r="V201"/>
  <c r="W201" s="1"/>
  <c r="O201"/>
  <c r="N201"/>
  <c r="L201"/>
  <c r="Y226"/>
  <c r="X226"/>
  <c r="V226"/>
  <c r="W226" s="1"/>
  <c r="O226"/>
  <c r="N226"/>
  <c r="L226"/>
  <c r="Y225"/>
  <c r="X225"/>
  <c r="V225"/>
  <c r="W225" s="1"/>
  <c r="O225"/>
  <c r="N225"/>
  <c r="L225"/>
  <c r="Y222"/>
  <c r="X222"/>
  <c r="V222"/>
  <c r="W222" s="1"/>
  <c r="O222"/>
  <c r="N222"/>
  <c r="L222"/>
  <c r="Y220"/>
  <c r="X220"/>
  <c r="V220"/>
  <c r="W220" s="1"/>
  <c r="O220"/>
  <c r="N220"/>
  <c r="L220"/>
  <c r="Y208"/>
  <c r="X208"/>
  <c r="V208"/>
  <c r="W208" s="1"/>
  <c r="O208"/>
  <c r="N208"/>
  <c r="L208"/>
  <c r="Y205"/>
  <c r="X205"/>
  <c r="V205"/>
  <c r="W205" s="1"/>
  <c r="O205"/>
  <c r="N205"/>
  <c r="L205"/>
  <c r="Y202"/>
  <c r="X202"/>
  <c r="V202"/>
  <c r="W202" s="1"/>
  <c r="O202"/>
  <c r="N202"/>
  <c r="L202"/>
  <c r="Y200"/>
  <c r="X200"/>
  <c r="V200"/>
  <c r="W200" s="1"/>
  <c r="O200"/>
  <c r="N200"/>
  <c r="L200"/>
  <c r="Y237"/>
  <c r="X237"/>
  <c r="V237"/>
  <c r="W237" s="1"/>
  <c r="O237"/>
  <c r="N237"/>
  <c r="L237"/>
  <c r="Y235"/>
  <c r="X235"/>
  <c r="V235"/>
  <c r="W235" s="1"/>
  <c r="O235"/>
  <c r="N235"/>
  <c r="L235"/>
  <c r="Y231"/>
  <c r="X231"/>
  <c r="V231"/>
  <c r="W231" s="1"/>
  <c r="O231"/>
  <c r="N231"/>
  <c r="L231"/>
  <c r="Y230"/>
  <c r="X230"/>
  <c r="V230"/>
  <c r="W230" s="1"/>
  <c r="O230"/>
  <c r="N230"/>
  <c r="L230"/>
  <c r="Y227"/>
  <c r="X227"/>
  <c r="V227"/>
  <c r="W227" s="1"/>
  <c r="O227"/>
  <c r="N227"/>
  <c r="L227"/>
  <c r="Y210"/>
  <c r="X210"/>
  <c r="V210"/>
  <c r="W210" s="1"/>
  <c r="O210"/>
  <c r="N210"/>
  <c r="L210"/>
  <c r="Y199"/>
  <c r="X199"/>
  <c r="V199"/>
  <c r="W199" s="1"/>
  <c r="O199"/>
  <c r="N199"/>
  <c r="L199"/>
  <c r="Y198"/>
  <c r="X198"/>
  <c r="V198"/>
  <c r="W198" s="1"/>
  <c r="O198"/>
  <c r="N198"/>
  <c r="L198"/>
  <c r="Y197"/>
  <c r="X197"/>
  <c r="V197"/>
  <c r="W197" s="1"/>
  <c r="O197"/>
  <c r="N197"/>
  <c r="L197"/>
  <c r="Y196"/>
  <c r="X196"/>
  <c r="V196"/>
  <c r="W196" s="1"/>
  <c r="O196"/>
  <c r="N196"/>
  <c r="L196"/>
  <c r="Y28" i="18"/>
  <c r="X28"/>
  <c r="V28"/>
  <c r="W28" s="1"/>
  <c r="O28"/>
  <c r="AA28" s="1"/>
  <c r="N28"/>
  <c r="Z28" s="1"/>
  <c r="L28"/>
  <c r="AD28" s="1"/>
  <c r="Y75"/>
  <c r="X75"/>
  <c r="V75"/>
  <c r="W75" s="1"/>
  <c r="O75"/>
  <c r="AA75" s="1"/>
  <c r="N75"/>
  <c r="L75"/>
  <c r="AD75" s="1"/>
  <c r="Y59"/>
  <c r="X59"/>
  <c r="V59"/>
  <c r="W59" s="1"/>
  <c r="O59"/>
  <c r="AA59" s="1"/>
  <c r="N59"/>
  <c r="L59"/>
  <c r="AD59" s="1"/>
  <c r="Y27"/>
  <c r="X27"/>
  <c r="V27"/>
  <c r="W27" s="1"/>
  <c r="O27"/>
  <c r="AA27" s="1"/>
  <c r="N27"/>
  <c r="L27"/>
  <c r="AD27" s="1"/>
  <c r="Y19"/>
  <c r="X19"/>
  <c r="V19"/>
  <c r="W19" s="1"/>
  <c r="O19"/>
  <c r="AA19" s="1"/>
  <c r="N19"/>
  <c r="Z19" s="1"/>
  <c r="L19"/>
  <c r="AD19" s="1"/>
  <c r="Y72"/>
  <c r="X72"/>
  <c r="V72"/>
  <c r="W72" s="1"/>
  <c r="O72"/>
  <c r="AA72" s="1"/>
  <c r="N72"/>
  <c r="Z72" s="1"/>
  <c r="L72"/>
  <c r="M72" s="1"/>
  <c r="Y58"/>
  <c r="X58"/>
  <c r="V58"/>
  <c r="W58" s="1"/>
  <c r="O58"/>
  <c r="N58"/>
  <c r="Z58" s="1"/>
  <c r="L58"/>
  <c r="Y57"/>
  <c r="X57"/>
  <c r="V57"/>
  <c r="W57" s="1"/>
  <c r="O57"/>
  <c r="AA57" s="1"/>
  <c r="N57"/>
  <c r="Z57" s="1"/>
  <c r="L57"/>
  <c r="M57" s="1"/>
  <c r="Y74"/>
  <c r="X74"/>
  <c r="V74"/>
  <c r="W74" s="1"/>
  <c r="O74"/>
  <c r="AA74" s="1"/>
  <c r="N74"/>
  <c r="L74"/>
  <c r="AD74" s="1"/>
  <c r="Y26"/>
  <c r="X26"/>
  <c r="V26"/>
  <c r="W26" s="1"/>
  <c r="O26"/>
  <c r="N26"/>
  <c r="Z26" s="1"/>
  <c r="L26"/>
  <c r="Y25"/>
  <c r="X25"/>
  <c r="V25"/>
  <c r="W25" s="1"/>
  <c r="O25"/>
  <c r="N25"/>
  <c r="Z25" s="1"/>
  <c r="L25"/>
  <c r="M25" s="1"/>
  <c r="Y56"/>
  <c r="X56"/>
  <c r="V56"/>
  <c r="W56" s="1"/>
  <c r="O56"/>
  <c r="AA56" s="1"/>
  <c r="N56"/>
  <c r="Z56" s="1"/>
  <c r="L56"/>
  <c r="AD56" s="1"/>
  <c r="Y55"/>
  <c r="X55"/>
  <c r="V55"/>
  <c r="W55" s="1"/>
  <c r="O55"/>
  <c r="AA55" s="1"/>
  <c r="N55"/>
  <c r="Z55" s="1"/>
  <c r="L55"/>
  <c r="M55" s="1"/>
  <c r="AF55" s="1"/>
  <c r="Y61"/>
  <c r="X61"/>
  <c r="V61"/>
  <c r="W61" s="1"/>
  <c r="O61"/>
  <c r="AA61" s="1"/>
  <c r="N61"/>
  <c r="Z61" s="1"/>
  <c r="AB61" s="1"/>
  <c r="AC61" s="1"/>
  <c r="L61"/>
  <c r="AD61" s="1"/>
  <c r="Y24"/>
  <c r="X24"/>
  <c r="V24"/>
  <c r="W24" s="1"/>
  <c r="O24"/>
  <c r="N24"/>
  <c r="L24"/>
  <c r="M24" s="1"/>
  <c r="Y37"/>
  <c r="X37"/>
  <c r="V37"/>
  <c r="W37" s="1"/>
  <c r="O37"/>
  <c r="AA37" s="1"/>
  <c r="N37"/>
  <c r="Z37" s="1"/>
  <c r="AB37" s="1"/>
  <c r="AC37" s="1"/>
  <c r="L37"/>
  <c r="AD37" s="1"/>
  <c r="Y71"/>
  <c r="X71"/>
  <c r="V71"/>
  <c r="W71" s="1"/>
  <c r="O71"/>
  <c r="AA71" s="1"/>
  <c r="N71"/>
  <c r="Z71" s="1"/>
  <c r="L71"/>
  <c r="AD71" s="1"/>
  <c r="Y36"/>
  <c r="X36"/>
  <c r="V36"/>
  <c r="W36" s="1"/>
  <c r="O36"/>
  <c r="AA36" s="1"/>
  <c r="N36"/>
  <c r="L36"/>
  <c r="AD36" s="1"/>
  <c r="Y54"/>
  <c r="X54"/>
  <c r="V54"/>
  <c r="W54" s="1"/>
  <c r="O54"/>
  <c r="N54"/>
  <c r="L54"/>
  <c r="Y35"/>
  <c r="X35"/>
  <c r="V35"/>
  <c r="W35" s="1"/>
  <c r="O35"/>
  <c r="N35"/>
  <c r="L35"/>
  <c r="Y53"/>
  <c r="X53"/>
  <c r="V53"/>
  <c r="W53" s="1"/>
  <c r="O53"/>
  <c r="N53"/>
  <c r="Z53" s="1"/>
  <c r="L53"/>
  <c r="AD53" s="1"/>
  <c r="Y70"/>
  <c r="X70"/>
  <c r="V70"/>
  <c r="W70" s="1"/>
  <c r="O70"/>
  <c r="AA70" s="1"/>
  <c r="N70"/>
  <c r="Z70" s="1"/>
  <c r="AB70" s="1"/>
  <c r="AC70" s="1"/>
  <c r="L70"/>
  <c r="AD70" s="1"/>
  <c r="Y60"/>
  <c r="X60"/>
  <c r="V60"/>
  <c r="W60" s="1"/>
  <c r="O60"/>
  <c r="N60"/>
  <c r="Z60" s="1"/>
  <c r="L60"/>
  <c r="Y23"/>
  <c r="X23"/>
  <c r="V23"/>
  <c r="W23" s="1"/>
  <c r="O23"/>
  <c r="N23"/>
  <c r="L23"/>
  <c r="Y34"/>
  <c r="X34"/>
  <c r="V34"/>
  <c r="W34" s="1"/>
  <c r="O34"/>
  <c r="N34"/>
  <c r="Z34" s="1"/>
  <c r="L34"/>
  <c r="AD34" s="1"/>
  <c r="Y52"/>
  <c r="X52"/>
  <c r="V52"/>
  <c r="W52" s="1"/>
  <c r="O52"/>
  <c r="AA52" s="1"/>
  <c r="N52"/>
  <c r="L52"/>
  <c r="M52" s="1"/>
  <c r="Y64"/>
  <c r="X64"/>
  <c r="V64"/>
  <c r="W64" s="1"/>
  <c r="O64"/>
  <c r="AA64" s="1"/>
  <c r="N64"/>
  <c r="Z64" s="1"/>
  <c r="L64"/>
  <c r="AD64" s="1"/>
  <c r="Y69"/>
  <c r="X69"/>
  <c r="V69"/>
  <c r="W69" s="1"/>
  <c r="O69"/>
  <c r="N69"/>
  <c r="L69"/>
  <c r="M69" s="1"/>
  <c r="Y77"/>
  <c r="X77"/>
  <c r="V77"/>
  <c r="W77" s="1"/>
  <c r="O77"/>
  <c r="N77"/>
  <c r="Z77" s="1"/>
  <c r="L77"/>
  <c r="Y51"/>
  <c r="X51"/>
  <c r="V51"/>
  <c r="W51" s="1"/>
  <c r="O51"/>
  <c r="AA51" s="1"/>
  <c r="N51"/>
  <c r="Z51" s="1"/>
  <c r="L51"/>
  <c r="AD51" s="1"/>
  <c r="Y33"/>
  <c r="X33"/>
  <c r="V33"/>
  <c r="W33" s="1"/>
  <c r="O33"/>
  <c r="N33"/>
  <c r="Z33" s="1"/>
  <c r="L33"/>
  <c r="Y76"/>
  <c r="X76"/>
  <c r="V76"/>
  <c r="W76" s="1"/>
  <c r="O76"/>
  <c r="N76"/>
  <c r="L76"/>
  <c r="Y18"/>
  <c r="X18"/>
  <c r="V18"/>
  <c r="W18" s="1"/>
  <c r="O18"/>
  <c r="N18"/>
  <c r="Z18" s="1"/>
  <c r="L18"/>
  <c r="Y50"/>
  <c r="X50"/>
  <c r="V50"/>
  <c r="W50" s="1"/>
  <c r="O50"/>
  <c r="N50"/>
  <c r="Z50" s="1"/>
  <c r="L50"/>
  <c r="AD50" s="1"/>
  <c r="Y49"/>
  <c r="X49"/>
  <c r="V49"/>
  <c r="W49" s="1"/>
  <c r="O49"/>
  <c r="N49"/>
  <c r="L49"/>
  <c r="Y48"/>
  <c r="X48"/>
  <c r="V48"/>
  <c r="W48" s="1"/>
  <c r="O48"/>
  <c r="AA48" s="1"/>
  <c r="N48"/>
  <c r="Z48" s="1"/>
  <c r="L48"/>
  <c r="AD48" s="1"/>
  <c r="Y47"/>
  <c r="X47"/>
  <c r="V47"/>
  <c r="W47" s="1"/>
  <c r="O47"/>
  <c r="N47"/>
  <c r="L47"/>
  <c r="Y68"/>
  <c r="X68"/>
  <c r="V68"/>
  <c r="W68" s="1"/>
  <c r="O68"/>
  <c r="AA68" s="1"/>
  <c r="N68"/>
  <c r="Z68" s="1"/>
  <c r="L68"/>
  <c r="AD68" s="1"/>
  <c r="Y46"/>
  <c r="X46"/>
  <c r="V46"/>
  <c r="W46" s="1"/>
  <c r="O46"/>
  <c r="N46"/>
  <c r="L46"/>
  <c r="AD46" s="1"/>
  <c r="Y45"/>
  <c r="X45"/>
  <c r="V45"/>
  <c r="W45" s="1"/>
  <c r="O45"/>
  <c r="AA45" s="1"/>
  <c r="N45"/>
  <c r="Z45" s="1"/>
  <c r="L45"/>
  <c r="AD45" s="1"/>
  <c r="Y44"/>
  <c r="X44"/>
  <c r="V44"/>
  <c r="W44" s="1"/>
  <c r="O44"/>
  <c r="AA44" s="1"/>
  <c r="N44"/>
  <c r="Z44" s="1"/>
  <c r="L44"/>
  <c r="AD44" s="1"/>
  <c r="Y63"/>
  <c r="X63"/>
  <c r="V63"/>
  <c r="W63" s="1"/>
  <c r="O63"/>
  <c r="AA63" s="1"/>
  <c r="N63"/>
  <c r="L63"/>
  <c r="AD63" s="1"/>
  <c r="Y22"/>
  <c r="X22"/>
  <c r="V22"/>
  <c r="W22" s="1"/>
  <c r="O22"/>
  <c r="AA22" s="1"/>
  <c r="N22"/>
  <c r="L22"/>
  <c r="AD22" s="1"/>
  <c r="Y43"/>
  <c r="X43"/>
  <c r="V43"/>
  <c r="W43" s="1"/>
  <c r="O43"/>
  <c r="AA43" s="1"/>
  <c r="N43"/>
  <c r="Z43" s="1"/>
  <c r="L43"/>
  <c r="AD43" s="1"/>
  <c r="Y62"/>
  <c r="X62"/>
  <c r="V62"/>
  <c r="W62" s="1"/>
  <c r="O62"/>
  <c r="AA62" s="1"/>
  <c r="N62"/>
  <c r="L62"/>
  <c r="AD62" s="1"/>
  <c r="Y67"/>
  <c r="X67"/>
  <c r="V67"/>
  <c r="W67" s="1"/>
  <c r="O67"/>
  <c r="AA67" s="1"/>
  <c r="N67"/>
  <c r="L67"/>
  <c r="AD67" s="1"/>
  <c r="Y32"/>
  <c r="X32"/>
  <c r="V32"/>
  <c r="W32" s="1"/>
  <c r="O32"/>
  <c r="AA32" s="1"/>
  <c r="N32"/>
  <c r="Z32" s="1"/>
  <c r="L32"/>
  <c r="AD32" s="1"/>
  <c r="Y42"/>
  <c r="X42"/>
  <c r="V42"/>
  <c r="W42" s="1"/>
  <c r="O42"/>
  <c r="AA42" s="1"/>
  <c r="N42"/>
  <c r="L42"/>
  <c r="AD42" s="1"/>
  <c r="Y21"/>
  <c r="X21"/>
  <c r="V21"/>
  <c r="W21" s="1"/>
  <c r="O21"/>
  <c r="AA21" s="1"/>
  <c r="N21"/>
  <c r="Z21" s="1"/>
  <c r="L21"/>
  <c r="AD21" s="1"/>
  <c r="Y73"/>
  <c r="X73"/>
  <c r="V73"/>
  <c r="W73" s="1"/>
  <c r="O73"/>
  <c r="AA73" s="1"/>
  <c r="N73"/>
  <c r="Z73" s="1"/>
  <c r="L73"/>
  <c r="AD73" s="1"/>
  <c r="Y31"/>
  <c r="X31"/>
  <c r="V31"/>
  <c r="W31" s="1"/>
  <c r="O31"/>
  <c r="AA31" s="1"/>
  <c r="N31"/>
  <c r="L31"/>
  <c r="AD31" s="1"/>
  <c r="Y41"/>
  <c r="X41"/>
  <c r="V41"/>
  <c r="W41" s="1"/>
  <c r="O41"/>
  <c r="AA41" s="1"/>
  <c r="N41"/>
  <c r="Z41" s="1"/>
  <c r="L41"/>
  <c r="Y66"/>
  <c r="X66"/>
  <c r="V66"/>
  <c r="W66" s="1"/>
  <c r="O66"/>
  <c r="N66"/>
  <c r="Z66" s="1"/>
  <c r="L66"/>
  <c r="Y40"/>
  <c r="X40"/>
  <c r="V40"/>
  <c r="W40" s="1"/>
  <c r="O40"/>
  <c r="N40"/>
  <c r="L40"/>
  <c r="AD40" s="1"/>
  <c r="Y39"/>
  <c r="X39"/>
  <c r="V39"/>
  <c r="W39" s="1"/>
  <c r="O39"/>
  <c r="AA39" s="1"/>
  <c r="N39"/>
  <c r="L39"/>
  <c r="AD39" s="1"/>
  <c r="Y30"/>
  <c r="X30"/>
  <c r="V30"/>
  <c r="W30" s="1"/>
  <c r="O30"/>
  <c r="AA30" s="1"/>
  <c r="N30"/>
  <c r="L30"/>
  <c r="AD30" s="1"/>
  <c r="Y38"/>
  <c r="X38"/>
  <c r="V38"/>
  <c r="W38" s="1"/>
  <c r="O38"/>
  <c r="AA38" s="1"/>
  <c r="N38"/>
  <c r="L38"/>
  <c r="AD38" s="1"/>
  <c r="Y65"/>
  <c r="X65"/>
  <c r="V65"/>
  <c r="W65" s="1"/>
  <c r="O65"/>
  <c r="AA65" s="1"/>
  <c r="N65"/>
  <c r="L65"/>
  <c r="AD65" s="1"/>
  <c r="Y29"/>
  <c r="X29"/>
  <c r="V29"/>
  <c r="W29" s="1"/>
  <c r="O29"/>
  <c r="AA29" s="1"/>
  <c r="N29"/>
  <c r="L29"/>
  <c r="AD29" s="1"/>
  <c r="Y20"/>
  <c r="X20"/>
  <c r="V20"/>
  <c r="W20" s="1"/>
  <c r="O20"/>
  <c r="AA20" s="1"/>
  <c r="N20"/>
  <c r="L20"/>
  <c r="AD20" s="1"/>
  <c r="Y38" i="28"/>
  <c r="X38"/>
  <c r="V38"/>
  <c r="W38" s="1"/>
  <c r="O38"/>
  <c r="N38"/>
  <c r="L38"/>
  <c r="Y67" i="26"/>
  <c r="X67"/>
  <c r="V67"/>
  <c r="W67" s="1"/>
  <c r="O67"/>
  <c r="N67"/>
  <c r="L67"/>
  <c r="Y65"/>
  <c r="X65"/>
  <c r="V65"/>
  <c r="W65" s="1"/>
  <c r="O65"/>
  <c r="N65"/>
  <c r="L65"/>
  <c r="Y64"/>
  <c r="X64"/>
  <c r="V64"/>
  <c r="W64" s="1"/>
  <c r="O64"/>
  <c r="N64"/>
  <c r="L64"/>
  <c r="Y63"/>
  <c r="X63"/>
  <c r="V63"/>
  <c r="W63" s="1"/>
  <c r="O63"/>
  <c r="N63"/>
  <c r="L63"/>
  <c r="Y62"/>
  <c r="X62"/>
  <c r="V62"/>
  <c r="W62" s="1"/>
  <c r="O62"/>
  <c r="N62"/>
  <c r="L62"/>
  <c r="Y60"/>
  <c r="X60"/>
  <c r="V60"/>
  <c r="W60" s="1"/>
  <c r="O60"/>
  <c r="N60"/>
  <c r="L60"/>
  <c r="Y58"/>
  <c r="X58"/>
  <c r="V58"/>
  <c r="W58" s="1"/>
  <c r="O58"/>
  <c r="N58"/>
  <c r="L58"/>
  <c r="Y56"/>
  <c r="X56"/>
  <c r="V56"/>
  <c r="W56" s="1"/>
  <c r="O56"/>
  <c r="N56"/>
  <c r="L56"/>
  <c r="Y54"/>
  <c r="X54"/>
  <c r="V54"/>
  <c r="W54" s="1"/>
  <c r="O54"/>
  <c r="N54"/>
  <c r="L54"/>
  <c r="Y47"/>
  <c r="X47"/>
  <c r="V47"/>
  <c r="W47" s="1"/>
  <c r="O47"/>
  <c r="N47"/>
  <c r="L47"/>
  <c r="Y46"/>
  <c r="X46"/>
  <c r="V46"/>
  <c r="W46" s="1"/>
  <c r="O46"/>
  <c r="N46"/>
  <c r="L46"/>
  <c r="Y31"/>
  <c r="X31"/>
  <c r="V31"/>
  <c r="W31" s="1"/>
  <c r="O31"/>
  <c r="N31"/>
  <c r="L31"/>
  <c r="Y22" i="25"/>
  <c r="X22"/>
  <c r="V22"/>
  <c r="W22" s="1"/>
  <c r="O22"/>
  <c r="N22"/>
  <c r="L22"/>
  <c r="Y18"/>
  <c r="X18"/>
  <c r="V18"/>
  <c r="W18" s="1"/>
  <c r="O18"/>
  <c r="N18"/>
  <c r="L18"/>
  <c r="Y21"/>
  <c r="X21"/>
  <c r="V21"/>
  <c r="W21" s="1"/>
  <c r="O21"/>
  <c r="N21"/>
  <c r="L21"/>
  <c r="Y14"/>
  <c r="X14"/>
  <c r="V14"/>
  <c r="W14" s="1"/>
  <c r="O14"/>
  <c r="N14"/>
  <c r="L14"/>
  <c r="Y24"/>
  <c r="X24"/>
  <c r="V24"/>
  <c r="W24" s="1"/>
  <c r="O24"/>
  <c r="N24"/>
  <c r="L24"/>
  <c r="Y12"/>
  <c r="X12"/>
  <c r="V12"/>
  <c r="W12" s="1"/>
  <c r="O12"/>
  <c r="N12"/>
  <c r="L12"/>
  <c r="Y23"/>
  <c r="X23"/>
  <c r="V23"/>
  <c r="W23" s="1"/>
  <c r="O23"/>
  <c r="N23"/>
  <c r="L23"/>
  <c r="Y17"/>
  <c r="X17"/>
  <c r="V17"/>
  <c r="W17" s="1"/>
  <c r="O17"/>
  <c r="N17"/>
  <c r="L17"/>
  <c r="Y13"/>
  <c r="X13"/>
  <c r="V13"/>
  <c r="W13" s="1"/>
  <c r="O13"/>
  <c r="N13"/>
  <c r="L13"/>
  <c r="Y20"/>
  <c r="X20"/>
  <c r="V20"/>
  <c r="W20" s="1"/>
  <c r="O20"/>
  <c r="N20"/>
  <c r="L20"/>
  <c r="Y16"/>
  <c r="X16"/>
  <c r="V16"/>
  <c r="W16" s="1"/>
  <c r="O16"/>
  <c r="N16"/>
  <c r="L16"/>
  <c r="Y15"/>
  <c r="X15"/>
  <c r="V15"/>
  <c r="W15" s="1"/>
  <c r="O15"/>
  <c r="N15"/>
  <c r="L15"/>
  <c r="Y51" i="26"/>
  <c r="X51"/>
  <c r="V51"/>
  <c r="W51" s="1"/>
  <c r="O51"/>
  <c r="N51"/>
  <c r="L51"/>
  <c r="Y38"/>
  <c r="X38"/>
  <c r="V38"/>
  <c r="W38" s="1"/>
  <c r="O38"/>
  <c r="N38"/>
  <c r="L38"/>
  <c r="Y30"/>
  <c r="X30"/>
  <c r="V30"/>
  <c r="W30" s="1"/>
  <c r="O30"/>
  <c r="N30"/>
  <c r="L30"/>
  <c r="Y24"/>
  <c r="X24"/>
  <c r="V24"/>
  <c r="W24" s="1"/>
  <c r="O24"/>
  <c r="N24"/>
  <c r="L24"/>
  <c r="Y23"/>
  <c r="X23"/>
  <c r="V23"/>
  <c r="W23" s="1"/>
  <c r="O23"/>
  <c r="N23"/>
  <c r="L23"/>
  <c r="Y15"/>
  <c r="X15"/>
  <c r="V15"/>
  <c r="W15" s="1"/>
  <c r="O15"/>
  <c r="N15"/>
  <c r="L15"/>
  <c r="Y57"/>
  <c r="X57"/>
  <c r="V57"/>
  <c r="W57" s="1"/>
  <c r="O57"/>
  <c r="N57"/>
  <c r="L57"/>
  <c r="Y59"/>
  <c r="X59"/>
  <c r="V59"/>
  <c r="W59" s="1"/>
  <c r="O59"/>
  <c r="N59"/>
  <c r="L59"/>
  <c r="Y18"/>
  <c r="X18"/>
  <c r="V18"/>
  <c r="W18" s="1"/>
  <c r="O18"/>
  <c r="N18"/>
  <c r="L18"/>
  <c r="Y55"/>
  <c r="X55"/>
  <c r="V55"/>
  <c r="W55" s="1"/>
  <c r="O55"/>
  <c r="N55"/>
  <c r="L55"/>
  <c r="Y61"/>
  <c r="X61"/>
  <c r="V61"/>
  <c r="W61" s="1"/>
  <c r="O61"/>
  <c r="N61"/>
  <c r="L61"/>
  <c r="Y41"/>
  <c r="X41"/>
  <c r="V41"/>
  <c r="W41" s="1"/>
  <c r="O41"/>
  <c r="N41"/>
  <c r="L41"/>
  <c r="M41" s="1"/>
  <c r="Y25"/>
  <c r="X25"/>
  <c r="V25"/>
  <c r="W25" s="1"/>
  <c r="O25"/>
  <c r="N25"/>
  <c r="L25"/>
  <c r="Y20"/>
  <c r="X20"/>
  <c r="V20"/>
  <c r="W20" s="1"/>
  <c r="O20"/>
  <c r="N20"/>
  <c r="L20"/>
  <c r="M20" s="1"/>
  <c r="Y52"/>
  <c r="X52"/>
  <c r="V52"/>
  <c r="W52" s="1"/>
  <c r="O52"/>
  <c r="N52"/>
  <c r="L52"/>
  <c r="Y32"/>
  <c r="X32"/>
  <c r="V32"/>
  <c r="W32" s="1"/>
  <c r="O32"/>
  <c r="N32"/>
  <c r="L32"/>
  <c r="M32" s="1"/>
  <c r="Y39"/>
  <c r="X39"/>
  <c r="V39"/>
  <c r="W39" s="1"/>
  <c r="O39"/>
  <c r="N39"/>
  <c r="L39"/>
  <c r="Y29"/>
  <c r="X29"/>
  <c r="V29"/>
  <c r="W29" s="1"/>
  <c r="O29"/>
  <c r="N29"/>
  <c r="L29"/>
  <c r="M29" s="1"/>
  <c r="Y66"/>
  <c r="X66"/>
  <c r="V66"/>
  <c r="W66" s="1"/>
  <c r="O66"/>
  <c r="N66"/>
  <c r="L66"/>
  <c r="Y53"/>
  <c r="X53"/>
  <c r="V53"/>
  <c r="W53" s="1"/>
  <c r="O53"/>
  <c r="N53"/>
  <c r="L53"/>
  <c r="M53" s="1"/>
  <c r="Y45"/>
  <c r="X45"/>
  <c r="V45"/>
  <c r="W45" s="1"/>
  <c r="O45"/>
  <c r="N45"/>
  <c r="L45"/>
  <c r="Y43"/>
  <c r="X43"/>
  <c r="V43"/>
  <c r="W43" s="1"/>
  <c r="O43"/>
  <c r="N43"/>
  <c r="L43"/>
  <c r="M43" s="1"/>
  <c r="Y16"/>
  <c r="X16"/>
  <c r="V16"/>
  <c r="W16" s="1"/>
  <c r="O16"/>
  <c r="N16"/>
  <c r="L16"/>
  <c r="M16" s="1"/>
  <c r="Y14"/>
  <c r="X14"/>
  <c r="V14"/>
  <c r="W14" s="1"/>
  <c r="O14"/>
  <c r="N14"/>
  <c r="L14"/>
  <c r="Y50"/>
  <c r="X50"/>
  <c r="V50"/>
  <c r="W50" s="1"/>
  <c r="O50"/>
  <c r="N50"/>
  <c r="L50"/>
  <c r="M50" s="1"/>
  <c r="Y17"/>
  <c r="X17"/>
  <c r="V17"/>
  <c r="W17" s="1"/>
  <c r="O17"/>
  <c r="N17"/>
  <c r="L17"/>
  <c r="Y48"/>
  <c r="X48"/>
  <c r="V48"/>
  <c r="W48" s="1"/>
  <c r="O48"/>
  <c r="N48"/>
  <c r="L48"/>
  <c r="M48" s="1"/>
  <c r="Y19"/>
  <c r="X19"/>
  <c r="V19"/>
  <c r="W19" s="1"/>
  <c r="O19"/>
  <c r="N19"/>
  <c r="L19"/>
  <c r="Y42"/>
  <c r="X42"/>
  <c r="V42"/>
  <c r="W42" s="1"/>
  <c r="O42"/>
  <c r="N42"/>
  <c r="L42"/>
  <c r="M42" s="1"/>
  <c r="Y36"/>
  <c r="X36"/>
  <c r="V36"/>
  <c r="W36" s="1"/>
  <c r="O36"/>
  <c r="N36"/>
  <c r="L36"/>
  <c r="Y33"/>
  <c r="X33"/>
  <c r="V33"/>
  <c r="W33" s="1"/>
  <c r="O33"/>
  <c r="N33"/>
  <c r="L33"/>
  <c r="Y28"/>
  <c r="X28"/>
  <c r="V28"/>
  <c r="W28" s="1"/>
  <c r="O28"/>
  <c r="N28"/>
  <c r="L28"/>
  <c r="Y22"/>
  <c r="X22"/>
  <c r="V22"/>
  <c r="W22" s="1"/>
  <c r="O22"/>
  <c r="N22"/>
  <c r="L22"/>
  <c r="Y49"/>
  <c r="X49"/>
  <c r="V49"/>
  <c r="W49" s="1"/>
  <c r="O49"/>
  <c r="N49"/>
  <c r="L49"/>
  <c r="M49" s="1"/>
  <c r="Y40"/>
  <c r="X40"/>
  <c r="V40"/>
  <c r="W40" s="1"/>
  <c r="O40"/>
  <c r="N40"/>
  <c r="L40"/>
  <c r="Y35"/>
  <c r="X35"/>
  <c r="V35"/>
  <c r="W35" s="1"/>
  <c r="O35"/>
  <c r="N35"/>
  <c r="L35"/>
  <c r="M35" s="1"/>
  <c r="Y34"/>
  <c r="X34"/>
  <c r="V34"/>
  <c r="W34" s="1"/>
  <c r="O34"/>
  <c r="N34"/>
  <c r="L34"/>
  <c r="Y21"/>
  <c r="X21"/>
  <c r="V21"/>
  <c r="W21" s="1"/>
  <c r="O21"/>
  <c r="N21"/>
  <c r="L21"/>
  <c r="M21" s="1"/>
  <c r="Y44"/>
  <c r="X44"/>
  <c r="V44"/>
  <c r="W44" s="1"/>
  <c r="O44"/>
  <c r="N44"/>
  <c r="L44"/>
  <c r="Y37"/>
  <c r="X37"/>
  <c r="V37"/>
  <c r="W37" s="1"/>
  <c r="O37"/>
  <c r="N37"/>
  <c r="L37"/>
  <c r="M37" s="1"/>
  <c r="Y27"/>
  <c r="X27"/>
  <c r="V27"/>
  <c r="W27" s="1"/>
  <c r="O27"/>
  <c r="N27"/>
  <c r="L27"/>
  <c r="Y185" i="27"/>
  <c r="X185"/>
  <c r="V185"/>
  <c r="W185" s="1"/>
  <c r="O185"/>
  <c r="N185"/>
  <c r="L185"/>
  <c r="Y130"/>
  <c r="X130"/>
  <c r="V130"/>
  <c r="W130" s="1"/>
  <c r="O130"/>
  <c r="N130"/>
  <c r="L130"/>
  <c r="M130" s="1"/>
  <c r="Y122"/>
  <c r="X122"/>
  <c r="V122"/>
  <c r="W122" s="1"/>
  <c r="O122"/>
  <c r="N122"/>
  <c r="L122"/>
  <c r="Y99"/>
  <c r="X99"/>
  <c r="V99"/>
  <c r="W99" s="1"/>
  <c r="O99"/>
  <c r="N99"/>
  <c r="L99"/>
  <c r="M99" s="1"/>
  <c r="Y181"/>
  <c r="X181"/>
  <c r="V181"/>
  <c r="W181" s="1"/>
  <c r="O181"/>
  <c r="N181"/>
  <c r="L181"/>
  <c r="Y151"/>
  <c r="X151"/>
  <c r="V151"/>
  <c r="W151" s="1"/>
  <c r="O151"/>
  <c r="N151"/>
  <c r="L151"/>
  <c r="M151" s="1"/>
  <c r="Y101"/>
  <c r="X101"/>
  <c r="V101"/>
  <c r="W101" s="1"/>
  <c r="O101"/>
  <c r="N101"/>
  <c r="L101"/>
  <c r="Y70"/>
  <c r="X70"/>
  <c r="V70"/>
  <c r="W70" s="1"/>
  <c r="O70"/>
  <c r="N70"/>
  <c r="L70"/>
  <c r="M70" s="1"/>
  <c r="Y48"/>
  <c r="X48"/>
  <c r="V48"/>
  <c r="W48" s="1"/>
  <c r="O48"/>
  <c r="N48"/>
  <c r="L48"/>
  <c r="Y31"/>
  <c r="X31"/>
  <c r="V31"/>
  <c r="W31" s="1"/>
  <c r="O31"/>
  <c r="N31"/>
  <c r="L31"/>
  <c r="M31" s="1"/>
  <c r="Y182"/>
  <c r="X182"/>
  <c r="V182"/>
  <c r="W182" s="1"/>
  <c r="O182"/>
  <c r="N182"/>
  <c r="L182"/>
  <c r="Y120"/>
  <c r="X120"/>
  <c r="V120"/>
  <c r="W120" s="1"/>
  <c r="O120"/>
  <c r="N120"/>
  <c r="L120"/>
  <c r="M120" s="1"/>
  <c r="Y117"/>
  <c r="X117"/>
  <c r="V117"/>
  <c r="W117" s="1"/>
  <c r="O117"/>
  <c r="N117"/>
  <c r="L117"/>
  <c r="Y21"/>
  <c r="X21"/>
  <c r="V21"/>
  <c r="W21" s="1"/>
  <c r="O21"/>
  <c r="N21"/>
  <c r="L21"/>
  <c r="M21" s="1"/>
  <c r="Y73"/>
  <c r="X73"/>
  <c r="V73"/>
  <c r="W73" s="1"/>
  <c r="O73"/>
  <c r="N73"/>
  <c r="L73"/>
  <c r="Y28"/>
  <c r="X28"/>
  <c r="V28"/>
  <c r="W28" s="1"/>
  <c r="O28"/>
  <c r="N28"/>
  <c r="L28"/>
  <c r="M28" s="1"/>
  <c r="Y125"/>
  <c r="X125"/>
  <c r="V125"/>
  <c r="W125" s="1"/>
  <c r="O125"/>
  <c r="N125"/>
  <c r="L125"/>
  <c r="Y100"/>
  <c r="X100"/>
  <c r="V100"/>
  <c r="W100" s="1"/>
  <c r="O100"/>
  <c r="N100"/>
  <c r="L100"/>
  <c r="M100" s="1"/>
  <c r="Y98"/>
  <c r="X98"/>
  <c r="V98"/>
  <c r="W98" s="1"/>
  <c r="O98"/>
  <c r="N98"/>
  <c r="L98"/>
  <c r="Y77"/>
  <c r="X77"/>
  <c r="V77"/>
  <c r="W77" s="1"/>
  <c r="O77"/>
  <c r="N77"/>
  <c r="L77"/>
  <c r="Y38"/>
  <c r="X38"/>
  <c r="V38"/>
  <c r="W38" s="1"/>
  <c r="O38"/>
  <c r="N38"/>
  <c r="L38"/>
  <c r="M38" s="1"/>
  <c r="Y188"/>
  <c r="X188"/>
  <c r="V188"/>
  <c r="W188" s="1"/>
  <c r="O188"/>
  <c r="N188"/>
  <c r="L188"/>
  <c r="Y173"/>
  <c r="X173"/>
  <c r="V173"/>
  <c r="W173" s="1"/>
  <c r="O173"/>
  <c r="N173"/>
  <c r="L173"/>
  <c r="M173" s="1"/>
  <c r="Y140"/>
  <c r="X140"/>
  <c r="V140"/>
  <c r="W140" s="1"/>
  <c r="O140"/>
  <c r="N140"/>
  <c r="L140"/>
  <c r="Y138"/>
  <c r="X138"/>
  <c r="V138"/>
  <c r="W138" s="1"/>
  <c r="O138"/>
  <c r="N138"/>
  <c r="L138"/>
  <c r="M138" s="1"/>
  <c r="Y129"/>
  <c r="X129"/>
  <c r="V129"/>
  <c r="W129" s="1"/>
  <c r="O129"/>
  <c r="N129"/>
  <c r="L129"/>
  <c r="Y115"/>
  <c r="X115"/>
  <c r="V115"/>
  <c r="W115" s="1"/>
  <c r="O115"/>
  <c r="N115"/>
  <c r="L115"/>
  <c r="M115" s="1"/>
  <c r="Y113"/>
  <c r="X113"/>
  <c r="V113"/>
  <c r="W113" s="1"/>
  <c r="O113"/>
  <c r="N113"/>
  <c r="L113"/>
  <c r="Y87"/>
  <c r="X87"/>
  <c r="V87"/>
  <c r="W87" s="1"/>
  <c r="O87"/>
  <c r="N87"/>
  <c r="L87"/>
  <c r="M87" s="1"/>
  <c r="Y64"/>
  <c r="X64"/>
  <c r="V64"/>
  <c r="W64" s="1"/>
  <c r="O64"/>
  <c r="N64"/>
  <c r="L64"/>
  <c r="Y62"/>
  <c r="X62"/>
  <c r="V62"/>
  <c r="W62" s="1"/>
  <c r="O62"/>
  <c r="N62"/>
  <c r="L62"/>
  <c r="M62" s="1"/>
  <c r="Y27"/>
  <c r="X27"/>
  <c r="V27"/>
  <c r="W27" s="1"/>
  <c r="O27"/>
  <c r="N27"/>
  <c r="L27"/>
  <c r="Y45"/>
  <c r="X45"/>
  <c r="V45"/>
  <c r="W45" s="1"/>
  <c r="O45"/>
  <c r="N45"/>
  <c r="L45"/>
  <c r="M45" s="1"/>
  <c r="Y190"/>
  <c r="X190"/>
  <c r="V190"/>
  <c r="W190" s="1"/>
  <c r="O190"/>
  <c r="N190"/>
  <c r="L190"/>
  <c r="Y165"/>
  <c r="X165"/>
  <c r="V165"/>
  <c r="W165" s="1"/>
  <c r="O165"/>
  <c r="N165"/>
  <c r="L165"/>
  <c r="M165" s="1"/>
  <c r="Y141"/>
  <c r="X141"/>
  <c r="V141"/>
  <c r="W141" s="1"/>
  <c r="O141"/>
  <c r="N141"/>
  <c r="L141"/>
  <c r="Y132"/>
  <c r="X132"/>
  <c r="V132"/>
  <c r="W132" s="1"/>
  <c r="O132"/>
  <c r="N132"/>
  <c r="L132"/>
  <c r="M132" s="1"/>
  <c r="Y128"/>
  <c r="X128"/>
  <c r="V128"/>
  <c r="W128" s="1"/>
  <c r="O128"/>
  <c r="N128"/>
  <c r="L128"/>
  <c r="Y124"/>
  <c r="X124"/>
  <c r="V124"/>
  <c r="W124" s="1"/>
  <c r="O124"/>
  <c r="N124"/>
  <c r="L124"/>
  <c r="M124" s="1"/>
  <c r="Y107"/>
  <c r="X107"/>
  <c r="V107"/>
  <c r="W107" s="1"/>
  <c r="O107"/>
  <c r="N107"/>
  <c r="L107"/>
  <c r="Y84"/>
  <c r="X84"/>
  <c r="V84"/>
  <c r="W84" s="1"/>
  <c r="O84"/>
  <c r="N84"/>
  <c r="L84"/>
  <c r="M84" s="1"/>
  <c r="Y82"/>
  <c r="X82"/>
  <c r="V82"/>
  <c r="W82" s="1"/>
  <c r="O82"/>
  <c r="N82"/>
  <c r="L82"/>
  <c r="Y66"/>
  <c r="X66"/>
  <c r="V66"/>
  <c r="W66" s="1"/>
  <c r="O66"/>
  <c r="N66"/>
  <c r="L66"/>
  <c r="M66" s="1"/>
  <c r="Y54"/>
  <c r="X54"/>
  <c r="V54"/>
  <c r="W54" s="1"/>
  <c r="O54"/>
  <c r="N54"/>
  <c r="L54"/>
  <c r="Y36"/>
  <c r="X36"/>
  <c r="V36"/>
  <c r="W36" s="1"/>
  <c r="O36"/>
  <c r="N36"/>
  <c r="L36"/>
  <c r="M36" s="1"/>
  <c r="Y57"/>
  <c r="X57"/>
  <c r="V57"/>
  <c r="W57" s="1"/>
  <c r="O57"/>
  <c r="N57"/>
  <c r="L57"/>
  <c r="Y166"/>
  <c r="X166"/>
  <c r="V166"/>
  <c r="W166" s="1"/>
  <c r="O166"/>
  <c r="N166"/>
  <c r="L166"/>
  <c r="M166" s="1"/>
  <c r="Y159"/>
  <c r="X159"/>
  <c r="V159"/>
  <c r="W159" s="1"/>
  <c r="O159"/>
  <c r="N159"/>
  <c r="L159"/>
  <c r="Y88"/>
  <c r="X88"/>
  <c r="V88"/>
  <c r="W88" s="1"/>
  <c r="O88"/>
  <c r="N88"/>
  <c r="L88"/>
  <c r="Y53"/>
  <c r="X53"/>
  <c r="V53"/>
  <c r="W53" s="1"/>
  <c r="O53"/>
  <c r="N53"/>
  <c r="L53"/>
  <c r="M53" s="1"/>
  <c r="Y180"/>
  <c r="X180"/>
  <c r="V180"/>
  <c r="W180" s="1"/>
  <c r="O180"/>
  <c r="N180"/>
  <c r="L180"/>
  <c r="Y139"/>
  <c r="X139"/>
  <c r="V139"/>
  <c r="W139" s="1"/>
  <c r="O139"/>
  <c r="N139"/>
  <c r="L139"/>
  <c r="M139" s="1"/>
  <c r="Y178"/>
  <c r="X178"/>
  <c r="V178"/>
  <c r="W178" s="1"/>
  <c r="O178"/>
  <c r="N178"/>
  <c r="L178"/>
  <c r="Y176"/>
  <c r="X176"/>
  <c r="V176"/>
  <c r="W176" s="1"/>
  <c r="O176"/>
  <c r="N176"/>
  <c r="L176"/>
  <c r="M176" s="1"/>
  <c r="Y158"/>
  <c r="X158"/>
  <c r="V158"/>
  <c r="W158" s="1"/>
  <c r="O158"/>
  <c r="N158"/>
  <c r="L158"/>
  <c r="Y155"/>
  <c r="X155"/>
  <c r="V155"/>
  <c r="W155" s="1"/>
  <c r="O155"/>
  <c r="N155"/>
  <c r="L155"/>
  <c r="M155" s="1"/>
  <c r="Y152"/>
  <c r="X152"/>
  <c r="V152"/>
  <c r="W152" s="1"/>
  <c r="O152"/>
  <c r="N152"/>
  <c r="L152"/>
  <c r="Y137"/>
  <c r="X137"/>
  <c r="V137"/>
  <c r="W137" s="1"/>
  <c r="O137"/>
  <c r="N137"/>
  <c r="L137"/>
  <c r="M137" s="1"/>
  <c r="Y136"/>
  <c r="X136"/>
  <c r="V136"/>
  <c r="W136" s="1"/>
  <c r="O136"/>
  <c r="N136"/>
  <c r="L136"/>
  <c r="Y135"/>
  <c r="X135"/>
  <c r="V135"/>
  <c r="W135" s="1"/>
  <c r="O135"/>
  <c r="N135"/>
  <c r="L135"/>
  <c r="M135" s="1"/>
  <c r="Y60"/>
  <c r="X60"/>
  <c r="V60"/>
  <c r="W60" s="1"/>
  <c r="O60"/>
  <c r="N60"/>
  <c r="L60"/>
  <c r="Y55"/>
  <c r="X55"/>
  <c r="V55"/>
  <c r="W55" s="1"/>
  <c r="O55"/>
  <c r="N55"/>
  <c r="L55"/>
  <c r="M55" s="1"/>
  <c r="Y56"/>
  <c r="X56"/>
  <c r="V56"/>
  <c r="W56" s="1"/>
  <c r="O56"/>
  <c r="N56"/>
  <c r="L56"/>
  <c r="Y184"/>
  <c r="X184"/>
  <c r="V184"/>
  <c r="W184" s="1"/>
  <c r="O184"/>
  <c r="N184"/>
  <c r="L184"/>
  <c r="M184" s="1"/>
  <c r="Y175"/>
  <c r="X175"/>
  <c r="V175"/>
  <c r="W175" s="1"/>
  <c r="O175"/>
  <c r="N175"/>
  <c r="L175"/>
  <c r="Y168"/>
  <c r="X168"/>
  <c r="V168"/>
  <c r="W168" s="1"/>
  <c r="O168"/>
  <c r="N168"/>
  <c r="L168"/>
  <c r="M168" s="1"/>
  <c r="Y163"/>
  <c r="X163"/>
  <c r="V163"/>
  <c r="W163" s="1"/>
  <c r="O163"/>
  <c r="N163"/>
  <c r="L163"/>
  <c r="Y160"/>
  <c r="X160"/>
  <c r="V160"/>
  <c r="W160" s="1"/>
  <c r="O160"/>
  <c r="N160"/>
  <c r="L160"/>
  <c r="M160" s="1"/>
  <c r="Y153"/>
  <c r="X153"/>
  <c r="V153"/>
  <c r="W153" s="1"/>
  <c r="O153"/>
  <c r="N153"/>
  <c r="L153"/>
  <c r="Y149"/>
  <c r="X149"/>
  <c r="V149"/>
  <c r="W149" s="1"/>
  <c r="O149"/>
  <c r="N149"/>
  <c r="L149"/>
  <c r="M149" s="1"/>
  <c r="Y144"/>
  <c r="X144"/>
  <c r="V144"/>
  <c r="W144" s="1"/>
  <c r="O144"/>
  <c r="N144"/>
  <c r="L144"/>
  <c r="Y131"/>
  <c r="X131"/>
  <c r="V131"/>
  <c r="W131" s="1"/>
  <c r="O131"/>
  <c r="N131"/>
  <c r="L131"/>
  <c r="M131" s="1"/>
  <c r="Y119"/>
  <c r="X119"/>
  <c r="V119"/>
  <c r="W119" s="1"/>
  <c r="O119"/>
  <c r="N119"/>
  <c r="L119"/>
  <c r="M119" s="1"/>
  <c r="Y118"/>
  <c r="X118"/>
  <c r="V118"/>
  <c r="W118" s="1"/>
  <c r="O118"/>
  <c r="N118"/>
  <c r="L118"/>
  <c r="Y116"/>
  <c r="X116"/>
  <c r="V116"/>
  <c r="W116" s="1"/>
  <c r="O116"/>
  <c r="N116"/>
  <c r="L116"/>
  <c r="Y110"/>
  <c r="X110"/>
  <c r="V110"/>
  <c r="W110" s="1"/>
  <c r="O110"/>
  <c r="N110"/>
  <c r="L110"/>
  <c r="Y108"/>
  <c r="X108"/>
  <c r="V108"/>
  <c r="W108" s="1"/>
  <c r="O108"/>
  <c r="N108"/>
  <c r="L108"/>
  <c r="Y106"/>
  <c r="X106"/>
  <c r="V106"/>
  <c r="W106" s="1"/>
  <c r="O106"/>
  <c r="N106"/>
  <c r="L106"/>
  <c r="Y103"/>
  <c r="X103"/>
  <c r="V103"/>
  <c r="W103" s="1"/>
  <c r="O103"/>
  <c r="N103"/>
  <c r="L103"/>
  <c r="Y95"/>
  <c r="X95"/>
  <c r="V95"/>
  <c r="W95" s="1"/>
  <c r="O95"/>
  <c r="N95"/>
  <c r="L95"/>
  <c r="Y94"/>
  <c r="X94"/>
  <c r="V94"/>
  <c r="W94" s="1"/>
  <c r="O94"/>
  <c r="N94"/>
  <c r="L94"/>
  <c r="Y91"/>
  <c r="X91"/>
  <c r="V91"/>
  <c r="W91" s="1"/>
  <c r="O91"/>
  <c r="N91"/>
  <c r="L91"/>
  <c r="Y90"/>
  <c r="X90"/>
  <c r="V90"/>
  <c r="W90" s="1"/>
  <c r="O90"/>
  <c r="N90"/>
  <c r="L90"/>
  <c r="Y79"/>
  <c r="X79"/>
  <c r="V79"/>
  <c r="W79" s="1"/>
  <c r="O79"/>
  <c r="N79"/>
  <c r="L79"/>
  <c r="Y75"/>
  <c r="X75"/>
  <c r="V75"/>
  <c r="W75" s="1"/>
  <c r="O75"/>
  <c r="N75"/>
  <c r="L75"/>
  <c r="Y67"/>
  <c r="X67"/>
  <c r="V67"/>
  <c r="W67" s="1"/>
  <c r="O67"/>
  <c r="N67"/>
  <c r="L67"/>
  <c r="Y59"/>
  <c r="X59"/>
  <c r="V59"/>
  <c r="W59" s="1"/>
  <c r="O59"/>
  <c r="N59"/>
  <c r="L59"/>
  <c r="Y43"/>
  <c r="X43"/>
  <c r="V43"/>
  <c r="W43" s="1"/>
  <c r="O43"/>
  <c r="N43"/>
  <c r="L43"/>
  <c r="Y40"/>
  <c r="X40"/>
  <c r="V40"/>
  <c r="W40" s="1"/>
  <c r="O40"/>
  <c r="N40"/>
  <c r="L40"/>
  <c r="Y39"/>
  <c r="X39"/>
  <c r="V39"/>
  <c r="W39" s="1"/>
  <c r="O39"/>
  <c r="N39"/>
  <c r="L39"/>
  <c r="Y32"/>
  <c r="X32"/>
  <c r="V32"/>
  <c r="W32" s="1"/>
  <c r="O32"/>
  <c r="N32"/>
  <c r="L32"/>
  <c r="Y25"/>
  <c r="X25"/>
  <c r="V25"/>
  <c r="W25" s="1"/>
  <c r="O25"/>
  <c r="N25"/>
  <c r="L25"/>
  <c r="Y24"/>
  <c r="X24"/>
  <c r="V24"/>
  <c r="W24" s="1"/>
  <c r="O24"/>
  <c r="N24"/>
  <c r="L24"/>
  <c r="M24" s="1"/>
  <c r="Y22"/>
  <c r="X22"/>
  <c r="V22"/>
  <c r="W22" s="1"/>
  <c r="O22"/>
  <c r="N22"/>
  <c r="L22"/>
  <c r="Y145"/>
  <c r="X145"/>
  <c r="V145"/>
  <c r="W145" s="1"/>
  <c r="O145"/>
  <c r="N145"/>
  <c r="L145"/>
  <c r="Y123"/>
  <c r="X123"/>
  <c r="V123"/>
  <c r="W123" s="1"/>
  <c r="O123"/>
  <c r="N123"/>
  <c r="L123"/>
  <c r="M123" s="1"/>
  <c r="Y86"/>
  <c r="X86"/>
  <c r="V86"/>
  <c r="W86" s="1"/>
  <c r="O86"/>
  <c r="N86"/>
  <c r="L86"/>
  <c r="Y80"/>
  <c r="X80"/>
  <c r="V80"/>
  <c r="W80" s="1"/>
  <c r="O80"/>
  <c r="N80"/>
  <c r="L80"/>
  <c r="M80" s="1"/>
  <c r="Y44"/>
  <c r="X44"/>
  <c r="V44"/>
  <c r="W44" s="1"/>
  <c r="O44"/>
  <c r="N44"/>
  <c r="L44"/>
  <c r="Y41"/>
  <c r="X41"/>
  <c r="V41"/>
  <c r="W41" s="1"/>
  <c r="O41"/>
  <c r="N41"/>
  <c r="L41"/>
  <c r="M41" s="1"/>
  <c r="Y35"/>
  <c r="X35"/>
  <c r="V35"/>
  <c r="W35" s="1"/>
  <c r="O35"/>
  <c r="N35"/>
  <c r="L35"/>
  <c r="Y191"/>
  <c r="X191"/>
  <c r="V191"/>
  <c r="W191" s="1"/>
  <c r="O191"/>
  <c r="N191"/>
  <c r="L191"/>
  <c r="Y189"/>
  <c r="X189"/>
  <c r="V189"/>
  <c r="W189" s="1"/>
  <c r="O189"/>
  <c r="N189"/>
  <c r="L189"/>
  <c r="M189" s="1"/>
  <c r="Y170"/>
  <c r="X170"/>
  <c r="V170"/>
  <c r="W170" s="1"/>
  <c r="O170"/>
  <c r="N170"/>
  <c r="L170"/>
  <c r="Y169"/>
  <c r="X169"/>
  <c r="V169"/>
  <c r="W169" s="1"/>
  <c r="O169"/>
  <c r="N169"/>
  <c r="L169"/>
  <c r="M169" s="1"/>
  <c r="Y164"/>
  <c r="X164"/>
  <c r="V164"/>
  <c r="W164" s="1"/>
  <c r="O164"/>
  <c r="N164"/>
  <c r="L164"/>
  <c r="Y143"/>
  <c r="X143"/>
  <c r="V143"/>
  <c r="W143" s="1"/>
  <c r="O143"/>
  <c r="N143"/>
  <c r="L143"/>
  <c r="M143" s="1"/>
  <c r="Y126"/>
  <c r="X126"/>
  <c r="V126"/>
  <c r="W126" s="1"/>
  <c r="O126"/>
  <c r="N126"/>
  <c r="L126"/>
  <c r="Y112"/>
  <c r="X112"/>
  <c r="V112"/>
  <c r="W112" s="1"/>
  <c r="O112"/>
  <c r="N112"/>
  <c r="L112"/>
  <c r="M112" s="1"/>
  <c r="Y111"/>
  <c r="X111"/>
  <c r="V111"/>
  <c r="W111" s="1"/>
  <c r="O111"/>
  <c r="N111"/>
  <c r="L111"/>
  <c r="Y97"/>
  <c r="X97"/>
  <c r="V97"/>
  <c r="W97" s="1"/>
  <c r="O97"/>
  <c r="N97"/>
  <c r="L97"/>
  <c r="M97" s="1"/>
  <c r="Y96"/>
  <c r="X96"/>
  <c r="V96"/>
  <c r="W96" s="1"/>
  <c r="O96"/>
  <c r="N96"/>
  <c r="L96"/>
  <c r="Y74"/>
  <c r="X74"/>
  <c r="V74"/>
  <c r="W74" s="1"/>
  <c r="O74"/>
  <c r="N74"/>
  <c r="L74"/>
  <c r="M74" s="1"/>
  <c r="Y68"/>
  <c r="X68"/>
  <c r="V68"/>
  <c r="W68" s="1"/>
  <c r="O68"/>
  <c r="N68"/>
  <c r="L68"/>
  <c r="Y65"/>
  <c r="X65"/>
  <c r="V65"/>
  <c r="W65" s="1"/>
  <c r="O65"/>
  <c r="N65"/>
  <c r="L65"/>
  <c r="M65" s="1"/>
  <c r="Y63"/>
  <c r="X63"/>
  <c r="V63"/>
  <c r="W63" s="1"/>
  <c r="O63"/>
  <c r="N63"/>
  <c r="L63"/>
  <c r="Y61"/>
  <c r="X61"/>
  <c r="V61"/>
  <c r="W61" s="1"/>
  <c r="O61"/>
  <c r="N61"/>
  <c r="L61"/>
  <c r="M61" s="1"/>
  <c r="Y58"/>
  <c r="X58"/>
  <c r="V58"/>
  <c r="W58" s="1"/>
  <c r="O58"/>
  <c r="N58"/>
  <c r="L58"/>
  <c r="Y52"/>
  <c r="X52"/>
  <c r="V52"/>
  <c r="W52" s="1"/>
  <c r="O52"/>
  <c r="N52"/>
  <c r="L52"/>
  <c r="M52" s="1"/>
  <c r="Y49"/>
  <c r="X49"/>
  <c r="V49"/>
  <c r="W49" s="1"/>
  <c r="O49"/>
  <c r="N49"/>
  <c r="L49"/>
  <c r="Y33"/>
  <c r="X33"/>
  <c r="V33"/>
  <c r="W33" s="1"/>
  <c r="O33"/>
  <c r="N33"/>
  <c r="L33"/>
  <c r="M33" s="1"/>
  <c r="Y30"/>
  <c r="X30"/>
  <c r="V30"/>
  <c r="W30" s="1"/>
  <c r="O30"/>
  <c r="N30"/>
  <c r="L30"/>
  <c r="Y29"/>
  <c r="X29"/>
  <c r="V29"/>
  <c r="W29" s="1"/>
  <c r="O29"/>
  <c r="N29"/>
  <c r="L29"/>
  <c r="M29" s="1"/>
  <c r="Y47"/>
  <c r="X47"/>
  <c r="V47"/>
  <c r="W47" s="1"/>
  <c r="O47"/>
  <c r="N47"/>
  <c r="L47"/>
  <c r="Y109"/>
  <c r="X109"/>
  <c r="V109"/>
  <c r="W109" s="1"/>
  <c r="O109"/>
  <c r="N109"/>
  <c r="L109"/>
  <c r="M109" s="1"/>
  <c r="Y102"/>
  <c r="X102"/>
  <c r="V102"/>
  <c r="W102" s="1"/>
  <c r="O102"/>
  <c r="N102"/>
  <c r="L102"/>
  <c r="Y92"/>
  <c r="X92"/>
  <c r="V92"/>
  <c r="W92" s="1"/>
  <c r="O92"/>
  <c r="N92"/>
  <c r="L92"/>
  <c r="M92" s="1"/>
  <c r="Y37"/>
  <c r="X37"/>
  <c r="V37"/>
  <c r="W37" s="1"/>
  <c r="O37"/>
  <c r="N37"/>
  <c r="L37"/>
  <c r="Y26"/>
  <c r="X26"/>
  <c r="V26"/>
  <c r="W26" s="1"/>
  <c r="O26"/>
  <c r="N26"/>
  <c r="L26"/>
  <c r="M26" s="1"/>
  <c r="Y172"/>
  <c r="X172"/>
  <c r="V172"/>
  <c r="W172" s="1"/>
  <c r="O172"/>
  <c r="N172"/>
  <c r="L172"/>
  <c r="Y192"/>
  <c r="X192"/>
  <c r="V192"/>
  <c r="W192" s="1"/>
  <c r="O192"/>
  <c r="N192"/>
  <c r="L192"/>
  <c r="M192" s="1"/>
  <c r="Y186"/>
  <c r="X186"/>
  <c r="V186"/>
  <c r="W186" s="1"/>
  <c r="O186"/>
  <c r="N186"/>
  <c r="L186"/>
  <c r="Y179"/>
  <c r="X179"/>
  <c r="V179"/>
  <c r="W179" s="1"/>
  <c r="O179"/>
  <c r="N179"/>
  <c r="L179"/>
  <c r="M179" s="1"/>
  <c r="Y171"/>
  <c r="X171"/>
  <c r="V171"/>
  <c r="W171" s="1"/>
  <c r="O171"/>
  <c r="N171"/>
  <c r="L171"/>
  <c r="Y154"/>
  <c r="X154"/>
  <c r="V154"/>
  <c r="W154" s="1"/>
  <c r="O154"/>
  <c r="N154"/>
  <c r="L154"/>
  <c r="M154" s="1"/>
  <c r="Y147"/>
  <c r="X147"/>
  <c r="V147"/>
  <c r="W147" s="1"/>
  <c r="O147"/>
  <c r="N147"/>
  <c r="L147"/>
  <c r="Y146"/>
  <c r="X146"/>
  <c r="V146"/>
  <c r="W146" s="1"/>
  <c r="O146"/>
  <c r="N146"/>
  <c r="L146"/>
  <c r="M146" s="1"/>
  <c r="Y142"/>
  <c r="X142"/>
  <c r="V142"/>
  <c r="W142" s="1"/>
  <c r="O142"/>
  <c r="N142"/>
  <c r="L142"/>
  <c r="Y134"/>
  <c r="X134"/>
  <c r="V134"/>
  <c r="W134" s="1"/>
  <c r="O134"/>
  <c r="N134"/>
  <c r="L134"/>
  <c r="M134" s="1"/>
  <c r="Y114"/>
  <c r="X114"/>
  <c r="V114"/>
  <c r="W114" s="1"/>
  <c r="O114"/>
  <c r="N114"/>
  <c r="L114"/>
  <c r="Y105"/>
  <c r="X105"/>
  <c r="V105"/>
  <c r="W105" s="1"/>
  <c r="O105"/>
  <c r="N105"/>
  <c r="L105"/>
  <c r="M105" s="1"/>
  <c r="Y104"/>
  <c r="X104"/>
  <c r="V104"/>
  <c r="W104" s="1"/>
  <c r="O104"/>
  <c r="N104"/>
  <c r="L104"/>
  <c r="Y93"/>
  <c r="X93"/>
  <c r="V93"/>
  <c r="W93" s="1"/>
  <c r="O93"/>
  <c r="N93"/>
  <c r="L93"/>
  <c r="M93" s="1"/>
  <c r="Y89"/>
  <c r="X89"/>
  <c r="V89"/>
  <c r="W89" s="1"/>
  <c r="O89"/>
  <c r="N89"/>
  <c r="L89"/>
  <c r="Y83"/>
  <c r="X83"/>
  <c r="V83"/>
  <c r="W83" s="1"/>
  <c r="O83"/>
  <c r="N83"/>
  <c r="L83"/>
  <c r="M83" s="1"/>
  <c r="Y81"/>
  <c r="X81"/>
  <c r="V81"/>
  <c r="W81" s="1"/>
  <c r="O81"/>
  <c r="N81"/>
  <c r="L81"/>
  <c r="Y78"/>
  <c r="X78"/>
  <c r="V78"/>
  <c r="W78" s="1"/>
  <c r="O78"/>
  <c r="N78"/>
  <c r="L78"/>
  <c r="M78" s="1"/>
  <c r="Y76"/>
  <c r="X76"/>
  <c r="V76"/>
  <c r="W76" s="1"/>
  <c r="O76"/>
  <c r="N76"/>
  <c r="L76"/>
  <c r="Y50"/>
  <c r="X50"/>
  <c r="V50"/>
  <c r="W50" s="1"/>
  <c r="O50"/>
  <c r="N50"/>
  <c r="L50"/>
  <c r="M50" s="1"/>
  <c r="Y42"/>
  <c r="X42"/>
  <c r="V42"/>
  <c r="W42" s="1"/>
  <c r="O42"/>
  <c r="N42"/>
  <c r="L42"/>
  <c r="Y34"/>
  <c r="X34"/>
  <c r="V34"/>
  <c r="W34" s="1"/>
  <c r="O34"/>
  <c r="N34"/>
  <c r="L34"/>
  <c r="M34" s="1"/>
  <c r="Y23"/>
  <c r="X23"/>
  <c r="V23"/>
  <c r="W23" s="1"/>
  <c r="O23"/>
  <c r="N23"/>
  <c r="L23"/>
  <c r="Y148"/>
  <c r="X148"/>
  <c r="V148"/>
  <c r="W148" s="1"/>
  <c r="O148"/>
  <c r="N148"/>
  <c r="L148"/>
  <c r="M148" s="1"/>
  <c r="Y133"/>
  <c r="X133"/>
  <c r="V133"/>
  <c r="W133" s="1"/>
  <c r="O133"/>
  <c r="N133"/>
  <c r="L133"/>
  <c r="Y127"/>
  <c r="X127"/>
  <c r="V127"/>
  <c r="W127" s="1"/>
  <c r="O127"/>
  <c r="N127"/>
  <c r="L127"/>
  <c r="M127" s="1"/>
  <c r="Y46"/>
  <c r="X46"/>
  <c r="V46"/>
  <c r="W46" s="1"/>
  <c r="O46"/>
  <c r="N46"/>
  <c r="L46"/>
  <c r="Y177"/>
  <c r="X177"/>
  <c r="V177"/>
  <c r="W177" s="1"/>
  <c r="O177"/>
  <c r="N177"/>
  <c r="L177"/>
  <c r="M177" s="1"/>
  <c r="Y167"/>
  <c r="X167"/>
  <c r="V167"/>
  <c r="W167" s="1"/>
  <c r="O167"/>
  <c r="N167"/>
  <c r="L167"/>
  <c r="Y162"/>
  <c r="X162"/>
  <c r="V162"/>
  <c r="W162" s="1"/>
  <c r="O162"/>
  <c r="N162"/>
  <c r="L162"/>
  <c r="M162" s="1"/>
  <c r="Y161"/>
  <c r="X161"/>
  <c r="V161"/>
  <c r="W161" s="1"/>
  <c r="O161"/>
  <c r="N161"/>
  <c r="L161"/>
  <c r="Y157"/>
  <c r="X157"/>
  <c r="V157"/>
  <c r="W157" s="1"/>
  <c r="O157"/>
  <c r="N157"/>
  <c r="L157"/>
  <c r="M157" s="1"/>
  <c r="Y156"/>
  <c r="X156"/>
  <c r="V156"/>
  <c r="W156" s="1"/>
  <c r="O156"/>
  <c r="N156"/>
  <c r="L156"/>
  <c r="Y121"/>
  <c r="X121"/>
  <c r="V121"/>
  <c r="W121" s="1"/>
  <c r="O121"/>
  <c r="N121"/>
  <c r="L121"/>
  <c r="M121" s="1"/>
  <c r="Y72"/>
  <c r="X72"/>
  <c r="V72"/>
  <c r="W72" s="1"/>
  <c r="O72"/>
  <c r="N72"/>
  <c r="L72"/>
  <c r="Y71"/>
  <c r="X71"/>
  <c r="V71"/>
  <c r="W71" s="1"/>
  <c r="O71"/>
  <c r="N71"/>
  <c r="L71"/>
  <c r="M71" s="1"/>
  <c r="Y51"/>
  <c r="X51"/>
  <c r="V51"/>
  <c r="W51" s="1"/>
  <c r="O51"/>
  <c r="N51"/>
  <c r="L51"/>
  <c r="Y20"/>
  <c r="X20"/>
  <c r="V20"/>
  <c r="W20" s="1"/>
  <c r="O20"/>
  <c r="N20"/>
  <c r="L20"/>
  <c r="M20" s="1"/>
  <c r="Y80" i="28"/>
  <c r="X80"/>
  <c r="V80"/>
  <c r="W80" s="1"/>
  <c r="O80"/>
  <c r="N80"/>
  <c r="L80"/>
  <c r="Y78"/>
  <c r="X78"/>
  <c r="V78"/>
  <c r="W78" s="1"/>
  <c r="O78"/>
  <c r="N78"/>
  <c r="L78"/>
  <c r="Y76"/>
  <c r="X76"/>
  <c r="V76"/>
  <c r="W76" s="1"/>
  <c r="O76"/>
  <c r="N76"/>
  <c r="L76"/>
  <c r="Y86"/>
  <c r="X86"/>
  <c r="V86"/>
  <c r="W86" s="1"/>
  <c r="O86"/>
  <c r="N86"/>
  <c r="L86"/>
  <c r="Y85"/>
  <c r="X85"/>
  <c r="V85"/>
  <c r="W85" s="1"/>
  <c r="O85"/>
  <c r="N85"/>
  <c r="L85"/>
  <c r="M85" s="1"/>
  <c r="Y84"/>
  <c r="X84"/>
  <c r="V84"/>
  <c r="W84" s="1"/>
  <c r="O84"/>
  <c r="N84"/>
  <c r="L84"/>
  <c r="M84" s="1"/>
  <c r="Y83"/>
  <c r="X83"/>
  <c r="V83"/>
  <c r="W83" s="1"/>
  <c r="O83"/>
  <c r="N83"/>
  <c r="L83"/>
  <c r="Y82"/>
  <c r="X82"/>
  <c r="V82"/>
  <c r="W82" s="1"/>
  <c r="O82"/>
  <c r="N82"/>
  <c r="L82"/>
  <c r="M82" s="1"/>
  <c r="Y81"/>
  <c r="X81"/>
  <c r="V81"/>
  <c r="W81" s="1"/>
  <c r="O81"/>
  <c r="N81"/>
  <c r="L81"/>
  <c r="Y79"/>
  <c r="X79"/>
  <c r="V79"/>
  <c r="W79" s="1"/>
  <c r="O79"/>
  <c r="N79"/>
  <c r="L79"/>
  <c r="M79" s="1"/>
  <c r="Y77"/>
  <c r="X77"/>
  <c r="V77"/>
  <c r="W77" s="1"/>
  <c r="O77"/>
  <c r="N77"/>
  <c r="L77"/>
  <c r="Y75"/>
  <c r="X75"/>
  <c r="V75"/>
  <c r="W75" s="1"/>
  <c r="O75"/>
  <c r="N75"/>
  <c r="L75"/>
  <c r="M75" s="1"/>
  <c r="L90" i="23"/>
  <c r="M90" s="1"/>
  <c r="N90"/>
  <c r="O90"/>
  <c r="AA90" s="1"/>
  <c r="W90"/>
  <c r="X90"/>
  <c r="Y90"/>
  <c r="L91"/>
  <c r="M91" s="1"/>
  <c r="N91"/>
  <c r="Z91" s="1"/>
  <c r="O91"/>
  <c r="V91"/>
  <c r="W91" s="1"/>
  <c r="X91"/>
  <c r="Y91"/>
  <c r="L74" i="28"/>
  <c r="M74" s="1"/>
  <c r="N74"/>
  <c r="O74"/>
  <c r="V74"/>
  <c r="W74" s="1"/>
  <c r="X74"/>
  <c r="Y74"/>
  <c r="L89" i="23"/>
  <c r="M89" s="1"/>
  <c r="N89"/>
  <c r="O89"/>
  <c r="V89"/>
  <c r="W89" s="1"/>
  <c r="X89"/>
  <c r="Y89"/>
  <c r="L73" i="28"/>
  <c r="M73" s="1"/>
  <c r="N73"/>
  <c r="O73"/>
  <c r="V73"/>
  <c r="W73" s="1"/>
  <c r="X73"/>
  <c r="Y73"/>
  <c r="L88" i="23"/>
  <c r="M88" s="1"/>
  <c r="N88"/>
  <c r="O88"/>
  <c r="V88"/>
  <c r="W88" s="1"/>
  <c r="X88"/>
  <c r="Y88"/>
  <c r="L71" i="28"/>
  <c r="M71" s="1"/>
  <c r="N71"/>
  <c r="O71"/>
  <c r="V71"/>
  <c r="W71" s="1"/>
  <c r="X71"/>
  <c r="Y71"/>
  <c r="L72"/>
  <c r="M72" s="1"/>
  <c r="N72"/>
  <c r="O72"/>
  <c r="V72"/>
  <c r="W72" s="1"/>
  <c r="X72"/>
  <c r="Y72"/>
  <c r="L87" i="23"/>
  <c r="M87" s="1"/>
  <c r="N87"/>
  <c r="O87"/>
  <c r="V87"/>
  <c r="W87" s="1"/>
  <c r="X87"/>
  <c r="Y87"/>
  <c r="L70" i="28"/>
  <c r="M70" s="1"/>
  <c r="N70"/>
  <c r="O70"/>
  <c r="V70"/>
  <c r="W70" s="1"/>
  <c r="X70"/>
  <c r="Y70"/>
  <c r="L86" i="23"/>
  <c r="M86" s="1"/>
  <c r="N86"/>
  <c r="O86"/>
  <c r="V86"/>
  <c r="W86" s="1"/>
  <c r="X86"/>
  <c r="Y86"/>
  <c r="L69" i="28"/>
  <c r="M69" s="1"/>
  <c r="N69"/>
  <c r="O69"/>
  <c r="V69"/>
  <c r="W69" s="1"/>
  <c r="X69"/>
  <c r="Y69"/>
  <c r="L85" i="23"/>
  <c r="M85" s="1"/>
  <c r="N85"/>
  <c r="O85"/>
  <c r="V85"/>
  <c r="W85" s="1"/>
  <c r="X85"/>
  <c r="Y85"/>
  <c r="L81"/>
  <c r="M81" s="1"/>
  <c r="N81"/>
  <c r="O81"/>
  <c r="V81"/>
  <c r="W81" s="1"/>
  <c r="X81"/>
  <c r="Y81"/>
  <c r="L82"/>
  <c r="M82" s="1"/>
  <c r="N82"/>
  <c r="O82"/>
  <c r="V82"/>
  <c r="W82" s="1"/>
  <c r="X82"/>
  <c r="Y82"/>
  <c r="L83"/>
  <c r="M83" s="1"/>
  <c r="N83"/>
  <c r="O83"/>
  <c r="V83"/>
  <c r="W83" s="1"/>
  <c r="X83"/>
  <c r="Y83"/>
  <c r="L84"/>
  <c r="M84" s="1"/>
  <c r="N84"/>
  <c r="O84"/>
  <c r="V84"/>
  <c r="W84" s="1"/>
  <c r="X84"/>
  <c r="Y84"/>
  <c r="L68" i="28"/>
  <c r="M68" s="1"/>
  <c r="N68"/>
  <c r="O68"/>
  <c r="V68"/>
  <c r="W68" s="1"/>
  <c r="X68"/>
  <c r="Y68"/>
  <c r="L80" i="23"/>
  <c r="M80" s="1"/>
  <c r="N80"/>
  <c r="O80"/>
  <c r="V80"/>
  <c r="W80" s="1"/>
  <c r="X80"/>
  <c r="Y80"/>
  <c r="L67" i="28"/>
  <c r="M67" s="1"/>
  <c r="N67"/>
  <c r="O67"/>
  <c r="V67"/>
  <c r="W67" s="1"/>
  <c r="X67"/>
  <c r="Y67"/>
  <c r="L79" i="23"/>
  <c r="M79" s="1"/>
  <c r="N79"/>
  <c r="O79"/>
  <c r="V79"/>
  <c r="W79" s="1"/>
  <c r="X79"/>
  <c r="Y79"/>
  <c r="Y66" i="28"/>
  <c r="X66"/>
  <c r="V66"/>
  <c r="W66" s="1"/>
  <c r="O66"/>
  <c r="N66"/>
  <c r="L66"/>
  <c r="L78" i="23"/>
  <c r="M78" s="1"/>
  <c r="N78"/>
  <c r="O78"/>
  <c r="V78"/>
  <c r="W78" s="1"/>
  <c r="X78"/>
  <c r="Y78"/>
  <c r="Y65" i="28"/>
  <c r="X65"/>
  <c r="V65"/>
  <c r="W65" s="1"/>
  <c r="O65"/>
  <c r="N65"/>
  <c r="L65"/>
  <c r="Y64"/>
  <c r="X64"/>
  <c r="V64"/>
  <c r="W64" s="1"/>
  <c r="O64"/>
  <c r="N64"/>
  <c r="L64"/>
  <c r="Y63"/>
  <c r="X63"/>
  <c r="V63"/>
  <c r="W63" s="1"/>
  <c r="O63"/>
  <c r="N63"/>
  <c r="L63"/>
  <c r="L76" i="23"/>
  <c r="M76" s="1"/>
  <c r="N76"/>
  <c r="O76"/>
  <c r="V76"/>
  <c r="W76" s="1"/>
  <c r="X76"/>
  <c r="Y76"/>
  <c r="L77"/>
  <c r="M77" s="1"/>
  <c r="N77"/>
  <c r="O77"/>
  <c r="V77"/>
  <c r="W77" s="1"/>
  <c r="X77"/>
  <c r="Y77"/>
  <c r="Y62" i="28"/>
  <c r="X62"/>
  <c r="V62"/>
  <c r="W62" s="1"/>
  <c r="O62"/>
  <c r="N62"/>
  <c r="L62"/>
  <c r="Y61"/>
  <c r="X61"/>
  <c r="V61"/>
  <c r="W61" s="1"/>
  <c r="O61"/>
  <c r="N61"/>
  <c r="L61"/>
  <c r="L75" i="23"/>
  <c r="M75" s="1"/>
  <c r="N75"/>
  <c r="O75"/>
  <c r="V75"/>
  <c r="W75" s="1"/>
  <c r="X75"/>
  <c r="Y75"/>
  <c r="Y60" i="28"/>
  <c r="X60"/>
  <c r="V60"/>
  <c r="W60" s="1"/>
  <c r="O60"/>
  <c r="N60"/>
  <c r="L60"/>
  <c r="Y59"/>
  <c r="X59"/>
  <c r="V59"/>
  <c r="W59" s="1"/>
  <c r="O59"/>
  <c r="N59"/>
  <c r="L59"/>
  <c r="Y58"/>
  <c r="X58"/>
  <c r="V58"/>
  <c r="W58" s="1"/>
  <c r="O58"/>
  <c r="N58"/>
  <c r="L58"/>
  <c r="Y11" i="25"/>
  <c r="X11"/>
  <c r="V11"/>
  <c r="W11" s="1"/>
  <c r="O11"/>
  <c r="N11"/>
  <c r="L11"/>
  <c r="L74" i="23"/>
  <c r="M74" s="1"/>
  <c r="N74"/>
  <c r="O74"/>
  <c r="V74"/>
  <c r="W74" s="1"/>
  <c r="X74"/>
  <c r="Y74"/>
  <c r="Y57" i="28"/>
  <c r="X57"/>
  <c r="V57"/>
  <c r="W57" s="1"/>
  <c r="O57"/>
  <c r="N57"/>
  <c r="L57"/>
  <c r="Y56"/>
  <c r="X56"/>
  <c r="V56"/>
  <c r="W56" s="1"/>
  <c r="O56"/>
  <c r="N56"/>
  <c r="L56"/>
  <c r="Y55"/>
  <c r="X55"/>
  <c r="V55"/>
  <c r="W55" s="1"/>
  <c r="O55"/>
  <c r="N55"/>
  <c r="L55"/>
  <c r="Y19" i="27"/>
  <c r="X19"/>
  <c r="V19"/>
  <c r="W19" s="1"/>
  <c r="O19"/>
  <c r="N19"/>
  <c r="L19"/>
  <c r="Y54" i="28"/>
  <c r="X54"/>
  <c r="V54"/>
  <c r="W54" s="1"/>
  <c r="O54"/>
  <c r="N54"/>
  <c r="L54"/>
  <c r="Y13" i="26"/>
  <c r="X13"/>
  <c r="V13"/>
  <c r="W13" s="1"/>
  <c r="O13"/>
  <c r="N13"/>
  <c r="L13"/>
  <c r="L73" i="23"/>
  <c r="M73" s="1"/>
  <c r="N73"/>
  <c r="O73"/>
  <c r="V73"/>
  <c r="W73" s="1"/>
  <c r="X73"/>
  <c r="Y73"/>
  <c r="Y53" i="28"/>
  <c r="X53"/>
  <c r="V53"/>
  <c r="W53" s="1"/>
  <c r="O53"/>
  <c r="N53"/>
  <c r="L53"/>
  <c r="Y52"/>
  <c r="X52"/>
  <c r="V52"/>
  <c r="W52" s="1"/>
  <c r="O52"/>
  <c r="N52"/>
  <c r="L52"/>
  <c r="Y51"/>
  <c r="X51"/>
  <c r="V51"/>
  <c r="W51" s="1"/>
  <c r="O51"/>
  <c r="N51"/>
  <c r="L51"/>
  <c r="Y50"/>
  <c r="X50"/>
  <c r="V50"/>
  <c r="W50" s="1"/>
  <c r="O50"/>
  <c r="N50"/>
  <c r="L50"/>
  <c r="Y49"/>
  <c r="X49"/>
  <c r="V49"/>
  <c r="W49" s="1"/>
  <c r="O49"/>
  <c r="N49"/>
  <c r="L49"/>
  <c r="L66" i="23"/>
  <c r="M66" s="1"/>
  <c r="N66"/>
  <c r="O66"/>
  <c r="V66"/>
  <c r="W66" s="1"/>
  <c r="X66"/>
  <c r="Y66"/>
  <c r="L67"/>
  <c r="M67" s="1"/>
  <c r="N67"/>
  <c r="O67"/>
  <c r="V67"/>
  <c r="W67" s="1"/>
  <c r="X67"/>
  <c r="Y67"/>
  <c r="L68"/>
  <c r="M68" s="1"/>
  <c r="N68"/>
  <c r="O68"/>
  <c r="V68"/>
  <c r="W68" s="1"/>
  <c r="X68"/>
  <c r="Y68"/>
  <c r="L69"/>
  <c r="M69" s="1"/>
  <c r="N69"/>
  <c r="O69"/>
  <c r="V69"/>
  <c r="W69" s="1"/>
  <c r="X69"/>
  <c r="Y69"/>
  <c r="L70"/>
  <c r="M70" s="1"/>
  <c r="N70"/>
  <c r="O70"/>
  <c r="V70"/>
  <c r="W70" s="1"/>
  <c r="X70"/>
  <c r="Y70"/>
  <c r="L71"/>
  <c r="M71" s="1"/>
  <c r="N71"/>
  <c r="O71"/>
  <c r="V71"/>
  <c r="W71" s="1"/>
  <c r="X71"/>
  <c r="Y71"/>
  <c r="L72"/>
  <c r="M72" s="1"/>
  <c r="N72"/>
  <c r="O72"/>
  <c r="V72"/>
  <c r="W72" s="1"/>
  <c r="X72"/>
  <c r="Y72"/>
  <c r="Y18" i="27"/>
  <c r="X18"/>
  <c r="V18"/>
  <c r="W18" s="1"/>
  <c r="O18"/>
  <c r="N18"/>
  <c r="L18"/>
  <c r="L47" i="28"/>
  <c r="M47" s="1"/>
  <c r="N47"/>
  <c r="O47"/>
  <c r="V47"/>
  <c r="W47" s="1"/>
  <c r="X47"/>
  <c r="Y47"/>
  <c r="L48"/>
  <c r="M48" s="1"/>
  <c r="N48"/>
  <c r="O48"/>
  <c r="V48"/>
  <c r="W48" s="1"/>
  <c r="X48"/>
  <c r="Y48"/>
  <c r="L63" i="23"/>
  <c r="M63" s="1"/>
  <c r="N63"/>
  <c r="O63"/>
  <c r="V63"/>
  <c r="W63" s="1"/>
  <c r="X63"/>
  <c r="Y63"/>
  <c r="L64"/>
  <c r="M64" s="1"/>
  <c r="N64"/>
  <c r="O64"/>
  <c r="V64"/>
  <c r="W64" s="1"/>
  <c r="X64"/>
  <c r="Y64"/>
  <c r="L65"/>
  <c r="M65" s="1"/>
  <c r="N65"/>
  <c r="O65"/>
  <c r="V65"/>
  <c r="W65" s="1"/>
  <c r="X65"/>
  <c r="Y65"/>
  <c r="Y17" i="27"/>
  <c r="X17"/>
  <c r="V17"/>
  <c r="W17" s="1"/>
  <c r="O17"/>
  <c r="N17"/>
  <c r="L17"/>
  <c r="L62" i="23"/>
  <c r="M62" s="1"/>
  <c r="N62"/>
  <c r="O62"/>
  <c r="V62"/>
  <c r="W62" s="1"/>
  <c r="X62"/>
  <c r="Y62"/>
  <c r="Y16" i="27"/>
  <c r="X16"/>
  <c r="V16"/>
  <c r="W16" s="1"/>
  <c r="O16"/>
  <c r="N16"/>
  <c r="L16"/>
  <c r="L60" i="23"/>
  <c r="M60" s="1"/>
  <c r="N60"/>
  <c r="O60"/>
  <c r="V60"/>
  <c r="W60" s="1"/>
  <c r="X60"/>
  <c r="Y60"/>
  <c r="L61"/>
  <c r="M61" s="1"/>
  <c r="N61"/>
  <c r="O61"/>
  <c r="V61"/>
  <c r="W61" s="1"/>
  <c r="X61"/>
  <c r="Y61"/>
  <c r="Y15" i="27"/>
  <c r="X15"/>
  <c r="V15"/>
  <c r="W15" s="1"/>
  <c r="O15"/>
  <c r="N15"/>
  <c r="L15"/>
  <c r="L57" i="23"/>
  <c r="M57" s="1"/>
  <c r="N57"/>
  <c r="O57"/>
  <c r="V57"/>
  <c r="W57" s="1"/>
  <c r="X57"/>
  <c r="Y57"/>
  <c r="L58"/>
  <c r="M58" s="1"/>
  <c r="N58"/>
  <c r="O58"/>
  <c r="V58"/>
  <c r="W58" s="1"/>
  <c r="X58"/>
  <c r="Y58"/>
  <c r="L59"/>
  <c r="M59" s="1"/>
  <c r="N59"/>
  <c r="O59"/>
  <c r="V59"/>
  <c r="W59" s="1"/>
  <c r="X59"/>
  <c r="Y59"/>
  <c r="Y14" i="27"/>
  <c r="X14"/>
  <c r="V14"/>
  <c r="W14" s="1"/>
  <c r="O14"/>
  <c r="N14"/>
  <c r="L14"/>
  <c r="L45" i="28"/>
  <c r="M45" s="1"/>
  <c r="N45"/>
  <c r="O45"/>
  <c r="V45"/>
  <c r="W45" s="1"/>
  <c r="X45"/>
  <c r="Y45"/>
  <c r="L56" i="23"/>
  <c r="M56" s="1"/>
  <c r="N56"/>
  <c r="O56"/>
  <c r="V56"/>
  <c r="W56" s="1"/>
  <c r="X56"/>
  <c r="Y56"/>
  <c r="Y12" i="26"/>
  <c r="X12"/>
  <c r="V12"/>
  <c r="W12" s="1"/>
  <c r="O12"/>
  <c r="N12"/>
  <c r="L12"/>
  <c r="L44" i="28"/>
  <c r="M44" s="1"/>
  <c r="N44"/>
  <c r="O44"/>
  <c r="V44"/>
  <c r="W44" s="1"/>
  <c r="X44"/>
  <c r="Y44"/>
  <c r="L55" i="23"/>
  <c r="M55" s="1"/>
  <c r="N55"/>
  <c r="O55"/>
  <c r="V55"/>
  <c r="W55" s="1"/>
  <c r="X55"/>
  <c r="Y55"/>
  <c r="L54"/>
  <c r="M54" s="1"/>
  <c r="N54"/>
  <c r="O54"/>
  <c r="V54"/>
  <c r="W54" s="1"/>
  <c r="X54"/>
  <c r="Y54"/>
  <c r="L43" i="28"/>
  <c r="M43" s="1"/>
  <c r="N43"/>
  <c r="O43"/>
  <c r="V43"/>
  <c r="W43" s="1"/>
  <c r="X43"/>
  <c r="Y43"/>
  <c r="L53" i="23"/>
  <c r="M53" s="1"/>
  <c r="N53"/>
  <c r="O53"/>
  <c r="V53"/>
  <c r="W53" s="1"/>
  <c r="X53"/>
  <c r="Y53"/>
  <c r="Y44"/>
  <c r="X44"/>
  <c r="V44"/>
  <c r="W44" s="1"/>
  <c r="O44"/>
  <c r="N44"/>
  <c r="L44"/>
  <c r="L63" i="24"/>
  <c r="M63" s="1"/>
  <c r="N63"/>
  <c r="O63"/>
  <c r="V63"/>
  <c r="W63" s="1"/>
  <c r="X63"/>
  <c r="Y63"/>
  <c r="L42" i="28"/>
  <c r="M42" s="1"/>
  <c r="N42"/>
  <c r="O42"/>
  <c r="V42"/>
  <c r="W42" s="1"/>
  <c r="X42"/>
  <c r="Y42"/>
  <c r="L52" i="23"/>
  <c r="M52" s="1"/>
  <c r="N52"/>
  <c r="O52"/>
  <c r="V52"/>
  <c r="W52" s="1"/>
  <c r="X52"/>
  <c r="Y52"/>
  <c r="Y13" i="27"/>
  <c r="X13"/>
  <c r="V13"/>
  <c r="W13" s="1"/>
  <c r="O13"/>
  <c r="N13"/>
  <c r="L13"/>
  <c r="L41" i="28"/>
  <c r="M41" s="1"/>
  <c r="N41"/>
  <c r="O41"/>
  <c r="V41"/>
  <c r="W41" s="1"/>
  <c r="X41"/>
  <c r="Y41"/>
  <c r="Y51" i="23"/>
  <c r="X51"/>
  <c r="V51"/>
  <c r="W51" s="1"/>
  <c r="O51"/>
  <c r="N51"/>
  <c r="L51"/>
  <c r="Y50" i="19"/>
  <c r="X50"/>
  <c r="V50"/>
  <c r="W50" s="1"/>
  <c r="O50"/>
  <c r="N50"/>
  <c r="L50"/>
  <c r="Y50" i="23"/>
  <c r="X50"/>
  <c r="V50"/>
  <c r="W50" s="1"/>
  <c r="O50"/>
  <c r="N50"/>
  <c r="L50"/>
  <c r="Y49"/>
  <c r="X49"/>
  <c r="V49"/>
  <c r="W49" s="1"/>
  <c r="O49"/>
  <c r="N49"/>
  <c r="L49"/>
  <c r="Y48"/>
  <c r="X48"/>
  <c r="V48"/>
  <c r="W48" s="1"/>
  <c r="O48"/>
  <c r="N48"/>
  <c r="L48"/>
  <c r="Y49" i="19"/>
  <c r="X49"/>
  <c r="V49"/>
  <c r="W49" s="1"/>
  <c r="O49"/>
  <c r="N49"/>
  <c r="L49"/>
  <c r="Y47" i="23"/>
  <c r="X47"/>
  <c r="V47"/>
  <c r="W47" s="1"/>
  <c r="O47"/>
  <c r="N47"/>
  <c r="L47"/>
  <c r="Y40" i="28"/>
  <c r="X40"/>
  <c r="V40"/>
  <c r="W40" s="1"/>
  <c r="O40"/>
  <c r="N40"/>
  <c r="L40"/>
  <c r="Y48" i="19"/>
  <c r="X48"/>
  <c r="V48"/>
  <c r="W48" s="1"/>
  <c r="O48"/>
  <c r="N48"/>
  <c r="L48"/>
  <c r="Y46" i="23"/>
  <c r="X46"/>
  <c r="V46"/>
  <c r="W46" s="1"/>
  <c r="O46"/>
  <c r="N46"/>
  <c r="L46"/>
  <c r="Y45"/>
  <c r="X45"/>
  <c r="V45"/>
  <c r="W45" s="1"/>
  <c r="O45"/>
  <c r="N45"/>
  <c r="L45"/>
  <c r="Y39" i="28"/>
  <c r="X39"/>
  <c r="V39"/>
  <c r="W39" s="1"/>
  <c r="O39"/>
  <c r="N39"/>
  <c r="L39"/>
  <c r="L92" i="24"/>
  <c r="M92" s="1"/>
  <c r="N92"/>
  <c r="O92"/>
  <c r="V92"/>
  <c r="W92" s="1"/>
  <c r="X92"/>
  <c r="Y92"/>
  <c r="L93"/>
  <c r="M93" s="1"/>
  <c r="N93"/>
  <c r="O93"/>
  <c r="V93"/>
  <c r="W93" s="1"/>
  <c r="X93"/>
  <c r="Y93"/>
  <c r="L94"/>
  <c r="M94" s="1"/>
  <c r="N94"/>
  <c r="O94"/>
  <c r="V94"/>
  <c r="W94" s="1"/>
  <c r="X94"/>
  <c r="Y94"/>
  <c r="Y37" i="28"/>
  <c r="X37"/>
  <c r="V37"/>
  <c r="W37" s="1"/>
  <c r="O37"/>
  <c r="N37"/>
  <c r="L37"/>
  <c r="L91" i="24"/>
  <c r="M91" s="1"/>
  <c r="N91"/>
  <c r="O91"/>
  <c r="V91"/>
  <c r="W91" s="1"/>
  <c r="X91"/>
  <c r="Y91"/>
  <c r="Y43" i="23"/>
  <c r="X43"/>
  <c r="V43"/>
  <c r="W43" s="1"/>
  <c r="O43"/>
  <c r="N43"/>
  <c r="L43"/>
  <c r="M43" s="1"/>
  <c r="L89" i="24"/>
  <c r="M89" s="1"/>
  <c r="N89"/>
  <c r="O89"/>
  <c r="V89"/>
  <c r="W89" s="1"/>
  <c r="X89"/>
  <c r="Y89"/>
  <c r="L90"/>
  <c r="M90" s="1"/>
  <c r="N90"/>
  <c r="O90"/>
  <c r="V90"/>
  <c r="W90" s="1"/>
  <c r="X90"/>
  <c r="Y90"/>
  <c r="Y36" i="28"/>
  <c r="X36"/>
  <c r="V36"/>
  <c r="W36" s="1"/>
  <c r="O36"/>
  <c r="N36"/>
  <c r="L36"/>
  <c r="L88" i="24"/>
  <c r="M88" s="1"/>
  <c r="N88"/>
  <c r="O88"/>
  <c r="V88"/>
  <c r="W88" s="1"/>
  <c r="X88"/>
  <c r="Y88"/>
  <c r="Y47" i="19"/>
  <c r="X47"/>
  <c r="V47"/>
  <c r="W47" s="1"/>
  <c r="O47"/>
  <c r="N47"/>
  <c r="L47"/>
  <c r="Y35" i="28"/>
  <c r="X35"/>
  <c r="V35"/>
  <c r="W35" s="1"/>
  <c r="O35"/>
  <c r="N35"/>
  <c r="L35"/>
  <c r="Y34"/>
  <c r="X34"/>
  <c r="V34"/>
  <c r="W34" s="1"/>
  <c r="O34"/>
  <c r="N34"/>
  <c r="L34"/>
  <c r="Y46" i="19"/>
  <c r="X46"/>
  <c r="V46"/>
  <c r="W46" s="1"/>
  <c r="O46"/>
  <c r="N46"/>
  <c r="L46"/>
  <c r="L87" i="24"/>
  <c r="M87" s="1"/>
  <c r="N87"/>
  <c r="O87"/>
  <c r="V87"/>
  <c r="W87" s="1"/>
  <c r="X87"/>
  <c r="Y87"/>
  <c r="Y42" i="23"/>
  <c r="X42"/>
  <c r="V42"/>
  <c r="W42" s="1"/>
  <c r="O42"/>
  <c r="N42"/>
  <c r="L42"/>
  <c r="Y41"/>
  <c r="X41"/>
  <c r="V41"/>
  <c r="W41" s="1"/>
  <c r="O41"/>
  <c r="N41"/>
  <c r="L41"/>
  <c r="Y33" i="28"/>
  <c r="X33"/>
  <c r="V33"/>
  <c r="W33" s="1"/>
  <c r="O33"/>
  <c r="N33"/>
  <c r="L33"/>
  <c r="Y45" i="19"/>
  <c r="X45"/>
  <c r="V45"/>
  <c r="W45" s="1"/>
  <c r="O45"/>
  <c r="N45"/>
  <c r="L45"/>
  <c r="Y40" i="23"/>
  <c r="X40"/>
  <c r="V40"/>
  <c r="W40" s="1"/>
  <c r="O40"/>
  <c r="N40"/>
  <c r="L40"/>
  <c r="Y39"/>
  <c r="X39"/>
  <c r="V39"/>
  <c r="W39" s="1"/>
  <c r="O39"/>
  <c r="N39"/>
  <c r="L39"/>
  <c r="L85" i="24"/>
  <c r="M85" s="1"/>
  <c r="N85"/>
  <c r="O85"/>
  <c r="V85"/>
  <c r="W85" s="1"/>
  <c r="X85"/>
  <c r="Y85"/>
  <c r="L86"/>
  <c r="M86" s="1"/>
  <c r="N86"/>
  <c r="O86"/>
  <c r="V86"/>
  <c r="W86" s="1"/>
  <c r="X86"/>
  <c r="Y86"/>
  <c r="Y44" i="19"/>
  <c r="X44"/>
  <c r="V44"/>
  <c r="W44" s="1"/>
  <c r="O44"/>
  <c r="N44"/>
  <c r="L44"/>
  <c r="Y38" i="23"/>
  <c r="X38"/>
  <c r="V38"/>
  <c r="W38" s="1"/>
  <c r="O38"/>
  <c r="N38"/>
  <c r="L38"/>
  <c r="L84" i="24"/>
  <c r="M84" s="1"/>
  <c r="N84"/>
  <c r="O84"/>
  <c r="V84"/>
  <c r="W84" s="1"/>
  <c r="X84"/>
  <c r="Y84"/>
  <c r="Y32" i="28"/>
  <c r="X32"/>
  <c r="V32"/>
  <c r="W32" s="1"/>
  <c r="O32"/>
  <c r="N32"/>
  <c r="L32"/>
  <c r="Y43" i="19"/>
  <c r="X43"/>
  <c r="V43"/>
  <c r="W43" s="1"/>
  <c r="O43"/>
  <c r="N43"/>
  <c r="L43"/>
  <c r="L83" i="24"/>
  <c r="M83" s="1"/>
  <c r="N83"/>
  <c r="O83"/>
  <c r="V83"/>
  <c r="W83" s="1"/>
  <c r="X83"/>
  <c r="Y83"/>
  <c r="Y42" i="19"/>
  <c r="X42"/>
  <c r="V42"/>
  <c r="W42" s="1"/>
  <c r="O42"/>
  <c r="N42"/>
  <c r="L42"/>
  <c r="Y31" i="28"/>
  <c r="X31"/>
  <c r="V31"/>
  <c r="W31" s="1"/>
  <c r="O31"/>
  <c r="N31"/>
  <c r="L31"/>
  <c r="Y30"/>
  <c r="X30"/>
  <c r="V30"/>
  <c r="W30" s="1"/>
  <c r="O30"/>
  <c r="N30"/>
  <c r="L30"/>
  <c r="Y29"/>
  <c r="X29"/>
  <c r="V29"/>
  <c r="W29" s="1"/>
  <c r="O29"/>
  <c r="N29"/>
  <c r="L29"/>
  <c r="Y41" i="19"/>
  <c r="X41"/>
  <c r="V41"/>
  <c r="W41" s="1"/>
  <c r="O41"/>
  <c r="N41"/>
  <c r="L41"/>
  <c r="Y37" i="23"/>
  <c r="X37"/>
  <c r="V37"/>
  <c r="W37" s="1"/>
  <c r="O37"/>
  <c r="N37"/>
  <c r="L37"/>
  <c r="L82" i="24"/>
  <c r="M82" s="1"/>
  <c r="N82"/>
  <c r="O82"/>
  <c r="V82"/>
  <c r="W82" s="1"/>
  <c r="X82"/>
  <c r="Y82"/>
  <c r="L40" i="19"/>
  <c r="M40" s="1"/>
  <c r="N40"/>
  <c r="O40"/>
  <c r="V40"/>
  <c r="W40" s="1"/>
  <c r="X40"/>
  <c r="Y40"/>
  <c r="L81" i="24"/>
  <c r="M81" s="1"/>
  <c r="N81"/>
  <c r="O81"/>
  <c r="V81"/>
  <c r="W81" s="1"/>
  <c r="X81"/>
  <c r="Y81"/>
  <c r="L39" i="19"/>
  <c r="M39" s="1"/>
  <c r="N39"/>
  <c r="O39"/>
  <c r="V39"/>
  <c r="W39" s="1"/>
  <c r="X39"/>
  <c r="Y39"/>
  <c r="L38"/>
  <c r="M38" s="1"/>
  <c r="N38"/>
  <c r="O38"/>
  <c r="V38"/>
  <c r="W38" s="1"/>
  <c r="X38"/>
  <c r="Y38"/>
  <c r="L80" i="24"/>
  <c r="M80" s="1"/>
  <c r="N80"/>
  <c r="O80"/>
  <c r="V80"/>
  <c r="W80" s="1"/>
  <c r="X80"/>
  <c r="Y80"/>
  <c r="L36" i="23"/>
  <c r="M36" s="1"/>
  <c r="N36"/>
  <c r="O36"/>
  <c r="V36"/>
  <c r="W36" s="1"/>
  <c r="X36"/>
  <c r="Y36"/>
  <c r="L35"/>
  <c r="M35" s="1"/>
  <c r="N35"/>
  <c r="O35"/>
  <c r="V35"/>
  <c r="W35" s="1"/>
  <c r="X35"/>
  <c r="Y35"/>
  <c r="L79" i="24"/>
  <c r="M79" s="1"/>
  <c r="N79"/>
  <c r="O79"/>
  <c r="V79"/>
  <c r="W79" s="1"/>
  <c r="X79"/>
  <c r="Y79"/>
  <c r="L34" i="23"/>
  <c r="M34" s="1"/>
  <c r="N34"/>
  <c r="O34"/>
  <c r="V34"/>
  <c r="W34" s="1"/>
  <c r="X34"/>
  <c r="Y34"/>
  <c r="L28" i="28"/>
  <c r="M28" s="1"/>
  <c r="N28"/>
  <c r="O28"/>
  <c r="V28"/>
  <c r="W28" s="1"/>
  <c r="X28"/>
  <c r="Y28"/>
  <c r="L78" i="24"/>
  <c r="M78" s="1"/>
  <c r="N78"/>
  <c r="O78"/>
  <c r="V78"/>
  <c r="W78" s="1"/>
  <c r="X78"/>
  <c r="Y78"/>
  <c r="L27" i="28"/>
  <c r="M27" s="1"/>
  <c r="N27"/>
  <c r="O27"/>
  <c r="V27"/>
  <c r="W27" s="1"/>
  <c r="X27"/>
  <c r="Y27"/>
  <c r="L71" i="24"/>
  <c r="M71" s="1"/>
  <c r="N71"/>
  <c r="O71"/>
  <c r="V71"/>
  <c r="W71" s="1"/>
  <c r="X71"/>
  <c r="Y71"/>
  <c r="L72"/>
  <c r="M72" s="1"/>
  <c r="N72"/>
  <c r="O72"/>
  <c r="V72"/>
  <c r="W72" s="1"/>
  <c r="X72"/>
  <c r="Y72"/>
  <c r="L73"/>
  <c r="M73" s="1"/>
  <c r="N73"/>
  <c r="O73"/>
  <c r="V73"/>
  <c r="W73" s="1"/>
  <c r="X73"/>
  <c r="Y73"/>
  <c r="L74"/>
  <c r="M74" s="1"/>
  <c r="N74"/>
  <c r="O74"/>
  <c r="V74"/>
  <c r="W74" s="1"/>
  <c r="X74"/>
  <c r="Y74"/>
  <c r="L75"/>
  <c r="M75" s="1"/>
  <c r="N75"/>
  <c r="O75"/>
  <c r="V75"/>
  <c r="W75" s="1"/>
  <c r="X75"/>
  <c r="Y75"/>
  <c r="L76"/>
  <c r="M76" s="1"/>
  <c r="N76"/>
  <c r="O76"/>
  <c r="V76"/>
  <c r="W76" s="1"/>
  <c r="X76"/>
  <c r="Y76"/>
  <c r="L77"/>
  <c r="M77" s="1"/>
  <c r="N77"/>
  <c r="O77"/>
  <c r="V77"/>
  <c r="W77" s="1"/>
  <c r="X77"/>
  <c r="Y77"/>
  <c r="L26" i="28"/>
  <c r="M26" s="1"/>
  <c r="N26"/>
  <c r="O26"/>
  <c r="V26"/>
  <c r="W26" s="1"/>
  <c r="X26"/>
  <c r="Y26"/>
  <c r="L33" i="23"/>
  <c r="M33" s="1"/>
  <c r="N33"/>
  <c r="O33"/>
  <c r="V33"/>
  <c r="W33" s="1"/>
  <c r="X33"/>
  <c r="Y33"/>
  <c r="L25" i="28"/>
  <c r="M25" s="1"/>
  <c r="N25"/>
  <c r="O25"/>
  <c r="V25"/>
  <c r="W25" s="1"/>
  <c r="X25"/>
  <c r="Y25"/>
  <c r="L70" i="24"/>
  <c r="M70" s="1"/>
  <c r="N70"/>
  <c r="O70"/>
  <c r="V70"/>
  <c r="W70" s="1"/>
  <c r="X70"/>
  <c r="Y70"/>
  <c r="L24" i="28"/>
  <c r="M24" s="1"/>
  <c r="N24"/>
  <c r="O24"/>
  <c r="V24"/>
  <c r="W24" s="1"/>
  <c r="X24"/>
  <c r="Y24"/>
  <c r="L37" i="19"/>
  <c r="M37" s="1"/>
  <c r="N37"/>
  <c r="O37"/>
  <c r="V37"/>
  <c r="W37" s="1"/>
  <c r="X37"/>
  <c r="Y37"/>
  <c r="L69" i="24"/>
  <c r="M69" s="1"/>
  <c r="N69"/>
  <c r="O69"/>
  <c r="V69"/>
  <c r="W69" s="1"/>
  <c r="X69"/>
  <c r="Y69"/>
  <c r="Y23" i="28"/>
  <c r="X23"/>
  <c r="V23"/>
  <c r="W23" s="1"/>
  <c r="O23"/>
  <c r="N23"/>
  <c r="L23"/>
  <c r="Y68" i="24"/>
  <c r="X68"/>
  <c r="V68"/>
  <c r="W68" s="1"/>
  <c r="O68"/>
  <c r="N68"/>
  <c r="L68"/>
  <c r="Y12" i="27"/>
  <c r="X12"/>
  <c r="V12"/>
  <c r="W12" s="1"/>
  <c r="O12"/>
  <c r="N12"/>
  <c r="L12"/>
  <c r="Y67" i="24"/>
  <c r="X67"/>
  <c r="V67"/>
  <c r="W67" s="1"/>
  <c r="O67"/>
  <c r="N67"/>
  <c r="L67"/>
  <c r="M67" s="1"/>
  <c r="Y66"/>
  <c r="X66"/>
  <c r="V66"/>
  <c r="W66" s="1"/>
  <c r="O66"/>
  <c r="N66"/>
  <c r="L66"/>
  <c r="Y36" i="19"/>
  <c r="X36"/>
  <c r="V36"/>
  <c r="W36" s="1"/>
  <c r="O36"/>
  <c r="N36"/>
  <c r="L36"/>
  <c r="Y65" i="24"/>
  <c r="X65"/>
  <c r="V65"/>
  <c r="W65" s="1"/>
  <c r="O65"/>
  <c r="N65"/>
  <c r="L65"/>
  <c r="L89" i="22"/>
  <c r="M89" s="1"/>
  <c r="N89"/>
  <c r="O89"/>
  <c r="AA89" s="1"/>
  <c r="V89"/>
  <c r="W89" s="1"/>
  <c r="X89"/>
  <c r="Y89"/>
  <c r="L90"/>
  <c r="M90" s="1"/>
  <c r="N90"/>
  <c r="O90"/>
  <c r="V90"/>
  <c r="W90" s="1"/>
  <c r="X90"/>
  <c r="Y90"/>
  <c r="L91"/>
  <c r="M91" s="1"/>
  <c r="N91"/>
  <c r="O91"/>
  <c r="V91"/>
  <c r="W91" s="1"/>
  <c r="X91"/>
  <c r="Y91"/>
  <c r="L92"/>
  <c r="M92" s="1"/>
  <c r="N92"/>
  <c r="O92"/>
  <c r="V92"/>
  <c r="W92" s="1"/>
  <c r="X92"/>
  <c r="Y92"/>
  <c r="Y35" i="19"/>
  <c r="X35"/>
  <c r="V35"/>
  <c r="W35" s="1"/>
  <c r="O35"/>
  <c r="N35"/>
  <c r="L35"/>
  <c r="Y21" i="28"/>
  <c r="X21"/>
  <c r="V21"/>
  <c r="W21" s="1"/>
  <c r="O21"/>
  <c r="N21"/>
  <c r="L21"/>
  <c r="Y32" i="23"/>
  <c r="X32"/>
  <c r="V32"/>
  <c r="W32" s="1"/>
  <c r="O32"/>
  <c r="N32"/>
  <c r="L32"/>
  <c r="Y34" i="19"/>
  <c r="X34"/>
  <c r="V34"/>
  <c r="W34" s="1"/>
  <c r="O34"/>
  <c r="N34"/>
  <c r="L34"/>
  <c r="L64" i="24"/>
  <c r="M64" s="1"/>
  <c r="N64"/>
  <c r="O64"/>
  <c r="V64"/>
  <c r="W64" s="1"/>
  <c r="X64"/>
  <c r="Y64"/>
  <c r="L88" i="22"/>
  <c r="M88" s="1"/>
  <c r="N88"/>
  <c r="O88"/>
  <c r="V88"/>
  <c r="W88" s="1"/>
  <c r="X88"/>
  <c r="Y88"/>
  <c r="Y33" i="19"/>
  <c r="X33"/>
  <c r="V33"/>
  <c r="W33" s="1"/>
  <c r="O33"/>
  <c r="N33"/>
  <c r="L33"/>
  <c r="L87" i="22"/>
  <c r="M87" s="1"/>
  <c r="N87"/>
  <c r="O87"/>
  <c r="V87"/>
  <c r="W87" s="1"/>
  <c r="X87"/>
  <c r="Y87"/>
  <c r="L61" i="24"/>
  <c r="M61" s="1"/>
  <c r="N61"/>
  <c r="O61"/>
  <c r="V61"/>
  <c r="W61" s="1"/>
  <c r="X61"/>
  <c r="Y61"/>
  <c r="L62"/>
  <c r="M62" s="1"/>
  <c r="N62"/>
  <c r="O62"/>
  <c r="V62"/>
  <c r="W62" s="1"/>
  <c r="X62"/>
  <c r="Y62"/>
  <c r="Y31" i="23"/>
  <c r="X31"/>
  <c r="V31"/>
  <c r="W31" s="1"/>
  <c r="O31"/>
  <c r="N31"/>
  <c r="L31"/>
  <c r="L86" i="22"/>
  <c r="M86" s="1"/>
  <c r="N86"/>
  <c r="O86"/>
  <c r="V86"/>
  <c r="W86" s="1"/>
  <c r="X86"/>
  <c r="Y86"/>
  <c r="L85"/>
  <c r="M85" s="1"/>
  <c r="N85"/>
  <c r="O85"/>
  <c r="V85"/>
  <c r="W85" s="1"/>
  <c r="X85"/>
  <c r="Y85"/>
  <c r="L60" i="24"/>
  <c r="M60" s="1"/>
  <c r="N60"/>
  <c r="O60"/>
  <c r="V60"/>
  <c r="W60" s="1"/>
  <c r="X60"/>
  <c r="Y60"/>
  <c r="L83" i="22"/>
  <c r="M83" s="1"/>
  <c r="N83"/>
  <c r="O83"/>
  <c r="V83"/>
  <c r="W83" s="1"/>
  <c r="X83"/>
  <c r="Y83"/>
  <c r="L84"/>
  <c r="M84" s="1"/>
  <c r="N84"/>
  <c r="O84"/>
  <c r="V84"/>
  <c r="W84" s="1"/>
  <c r="X84"/>
  <c r="Y84"/>
  <c r="L192" i="21"/>
  <c r="M192" s="1"/>
  <c r="N192"/>
  <c r="O192"/>
  <c r="V192"/>
  <c r="W192" s="1"/>
  <c r="X192"/>
  <c r="Y192"/>
  <c r="Y30" i="23"/>
  <c r="X30"/>
  <c r="V30"/>
  <c r="W30" s="1"/>
  <c r="O30"/>
  <c r="N30"/>
  <c r="L30"/>
  <c r="Y32" i="19"/>
  <c r="X32"/>
  <c r="V32"/>
  <c r="W32" s="1"/>
  <c r="O32"/>
  <c r="N32"/>
  <c r="L32"/>
  <c r="L59" i="24"/>
  <c r="M59" s="1"/>
  <c r="N59"/>
  <c r="O59"/>
  <c r="V59"/>
  <c r="W59" s="1"/>
  <c r="X59"/>
  <c r="Y59"/>
  <c r="L183" i="21"/>
  <c r="M183" s="1"/>
  <c r="N183"/>
  <c r="O183"/>
  <c r="V183"/>
  <c r="W183" s="1"/>
  <c r="X183"/>
  <c r="Y183"/>
  <c r="L184"/>
  <c r="N184"/>
  <c r="O184"/>
  <c r="V184"/>
  <c r="W184" s="1"/>
  <c r="X184"/>
  <c r="Y184"/>
  <c r="L185"/>
  <c r="M185" s="1"/>
  <c r="N185"/>
  <c r="O185"/>
  <c r="V185"/>
  <c r="W185" s="1"/>
  <c r="X185"/>
  <c r="Y185"/>
  <c r="L186"/>
  <c r="M186" s="1"/>
  <c r="N186"/>
  <c r="O186"/>
  <c r="V186"/>
  <c r="W186" s="1"/>
  <c r="X186"/>
  <c r="Y186"/>
  <c r="L187"/>
  <c r="M187" s="1"/>
  <c r="N187"/>
  <c r="O187"/>
  <c r="V187"/>
  <c r="W187" s="1"/>
  <c r="X187"/>
  <c r="Y187"/>
  <c r="L188"/>
  <c r="M188" s="1"/>
  <c r="N188"/>
  <c r="O188"/>
  <c r="V188"/>
  <c r="W188" s="1"/>
  <c r="X188"/>
  <c r="Y188"/>
  <c r="L189"/>
  <c r="M189" s="1"/>
  <c r="N189"/>
  <c r="O189"/>
  <c r="V189"/>
  <c r="W189" s="1"/>
  <c r="X189"/>
  <c r="Y189"/>
  <c r="L190"/>
  <c r="M190" s="1"/>
  <c r="N190"/>
  <c r="O190"/>
  <c r="V190"/>
  <c r="W190" s="1"/>
  <c r="X190"/>
  <c r="Y190"/>
  <c r="L191"/>
  <c r="M191" s="1"/>
  <c r="N191"/>
  <c r="O191"/>
  <c r="V191"/>
  <c r="W191" s="1"/>
  <c r="X191"/>
  <c r="Y191"/>
  <c r="L58" i="24"/>
  <c r="M58" s="1"/>
  <c r="N58"/>
  <c r="O58"/>
  <c r="V58"/>
  <c r="W58" s="1"/>
  <c r="X58"/>
  <c r="Y58"/>
  <c r="L182" i="21"/>
  <c r="M182" s="1"/>
  <c r="N182"/>
  <c r="O182"/>
  <c r="V182"/>
  <c r="W182" s="1"/>
  <c r="X182"/>
  <c r="Y182"/>
  <c r="L82" i="22"/>
  <c r="M82" s="1"/>
  <c r="N82"/>
  <c r="O82"/>
  <c r="V82"/>
  <c r="W82" s="1"/>
  <c r="X82"/>
  <c r="Y82"/>
  <c r="L181" i="21"/>
  <c r="M181" s="1"/>
  <c r="N181"/>
  <c r="O181"/>
  <c r="V181"/>
  <c r="W181" s="1"/>
  <c r="X181"/>
  <c r="Y181"/>
  <c r="L81" i="22"/>
  <c r="M81" s="1"/>
  <c r="N81"/>
  <c r="O81"/>
  <c r="V81"/>
  <c r="W81" s="1"/>
  <c r="X81"/>
  <c r="Y81"/>
  <c r="L179" i="21"/>
  <c r="M179" s="1"/>
  <c r="N179"/>
  <c r="O179"/>
  <c r="V179"/>
  <c r="W179" s="1"/>
  <c r="X179"/>
  <c r="Y179"/>
  <c r="L180"/>
  <c r="M180" s="1"/>
  <c r="N180"/>
  <c r="O180"/>
  <c r="V180"/>
  <c r="W180" s="1"/>
  <c r="X180"/>
  <c r="Y180"/>
  <c r="L79" i="22"/>
  <c r="M79" s="1"/>
  <c r="N79"/>
  <c r="O79"/>
  <c r="V79"/>
  <c r="W79" s="1"/>
  <c r="X79"/>
  <c r="Y79"/>
  <c r="L80"/>
  <c r="M80" s="1"/>
  <c r="N80"/>
  <c r="O80"/>
  <c r="V80"/>
  <c r="W80" s="1"/>
  <c r="X80"/>
  <c r="Y80"/>
  <c r="L178" i="21"/>
  <c r="M178" s="1"/>
  <c r="N178"/>
  <c r="O178"/>
  <c r="V178"/>
  <c r="W178" s="1"/>
  <c r="X178"/>
  <c r="Y178"/>
  <c r="L78" i="22"/>
  <c r="M78" s="1"/>
  <c r="N78"/>
  <c r="O78"/>
  <c r="V78"/>
  <c r="W78" s="1"/>
  <c r="X78"/>
  <c r="Y78"/>
  <c r="L172" i="21"/>
  <c r="M172" s="1"/>
  <c r="N172"/>
  <c r="O172"/>
  <c r="V172"/>
  <c r="W172" s="1"/>
  <c r="X172"/>
  <c r="Y172"/>
  <c r="L173"/>
  <c r="M173" s="1"/>
  <c r="N173"/>
  <c r="O173"/>
  <c r="V173"/>
  <c r="W173" s="1"/>
  <c r="X173"/>
  <c r="Y173"/>
  <c r="L174"/>
  <c r="M174" s="1"/>
  <c r="N174"/>
  <c r="O174"/>
  <c r="V174"/>
  <c r="W174" s="1"/>
  <c r="X174"/>
  <c r="Y174"/>
  <c r="L175"/>
  <c r="M175" s="1"/>
  <c r="N175"/>
  <c r="O175"/>
  <c r="V175"/>
  <c r="W175" s="1"/>
  <c r="X175"/>
  <c r="Y175"/>
  <c r="L176"/>
  <c r="M176" s="1"/>
  <c r="N176"/>
  <c r="O176"/>
  <c r="V176"/>
  <c r="W176" s="1"/>
  <c r="X176"/>
  <c r="Y176"/>
  <c r="L177"/>
  <c r="M177" s="1"/>
  <c r="N177"/>
  <c r="O177"/>
  <c r="V177"/>
  <c r="W177" s="1"/>
  <c r="X177"/>
  <c r="Y177"/>
  <c r="L57" i="24"/>
  <c r="M57" s="1"/>
  <c r="N57"/>
  <c r="O57"/>
  <c r="V57"/>
  <c r="W57" s="1"/>
  <c r="X57"/>
  <c r="Y57"/>
  <c r="L77" i="22"/>
  <c r="M77" s="1"/>
  <c r="N77"/>
  <c r="O77"/>
  <c r="V77"/>
  <c r="W77" s="1"/>
  <c r="X77"/>
  <c r="Y77"/>
  <c r="L56" i="24"/>
  <c r="M56" s="1"/>
  <c r="N56"/>
  <c r="O56"/>
  <c r="V56"/>
  <c r="W56" s="1"/>
  <c r="X56"/>
  <c r="Y56"/>
  <c r="L75" i="22"/>
  <c r="M75" s="1"/>
  <c r="N75"/>
  <c r="O75"/>
  <c r="V75"/>
  <c r="W75" s="1"/>
  <c r="X75"/>
  <c r="Y75"/>
  <c r="L76"/>
  <c r="M76" s="1"/>
  <c r="N76"/>
  <c r="O76"/>
  <c r="V76"/>
  <c r="W76" s="1"/>
  <c r="X76"/>
  <c r="Y76"/>
  <c r="L170" i="21"/>
  <c r="M170" s="1"/>
  <c r="N170"/>
  <c r="O170"/>
  <c r="V170"/>
  <c r="W170" s="1"/>
  <c r="X170"/>
  <c r="Y170"/>
  <c r="L171"/>
  <c r="M171" s="1"/>
  <c r="N171"/>
  <c r="O171"/>
  <c r="V171"/>
  <c r="W171" s="1"/>
  <c r="X171"/>
  <c r="Y171"/>
  <c r="L74" i="22"/>
  <c r="M74" s="1"/>
  <c r="N74"/>
  <c r="O74"/>
  <c r="V74"/>
  <c r="W74" s="1"/>
  <c r="X74"/>
  <c r="Y74"/>
  <c r="Y29" i="23"/>
  <c r="X29"/>
  <c r="V29"/>
  <c r="W29" s="1"/>
  <c r="O29"/>
  <c r="N29"/>
  <c r="L29"/>
  <c r="Y31" i="19"/>
  <c r="X31"/>
  <c r="V31"/>
  <c r="W31" s="1"/>
  <c r="O31"/>
  <c r="N31"/>
  <c r="L31"/>
  <c r="Y30"/>
  <c r="X30"/>
  <c r="V30"/>
  <c r="W30" s="1"/>
  <c r="O30"/>
  <c r="N30"/>
  <c r="L30"/>
  <c r="L54" i="24"/>
  <c r="M54" s="1"/>
  <c r="N54"/>
  <c r="O54"/>
  <c r="V54"/>
  <c r="W54" s="1"/>
  <c r="X54"/>
  <c r="Y54"/>
  <c r="L167" i="21"/>
  <c r="M167" s="1"/>
  <c r="N167"/>
  <c r="O167"/>
  <c r="V167"/>
  <c r="W167" s="1"/>
  <c r="X167"/>
  <c r="Y167"/>
  <c r="L168"/>
  <c r="M168" s="1"/>
  <c r="N168"/>
  <c r="O168"/>
  <c r="V168"/>
  <c r="W168" s="1"/>
  <c r="X168"/>
  <c r="Y168"/>
  <c r="L169"/>
  <c r="M169" s="1"/>
  <c r="N169"/>
  <c r="O169"/>
  <c r="V169"/>
  <c r="W169" s="1"/>
  <c r="X169"/>
  <c r="Y169"/>
  <c r="L73" i="22"/>
  <c r="M73" s="1"/>
  <c r="N73"/>
  <c r="O73"/>
  <c r="V73"/>
  <c r="W73" s="1"/>
  <c r="X73"/>
  <c r="Y73"/>
  <c r="L166" i="21"/>
  <c r="M166" s="1"/>
  <c r="N166"/>
  <c r="O166"/>
  <c r="V166"/>
  <c r="W166" s="1"/>
  <c r="X166"/>
  <c r="Y166"/>
  <c r="Y29" i="19"/>
  <c r="X29"/>
  <c r="V29"/>
  <c r="W29" s="1"/>
  <c r="O29"/>
  <c r="N29"/>
  <c r="L29"/>
  <c r="L165" i="21"/>
  <c r="M165" s="1"/>
  <c r="N165"/>
  <c r="O165"/>
  <c r="V165"/>
  <c r="W165" s="1"/>
  <c r="X165"/>
  <c r="Y165"/>
  <c r="L72" i="22"/>
  <c r="M72" s="1"/>
  <c r="N72"/>
  <c r="O72"/>
  <c r="V72"/>
  <c r="W72" s="1"/>
  <c r="X72"/>
  <c r="Y72"/>
  <c r="L162" i="21"/>
  <c r="M162" s="1"/>
  <c r="N162"/>
  <c r="O162"/>
  <c r="V162"/>
  <c r="W162" s="1"/>
  <c r="X162"/>
  <c r="Y162"/>
  <c r="L163"/>
  <c r="M163" s="1"/>
  <c r="N163"/>
  <c r="O163"/>
  <c r="V163"/>
  <c r="W163" s="1"/>
  <c r="X163"/>
  <c r="Z163" s="1"/>
  <c r="Y163"/>
  <c r="L164"/>
  <c r="M164" s="1"/>
  <c r="N164"/>
  <c r="O164"/>
  <c r="V164"/>
  <c r="W164" s="1"/>
  <c r="X164"/>
  <c r="Y164"/>
  <c r="L71" i="22"/>
  <c r="M71" s="1"/>
  <c r="N71"/>
  <c r="O71"/>
  <c r="V71"/>
  <c r="W71" s="1"/>
  <c r="X71"/>
  <c r="Y71"/>
  <c r="L159" i="21"/>
  <c r="M159" s="1"/>
  <c r="N159"/>
  <c r="O159"/>
  <c r="V159"/>
  <c r="W159" s="1"/>
  <c r="X159"/>
  <c r="Y159"/>
  <c r="L160"/>
  <c r="M160" s="1"/>
  <c r="N160"/>
  <c r="O160"/>
  <c r="V160"/>
  <c r="W160" s="1"/>
  <c r="X160"/>
  <c r="Y160"/>
  <c r="L161"/>
  <c r="M161" s="1"/>
  <c r="N161"/>
  <c r="O161"/>
  <c r="V161"/>
  <c r="W161" s="1"/>
  <c r="X161"/>
  <c r="Y161"/>
  <c r="L70" i="22"/>
  <c r="M70" s="1"/>
  <c r="N70"/>
  <c r="O70"/>
  <c r="V70"/>
  <c r="W70" s="1"/>
  <c r="X70"/>
  <c r="Y70"/>
  <c r="L158" i="21"/>
  <c r="M158" s="1"/>
  <c r="N158"/>
  <c r="O158"/>
  <c r="V158"/>
  <c r="W158" s="1"/>
  <c r="X158"/>
  <c r="Y158"/>
  <c r="L153"/>
  <c r="M153" s="1"/>
  <c r="N153"/>
  <c r="O153"/>
  <c r="V153"/>
  <c r="W153" s="1"/>
  <c r="X153"/>
  <c r="Y153"/>
  <c r="L154"/>
  <c r="M154" s="1"/>
  <c r="N154"/>
  <c r="O154"/>
  <c r="V154"/>
  <c r="W154" s="1"/>
  <c r="X154"/>
  <c r="Y154"/>
  <c r="L155"/>
  <c r="M155" s="1"/>
  <c r="N155"/>
  <c r="O155"/>
  <c r="V155"/>
  <c r="W155" s="1"/>
  <c r="X155"/>
  <c r="Y155"/>
  <c r="L156"/>
  <c r="M156" s="1"/>
  <c r="N156"/>
  <c r="O156"/>
  <c r="V156"/>
  <c r="W156" s="1"/>
  <c r="X156"/>
  <c r="Y156"/>
  <c r="L157"/>
  <c r="M157" s="1"/>
  <c r="N157"/>
  <c r="O157"/>
  <c r="V157"/>
  <c r="W157" s="1"/>
  <c r="X157"/>
  <c r="Y157"/>
  <c r="Y69" i="22"/>
  <c r="X69"/>
  <c r="V69"/>
  <c r="W69" s="1"/>
  <c r="O69"/>
  <c r="N69"/>
  <c r="L69"/>
  <c r="Y52" i="24"/>
  <c r="X52"/>
  <c r="V52"/>
  <c r="W52" s="1"/>
  <c r="O52"/>
  <c r="N52"/>
  <c r="L52"/>
  <c r="Y68" i="22"/>
  <c r="X68"/>
  <c r="V68"/>
  <c r="W68" s="1"/>
  <c r="O68"/>
  <c r="N68"/>
  <c r="L68"/>
  <c r="L151" i="21"/>
  <c r="M151" s="1"/>
  <c r="N151"/>
  <c r="O151"/>
  <c r="V151"/>
  <c r="W151" s="1"/>
  <c r="X151"/>
  <c r="Y151"/>
  <c r="L152"/>
  <c r="M152" s="1"/>
  <c r="N152"/>
  <c r="O152"/>
  <c r="V152"/>
  <c r="W152" s="1"/>
  <c r="X152"/>
  <c r="Y152"/>
  <c r="L150"/>
  <c r="M150" s="1"/>
  <c r="N150"/>
  <c r="O150"/>
  <c r="V150"/>
  <c r="W150" s="1"/>
  <c r="X150"/>
  <c r="Y150"/>
  <c r="Y50" i="24"/>
  <c r="X50"/>
  <c r="V50"/>
  <c r="W50" s="1"/>
  <c r="O50"/>
  <c r="N50"/>
  <c r="L50"/>
  <c r="Y66" i="22"/>
  <c r="X66"/>
  <c r="V66"/>
  <c r="W66" s="1"/>
  <c r="O66"/>
  <c r="N66"/>
  <c r="L66"/>
  <c r="M66" s="1"/>
  <c r="Y49" i="24"/>
  <c r="X49"/>
  <c r="V49"/>
  <c r="W49" s="1"/>
  <c r="O49"/>
  <c r="N49"/>
  <c r="L49"/>
  <c r="Y48"/>
  <c r="X48"/>
  <c r="V48"/>
  <c r="W48" s="1"/>
  <c r="O48"/>
  <c r="N48"/>
  <c r="L48"/>
  <c r="L148" i="21"/>
  <c r="M148" s="1"/>
  <c r="N148"/>
  <c r="O148"/>
  <c r="V148"/>
  <c r="W148" s="1"/>
  <c r="X148"/>
  <c r="Y148"/>
  <c r="L149"/>
  <c r="M149" s="1"/>
  <c r="N149"/>
  <c r="O149"/>
  <c r="V149"/>
  <c r="W149" s="1"/>
  <c r="X149"/>
  <c r="Y149"/>
  <c r="L64" i="22"/>
  <c r="M64" s="1"/>
  <c r="N64"/>
  <c r="O64"/>
  <c r="V64"/>
  <c r="W64" s="1"/>
  <c r="X64"/>
  <c r="Y64"/>
  <c r="L65"/>
  <c r="M65" s="1"/>
  <c r="N65"/>
  <c r="O65"/>
  <c r="V65"/>
  <c r="W65" s="1"/>
  <c r="X65"/>
  <c r="Y65"/>
  <c r="Y47" i="24"/>
  <c r="X47"/>
  <c r="V47"/>
  <c r="W47" s="1"/>
  <c r="O47"/>
  <c r="N47"/>
  <c r="L47"/>
  <c r="M47" s="1"/>
  <c r="L63" i="22"/>
  <c r="M63" s="1"/>
  <c r="N63"/>
  <c r="O63"/>
  <c r="V63"/>
  <c r="W63" s="1"/>
  <c r="X63"/>
  <c r="Y63"/>
  <c r="L147" i="21"/>
  <c r="M147" s="1"/>
  <c r="N147"/>
  <c r="O147"/>
  <c r="V147"/>
  <c r="W147" s="1"/>
  <c r="X147"/>
  <c r="Y147"/>
  <c r="Y20" i="28"/>
  <c r="X20"/>
  <c r="V20"/>
  <c r="W20" s="1"/>
  <c r="O20"/>
  <c r="N20"/>
  <c r="L20"/>
  <c r="L62" i="22"/>
  <c r="M62" s="1"/>
  <c r="N62"/>
  <c r="O62"/>
  <c r="V62"/>
  <c r="W62" s="1"/>
  <c r="X62"/>
  <c r="Y62"/>
  <c r="L146" i="21"/>
  <c r="M146" s="1"/>
  <c r="N146"/>
  <c r="O146"/>
  <c r="V146"/>
  <c r="W146" s="1"/>
  <c r="X146"/>
  <c r="Y146"/>
  <c r="L60" i="22"/>
  <c r="M60" s="1"/>
  <c r="N60"/>
  <c r="O60"/>
  <c r="V60"/>
  <c r="W60" s="1"/>
  <c r="X60"/>
  <c r="Y60"/>
  <c r="L61"/>
  <c r="M61" s="1"/>
  <c r="N61"/>
  <c r="O61"/>
  <c r="V61"/>
  <c r="W61" s="1"/>
  <c r="X61"/>
  <c r="Y61"/>
  <c r="L145" i="21"/>
  <c r="M145" s="1"/>
  <c r="N145"/>
  <c r="O145"/>
  <c r="V145"/>
  <c r="W145" s="1"/>
  <c r="X145"/>
  <c r="Y145"/>
  <c r="L58" i="22"/>
  <c r="M58" s="1"/>
  <c r="N58"/>
  <c r="O58"/>
  <c r="V58"/>
  <c r="W58" s="1"/>
  <c r="X58"/>
  <c r="Y58"/>
  <c r="L59"/>
  <c r="M59" s="1"/>
  <c r="N59"/>
  <c r="O59"/>
  <c r="V59"/>
  <c r="W59" s="1"/>
  <c r="X59"/>
  <c r="Y59"/>
  <c r="L144" i="21"/>
  <c r="M144" s="1"/>
  <c r="N144"/>
  <c r="O144"/>
  <c r="V144"/>
  <c r="W144" s="1"/>
  <c r="X144"/>
  <c r="Y144"/>
  <c r="L45" i="24"/>
  <c r="M45" s="1"/>
  <c r="N45"/>
  <c r="O45"/>
  <c r="V45"/>
  <c r="W45" s="1"/>
  <c r="X45"/>
  <c r="Y45"/>
  <c r="L46"/>
  <c r="M46" s="1"/>
  <c r="N46"/>
  <c r="O46"/>
  <c r="V46"/>
  <c r="W46" s="1"/>
  <c r="X46"/>
  <c r="Y46"/>
  <c r="Y28" i="19"/>
  <c r="X28"/>
  <c r="V28"/>
  <c r="W28" s="1"/>
  <c r="O28"/>
  <c r="N28"/>
  <c r="L28"/>
  <c r="L143" i="21"/>
  <c r="M143" s="1"/>
  <c r="N143"/>
  <c r="O143"/>
  <c r="V143"/>
  <c r="W143" s="1"/>
  <c r="X143"/>
  <c r="Y143"/>
  <c r="L57" i="22"/>
  <c r="M57" s="1"/>
  <c r="N57"/>
  <c r="O57"/>
  <c r="V57"/>
  <c r="W57" s="1"/>
  <c r="X57"/>
  <c r="Y57"/>
  <c r="L142" i="21"/>
  <c r="M142" s="1"/>
  <c r="N142"/>
  <c r="O142"/>
  <c r="V142"/>
  <c r="W142" s="1"/>
  <c r="X142"/>
  <c r="Y142"/>
  <c r="Y27" i="19"/>
  <c r="X27"/>
  <c r="V27"/>
  <c r="W27" s="1"/>
  <c r="O27"/>
  <c r="N27"/>
  <c r="L27"/>
  <c r="L44" i="24"/>
  <c r="M44" s="1"/>
  <c r="N44"/>
  <c r="O44"/>
  <c r="V44"/>
  <c r="W44" s="1"/>
  <c r="X44"/>
  <c r="Y44"/>
  <c r="L138" i="21"/>
  <c r="M138" s="1"/>
  <c r="N138"/>
  <c r="O138"/>
  <c r="V138"/>
  <c r="W138" s="1"/>
  <c r="X138"/>
  <c r="Y138"/>
  <c r="L139"/>
  <c r="M139" s="1"/>
  <c r="N139"/>
  <c r="O139"/>
  <c r="V139"/>
  <c r="W139" s="1"/>
  <c r="X139"/>
  <c r="Y139"/>
  <c r="L140"/>
  <c r="M140" s="1"/>
  <c r="N140"/>
  <c r="O140"/>
  <c r="V140"/>
  <c r="W140" s="1"/>
  <c r="X140"/>
  <c r="Y140"/>
  <c r="L141"/>
  <c r="M141" s="1"/>
  <c r="N141"/>
  <c r="O141"/>
  <c r="V141"/>
  <c r="W141" s="1"/>
  <c r="X141"/>
  <c r="Y141"/>
  <c r="L43" i="24"/>
  <c r="M43" s="1"/>
  <c r="N43"/>
  <c r="O43"/>
  <c r="V43"/>
  <c r="W43" s="1"/>
  <c r="X43"/>
  <c r="Y43"/>
  <c r="L137" i="21"/>
  <c r="M137" s="1"/>
  <c r="N137"/>
  <c r="O137"/>
  <c r="V137"/>
  <c r="W137" s="1"/>
  <c r="X137"/>
  <c r="Y137"/>
  <c r="L55" i="22"/>
  <c r="M55" s="1"/>
  <c r="N55"/>
  <c r="O55"/>
  <c r="V55"/>
  <c r="W55" s="1"/>
  <c r="X55"/>
  <c r="Y55"/>
  <c r="L56"/>
  <c r="M56" s="1"/>
  <c r="N56"/>
  <c r="O56"/>
  <c r="V56"/>
  <c r="W56" s="1"/>
  <c r="X56"/>
  <c r="Y56"/>
  <c r="L135" i="21"/>
  <c r="M135" s="1"/>
  <c r="N135"/>
  <c r="O135"/>
  <c r="V135"/>
  <c r="W135" s="1"/>
  <c r="X135"/>
  <c r="Y135"/>
  <c r="L53" i="22"/>
  <c r="M53" s="1"/>
  <c r="N53"/>
  <c r="O53"/>
  <c r="V53"/>
  <c r="W53" s="1"/>
  <c r="X53"/>
  <c r="Y53"/>
  <c r="L54"/>
  <c r="M54" s="1"/>
  <c r="N54"/>
  <c r="O54"/>
  <c r="V54"/>
  <c r="W54" s="1"/>
  <c r="X54"/>
  <c r="Y54"/>
  <c r="L28" i="23"/>
  <c r="M28" s="1"/>
  <c r="N28"/>
  <c r="O28"/>
  <c r="V28"/>
  <c r="W28" s="1"/>
  <c r="X28"/>
  <c r="Y28"/>
  <c r="L133" i="21"/>
  <c r="M133" s="1"/>
  <c r="N133"/>
  <c r="O133"/>
  <c r="V133"/>
  <c r="W133" s="1"/>
  <c r="X133"/>
  <c r="Y133"/>
  <c r="L134"/>
  <c r="M134" s="1"/>
  <c r="N134"/>
  <c r="O134"/>
  <c r="V134"/>
  <c r="W134" s="1"/>
  <c r="X134"/>
  <c r="Y134"/>
  <c r="L42" i="24"/>
  <c r="M42" s="1"/>
  <c r="N42"/>
  <c r="O42"/>
  <c r="V42"/>
  <c r="W42" s="1"/>
  <c r="X42"/>
  <c r="Y42"/>
  <c r="L132" i="21"/>
  <c r="M132" s="1"/>
  <c r="N132"/>
  <c r="O132"/>
  <c r="V132"/>
  <c r="W132" s="1"/>
  <c r="X132"/>
  <c r="Y132"/>
  <c r="L41" i="24"/>
  <c r="M41" s="1"/>
  <c r="N41"/>
  <c r="O41"/>
  <c r="V41"/>
  <c r="W41" s="1"/>
  <c r="X41"/>
  <c r="Y41"/>
  <c r="L40"/>
  <c r="M40" s="1"/>
  <c r="N40"/>
  <c r="O40"/>
  <c r="V40"/>
  <c r="W40" s="1"/>
  <c r="X40"/>
  <c r="Y40"/>
  <c r="L39"/>
  <c r="M39" s="1"/>
  <c r="N39"/>
  <c r="O39"/>
  <c r="V39"/>
  <c r="W39" s="1"/>
  <c r="X39"/>
  <c r="Y39"/>
  <c r="L129" i="21"/>
  <c r="M129" s="1"/>
  <c r="N129"/>
  <c r="O129"/>
  <c r="V129"/>
  <c r="W129" s="1"/>
  <c r="X129"/>
  <c r="Y129"/>
  <c r="L27" i="23"/>
  <c r="M27" s="1"/>
  <c r="N27"/>
  <c r="O27"/>
  <c r="V27"/>
  <c r="W27" s="1"/>
  <c r="X27"/>
  <c r="Y27"/>
  <c r="L128" i="21"/>
  <c r="M128" s="1"/>
  <c r="N128"/>
  <c r="O128"/>
  <c r="V128"/>
  <c r="W128" s="1"/>
  <c r="X128"/>
  <c r="Y128"/>
  <c r="Y38" i="24"/>
  <c r="X38"/>
  <c r="V38"/>
  <c r="W38" s="1"/>
  <c r="O38"/>
  <c r="N38"/>
  <c r="L38"/>
  <c r="L125" i="21"/>
  <c r="M125" s="1"/>
  <c r="N125"/>
  <c r="O125"/>
  <c r="V125"/>
  <c r="W125" s="1"/>
  <c r="X125"/>
  <c r="Y125"/>
  <c r="L126"/>
  <c r="M126" s="1"/>
  <c r="N126"/>
  <c r="O126"/>
  <c r="V126"/>
  <c r="W126" s="1"/>
  <c r="X126"/>
  <c r="Y126"/>
  <c r="L127"/>
  <c r="M127" s="1"/>
  <c r="N127"/>
  <c r="O127"/>
  <c r="V127"/>
  <c r="W127" s="1"/>
  <c r="X127"/>
  <c r="Y127"/>
  <c r="Y51" i="22"/>
  <c r="X51"/>
  <c r="V51"/>
  <c r="W51" s="1"/>
  <c r="O51"/>
  <c r="N51"/>
  <c r="L51"/>
  <c r="Y37" i="24"/>
  <c r="X37"/>
  <c r="V37"/>
  <c r="W37" s="1"/>
  <c r="O37"/>
  <c r="N37"/>
  <c r="L37"/>
  <c r="Y36"/>
  <c r="X36"/>
  <c r="V36"/>
  <c r="W36" s="1"/>
  <c r="O36"/>
  <c r="N36"/>
  <c r="L36"/>
  <c r="Y35"/>
  <c r="X35"/>
  <c r="V35"/>
  <c r="W35" s="1"/>
  <c r="O35"/>
  <c r="N35"/>
  <c r="L35"/>
  <c r="L124" i="21"/>
  <c r="M124" s="1"/>
  <c r="N124"/>
  <c r="O124"/>
  <c r="V124"/>
  <c r="W124" s="1"/>
  <c r="X124"/>
  <c r="Y124"/>
  <c r="Y23" i="19"/>
  <c r="X23"/>
  <c r="V23"/>
  <c r="W23" s="1"/>
  <c r="O23"/>
  <c r="N23"/>
  <c r="L23"/>
  <c r="Y22"/>
  <c r="X22"/>
  <c r="V22"/>
  <c r="W22" s="1"/>
  <c r="O22"/>
  <c r="N22"/>
  <c r="L22"/>
  <c r="Y21"/>
  <c r="X21"/>
  <c r="V21"/>
  <c r="W21" s="1"/>
  <c r="O21"/>
  <c r="N21"/>
  <c r="L21"/>
  <c r="L121" i="21"/>
  <c r="M121" s="1"/>
  <c r="N121"/>
  <c r="O121"/>
  <c r="V121"/>
  <c r="W121" s="1"/>
  <c r="X121"/>
  <c r="Y121"/>
  <c r="L123"/>
  <c r="M123" s="1"/>
  <c r="N123"/>
  <c r="O123"/>
  <c r="V123"/>
  <c r="W123" s="1"/>
  <c r="X123"/>
  <c r="Y123"/>
  <c r="Y50" i="22"/>
  <c r="X50"/>
  <c r="V50"/>
  <c r="W50" s="1"/>
  <c r="O50"/>
  <c r="N50"/>
  <c r="L50"/>
  <c r="L119" i="21"/>
  <c r="M119" s="1"/>
  <c r="N119"/>
  <c r="O119"/>
  <c r="V119"/>
  <c r="W119" s="1"/>
  <c r="X119"/>
  <c r="Y119"/>
  <c r="L120"/>
  <c r="M120" s="1"/>
  <c r="N120"/>
  <c r="O120"/>
  <c r="V120"/>
  <c r="W120" s="1"/>
  <c r="X120"/>
  <c r="Y120"/>
  <c r="Y19" i="28"/>
  <c r="X19"/>
  <c r="V19"/>
  <c r="W19" s="1"/>
  <c r="O19"/>
  <c r="N19"/>
  <c r="L19"/>
  <c r="Y20" i="19"/>
  <c r="X20"/>
  <c r="V20"/>
  <c r="W20" s="1"/>
  <c r="O20"/>
  <c r="N20"/>
  <c r="L20"/>
  <c r="L118" i="21"/>
  <c r="M118" s="1"/>
  <c r="N118"/>
  <c r="O118"/>
  <c r="V118"/>
  <c r="W118" s="1"/>
  <c r="X118"/>
  <c r="Y118"/>
  <c r="Y49" i="22"/>
  <c r="X49"/>
  <c r="V49"/>
  <c r="W49" s="1"/>
  <c r="O49"/>
  <c r="N49"/>
  <c r="L49"/>
  <c r="L117" i="21"/>
  <c r="M117" s="1"/>
  <c r="N117"/>
  <c r="O117"/>
  <c r="V117"/>
  <c r="W117" s="1"/>
  <c r="X117"/>
  <c r="Y117"/>
  <c r="L48" i="22"/>
  <c r="M48" s="1"/>
  <c r="N48"/>
  <c r="O48"/>
  <c r="V48"/>
  <c r="W48" s="1"/>
  <c r="X48"/>
  <c r="Y48"/>
  <c r="Y34" i="24"/>
  <c r="X34"/>
  <c r="V34"/>
  <c r="W34" s="1"/>
  <c r="O34"/>
  <c r="N34"/>
  <c r="L34"/>
  <c r="L115" i="21"/>
  <c r="M115" s="1"/>
  <c r="N115"/>
  <c r="O115"/>
  <c r="V115"/>
  <c r="W115" s="1"/>
  <c r="X115"/>
  <c r="Y115"/>
  <c r="L116"/>
  <c r="M116" s="1"/>
  <c r="N116"/>
  <c r="O116"/>
  <c r="V116"/>
  <c r="W116" s="1"/>
  <c r="X116"/>
  <c r="Y116"/>
  <c r="L47" i="22"/>
  <c r="M47" s="1"/>
  <c r="N47"/>
  <c r="O47"/>
  <c r="V47"/>
  <c r="W47" s="1"/>
  <c r="X47"/>
  <c r="Y47"/>
  <c r="L113" i="21"/>
  <c r="M113" s="1"/>
  <c r="N113"/>
  <c r="O113"/>
  <c r="V113"/>
  <c r="W113" s="1"/>
  <c r="X113"/>
  <c r="Y113"/>
  <c r="L114"/>
  <c r="M114" s="1"/>
  <c r="N114"/>
  <c r="O114"/>
  <c r="V114"/>
  <c r="W114" s="1"/>
  <c r="X114"/>
  <c r="Y114"/>
  <c r="Y18" i="28"/>
  <c r="X18"/>
  <c r="V18"/>
  <c r="W18" s="1"/>
  <c r="O18"/>
  <c r="N18"/>
  <c r="L18"/>
  <c r="L46" i="22"/>
  <c r="M46" s="1"/>
  <c r="N46"/>
  <c r="O46"/>
  <c r="V46"/>
  <c r="W46" s="1"/>
  <c r="X46"/>
  <c r="Y46"/>
  <c r="L110" i="21"/>
  <c r="M110" s="1"/>
  <c r="N110"/>
  <c r="O110"/>
  <c r="V110"/>
  <c r="W110" s="1"/>
  <c r="X110"/>
  <c r="Y110"/>
  <c r="L111"/>
  <c r="M111" s="1"/>
  <c r="N111"/>
  <c r="O111"/>
  <c r="V111"/>
  <c r="W111" s="1"/>
  <c r="X111"/>
  <c r="Y111"/>
  <c r="L112"/>
  <c r="M112" s="1"/>
  <c r="N112"/>
  <c r="O112"/>
  <c r="V112"/>
  <c r="W112" s="1"/>
  <c r="X112"/>
  <c r="Y112"/>
  <c r="L45" i="22"/>
  <c r="M45" s="1"/>
  <c r="N45"/>
  <c r="O45"/>
  <c r="V45"/>
  <c r="W45" s="1"/>
  <c r="X45"/>
  <c r="Y45"/>
  <c r="Y17" i="28"/>
  <c r="X17"/>
  <c r="V17"/>
  <c r="W17" s="1"/>
  <c r="O17"/>
  <c r="N17"/>
  <c r="L17"/>
  <c r="L107" i="21"/>
  <c r="M107" s="1"/>
  <c r="N107"/>
  <c r="O107"/>
  <c r="V107"/>
  <c r="W107" s="1"/>
  <c r="X107"/>
  <c r="Y107"/>
  <c r="L108"/>
  <c r="M108" s="1"/>
  <c r="N108"/>
  <c r="O108"/>
  <c r="V108"/>
  <c r="W108" s="1"/>
  <c r="X108"/>
  <c r="Y108"/>
  <c r="L109"/>
  <c r="M109" s="1"/>
  <c r="N109"/>
  <c r="O109"/>
  <c r="V109"/>
  <c r="W109" s="1"/>
  <c r="X109"/>
  <c r="Y109"/>
  <c r="L43" i="22"/>
  <c r="M43" s="1"/>
  <c r="N43"/>
  <c r="O43"/>
  <c r="V43"/>
  <c r="W43" s="1"/>
  <c r="X43"/>
  <c r="Y43"/>
  <c r="L44"/>
  <c r="M44" s="1"/>
  <c r="N44"/>
  <c r="O44"/>
  <c r="V44"/>
  <c r="W44" s="1"/>
  <c r="X44"/>
  <c r="Y44"/>
  <c r="M103" i="21"/>
  <c r="N103"/>
  <c r="O103"/>
  <c r="V103"/>
  <c r="W103" s="1"/>
  <c r="X103"/>
  <c r="Y103"/>
  <c r="L104"/>
  <c r="M104" s="1"/>
  <c r="N104"/>
  <c r="O104"/>
  <c r="V104"/>
  <c r="W104" s="1"/>
  <c r="X104"/>
  <c r="Y104"/>
  <c r="L105"/>
  <c r="M105" s="1"/>
  <c r="N105"/>
  <c r="O105"/>
  <c r="V105"/>
  <c r="W105" s="1"/>
  <c r="X105"/>
  <c r="Y105"/>
  <c r="L106"/>
  <c r="M106" s="1"/>
  <c r="N106"/>
  <c r="O106"/>
  <c r="V106"/>
  <c r="W106" s="1"/>
  <c r="X106"/>
  <c r="Y106"/>
  <c r="L42" i="22"/>
  <c r="M42" s="1"/>
  <c r="N42"/>
  <c r="O42"/>
  <c r="V42"/>
  <c r="W42" s="1"/>
  <c r="X42"/>
  <c r="Y42"/>
  <c r="Y19" i="19"/>
  <c r="X19"/>
  <c r="V19"/>
  <c r="W19" s="1"/>
  <c r="O19"/>
  <c r="N19"/>
  <c r="L19"/>
  <c r="L101" i="21"/>
  <c r="N101"/>
  <c r="O101"/>
  <c r="V101"/>
  <c r="W101" s="1"/>
  <c r="X101"/>
  <c r="Y101"/>
  <c r="L102"/>
  <c r="M102" s="1"/>
  <c r="N102"/>
  <c r="O102"/>
  <c r="V102"/>
  <c r="W102" s="1"/>
  <c r="X102"/>
  <c r="Y102"/>
  <c r="L39" i="22"/>
  <c r="M39" s="1"/>
  <c r="N39"/>
  <c r="O39"/>
  <c r="V39"/>
  <c r="W39" s="1"/>
  <c r="X39"/>
  <c r="Y39"/>
  <c r="L40"/>
  <c r="M40" s="1"/>
  <c r="N40"/>
  <c r="O40"/>
  <c r="V40"/>
  <c r="W40" s="1"/>
  <c r="X40"/>
  <c r="Y40"/>
  <c r="L41"/>
  <c r="M41" s="1"/>
  <c r="N41"/>
  <c r="O41"/>
  <c r="V41"/>
  <c r="W41" s="1"/>
  <c r="X41"/>
  <c r="Y41"/>
  <c r="L32" i="24"/>
  <c r="M32" s="1"/>
  <c r="N32"/>
  <c r="O32"/>
  <c r="V32"/>
  <c r="W32" s="1"/>
  <c r="X32"/>
  <c r="Y32"/>
  <c r="L33"/>
  <c r="M33" s="1"/>
  <c r="N33"/>
  <c r="O33"/>
  <c r="V33"/>
  <c r="W33" s="1"/>
  <c r="X33"/>
  <c r="Y33"/>
  <c r="L99" i="21"/>
  <c r="M99" s="1"/>
  <c r="N99"/>
  <c r="O99"/>
  <c r="V99"/>
  <c r="W99" s="1"/>
  <c r="X99"/>
  <c r="Y99"/>
  <c r="L100"/>
  <c r="M100" s="1"/>
  <c r="N100"/>
  <c r="O100"/>
  <c r="V100"/>
  <c r="W100" s="1"/>
  <c r="X100"/>
  <c r="Y100"/>
  <c r="L187" i="20"/>
  <c r="M187" s="1"/>
  <c r="N187"/>
  <c r="O187"/>
  <c r="V187"/>
  <c r="W187" s="1"/>
  <c r="X187"/>
  <c r="Y187"/>
  <c r="L188"/>
  <c r="M188" s="1"/>
  <c r="N188"/>
  <c r="O188"/>
  <c r="V188"/>
  <c r="W188" s="1"/>
  <c r="X188"/>
  <c r="Y188"/>
  <c r="Y32" i="22"/>
  <c r="X32"/>
  <c r="V32"/>
  <c r="W32" s="1"/>
  <c r="O32"/>
  <c r="N32"/>
  <c r="L32"/>
  <c r="Y11"/>
  <c r="X11"/>
  <c r="V11"/>
  <c r="W11" s="1"/>
  <c r="O11"/>
  <c r="N11"/>
  <c r="L11"/>
  <c r="Y37"/>
  <c r="X37"/>
  <c r="V37"/>
  <c r="W37" s="1"/>
  <c r="O37"/>
  <c r="N37"/>
  <c r="L37"/>
  <c r="Y13"/>
  <c r="X13"/>
  <c r="V13"/>
  <c r="W13" s="1"/>
  <c r="O13"/>
  <c r="N13"/>
  <c r="L13"/>
  <c r="Y25"/>
  <c r="X25"/>
  <c r="V25"/>
  <c r="W25" s="1"/>
  <c r="O25"/>
  <c r="N25"/>
  <c r="L25"/>
  <c r="Y19"/>
  <c r="X19"/>
  <c r="V19"/>
  <c r="W19" s="1"/>
  <c r="O19"/>
  <c r="N19"/>
  <c r="L19"/>
  <c r="Y30"/>
  <c r="X30"/>
  <c r="V30"/>
  <c r="W30" s="1"/>
  <c r="O30"/>
  <c r="N30"/>
  <c r="L30"/>
  <c r="Y26"/>
  <c r="X26"/>
  <c r="V26"/>
  <c r="W26" s="1"/>
  <c r="O26"/>
  <c r="N26"/>
  <c r="L26"/>
  <c r="Y16"/>
  <c r="X16"/>
  <c r="V16"/>
  <c r="W16" s="1"/>
  <c r="O16"/>
  <c r="N16"/>
  <c r="L16"/>
  <c r="Y14"/>
  <c r="X14"/>
  <c r="V14"/>
  <c r="W14" s="1"/>
  <c r="O14"/>
  <c r="N14"/>
  <c r="L14"/>
  <c r="Y18"/>
  <c r="X18"/>
  <c r="V18"/>
  <c r="W18" s="1"/>
  <c r="O18"/>
  <c r="N18"/>
  <c r="L18"/>
  <c r="Y21"/>
  <c r="X21"/>
  <c r="V21"/>
  <c r="W21" s="1"/>
  <c r="O21"/>
  <c r="N21"/>
  <c r="L21"/>
  <c r="Y36"/>
  <c r="X36"/>
  <c r="V36"/>
  <c r="W36" s="1"/>
  <c r="O36"/>
  <c r="N36"/>
  <c r="L36"/>
  <c r="Y34"/>
  <c r="X34"/>
  <c r="V34"/>
  <c r="W34" s="1"/>
  <c r="O34"/>
  <c r="N34"/>
  <c r="L34"/>
  <c r="Y35"/>
  <c r="X35"/>
  <c r="V35"/>
  <c r="W35" s="1"/>
  <c r="O35"/>
  <c r="N35"/>
  <c r="L35"/>
  <c r="Y33"/>
  <c r="X33"/>
  <c r="V33"/>
  <c r="W33" s="1"/>
  <c r="O33"/>
  <c r="N33"/>
  <c r="L33"/>
  <c r="Y31"/>
  <c r="X31"/>
  <c r="V31"/>
  <c r="W31" s="1"/>
  <c r="O31"/>
  <c r="N31"/>
  <c r="L31"/>
  <c r="Y27"/>
  <c r="X27"/>
  <c r="V27"/>
  <c r="W27" s="1"/>
  <c r="O27"/>
  <c r="N27"/>
  <c r="L27"/>
  <c r="M27" s="1"/>
  <c r="Y22"/>
  <c r="X22"/>
  <c r="V22"/>
  <c r="W22" s="1"/>
  <c r="O22"/>
  <c r="N22"/>
  <c r="L22"/>
  <c r="Y15"/>
  <c r="X15"/>
  <c r="V15"/>
  <c r="W15" s="1"/>
  <c r="O15"/>
  <c r="N15"/>
  <c r="L15"/>
  <c r="Y29"/>
  <c r="X29"/>
  <c r="V29"/>
  <c r="W29" s="1"/>
  <c r="O29"/>
  <c r="N29"/>
  <c r="L29"/>
  <c r="M29" s="1"/>
  <c r="Y17"/>
  <c r="X17"/>
  <c r="V17"/>
  <c r="W17" s="1"/>
  <c r="O17"/>
  <c r="N17"/>
  <c r="L17"/>
  <c r="Y24"/>
  <c r="X24"/>
  <c r="V24"/>
  <c r="W24" s="1"/>
  <c r="O24"/>
  <c r="N24"/>
  <c r="L24"/>
  <c r="M24" s="1"/>
  <c r="Y28"/>
  <c r="X28"/>
  <c r="V28"/>
  <c r="W28" s="1"/>
  <c r="O28"/>
  <c r="N28"/>
  <c r="L28"/>
  <c r="Y23"/>
  <c r="X23"/>
  <c r="V23"/>
  <c r="W23" s="1"/>
  <c r="O23"/>
  <c r="N23"/>
  <c r="L23"/>
  <c r="M23" s="1"/>
  <c r="Y20"/>
  <c r="X20"/>
  <c r="V20"/>
  <c r="W20" s="1"/>
  <c r="O20"/>
  <c r="N20"/>
  <c r="L20"/>
  <c r="Y38"/>
  <c r="X38"/>
  <c r="V38"/>
  <c r="W38" s="1"/>
  <c r="O38"/>
  <c r="N38"/>
  <c r="L38"/>
  <c r="M38" s="1"/>
  <c r="Y12"/>
  <c r="X12"/>
  <c r="V12"/>
  <c r="W12" s="1"/>
  <c r="O12"/>
  <c r="N12"/>
  <c r="L12"/>
  <c r="Y80" i="21"/>
  <c r="X80"/>
  <c r="V80"/>
  <c r="W80" s="1"/>
  <c r="O80"/>
  <c r="N80"/>
  <c r="L80"/>
  <c r="Y21"/>
  <c r="X21"/>
  <c r="V21"/>
  <c r="W21" s="1"/>
  <c r="O21"/>
  <c r="N21"/>
  <c r="L21"/>
  <c r="Y17"/>
  <c r="X17"/>
  <c r="V17"/>
  <c r="W17" s="1"/>
  <c r="O17"/>
  <c r="N17"/>
  <c r="L17"/>
  <c r="Y16"/>
  <c r="X16"/>
  <c r="V16"/>
  <c r="W16" s="1"/>
  <c r="O16"/>
  <c r="N16"/>
  <c r="L16"/>
  <c r="Y15"/>
  <c r="X15"/>
  <c r="V15"/>
  <c r="W15" s="1"/>
  <c r="O15"/>
  <c r="N15"/>
  <c r="L15"/>
  <c r="Y10"/>
  <c r="X10"/>
  <c r="V10"/>
  <c r="W10" s="1"/>
  <c r="O10"/>
  <c r="N10"/>
  <c r="L10"/>
  <c r="Y90"/>
  <c r="X90"/>
  <c r="V90"/>
  <c r="W90" s="1"/>
  <c r="O90"/>
  <c r="N90"/>
  <c r="L90"/>
  <c r="Y59"/>
  <c r="X59"/>
  <c r="V59"/>
  <c r="W59" s="1"/>
  <c r="O59"/>
  <c r="N59"/>
  <c r="L59"/>
  <c r="M59" s="1"/>
  <c r="Y49"/>
  <c r="X49"/>
  <c r="V49"/>
  <c r="W49" s="1"/>
  <c r="O49"/>
  <c r="N49"/>
  <c r="L49"/>
  <c r="Y23"/>
  <c r="X23"/>
  <c r="V23"/>
  <c r="W23" s="1"/>
  <c r="O23"/>
  <c r="N23"/>
  <c r="L23"/>
  <c r="M23" s="1"/>
  <c r="Y11"/>
  <c r="X11"/>
  <c r="V11"/>
  <c r="W11" s="1"/>
  <c r="O11"/>
  <c r="N11"/>
  <c r="L11"/>
  <c r="Y70"/>
  <c r="X70"/>
  <c r="V70"/>
  <c r="W70" s="1"/>
  <c r="O70"/>
  <c r="N70"/>
  <c r="L70"/>
  <c r="Y86"/>
  <c r="X86"/>
  <c r="V86"/>
  <c r="W86" s="1"/>
  <c r="O86"/>
  <c r="N86"/>
  <c r="L86"/>
  <c r="Y68"/>
  <c r="X68"/>
  <c r="V68"/>
  <c r="W68" s="1"/>
  <c r="O68"/>
  <c r="N68"/>
  <c r="L68"/>
  <c r="Y87"/>
  <c r="X87"/>
  <c r="V87"/>
  <c r="W87" s="1"/>
  <c r="O87"/>
  <c r="N87"/>
  <c r="L87"/>
  <c r="M87" s="1"/>
  <c r="Y83"/>
  <c r="X83"/>
  <c r="V83"/>
  <c r="W83" s="1"/>
  <c r="O83"/>
  <c r="N83"/>
  <c r="L83"/>
  <c r="Y58"/>
  <c r="X58"/>
  <c r="V58"/>
  <c r="W58" s="1"/>
  <c r="O58"/>
  <c r="N58"/>
  <c r="L58"/>
  <c r="M58" s="1"/>
  <c r="Y57"/>
  <c r="X57"/>
  <c r="V57"/>
  <c r="W57" s="1"/>
  <c r="O57"/>
  <c r="N57"/>
  <c r="L57"/>
  <c r="Y27"/>
  <c r="X27"/>
  <c r="V27"/>
  <c r="W27" s="1"/>
  <c r="O27"/>
  <c r="N27"/>
  <c r="L27"/>
  <c r="Y75"/>
  <c r="X75"/>
  <c r="V75"/>
  <c r="W75" s="1"/>
  <c r="O75"/>
  <c r="N75"/>
  <c r="L75"/>
  <c r="Y30"/>
  <c r="X30"/>
  <c r="V30"/>
  <c r="W30" s="1"/>
  <c r="O30"/>
  <c r="N30"/>
  <c r="L30"/>
  <c r="Y95"/>
  <c r="X95"/>
  <c r="V95"/>
  <c r="W95" s="1"/>
  <c r="O95"/>
  <c r="N95"/>
  <c r="L95"/>
  <c r="Y82"/>
  <c r="X82"/>
  <c r="V82"/>
  <c r="W82" s="1"/>
  <c r="O82"/>
  <c r="N82"/>
  <c r="L82"/>
  <c r="Y78"/>
  <c r="X78"/>
  <c r="V78"/>
  <c r="W78" s="1"/>
  <c r="O78"/>
  <c r="N78"/>
  <c r="L78"/>
  <c r="Y40"/>
  <c r="X40"/>
  <c r="V40"/>
  <c r="W40" s="1"/>
  <c r="O40"/>
  <c r="N40"/>
  <c r="L40"/>
  <c r="Y29"/>
  <c r="X29"/>
  <c r="V29"/>
  <c r="W29" s="1"/>
  <c r="O29"/>
  <c r="N29"/>
  <c r="L29"/>
  <c r="Y51"/>
  <c r="X51"/>
  <c r="V51"/>
  <c r="W51" s="1"/>
  <c r="O51"/>
  <c r="N51"/>
  <c r="L51"/>
  <c r="M51" s="1"/>
  <c r="Y44"/>
  <c r="X44"/>
  <c r="V44"/>
  <c r="W44" s="1"/>
  <c r="O44"/>
  <c r="N44"/>
  <c r="L44"/>
  <c r="Y63"/>
  <c r="X63"/>
  <c r="V63"/>
  <c r="W63" s="1"/>
  <c r="O63"/>
  <c r="N63"/>
  <c r="L63"/>
  <c r="M63" s="1"/>
  <c r="Y61"/>
  <c r="X61"/>
  <c r="V61"/>
  <c r="W61" s="1"/>
  <c r="O61"/>
  <c r="N61"/>
  <c r="L61"/>
  <c r="Y53"/>
  <c r="X53"/>
  <c r="V53"/>
  <c r="W53" s="1"/>
  <c r="O53"/>
  <c r="N53"/>
  <c r="L53"/>
  <c r="M53" s="1"/>
  <c r="Y13"/>
  <c r="X13"/>
  <c r="V13"/>
  <c r="W13" s="1"/>
  <c r="O13"/>
  <c r="N13"/>
  <c r="L13"/>
  <c r="Y74"/>
  <c r="X74"/>
  <c r="V74"/>
  <c r="W74" s="1"/>
  <c r="O74"/>
  <c r="N74"/>
  <c r="L74"/>
  <c r="M74" s="1"/>
  <c r="Y73"/>
  <c r="X73"/>
  <c r="V73"/>
  <c r="W73" s="1"/>
  <c r="O73"/>
  <c r="N73"/>
  <c r="L73"/>
  <c r="Y56"/>
  <c r="X56"/>
  <c r="V56"/>
  <c r="W56" s="1"/>
  <c r="O56"/>
  <c r="N56"/>
  <c r="L56"/>
  <c r="M56" s="1"/>
  <c r="Y89"/>
  <c r="X89"/>
  <c r="V89"/>
  <c r="W89" s="1"/>
  <c r="O89"/>
  <c r="N89"/>
  <c r="L89"/>
  <c r="Y65"/>
  <c r="X65"/>
  <c r="V65"/>
  <c r="W65" s="1"/>
  <c r="O65"/>
  <c r="N65"/>
  <c r="L65"/>
  <c r="Y54"/>
  <c r="X54"/>
  <c r="V54"/>
  <c r="W54" s="1"/>
  <c r="O54"/>
  <c r="N54"/>
  <c r="L54"/>
  <c r="Y52"/>
  <c r="X52"/>
  <c r="V52"/>
  <c r="W52" s="1"/>
  <c r="O52"/>
  <c r="N52"/>
  <c r="L52"/>
  <c r="Y45"/>
  <c r="X45"/>
  <c r="V45"/>
  <c r="W45" s="1"/>
  <c r="O45"/>
  <c r="N45"/>
  <c r="L45"/>
  <c r="Y34"/>
  <c r="X34"/>
  <c r="V34"/>
  <c r="W34" s="1"/>
  <c r="O34"/>
  <c r="N34"/>
  <c r="L34"/>
  <c r="Y84"/>
  <c r="X84"/>
  <c r="V84"/>
  <c r="W84" s="1"/>
  <c r="O84"/>
  <c r="N84"/>
  <c r="L84"/>
  <c r="Y35"/>
  <c r="X35"/>
  <c r="V35"/>
  <c r="W35" s="1"/>
  <c r="O35"/>
  <c r="N35"/>
  <c r="L35"/>
  <c r="Y31"/>
  <c r="X31"/>
  <c r="V31"/>
  <c r="W31" s="1"/>
  <c r="O31"/>
  <c r="N31"/>
  <c r="L31"/>
  <c r="Y12"/>
  <c r="X12"/>
  <c r="V12"/>
  <c r="W12" s="1"/>
  <c r="O12"/>
  <c r="N12"/>
  <c r="L12"/>
  <c r="Y66"/>
  <c r="X66"/>
  <c r="V66"/>
  <c r="W66" s="1"/>
  <c r="O66"/>
  <c r="N66"/>
  <c r="L66"/>
  <c r="Y71"/>
  <c r="X71"/>
  <c r="V71"/>
  <c r="W71" s="1"/>
  <c r="O71"/>
  <c r="N71"/>
  <c r="L71"/>
  <c r="Y9"/>
  <c r="X9"/>
  <c r="V9"/>
  <c r="W9" s="1"/>
  <c r="O9"/>
  <c r="N9"/>
  <c r="L9"/>
  <c r="Y94"/>
  <c r="X94"/>
  <c r="V94"/>
  <c r="W94" s="1"/>
  <c r="O94"/>
  <c r="N94"/>
  <c r="L94"/>
  <c r="Y88"/>
  <c r="X88"/>
  <c r="V88"/>
  <c r="W88" s="1"/>
  <c r="O88"/>
  <c r="N88"/>
  <c r="L88"/>
  <c r="Y79"/>
  <c r="X79"/>
  <c r="V79"/>
  <c r="W79" s="1"/>
  <c r="O79"/>
  <c r="N79"/>
  <c r="L79"/>
  <c r="Y62"/>
  <c r="X62"/>
  <c r="V62"/>
  <c r="W62" s="1"/>
  <c r="O62"/>
  <c r="N62"/>
  <c r="L62"/>
  <c r="Y18"/>
  <c r="X18"/>
  <c r="V18"/>
  <c r="W18" s="1"/>
  <c r="O18"/>
  <c r="N18"/>
  <c r="L18"/>
  <c r="Y48"/>
  <c r="X48"/>
  <c r="V48"/>
  <c r="W48" s="1"/>
  <c r="O48"/>
  <c r="N48"/>
  <c r="L48"/>
  <c r="Y42"/>
  <c r="X42"/>
  <c r="V42"/>
  <c r="W42" s="1"/>
  <c r="O42"/>
  <c r="N42"/>
  <c r="L42"/>
  <c r="Y36"/>
  <c r="X36"/>
  <c r="V36"/>
  <c r="W36" s="1"/>
  <c r="O36"/>
  <c r="N36"/>
  <c r="L36"/>
  <c r="Y26"/>
  <c r="X26"/>
  <c r="V26"/>
  <c r="W26" s="1"/>
  <c r="O26"/>
  <c r="N26"/>
  <c r="L26"/>
  <c r="Y25"/>
  <c r="X25"/>
  <c r="V25"/>
  <c r="W25" s="1"/>
  <c r="O25"/>
  <c r="N25"/>
  <c r="L25"/>
  <c r="Y24"/>
  <c r="X24"/>
  <c r="V24"/>
  <c r="W24" s="1"/>
  <c r="O24"/>
  <c r="N24"/>
  <c r="L24"/>
  <c r="Y64"/>
  <c r="X64"/>
  <c r="V64"/>
  <c r="W64" s="1"/>
  <c r="O64"/>
  <c r="N64"/>
  <c r="L64"/>
  <c r="Y60"/>
  <c r="X60"/>
  <c r="V60"/>
  <c r="W60" s="1"/>
  <c r="O60"/>
  <c r="N60"/>
  <c r="L60"/>
  <c r="Y55"/>
  <c r="X55"/>
  <c r="V55"/>
  <c r="W55" s="1"/>
  <c r="O55"/>
  <c r="N55"/>
  <c r="L55"/>
  <c r="Y50"/>
  <c r="X50"/>
  <c r="V50"/>
  <c r="W50" s="1"/>
  <c r="O50"/>
  <c r="N50"/>
  <c r="L50"/>
  <c r="Y46"/>
  <c r="X46"/>
  <c r="V46"/>
  <c r="W46" s="1"/>
  <c r="O46"/>
  <c r="N46"/>
  <c r="L46"/>
  <c r="Y28"/>
  <c r="X28"/>
  <c r="V28"/>
  <c r="W28" s="1"/>
  <c r="O28"/>
  <c r="N28"/>
  <c r="L28"/>
  <c r="Y20"/>
  <c r="X20"/>
  <c r="V20"/>
  <c r="W20" s="1"/>
  <c r="O20"/>
  <c r="N20"/>
  <c r="L20"/>
  <c r="Y96"/>
  <c r="X96"/>
  <c r="V96"/>
  <c r="W96" s="1"/>
  <c r="O96"/>
  <c r="N96"/>
  <c r="L96"/>
  <c r="Y92"/>
  <c r="X92"/>
  <c r="V92"/>
  <c r="W92" s="1"/>
  <c r="O92"/>
  <c r="N92"/>
  <c r="L92"/>
  <c r="Y97"/>
  <c r="X97"/>
  <c r="V97"/>
  <c r="W97" s="1"/>
  <c r="O97"/>
  <c r="N97"/>
  <c r="L97"/>
  <c r="Y32"/>
  <c r="X32"/>
  <c r="V32"/>
  <c r="W32" s="1"/>
  <c r="O32"/>
  <c r="N32"/>
  <c r="L32"/>
  <c r="Y91"/>
  <c r="X91"/>
  <c r="V91"/>
  <c r="W91" s="1"/>
  <c r="O91"/>
  <c r="N91"/>
  <c r="L91"/>
  <c r="M91" s="1"/>
  <c r="Y69"/>
  <c r="X69"/>
  <c r="V69"/>
  <c r="W69" s="1"/>
  <c r="O69"/>
  <c r="N69"/>
  <c r="L69"/>
  <c r="Y85"/>
  <c r="X85"/>
  <c r="V85"/>
  <c r="W85" s="1"/>
  <c r="O85"/>
  <c r="N85"/>
  <c r="L85"/>
  <c r="Y81"/>
  <c r="X81"/>
  <c r="V81"/>
  <c r="W81" s="1"/>
  <c r="O81"/>
  <c r="N81"/>
  <c r="L81"/>
  <c r="Y41"/>
  <c r="X41"/>
  <c r="V41"/>
  <c r="W41" s="1"/>
  <c r="O41"/>
  <c r="N41"/>
  <c r="L41"/>
  <c r="Y98"/>
  <c r="X98"/>
  <c r="V98"/>
  <c r="W98" s="1"/>
  <c r="O98"/>
  <c r="N98"/>
  <c r="L98"/>
  <c r="Y47"/>
  <c r="X47"/>
  <c r="V47"/>
  <c r="W47" s="1"/>
  <c r="O47"/>
  <c r="N47"/>
  <c r="L47"/>
  <c r="Y22"/>
  <c r="X22"/>
  <c r="V22"/>
  <c r="W22" s="1"/>
  <c r="O22"/>
  <c r="N22"/>
  <c r="L22"/>
  <c r="Y67"/>
  <c r="X67"/>
  <c r="V67"/>
  <c r="W67" s="1"/>
  <c r="O67"/>
  <c r="N67"/>
  <c r="L67"/>
  <c r="Y43"/>
  <c r="X43"/>
  <c r="V43"/>
  <c r="W43" s="1"/>
  <c r="O43"/>
  <c r="N43"/>
  <c r="L43"/>
  <c r="Y38"/>
  <c r="X38"/>
  <c r="V38"/>
  <c r="W38" s="1"/>
  <c r="O38"/>
  <c r="N38"/>
  <c r="L38"/>
  <c r="Y37"/>
  <c r="X37"/>
  <c r="V37"/>
  <c r="W37" s="1"/>
  <c r="O37"/>
  <c r="N37"/>
  <c r="L37"/>
  <c r="Y72"/>
  <c r="X72"/>
  <c r="V72"/>
  <c r="W72" s="1"/>
  <c r="O72"/>
  <c r="N72"/>
  <c r="L72"/>
  <c r="Y39"/>
  <c r="X39"/>
  <c r="V39"/>
  <c r="W39" s="1"/>
  <c r="O39"/>
  <c r="N39"/>
  <c r="L39"/>
  <c r="Y33"/>
  <c r="X33"/>
  <c r="V33"/>
  <c r="W33" s="1"/>
  <c r="O33"/>
  <c r="N33"/>
  <c r="L33"/>
  <c r="Y14"/>
  <c r="X14"/>
  <c r="V14"/>
  <c r="W14" s="1"/>
  <c r="O14"/>
  <c r="N14"/>
  <c r="L14"/>
  <c r="Y93"/>
  <c r="X93"/>
  <c r="V93"/>
  <c r="W93" s="1"/>
  <c r="O93"/>
  <c r="N93"/>
  <c r="L93"/>
  <c r="Y77"/>
  <c r="X77"/>
  <c r="V77"/>
  <c r="W77" s="1"/>
  <c r="O77"/>
  <c r="N77"/>
  <c r="L77"/>
  <c r="Y11" i="24"/>
  <c r="X11"/>
  <c r="V11"/>
  <c r="W11" s="1"/>
  <c r="O11"/>
  <c r="N11"/>
  <c r="L11"/>
  <c r="Y17"/>
  <c r="X17"/>
  <c r="V17"/>
  <c r="W17" s="1"/>
  <c r="O17"/>
  <c r="N17"/>
  <c r="L17"/>
  <c r="Y12"/>
  <c r="X12"/>
  <c r="V12"/>
  <c r="W12" s="1"/>
  <c r="O12"/>
  <c r="N12"/>
  <c r="L12"/>
  <c r="Y19"/>
  <c r="X19"/>
  <c r="V19"/>
  <c r="W19" s="1"/>
  <c r="O19"/>
  <c r="N19"/>
  <c r="L19"/>
  <c r="M19" s="1"/>
  <c r="Y30"/>
  <c r="X30"/>
  <c r="V30"/>
  <c r="W30" s="1"/>
  <c r="O30"/>
  <c r="N30"/>
  <c r="L30"/>
  <c r="Y26"/>
  <c r="X26"/>
  <c r="V26"/>
  <c r="W26" s="1"/>
  <c r="O26"/>
  <c r="N26"/>
  <c r="L26"/>
  <c r="M26" s="1"/>
  <c r="Y20"/>
  <c r="X20"/>
  <c r="V20"/>
  <c r="W20" s="1"/>
  <c r="O20"/>
  <c r="N20"/>
  <c r="L20"/>
  <c r="Y27"/>
  <c r="X27"/>
  <c r="V27"/>
  <c r="W27" s="1"/>
  <c r="O27"/>
  <c r="N27"/>
  <c r="L27"/>
  <c r="M27" s="1"/>
  <c r="Y23"/>
  <c r="X23"/>
  <c r="V23"/>
  <c r="W23" s="1"/>
  <c r="O23"/>
  <c r="N23"/>
  <c r="L23"/>
  <c r="Y25"/>
  <c r="X25"/>
  <c r="V25"/>
  <c r="W25" s="1"/>
  <c r="O25"/>
  <c r="N25"/>
  <c r="L25"/>
  <c r="M25" s="1"/>
  <c r="Y18"/>
  <c r="X18"/>
  <c r="V18"/>
  <c r="W18" s="1"/>
  <c r="O18"/>
  <c r="N18"/>
  <c r="L18"/>
  <c r="Y28"/>
  <c r="X28"/>
  <c r="V28"/>
  <c r="W28" s="1"/>
  <c r="O28"/>
  <c r="N28"/>
  <c r="L28"/>
  <c r="M28" s="1"/>
  <c r="Y22"/>
  <c r="X22"/>
  <c r="V22"/>
  <c r="W22" s="1"/>
  <c r="O22"/>
  <c r="N22"/>
  <c r="L22"/>
  <c r="Y15"/>
  <c r="X15"/>
  <c r="V15"/>
  <c r="W15" s="1"/>
  <c r="O15"/>
  <c r="N15"/>
  <c r="L15"/>
  <c r="M15" s="1"/>
  <c r="Y31"/>
  <c r="X31"/>
  <c r="V31"/>
  <c r="W31" s="1"/>
  <c r="O31"/>
  <c r="N31"/>
  <c r="L31"/>
  <c r="Y16"/>
  <c r="X16"/>
  <c r="V16"/>
  <c r="W16" s="1"/>
  <c r="O16"/>
  <c r="N16"/>
  <c r="L16"/>
  <c r="M16" s="1"/>
  <c r="Y29"/>
  <c r="X29"/>
  <c r="V29"/>
  <c r="W29" s="1"/>
  <c r="O29"/>
  <c r="N29"/>
  <c r="L29"/>
  <c r="Y21"/>
  <c r="X21"/>
  <c r="V21"/>
  <c r="W21" s="1"/>
  <c r="O21"/>
  <c r="N21"/>
  <c r="L21"/>
  <c r="M21" s="1"/>
  <c r="Y14"/>
  <c r="X14"/>
  <c r="V14"/>
  <c r="W14" s="1"/>
  <c r="O14"/>
  <c r="N14"/>
  <c r="L14"/>
  <c r="Y13"/>
  <c r="X13"/>
  <c r="V13"/>
  <c r="W13" s="1"/>
  <c r="O13"/>
  <c r="N13"/>
  <c r="L13"/>
  <c r="Y24"/>
  <c r="X24"/>
  <c r="V24"/>
  <c r="W24" s="1"/>
  <c r="O24"/>
  <c r="N24"/>
  <c r="L24"/>
  <c r="Y12" i="23"/>
  <c r="X12"/>
  <c r="V12"/>
  <c r="W12" s="1"/>
  <c r="O12"/>
  <c r="N12"/>
  <c r="L12"/>
  <c r="Y11"/>
  <c r="X11"/>
  <c r="V11"/>
  <c r="W11" s="1"/>
  <c r="O11"/>
  <c r="N11"/>
  <c r="L11"/>
  <c r="Y26"/>
  <c r="X26"/>
  <c r="V26"/>
  <c r="W26" s="1"/>
  <c r="O26"/>
  <c r="N26"/>
  <c r="L26"/>
  <c r="Y18"/>
  <c r="X18"/>
  <c r="V18"/>
  <c r="W18" s="1"/>
  <c r="O18"/>
  <c r="N18"/>
  <c r="L18"/>
  <c r="Y16"/>
  <c r="X16"/>
  <c r="V16"/>
  <c r="W16" s="1"/>
  <c r="O16"/>
  <c r="N16"/>
  <c r="L16"/>
  <c r="Y15"/>
  <c r="X15"/>
  <c r="V15"/>
  <c r="W15" s="1"/>
  <c r="O15"/>
  <c r="N15"/>
  <c r="L15"/>
  <c r="Y25"/>
  <c r="X25"/>
  <c r="V25"/>
  <c r="W25" s="1"/>
  <c r="O25"/>
  <c r="N25"/>
  <c r="L25"/>
  <c r="Y20"/>
  <c r="X20"/>
  <c r="V20"/>
  <c r="W20" s="1"/>
  <c r="O20"/>
  <c r="N20"/>
  <c r="L20"/>
  <c r="Y19"/>
  <c r="X19"/>
  <c r="V19"/>
  <c r="W19" s="1"/>
  <c r="O19"/>
  <c r="N19"/>
  <c r="L19"/>
  <c r="Y17"/>
  <c r="X17"/>
  <c r="V17"/>
  <c r="W17" s="1"/>
  <c r="O17"/>
  <c r="N17"/>
  <c r="L17"/>
  <c r="Y24"/>
  <c r="X24"/>
  <c r="V24"/>
  <c r="W24" s="1"/>
  <c r="O24"/>
  <c r="N24"/>
  <c r="L24"/>
  <c r="Y23"/>
  <c r="X23"/>
  <c r="V23"/>
  <c r="W23" s="1"/>
  <c r="O23"/>
  <c r="N23"/>
  <c r="L23"/>
  <c r="Y22"/>
  <c r="X22"/>
  <c r="V22"/>
  <c r="W22" s="1"/>
  <c r="O22"/>
  <c r="N22"/>
  <c r="L22"/>
  <c r="Y21"/>
  <c r="X21"/>
  <c r="V21"/>
  <c r="W21" s="1"/>
  <c r="O21"/>
  <c r="N21"/>
  <c r="L21"/>
  <c r="Y14"/>
  <c r="X14"/>
  <c r="V14"/>
  <c r="W14" s="1"/>
  <c r="O14"/>
  <c r="N14"/>
  <c r="L14"/>
  <c r="M14" s="1"/>
  <c r="Y13"/>
  <c r="X13"/>
  <c r="V13"/>
  <c r="W13" s="1"/>
  <c r="O13"/>
  <c r="N13"/>
  <c r="L13"/>
  <c r="Y11" i="26"/>
  <c r="X11"/>
  <c r="V11"/>
  <c r="W11" s="1"/>
  <c r="O11"/>
  <c r="N11"/>
  <c r="L11"/>
  <c r="Y11" i="27"/>
  <c r="X11"/>
  <c r="V11"/>
  <c r="W11" s="1"/>
  <c r="O11"/>
  <c r="N11"/>
  <c r="L11"/>
  <c r="Y12" i="28"/>
  <c r="X12"/>
  <c r="V12"/>
  <c r="W12" s="1"/>
  <c r="O12"/>
  <c r="N12"/>
  <c r="L12"/>
  <c r="Y16"/>
  <c r="X16"/>
  <c r="V16"/>
  <c r="W16" s="1"/>
  <c r="O16"/>
  <c r="N16"/>
  <c r="L16"/>
  <c r="Y15"/>
  <c r="X15"/>
  <c r="V15"/>
  <c r="W15" s="1"/>
  <c r="O15"/>
  <c r="N15"/>
  <c r="L15"/>
  <c r="Y14"/>
  <c r="X14"/>
  <c r="V14"/>
  <c r="W14" s="1"/>
  <c r="O14"/>
  <c r="N14"/>
  <c r="L14"/>
  <c r="Y13"/>
  <c r="X13"/>
  <c r="V13"/>
  <c r="W13" s="1"/>
  <c r="O13"/>
  <c r="N13"/>
  <c r="L13"/>
  <c r="Y11"/>
  <c r="X11"/>
  <c r="V11"/>
  <c r="W11" s="1"/>
  <c r="O11"/>
  <c r="N11"/>
  <c r="L11"/>
  <c r="M11" s="1"/>
  <c r="Y11" i="19"/>
  <c r="X11"/>
  <c r="V11"/>
  <c r="W11" s="1"/>
  <c r="O11"/>
  <c r="N11"/>
  <c r="L11"/>
  <c r="Y18"/>
  <c r="X18"/>
  <c r="V18"/>
  <c r="W18" s="1"/>
  <c r="O18"/>
  <c r="N18"/>
  <c r="L18"/>
  <c r="Y16"/>
  <c r="X16"/>
  <c r="V16"/>
  <c r="W16" s="1"/>
  <c r="O16"/>
  <c r="N16"/>
  <c r="L16"/>
  <c r="Y12"/>
  <c r="X12"/>
  <c r="V12"/>
  <c r="W12" s="1"/>
  <c r="O12"/>
  <c r="N12"/>
  <c r="L12"/>
  <c r="Y14"/>
  <c r="X14"/>
  <c r="V14"/>
  <c r="W14" s="1"/>
  <c r="O14"/>
  <c r="N14"/>
  <c r="L14"/>
  <c r="Y17"/>
  <c r="X17"/>
  <c r="V17"/>
  <c r="W17" s="1"/>
  <c r="O17"/>
  <c r="N17"/>
  <c r="L17"/>
  <c r="Y15"/>
  <c r="X15"/>
  <c r="V15"/>
  <c r="W15" s="1"/>
  <c r="O15"/>
  <c r="N15"/>
  <c r="L15"/>
  <c r="Y13"/>
  <c r="X13"/>
  <c r="V13"/>
  <c r="W13" s="1"/>
  <c r="O13"/>
  <c r="N13"/>
  <c r="L13"/>
  <c r="Y38" i="20"/>
  <c r="X38"/>
  <c r="V38"/>
  <c r="W38" s="1"/>
  <c r="O38"/>
  <c r="N38"/>
  <c r="L38"/>
  <c r="Y160"/>
  <c r="X160"/>
  <c r="V160"/>
  <c r="W160" s="1"/>
  <c r="O160"/>
  <c r="N160"/>
  <c r="L160"/>
  <c r="Y153"/>
  <c r="X153"/>
  <c r="V153"/>
  <c r="W153" s="1"/>
  <c r="O153"/>
  <c r="N153"/>
  <c r="L153"/>
  <c r="Y150"/>
  <c r="X150"/>
  <c r="V150"/>
  <c r="W150" s="1"/>
  <c r="O150"/>
  <c r="N150"/>
  <c r="L150"/>
  <c r="Y96"/>
  <c r="X96"/>
  <c r="V96"/>
  <c r="W96" s="1"/>
  <c r="O96"/>
  <c r="N96"/>
  <c r="L96"/>
  <c r="Y88"/>
  <c r="X88"/>
  <c r="V88"/>
  <c r="W88" s="1"/>
  <c r="O88"/>
  <c r="N88"/>
  <c r="L88"/>
  <c r="Y75"/>
  <c r="X75"/>
  <c r="V75"/>
  <c r="W75" s="1"/>
  <c r="O75"/>
  <c r="N75"/>
  <c r="L75"/>
  <c r="Y74"/>
  <c r="X74"/>
  <c r="V74"/>
  <c r="W74" s="1"/>
  <c r="O74"/>
  <c r="N74"/>
  <c r="L74"/>
  <c r="Y52"/>
  <c r="X52"/>
  <c r="V52"/>
  <c r="W52" s="1"/>
  <c r="O52"/>
  <c r="N52"/>
  <c r="L52"/>
  <c r="Y40"/>
  <c r="X40"/>
  <c r="V40"/>
  <c r="W40" s="1"/>
  <c r="O40"/>
  <c r="N40"/>
  <c r="L40"/>
  <c r="Y24"/>
  <c r="X24"/>
  <c r="V24"/>
  <c r="W24" s="1"/>
  <c r="O24"/>
  <c r="N24"/>
  <c r="L24"/>
  <c r="Y18"/>
  <c r="X18"/>
  <c r="V18"/>
  <c r="W18" s="1"/>
  <c r="O18"/>
  <c r="N18"/>
  <c r="L18"/>
  <c r="Y8"/>
  <c r="X8"/>
  <c r="V8"/>
  <c r="W8" s="1"/>
  <c r="O8"/>
  <c r="N8"/>
  <c r="L8"/>
  <c r="Y173"/>
  <c r="X173"/>
  <c r="V173"/>
  <c r="W173" s="1"/>
  <c r="O173"/>
  <c r="N173"/>
  <c r="L173"/>
  <c r="Y142"/>
  <c r="X142"/>
  <c r="V142"/>
  <c r="W142" s="1"/>
  <c r="O142"/>
  <c r="N142"/>
  <c r="L142"/>
  <c r="Y109"/>
  <c r="X109"/>
  <c r="V109"/>
  <c r="W109" s="1"/>
  <c r="O109"/>
  <c r="N109"/>
  <c r="L109"/>
  <c r="M109" s="1"/>
  <c r="Y101"/>
  <c r="X101"/>
  <c r="V101"/>
  <c r="W101" s="1"/>
  <c r="O101"/>
  <c r="N101"/>
  <c r="L101"/>
  <c r="Y95"/>
  <c r="X95"/>
  <c r="V95"/>
  <c r="W95" s="1"/>
  <c r="O95"/>
  <c r="N95"/>
  <c r="L95"/>
  <c r="M95" s="1"/>
  <c r="Y90"/>
  <c r="X90"/>
  <c r="V90"/>
  <c r="W90" s="1"/>
  <c r="O90"/>
  <c r="N90"/>
  <c r="L90"/>
  <c r="Y69"/>
  <c r="X69"/>
  <c r="V69"/>
  <c r="W69" s="1"/>
  <c r="O69"/>
  <c r="N69"/>
  <c r="L69"/>
  <c r="Y12"/>
  <c r="X12"/>
  <c r="V12"/>
  <c r="W12" s="1"/>
  <c r="O12"/>
  <c r="N12"/>
  <c r="L12"/>
  <c r="M12" s="1"/>
  <c r="Y120"/>
  <c r="X120"/>
  <c r="V120"/>
  <c r="W120" s="1"/>
  <c r="O120"/>
  <c r="N120"/>
  <c r="L120"/>
  <c r="Y92"/>
  <c r="X92"/>
  <c r="V92"/>
  <c r="W92" s="1"/>
  <c r="O92"/>
  <c r="N92"/>
  <c r="L92"/>
  <c r="M92" s="1"/>
  <c r="Y87"/>
  <c r="X87"/>
  <c r="V87"/>
  <c r="W87" s="1"/>
  <c r="O87"/>
  <c r="N87"/>
  <c r="L87"/>
  <c r="Y86"/>
  <c r="X86"/>
  <c r="V86"/>
  <c r="W86" s="1"/>
  <c r="O86"/>
  <c r="N86"/>
  <c r="L86"/>
  <c r="M86" s="1"/>
  <c r="Y83"/>
  <c r="X83"/>
  <c r="V83"/>
  <c r="W83" s="1"/>
  <c r="O83"/>
  <c r="N83"/>
  <c r="L83"/>
  <c r="Y70"/>
  <c r="X70"/>
  <c r="V70"/>
  <c r="W70" s="1"/>
  <c r="O70"/>
  <c r="N70"/>
  <c r="L70"/>
  <c r="M70" s="1"/>
  <c r="Y46"/>
  <c r="X46"/>
  <c r="V46"/>
  <c r="W46" s="1"/>
  <c r="O46"/>
  <c r="N46"/>
  <c r="L46"/>
  <c r="Y43"/>
  <c r="X43"/>
  <c r="V43"/>
  <c r="W43" s="1"/>
  <c r="O43"/>
  <c r="N43"/>
  <c r="L43"/>
  <c r="M43" s="1"/>
  <c r="Y21"/>
  <c r="X21"/>
  <c r="V21"/>
  <c r="W21" s="1"/>
  <c r="O21"/>
  <c r="N21"/>
  <c r="L21"/>
  <c r="Y138"/>
  <c r="X138"/>
  <c r="V138"/>
  <c r="W138" s="1"/>
  <c r="O138"/>
  <c r="N138"/>
  <c r="L138"/>
  <c r="M138" s="1"/>
  <c r="Y131"/>
  <c r="X131"/>
  <c r="V131"/>
  <c r="W131" s="1"/>
  <c r="O131"/>
  <c r="N131"/>
  <c r="L131"/>
  <c r="Y112"/>
  <c r="X112"/>
  <c r="V112"/>
  <c r="W112" s="1"/>
  <c r="O112"/>
  <c r="N112"/>
  <c r="L112"/>
  <c r="M112" s="1"/>
  <c r="Y163"/>
  <c r="X163"/>
  <c r="V163"/>
  <c r="W163" s="1"/>
  <c r="O163"/>
  <c r="N163"/>
  <c r="L163"/>
  <c r="Y158"/>
  <c r="X158"/>
  <c r="V158"/>
  <c r="W158" s="1"/>
  <c r="O158"/>
  <c r="N158"/>
  <c r="L158"/>
  <c r="M158" s="1"/>
  <c r="Y63"/>
  <c r="X63"/>
  <c r="V63"/>
  <c r="W63" s="1"/>
  <c r="O63"/>
  <c r="N63"/>
  <c r="L63"/>
  <c r="Y183"/>
  <c r="X183"/>
  <c r="V183"/>
  <c r="W183" s="1"/>
  <c r="O183"/>
  <c r="N183"/>
  <c r="L183"/>
  <c r="M183" s="1"/>
  <c r="Y178"/>
  <c r="X178"/>
  <c r="V178"/>
  <c r="W178" s="1"/>
  <c r="O178"/>
  <c r="N178"/>
  <c r="L178"/>
  <c r="Y176"/>
  <c r="X176"/>
  <c r="V176"/>
  <c r="W176" s="1"/>
  <c r="O176"/>
  <c r="N176"/>
  <c r="L176"/>
  <c r="M176" s="1"/>
  <c r="Y152"/>
  <c r="X152"/>
  <c r="V152"/>
  <c r="W152" s="1"/>
  <c r="O152"/>
  <c r="N152"/>
  <c r="L152"/>
  <c r="Y128"/>
  <c r="X128"/>
  <c r="V128"/>
  <c r="W128" s="1"/>
  <c r="O128"/>
  <c r="N128"/>
  <c r="L128"/>
  <c r="M128" s="1"/>
  <c r="Y72"/>
  <c r="X72"/>
  <c r="V72"/>
  <c r="W72" s="1"/>
  <c r="O72"/>
  <c r="N72"/>
  <c r="L72"/>
  <c r="Y42"/>
  <c r="X42"/>
  <c r="V42"/>
  <c r="W42" s="1"/>
  <c r="O42"/>
  <c r="N42"/>
  <c r="L42"/>
  <c r="M42" s="1"/>
  <c r="Y136"/>
  <c r="X136"/>
  <c r="V136"/>
  <c r="W136" s="1"/>
  <c r="O136"/>
  <c r="N136"/>
  <c r="L136"/>
  <c r="Y66"/>
  <c r="X66"/>
  <c r="V66"/>
  <c r="W66" s="1"/>
  <c r="O66"/>
  <c r="N66"/>
  <c r="L66"/>
  <c r="M66" s="1"/>
  <c r="Y65"/>
  <c r="X65"/>
  <c r="V65"/>
  <c r="W65" s="1"/>
  <c r="O65"/>
  <c r="N65"/>
  <c r="L65"/>
  <c r="Y55"/>
  <c r="X55"/>
  <c r="V55"/>
  <c r="W55" s="1"/>
  <c r="O55"/>
  <c r="N55"/>
  <c r="L55"/>
  <c r="M55" s="1"/>
  <c r="Y9"/>
  <c r="X9"/>
  <c r="V9"/>
  <c r="W9" s="1"/>
  <c r="O9"/>
  <c r="N9"/>
  <c r="L9"/>
  <c r="Y185"/>
  <c r="X185"/>
  <c r="V185"/>
  <c r="W185" s="1"/>
  <c r="O185"/>
  <c r="N185"/>
  <c r="L185"/>
  <c r="M185" s="1"/>
  <c r="Y184"/>
  <c r="X184"/>
  <c r="V184"/>
  <c r="W184" s="1"/>
  <c r="O184"/>
  <c r="N184"/>
  <c r="L184"/>
  <c r="Y164"/>
  <c r="X164"/>
  <c r="V164"/>
  <c r="W164" s="1"/>
  <c r="O164"/>
  <c r="N164"/>
  <c r="L164"/>
  <c r="M164" s="1"/>
  <c r="Y161"/>
  <c r="X161"/>
  <c r="V161"/>
  <c r="W161" s="1"/>
  <c r="O161"/>
  <c r="N161"/>
  <c r="L161"/>
  <c r="Y156"/>
  <c r="X156"/>
  <c r="V156"/>
  <c r="W156" s="1"/>
  <c r="O156"/>
  <c r="N156"/>
  <c r="L156"/>
  <c r="M156" s="1"/>
  <c r="Y81"/>
  <c r="X81"/>
  <c r="V81"/>
  <c r="W81" s="1"/>
  <c r="O81"/>
  <c r="N81"/>
  <c r="L81"/>
  <c r="Y20"/>
  <c r="X20"/>
  <c r="V20"/>
  <c r="W20" s="1"/>
  <c r="O20"/>
  <c r="N20"/>
  <c r="L20"/>
  <c r="M20" s="1"/>
  <c r="Y137"/>
  <c r="X137"/>
  <c r="V137"/>
  <c r="W137" s="1"/>
  <c r="O137"/>
  <c r="N137"/>
  <c r="L137"/>
  <c r="Y110"/>
  <c r="X110"/>
  <c r="V110"/>
  <c r="W110" s="1"/>
  <c r="O110"/>
  <c r="N110"/>
  <c r="L110"/>
  <c r="M110" s="1"/>
  <c r="Y102"/>
  <c r="X102"/>
  <c r="V102"/>
  <c r="W102" s="1"/>
  <c r="O102"/>
  <c r="N102"/>
  <c r="L102"/>
  <c r="Y76"/>
  <c r="X76"/>
  <c r="V76"/>
  <c r="W76" s="1"/>
  <c r="O76"/>
  <c r="N76"/>
  <c r="L76"/>
  <c r="M76" s="1"/>
  <c r="Y36"/>
  <c r="X36"/>
  <c r="V36"/>
  <c r="W36" s="1"/>
  <c r="O36"/>
  <c r="N36"/>
  <c r="L36"/>
  <c r="Y29"/>
  <c r="X29"/>
  <c r="V29"/>
  <c r="W29" s="1"/>
  <c r="O29"/>
  <c r="N29"/>
  <c r="L29"/>
  <c r="M29" s="1"/>
  <c r="Y22"/>
  <c r="X22"/>
  <c r="V22"/>
  <c r="W22" s="1"/>
  <c r="O22"/>
  <c r="N22"/>
  <c r="L22"/>
  <c r="Y15"/>
  <c r="X15"/>
  <c r="V15"/>
  <c r="W15" s="1"/>
  <c r="O15"/>
  <c r="N15"/>
  <c r="L15"/>
  <c r="M15" s="1"/>
  <c r="Y14"/>
  <c r="X14"/>
  <c r="V14"/>
  <c r="W14" s="1"/>
  <c r="O14"/>
  <c r="N14"/>
  <c r="L14"/>
  <c r="Y10"/>
  <c r="X10"/>
  <c r="V10"/>
  <c r="W10" s="1"/>
  <c r="O10"/>
  <c r="N10"/>
  <c r="L10"/>
  <c r="M10" s="1"/>
  <c r="Y113"/>
  <c r="X113"/>
  <c r="V113"/>
  <c r="W113" s="1"/>
  <c r="O113"/>
  <c r="N113"/>
  <c r="L113"/>
  <c r="Y17"/>
  <c r="X17"/>
  <c r="V17"/>
  <c r="W17" s="1"/>
  <c r="O17"/>
  <c r="N17"/>
  <c r="L17"/>
  <c r="Y117"/>
  <c r="X117"/>
  <c r="V117"/>
  <c r="W117" s="1"/>
  <c r="O117"/>
  <c r="N117"/>
  <c r="L117"/>
  <c r="Y105"/>
  <c r="X105"/>
  <c r="V105"/>
  <c r="W105" s="1"/>
  <c r="O105"/>
  <c r="N105"/>
  <c r="L105"/>
  <c r="Y98"/>
  <c r="X98"/>
  <c r="V98"/>
  <c r="W98" s="1"/>
  <c r="O98"/>
  <c r="N98"/>
  <c r="L98"/>
  <c r="Y57"/>
  <c r="X57"/>
  <c r="V57"/>
  <c r="W57" s="1"/>
  <c r="O57"/>
  <c r="N57"/>
  <c r="L57"/>
  <c r="Y44"/>
  <c r="X44"/>
  <c r="V44"/>
  <c r="W44" s="1"/>
  <c r="O44"/>
  <c r="N44"/>
  <c r="L44"/>
  <c r="Y182"/>
  <c r="X182"/>
  <c r="V182"/>
  <c r="W182" s="1"/>
  <c r="O182"/>
  <c r="N182"/>
  <c r="L182"/>
  <c r="Y167"/>
  <c r="X167"/>
  <c r="V167"/>
  <c r="W167" s="1"/>
  <c r="O167"/>
  <c r="N167"/>
  <c r="L167"/>
  <c r="Y91"/>
  <c r="X91"/>
  <c r="V91"/>
  <c r="W91" s="1"/>
  <c r="O91"/>
  <c r="N91"/>
  <c r="L91"/>
  <c r="Y67"/>
  <c r="X67"/>
  <c r="V67"/>
  <c r="W67" s="1"/>
  <c r="O67"/>
  <c r="N67"/>
  <c r="L67"/>
  <c r="Y34"/>
  <c r="X34"/>
  <c r="V34"/>
  <c r="W34" s="1"/>
  <c r="O34"/>
  <c r="N34"/>
  <c r="L34"/>
  <c r="Y31"/>
  <c r="X31"/>
  <c r="V31"/>
  <c r="W31" s="1"/>
  <c r="O31"/>
  <c r="N31"/>
  <c r="L31"/>
  <c r="Y154"/>
  <c r="X154"/>
  <c r="V154"/>
  <c r="W154" s="1"/>
  <c r="O154"/>
  <c r="N154"/>
  <c r="L154"/>
  <c r="Y99"/>
  <c r="X99"/>
  <c r="V99"/>
  <c r="W99" s="1"/>
  <c r="O99"/>
  <c r="N99"/>
  <c r="L99"/>
  <c r="Y104"/>
  <c r="X104"/>
  <c r="V104"/>
  <c r="W104" s="1"/>
  <c r="O104"/>
  <c r="N104"/>
  <c r="L104"/>
  <c r="Y84"/>
  <c r="X84"/>
  <c r="V84"/>
  <c r="W84" s="1"/>
  <c r="O84"/>
  <c r="N84"/>
  <c r="L84"/>
  <c r="Y64"/>
  <c r="X64"/>
  <c r="V64"/>
  <c r="W64" s="1"/>
  <c r="O64"/>
  <c r="N64"/>
  <c r="L64"/>
  <c r="Y119"/>
  <c r="X119"/>
  <c r="V119"/>
  <c r="W119" s="1"/>
  <c r="O119"/>
  <c r="N119"/>
  <c r="L119"/>
  <c r="Y56"/>
  <c r="X56"/>
  <c r="V56"/>
  <c r="W56" s="1"/>
  <c r="O56"/>
  <c r="N56"/>
  <c r="L56"/>
  <c r="Y53"/>
  <c r="X53"/>
  <c r="V53"/>
  <c r="W53" s="1"/>
  <c r="O53"/>
  <c r="N53"/>
  <c r="L53"/>
  <c r="Y50"/>
  <c r="X50"/>
  <c r="V50"/>
  <c r="W50" s="1"/>
  <c r="O50"/>
  <c r="N50"/>
  <c r="L50"/>
  <c r="Y41"/>
  <c r="X41"/>
  <c r="V41"/>
  <c r="W41" s="1"/>
  <c r="O41"/>
  <c r="N41"/>
  <c r="L41"/>
  <c r="Y169"/>
  <c r="X169"/>
  <c r="V169"/>
  <c r="W169" s="1"/>
  <c r="O169"/>
  <c r="N169"/>
  <c r="L169"/>
  <c r="Y130"/>
  <c r="X130"/>
  <c r="V130"/>
  <c r="W130" s="1"/>
  <c r="O130"/>
  <c r="N130"/>
  <c r="L130"/>
  <c r="Y118"/>
  <c r="X118"/>
  <c r="V118"/>
  <c r="W118" s="1"/>
  <c r="O118"/>
  <c r="N118"/>
  <c r="L118"/>
  <c r="Y85"/>
  <c r="X85"/>
  <c r="V85"/>
  <c r="W85" s="1"/>
  <c r="O85"/>
  <c r="N85"/>
  <c r="L85"/>
  <c r="M85" s="1"/>
  <c r="Y33"/>
  <c r="X33"/>
  <c r="V33"/>
  <c r="W33" s="1"/>
  <c r="O33"/>
  <c r="N33"/>
  <c r="L33"/>
  <c r="Y186"/>
  <c r="X186"/>
  <c r="V186"/>
  <c r="W186" s="1"/>
  <c r="O186"/>
  <c r="N186"/>
  <c r="L186"/>
  <c r="M186" s="1"/>
  <c r="Y181"/>
  <c r="X181"/>
  <c r="V181"/>
  <c r="W181" s="1"/>
  <c r="O181"/>
  <c r="N181"/>
  <c r="L181"/>
  <c r="Y165"/>
  <c r="X165"/>
  <c r="V165"/>
  <c r="W165" s="1"/>
  <c r="O165"/>
  <c r="N165"/>
  <c r="L165"/>
  <c r="M165" s="1"/>
  <c r="Y162"/>
  <c r="X162"/>
  <c r="V162"/>
  <c r="W162" s="1"/>
  <c r="O162"/>
  <c r="N162"/>
  <c r="L162"/>
  <c r="Y155"/>
  <c r="X155"/>
  <c r="V155"/>
  <c r="W155" s="1"/>
  <c r="O155"/>
  <c r="N155"/>
  <c r="L155"/>
  <c r="Y129"/>
  <c r="X129"/>
  <c r="V129"/>
  <c r="W129" s="1"/>
  <c r="O129"/>
  <c r="N129"/>
  <c r="L129"/>
  <c r="Y103"/>
  <c r="X103"/>
  <c r="V103"/>
  <c r="W103" s="1"/>
  <c r="O103"/>
  <c r="N103"/>
  <c r="L103"/>
  <c r="Y180"/>
  <c r="X180"/>
  <c r="V180"/>
  <c r="W180" s="1"/>
  <c r="O180"/>
  <c r="N180"/>
  <c r="L180"/>
  <c r="Y127"/>
  <c r="X127"/>
  <c r="V127"/>
  <c r="W127" s="1"/>
  <c r="O127"/>
  <c r="N127"/>
  <c r="L127"/>
  <c r="Y77"/>
  <c r="X77"/>
  <c r="V77"/>
  <c r="W77" s="1"/>
  <c r="O77"/>
  <c r="N77"/>
  <c r="L77"/>
  <c r="Y60"/>
  <c r="X60"/>
  <c r="V60"/>
  <c r="W60" s="1"/>
  <c r="O60"/>
  <c r="N60"/>
  <c r="L60"/>
  <c r="Y59"/>
  <c r="X59"/>
  <c r="V59"/>
  <c r="W59" s="1"/>
  <c r="O59"/>
  <c r="N59"/>
  <c r="L59"/>
  <c r="Y25"/>
  <c r="X25"/>
  <c r="V25"/>
  <c r="W25" s="1"/>
  <c r="O25"/>
  <c r="N25"/>
  <c r="L25"/>
  <c r="Y170"/>
  <c r="X170"/>
  <c r="V170"/>
  <c r="W170" s="1"/>
  <c r="O170"/>
  <c r="N170"/>
  <c r="L170"/>
  <c r="Y148"/>
  <c r="X148"/>
  <c r="V148"/>
  <c r="W148" s="1"/>
  <c r="O148"/>
  <c r="N148"/>
  <c r="L148"/>
  <c r="Y140"/>
  <c r="X140"/>
  <c r="V140"/>
  <c r="W140" s="1"/>
  <c r="O140"/>
  <c r="N140"/>
  <c r="L140"/>
  <c r="Y133"/>
  <c r="X133"/>
  <c r="V133"/>
  <c r="W133" s="1"/>
  <c r="O133"/>
  <c r="N133"/>
  <c r="L133"/>
  <c r="Y126"/>
  <c r="X126"/>
  <c r="V126"/>
  <c r="W126" s="1"/>
  <c r="O126"/>
  <c r="N126"/>
  <c r="L126"/>
  <c r="Y93"/>
  <c r="X93"/>
  <c r="V93"/>
  <c r="W93" s="1"/>
  <c r="O93"/>
  <c r="N93"/>
  <c r="L93"/>
  <c r="Y11"/>
  <c r="X11"/>
  <c r="V11"/>
  <c r="W11" s="1"/>
  <c r="O11"/>
  <c r="N11"/>
  <c r="L11"/>
  <c r="Y13"/>
  <c r="X13"/>
  <c r="V13"/>
  <c r="W13" s="1"/>
  <c r="O13"/>
  <c r="N13"/>
  <c r="L13"/>
  <c r="Y151"/>
  <c r="X151"/>
  <c r="V151"/>
  <c r="W151" s="1"/>
  <c r="O151"/>
  <c r="N151"/>
  <c r="L151"/>
  <c r="Y100"/>
  <c r="X100"/>
  <c r="V100"/>
  <c r="W100" s="1"/>
  <c r="O100"/>
  <c r="N100"/>
  <c r="L100"/>
  <c r="Y97"/>
  <c r="X97"/>
  <c r="V97"/>
  <c r="W97" s="1"/>
  <c r="O97"/>
  <c r="N97"/>
  <c r="L97"/>
  <c r="Y51"/>
  <c r="X51"/>
  <c r="V51"/>
  <c r="W51" s="1"/>
  <c r="O51"/>
  <c r="N51"/>
  <c r="L51"/>
  <c r="Y16"/>
  <c r="X16"/>
  <c r="V16"/>
  <c r="W16" s="1"/>
  <c r="O16"/>
  <c r="N16"/>
  <c r="L16"/>
  <c r="Y179"/>
  <c r="X179"/>
  <c r="V179"/>
  <c r="W179" s="1"/>
  <c r="O179"/>
  <c r="N179"/>
  <c r="L179"/>
  <c r="Y172"/>
  <c r="X172"/>
  <c r="V172"/>
  <c r="W172" s="1"/>
  <c r="O172"/>
  <c r="N172"/>
  <c r="L172"/>
  <c r="Y157"/>
  <c r="X157"/>
  <c r="V157"/>
  <c r="W157" s="1"/>
  <c r="O157"/>
  <c r="N157"/>
  <c r="L157"/>
  <c r="Y111"/>
  <c r="X111"/>
  <c r="V111"/>
  <c r="W111" s="1"/>
  <c r="O111"/>
  <c r="N111"/>
  <c r="L111"/>
  <c r="Y68"/>
  <c r="X68"/>
  <c r="V68"/>
  <c r="W68" s="1"/>
  <c r="O68"/>
  <c r="N68"/>
  <c r="L68"/>
  <c r="Y47"/>
  <c r="X47"/>
  <c r="V47"/>
  <c r="W47" s="1"/>
  <c r="O47"/>
  <c r="N47"/>
  <c r="L47"/>
  <c r="Y45"/>
  <c r="X45"/>
  <c r="V45"/>
  <c r="W45" s="1"/>
  <c r="O45"/>
  <c r="N45"/>
  <c r="L45"/>
  <c r="Y27"/>
  <c r="X27"/>
  <c r="V27"/>
  <c r="W27" s="1"/>
  <c r="O27"/>
  <c r="N27"/>
  <c r="L27"/>
  <c r="Y124"/>
  <c r="X124"/>
  <c r="V124"/>
  <c r="W124" s="1"/>
  <c r="O124"/>
  <c r="N124"/>
  <c r="L124"/>
  <c r="Y115"/>
  <c r="X115"/>
  <c r="V115"/>
  <c r="W115" s="1"/>
  <c r="O115"/>
  <c r="N115"/>
  <c r="L115"/>
  <c r="Y121"/>
  <c r="X121"/>
  <c r="V121"/>
  <c r="W121" s="1"/>
  <c r="O121"/>
  <c r="N121"/>
  <c r="L121"/>
  <c r="Y80"/>
  <c r="X80"/>
  <c r="V80"/>
  <c r="W80" s="1"/>
  <c r="O80"/>
  <c r="N80"/>
  <c r="L80"/>
  <c r="Y73"/>
  <c r="X73"/>
  <c r="V73"/>
  <c r="W73" s="1"/>
  <c r="O73"/>
  <c r="N73"/>
  <c r="L73"/>
  <c r="Y62"/>
  <c r="X62"/>
  <c r="V62"/>
  <c r="W62" s="1"/>
  <c r="O62"/>
  <c r="N62"/>
  <c r="L62"/>
  <c r="Y58"/>
  <c r="X58"/>
  <c r="V58"/>
  <c r="W58" s="1"/>
  <c r="O58"/>
  <c r="N58"/>
  <c r="L58"/>
  <c r="Y49"/>
  <c r="X49"/>
  <c r="V49"/>
  <c r="W49" s="1"/>
  <c r="O49"/>
  <c r="N49"/>
  <c r="L49"/>
  <c r="Y23"/>
  <c r="X23"/>
  <c r="V23"/>
  <c r="W23" s="1"/>
  <c r="O23"/>
  <c r="N23"/>
  <c r="L23"/>
  <c r="Y177"/>
  <c r="X177"/>
  <c r="V177"/>
  <c r="W177" s="1"/>
  <c r="O177"/>
  <c r="N177"/>
  <c r="L177"/>
  <c r="Y174"/>
  <c r="X174"/>
  <c r="V174"/>
  <c r="W174" s="1"/>
  <c r="O174"/>
  <c r="N174"/>
  <c r="L174"/>
  <c r="Y145"/>
  <c r="X145"/>
  <c r="V145"/>
  <c r="W145" s="1"/>
  <c r="O145"/>
  <c r="N145"/>
  <c r="L145"/>
  <c r="Y134"/>
  <c r="X134"/>
  <c r="V134"/>
  <c r="W134" s="1"/>
  <c r="O134"/>
  <c r="N134"/>
  <c r="L134"/>
  <c r="Y132"/>
  <c r="X132"/>
  <c r="V132"/>
  <c r="W132" s="1"/>
  <c r="O132"/>
  <c r="N132"/>
  <c r="L132"/>
  <c r="Y122"/>
  <c r="X122"/>
  <c r="V122"/>
  <c r="W122" s="1"/>
  <c r="O122"/>
  <c r="N122"/>
  <c r="L122"/>
  <c r="Y79"/>
  <c r="X79"/>
  <c r="V79"/>
  <c r="W79" s="1"/>
  <c r="O79"/>
  <c r="N79"/>
  <c r="L79"/>
  <c r="Y78"/>
  <c r="X78"/>
  <c r="V78"/>
  <c r="W78" s="1"/>
  <c r="O78"/>
  <c r="N78"/>
  <c r="L78"/>
  <c r="Y39"/>
  <c r="X39"/>
  <c r="V39"/>
  <c r="W39" s="1"/>
  <c r="O39"/>
  <c r="N39"/>
  <c r="L39"/>
  <c r="Y19"/>
  <c r="X19"/>
  <c r="V19"/>
  <c r="W19" s="1"/>
  <c r="O19"/>
  <c r="N19"/>
  <c r="L19"/>
  <c r="Y149"/>
  <c r="X149"/>
  <c r="V149"/>
  <c r="W149" s="1"/>
  <c r="O149"/>
  <c r="N149"/>
  <c r="L149"/>
  <c r="Y141"/>
  <c r="X141"/>
  <c r="V141"/>
  <c r="W141" s="1"/>
  <c r="O141"/>
  <c r="N141"/>
  <c r="L141"/>
  <c r="Y94"/>
  <c r="X94"/>
  <c r="V94"/>
  <c r="W94" s="1"/>
  <c r="O94"/>
  <c r="N94"/>
  <c r="L94"/>
  <c r="Y82"/>
  <c r="X82"/>
  <c r="V82"/>
  <c r="W82" s="1"/>
  <c r="O82"/>
  <c r="N82"/>
  <c r="L82"/>
  <c r="Y61"/>
  <c r="X61"/>
  <c r="V61"/>
  <c r="W61" s="1"/>
  <c r="O61"/>
  <c r="N61"/>
  <c r="L61"/>
  <c r="Y54"/>
  <c r="X54"/>
  <c r="V54"/>
  <c r="W54" s="1"/>
  <c r="O54"/>
  <c r="N54"/>
  <c r="L54"/>
  <c r="Y168"/>
  <c r="X168"/>
  <c r="V168"/>
  <c r="W168" s="1"/>
  <c r="O168"/>
  <c r="N168"/>
  <c r="L168"/>
  <c r="Y166"/>
  <c r="X166"/>
  <c r="V166"/>
  <c r="W166" s="1"/>
  <c r="O166"/>
  <c r="N166"/>
  <c r="L166"/>
  <c r="Y144"/>
  <c r="X144"/>
  <c r="V144"/>
  <c r="W144" s="1"/>
  <c r="O144"/>
  <c r="N144"/>
  <c r="L144"/>
  <c r="Y139"/>
  <c r="X139"/>
  <c r="V139"/>
  <c r="W139" s="1"/>
  <c r="O139"/>
  <c r="N139"/>
  <c r="L139"/>
  <c r="Y114"/>
  <c r="X114"/>
  <c r="V114"/>
  <c r="W114" s="1"/>
  <c r="O114"/>
  <c r="N114"/>
  <c r="L114"/>
  <c r="Y89"/>
  <c r="X89"/>
  <c r="V89"/>
  <c r="W89" s="1"/>
  <c r="O89"/>
  <c r="N89"/>
  <c r="L89"/>
  <c r="Y28"/>
  <c r="X28"/>
  <c r="V28"/>
  <c r="W28" s="1"/>
  <c r="O28"/>
  <c r="N28"/>
  <c r="L28"/>
  <c r="Y175"/>
  <c r="X175"/>
  <c r="V175"/>
  <c r="W175" s="1"/>
  <c r="O175"/>
  <c r="N175"/>
  <c r="L175"/>
  <c r="Y135"/>
  <c r="X135"/>
  <c r="V135"/>
  <c r="W135" s="1"/>
  <c r="O135"/>
  <c r="N135"/>
  <c r="L135"/>
  <c r="Y123"/>
  <c r="X123"/>
  <c r="V123"/>
  <c r="W123" s="1"/>
  <c r="O123"/>
  <c r="N123"/>
  <c r="L123"/>
  <c r="Y108"/>
  <c r="X108"/>
  <c r="V108"/>
  <c r="W108" s="1"/>
  <c r="O108"/>
  <c r="N108"/>
  <c r="L108"/>
  <c r="Y71"/>
  <c r="X71"/>
  <c r="V71"/>
  <c r="W71" s="1"/>
  <c r="O71"/>
  <c r="N71"/>
  <c r="L71"/>
  <c r="Y48"/>
  <c r="X48"/>
  <c r="V48"/>
  <c r="W48" s="1"/>
  <c r="O48"/>
  <c r="N48"/>
  <c r="L48"/>
  <c r="Y35"/>
  <c r="X35"/>
  <c r="V35"/>
  <c r="W35" s="1"/>
  <c r="O35"/>
  <c r="N35"/>
  <c r="L35"/>
  <c r="Y30"/>
  <c r="X30"/>
  <c r="V30"/>
  <c r="W30" s="1"/>
  <c r="O30"/>
  <c r="N30"/>
  <c r="L30"/>
  <c r="Y171"/>
  <c r="X171"/>
  <c r="V171"/>
  <c r="W171" s="1"/>
  <c r="O171"/>
  <c r="N171"/>
  <c r="L171"/>
  <c r="Y143"/>
  <c r="X143"/>
  <c r="V143"/>
  <c r="W143" s="1"/>
  <c r="O143"/>
  <c r="N143"/>
  <c r="L143"/>
  <c r="M143" s="1"/>
  <c r="Y159"/>
  <c r="X159"/>
  <c r="V159"/>
  <c r="W159" s="1"/>
  <c r="O159"/>
  <c r="N159"/>
  <c r="L159"/>
  <c r="Y147"/>
  <c r="X147"/>
  <c r="V147"/>
  <c r="W147" s="1"/>
  <c r="O147"/>
  <c r="N147"/>
  <c r="L147"/>
  <c r="M147" s="1"/>
  <c r="Y146"/>
  <c r="X146"/>
  <c r="V146"/>
  <c r="W146" s="1"/>
  <c r="O146"/>
  <c r="N146"/>
  <c r="L146"/>
  <c r="Y125"/>
  <c r="X125"/>
  <c r="V125"/>
  <c r="W125" s="1"/>
  <c r="O125"/>
  <c r="N125"/>
  <c r="L125"/>
  <c r="M125" s="1"/>
  <c r="Y116"/>
  <c r="X116"/>
  <c r="V116"/>
  <c r="W116" s="1"/>
  <c r="O116"/>
  <c r="N116"/>
  <c r="L116"/>
  <c r="Y107"/>
  <c r="X107"/>
  <c r="V107"/>
  <c r="W107" s="1"/>
  <c r="O107"/>
  <c r="N107"/>
  <c r="L107"/>
  <c r="M107" s="1"/>
  <c r="Y106"/>
  <c r="X106"/>
  <c r="V106"/>
  <c r="W106" s="1"/>
  <c r="O106"/>
  <c r="N106"/>
  <c r="L106"/>
  <c r="Y37"/>
  <c r="X37"/>
  <c r="V37"/>
  <c r="W37" s="1"/>
  <c r="O37"/>
  <c r="N37"/>
  <c r="L37"/>
  <c r="M37" s="1"/>
  <c r="Y32"/>
  <c r="X32"/>
  <c r="V32"/>
  <c r="W32" s="1"/>
  <c r="O32"/>
  <c r="N32"/>
  <c r="L32"/>
  <c r="Y26"/>
  <c r="X26"/>
  <c r="V26"/>
  <c r="W26" s="1"/>
  <c r="O26"/>
  <c r="N26"/>
  <c r="L26"/>
  <c r="M26" s="1"/>
  <c r="L8" i="21"/>
  <c r="M8" s="1"/>
  <c r="N8"/>
  <c r="O8"/>
  <c r="V8"/>
  <c r="W8" s="1"/>
  <c r="X8"/>
  <c r="Y8"/>
  <c r="AA77" i="22" l="1"/>
  <c r="Z88"/>
  <c r="Z90"/>
  <c r="Z84"/>
  <c r="AA62" i="23"/>
  <c r="AD90"/>
  <c r="Z90"/>
  <c r="AB90" s="1"/>
  <c r="AC90" s="1"/>
  <c r="Z77"/>
  <c r="AB77" s="1"/>
  <c r="AC77" s="1"/>
  <c r="AE77" s="1"/>
  <c r="Z89"/>
  <c r="AA73"/>
  <c r="AA86"/>
  <c r="AA88" i="22"/>
  <c r="Z86"/>
  <c r="AA92"/>
  <c r="AF92"/>
  <c r="AD74"/>
  <c r="AA91"/>
  <c r="AA93" i="24"/>
  <c r="AD88" i="22"/>
  <c r="Z91"/>
  <c r="AA90"/>
  <c r="Z76"/>
  <c r="Z89"/>
  <c r="AB89" s="1"/>
  <c r="AC89" s="1"/>
  <c r="AA84"/>
  <c r="AA75"/>
  <c r="AD89"/>
  <c r="Z92"/>
  <c r="Z76" i="28"/>
  <c r="AD93" i="24"/>
  <c r="AA90"/>
  <c r="Z93"/>
  <c r="AA82" i="22"/>
  <c r="Z88" i="24"/>
  <c r="Z54" i="23"/>
  <c r="AA82"/>
  <c r="AA88"/>
  <c r="Z74" i="28"/>
  <c r="AA91" i="23"/>
  <c r="AB91" s="1"/>
  <c r="AC91" s="1"/>
  <c r="AA34" i="18"/>
  <c r="AA59" i="31"/>
  <c r="AA62"/>
  <c r="AB62" s="1"/>
  <c r="AC62" s="1"/>
  <c r="AE62" s="1"/>
  <c r="AD63"/>
  <c r="Z64"/>
  <c r="AB64" s="1"/>
  <c r="AC64" s="1"/>
  <c r="AE64" s="1"/>
  <c r="Z65"/>
  <c r="Z66"/>
  <c r="M67"/>
  <c r="AF67" s="1"/>
  <c r="Z68"/>
  <c r="M69"/>
  <c r="AF69" s="1"/>
  <c r="Z70"/>
  <c r="AB70" s="1"/>
  <c r="AC70" s="1"/>
  <c r="AE70" s="1"/>
  <c r="Z71"/>
  <c r="Z73"/>
  <c r="AB73" s="1"/>
  <c r="AC73" s="1"/>
  <c r="AE73" s="1"/>
  <c r="Z74"/>
  <c r="Z75"/>
  <c r="Z76"/>
  <c r="Z72"/>
  <c r="AB72" s="1"/>
  <c r="AC72" s="1"/>
  <c r="Z81"/>
  <c r="AB81" s="1"/>
  <c r="AC81" s="1"/>
  <c r="AE81" s="1"/>
  <c r="M82"/>
  <c r="AF82" s="1"/>
  <c r="AA82"/>
  <c r="Z82"/>
  <c r="AB82" s="1"/>
  <c r="AC82" s="1"/>
  <c r="AE82" s="1"/>
  <c r="M83"/>
  <c r="AF83" s="1"/>
  <c r="Z66" i="15"/>
  <c r="M67"/>
  <c r="AF67" s="1"/>
  <c r="Z68"/>
  <c r="AB68" s="1"/>
  <c r="AC68" s="1"/>
  <c r="AE68" s="1"/>
  <c r="M69"/>
  <c r="AF69" s="1"/>
  <c r="Z70"/>
  <c r="M71"/>
  <c r="AF71" s="1"/>
  <c r="Z72"/>
  <c r="AB72" s="1"/>
  <c r="AC72" s="1"/>
  <c r="AE72" s="1"/>
  <c r="M73"/>
  <c r="AF73" s="1"/>
  <c r="Z74"/>
  <c r="M75"/>
  <c r="AF75" s="1"/>
  <c r="Z76"/>
  <c r="AB76" s="1"/>
  <c r="AC76" s="1"/>
  <c r="AE76" s="1"/>
  <c r="M77"/>
  <c r="AF77" s="1"/>
  <c r="Z78"/>
  <c r="AB78" s="1"/>
  <c r="AC78" s="1"/>
  <c r="AE78" s="1"/>
  <c r="M79"/>
  <c r="AF79" s="1"/>
  <c r="Z80"/>
  <c r="AB80" s="1"/>
  <c r="AC80" s="1"/>
  <c r="AE80" s="1"/>
  <c r="M81"/>
  <c r="AF81" s="1"/>
  <c r="Z82"/>
  <c r="AB82" s="1"/>
  <c r="AC82" s="1"/>
  <c r="AE82" s="1"/>
  <c r="M83"/>
  <c r="AF83" s="1"/>
  <c r="Z84"/>
  <c r="AB84" s="1"/>
  <c r="AC84" s="1"/>
  <c r="AE84" s="1"/>
  <c r="M85"/>
  <c r="AF85" s="1"/>
  <c r="AB86"/>
  <c r="AC86" s="1"/>
  <c r="AE86" s="1"/>
  <c r="M87"/>
  <c r="AF87" s="1"/>
  <c r="Z71" i="22"/>
  <c r="Z79"/>
  <c r="Z87" i="23"/>
  <c r="Z8" i="31"/>
  <c r="AB8" s="1"/>
  <c r="AC8" s="1"/>
  <c r="Z10"/>
  <c r="AB10" s="1"/>
  <c r="AC10" s="1"/>
  <c r="Z12"/>
  <c r="AB12" s="1"/>
  <c r="AC12" s="1"/>
  <c r="Z14"/>
  <c r="AB14" s="1"/>
  <c r="AC14" s="1"/>
  <c r="Z16"/>
  <c r="AB16" s="1"/>
  <c r="AC16" s="1"/>
  <c r="Z18"/>
  <c r="AB18" s="1"/>
  <c r="AC18" s="1"/>
  <c r="Z20"/>
  <c r="AB20" s="1"/>
  <c r="AC20" s="1"/>
  <c r="Z22"/>
  <c r="AB22" s="1"/>
  <c r="AC22" s="1"/>
  <c r="Z24"/>
  <c r="AB24" s="1"/>
  <c r="AC24" s="1"/>
  <c r="Z26"/>
  <c r="AB26" s="1"/>
  <c r="AC26" s="1"/>
  <c r="Z27"/>
  <c r="Z28"/>
  <c r="Z29"/>
  <c r="Z30"/>
  <c r="AB30" s="1"/>
  <c r="AC30" s="1"/>
  <c r="AE30" s="1"/>
  <c r="Z31"/>
  <c r="AB31" s="1"/>
  <c r="AC31" s="1"/>
  <c r="Z33"/>
  <c r="Z35"/>
  <c r="Z37"/>
  <c r="AB37" s="1"/>
  <c r="AC37" s="1"/>
  <c r="AE37" s="1"/>
  <c r="Z39"/>
  <c r="Z41"/>
  <c r="AB41" s="1"/>
  <c r="AC41" s="1"/>
  <c r="AE41" s="1"/>
  <c r="Z43"/>
  <c r="Z45"/>
  <c r="AB45" s="1"/>
  <c r="AC45" s="1"/>
  <c r="AE45" s="1"/>
  <c r="Z47"/>
  <c r="Z49"/>
  <c r="AB49" s="1"/>
  <c r="AC49" s="1"/>
  <c r="AE49" s="1"/>
  <c r="AE83"/>
  <c r="AA90" i="15"/>
  <c r="AB90" s="1"/>
  <c r="AC90" s="1"/>
  <c r="AE90" s="1"/>
  <c r="AF1132" i="1"/>
  <c r="Z1132"/>
  <c r="AB1132" s="1"/>
  <c r="AC1132" s="1"/>
  <c r="AE1132" s="1"/>
  <c r="AD36" i="28"/>
  <c r="Z28"/>
  <c r="Z37"/>
  <c r="AF84"/>
  <c r="Z81"/>
  <c r="Z52"/>
  <c r="AA81"/>
  <c r="AD81"/>
  <c r="AA82"/>
  <c r="AA85"/>
  <c r="AD38"/>
  <c r="Z30"/>
  <c r="AA73"/>
  <c r="AD76"/>
  <c r="Z76" i="26"/>
  <c r="AA80"/>
  <c r="Z79"/>
  <c r="AA188" i="20"/>
  <c r="Z187"/>
  <c r="Z190" i="21"/>
  <c r="Z89" i="32"/>
  <c r="AA96"/>
  <c r="AA17"/>
  <c r="AA27" i="30"/>
  <c r="AD77" i="26"/>
  <c r="AD73" i="28"/>
  <c r="AA86"/>
  <c r="Z50"/>
  <c r="AA71"/>
  <c r="Z77"/>
  <c r="Z83"/>
  <c r="Z86"/>
  <c r="Z80"/>
  <c r="AA44"/>
  <c r="AA83"/>
  <c r="AF85"/>
  <c r="AA80"/>
  <c r="AD77"/>
  <c r="AD83"/>
  <c r="AA84"/>
  <c r="AD86"/>
  <c r="AD80"/>
  <c r="AA38"/>
  <c r="Z32"/>
  <c r="AA72"/>
  <c r="Z78"/>
  <c r="AF82"/>
  <c r="Z38"/>
  <c r="AD67" i="23"/>
  <c r="AD77"/>
  <c r="AD65"/>
  <c r="AA58"/>
  <c r="AA57"/>
  <c r="AD91"/>
  <c r="AD76"/>
  <c r="AA85" i="24"/>
  <c r="AA89"/>
  <c r="AA92"/>
  <c r="AA86"/>
  <c r="AA72"/>
  <c r="AD91"/>
  <c r="AA80" i="22"/>
  <c r="AD76"/>
  <c r="AD84"/>
  <c r="AD92"/>
  <c r="AD90"/>
  <c r="AD81"/>
  <c r="AD42"/>
  <c r="AA85"/>
  <c r="AA87"/>
  <c r="AF91"/>
  <c r="AD83"/>
  <c r="Z73"/>
  <c r="AD87"/>
  <c r="AD188" i="21"/>
  <c r="AA192"/>
  <c r="Z33" i="20"/>
  <c r="Z169"/>
  <c r="Z56"/>
  <c r="Z104"/>
  <c r="Z34"/>
  <c r="Z182"/>
  <c r="Z105"/>
  <c r="Z81"/>
  <c r="Z184"/>
  <c r="Z72"/>
  <c r="Z178"/>
  <c r="Z163"/>
  <c r="Z21"/>
  <c r="Z95"/>
  <c r="Z173"/>
  <c r="Z40"/>
  <c r="Z88"/>
  <c r="Z160"/>
  <c r="Z188"/>
  <c r="AF43"/>
  <c r="AA69"/>
  <c r="AA109"/>
  <c r="AD8"/>
  <c r="AD52"/>
  <c r="AD47" i="19"/>
  <c r="AA46" i="20"/>
  <c r="AD38"/>
  <c r="Z32"/>
  <c r="Z116"/>
  <c r="Z159"/>
  <c r="Z35"/>
  <c r="Z123"/>
  <c r="Z89"/>
  <c r="Z166"/>
  <c r="Z82"/>
  <c r="Z19"/>
  <c r="Z122"/>
  <c r="AB122" s="1"/>
  <c r="AC122" s="1"/>
  <c r="AE122" s="1"/>
  <c r="Z174"/>
  <c r="Z58"/>
  <c r="Z121"/>
  <c r="Z45"/>
  <c r="Z157"/>
  <c r="Z51"/>
  <c r="Z13"/>
  <c r="Z133"/>
  <c r="Z25"/>
  <c r="Z127"/>
  <c r="Z55"/>
  <c r="Z158"/>
  <c r="Z90"/>
  <c r="AA87"/>
  <c r="AF12"/>
  <c r="AA18"/>
  <c r="AA74"/>
  <c r="AD32"/>
  <c r="AA37"/>
  <c r="AD159"/>
  <c r="AD35"/>
  <c r="AA48"/>
  <c r="AD123"/>
  <c r="AA135"/>
  <c r="AD89"/>
  <c r="AA114"/>
  <c r="AD166"/>
  <c r="AA168"/>
  <c r="AD82"/>
  <c r="AA94"/>
  <c r="AD19"/>
  <c r="AA39"/>
  <c r="AD122"/>
  <c r="AA132"/>
  <c r="AA83"/>
  <c r="AA120"/>
  <c r="AD142"/>
  <c r="AA173"/>
  <c r="AD24"/>
  <c r="AA40"/>
  <c r="AD75"/>
  <c r="AD153"/>
  <c r="AA160"/>
  <c r="AA187"/>
  <c r="AA78" i="26"/>
  <c r="Z77"/>
  <c r="AD79"/>
  <c r="Z13" i="30"/>
  <c r="AD29"/>
  <c r="AD10"/>
  <c r="Z12"/>
  <c r="AD37"/>
  <c r="AA34"/>
  <c r="AD51"/>
  <c r="AA46"/>
  <c r="AD40"/>
  <c r="AA42"/>
  <c r="AD50"/>
  <c r="AA38"/>
  <c r="AD49"/>
  <c r="AA13"/>
  <c r="AD183" i="21"/>
  <c r="Z188"/>
  <c r="AA160"/>
  <c r="AA188"/>
  <c r="Z185"/>
  <c r="AD190"/>
  <c r="AB19" i="25"/>
  <c r="AC19" s="1"/>
  <c r="AE19" s="1"/>
  <c r="AA186" i="21"/>
  <c r="Z180"/>
  <c r="Z184"/>
  <c r="AA88" i="32"/>
  <c r="Z22"/>
  <c r="AD21"/>
  <c r="AD97"/>
  <c r="AA15" i="30"/>
  <c r="AA36"/>
  <c r="AA43"/>
  <c r="AA35"/>
  <c r="Z18"/>
  <c r="Z22"/>
  <c r="Z11"/>
  <c r="AA39"/>
  <c r="AA45"/>
  <c r="AD37" i="25"/>
  <c r="AD28"/>
  <c r="AA38"/>
  <c r="AD33"/>
  <c r="AA35"/>
  <c r="AD38"/>
  <c r="AA39"/>
  <c r="AD34"/>
  <c r="AA30"/>
  <c r="AA34"/>
  <c r="M10" i="30"/>
  <c r="AF10" s="1"/>
  <c r="Z228" i="27"/>
  <c r="AF27" i="30"/>
  <c r="AD8"/>
  <c r="AF131" i="27"/>
  <c r="AA144"/>
  <c r="AF160"/>
  <c r="AA163"/>
  <c r="AF184"/>
  <c r="AA56"/>
  <c r="AF135"/>
  <c r="AA136"/>
  <c r="AA158"/>
  <c r="AA180"/>
  <c r="AF120"/>
  <c r="AA182"/>
  <c r="Z10" i="30"/>
  <c r="AF13"/>
  <c r="M8"/>
  <c r="AF8" s="1"/>
  <c r="Z9"/>
  <c r="AA10"/>
  <c r="Z49"/>
  <c r="Z25"/>
  <c r="Z27"/>
  <c r="AD13"/>
  <c r="Z15"/>
  <c r="AA26"/>
  <c r="AD39"/>
  <c r="AA44"/>
  <c r="AD43"/>
  <c r="AA47"/>
  <c r="AD45"/>
  <c r="AA33"/>
  <c r="AD35"/>
  <c r="AA41"/>
  <c r="Z14"/>
  <c r="Z28"/>
  <c r="AA8"/>
  <c r="AF15"/>
  <c r="Z16"/>
  <c r="Z20"/>
  <c r="Z24"/>
  <c r="Z26"/>
  <c r="AD27"/>
  <c r="Z8"/>
  <c r="AD15"/>
  <c r="AA37"/>
  <c r="AA51"/>
  <c r="AA40"/>
  <c r="AA50"/>
  <c r="AF41"/>
  <c r="AA49"/>
  <c r="AA11" i="29"/>
  <c r="AA19"/>
  <c r="AA23"/>
  <c r="AA31"/>
  <c r="AA35"/>
  <c r="AA39"/>
  <c r="AA51"/>
  <c r="Z11"/>
  <c r="Z15"/>
  <c r="Z19"/>
  <c r="AB19" s="1"/>
  <c r="AC19" s="1"/>
  <c r="AA15"/>
  <c r="AD18"/>
  <c r="AF42"/>
  <c r="AF46"/>
  <c r="AD54"/>
  <c r="AD11"/>
  <c r="AA12"/>
  <c r="AD15"/>
  <c r="AA16"/>
  <c r="AD19"/>
  <c r="AA20"/>
  <c r="AD23"/>
  <c r="AA24"/>
  <c r="AD27"/>
  <c r="AA28"/>
  <c r="AD31"/>
  <c r="AA32"/>
  <c r="AD35"/>
  <c r="AA36"/>
  <c r="AD39"/>
  <c r="AA40"/>
  <c r="AD43"/>
  <c r="AA44"/>
  <c r="AD47"/>
  <c r="AA48"/>
  <c r="AD51"/>
  <c r="AA52"/>
  <c r="AD14"/>
  <c r="AA27"/>
  <c r="AD50"/>
  <c r="AD9"/>
  <c r="AD22"/>
  <c r="AF38"/>
  <c r="AA43"/>
  <c r="AA47"/>
  <c r="Z28" i="25"/>
  <c r="AA11"/>
  <c r="AD35"/>
  <c r="AD39"/>
  <c r="AD30"/>
  <c r="AA31"/>
  <c r="AD11"/>
  <c r="Z217" i="27"/>
  <c r="AD36" i="25"/>
  <c r="AA37"/>
  <c r="AA33"/>
  <c r="AD31"/>
  <c r="AA28"/>
  <c r="AA173" i="21"/>
  <c r="Z131"/>
  <c r="AD178"/>
  <c r="AA154"/>
  <c r="AD152"/>
  <c r="AA184"/>
  <c r="AA183"/>
  <c r="AD192"/>
  <c r="AA168"/>
  <c r="AA131"/>
  <c r="AD131"/>
  <c r="Z173"/>
  <c r="AA181"/>
  <c r="AA187"/>
  <c r="AD184"/>
  <c r="Z192"/>
  <c r="AD167"/>
  <c r="AF131"/>
  <c r="AA182"/>
  <c r="AA171"/>
  <c r="M184"/>
  <c r="AF184" s="1"/>
  <c r="AA158"/>
  <c r="AD180"/>
  <c r="AA170"/>
  <c r="AD173"/>
  <c r="AA191"/>
  <c r="AD141"/>
  <c r="AD164"/>
  <c r="AD177"/>
  <c r="AD191"/>
  <c r="AD93" i="26"/>
  <c r="Z11"/>
  <c r="Z85"/>
  <c r="Z44"/>
  <c r="AD12" i="29"/>
  <c r="AA13"/>
  <c r="AD16"/>
  <c r="AA17"/>
  <c r="AD20"/>
  <c r="AA21"/>
  <c r="AD24"/>
  <c r="AA25"/>
  <c r="AA29"/>
  <c r="AA33"/>
  <c r="AD36"/>
  <c r="AA37"/>
  <c r="AF40"/>
  <c r="AA41"/>
  <c r="AF44"/>
  <c r="AA45"/>
  <c r="AF48"/>
  <c r="AA49"/>
  <c r="AD52"/>
  <c r="AA53"/>
  <c r="Z13"/>
  <c r="Z17"/>
  <c r="AA9"/>
  <c r="AD13"/>
  <c r="AA14"/>
  <c r="AD17"/>
  <c r="AA18"/>
  <c r="AD21"/>
  <c r="AA22"/>
  <c r="AD25"/>
  <c r="AA26"/>
  <c r="AD29"/>
  <c r="AA30"/>
  <c r="AD33"/>
  <c r="AA34"/>
  <c r="AD37"/>
  <c r="AA38"/>
  <c r="AD41"/>
  <c r="AA42"/>
  <c r="AD45"/>
  <c r="AA46"/>
  <c r="AD49"/>
  <c r="AA50"/>
  <c r="AD53"/>
  <c r="AA54"/>
  <c r="AA234" i="27"/>
  <c r="AA236"/>
  <c r="AD228"/>
  <c r="AA85"/>
  <c r="AD81" i="26"/>
  <c r="AA75"/>
  <c r="AA81"/>
  <c r="AD188" i="20"/>
  <c r="AA26"/>
  <c r="AD106"/>
  <c r="AD171"/>
  <c r="AA30"/>
  <c r="AD71"/>
  <c r="AA108"/>
  <c r="AD175"/>
  <c r="AA28"/>
  <c r="AD139"/>
  <c r="AA144"/>
  <c r="AD54"/>
  <c r="AA61"/>
  <c r="AD141"/>
  <c r="AA149"/>
  <c r="AD78"/>
  <c r="AA79"/>
  <c r="AD134"/>
  <c r="AA150"/>
  <c r="AA106"/>
  <c r="AA171"/>
  <c r="AD48"/>
  <c r="AA175"/>
  <c r="AD114"/>
  <c r="AA54"/>
  <c r="AD94"/>
  <c r="AA78"/>
  <c r="AA134"/>
  <c r="AA43"/>
  <c r="AD83"/>
  <c r="AD120"/>
  <c r="AA12"/>
  <c r="AA8"/>
  <c r="AD40"/>
  <c r="AA52"/>
  <c r="AD88"/>
  <c r="AA38"/>
  <c r="Z146"/>
  <c r="Z71"/>
  <c r="Z139"/>
  <c r="Z124"/>
  <c r="Z179"/>
  <c r="Z100"/>
  <c r="Z93"/>
  <c r="Z148"/>
  <c r="Z60"/>
  <c r="Z103"/>
  <c r="Z183"/>
  <c r="Z101"/>
  <c r="Z181"/>
  <c r="Z118"/>
  <c r="Z50"/>
  <c r="Z64"/>
  <c r="Z154"/>
  <c r="Z91"/>
  <c r="Z57"/>
  <c r="Z17"/>
  <c r="Z36"/>
  <c r="Z137"/>
  <c r="Z161"/>
  <c r="Z136"/>
  <c r="Z152"/>
  <c r="Z63"/>
  <c r="Z131"/>
  <c r="Z69"/>
  <c r="AB69" s="1"/>
  <c r="AC69" s="1"/>
  <c r="Z109"/>
  <c r="Z18"/>
  <c r="Z74"/>
  <c r="Z150"/>
  <c r="AD187"/>
  <c r="AF37"/>
  <c r="AA71"/>
  <c r="AD135"/>
  <c r="AA139"/>
  <c r="AD168"/>
  <c r="AA141"/>
  <c r="AD39"/>
  <c r="AD132"/>
  <c r="AD173"/>
  <c r="AD160"/>
  <c r="Z106"/>
  <c r="Z171"/>
  <c r="Z175"/>
  <c r="Z54"/>
  <c r="Z141"/>
  <c r="Z78"/>
  <c r="Z134"/>
  <c r="Z23"/>
  <c r="Z73"/>
  <c r="Z68"/>
  <c r="AF26"/>
  <c r="AA32"/>
  <c r="AA159"/>
  <c r="AA35"/>
  <c r="AD108"/>
  <c r="AA123"/>
  <c r="AD28"/>
  <c r="AA89"/>
  <c r="AD144"/>
  <c r="AA166"/>
  <c r="AD61"/>
  <c r="AA82"/>
  <c r="AD149"/>
  <c r="AA19"/>
  <c r="AD79"/>
  <c r="AA122"/>
  <c r="AD145"/>
  <c r="AD46"/>
  <c r="AD87"/>
  <c r="AA92"/>
  <c r="AD69"/>
  <c r="AA142"/>
  <c r="AD18"/>
  <c r="AA24"/>
  <c r="AD74"/>
  <c r="AD150"/>
  <c r="AA153"/>
  <c r="AF18" i="32"/>
  <c r="AA23"/>
  <c r="AA101"/>
  <c r="Z101"/>
  <c r="AF101"/>
  <c r="AD60"/>
  <c r="Z75"/>
  <c r="Z218" i="27"/>
  <c r="AA228"/>
  <c r="AA219"/>
  <c r="AA222"/>
  <c r="AD85"/>
  <c r="Z27" i="32"/>
  <c r="AA33"/>
  <c r="AA89"/>
  <c r="AD96"/>
  <c r="AD101"/>
  <c r="AF96"/>
  <c r="AA55"/>
  <c r="Z60"/>
  <c r="AA70"/>
  <c r="Z96"/>
  <c r="AD15"/>
  <c r="AD30"/>
  <c r="AD35"/>
  <c r="AD19"/>
  <c r="AA21"/>
  <c r="AD43"/>
  <c r="Z54"/>
  <c r="Z82"/>
  <c r="Z17"/>
  <c r="AA19"/>
  <c r="AD27"/>
  <c r="Z38"/>
  <c r="AF89"/>
  <c r="AD51"/>
  <c r="AA14"/>
  <c r="AD38"/>
  <c r="AA39"/>
  <c r="AF80"/>
  <c r="Z81"/>
  <c r="Z86"/>
  <c r="AB86" s="1"/>
  <c r="AC86" s="1"/>
  <c r="AA94"/>
  <c r="AA76"/>
  <c r="Z43"/>
  <c r="AA49"/>
  <c r="AD72"/>
  <c r="Z100"/>
  <c r="AA12"/>
  <c r="AA18"/>
  <c r="AA24"/>
  <c r="AD28"/>
  <c r="Z29"/>
  <c r="AD33"/>
  <c r="Z34"/>
  <c r="AD44"/>
  <c r="Z45"/>
  <c r="AD49"/>
  <c r="Z50"/>
  <c r="AD61"/>
  <c r="Z62"/>
  <c r="AD70"/>
  <c r="Z71"/>
  <c r="AD81"/>
  <c r="AA82"/>
  <c r="AD87"/>
  <c r="Z90"/>
  <c r="AD94"/>
  <c r="Z95"/>
  <c r="AD89"/>
  <c r="AD17"/>
  <c r="Z30"/>
  <c r="Z35"/>
  <c r="AA57"/>
  <c r="AA65"/>
  <c r="AA92"/>
  <c r="AF19"/>
  <c r="Z84"/>
  <c r="AF88"/>
  <c r="Z12"/>
  <c r="AA83"/>
  <c r="AA91"/>
  <c r="AD12"/>
  <c r="AA25"/>
  <c r="Z46"/>
  <c r="Z51"/>
  <c r="Z63"/>
  <c r="Z72"/>
  <c r="AD82"/>
  <c r="Z16"/>
  <c r="AF20"/>
  <c r="AD25"/>
  <c r="AA32"/>
  <c r="AD36"/>
  <c r="Z37"/>
  <c r="AD41"/>
  <c r="Z42"/>
  <c r="AD52"/>
  <c r="Z53"/>
  <c r="AD57"/>
  <c r="Z59"/>
  <c r="AD73"/>
  <c r="Z74"/>
  <c r="AD78"/>
  <c r="Z79"/>
  <c r="AD98"/>
  <c r="Z99"/>
  <c r="AA13"/>
  <c r="AA30"/>
  <c r="AA46"/>
  <c r="AA63"/>
  <c r="AA31"/>
  <c r="AA41"/>
  <c r="AA47"/>
  <c r="AA78"/>
  <c r="Z91"/>
  <c r="Z97"/>
  <c r="Z88"/>
  <c r="AA15"/>
  <c r="Z21"/>
  <c r="AA22"/>
  <c r="AA38"/>
  <c r="AB38" s="1"/>
  <c r="AC38" s="1"/>
  <c r="AA54"/>
  <c r="AA75"/>
  <c r="AA80"/>
  <c r="AD85"/>
  <c r="AA100"/>
  <c r="AF29"/>
  <c r="AF37"/>
  <c r="AF45"/>
  <c r="AF53"/>
  <c r="AF62"/>
  <c r="AF74"/>
  <c r="AF90"/>
  <c r="AF99"/>
  <c r="Z13"/>
  <c r="M21"/>
  <c r="AF21" s="1"/>
  <c r="Z23"/>
  <c r="AD29"/>
  <c r="Z31"/>
  <c r="AD37"/>
  <c r="Z39"/>
  <c r="AA40"/>
  <c r="AD45"/>
  <c r="AD46"/>
  <c r="Z47"/>
  <c r="AA48"/>
  <c r="AD53"/>
  <c r="AD54"/>
  <c r="Z55"/>
  <c r="AA56"/>
  <c r="AD62"/>
  <c r="AD63"/>
  <c r="Z65"/>
  <c r="AA69"/>
  <c r="AD74"/>
  <c r="AD75"/>
  <c r="Z76"/>
  <c r="AA77"/>
  <c r="M82"/>
  <c r="AF82" s="1"/>
  <c r="Z83"/>
  <c r="AA84"/>
  <c r="AD90"/>
  <c r="AD91"/>
  <c r="Z92"/>
  <c r="AA93"/>
  <c r="AD99"/>
  <c r="AD100"/>
  <c r="AD88"/>
  <c r="AF23"/>
  <c r="AF39"/>
  <c r="Z48"/>
  <c r="AF55"/>
  <c r="Z69"/>
  <c r="AF76"/>
  <c r="AD83"/>
  <c r="AF92"/>
  <c r="AD13"/>
  <c r="AA16"/>
  <c r="AD23"/>
  <c r="AA26"/>
  <c r="Z33"/>
  <c r="AD39"/>
  <c r="AA42"/>
  <c r="AD47"/>
  <c r="AA50"/>
  <c r="AD55"/>
  <c r="AA59"/>
  <c r="AD65"/>
  <c r="AA71"/>
  <c r="AD77"/>
  <c r="Z85"/>
  <c r="AD93"/>
  <c r="M15"/>
  <c r="AF15" s="1"/>
  <c r="Z20"/>
  <c r="M25"/>
  <c r="AF25" s="1"/>
  <c r="Z26"/>
  <c r="AB26" s="1"/>
  <c r="AC26" s="1"/>
  <c r="AA27"/>
  <c r="M33"/>
  <c r="AF33" s="1"/>
  <c r="AA35"/>
  <c r="M41"/>
  <c r="AF41" s="1"/>
  <c r="AA43"/>
  <c r="M49"/>
  <c r="AF49" s="1"/>
  <c r="AA51"/>
  <c r="M57"/>
  <c r="AF57" s="1"/>
  <c r="AA60"/>
  <c r="M70"/>
  <c r="AF70" s="1"/>
  <c r="AA72"/>
  <c r="M78"/>
  <c r="AF78" s="1"/>
  <c r="AD84"/>
  <c r="AA86"/>
  <c r="M94"/>
  <c r="AF94" s="1"/>
  <c r="AA97"/>
  <c r="AF13"/>
  <c r="AF31"/>
  <c r="Z56"/>
  <c r="AF65"/>
  <c r="Z77"/>
  <c r="AA85"/>
  <c r="Z93"/>
  <c r="Z15"/>
  <c r="Z25"/>
  <c r="AD32"/>
  <c r="AD40"/>
  <c r="Z49"/>
  <c r="Z57"/>
  <c r="Z70"/>
  <c r="AD76"/>
  <c r="AA79"/>
  <c r="AF84"/>
  <c r="Z94"/>
  <c r="AF16"/>
  <c r="Z18"/>
  <c r="AD26"/>
  <c r="AA28"/>
  <c r="AD34"/>
  <c r="AA36"/>
  <c r="AD42"/>
  <c r="AA44"/>
  <c r="AD50"/>
  <c r="AA52"/>
  <c r="AD59"/>
  <c r="AA61"/>
  <c r="AD71"/>
  <c r="AA73"/>
  <c r="AD79"/>
  <c r="AA87"/>
  <c r="AD95"/>
  <c r="AA98"/>
  <c r="Z14"/>
  <c r="Z24"/>
  <c r="Z32"/>
  <c r="AB32" s="1"/>
  <c r="AC32" s="1"/>
  <c r="Z40"/>
  <c r="AF47"/>
  <c r="AD14"/>
  <c r="AD24"/>
  <c r="AD31"/>
  <c r="AA34"/>
  <c r="Z41"/>
  <c r="AD48"/>
  <c r="AD56"/>
  <c r="AD69"/>
  <c r="Z78"/>
  <c r="AD92"/>
  <c r="AA95"/>
  <c r="M17"/>
  <c r="AF17" s="1"/>
  <c r="Z19"/>
  <c r="AA20"/>
  <c r="AF22"/>
  <c r="M27"/>
  <c r="AF27" s="1"/>
  <c r="Z28"/>
  <c r="AA29"/>
  <c r="M35"/>
  <c r="AF35" s="1"/>
  <c r="Z36"/>
  <c r="AA37"/>
  <c r="M43"/>
  <c r="AF43" s="1"/>
  <c r="Z44"/>
  <c r="AA45"/>
  <c r="M51"/>
  <c r="AF51" s="1"/>
  <c r="Z52"/>
  <c r="AA53"/>
  <c r="M60"/>
  <c r="AF60" s="1"/>
  <c r="Z61"/>
  <c r="AA62"/>
  <c r="M72"/>
  <c r="AF72" s="1"/>
  <c r="Z73"/>
  <c r="AA74"/>
  <c r="Z80"/>
  <c r="AA81"/>
  <c r="AF86"/>
  <c r="Z87"/>
  <c r="AA90"/>
  <c r="M97"/>
  <c r="AF97" s="1"/>
  <c r="Z98"/>
  <c r="AA99"/>
  <c r="M228" i="27"/>
  <c r="AF228" s="1"/>
  <c r="Z232"/>
  <c r="Z85"/>
  <c r="Z11"/>
  <c r="AA117"/>
  <c r="Z234"/>
  <c r="AA153"/>
  <c r="AA60"/>
  <c r="AA178"/>
  <c r="AA175"/>
  <c r="AF176"/>
  <c r="AA48"/>
  <c r="M85"/>
  <c r="AF85" s="1"/>
  <c r="AA47" i="19"/>
  <c r="AD153" i="27"/>
  <c r="AD175"/>
  <c r="AA135"/>
  <c r="AA120"/>
  <c r="AA217"/>
  <c r="Z50" i="19"/>
  <c r="AA131" i="27"/>
  <c r="AA184"/>
  <c r="Z222"/>
  <c r="AD236"/>
  <c r="AA160"/>
  <c r="AD178"/>
  <c r="AD48"/>
  <c r="AD46" i="19"/>
  <c r="AD144" i="27"/>
  <c r="AA149"/>
  <c r="AD163"/>
  <c r="AA168"/>
  <c r="AD56"/>
  <c r="AA55"/>
  <c r="AD136"/>
  <c r="AD180"/>
  <c r="AD182"/>
  <c r="AA31"/>
  <c r="AD222"/>
  <c r="AD234"/>
  <c r="AA221"/>
  <c r="AA233"/>
  <c r="M12" i="32"/>
  <c r="AF12" s="1"/>
  <c r="M14"/>
  <c r="AF14" s="1"/>
  <c r="AD18"/>
  <c r="AD22"/>
  <c r="AD16"/>
  <c r="AD20"/>
  <c r="M24"/>
  <c r="AF24" s="1"/>
  <c r="M26"/>
  <c r="AF26" s="1"/>
  <c r="M28"/>
  <c r="AF28" s="1"/>
  <c r="M30"/>
  <c r="AF30" s="1"/>
  <c r="M32"/>
  <c r="AF32" s="1"/>
  <c r="M34"/>
  <c r="AF34" s="1"/>
  <c r="M36"/>
  <c r="AF36" s="1"/>
  <c r="M38"/>
  <c r="AF38" s="1"/>
  <c r="M40"/>
  <c r="AF40" s="1"/>
  <c r="M42"/>
  <c r="AF42" s="1"/>
  <c r="M44"/>
  <c r="AF44" s="1"/>
  <c r="M46"/>
  <c r="AF46" s="1"/>
  <c r="M48"/>
  <c r="AF48" s="1"/>
  <c r="M50"/>
  <c r="AF50" s="1"/>
  <c r="M52"/>
  <c r="AF52" s="1"/>
  <c r="M54"/>
  <c r="AF54" s="1"/>
  <c r="M56"/>
  <c r="AF56" s="1"/>
  <c r="M59"/>
  <c r="AF59" s="1"/>
  <c r="M61"/>
  <c r="AF61" s="1"/>
  <c r="M63"/>
  <c r="AF63" s="1"/>
  <c r="M69"/>
  <c r="AF69" s="1"/>
  <c r="M71"/>
  <c r="AF71" s="1"/>
  <c r="M73"/>
  <c r="AF73" s="1"/>
  <c r="M75"/>
  <c r="AF75" s="1"/>
  <c r="M77"/>
  <c r="AF77" s="1"/>
  <c r="M79"/>
  <c r="AF79" s="1"/>
  <c r="AD80"/>
  <c r="M81"/>
  <c r="AF81" s="1"/>
  <c r="M83"/>
  <c r="AF83" s="1"/>
  <c r="M85"/>
  <c r="AF85" s="1"/>
  <c r="AD86"/>
  <c r="M87"/>
  <c r="AF87" s="1"/>
  <c r="M91"/>
  <c r="AF91" s="1"/>
  <c r="M93"/>
  <c r="AF93" s="1"/>
  <c r="M95"/>
  <c r="AF95" s="1"/>
  <c r="M98"/>
  <c r="AF98" s="1"/>
  <c r="M100"/>
  <c r="AF100" s="1"/>
  <c r="AE67" i="15"/>
  <c r="AE69"/>
  <c r="AE71"/>
  <c r="AE73"/>
  <c r="AB75"/>
  <c r="AC75" s="1"/>
  <c r="AE75" s="1"/>
  <c r="AB66"/>
  <c r="AC66" s="1"/>
  <c r="AE66" s="1"/>
  <c r="AB70"/>
  <c r="AC70" s="1"/>
  <c r="AE70" s="1"/>
  <c r="AB74"/>
  <c r="AC74" s="1"/>
  <c r="AE74" s="1"/>
  <c r="M66"/>
  <c r="AF66" s="1"/>
  <c r="M68"/>
  <c r="AF68" s="1"/>
  <c r="M70"/>
  <c r="AF70" s="1"/>
  <c r="M72"/>
  <c r="AF72" s="1"/>
  <c r="M74"/>
  <c r="AF74" s="1"/>
  <c r="M76"/>
  <c r="AF76" s="1"/>
  <c r="AB77"/>
  <c r="AC77" s="1"/>
  <c r="AE77" s="1"/>
  <c r="AB79"/>
  <c r="AC79" s="1"/>
  <c r="AE79" s="1"/>
  <c r="AB81"/>
  <c r="AC81" s="1"/>
  <c r="AE81" s="1"/>
  <c r="AB83"/>
  <c r="AC83" s="1"/>
  <c r="AE83" s="1"/>
  <c r="AB85"/>
  <c r="AC85" s="1"/>
  <c r="AE85" s="1"/>
  <c r="AB87"/>
  <c r="AC87" s="1"/>
  <c r="AE87" s="1"/>
  <c r="AB89"/>
  <c r="AC89" s="1"/>
  <c r="AE89" s="1"/>
  <c r="AB91"/>
  <c r="AC91" s="1"/>
  <c r="AE91" s="1"/>
  <c r="AB93"/>
  <c r="AC93" s="1"/>
  <c r="AE93" s="1"/>
  <c r="M78"/>
  <c r="AF78" s="1"/>
  <c r="M80"/>
  <c r="AF80" s="1"/>
  <c r="M82"/>
  <c r="AF82" s="1"/>
  <c r="M84"/>
  <c r="AF84" s="1"/>
  <c r="M86"/>
  <c r="AF86" s="1"/>
  <c r="M88"/>
  <c r="AF88" s="1"/>
  <c r="M90"/>
  <c r="AF90" s="1"/>
  <c r="M92"/>
  <c r="AF92" s="1"/>
  <c r="M94"/>
  <c r="AF94" s="1"/>
  <c r="Z21" i="29"/>
  <c r="AB21" s="1"/>
  <c r="AC21" s="1"/>
  <c r="Z23"/>
  <c r="Z25"/>
  <c r="Z27"/>
  <c r="Z29"/>
  <c r="Z31"/>
  <c r="Z33"/>
  <c r="Z37"/>
  <c r="Z39"/>
  <c r="Z41"/>
  <c r="Z43"/>
  <c r="Z45"/>
  <c r="Z47"/>
  <c r="Z49"/>
  <c r="Z51"/>
  <c r="Z53"/>
  <c r="Z36" i="30"/>
  <c r="Z37"/>
  <c r="Z39"/>
  <c r="Z51"/>
  <c r="Z43"/>
  <c r="Z40"/>
  <c r="Z45"/>
  <c r="Z50"/>
  <c r="AA16"/>
  <c r="AA17"/>
  <c r="AD18"/>
  <c r="AA18"/>
  <c r="AB18" s="1"/>
  <c r="AC18" s="1"/>
  <c r="AF19"/>
  <c r="AA19"/>
  <c r="Z19"/>
  <c r="AD20"/>
  <c r="AA20"/>
  <c r="AD21"/>
  <c r="AA21"/>
  <c r="AD22"/>
  <c r="AA22"/>
  <c r="AD23"/>
  <c r="AA23"/>
  <c r="AD24"/>
  <c r="AA24"/>
  <c r="AD30"/>
  <c r="AA30"/>
  <c r="AD11"/>
  <c r="AA11"/>
  <c r="AD26"/>
  <c r="Z29"/>
  <c r="AD25"/>
  <c r="AA25"/>
  <c r="AD28"/>
  <c r="AA28"/>
  <c r="AD9"/>
  <c r="AA9"/>
  <c r="AD12"/>
  <c r="AA12"/>
  <c r="AD14"/>
  <c r="AA14"/>
  <c r="AD16"/>
  <c r="Z17"/>
  <c r="AF17"/>
  <c r="M18"/>
  <c r="AF18" s="1"/>
  <c r="M20"/>
  <c r="AF20" s="1"/>
  <c r="Z21"/>
  <c r="M22"/>
  <c r="AF22" s="1"/>
  <c r="Z23"/>
  <c r="M24"/>
  <c r="AF24" s="1"/>
  <c r="Z30"/>
  <c r="M11"/>
  <c r="AF11" s="1"/>
  <c r="M26"/>
  <c r="AF26" s="1"/>
  <c r="AA29"/>
  <c r="AD36"/>
  <c r="M37"/>
  <c r="AF37" s="1"/>
  <c r="Z34"/>
  <c r="M39"/>
  <c r="AF39" s="1"/>
  <c r="Z44"/>
  <c r="M51"/>
  <c r="AF51" s="1"/>
  <c r="Z46"/>
  <c r="M43"/>
  <c r="AF43" s="1"/>
  <c r="Z47"/>
  <c r="M40"/>
  <c r="AF40" s="1"/>
  <c r="Z42"/>
  <c r="M45"/>
  <c r="AF45" s="1"/>
  <c r="Z33"/>
  <c r="M50"/>
  <c r="AF50" s="1"/>
  <c r="Z38"/>
  <c r="Z35"/>
  <c r="Z41"/>
  <c r="M25"/>
  <c r="AF25" s="1"/>
  <c r="M28"/>
  <c r="AF28" s="1"/>
  <c r="M9"/>
  <c r="AF9" s="1"/>
  <c r="M12"/>
  <c r="AF12" s="1"/>
  <c r="M14"/>
  <c r="AF14" s="1"/>
  <c r="M16"/>
  <c r="AF16" s="1"/>
  <c r="AD17"/>
  <c r="AD19"/>
  <c r="M21"/>
  <c r="AF21" s="1"/>
  <c r="M23"/>
  <c r="AF23" s="1"/>
  <c r="M30"/>
  <c r="AF30" s="1"/>
  <c r="M29"/>
  <c r="AF29" s="1"/>
  <c r="M36"/>
  <c r="AF36" s="1"/>
  <c r="AF34"/>
  <c r="AF44"/>
  <c r="AF46"/>
  <c r="AF47"/>
  <c r="AF42"/>
  <c r="AF33"/>
  <c r="AF38"/>
  <c r="AD34"/>
  <c r="AD44"/>
  <c r="AD46"/>
  <c r="AD47"/>
  <c r="AD42"/>
  <c r="AD33"/>
  <c r="AD38"/>
  <c r="M35"/>
  <c r="AF35" s="1"/>
  <c r="AD41"/>
  <c r="M49"/>
  <c r="AF49" s="1"/>
  <c r="Z9" i="29"/>
  <c r="M11"/>
  <c r="AF11" s="1"/>
  <c r="Z12"/>
  <c r="M13"/>
  <c r="AF13" s="1"/>
  <c r="Z14"/>
  <c r="M15"/>
  <c r="AF15" s="1"/>
  <c r="Z16"/>
  <c r="M17"/>
  <c r="AF17" s="1"/>
  <c r="Z18"/>
  <c r="M19"/>
  <c r="AF19" s="1"/>
  <c r="Z20"/>
  <c r="M21"/>
  <c r="AF21" s="1"/>
  <c r="Z22"/>
  <c r="M23"/>
  <c r="AF23" s="1"/>
  <c r="Z24"/>
  <c r="M25"/>
  <c r="AF25" s="1"/>
  <c r="Z26"/>
  <c r="M27"/>
  <c r="AF27" s="1"/>
  <c r="Z28"/>
  <c r="M29"/>
  <c r="AF29" s="1"/>
  <c r="Z30"/>
  <c r="M31"/>
  <c r="AF31" s="1"/>
  <c r="Z32"/>
  <c r="M33"/>
  <c r="AF33" s="1"/>
  <c r="Z34"/>
  <c r="Z35"/>
  <c r="Z36"/>
  <c r="M37"/>
  <c r="AF37" s="1"/>
  <c r="Z38"/>
  <c r="M39"/>
  <c r="AF39" s="1"/>
  <c r="Z40"/>
  <c r="M41"/>
  <c r="AF41" s="1"/>
  <c r="Z42"/>
  <c r="M43"/>
  <c r="AF43" s="1"/>
  <c r="Z44"/>
  <c r="M45"/>
  <c r="AF45" s="1"/>
  <c r="Z46"/>
  <c r="M47"/>
  <c r="AF47" s="1"/>
  <c r="Z48"/>
  <c r="M49"/>
  <c r="AF49" s="1"/>
  <c r="Z50"/>
  <c r="M51"/>
  <c r="AF51" s="1"/>
  <c r="Z52"/>
  <c r="M53"/>
  <c r="AF53" s="1"/>
  <c r="Z54"/>
  <c r="M9"/>
  <c r="AF9" s="1"/>
  <c r="M12"/>
  <c r="AF12" s="1"/>
  <c r="M14"/>
  <c r="AF14" s="1"/>
  <c r="M16"/>
  <c r="AF16" s="1"/>
  <c r="M18"/>
  <c r="AF18" s="1"/>
  <c r="M20"/>
  <c r="AF20" s="1"/>
  <c r="M22"/>
  <c r="AF22" s="1"/>
  <c r="M24"/>
  <c r="AF24" s="1"/>
  <c r="AF26"/>
  <c r="AF28"/>
  <c r="AF30"/>
  <c r="AF32"/>
  <c r="AF34"/>
  <c r="AD26"/>
  <c r="AD28"/>
  <c r="AD30"/>
  <c r="AD32"/>
  <c r="AD34"/>
  <c r="M35"/>
  <c r="AF35" s="1"/>
  <c r="AD38"/>
  <c r="AD42"/>
  <c r="AD46"/>
  <c r="M36"/>
  <c r="AF36" s="1"/>
  <c r="AD40"/>
  <c r="AD44"/>
  <c r="AD48"/>
  <c r="M50"/>
  <c r="AF50" s="1"/>
  <c r="M52"/>
  <c r="AF52" s="1"/>
  <c r="M54"/>
  <c r="AF54" s="1"/>
  <c r="M33" i="31"/>
  <c r="AF33" s="1"/>
  <c r="AB75"/>
  <c r="AC75" s="1"/>
  <c r="AE75" s="1"/>
  <c r="AA19"/>
  <c r="AA21"/>
  <c r="AB21" s="1"/>
  <c r="AC21" s="1"/>
  <c r="AE21" s="1"/>
  <c r="M30"/>
  <c r="AF30" s="1"/>
  <c r="M32"/>
  <c r="AF32" s="1"/>
  <c r="Z32"/>
  <c r="AA68"/>
  <c r="AB68" s="1"/>
  <c r="AC68" s="1"/>
  <c r="AE68" s="1"/>
  <c r="M81"/>
  <c r="AF81" s="1"/>
  <c r="AD84"/>
  <c r="M84"/>
  <c r="AF84" s="1"/>
  <c r="AB85"/>
  <c r="AC85" s="1"/>
  <c r="AE85" s="1"/>
  <c r="AB87"/>
  <c r="AC87" s="1"/>
  <c r="AE87" s="1"/>
  <c r="AB89"/>
  <c r="AC89" s="1"/>
  <c r="AE89" s="1"/>
  <c r="AB91"/>
  <c r="AC91" s="1"/>
  <c r="AE91" s="1"/>
  <c r="AB93"/>
  <c r="AC93" s="1"/>
  <c r="AE93" s="1"/>
  <c r="AB95"/>
  <c r="AC95" s="1"/>
  <c r="AE95" s="1"/>
  <c r="AB97"/>
  <c r="AC97" s="1"/>
  <c r="AE97" s="1"/>
  <c r="AB99"/>
  <c r="AC99" s="1"/>
  <c r="AE99" s="1"/>
  <c r="AE84"/>
  <c r="M86"/>
  <c r="AF86" s="1"/>
  <c r="M88"/>
  <c r="AF88" s="1"/>
  <c r="M90"/>
  <c r="AF90" s="1"/>
  <c r="M92"/>
  <c r="AF92" s="1"/>
  <c r="M94"/>
  <c r="AF94" s="1"/>
  <c r="M96"/>
  <c r="AF96" s="1"/>
  <c r="M98"/>
  <c r="AF98" s="1"/>
  <c r="M100"/>
  <c r="AF100" s="1"/>
  <c r="M8"/>
  <c r="AF8" s="1"/>
  <c r="Z9"/>
  <c r="M10"/>
  <c r="AF10" s="1"/>
  <c r="Z11"/>
  <c r="M12"/>
  <c r="AF12" s="1"/>
  <c r="Z13"/>
  <c r="M14"/>
  <c r="AF14" s="1"/>
  <c r="Z15"/>
  <c r="M16"/>
  <c r="AF16" s="1"/>
  <c r="Z17"/>
  <c r="M18"/>
  <c r="AF18" s="1"/>
  <c r="Z19"/>
  <c r="M20"/>
  <c r="AF20" s="1"/>
  <c r="Z21"/>
  <c r="M22"/>
  <c r="AF22" s="1"/>
  <c r="Z23"/>
  <c r="M24"/>
  <c r="AF24" s="1"/>
  <c r="Z25"/>
  <c r="M26"/>
  <c r="AF26" s="1"/>
  <c r="M28"/>
  <c r="AF28" s="1"/>
  <c r="AB32"/>
  <c r="AC32" s="1"/>
  <c r="AE32" s="1"/>
  <c r="AA66"/>
  <c r="AB28"/>
  <c r="AC28" s="1"/>
  <c r="AE28" s="1"/>
  <c r="AB33"/>
  <c r="AC33" s="1"/>
  <c r="AE33" s="1"/>
  <c r="Z34"/>
  <c r="AB34" s="1"/>
  <c r="AC34" s="1"/>
  <c r="M35"/>
  <c r="AF35" s="1"/>
  <c r="Z36"/>
  <c r="AB36" s="1"/>
  <c r="AC36" s="1"/>
  <c r="AE36" s="1"/>
  <c r="M37"/>
  <c r="AF37" s="1"/>
  <c r="Z38"/>
  <c r="AB38" s="1"/>
  <c r="AC38" s="1"/>
  <c r="AE38" s="1"/>
  <c r="M39"/>
  <c r="AF39" s="1"/>
  <c r="Z40"/>
  <c r="AB40" s="1"/>
  <c r="AC40" s="1"/>
  <c r="AE40" s="1"/>
  <c r="M41"/>
  <c r="AF41" s="1"/>
  <c r="Z42"/>
  <c r="AB42" s="1"/>
  <c r="AC42" s="1"/>
  <c r="AE42" s="1"/>
  <c r="M43"/>
  <c r="AF43" s="1"/>
  <c r="Z44"/>
  <c r="AB44" s="1"/>
  <c r="AC44" s="1"/>
  <c r="AE44" s="1"/>
  <c r="M45"/>
  <c r="AF45" s="1"/>
  <c r="Z46"/>
  <c r="AB46" s="1"/>
  <c r="AC46" s="1"/>
  <c r="AE46" s="1"/>
  <c r="M47"/>
  <c r="AF47" s="1"/>
  <c r="Z48"/>
  <c r="AB48" s="1"/>
  <c r="AC48" s="1"/>
  <c r="AE48" s="1"/>
  <c r="M49"/>
  <c r="AF49" s="1"/>
  <c r="Z50"/>
  <c r="AB50" s="1"/>
  <c r="AC50" s="1"/>
  <c r="AE50" s="1"/>
  <c r="M51"/>
  <c r="AF51" s="1"/>
  <c r="Z52"/>
  <c r="AB52" s="1"/>
  <c r="AC52" s="1"/>
  <c r="AE52" s="1"/>
  <c r="M53"/>
  <c r="AF53" s="1"/>
  <c r="Z54"/>
  <c r="AB54" s="1"/>
  <c r="AC54" s="1"/>
  <c r="AE54" s="1"/>
  <c r="M55"/>
  <c r="AF55" s="1"/>
  <c r="Z56"/>
  <c r="AB56" s="1"/>
  <c r="AC56" s="1"/>
  <c r="AE56" s="1"/>
  <c r="M57"/>
  <c r="AF57" s="1"/>
  <c r="AB58"/>
  <c r="AC58" s="1"/>
  <c r="M59"/>
  <c r="AF59" s="1"/>
  <c r="M61"/>
  <c r="AF61" s="1"/>
  <c r="M63"/>
  <c r="AF63" s="1"/>
  <c r="M65"/>
  <c r="AF65" s="1"/>
  <c r="AB66"/>
  <c r="AC66" s="1"/>
  <c r="AE66" s="1"/>
  <c r="M71"/>
  <c r="AF71" s="1"/>
  <c r="M74"/>
  <c r="AF74" s="1"/>
  <c r="M76"/>
  <c r="AF76" s="1"/>
  <c r="AE72"/>
  <c r="AB9"/>
  <c r="AC9" s="1"/>
  <c r="AE9" s="1"/>
  <c r="AB11"/>
  <c r="AC11" s="1"/>
  <c r="AE11" s="1"/>
  <c r="AB13"/>
  <c r="AC13" s="1"/>
  <c r="AE13" s="1"/>
  <c r="AB15"/>
  <c r="AC15" s="1"/>
  <c r="AE15" s="1"/>
  <c r="AB17"/>
  <c r="AC17" s="1"/>
  <c r="AE17" s="1"/>
  <c r="AB19"/>
  <c r="AC19" s="1"/>
  <c r="AE19" s="1"/>
  <c r="AB23"/>
  <c r="AC23" s="1"/>
  <c r="AE23" s="1"/>
  <c r="AB25"/>
  <c r="AC25" s="1"/>
  <c r="AE25" s="1"/>
  <c r="AB27"/>
  <c r="AC27" s="1"/>
  <c r="AE27" s="1"/>
  <c r="AB29"/>
  <c r="AC29" s="1"/>
  <c r="AE29" s="1"/>
  <c r="AE31"/>
  <c r="AE8"/>
  <c r="AE10"/>
  <c r="AE12"/>
  <c r="AE14"/>
  <c r="AE16"/>
  <c r="AE18"/>
  <c r="AE20"/>
  <c r="AE22"/>
  <c r="AE24"/>
  <c r="AE26"/>
  <c r="M9"/>
  <c r="AF9" s="1"/>
  <c r="M11"/>
  <c r="AF11" s="1"/>
  <c r="M13"/>
  <c r="AF13" s="1"/>
  <c r="M15"/>
  <c r="AF15" s="1"/>
  <c r="M17"/>
  <c r="AF17" s="1"/>
  <c r="M19"/>
  <c r="AF19" s="1"/>
  <c r="M21"/>
  <c r="AF21" s="1"/>
  <c r="M23"/>
  <c r="AF23" s="1"/>
  <c r="M25"/>
  <c r="AF25" s="1"/>
  <c r="M27"/>
  <c r="AF27" s="1"/>
  <c r="M29"/>
  <c r="AF29" s="1"/>
  <c r="M31"/>
  <c r="AF31" s="1"/>
  <c r="AD34"/>
  <c r="M34"/>
  <c r="AF34" s="1"/>
  <c r="AB35"/>
  <c r="AC35" s="1"/>
  <c r="AE35" s="1"/>
  <c r="AB39"/>
  <c r="AC39" s="1"/>
  <c r="AE39" s="1"/>
  <c r="AB43"/>
  <c r="AC43" s="1"/>
  <c r="AE43" s="1"/>
  <c r="AB47"/>
  <c r="AC47" s="1"/>
  <c r="AE47" s="1"/>
  <c r="AB51"/>
  <c r="AC51" s="1"/>
  <c r="AE51" s="1"/>
  <c r="AB53"/>
  <c r="AC53" s="1"/>
  <c r="AE53" s="1"/>
  <c r="AB55"/>
  <c r="AC55" s="1"/>
  <c r="AE55" s="1"/>
  <c r="AB57"/>
  <c r="AC57" s="1"/>
  <c r="AE57" s="1"/>
  <c r="AE34"/>
  <c r="M36"/>
  <c r="AF36" s="1"/>
  <c r="M38"/>
  <c r="AF38" s="1"/>
  <c r="M40"/>
  <c r="AF40" s="1"/>
  <c r="M42"/>
  <c r="AF42" s="1"/>
  <c r="M44"/>
  <c r="AF44" s="1"/>
  <c r="M46"/>
  <c r="AF46" s="1"/>
  <c r="M48"/>
  <c r="AF48" s="1"/>
  <c r="M50"/>
  <c r="AF50" s="1"/>
  <c r="M52"/>
  <c r="AF52" s="1"/>
  <c r="M54"/>
  <c r="AF54" s="1"/>
  <c r="M56"/>
  <c r="AF56" s="1"/>
  <c r="M58"/>
  <c r="AF58" s="1"/>
  <c r="AB59"/>
  <c r="AC59" s="1"/>
  <c r="AE59" s="1"/>
  <c r="AB61"/>
  <c r="AC61" s="1"/>
  <c r="AE61" s="1"/>
  <c r="AB63"/>
  <c r="AC63" s="1"/>
  <c r="AE63" s="1"/>
  <c r="AB65"/>
  <c r="AC65" s="1"/>
  <c r="AE65" s="1"/>
  <c r="AB67"/>
  <c r="AC67" s="1"/>
  <c r="AE67" s="1"/>
  <c r="AB69"/>
  <c r="AC69" s="1"/>
  <c r="AE69" s="1"/>
  <c r="AB71"/>
  <c r="AC71" s="1"/>
  <c r="AE71" s="1"/>
  <c r="AB74"/>
  <c r="AC74" s="1"/>
  <c r="AE74" s="1"/>
  <c r="AB76"/>
  <c r="AC76" s="1"/>
  <c r="AE76" s="1"/>
  <c r="AE58"/>
  <c r="M60"/>
  <c r="AF60" s="1"/>
  <c r="M62"/>
  <c r="AF62" s="1"/>
  <c r="M64"/>
  <c r="AF64" s="1"/>
  <c r="M66"/>
  <c r="AF66" s="1"/>
  <c r="M68"/>
  <c r="AF68" s="1"/>
  <c r="M70"/>
  <c r="AF70" s="1"/>
  <c r="M73"/>
  <c r="AF73" s="1"/>
  <c r="M75"/>
  <c r="AF75" s="1"/>
  <c r="M72"/>
  <c r="AF72" s="1"/>
  <c r="AD217" i="27"/>
  <c r="AD223"/>
  <c r="M28" i="25"/>
  <c r="AF28" s="1"/>
  <c r="Z197" i="27"/>
  <c r="Z199"/>
  <c r="Z230"/>
  <c r="Z235"/>
  <c r="Z200"/>
  <c r="Z205"/>
  <c r="Z220"/>
  <c r="M222"/>
  <c r="AF222" s="1"/>
  <c r="Z225"/>
  <c r="Z226"/>
  <c r="Z201"/>
  <c r="Z203"/>
  <c r="Z204"/>
  <c r="Z206"/>
  <c r="Z207"/>
  <c r="Z209"/>
  <c r="Z31" i="25"/>
  <c r="AA74" i="26"/>
  <c r="AD85"/>
  <c r="Z30" i="25"/>
  <c r="M31"/>
  <c r="AF31" s="1"/>
  <c r="Z35"/>
  <c r="Z37"/>
  <c r="Z38"/>
  <c r="Z39"/>
  <c r="Z40"/>
  <c r="Z34"/>
  <c r="M30"/>
  <c r="AF30" s="1"/>
  <c r="AA223" i="27"/>
  <c r="Z33" i="25"/>
  <c r="M33"/>
  <c r="AF33" s="1"/>
  <c r="AA36"/>
  <c r="M39"/>
  <c r="AF39" s="1"/>
  <c r="AD40"/>
  <c r="AA40"/>
  <c r="M34"/>
  <c r="AF34" s="1"/>
  <c r="M35"/>
  <c r="AF35" s="1"/>
  <c r="Z36"/>
  <c r="M37"/>
  <c r="AF37" s="1"/>
  <c r="AA85" i="26"/>
  <c r="M36" i="25"/>
  <c r="AF36" s="1"/>
  <c r="M38"/>
  <c r="AF38" s="1"/>
  <c r="M40"/>
  <c r="AF40" s="1"/>
  <c r="Z86" i="26"/>
  <c r="Z93"/>
  <c r="AD86"/>
  <c r="Z81"/>
  <c r="AF85"/>
  <c r="AA93"/>
  <c r="AA86"/>
  <c r="Z74"/>
  <c r="M81"/>
  <c r="AF81" s="1"/>
  <c r="Z223" i="27"/>
  <c r="Z219"/>
  <c r="AA218"/>
  <c r="Z233"/>
  <c r="AA232"/>
  <c r="AF232"/>
  <c r="AA79" i="26"/>
  <c r="AF79"/>
  <c r="Z78"/>
  <c r="AB78" s="1"/>
  <c r="AC78" s="1"/>
  <c r="Z75"/>
  <c r="Z80"/>
  <c r="AA77"/>
  <c r="AF93"/>
  <c r="Z216" i="27"/>
  <c r="Z236"/>
  <c r="AD233"/>
  <c r="AD80" i="26"/>
  <c r="AD78"/>
  <c r="AD76"/>
  <c r="AD75"/>
  <c r="AD74"/>
  <c r="AF223" i="27"/>
  <c r="AF86" i="26"/>
  <c r="AD13"/>
  <c r="AA13"/>
  <c r="AA76"/>
  <c r="AF77"/>
  <c r="AF75"/>
  <c r="AF80"/>
  <c r="AF78"/>
  <c r="AF74"/>
  <c r="AF233" i="27"/>
  <c r="AD88"/>
  <c r="AA88"/>
  <c r="AA159"/>
  <c r="AA166"/>
  <c r="AD57"/>
  <c r="AA57"/>
  <c r="AF36"/>
  <c r="AA36"/>
  <c r="AD54"/>
  <c r="AA54"/>
  <c r="AD82"/>
  <c r="AA82"/>
  <c r="AD107"/>
  <c r="AA107"/>
  <c r="AA124"/>
  <c r="AD128"/>
  <c r="AA128"/>
  <c r="AF132"/>
  <c r="AA132"/>
  <c r="AD141"/>
  <c r="AA141"/>
  <c r="AD190"/>
  <c r="AA190"/>
  <c r="AD27"/>
  <c r="AA27"/>
  <c r="AA62"/>
  <c r="AD64"/>
  <c r="AA64"/>
  <c r="AF87"/>
  <c r="AA87"/>
  <c r="AD113"/>
  <c r="AA113"/>
  <c r="AD129"/>
  <c r="AA129"/>
  <c r="AD140"/>
  <c r="AA140"/>
  <c r="AA173"/>
  <c r="AD188"/>
  <c r="AA188"/>
  <c r="AF38"/>
  <c r="AA38"/>
  <c r="AD77"/>
  <c r="AA77"/>
  <c r="AA98"/>
  <c r="AA100"/>
  <c r="AD125"/>
  <c r="AA125"/>
  <c r="AF28"/>
  <c r="AA28"/>
  <c r="AD73"/>
  <c r="AA73"/>
  <c r="AD117"/>
  <c r="AA229"/>
  <c r="AA216"/>
  <c r="AD221"/>
  <c r="Z221"/>
  <c r="AD219"/>
  <c r="AD232"/>
  <c r="AF76" i="26"/>
  <c r="AD15" i="25"/>
  <c r="AF219" i="27"/>
  <c r="AF236"/>
  <c r="AD218"/>
  <c r="AF217"/>
  <c r="AF218"/>
  <c r="AF221"/>
  <c r="Z229"/>
  <c r="AA224"/>
  <c r="Z224"/>
  <c r="AD216"/>
  <c r="AF234"/>
  <c r="Z11" i="25"/>
  <c r="AD16"/>
  <c r="AA16"/>
  <c r="AD20"/>
  <c r="AA20"/>
  <c r="AD13"/>
  <c r="AA13"/>
  <c r="AD17"/>
  <c r="AA17"/>
  <c r="AD23"/>
  <c r="AA23"/>
  <c r="AD12"/>
  <c r="AA12"/>
  <c r="AD24"/>
  <c r="AA24"/>
  <c r="AD14"/>
  <c r="AA14"/>
  <c r="AD21"/>
  <c r="AA21"/>
  <c r="AD18"/>
  <c r="AA18"/>
  <c r="AD22"/>
  <c r="AA22"/>
  <c r="AD32"/>
  <c r="AA32"/>
  <c r="AD29"/>
  <c r="AA29"/>
  <c r="AD229" i="27"/>
  <c r="AF229"/>
  <c r="AD224"/>
  <c r="AF216"/>
  <c r="Z12"/>
  <c r="AD51"/>
  <c r="AA51"/>
  <c r="AD72"/>
  <c r="AA72"/>
  <c r="AF121"/>
  <c r="AD156"/>
  <c r="AA156"/>
  <c r="AF157"/>
  <c r="AA157"/>
  <c r="AD161"/>
  <c r="AA161"/>
  <c r="AF162"/>
  <c r="AA162"/>
  <c r="AD167"/>
  <c r="AA167"/>
  <c r="AF177"/>
  <c r="AA177"/>
  <c r="AD46"/>
  <c r="AA46"/>
  <c r="AF127"/>
  <c r="AA127"/>
  <c r="AD133"/>
  <c r="AA133"/>
  <c r="AF148"/>
  <c r="AA148"/>
  <c r="AD23"/>
  <c r="AA23"/>
  <c r="AF34"/>
  <c r="AD42"/>
  <c r="AD76"/>
  <c r="AA76"/>
  <c r="AD81"/>
  <c r="AA81"/>
  <c r="AF83"/>
  <c r="AD89"/>
  <c r="AA89"/>
  <c r="AD104"/>
  <c r="AA104"/>
  <c r="AF105"/>
  <c r="AA105"/>
  <c r="AD114"/>
  <c r="AA114"/>
  <c r="AF134"/>
  <c r="AA134"/>
  <c r="AD142"/>
  <c r="AA142"/>
  <c r="AF146"/>
  <c r="AA146"/>
  <c r="AD147"/>
  <c r="AA147"/>
  <c r="AF154"/>
  <c r="AA154"/>
  <c r="AD171"/>
  <c r="AA171"/>
  <c r="AF179"/>
  <c r="AA179"/>
  <c r="AD186"/>
  <c r="AA186"/>
  <c r="AF192"/>
  <c r="AA192"/>
  <c r="AD172"/>
  <c r="AA172"/>
  <c r="AF26"/>
  <c r="AA26"/>
  <c r="AD37"/>
  <c r="AA37"/>
  <c r="AF92"/>
  <c r="AA92"/>
  <c r="AD102"/>
  <c r="AA102"/>
  <c r="AF109"/>
  <c r="AA109"/>
  <c r="AD47"/>
  <c r="AA47"/>
  <c r="AF29"/>
  <c r="AA29"/>
  <c r="AD30"/>
  <c r="AA30"/>
  <c r="AF33"/>
  <c r="AA33"/>
  <c r="AD49"/>
  <c r="AA49"/>
  <c r="AF52"/>
  <c r="AA52"/>
  <c r="AD58"/>
  <c r="AA58"/>
  <c r="AF61"/>
  <c r="AA61"/>
  <c r="AD63"/>
  <c r="AA63"/>
  <c r="AF65"/>
  <c r="AA65"/>
  <c r="AD68"/>
  <c r="AA68"/>
  <c r="AF74"/>
  <c r="AA74"/>
  <c r="AD96"/>
  <c r="AA96"/>
  <c r="AF97"/>
  <c r="AA97"/>
  <c r="AD111"/>
  <c r="AA111"/>
  <c r="AF112"/>
  <c r="AA112"/>
  <c r="AD126"/>
  <c r="AA126"/>
  <c r="AF143"/>
  <c r="AA143"/>
  <c r="AD164"/>
  <c r="AA164"/>
  <c r="AF169"/>
  <c r="AA169"/>
  <c r="AD170"/>
  <c r="AA170"/>
  <c r="AF189"/>
  <c r="AD191"/>
  <c r="AA191"/>
  <c r="AA35"/>
  <c r="AF41"/>
  <c r="AA41"/>
  <c r="AD44"/>
  <c r="AA44"/>
  <c r="AD86"/>
  <c r="AA86"/>
  <c r="AA145"/>
  <c r="AD22"/>
  <c r="AA22"/>
  <c r="AF24"/>
  <c r="AA24"/>
  <c r="AD32"/>
  <c r="AA32"/>
  <c r="AD39"/>
  <c r="AD40"/>
  <c r="AA40"/>
  <c r="AD43"/>
  <c r="AA43"/>
  <c r="AD59"/>
  <c r="AA59"/>
  <c r="AD67"/>
  <c r="AD75"/>
  <c r="AD90"/>
  <c r="AA90"/>
  <c r="AD94"/>
  <c r="AA94"/>
  <c r="AD95"/>
  <c r="AD103"/>
  <c r="AD106"/>
  <c r="AD108"/>
  <c r="AA108"/>
  <c r="AD110"/>
  <c r="AA110"/>
  <c r="AD116"/>
  <c r="AA116"/>
  <c r="AA118"/>
  <c r="AA119"/>
  <c r="AF224"/>
  <c r="AD101"/>
  <c r="AA101"/>
  <c r="AD181"/>
  <c r="AA181"/>
  <c r="AA122"/>
  <c r="AA130"/>
  <c r="AD185"/>
  <c r="AA185"/>
  <c r="AA44" i="26"/>
  <c r="Z187" i="27"/>
  <c r="AD27" i="26"/>
  <c r="AA27"/>
  <c r="AD44"/>
  <c r="Z21"/>
  <c r="Z34"/>
  <c r="Z40"/>
  <c r="Z22"/>
  <c r="Z28"/>
  <c r="Z36"/>
  <c r="Z19"/>
  <c r="Z17"/>
  <c r="Z14"/>
  <c r="Z45"/>
  <c r="Z53"/>
  <c r="Z66"/>
  <c r="Z29"/>
  <c r="AF82"/>
  <c r="AA82"/>
  <c r="AD83"/>
  <c r="AA83"/>
  <c r="AF84"/>
  <c r="AA84"/>
  <c r="AD87"/>
  <c r="AA87"/>
  <c r="AD88"/>
  <c r="AA88"/>
  <c r="AD89"/>
  <c r="AA89"/>
  <c r="AF90"/>
  <c r="AA90"/>
  <c r="AD91"/>
  <c r="AA91"/>
  <c r="AD92"/>
  <c r="AA92"/>
  <c r="AA187" i="27"/>
  <c r="AF187"/>
  <c r="AD11"/>
  <c r="AA11"/>
  <c r="AD16"/>
  <c r="AA16"/>
  <c r="Z18"/>
  <c r="Z19"/>
  <c r="Z86"/>
  <c r="Z136"/>
  <c r="Z77"/>
  <c r="AD197"/>
  <c r="AD230"/>
  <c r="AA230"/>
  <c r="AD200"/>
  <c r="AA200"/>
  <c r="AD202"/>
  <c r="AD205"/>
  <c r="AA205"/>
  <c r="AD208"/>
  <c r="AA208"/>
  <c r="AD220"/>
  <c r="AA220"/>
  <c r="AD225"/>
  <c r="AA225"/>
  <c r="AA226"/>
  <c r="AD201"/>
  <c r="AA201"/>
  <c r="AF203"/>
  <c r="AA203"/>
  <c r="AD204"/>
  <c r="AA204"/>
  <c r="AA209"/>
  <c r="AD211"/>
  <c r="AA211"/>
  <c r="AD212"/>
  <c r="AA212"/>
  <c r="AD213"/>
  <c r="AA213"/>
  <c r="AD214"/>
  <c r="AA214"/>
  <c r="AD215"/>
  <c r="AA215"/>
  <c r="AD187"/>
  <c r="AA197"/>
  <c r="AD231"/>
  <c r="AD235"/>
  <c r="Z88" i="26"/>
  <c r="Z92"/>
  <c r="M44"/>
  <c r="AF44" s="1"/>
  <c r="Z82"/>
  <c r="Z83"/>
  <c r="Z84"/>
  <c r="Z87"/>
  <c r="M88"/>
  <c r="AF88" s="1"/>
  <c r="Z89"/>
  <c r="Z90"/>
  <c r="Z91"/>
  <c r="M92"/>
  <c r="AF92" s="1"/>
  <c r="Z32" i="25"/>
  <c r="Z29"/>
  <c r="AD199" i="27"/>
  <c r="AA199"/>
  <c r="AD210"/>
  <c r="AA235"/>
  <c r="AA202"/>
  <c r="Z212"/>
  <c r="Z214"/>
  <c r="Z98"/>
  <c r="M32" i="25"/>
  <c r="AF32" s="1"/>
  <c r="M29"/>
  <c r="AF29" s="1"/>
  <c r="AD196" i="27"/>
  <c r="AA196"/>
  <c r="AD198"/>
  <c r="AA198"/>
  <c r="AA210"/>
  <c r="AD227"/>
  <c r="AA227"/>
  <c r="AA231"/>
  <c r="AD237"/>
  <c r="AA237"/>
  <c r="AA50" i="18"/>
  <c r="AD60"/>
  <c r="AA60"/>
  <c r="AB60"/>
  <c r="AC60" s="1"/>
  <c r="AE60" s="1"/>
  <c r="Z196" i="27"/>
  <c r="M197"/>
  <c r="AF197" s="1"/>
  <c r="Z198"/>
  <c r="M199"/>
  <c r="AF199" s="1"/>
  <c r="Z210"/>
  <c r="Z227"/>
  <c r="M230"/>
  <c r="AF230" s="1"/>
  <c r="Z231"/>
  <c r="M235"/>
  <c r="AF235" s="1"/>
  <c r="Z237"/>
  <c r="M200"/>
  <c r="AF200" s="1"/>
  <c r="Z202"/>
  <c r="M205"/>
  <c r="AF205" s="1"/>
  <c r="Z208"/>
  <c r="AF206"/>
  <c r="AA206"/>
  <c r="AD207"/>
  <c r="AA207"/>
  <c r="AF209"/>
  <c r="Z211"/>
  <c r="M212"/>
  <c r="AF212" s="1"/>
  <c r="Z213"/>
  <c r="M214"/>
  <c r="AF214" s="1"/>
  <c r="Z215"/>
  <c r="AD82" i="26"/>
  <c r="M83"/>
  <c r="AF83" s="1"/>
  <c r="AD84"/>
  <c r="M87"/>
  <c r="AF87" s="1"/>
  <c r="M89"/>
  <c r="AF89" s="1"/>
  <c r="AD90"/>
  <c r="M91"/>
  <c r="AF91" s="1"/>
  <c r="M196" i="27"/>
  <c r="AF196" s="1"/>
  <c r="M198"/>
  <c r="AF198" s="1"/>
  <c r="M210"/>
  <c r="AF210" s="1"/>
  <c r="M227"/>
  <c r="AF227" s="1"/>
  <c r="M231"/>
  <c r="AF231" s="1"/>
  <c r="M237"/>
  <c r="AF237" s="1"/>
  <c r="M202"/>
  <c r="AF202" s="1"/>
  <c r="M208"/>
  <c r="AF208" s="1"/>
  <c r="M220"/>
  <c r="AF220" s="1"/>
  <c r="M225"/>
  <c r="AF225" s="1"/>
  <c r="M226"/>
  <c r="AF226" s="1"/>
  <c r="AD226"/>
  <c r="M201"/>
  <c r="AF201" s="1"/>
  <c r="AD203"/>
  <c r="M204"/>
  <c r="AF204" s="1"/>
  <c r="AD206"/>
  <c r="M207"/>
  <c r="AF207" s="1"/>
  <c r="AD209"/>
  <c r="M211"/>
  <c r="AF211" s="1"/>
  <c r="M213"/>
  <c r="AF213" s="1"/>
  <c r="M215"/>
  <c r="AF215" s="1"/>
  <c r="Z20" i="18"/>
  <c r="AB20" s="1"/>
  <c r="AC20" s="1"/>
  <c r="Z65"/>
  <c r="AB65" s="1"/>
  <c r="AC65" s="1"/>
  <c r="AE65" s="1"/>
  <c r="Z30"/>
  <c r="AB30" s="1"/>
  <c r="AC30" s="1"/>
  <c r="AA66"/>
  <c r="AD41"/>
  <c r="Z31"/>
  <c r="AB31" s="1"/>
  <c r="AC31" s="1"/>
  <c r="AE31" s="1"/>
  <c r="M73"/>
  <c r="AF73" s="1"/>
  <c r="M21"/>
  <c r="AF21" s="1"/>
  <c r="Z42"/>
  <c r="AB42" s="1"/>
  <c r="AC42" s="1"/>
  <c r="AE42" s="1"/>
  <c r="M32"/>
  <c r="AF32" s="1"/>
  <c r="Z67"/>
  <c r="AB67" s="1"/>
  <c r="AC67" s="1"/>
  <c r="AE67" s="1"/>
  <c r="Z62"/>
  <c r="AB62" s="1"/>
  <c r="AC62" s="1"/>
  <c r="AE62" s="1"/>
  <c r="M43"/>
  <c r="AF43" s="1"/>
  <c r="Z22"/>
  <c r="AB22" s="1"/>
  <c r="AC22" s="1"/>
  <c r="AE22" s="1"/>
  <c r="Z63"/>
  <c r="AB63" s="1"/>
  <c r="AC63" s="1"/>
  <c r="AE63" s="1"/>
  <c r="M44"/>
  <c r="AF44" s="1"/>
  <c r="M45"/>
  <c r="AF45" s="1"/>
  <c r="Z46"/>
  <c r="AB46" s="1"/>
  <c r="AC46" s="1"/>
  <c r="AE46" s="1"/>
  <c r="M68"/>
  <c r="AF68" s="1"/>
  <c r="Z47"/>
  <c r="M48"/>
  <c r="AF48" s="1"/>
  <c r="Z49"/>
  <c r="AB49" s="1"/>
  <c r="AC49" s="1"/>
  <c r="AE49" s="1"/>
  <c r="M50"/>
  <c r="AF50" s="1"/>
  <c r="Z76"/>
  <c r="AB76" s="1"/>
  <c r="AC76" s="1"/>
  <c r="AE76" s="1"/>
  <c r="M51"/>
  <c r="AF51" s="1"/>
  <c r="M64"/>
  <c r="AF64" s="1"/>
  <c r="M56"/>
  <c r="AF56" s="1"/>
  <c r="AB66"/>
  <c r="AC66" s="1"/>
  <c r="AA23"/>
  <c r="AA53"/>
  <c r="AB53" s="1"/>
  <c r="AC53" s="1"/>
  <c r="AE53" s="1"/>
  <c r="AD35"/>
  <c r="AA35"/>
  <c r="AB35" s="1"/>
  <c r="AC35" s="1"/>
  <c r="AE35" s="1"/>
  <c r="AD54"/>
  <c r="AA54"/>
  <c r="AF24"/>
  <c r="AA24"/>
  <c r="AF57"/>
  <c r="Z27"/>
  <c r="Z75"/>
  <c r="M20"/>
  <c r="AF20" s="1"/>
  <c r="Z29"/>
  <c r="M65"/>
  <c r="AF65" s="1"/>
  <c r="Z38"/>
  <c r="M30"/>
  <c r="AF30" s="1"/>
  <c r="Z39"/>
  <c r="M40"/>
  <c r="AF40" s="1"/>
  <c r="AA40"/>
  <c r="Z40"/>
  <c r="AA46"/>
  <c r="AD47"/>
  <c r="AA47"/>
  <c r="AD49"/>
  <c r="AA49"/>
  <c r="AD18"/>
  <c r="AA18"/>
  <c r="AD76"/>
  <c r="AA76"/>
  <c r="AD33"/>
  <c r="AA33"/>
  <c r="AD77"/>
  <c r="AA77"/>
  <c r="AF69"/>
  <c r="AA69"/>
  <c r="Z69"/>
  <c r="AB69" s="1"/>
  <c r="AC69" s="1"/>
  <c r="AB64"/>
  <c r="AC64" s="1"/>
  <c r="AE64" s="1"/>
  <c r="Z52"/>
  <c r="AB52" s="1"/>
  <c r="AC52" s="1"/>
  <c r="AF52"/>
  <c r="M34"/>
  <c r="AF34" s="1"/>
  <c r="Z23"/>
  <c r="M60"/>
  <c r="AF60" s="1"/>
  <c r="M70"/>
  <c r="AF70" s="1"/>
  <c r="M53"/>
  <c r="AF53" s="1"/>
  <c r="Z35"/>
  <c r="Z54"/>
  <c r="Z36"/>
  <c r="M71"/>
  <c r="AF71" s="1"/>
  <c r="M37"/>
  <c r="AF37" s="1"/>
  <c r="Z24"/>
  <c r="AB24" s="1"/>
  <c r="AC24" s="1"/>
  <c r="M61"/>
  <c r="AF61" s="1"/>
  <c r="M41"/>
  <c r="AF41" s="1"/>
  <c r="AB47"/>
  <c r="AC47" s="1"/>
  <c r="AE47" s="1"/>
  <c r="AB18"/>
  <c r="AC18" s="1"/>
  <c r="AE18" s="1"/>
  <c r="AB33"/>
  <c r="AC33" s="1"/>
  <c r="AE33" s="1"/>
  <c r="AB77"/>
  <c r="AC77" s="1"/>
  <c r="AB56"/>
  <c r="AC56" s="1"/>
  <c r="AF25"/>
  <c r="AA25"/>
  <c r="AB25" s="1"/>
  <c r="AC25" s="1"/>
  <c r="AD26"/>
  <c r="AA26"/>
  <c r="Z74"/>
  <c r="AB74" s="1"/>
  <c r="AC74" s="1"/>
  <c r="AE74" s="1"/>
  <c r="AB57"/>
  <c r="AC57" s="1"/>
  <c r="AD58"/>
  <c r="AA58"/>
  <c r="AB58" s="1"/>
  <c r="AC58" s="1"/>
  <c r="AE58" s="1"/>
  <c r="AF72"/>
  <c r="M19"/>
  <c r="AF19" s="1"/>
  <c r="M27"/>
  <c r="AF27" s="1"/>
  <c r="Z59"/>
  <c r="AB59" s="1"/>
  <c r="AC59" s="1"/>
  <c r="AE59" s="1"/>
  <c r="M75"/>
  <c r="AF75" s="1"/>
  <c r="AB28"/>
  <c r="AC28" s="1"/>
  <c r="AE28" s="1"/>
  <c r="AB29"/>
  <c r="AC29" s="1"/>
  <c r="AE29" s="1"/>
  <c r="AB38"/>
  <c r="AC38" s="1"/>
  <c r="AE38" s="1"/>
  <c r="AB39"/>
  <c r="AC39" s="1"/>
  <c r="AE39" s="1"/>
  <c r="AE20"/>
  <c r="AE30"/>
  <c r="M29"/>
  <c r="AF29" s="1"/>
  <c r="M38"/>
  <c r="AF38" s="1"/>
  <c r="M39"/>
  <c r="AF39" s="1"/>
  <c r="AD66"/>
  <c r="AE66" s="1"/>
  <c r="M66"/>
  <c r="AF66" s="1"/>
  <c r="AB41"/>
  <c r="AC41" s="1"/>
  <c r="AE41" s="1"/>
  <c r="AB73"/>
  <c r="AC73" s="1"/>
  <c r="AE73" s="1"/>
  <c r="AB21"/>
  <c r="AC21" s="1"/>
  <c r="AE21" s="1"/>
  <c r="AB32"/>
  <c r="AC32" s="1"/>
  <c r="AE32" s="1"/>
  <c r="AB43"/>
  <c r="AC43" s="1"/>
  <c r="AE43" s="1"/>
  <c r="AB44"/>
  <c r="AC44" s="1"/>
  <c r="AE44" s="1"/>
  <c r="AB45"/>
  <c r="AC45" s="1"/>
  <c r="AE45" s="1"/>
  <c r="AB68"/>
  <c r="AC68" s="1"/>
  <c r="AE68" s="1"/>
  <c r="AB48"/>
  <c r="AC48" s="1"/>
  <c r="AE48" s="1"/>
  <c r="AB50"/>
  <c r="AC50" s="1"/>
  <c r="AE50" s="1"/>
  <c r="AB51"/>
  <c r="AC51" s="1"/>
  <c r="AE51" s="1"/>
  <c r="M31"/>
  <c r="AF31" s="1"/>
  <c r="M42"/>
  <c r="AF42" s="1"/>
  <c r="M67"/>
  <c r="AF67" s="1"/>
  <c r="M62"/>
  <c r="AF62" s="1"/>
  <c r="M22"/>
  <c r="AF22" s="1"/>
  <c r="M63"/>
  <c r="AF63" s="1"/>
  <c r="M46"/>
  <c r="AF46" s="1"/>
  <c r="M47"/>
  <c r="AF47" s="1"/>
  <c r="M49"/>
  <c r="AF49" s="1"/>
  <c r="M18"/>
  <c r="AF18" s="1"/>
  <c r="M76"/>
  <c r="AF76" s="1"/>
  <c r="M33"/>
  <c r="AF33" s="1"/>
  <c r="M77"/>
  <c r="AF77" s="1"/>
  <c r="AD52"/>
  <c r="AE52" s="1"/>
  <c r="AB34"/>
  <c r="AC34" s="1"/>
  <c r="AE34" s="1"/>
  <c r="AB23"/>
  <c r="AC23" s="1"/>
  <c r="AB54"/>
  <c r="AC54" s="1"/>
  <c r="AE54" s="1"/>
  <c r="AB36"/>
  <c r="AC36" s="1"/>
  <c r="AE36" s="1"/>
  <c r="AD69"/>
  <c r="AE69" s="1"/>
  <c r="AD23"/>
  <c r="M23"/>
  <c r="AF23" s="1"/>
  <c r="AE70"/>
  <c r="M35"/>
  <c r="AF35" s="1"/>
  <c r="M54"/>
  <c r="AF54" s="1"/>
  <c r="M36"/>
  <c r="AF36" s="1"/>
  <c r="AB71"/>
  <c r="AC71" s="1"/>
  <c r="AE71" s="1"/>
  <c r="AB55"/>
  <c r="AC55" s="1"/>
  <c r="AB26"/>
  <c r="AC26" s="1"/>
  <c r="AE26" s="1"/>
  <c r="AB72"/>
  <c r="AC72" s="1"/>
  <c r="AB19"/>
  <c r="AC19" s="1"/>
  <c r="AE19" s="1"/>
  <c r="AB27"/>
  <c r="AC27" s="1"/>
  <c r="AE27" s="1"/>
  <c r="AB75"/>
  <c r="AC75" s="1"/>
  <c r="AE75" s="1"/>
  <c r="AE37"/>
  <c r="AE61"/>
  <c r="AE56"/>
  <c r="AD24"/>
  <c r="AD55"/>
  <c r="AD25"/>
  <c r="M26"/>
  <c r="AF26" s="1"/>
  <c r="M74"/>
  <c r="AF74" s="1"/>
  <c r="AD57"/>
  <c r="AE57" s="1"/>
  <c r="M58"/>
  <c r="AF58" s="1"/>
  <c r="AD72"/>
  <c r="M59"/>
  <c r="AF59" s="1"/>
  <c r="M28"/>
  <c r="AF28" s="1"/>
  <c r="AD49" i="19"/>
  <c r="AA49"/>
  <c r="AD50"/>
  <c r="AA50"/>
  <c r="AA89" i="23"/>
  <c r="AF89"/>
  <c r="AF91"/>
  <c r="AA87"/>
  <c r="AF90"/>
  <c r="AA81"/>
  <c r="AD85"/>
  <c r="AD88"/>
  <c r="Z101" i="27"/>
  <c r="Z181"/>
  <c r="Z51"/>
  <c r="Z72"/>
  <c r="Z156"/>
  <c r="Z161"/>
  <c r="Z167"/>
  <c r="Z46"/>
  <c r="Z133"/>
  <c r="Z23"/>
  <c r="Z42"/>
  <c r="Z76"/>
  <c r="Z81"/>
  <c r="Z89"/>
  <c r="Z104"/>
  <c r="Z114"/>
  <c r="Z142"/>
  <c r="Z172"/>
  <c r="Z37"/>
  <c r="Z102"/>
  <c r="Z47"/>
  <c r="Z68"/>
  <c r="Z126"/>
  <c r="Z164"/>
  <c r="Z170"/>
  <c r="Z191"/>
  <c r="Z35"/>
  <c r="Z44"/>
  <c r="Z80"/>
  <c r="M86"/>
  <c r="AF86" s="1"/>
  <c r="Z123"/>
  <c r="Z145"/>
  <c r="Z32"/>
  <c r="Z40"/>
  <c r="Z59"/>
  <c r="Z75"/>
  <c r="Z90"/>
  <c r="Z94"/>
  <c r="Z103"/>
  <c r="Z108"/>
  <c r="Z110"/>
  <c r="Z116"/>
  <c r="Z118"/>
  <c r="Z149"/>
  <c r="Z163"/>
  <c r="Z175"/>
  <c r="Z56"/>
  <c r="Z55"/>
  <c r="Z60"/>
  <c r="M136"/>
  <c r="AF136" s="1"/>
  <c r="Z152"/>
  <c r="Z155"/>
  <c r="Z158"/>
  <c r="Z178"/>
  <c r="Z139"/>
  <c r="Z180"/>
  <c r="Z53"/>
  <c r="Z88"/>
  <c r="Z159"/>
  <c r="Z57"/>
  <c r="Z54"/>
  <c r="Z82"/>
  <c r="Z107"/>
  <c r="Z128"/>
  <c r="Z141"/>
  <c r="Z165"/>
  <c r="Z190"/>
  <c r="Z27"/>
  <c r="Z64"/>
  <c r="Z113"/>
  <c r="Z129"/>
  <c r="Z140"/>
  <c r="Z188"/>
  <c r="Z125"/>
  <c r="Z73"/>
  <c r="Z21"/>
  <c r="Z117"/>
  <c r="Z182"/>
  <c r="Z31"/>
  <c r="Z48"/>
  <c r="M101"/>
  <c r="AF101" s="1"/>
  <c r="M181"/>
  <c r="AF181" s="1"/>
  <c r="Z122"/>
  <c r="Z27" i="26"/>
  <c r="M27"/>
  <c r="AF27" s="1"/>
  <c r="Z37"/>
  <c r="Z12"/>
  <c r="Z13"/>
  <c r="AA22"/>
  <c r="AD28"/>
  <c r="AA28"/>
  <c r="AD36"/>
  <c r="AA36"/>
  <c r="AD19"/>
  <c r="AA19"/>
  <c r="AD17"/>
  <c r="AA17"/>
  <c r="AD14"/>
  <c r="AA14"/>
  <c r="AD45"/>
  <c r="AA45"/>
  <c r="AD66"/>
  <c r="AA66"/>
  <c r="AD39"/>
  <c r="AA39"/>
  <c r="AF32"/>
  <c r="AA32"/>
  <c r="AD52"/>
  <c r="AA52"/>
  <c r="AF20"/>
  <c r="AA20"/>
  <c r="AA41"/>
  <c r="AD61"/>
  <c r="AA61"/>
  <c r="AD55"/>
  <c r="AA55"/>
  <c r="AD18"/>
  <c r="AA18"/>
  <c r="AD59"/>
  <c r="AA59"/>
  <c r="AD57"/>
  <c r="AA57"/>
  <c r="AD15"/>
  <c r="AA15"/>
  <c r="AD23"/>
  <c r="AA23"/>
  <c r="AD24"/>
  <c r="AA24"/>
  <c r="AD30"/>
  <c r="AA30"/>
  <c r="AD38"/>
  <c r="AA38"/>
  <c r="AD51"/>
  <c r="AA51"/>
  <c r="AD31"/>
  <c r="AA31"/>
  <c r="AD46"/>
  <c r="AA46"/>
  <c r="AD47"/>
  <c r="AA47"/>
  <c r="AD54"/>
  <c r="AA54"/>
  <c r="AD56"/>
  <c r="AA56"/>
  <c r="AD58"/>
  <c r="AA58"/>
  <c r="AD60"/>
  <c r="AA60"/>
  <c r="AD62"/>
  <c r="AA62"/>
  <c r="AD63"/>
  <c r="AA63"/>
  <c r="AD64"/>
  <c r="AA64"/>
  <c r="AD65"/>
  <c r="AA65"/>
  <c r="AD67"/>
  <c r="AA67"/>
  <c r="Z67" i="28"/>
  <c r="Z72"/>
  <c r="AD54"/>
  <c r="AA67"/>
  <c r="AD72"/>
  <c r="Z73"/>
  <c r="M38"/>
  <c r="AF38" s="1"/>
  <c r="Z71"/>
  <c r="AA74"/>
  <c r="AF75"/>
  <c r="AA75"/>
  <c r="AA77"/>
  <c r="AF79"/>
  <c r="AA79"/>
  <c r="AA76"/>
  <c r="AD78"/>
  <c r="AA78"/>
  <c r="AD91" i="22"/>
  <c r="AF89"/>
  <c r="AF90"/>
  <c r="AA145" i="20"/>
  <c r="AD174"/>
  <c r="AF107"/>
  <c r="AA107"/>
  <c r="AD116"/>
  <c r="AA116"/>
  <c r="AA174"/>
  <c r="AD177"/>
  <c r="AA177"/>
  <c r="AD23"/>
  <c r="AA23"/>
  <c r="AD49"/>
  <c r="AA49"/>
  <c r="AD58"/>
  <c r="AA58"/>
  <c r="AD62"/>
  <c r="AA62"/>
  <c r="AD73"/>
  <c r="AA73"/>
  <c r="AD80"/>
  <c r="AA80"/>
  <c r="AD121"/>
  <c r="AA121"/>
  <c r="AD115"/>
  <c r="AA115"/>
  <c r="AD124"/>
  <c r="AA124"/>
  <c r="AD27"/>
  <c r="AA27"/>
  <c r="AD45"/>
  <c r="AA45"/>
  <c r="AD47"/>
  <c r="AA47"/>
  <c r="AD68"/>
  <c r="AA68"/>
  <c r="AD111"/>
  <c r="AA111"/>
  <c r="AD157"/>
  <c r="AA157"/>
  <c r="AA75"/>
  <c r="AA88"/>
  <c r="Z174" i="21"/>
  <c r="AA180"/>
  <c r="Z181"/>
  <c r="Z191"/>
  <c r="Z189"/>
  <c r="Z183"/>
  <c r="Z182"/>
  <c r="AA190"/>
  <c r="Z186"/>
  <c r="AA185"/>
  <c r="AA176"/>
  <c r="AA175"/>
  <c r="AF175"/>
  <c r="AD172"/>
  <c r="AA179"/>
  <c r="AD182"/>
  <c r="AA189"/>
  <c r="AF189"/>
  <c r="AD187"/>
  <c r="Z187"/>
  <c r="AD186"/>
  <c r="AF192"/>
  <c r="AD172" i="20"/>
  <c r="AA172"/>
  <c r="AD179"/>
  <c r="AA179"/>
  <c r="AB179" s="1"/>
  <c r="AC179" s="1"/>
  <c r="AD16"/>
  <c r="AF125"/>
  <c r="AA125"/>
  <c r="AD146"/>
  <c r="AA146"/>
  <c r="AF147"/>
  <c r="AA16"/>
  <c r="AD51"/>
  <c r="AA51"/>
  <c r="AD97"/>
  <c r="AA97"/>
  <c r="AD100"/>
  <c r="AA100"/>
  <c r="AD151"/>
  <c r="AA151"/>
  <c r="AD13"/>
  <c r="AA13"/>
  <c r="AD11"/>
  <c r="AA11"/>
  <c r="AD93"/>
  <c r="AA93"/>
  <c r="AD126"/>
  <c r="AA126"/>
  <c r="AD133"/>
  <c r="AA133"/>
  <c r="AD140"/>
  <c r="AA140"/>
  <c r="AD148"/>
  <c r="AA148"/>
  <c r="AD170"/>
  <c r="AA170"/>
  <c r="AD25"/>
  <c r="AA25"/>
  <c r="AD59"/>
  <c r="AA59"/>
  <c r="AD60"/>
  <c r="AA60"/>
  <c r="AD77"/>
  <c r="AA77"/>
  <c r="AD127"/>
  <c r="AA127"/>
  <c r="AD180"/>
  <c r="AA180"/>
  <c r="AD103"/>
  <c r="AA103"/>
  <c r="AD129"/>
  <c r="AA129"/>
  <c r="AA162"/>
  <c r="AD181"/>
  <c r="AA181"/>
  <c r="AB181" s="1"/>
  <c r="AC181" s="1"/>
  <c r="AD33"/>
  <c r="AA33"/>
  <c r="AA85"/>
  <c r="AD118"/>
  <c r="AD169"/>
  <c r="AA169"/>
  <c r="AD41"/>
  <c r="AD50"/>
  <c r="AA50"/>
  <c r="AD53"/>
  <c r="AD56"/>
  <c r="AA56"/>
  <c r="AD119"/>
  <c r="AA119"/>
  <c r="AD64"/>
  <c r="AA64"/>
  <c r="AD84"/>
  <c r="AA84"/>
  <c r="AD104"/>
  <c r="AA104"/>
  <c r="AD99"/>
  <c r="AA99"/>
  <c r="AD154"/>
  <c r="AA154"/>
  <c r="AD31"/>
  <c r="AA31"/>
  <c r="AD34"/>
  <c r="AA34"/>
  <c r="Z46"/>
  <c r="Z83"/>
  <c r="Z87"/>
  <c r="Z120"/>
  <c r="AF188"/>
  <c r="AD91"/>
  <c r="AA91"/>
  <c r="AD167"/>
  <c r="AA167"/>
  <c r="AD182"/>
  <c r="AA182"/>
  <c r="AB182" s="1"/>
  <c r="AC182" s="1"/>
  <c r="AD44"/>
  <c r="AA44"/>
  <c r="AD57"/>
  <c r="AA57"/>
  <c r="AD98"/>
  <c r="AA98"/>
  <c r="AD105"/>
  <c r="AA105"/>
  <c r="AD117"/>
  <c r="AA117"/>
  <c r="AD17"/>
  <c r="AA17"/>
  <c r="AD113"/>
  <c r="AA113"/>
  <c r="AF10"/>
  <c r="AA10"/>
  <c r="AD14"/>
  <c r="AA14"/>
  <c r="AF15"/>
  <c r="AA15"/>
  <c r="AD22"/>
  <c r="AA22"/>
  <c r="AF29"/>
  <c r="AA29"/>
  <c r="AD36"/>
  <c r="AA36"/>
  <c r="AB36" s="1"/>
  <c r="AC36" s="1"/>
  <c r="AF76"/>
  <c r="AA76"/>
  <c r="AD102"/>
  <c r="AA102"/>
  <c r="AF110"/>
  <c r="AA110"/>
  <c r="AD137"/>
  <c r="AA137"/>
  <c r="AF20"/>
  <c r="AA20"/>
  <c r="AD81"/>
  <c r="AA81"/>
  <c r="AF156"/>
  <c r="AA156"/>
  <c r="AD161"/>
  <c r="AA161"/>
  <c r="AF164"/>
  <c r="AA164"/>
  <c r="AD184"/>
  <c r="AA184"/>
  <c r="AF185"/>
  <c r="AA185"/>
  <c r="AD9"/>
  <c r="AA9"/>
  <c r="AF55"/>
  <c r="AA55"/>
  <c r="AD65"/>
  <c r="AA65"/>
  <c r="AF66"/>
  <c r="AA66"/>
  <c r="AD136"/>
  <c r="AA136"/>
  <c r="AF42"/>
  <c r="AD72"/>
  <c r="AA72"/>
  <c r="AD152"/>
  <c r="AA152"/>
  <c r="AD178"/>
  <c r="AA178"/>
  <c r="AD63"/>
  <c r="AA63"/>
  <c r="AD163"/>
  <c r="AA163"/>
  <c r="AD131"/>
  <c r="AA131"/>
  <c r="AB131" s="1"/>
  <c r="AC131" s="1"/>
  <c r="AA138"/>
  <c r="AD21"/>
  <c r="AA21"/>
  <c r="AD96"/>
  <c r="AF187"/>
  <c r="AA34" i="26"/>
  <c r="AA35"/>
  <c r="AD40"/>
  <c r="AA40"/>
  <c r="AA49"/>
  <c r="AD22"/>
  <c r="M28"/>
  <c r="AF28" s="1"/>
  <c r="Z33"/>
  <c r="M36"/>
  <c r="AF36" s="1"/>
  <c r="Z42"/>
  <c r="M19"/>
  <c r="AF19" s="1"/>
  <c r="Z48"/>
  <c r="M17"/>
  <c r="AF17" s="1"/>
  <c r="Z50"/>
  <c r="M14"/>
  <c r="AF14" s="1"/>
  <c r="Z16"/>
  <c r="Z43"/>
  <c r="M45"/>
  <c r="AF45" s="1"/>
  <c r="M66"/>
  <c r="AF66" s="1"/>
  <c r="M39"/>
  <c r="AF39" s="1"/>
  <c r="Z25"/>
  <c r="Z41"/>
  <c r="Z55"/>
  <c r="Z59"/>
  <c r="Z15"/>
  <c r="Z24"/>
  <c r="Z38"/>
  <c r="Z31"/>
  <c r="Z47"/>
  <c r="Z56"/>
  <c r="Z60"/>
  <c r="Z63"/>
  <c r="Z65"/>
  <c r="AF20" i="27"/>
  <c r="AA20"/>
  <c r="AF71"/>
  <c r="AA71"/>
  <c r="AA121"/>
  <c r="AA34"/>
  <c r="AA42"/>
  <c r="AF50"/>
  <c r="AA50"/>
  <c r="AF78"/>
  <c r="AA78"/>
  <c r="AA83"/>
  <c r="AF93"/>
  <c r="AA93"/>
  <c r="Z184"/>
  <c r="AA137"/>
  <c r="AD152"/>
  <c r="AA152"/>
  <c r="AF155"/>
  <c r="AA155"/>
  <c r="AD158"/>
  <c r="Z176"/>
  <c r="M178"/>
  <c r="AF178" s="1"/>
  <c r="M180"/>
  <c r="AF180" s="1"/>
  <c r="M88"/>
  <c r="AF88" s="1"/>
  <c r="Z132"/>
  <c r="AF165"/>
  <c r="M190"/>
  <c r="AF190" s="1"/>
  <c r="M27"/>
  <c r="AF27" s="1"/>
  <c r="Z38"/>
  <c r="Z120"/>
  <c r="AA151"/>
  <c r="AD122"/>
  <c r="Z185"/>
  <c r="Z147"/>
  <c r="Z171"/>
  <c r="Z186"/>
  <c r="Z30"/>
  <c r="Z49"/>
  <c r="Z58"/>
  <c r="Z63"/>
  <c r="Z96"/>
  <c r="Z111"/>
  <c r="Z189"/>
  <c r="M191"/>
  <c r="AF191" s="1"/>
  <c r="AD25"/>
  <c r="AA25"/>
  <c r="AA39"/>
  <c r="AA67"/>
  <c r="AA75"/>
  <c r="AD79"/>
  <c r="AA79"/>
  <c r="AD91"/>
  <c r="AA91"/>
  <c r="AA95"/>
  <c r="AA103"/>
  <c r="AA106"/>
  <c r="M116"/>
  <c r="AF116" s="1"/>
  <c r="Z144"/>
  <c r="Z153"/>
  <c r="M163"/>
  <c r="AF163" s="1"/>
  <c r="Z36"/>
  <c r="Z66"/>
  <c r="AF66"/>
  <c r="M82"/>
  <c r="AF82" s="1"/>
  <c r="M107"/>
  <c r="AF107" s="1"/>
  <c r="Z87"/>
  <c r="Z115"/>
  <c r="AF115"/>
  <c r="M129"/>
  <c r="AF129" s="1"/>
  <c r="M140"/>
  <c r="AF140" s="1"/>
  <c r="Z28"/>
  <c r="AF21"/>
  <c r="M182"/>
  <c r="AF182" s="1"/>
  <c r="M48"/>
  <c r="AF48" s="1"/>
  <c r="AD12"/>
  <c r="AA12"/>
  <c r="Z13"/>
  <c r="AD19"/>
  <c r="AA19"/>
  <c r="Z20"/>
  <c r="M51"/>
  <c r="AF51" s="1"/>
  <c r="Z71"/>
  <c r="M72"/>
  <c r="AF72" s="1"/>
  <c r="Z121"/>
  <c r="M156"/>
  <c r="AF156" s="1"/>
  <c r="Z157"/>
  <c r="M161"/>
  <c r="AF161" s="1"/>
  <c r="Z162"/>
  <c r="M167"/>
  <c r="AF167" s="1"/>
  <c r="Z177"/>
  <c r="M46"/>
  <c r="AF46" s="1"/>
  <c r="Z127"/>
  <c r="M133"/>
  <c r="AF133" s="1"/>
  <c r="Z148"/>
  <c r="M23"/>
  <c r="AF23" s="1"/>
  <c r="Z34"/>
  <c r="M42"/>
  <c r="AF42" s="1"/>
  <c r="Z50"/>
  <c r="M76"/>
  <c r="AF76" s="1"/>
  <c r="Z78"/>
  <c r="M81"/>
  <c r="AF81" s="1"/>
  <c r="Z83"/>
  <c r="M89"/>
  <c r="AF89" s="1"/>
  <c r="Z93"/>
  <c r="M104"/>
  <c r="AF104" s="1"/>
  <c r="Z105"/>
  <c r="M114"/>
  <c r="AF114" s="1"/>
  <c r="Z134"/>
  <c r="M142"/>
  <c r="AF142" s="1"/>
  <c r="Z146"/>
  <c r="M147"/>
  <c r="AF147" s="1"/>
  <c r="Z154"/>
  <c r="M171"/>
  <c r="AF171" s="1"/>
  <c r="Z179"/>
  <c r="M186"/>
  <c r="AF186" s="1"/>
  <c r="Z192"/>
  <c r="M172"/>
  <c r="AF172" s="1"/>
  <c r="Z26"/>
  <c r="M37"/>
  <c r="AF37" s="1"/>
  <c r="Z92"/>
  <c r="M102"/>
  <c r="AF102" s="1"/>
  <c r="Z109"/>
  <c r="M47"/>
  <c r="AF47" s="1"/>
  <c r="Z29"/>
  <c r="M30"/>
  <c r="AF30" s="1"/>
  <c r="Z33"/>
  <c r="M49"/>
  <c r="AF49" s="1"/>
  <c r="Z52"/>
  <c r="M58"/>
  <c r="AF58" s="1"/>
  <c r="Z61"/>
  <c r="M63"/>
  <c r="AF63" s="1"/>
  <c r="Z65"/>
  <c r="M68"/>
  <c r="AF68" s="1"/>
  <c r="Z74"/>
  <c r="M96"/>
  <c r="AF96" s="1"/>
  <c r="Z97"/>
  <c r="M111"/>
  <c r="AF111" s="1"/>
  <c r="Z112"/>
  <c r="M126"/>
  <c r="AF126" s="1"/>
  <c r="Z143"/>
  <c r="M164"/>
  <c r="AF164" s="1"/>
  <c r="Z169"/>
  <c r="M170"/>
  <c r="AF170" s="1"/>
  <c r="AD118"/>
  <c r="Z119"/>
  <c r="AF119"/>
  <c r="M144"/>
  <c r="AF144" s="1"/>
  <c r="Z160"/>
  <c r="Z168"/>
  <c r="AF168"/>
  <c r="M175"/>
  <c r="AF175" s="1"/>
  <c r="M56"/>
  <c r="AF56" s="1"/>
  <c r="AD60"/>
  <c r="M60"/>
  <c r="AF60" s="1"/>
  <c r="AA189"/>
  <c r="AD35"/>
  <c r="Z41"/>
  <c r="AA80"/>
  <c r="AA123"/>
  <c r="AD145"/>
  <c r="Z22"/>
  <c r="Z24"/>
  <c r="Z25"/>
  <c r="M32"/>
  <c r="AF32" s="1"/>
  <c r="Z39"/>
  <c r="M40"/>
  <c r="AF40" s="1"/>
  <c r="Z43"/>
  <c r="M59"/>
  <c r="AF59" s="1"/>
  <c r="Z67"/>
  <c r="M75"/>
  <c r="AF75" s="1"/>
  <c r="Z79"/>
  <c r="M90"/>
  <c r="AF90" s="1"/>
  <c r="Z91"/>
  <c r="M94"/>
  <c r="AF94" s="1"/>
  <c r="Z95"/>
  <c r="M103"/>
  <c r="AF103" s="1"/>
  <c r="Z106"/>
  <c r="M108"/>
  <c r="AF108" s="1"/>
  <c r="Z131"/>
  <c r="AF149"/>
  <c r="M153"/>
  <c r="AF153" s="1"/>
  <c r="AF55"/>
  <c r="AA176"/>
  <c r="AF139"/>
  <c r="AA139"/>
  <c r="AF53"/>
  <c r="AA53"/>
  <c r="AD159"/>
  <c r="Z166"/>
  <c r="AF166"/>
  <c r="M57"/>
  <c r="AF57" s="1"/>
  <c r="M54"/>
  <c r="AF54" s="1"/>
  <c r="AA66"/>
  <c r="AF84"/>
  <c r="AA84"/>
  <c r="Z84"/>
  <c r="Z124"/>
  <c r="AF124"/>
  <c r="M128"/>
  <c r="AF128" s="1"/>
  <c r="M141"/>
  <c r="AF141" s="1"/>
  <c r="AA165"/>
  <c r="AF45"/>
  <c r="AA45"/>
  <c r="Z45"/>
  <c r="Z62"/>
  <c r="AF62"/>
  <c r="M64"/>
  <c r="AF64" s="1"/>
  <c r="M113"/>
  <c r="AF113" s="1"/>
  <c r="AA115"/>
  <c r="AF138"/>
  <c r="AA138"/>
  <c r="Z138"/>
  <c r="Z173"/>
  <c r="AF173"/>
  <c r="M188"/>
  <c r="AF188" s="1"/>
  <c r="M77"/>
  <c r="AF77" s="1"/>
  <c r="Z100"/>
  <c r="AF100"/>
  <c r="M125"/>
  <c r="AF125" s="1"/>
  <c r="M73"/>
  <c r="AF73" s="1"/>
  <c r="AA21"/>
  <c r="M117"/>
  <c r="AF117" s="1"/>
  <c r="AF70"/>
  <c r="AA70"/>
  <c r="Z70"/>
  <c r="Z151"/>
  <c r="AF151"/>
  <c r="AF99"/>
  <c r="AA99"/>
  <c r="Z99"/>
  <c r="AD99"/>
  <c r="M122"/>
  <c r="AF122" s="1"/>
  <c r="Z130"/>
  <c r="AF130"/>
  <c r="M185"/>
  <c r="AF185" s="1"/>
  <c r="Z135"/>
  <c r="Z137"/>
  <c r="M152"/>
  <c r="AF152" s="1"/>
  <c r="M158"/>
  <c r="AF158" s="1"/>
  <c r="AD120"/>
  <c r="AF31"/>
  <c r="Z16" i="25"/>
  <c r="Z13"/>
  <c r="Z23"/>
  <c r="AA15"/>
  <c r="Z14"/>
  <c r="Z18"/>
  <c r="Z15"/>
  <c r="M16"/>
  <c r="AF16" s="1"/>
  <c r="Z20"/>
  <c r="M13"/>
  <c r="AF13" s="1"/>
  <c r="Z17"/>
  <c r="M23"/>
  <c r="AF23" s="1"/>
  <c r="Z12"/>
  <c r="Z24"/>
  <c r="M14"/>
  <c r="AF14" s="1"/>
  <c r="Z21"/>
  <c r="M18"/>
  <c r="AF18" s="1"/>
  <c r="Z22"/>
  <c r="M13" i="26"/>
  <c r="AF13" s="1"/>
  <c r="AF37"/>
  <c r="AA37"/>
  <c r="AF21"/>
  <c r="AA21"/>
  <c r="AD34"/>
  <c r="Z35"/>
  <c r="M40"/>
  <c r="AF40" s="1"/>
  <c r="Z49"/>
  <c r="AA33"/>
  <c r="AF42"/>
  <c r="AA42"/>
  <c r="AF48"/>
  <c r="AA48"/>
  <c r="AF50"/>
  <c r="AA50"/>
  <c r="AF16"/>
  <c r="AA16"/>
  <c r="AF43"/>
  <c r="AA43"/>
  <c r="AF53"/>
  <c r="AA53"/>
  <c r="AF29"/>
  <c r="AA29"/>
  <c r="Z39"/>
  <c r="Z32"/>
  <c r="Z52"/>
  <c r="Z20"/>
  <c r="AD25"/>
  <c r="AA25"/>
  <c r="AF41"/>
  <c r="Z61"/>
  <c r="M55"/>
  <c r="AF55" s="1"/>
  <c r="Z18"/>
  <c r="M59"/>
  <c r="AF59" s="1"/>
  <c r="Z57"/>
  <c r="M15"/>
  <c r="AF15" s="1"/>
  <c r="Z23"/>
  <c r="M24"/>
  <c r="AF24" s="1"/>
  <c r="Z30"/>
  <c r="M38"/>
  <c r="AF38" s="1"/>
  <c r="Z51"/>
  <c r="M31"/>
  <c r="AF31" s="1"/>
  <c r="Z46"/>
  <c r="M47"/>
  <c r="AF47" s="1"/>
  <c r="Z54"/>
  <c r="M56"/>
  <c r="AF56" s="1"/>
  <c r="Z58"/>
  <c r="M60"/>
  <c r="AF60" s="1"/>
  <c r="Z62"/>
  <c r="M63"/>
  <c r="AF63" s="1"/>
  <c r="Z64"/>
  <c r="M65"/>
  <c r="AF65" s="1"/>
  <c r="Z67"/>
  <c r="M46"/>
  <c r="AF46" s="1"/>
  <c r="M54"/>
  <c r="AF54" s="1"/>
  <c r="M58"/>
  <c r="AF58" s="1"/>
  <c r="M62"/>
  <c r="AF62" s="1"/>
  <c r="M64"/>
  <c r="AF64" s="1"/>
  <c r="M67"/>
  <c r="AF67" s="1"/>
  <c r="M15" i="25"/>
  <c r="AF15" s="1"/>
  <c r="M20"/>
  <c r="AF20" s="1"/>
  <c r="M17"/>
  <c r="AF17" s="1"/>
  <c r="M12"/>
  <c r="AF12" s="1"/>
  <c r="M24"/>
  <c r="AF24" s="1"/>
  <c r="M21"/>
  <c r="AF21" s="1"/>
  <c r="M22"/>
  <c r="AF22" s="1"/>
  <c r="AF35" i="26"/>
  <c r="AF49"/>
  <c r="AD37"/>
  <c r="AD21"/>
  <c r="M34"/>
  <c r="AF34" s="1"/>
  <c r="AD35"/>
  <c r="AD49"/>
  <c r="M22"/>
  <c r="AF22" s="1"/>
  <c r="M33"/>
  <c r="AF33" s="1"/>
  <c r="AD33"/>
  <c r="AD42"/>
  <c r="AD48"/>
  <c r="AD50"/>
  <c r="AD16"/>
  <c r="AD43"/>
  <c r="AD53"/>
  <c r="AD29"/>
  <c r="AD32"/>
  <c r="M52"/>
  <c r="AF52" s="1"/>
  <c r="AD20"/>
  <c r="M25"/>
  <c r="AF25" s="1"/>
  <c r="AD41"/>
  <c r="M61"/>
  <c r="AF61" s="1"/>
  <c r="M18"/>
  <c r="AF18" s="1"/>
  <c r="M57"/>
  <c r="AF57" s="1"/>
  <c r="M23"/>
  <c r="AF23" s="1"/>
  <c r="M30"/>
  <c r="AF30" s="1"/>
  <c r="M51"/>
  <c r="AF51" s="1"/>
  <c r="AD20" i="27"/>
  <c r="AD71"/>
  <c r="AD121"/>
  <c r="AD157"/>
  <c r="AD162"/>
  <c r="AD177"/>
  <c r="AD127"/>
  <c r="AD148"/>
  <c r="AD34"/>
  <c r="AD50"/>
  <c r="AD78"/>
  <c r="AD83"/>
  <c r="AD93"/>
  <c r="AD105"/>
  <c r="AD134"/>
  <c r="AD146"/>
  <c r="AD154"/>
  <c r="AD179"/>
  <c r="AD192"/>
  <c r="AD26"/>
  <c r="AD92"/>
  <c r="AD109"/>
  <c r="AD29"/>
  <c r="AD33"/>
  <c r="AD52"/>
  <c r="AD61"/>
  <c r="AD65"/>
  <c r="AD74"/>
  <c r="AD97"/>
  <c r="AD112"/>
  <c r="AD143"/>
  <c r="AD169"/>
  <c r="AD189"/>
  <c r="M35"/>
  <c r="AF35" s="1"/>
  <c r="AF80"/>
  <c r="AF123"/>
  <c r="AD41"/>
  <c r="M44"/>
  <c r="AF44" s="1"/>
  <c r="AD80"/>
  <c r="AD123"/>
  <c r="M145"/>
  <c r="AF145" s="1"/>
  <c r="M22"/>
  <c r="AF22" s="1"/>
  <c r="AD24"/>
  <c r="M25"/>
  <c r="AF25" s="1"/>
  <c r="M39"/>
  <c r="AF39" s="1"/>
  <c r="M43"/>
  <c r="AF43" s="1"/>
  <c r="M67"/>
  <c r="AF67" s="1"/>
  <c r="M79"/>
  <c r="AF79" s="1"/>
  <c r="M91"/>
  <c r="AF91" s="1"/>
  <c r="M95"/>
  <c r="AF95" s="1"/>
  <c r="M106"/>
  <c r="AF106" s="1"/>
  <c r="M110"/>
  <c r="AF110" s="1"/>
  <c r="M118"/>
  <c r="AF118" s="1"/>
  <c r="AD119"/>
  <c r="AD149"/>
  <c r="AD168"/>
  <c r="AD55"/>
  <c r="AF137"/>
  <c r="AD137"/>
  <c r="AD131"/>
  <c r="AD160"/>
  <c r="AD184"/>
  <c r="AD135"/>
  <c r="AD155"/>
  <c r="AD176"/>
  <c r="AD139"/>
  <c r="AD53"/>
  <c r="AD36"/>
  <c r="AD84"/>
  <c r="AD132"/>
  <c r="AD45"/>
  <c r="AD87"/>
  <c r="AD138"/>
  <c r="AD38"/>
  <c r="M159"/>
  <c r="AF159" s="1"/>
  <c r="AD166"/>
  <c r="AD66"/>
  <c r="AD124"/>
  <c r="AD165"/>
  <c r="AD62"/>
  <c r="AD115"/>
  <c r="AD173"/>
  <c r="AD98"/>
  <c r="M98"/>
  <c r="AF98" s="1"/>
  <c r="AD28"/>
  <c r="AD70"/>
  <c r="AD100"/>
  <c r="AD21"/>
  <c r="AD31"/>
  <c r="AD151"/>
  <c r="AD130"/>
  <c r="AA69" i="28"/>
  <c r="Z70"/>
  <c r="AD71"/>
  <c r="AD74"/>
  <c r="Z75"/>
  <c r="M77"/>
  <c r="AF77" s="1"/>
  <c r="Z79"/>
  <c r="M81"/>
  <c r="AF81" s="1"/>
  <c r="Z82"/>
  <c r="M83"/>
  <c r="AF83" s="1"/>
  <c r="Z84"/>
  <c r="Z85"/>
  <c r="M86"/>
  <c r="AF86" s="1"/>
  <c r="M78"/>
  <c r="AF78" s="1"/>
  <c r="M76"/>
  <c r="AF76" s="1"/>
  <c r="M80"/>
  <c r="AF80" s="1"/>
  <c r="AD75"/>
  <c r="AD79"/>
  <c r="AD82"/>
  <c r="AD84"/>
  <c r="AD85"/>
  <c r="Z82" i="23"/>
  <c r="AB82" s="1"/>
  <c r="AC82" s="1"/>
  <c r="AF87"/>
  <c r="Z88"/>
  <c r="AD89"/>
  <c r="AF74" i="28"/>
  <c r="AD58"/>
  <c r="AA58"/>
  <c r="AD59"/>
  <c r="AA59"/>
  <c r="AD60"/>
  <c r="AD67"/>
  <c r="AD70"/>
  <c r="AF73"/>
  <c r="AA84" i="23"/>
  <c r="AD82"/>
  <c r="AF88"/>
  <c r="AD69" i="28"/>
  <c r="AA70"/>
  <c r="AF70"/>
  <c r="AF71"/>
  <c r="AF72"/>
  <c r="Z83" i="23"/>
  <c r="AA85"/>
  <c r="Z85"/>
  <c r="AD86"/>
  <c r="Z86"/>
  <c r="AD87"/>
  <c r="Z80"/>
  <c r="Z81"/>
  <c r="Z69" i="28"/>
  <c r="Z68"/>
  <c r="Z79" i="23"/>
  <c r="AF84"/>
  <c r="Z84"/>
  <c r="AA83"/>
  <c r="AF83"/>
  <c r="AD81"/>
  <c r="AF86"/>
  <c r="Z61" i="28"/>
  <c r="Z62"/>
  <c r="AA68"/>
  <c r="AF68"/>
  <c r="AF69"/>
  <c r="Z56" i="23"/>
  <c r="Z71"/>
  <c r="Z75"/>
  <c r="AA78"/>
  <c r="AD80"/>
  <c r="AD84"/>
  <c r="AF85"/>
  <c r="Z67"/>
  <c r="AA77"/>
  <c r="Z64" i="28"/>
  <c r="AD68"/>
  <c r="Z48"/>
  <c r="AF82" i="23"/>
  <c r="AA61"/>
  <c r="AD60"/>
  <c r="AA76"/>
  <c r="AA80"/>
  <c r="AF80"/>
  <c r="AD83"/>
  <c r="AF81"/>
  <c r="AA75"/>
  <c r="AA79"/>
  <c r="AF79"/>
  <c r="Z20" i="28"/>
  <c r="AA45"/>
  <c r="Z66"/>
  <c r="AF67"/>
  <c r="Z68" i="23"/>
  <c r="Z76"/>
  <c r="AB76" s="1"/>
  <c r="AC76" s="1"/>
  <c r="AD78"/>
  <c r="Z78"/>
  <c r="AD79"/>
  <c r="AA67"/>
  <c r="AF75"/>
  <c r="Z18" i="28"/>
  <c r="AA27"/>
  <c r="AD28"/>
  <c r="Z56"/>
  <c r="Z57"/>
  <c r="Z59"/>
  <c r="AD63"/>
  <c r="AA63"/>
  <c r="AD64"/>
  <c r="AA64"/>
  <c r="AD65"/>
  <c r="AA65"/>
  <c r="AD66"/>
  <c r="AA66"/>
  <c r="AA65" i="23"/>
  <c r="AA64"/>
  <c r="AD63"/>
  <c r="AD71"/>
  <c r="AA70"/>
  <c r="AA69"/>
  <c r="AF69"/>
  <c r="AD66"/>
  <c r="Z74"/>
  <c r="AD75"/>
  <c r="AF78"/>
  <c r="Z47" i="28"/>
  <c r="AA60"/>
  <c r="AD61"/>
  <c r="AA61"/>
  <c r="AD62"/>
  <c r="Z63"/>
  <c r="M64"/>
  <c r="AF64" s="1"/>
  <c r="Z65"/>
  <c r="M66"/>
  <c r="AF66" s="1"/>
  <c r="AA28"/>
  <c r="Z69" i="23"/>
  <c r="AA68"/>
  <c r="AF76"/>
  <c r="AA71"/>
  <c r="AB71" s="1"/>
  <c r="AC71" s="1"/>
  <c r="AF77"/>
  <c r="AA62" i="28"/>
  <c r="M63"/>
  <c r="AF63" s="1"/>
  <c r="M65"/>
  <c r="AF65" s="1"/>
  <c r="AD23"/>
  <c r="AA23"/>
  <c r="AA25"/>
  <c r="AD27"/>
  <c r="AD29"/>
  <c r="AA29"/>
  <c r="AD30"/>
  <c r="AA30"/>
  <c r="AD31"/>
  <c r="AA31"/>
  <c r="AD32"/>
  <c r="AA32"/>
  <c r="AD34"/>
  <c r="AA34"/>
  <c r="Z36"/>
  <c r="AD39"/>
  <c r="AA39"/>
  <c r="AD40"/>
  <c r="AA41"/>
  <c r="AD42"/>
  <c r="AD44"/>
  <c r="AD45"/>
  <c r="AD48"/>
  <c r="AD49"/>
  <c r="AD50"/>
  <c r="AA50"/>
  <c r="AD51"/>
  <c r="AA51"/>
  <c r="AD52"/>
  <c r="AA52"/>
  <c r="AD53"/>
  <c r="AA53"/>
  <c r="Z55"/>
  <c r="M61"/>
  <c r="AF61" s="1"/>
  <c r="Z58" i="23"/>
  <c r="AA74"/>
  <c r="AF74"/>
  <c r="AA54"/>
  <c r="Z61"/>
  <c r="Z72"/>
  <c r="AA54" i="28"/>
  <c r="AD55"/>
  <c r="AA55"/>
  <c r="AD56"/>
  <c r="AA56"/>
  <c r="AD57"/>
  <c r="AA57"/>
  <c r="Z58"/>
  <c r="M59"/>
  <c r="AF59" s="1"/>
  <c r="Z60"/>
  <c r="M62"/>
  <c r="AF62" s="1"/>
  <c r="AF43" i="23"/>
  <c r="AD54"/>
  <c r="AA55"/>
  <c r="AA60"/>
  <c r="AD62"/>
  <c r="AA63"/>
  <c r="AF71"/>
  <c r="AD70"/>
  <c r="AA66"/>
  <c r="Z66"/>
  <c r="AD73"/>
  <c r="Z73"/>
  <c r="AB73" s="1"/>
  <c r="AC73" s="1"/>
  <c r="AD74"/>
  <c r="M56" i="28"/>
  <c r="AF56" s="1"/>
  <c r="M58"/>
  <c r="AF58" s="1"/>
  <c r="M60"/>
  <c r="AF60" s="1"/>
  <c r="M11" i="25"/>
  <c r="AF11" s="1"/>
  <c r="AA72" i="23"/>
  <c r="AF72"/>
  <c r="Z70"/>
  <c r="AD69"/>
  <c r="AF73"/>
  <c r="AD55"/>
  <c r="AD56"/>
  <c r="AD58"/>
  <c r="AD61"/>
  <c r="Z64"/>
  <c r="Z63"/>
  <c r="Z43" i="28"/>
  <c r="AA48"/>
  <c r="AF48"/>
  <c r="Z54"/>
  <c r="M55"/>
  <c r="AF55" s="1"/>
  <c r="M57"/>
  <c r="AF57" s="1"/>
  <c r="Z45"/>
  <c r="AA47"/>
  <c r="AA49"/>
  <c r="Z14" i="27"/>
  <c r="AD17"/>
  <c r="AA17"/>
  <c r="AD18"/>
  <c r="AA18"/>
  <c r="M19"/>
  <c r="AF19" s="1"/>
  <c r="AD47" i="28"/>
  <c r="Z49"/>
  <c r="AB49" s="1"/>
  <c r="AC49" s="1"/>
  <c r="M50"/>
  <c r="AF50" s="1"/>
  <c r="Z51"/>
  <c r="M52"/>
  <c r="AF52" s="1"/>
  <c r="Z53"/>
  <c r="M54"/>
  <c r="AF54" s="1"/>
  <c r="AD11" i="26"/>
  <c r="AA11"/>
  <c r="AD12"/>
  <c r="AA12"/>
  <c r="Z62" i="23"/>
  <c r="Z65"/>
  <c r="AD64"/>
  <c r="AD72"/>
  <c r="AD68"/>
  <c r="AF66"/>
  <c r="AF67"/>
  <c r="M49" i="28"/>
  <c r="AF49" s="1"/>
  <c r="M51"/>
  <c r="AF51" s="1"/>
  <c r="M53"/>
  <c r="AF53" s="1"/>
  <c r="AF47"/>
  <c r="AF68" i="23"/>
  <c r="AF64"/>
  <c r="AF70"/>
  <c r="AF65"/>
  <c r="Z17" i="27"/>
  <c r="M18"/>
  <c r="AF18" s="1"/>
  <c r="Z42" i="28"/>
  <c r="AA43"/>
  <c r="AF43"/>
  <c r="AF45"/>
  <c r="Z44"/>
  <c r="AF63" i="23"/>
  <c r="AA56"/>
  <c r="AF62"/>
  <c r="Z59"/>
  <c r="Z60"/>
  <c r="Z15" i="27"/>
  <c r="Z16"/>
  <c r="M17"/>
  <c r="AF17" s="1"/>
  <c r="AA59" i="23"/>
  <c r="AF59"/>
  <c r="AD57"/>
  <c r="Z57"/>
  <c r="AF60"/>
  <c r="AF61"/>
  <c r="AD15" i="27"/>
  <c r="AA15"/>
  <c r="M16"/>
  <c r="AF16" s="1"/>
  <c r="AD59" i="23"/>
  <c r="AF57"/>
  <c r="AF58"/>
  <c r="AD14" i="27"/>
  <c r="AA14"/>
  <c r="M15"/>
  <c r="AF15" s="1"/>
  <c r="AF56" i="23"/>
  <c r="Z53"/>
  <c r="Z55"/>
  <c r="AD13" i="27"/>
  <c r="AA13"/>
  <c r="M14"/>
  <c r="AF14" s="1"/>
  <c r="AA40" i="28"/>
  <c r="AD41"/>
  <c r="AF44"/>
  <c r="AA53" i="23"/>
  <c r="AF53"/>
  <c r="AF55"/>
  <c r="M12" i="26"/>
  <c r="AF12" s="1"/>
  <c r="AA42" i="28"/>
  <c r="AD43"/>
  <c r="AF54" i="23"/>
  <c r="Z13"/>
  <c r="Z52"/>
  <c r="AA63" i="24"/>
  <c r="AD53" i="23"/>
  <c r="Z41" i="28"/>
  <c r="AD63" i="24"/>
  <c r="AF42" i="28"/>
  <c r="Z63" i="24"/>
  <c r="Z44" i="23"/>
  <c r="AA13"/>
  <c r="AD39"/>
  <c r="AA39"/>
  <c r="AD40"/>
  <c r="AD41"/>
  <c r="AA41"/>
  <c r="AD42"/>
  <c r="AA42"/>
  <c r="AD45"/>
  <c r="AA45"/>
  <c r="AD46"/>
  <c r="AA46"/>
  <c r="AD47"/>
  <c r="AA47"/>
  <c r="AD48"/>
  <c r="AA48"/>
  <c r="AD49"/>
  <c r="AA49"/>
  <c r="AD50"/>
  <c r="AA50"/>
  <c r="AD51"/>
  <c r="AA51"/>
  <c r="AD52"/>
  <c r="AD44"/>
  <c r="AA44"/>
  <c r="M44"/>
  <c r="AF44" s="1"/>
  <c r="AA52"/>
  <c r="Z94" i="24"/>
  <c r="AF63"/>
  <c r="Z92"/>
  <c r="Z36" i="23"/>
  <c r="AF52"/>
  <c r="AF41" i="28"/>
  <c r="AA35" i="23"/>
  <c r="Z49"/>
  <c r="Z51"/>
  <c r="M13" i="27"/>
  <c r="AF13" s="1"/>
  <c r="AD37" i="28"/>
  <c r="Z40"/>
  <c r="Z45" i="23"/>
  <c r="Z48"/>
  <c r="M49"/>
  <c r="AF49" s="1"/>
  <c r="Z50"/>
  <c r="M51"/>
  <c r="AF51" s="1"/>
  <c r="Z46" i="19"/>
  <c r="Z47"/>
  <c r="Z48"/>
  <c r="Z49"/>
  <c r="M50"/>
  <c r="AF50" s="1"/>
  <c r="Z47" i="23"/>
  <c r="M48"/>
  <c r="AF48" s="1"/>
  <c r="M50"/>
  <c r="AF50" s="1"/>
  <c r="AD48" i="19"/>
  <c r="AA48"/>
  <c r="M49"/>
  <c r="AF49" s="1"/>
  <c r="M45" i="23"/>
  <c r="AF45" s="1"/>
  <c r="Z46"/>
  <c r="M47"/>
  <c r="AF47" s="1"/>
  <c r="Z39" i="28"/>
  <c r="M40"/>
  <c r="AF40" s="1"/>
  <c r="AA14"/>
  <c r="AD15"/>
  <c r="AA15"/>
  <c r="AD16"/>
  <c r="AA16"/>
  <c r="AD12"/>
  <c r="AA12"/>
  <c r="M48" i="19"/>
  <c r="AF48" s="1"/>
  <c r="AA46"/>
  <c r="M46" i="23"/>
  <c r="AF46" s="1"/>
  <c r="Z28"/>
  <c r="AA37" i="28"/>
  <c r="M39"/>
  <c r="AF39" s="1"/>
  <c r="Z90" i="24"/>
  <c r="AD89"/>
  <c r="Z91"/>
  <c r="AA94"/>
  <c r="AD92"/>
  <c r="AD13" i="23"/>
  <c r="Z14"/>
  <c r="Z21"/>
  <c r="Z22"/>
  <c r="Z23"/>
  <c r="Z17"/>
  <c r="Z20"/>
  <c r="Z15"/>
  <c r="Z16"/>
  <c r="Z18"/>
  <c r="Z26"/>
  <c r="Z11"/>
  <c r="Z12"/>
  <c r="Z29"/>
  <c r="AD58" i="24"/>
  <c r="AA33" i="23"/>
  <c r="AA78" i="24"/>
  <c r="AA83"/>
  <c r="AD84"/>
  <c r="Z41" i="23"/>
  <c r="AD90" i="24"/>
  <c r="Z43" i="23"/>
  <c r="AA91" i="24"/>
  <c r="AF91"/>
  <c r="Z27" i="23"/>
  <c r="AA43"/>
  <c r="AB43" s="1"/>
  <c r="AC43" s="1"/>
  <c r="AD94" i="24"/>
  <c r="AF92"/>
  <c r="AA28" i="23"/>
  <c r="AF93" i="24"/>
  <c r="AF94"/>
  <c r="Z89"/>
  <c r="AA36" i="28"/>
  <c r="M37"/>
  <c r="AF37" s="1"/>
  <c r="AF89" i="24"/>
  <c r="AF90"/>
  <c r="AD43" i="23"/>
  <c r="AD28"/>
  <c r="AD29"/>
  <c r="AA29"/>
  <c r="AD34"/>
  <c r="AD37"/>
  <c r="AA37"/>
  <c r="Z38"/>
  <c r="Z40"/>
  <c r="M41"/>
  <c r="AF41" s="1"/>
  <c r="Z42"/>
  <c r="AD88" i="24"/>
  <c r="AA88"/>
  <c r="Z87"/>
  <c r="Z34" i="28"/>
  <c r="M36"/>
  <c r="AF36" s="1"/>
  <c r="Z11"/>
  <c r="Z13"/>
  <c r="Z14"/>
  <c r="Z33"/>
  <c r="M34"/>
  <c r="AF34" s="1"/>
  <c r="Z35"/>
  <c r="AA82" i="24"/>
  <c r="AD83"/>
  <c r="AD86"/>
  <c r="Z86"/>
  <c r="AF88"/>
  <c r="Z70"/>
  <c r="Z84"/>
  <c r="AA87"/>
  <c r="AB87" s="1"/>
  <c r="AC87" s="1"/>
  <c r="AF87"/>
  <c r="AD35" i="28"/>
  <c r="AA35"/>
  <c r="AD76" i="24"/>
  <c r="AA80"/>
  <c r="AD82"/>
  <c r="AD85"/>
  <c r="Z85"/>
  <c r="AD87"/>
  <c r="Z30" i="19"/>
  <c r="Z31"/>
  <c r="Z45"/>
  <c r="M46"/>
  <c r="AF46" s="1"/>
  <c r="M47"/>
  <c r="AF47" s="1"/>
  <c r="AD33" i="28"/>
  <c r="AA33"/>
  <c r="M35"/>
  <c r="AF35" s="1"/>
  <c r="Z44" i="19"/>
  <c r="AD45"/>
  <c r="AA45"/>
  <c r="AF85" i="24"/>
  <c r="AA84"/>
  <c r="AF84"/>
  <c r="AF86"/>
  <c r="AA40" i="23"/>
  <c r="M42"/>
  <c r="AF42" s="1"/>
  <c r="M33" i="28"/>
  <c r="AF33" s="1"/>
  <c r="AD41" i="19"/>
  <c r="AA41"/>
  <c r="AD42"/>
  <c r="AA42"/>
  <c r="AD43"/>
  <c r="AA43"/>
  <c r="AD44"/>
  <c r="AA44"/>
  <c r="M45"/>
  <c r="AF45" s="1"/>
  <c r="AD38" i="23"/>
  <c r="Z39"/>
  <c r="M40"/>
  <c r="AF40" s="1"/>
  <c r="AA36"/>
  <c r="AB36" s="1"/>
  <c r="AC36" s="1"/>
  <c r="AF36"/>
  <c r="AA38"/>
  <c r="M39"/>
  <c r="AF39" s="1"/>
  <c r="Z82" i="24"/>
  <c r="Z83"/>
  <c r="Z81"/>
  <c r="Z39" i="19"/>
  <c r="Z40"/>
  <c r="Z43"/>
  <c r="M44"/>
  <c r="AF44" s="1"/>
  <c r="AA34" i="23"/>
  <c r="AD35"/>
  <c r="AD36"/>
  <c r="Z37"/>
  <c r="M38"/>
  <c r="AF38" s="1"/>
  <c r="AF83" i="24"/>
  <c r="Z27" i="28"/>
  <c r="Z29"/>
  <c r="M30"/>
  <c r="AF30" s="1"/>
  <c r="Z31"/>
  <c r="M32"/>
  <c r="AF32" s="1"/>
  <c r="AA38" i="19"/>
  <c r="AA39"/>
  <c r="AF39"/>
  <c r="Z41"/>
  <c r="Z42"/>
  <c r="M43"/>
  <c r="AF43" s="1"/>
  <c r="Z77" i="24"/>
  <c r="AF82"/>
  <c r="Z74"/>
  <c r="AA40" i="19"/>
  <c r="AF40"/>
  <c r="M41"/>
  <c r="AF41" s="1"/>
  <c r="M42"/>
  <c r="AF42" s="1"/>
  <c r="Z24" i="28"/>
  <c r="AF28"/>
  <c r="M29"/>
  <c r="AF29" s="1"/>
  <c r="M31"/>
  <c r="AF31" s="1"/>
  <c r="Z26"/>
  <c r="Z21" i="19"/>
  <c r="Z22"/>
  <c r="Z23"/>
  <c r="AA37"/>
  <c r="AD40"/>
  <c r="Z34" i="23"/>
  <c r="Z35"/>
  <c r="M37"/>
  <c r="AF37" s="1"/>
  <c r="Z33"/>
  <c r="Z60" i="24"/>
  <c r="Z76"/>
  <c r="Z72"/>
  <c r="AD79"/>
  <c r="AA81"/>
  <c r="AD38" i="19"/>
  <c r="Z38"/>
  <c r="AD39"/>
  <c r="Z37"/>
  <c r="Z62" i="24"/>
  <c r="AD68"/>
  <c r="AA68"/>
  <c r="AA69"/>
  <c r="AA76"/>
  <c r="Z73"/>
  <c r="AD72"/>
  <c r="AA79"/>
  <c r="Z79"/>
  <c r="AD80"/>
  <c r="Z80"/>
  <c r="AB80" s="1"/>
  <c r="AC80" s="1"/>
  <c r="AD81"/>
  <c r="AF81"/>
  <c r="AD70"/>
  <c r="AF76"/>
  <c r="AA75"/>
  <c r="Z75"/>
  <c r="AD74"/>
  <c r="AA73"/>
  <c r="AF73"/>
  <c r="AD71"/>
  <c r="AF80"/>
  <c r="AD37" i="19"/>
  <c r="AF38"/>
  <c r="AF37"/>
  <c r="AD62" i="24"/>
  <c r="AD66"/>
  <c r="AA66"/>
  <c r="AA67"/>
  <c r="AA70"/>
  <c r="AA77"/>
  <c r="AD75"/>
  <c r="AA74"/>
  <c r="AA71"/>
  <c r="Z71"/>
  <c r="AD78"/>
  <c r="Z78"/>
  <c r="AF79"/>
  <c r="AD32" i="23"/>
  <c r="AA32"/>
  <c r="AD33"/>
  <c r="AF35"/>
  <c r="AF34"/>
  <c r="AD73" i="24"/>
  <c r="AF78"/>
  <c r="AF33" i="23"/>
  <c r="Z21" i="28"/>
  <c r="AA24"/>
  <c r="AF24"/>
  <c r="AA26"/>
  <c r="AF26"/>
  <c r="AF27"/>
  <c r="AF74" i="24"/>
  <c r="Z69"/>
  <c r="AD77"/>
  <c r="AF75"/>
  <c r="AF71"/>
  <c r="AF72"/>
  <c r="Z23" i="28"/>
  <c r="AD25"/>
  <c r="Z25"/>
  <c r="AD26"/>
  <c r="AF77" i="24"/>
  <c r="AD69"/>
  <c r="M23" i="28"/>
  <c r="AF23" s="1"/>
  <c r="AF25"/>
  <c r="AD30" i="23"/>
  <c r="AA30"/>
  <c r="Z31"/>
  <c r="Z32"/>
  <c r="AD24" i="28"/>
  <c r="AF70" i="24"/>
  <c r="AA62"/>
  <c r="AF69"/>
  <c r="Z46"/>
  <c r="AA57"/>
  <c r="Z28" i="19"/>
  <c r="Z36"/>
  <c r="AD34"/>
  <c r="AA34"/>
  <c r="AD35"/>
  <c r="AA35"/>
  <c r="AD36"/>
  <c r="AA36"/>
  <c r="Z48" i="24"/>
  <c r="Z50"/>
  <c r="AD52"/>
  <c r="AA52"/>
  <c r="AA54"/>
  <c r="AD56"/>
  <c r="AD57"/>
  <c r="AA61"/>
  <c r="AD64"/>
  <c r="Z66"/>
  <c r="Z68"/>
  <c r="AA11" i="28"/>
  <c r="AD13"/>
  <c r="AA13"/>
  <c r="AD14"/>
  <c r="Z15"/>
  <c r="Z16"/>
  <c r="Z12"/>
  <c r="AD17"/>
  <c r="AA17"/>
  <c r="AD20"/>
  <c r="AA20"/>
  <c r="AD21"/>
  <c r="AA21"/>
  <c r="Z33" i="24"/>
  <c r="Z59"/>
  <c r="Z65"/>
  <c r="M66"/>
  <c r="AF66" s="1"/>
  <c r="Z67"/>
  <c r="M68"/>
  <c r="AF68" s="1"/>
  <c r="M12" i="27"/>
  <c r="AF12" s="1"/>
  <c r="AF67" i="24"/>
  <c r="AD67"/>
  <c r="AA43"/>
  <c r="AA56"/>
  <c r="AA58"/>
  <c r="AD60"/>
  <c r="AD61"/>
  <c r="AA64"/>
  <c r="AD65"/>
  <c r="AA65"/>
  <c r="Z19" i="19"/>
  <c r="AD21"/>
  <c r="AA21"/>
  <c r="AD22"/>
  <c r="AD23"/>
  <c r="AA23"/>
  <c r="AD27"/>
  <c r="AA27"/>
  <c r="AD28"/>
  <c r="AA28"/>
  <c r="Z29"/>
  <c r="AD30"/>
  <c r="AA30"/>
  <c r="AD31"/>
  <c r="AA31"/>
  <c r="AD33"/>
  <c r="AA33"/>
  <c r="Z35"/>
  <c r="M36"/>
  <c r="AF36" s="1"/>
  <c r="M65" i="24"/>
  <c r="AF65" s="1"/>
  <c r="Z61"/>
  <c r="Z64"/>
  <c r="Z64" i="22"/>
  <c r="AA76"/>
  <c r="Z82"/>
  <c r="AB82" s="1"/>
  <c r="AC82" s="1"/>
  <c r="AB84"/>
  <c r="AC84" s="1"/>
  <c r="Z87"/>
  <c r="AA86"/>
  <c r="AF88"/>
  <c r="Z34" i="19"/>
  <c r="M35"/>
  <c r="AF35" s="1"/>
  <c r="AF64" i="24"/>
  <c r="M21" i="28"/>
  <c r="AF21" s="1"/>
  <c r="AD31" i="23"/>
  <c r="AA31"/>
  <c r="M32"/>
  <c r="AF32" s="1"/>
  <c r="AA14"/>
  <c r="AD21"/>
  <c r="AA21"/>
  <c r="AD22"/>
  <c r="AA22"/>
  <c r="AD23"/>
  <c r="AA23"/>
  <c r="AD24"/>
  <c r="AA24"/>
  <c r="AD17"/>
  <c r="AA17"/>
  <c r="AB17" s="1"/>
  <c r="AC17" s="1"/>
  <c r="AD19"/>
  <c r="AA19"/>
  <c r="AD20"/>
  <c r="AA20"/>
  <c r="AD25"/>
  <c r="AA25"/>
  <c r="AD15"/>
  <c r="AA15"/>
  <c r="AD16"/>
  <c r="AA16"/>
  <c r="AD18"/>
  <c r="AA18"/>
  <c r="AD26"/>
  <c r="AA26"/>
  <c r="AD11"/>
  <c r="AA11"/>
  <c r="AD12"/>
  <c r="AA12"/>
  <c r="Z32" i="19"/>
  <c r="Z33"/>
  <c r="M34"/>
  <c r="AF34" s="1"/>
  <c r="AA59" i="24"/>
  <c r="AA60"/>
  <c r="AF60"/>
  <c r="AF61"/>
  <c r="AF62"/>
  <c r="AA65" i="22"/>
  <c r="AD75"/>
  <c r="AD77"/>
  <c r="AA78"/>
  <c r="AA81"/>
  <c r="AD82"/>
  <c r="AF87"/>
  <c r="AD32" i="19"/>
  <c r="AA32"/>
  <c r="M33"/>
  <c r="AF33" s="1"/>
  <c r="AA83" i="22"/>
  <c r="AB83" s="1"/>
  <c r="AC83" s="1"/>
  <c r="Z83"/>
  <c r="AD85"/>
  <c r="Z85"/>
  <c r="AD86"/>
  <c r="Z40" i="24"/>
  <c r="Z42"/>
  <c r="AF59"/>
  <c r="Z30" i="23"/>
  <c r="M31"/>
  <c r="AF31" s="1"/>
  <c r="AF86" i="22"/>
  <c r="AF85"/>
  <c r="AF83"/>
  <c r="AF84"/>
  <c r="Z47" i="24"/>
  <c r="Z52"/>
  <c r="Z57"/>
  <c r="Z58"/>
  <c r="AD59"/>
  <c r="Z34"/>
  <c r="AD41"/>
  <c r="AD46"/>
  <c r="AF82" i="22"/>
  <c r="Z78"/>
  <c r="Z80"/>
  <c r="AA79"/>
  <c r="AF79"/>
  <c r="Z81"/>
  <c r="AF190" i="21"/>
  <c r="AF186"/>
  <c r="Z177"/>
  <c r="Z175"/>
  <c r="AA174"/>
  <c r="Z179"/>
  <c r="AD181"/>
  <c r="AF191"/>
  <c r="AD189"/>
  <c r="AD185"/>
  <c r="AF183"/>
  <c r="Z178"/>
  <c r="AF188"/>
  <c r="M30" i="23"/>
  <c r="AF30" s="1"/>
  <c r="M13"/>
  <c r="AF13" s="1"/>
  <c r="M32" i="19"/>
  <c r="AF32" s="1"/>
  <c r="AD29"/>
  <c r="AA29"/>
  <c r="M30"/>
  <c r="AF30" s="1"/>
  <c r="AF58" i="24"/>
  <c r="AF185" i="21"/>
  <c r="AF187"/>
  <c r="AA177"/>
  <c r="AA178"/>
  <c r="AD179"/>
  <c r="AF182"/>
  <c r="AF57" i="24"/>
  <c r="AA29"/>
  <c r="AD23"/>
  <c r="AD20"/>
  <c r="AA20"/>
  <c r="AF26"/>
  <c r="AA26"/>
  <c r="AD30"/>
  <c r="AA30"/>
  <c r="AF19"/>
  <c r="AA19"/>
  <c r="AD12"/>
  <c r="AA12"/>
  <c r="AD17"/>
  <c r="AA17"/>
  <c r="AD11"/>
  <c r="AA11"/>
  <c r="Z56"/>
  <c r="AF181" i="21"/>
  <c r="Z171"/>
  <c r="AF76" i="22"/>
  <c r="AD78"/>
  <c r="AD80"/>
  <c r="AF81"/>
  <c r="AA165" i="21"/>
  <c r="AD166"/>
  <c r="AD169"/>
  <c r="AA167"/>
  <c r="AD171"/>
  <c r="AD176"/>
  <c r="AA172"/>
  <c r="AF179"/>
  <c r="AF180"/>
  <c r="AF80" i="22"/>
  <c r="AD79"/>
  <c r="AF177" i="21"/>
  <c r="Z162"/>
  <c r="Z168"/>
  <c r="Z167"/>
  <c r="Z170"/>
  <c r="Z176"/>
  <c r="AD175"/>
  <c r="Z116"/>
  <c r="Z172"/>
  <c r="AF178"/>
  <c r="Z75" i="22"/>
  <c r="Z77"/>
  <c r="Z61"/>
  <c r="Z72"/>
  <c r="Z74"/>
  <c r="AF78"/>
  <c r="AF173" i="21"/>
  <c r="AD151"/>
  <c r="AA159"/>
  <c r="AA164"/>
  <c r="AD163"/>
  <c r="AD165"/>
  <c r="AA166"/>
  <c r="AA169"/>
  <c r="AD168"/>
  <c r="AD170"/>
  <c r="AD174"/>
  <c r="AF172"/>
  <c r="AD73" i="22"/>
  <c r="AA74"/>
  <c r="AB74" s="1"/>
  <c r="AC74" s="1"/>
  <c r="AE74" s="1"/>
  <c r="AF77"/>
  <c r="AF174" i="21"/>
  <c r="AF176"/>
  <c r="Z126"/>
  <c r="Z152"/>
  <c r="AF171"/>
  <c r="Z149"/>
  <c r="Z169"/>
  <c r="AF168"/>
  <c r="AF170"/>
  <c r="Z54" i="24"/>
  <c r="AF56"/>
  <c r="AF75" i="22"/>
  <c r="AD54" i="24"/>
  <c r="AF54"/>
  <c r="AA71" i="22"/>
  <c r="AA73"/>
  <c r="AF73"/>
  <c r="AF74"/>
  <c r="AF169" i="21"/>
  <c r="Z165"/>
  <c r="Z166"/>
  <c r="AF167"/>
  <c r="AF71" i="22"/>
  <c r="Z53"/>
  <c r="Z62"/>
  <c r="Z70"/>
  <c r="AA72"/>
  <c r="AF72"/>
  <c r="AF28" i="23"/>
  <c r="M29"/>
  <c r="AF29" s="1"/>
  <c r="AA27"/>
  <c r="AF27"/>
  <c r="M31" i="19"/>
  <c r="AF31" s="1"/>
  <c r="Z44" i="24"/>
  <c r="Z45"/>
  <c r="AA46"/>
  <c r="Z145" i="21"/>
  <c r="AA152"/>
  <c r="Z154"/>
  <c r="Z158"/>
  <c r="Z164"/>
  <c r="AA162"/>
  <c r="AF162"/>
  <c r="AF166"/>
  <c r="Z109"/>
  <c r="Z146"/>
  <c r="Z150"/>
  <c r="Z160"/>
  <c r="AA163"/>
  <c r="AB163" s="1"/>
  <c r="AC163" s="1"/>
  <c r="AF163"/>
  <c r="AD59" i="22"/>
  <c r="AD62"/>
  <c r="AA70"/>
  <c r="AF70"/>
  <c r="AD72"/>
  <c r="AA100" i="21"/>
  <c r="AA106"/>
  <c r="AA104"/>
  <c r="AD126"/>
  <c r="AA139"/>
  <c r="AD138"/>
  <c r="AA147"/>
  <c r="AA148"/>
  <c r="AA157"/>
  <c r="AA156"/>
  <c r="AD154"/>
  <c r="Z161"/>
  <c r="AD160"/>
  <c r="AD162"/>
  <c r="AF165"/>
  <c r="AA22" i="19"/>
  <c r="M29"/>
  <c r="AF29" s="1"/>
  <c r="AA153" i="21"/>
  <c r="Z153"/>
  <c r="AD158"/>
  <c r="AA161"/>
  <c r="AD159"/>
  <c r="Z159"/>
  <c r="AA150"/>
  <c r="AF150"/>
  <c r="Z155"/>
  <c r="AD56" i="22"/>
  <c r="AD71"/>
  <c r="AF164" i="21"/>
  <c r="Z73"/>
  <c r="Z156"/>
  <c r="AA155"/>
  <c r="AF155"/>
  <c r="AD153"/>
  <c r="AD161"/>
  <c r="AF159"/>
  <c r="AF160"/>
  <c r="Z69" i="22"/>
  <c r="AD70"/>
  <c r="AF161" i="21"/>
  <c r="Z134"/>
  <c r="AA149"/>
  <c r="AA151"/>
  <c r="Z151"/>
  <c r="AD157"/>
  <c r="Z157"/>
  <c r="AD156"/>
  <c r="AF158"/>
  <c r="AA126"/>
  <c r="Z135"/>
  <c r="Z140"/>
  <c r="Z147"/>
  <c r="AD68" i="22"/>
  <c r="AA68"/>
  <c r="AD69"/>
  <c r="AA69"/>
  <c r="AF156" i="21"/>
  <c r="AF154"/>
  <c r="AA108"/>
  <c r="AA107"/>
  <c r="AD110"/>
  <c r="AA120"/>
  <c r="AD119"/>
  <c r="AD137"/>
  <c r="AA142"/>
  <c r="AD147"/>
  <c r="AD149"/>
  <c r="AF157"/>
  <c r="AD155"/>
  <c r="AF153"/>
  <c r="AD148"/>
  <c r="AD150"/>
  <c r="AF151"/>
  <c r="AF152"/>
  <c r="AA66" i="22"/>
  <c r="Z68"/>
  <c r="M69"/>
  <c r="AF69" s="1"/>
  <c r="Z24" i="24"/>
  <c r="Z13"/>
  <c r="Z14"/>
  <c r="Z21"/>
  <c r="Z29"/>
  <c r="AD33"/>
  <c r="AD48"/>
  <c r="AA48"/>
  <c r="AD49"/>
  <c r="AA49"/>
  <c r="AD50"/>
  <c r="AA50"/>
  <c r="M52"/>
  <c r="AF52" s="1"/>
  <c r="AD15" i="22"/>
  <c r="AA15"/>
  <c r="Z65"/>
  <c r="AA64"/>
  <c r="AF64"/>
  <c r="M68"/>
  <c r="AF68" s="1"/>
  <c r="AA62"/>
  <c r="Z148" i="21"/>
  <c r="Z54" i="22"/>
  <c r="Z57"/>
  <c r="AA61"/>
  <c r="Z63"/>
  <c r="AD65"/>
  <c r="Z66"/>
  <c r="AF148" i="21"/>
  <c r="AF149"/>
  <c r="AA47" i="24"/>
  <c r="M48"/>
  <c r="AF48" s="1"/>
  <c r="Z49"/>
  <c r="M50"/>
  <c r="AF50" s="1"/>
  <c r="AF66" i="22"/>
  <c r="AF65"/>
  <c r="AD66"/>
  <c r="Z15"/>
  <c r="Z44"/>
  <c r="AD54"/>
  <c r="Z56"/>
  <c r="AA55"/>
  <c r="Z58"/>
  <c r="AA63"/>
  <c r="AF63"/>
  <c r="AD64"/>
  <c r="Z32" i="24"/>
  <c r="M49"/>
  <c r="AF49" s="1"/>
  <c r="AA33"/>
  <c r="AA42"/>
  <c r="AA44"/>
  <c r="AA45"/>
  <c r="AF45"/>
  <c r="AA145" i="21"/>
  <c r="AF145"/>
  <c r="AA146"/>
  <c r="AF146"/>
  <c r="AF147"/>
  <c r="Z12" i="22"/>
  <c r="Z38"/>
  <c r="Z20"/>
  <c r="Z23"/>
  <c r="Z28"/>
  <c r="Z24"/>
  <c r="Z17"/>
  <c r="Z29"/>
  <c r="M15"/>
  <c r="AF15" s="1"/>
  <c r="Z22"/>
  <c r="Z27"/>
  <c r="Z33"/>
  <c r="Z34"/>
  <c r="Z21"/>
  <c r="Z14"/>
  <c r="Z26"/>
  <c r="Z30"/>
  <c r="Z19"/>
  <c r="Z25"/>
  <c r="Z13"/>
  <c r="Z37"/>
  <c r="Z11"/>
  <c r="Z32"/>
  <c r="AA48"/>
  <c r="AD49"/>
  <c r="AA49"/>
  <c r="Z50"/>
  <c r="Z51"/>
  <c r="Z59"/>
  <c r="AA58"/>
  <c r="AF58"/>
  <c r="AD61"/>
  <c r="Z60"/>
  <c r="AD63"/>
  <c r="AF47" i="24"/>
  <c r="AF46"/>
  <c r="AD47"/>
  <c r="AD24"/>
  <c r="AA24"/>
  <c r="AD14"/>
  <c r="AA21"/>
  <c r="AD29"/>
  <c r="Z16"/>
  <c r="Z31"/>
  <c r="Z15"/>
  <c r="Z22"/>
  <c r="Z28"/>
  <c r="Z18"/>
  <c r="Z25"/>
  <c r="Z23"/>
  <c r="Z27"/>
  <c r="Z20"/>
  <c r="Z26"/>
  <c r="Z30"/>
  <c r="Z19"/>
  <c r="Z12"/>
  <c r="Z17"/>
  <c r="Z11"/>
  <c r="AA41"/>
  <c r="AD43"/>
  <c r="AD44"/>
  <c r="AD45"/>
  <c r="Z39" i="22"/>
  <c r="Z47"/>
  <c r="AA59"/>
  <c r="AF59"/>
  <c r="AA60"/>
  <c r="AF60"/>
  <c r="AA54"/>
  <c r="AA56"/>
  <c r="AB56" s="1"/>
  <c r="AC56" s="1"/>
  <c r="AA57"/>
  <c r="AF62"/>
  <c r="Z144" i="21"/>
  <c r="AD146"/>
  <c r="Z143"/>
  <c r="M20" i="28"/>
  <c r="AF20" s="1"/>
  <c r="AF61" i="22"/>
  <c r="AD12"/>
  <c r="AA12"/>
  <c r="AF38"/>
  <c r="AA38"/>
  <c r="AD20"/>
  <c r="AA20"/>
  <c r="AF23"/>
  <c r="AD28"/>
  <c r="AA28"/>
  <c r="AD17"/>
  <c r="AA17"/>
  <c r="AD33"/>
  <c r="AA33"/>
  <c r="AD35"/>
  <c r="AD34"/>
  <c r="AA34"/>
  <c r="AD36"/>
  <c r="AA36"/>
  <c r="AD21"/>
  <c r="AA21"/>
  <c r="AD18"/>
  <c r="AD14"/>
  <c r="AA14"/>
  <c r="AD16"/>
  <c r="AD26"/>
  <c r="AA26"/>
  <c r="AD30"/>
  <c r="AA30"/>
  <c r="AD19"/>
  <c r="AA19"/>
  <c r="AD25"/>
  <c r="AA25"/>
  <c r="AD13"/>
  <c r="AA13"/>
  <c r="AD37"/>
  <c r="AA37"/>
  <c r="AD11"/>
  <c r="AA11"/>
  <c r="AD32"/>
  <c r="AA32"/>
  <c r="AA40"/>
  <c r="AD44"/>
  <c r="AD48"/>
  <c r="AD50"/>
  <c r="AD51"/>
  <c r="AA51"/>
  <c r="AD53"/>
  <c r="AD55"/>
  <c r="AD57"/>
  <c r="AD58"/>
  <c r="AD60"/>
  <c r="Z99" i="21"/>
  <c r="Z111"/>
  <c r="Z118"/>
  <c r="AA144"/>
  <c r="AF144"/>
  <c r="AD145"/>
  <c r="Z108"/>
  <c r="Z127"/>
  <c r="Z129"/>
  <c r="Z141"/>
  <c r="Z139"/>
  <c r="AD89"/>
  <c r="AA89"/>
  <c r="AA73"/>
  <c r="AA82"/>
  <c r="AD95"/>
  <c r="AA95"/>
  <c r="AD30"/>
  <c r="AA30"/>
  <c r="AD75"/>
  <c r="AA75"/>
  <c r="AD27"/>
  <c r="AA27"/>
  <c r="AD57"/>
  <c r="AA57"/>
  <c r="AA58"/>
  <c r="AD83"/>
  <c r="AA83"/>
  <c r="AF87"/>
  <c r="AA87"/>
  <c r="AD68"/>
  <c r="AA68"/>
  <c r="AD86"/>
  <c r="AD11"/>
  <c r="AA11"/>
  <c r="AD49"/>
  <c r="AA59"/>
  <c r="AD90"/>
  <c r="AA90"/>
  <c r="AD10"/>
  <c r="AA10"/>
  <c r="AD15"/>
  <c r="AA15"/>
  <c r="AD16"/>
  <c r="AA16"/>
  <c r="AD17"/>
  <c r="AA17"/>
  <c r="AD21"/>
  <c r="AA21"/>
  <c r="Z100"/>
  <c r="AD99"/>
  <c r="Z101"/>
  <c r="Z106"/>
  <c r="AD105"/>
  <c r="Z104"/>
  <c r="AD103"/>
  <c r="AA112"/>
  <c r="AD111"/>
  <c r="Z110"/>
  <c r="AA114"/>
  <c r="Z121"/>
  <c r="AA124"/>
  <c r="AD125"/>
  <c r="AA137"/>
  <c r="AD139"/>
  <c r="AA138"/>
  <c r="AD142"/>
  <c r="AA143"/>
  <c r="AF143"/>
  <c r="AD144"/>
  <c r="Z55" i="22"/>
  <c r="AF57"/>
  <c r="AA56" i="21"/>
  <c r="AD73"/>
  <c r="Z74"/>
  <c r="Z13"/>
  <c r="Z53"/>
  <c r="Z61"/>
  <c r="Z63"/>
  <c r="Z44"/>
  <c r="Z51"/>
  <c r="Z29"/>
  <c r="Z40"/>
  <c r="Z78"/>
  <c r="Z21"/>
  <c r="Z80"/>
  <c r="AD100"/>
  <c r="AA102"/>
  <c r="AD106"/>
  <c r="AA105"/>
  <c r="AF105"/>
  <c r="AD104"/>
  <c r="AA103"/>
  <c r="AD109"/>
  <c r="AD108"/>
  <c r="AD112"/>
  <c r="AD116"/>
  <c r="AD115"/>
  <c r="AA117"/>
  <c r="AA123"/>
  <c r="AD134"/>
  <c r="Z137"/>
  <c r="AA141"/>
  <c r="Z138"/>
  <c r="Z142"/>
  <c r="AD143"/>
  <c r="AA140"/>
  <c r="AF140"/>
  <c r="AF42" i="24"/>
  <c r="Z43"/>
  <c r="AF44"/>
  <c r="Z27" i="19"/>
  <c r="M28"/>
  <c r="AF28" s="1"/>
  <c r="AD140" i="21"/>
  <c r="AF142"/>
  <c r="AF54" i="22"/>
  <c r="AA53"/>
  <c r="AF53"/>
  <c r="AF55"/>
  <c r="AF56"/>
  <c r="AF141" i="21"/>
  <c r="AF138"/>
  <c r="AF139"/>
  <c r="M27" i="19"/>
  <c r="AF27" s="1"/>
  <c r="M22"/>
  <c r="AF22" s="1"/>
  <c r="AF43" i="24"/>
  <c r="Z132" i="21"/>
  <c r="AA134"/>
  <c r="AF134"/>
  <c r="AA135"/>
  <c r="AF135"/>
  <c r="Z133"/>
  <c r="AF137"/>
  <c r="Z41" i="24"/>
  <c r="AD42"/>
  <c r="AA40"/>
  <c r="AF40"/>
  <c r="AD132" i="21"/>
  <c r="AA133"/>
  <c r="AF133"/>
  <c r="AD135"/>
  <c r="AA35" i="22"/>
  <c r="AA128" i="21"/>
  <c r="AA132"/>
  <c r="AF132"/>
  <c r="AD133"/>
  <c r="AA27" i="22"/>
  <c r="AD31"/>
  <c r="AA18"/>
  <c r="M11" i="23"/>
  <c r="AF11" s="1"/>
  <c r="AD27"/>
  <c r="AA127" i="21"/>
  <c r="AF127"/>
  <c r="AA129"/>
  <c r="AF129"/>
  <c r="Z35" i="24"/>
  <c r="Z36"/>
  <c r="Z37"/>
  <c r="AD38"/>
  <c r="AA38"/>
  <c r="AD39"/>
  <c r="AF41"/>
  <c r="AD124" i="21"/>
  <c r="AA125"/>
  <c r="Z125"/>
  <c r="AD128"/>
  <c r="Z128"/>
  <c r="AB128" s="1"/>
  <c r="AC128" s="1"/>
  <c r="AD129"/>
  <c r="Z19" i="28"/>
  <c r="AA39" i="24"/>
  <c r="Z39"/>
  <c r="Z20" i="19"/>
  <c r="M21"/>
  <c r="AF21" s="1"/>
  <c r="AD40" i="24"/>
  <c r="AF39"/>
  <c r="AD18" i="28"/>
  <c r="AA18"/>
  <c r="AD19"/>
  <c r="AA19"/>
  <c r="M24" i="24"/>
  <c r="AF24" s="1"/>
  <c r="M29"/>
  <c r="AF29" s="1"/>
  <c r="AD34"/>
  <c r="AA34"/>
  <c r="AD35"/>
  <c r="AA35"/>
  <c r="AD36"/>
  <c r="AA36"/>
  <c r="AD37"/>
  <c r="Z38"/>
  <c r="AF128" i="21"/>
  <c r="AD14" i="23"/>
  <c r="M21"/>
  <c r="AF21" s="1"/>
  <c r="M23"/>
  <c r="AF23" s="1"/>
  <c r="Z24"/>
  <c r="M17"/>
  <c r="AF17" s="1"/>
  <c r="Z19"/>
  <c r="M20"/>
  <c r="AF20" s="1"/>
  <c r="Z25"/>
  <c r="AB25" s="1"/>
  <c r="AC25" s="1"/>
  <c r="M15"/>
  <c r="AF15" s="1"/>
  <c r="M18"/>
  <c r="AF18" s="1"/>
  <c r="Z120" i="21"/>
  <c r="Z123"/>
  <c r="AA121"/>
  <c r="AF121"/>
  <c r="Z124"/>
  <c r="AD127"/>
  <c r="AF126"/>
  <c r="AA37" i="24"/>
  <c r="M38"/>
  <c r="AF38" s="1"/>
  <c r="AA14"/>
  <c r="AD31"/>
  <c r="AA31"/>
  <c r="AA23"/>
  <c r="M36"/>
  <c r="AF36" s="1"/>
  <c r="AF125" i="21"/>
  <c r="AA116"/>
  <c r="AD117"/>
  <c r="Z119"/>
  <c r="AD123"/>
  <c r="AF124"/>
  <c r="Z48" i="22"/>
  <c r="AA50"/>
  <c r="M51"/>
  <c r="AF51" s="1"/>
  <c r="M35" i="24"/>
  <c r="AF35" s="1"/>
  <c r="M37"/>
  <c r="AF37" s="1"/>
  <c r="AD13"/>
  <c r="AD22"/>
  <c r="AA28"/>
  <c r="AA32"/>
  <c r="AF32"/>
  <c r="AF123" i="21"/>
  <c r="Z77"/>
  <c r="AA115"/>
  <c r="AD120"/>
  <c r="AF120"/>
  <c r="AA119"/>
  <c r="AF119"/>
  <c r="AD121"/>
  <c r="M23" i="19"/>
  <c r="AF23" s="1"/>
  <c r="Z13"/>
  <c r="Z17"/>
  <c r="Z12"/>
  <c r="Z18"/>
  <c r="Z11"/>
  <c r="AD19"/>
  <c r="AA19"/>
  <c r="AD20"/>
  <c r="AA20"/>
  <c r="Z113" i="21"/>
  <c r="AA118"/>
  <c r="Z46" i="22"/>
  <c r="AA47"/>
  <c r="AF47"/>
  <c r="Z49"/>
  <c r="M50"/>
  <c r="AF50" s="1"/>
  <c r="AD41"/>
  <c r="Z43"/>
  <c r="Z115" i="21"/>
  <c r="Z117"/>
  <c r="AD118"/>
  <c r="M19" i="28"/>
  <c r="AF19" s="1"/>
  <c r="M20" i="19"/>
  <c r="AF20" s="1"/>
  <c r="AD13"/>
  <c r="AA13"/>
  <c r="AD15"/>
  <c r="AA15"/>
  <c r="AD17"/>
  <c r="AA17"/>
  <c r="AD14"/>
  <c r="AA14"/>
  <c r="AD12"/>
  <c r="AA12"/>
  <c r="AD16"/>
  <c r="AA16"/>
  <c r="AD18"/>
  <c r="AA18"/>
  <c r="AD11"/>
  <c r="AA11"/>
  <c r="AF118" i="21"/>
  <c r="Z114"/>
  <c r="AD113"/>
  <c r="AF117"/>
  <c r="AF48" i="22"/>
  <c r="M49"/>
  <c r="AF49" s="1"/>
  <c r="Z107" i="21"/>
  <c r="AA111"/>
  <c r="AF111"/>
  <c r="AA110"/>
  <c r="AF110"/>
  <c r="AD114"/>
  <c r="AF114"/>
  <c r="AA113"/>
  <c r="AF113"/>
  <c r="AF115"/>
  <c r="Z112"/>
  <c r="AF116"/>
  <c r="AA46" i="22"/>
  <c r="AF46"/>
  <c r="AD47"/>
  <c r="Z45"/>
  <c r="AF33" i="24"/>
  <c r="AD32"/>
  <c r="M34"/>
  <c r="AF34" s="1"/>
  <c r="AA22"/>
  <c r="AD18"/>
  <c r="AA109" i="21"/>
  <c r="AD107"/>
  <c r="Z40" i="22"/>
  <c r="AA44"/>
  <c r="AF44"/>
  <c r="AA45"/>
  <c r="AF45"/>
  <c r="AD46"/>
  <c r="Z42"/>
  <c r="AA43"/>
  <c r="AF43"/>
  <c r="AD93" i="21"/>
  <c r="AA93"/>
  <c r="AD14"/>
  <c r="AA14"/>
  <c r="AD33"/>
  <c r="AA33"/>
  <c r="AD39"/>
  <c r="AA39"/>
  <c r="AD72"/>
  <c r="AA72"/>
  <c r="AD37"/>
  <c r="AA37"/>
  <c r="AD38"/>
  <c r="AA38"/>
  <c r="AD43"/>
  <c r="AA43"/>
  <c r="AD67"/>
  <c r="AA67"/>
  <c r="AD22"/>
  <c r="AA22"/>
  <c r="AD98"/>
  <c r="AA98"/>
  <c r="AD81"/>
  <c r="AA81"/>
  <c r="AD69"/>
  <c r="AA69"/>
  <c r="AA91"/>
  <c r="AD32"/>
  <c r="AA32"/>
  <c r="AD97"/>
  <c r="AA97"/>
  <c r="AD92"/>
  <c r="AA92"/>
  <c r="AD96"/>
  <c r="AA96"/>
  <c r="AD20"/>
  <c r="AA20"/>
  <c r="AD28"/>
  <c r="AA28"/>
  <c r="AD46"/>
  <c r="AA46"/>
  <c r="AD50"/>
  <c r="AA50"/>
  <c r="AD55"/>
  <c r="AA55"/>
  <c r="AD60"/>
  <c r="AA60"/>
  <c r="AD64"/>
  <c r="AA64"/>
  <c r="AD24"/>
  <c r="AA24"/>
  <c r="AD25"/>
  <c r="AA25"/>
  <c r="AD26"/>
  <c r="AA26"/>
  <c r="AD36"/>
  <c r="AA36"/>
  <c r="AD42"/>
  <c r="AA42"/>
  <c r="AD48"/>
  <c r="AA48"/>
  <c r="AD18"/>
  <c r="AA18"/>
  <c r="AD62"/>
  <c r="AA62"/>
  <c r="AD79"/>
  <c r="AA79"/>
  <c r="AD88"/>
  <c r="AA88"/>
  <c r="AD94"/>
  <c r="AA94"/>
  <c r="AD9"/>
  <c r="AA9"/>
  <c r="AD71"/>
  <c r="AA71"/>
  <c r="AD66"/>
  <c r="AA66"/>
  <c r="AD12"/>
  <c r="AA12"/>
  <c r="AD31"/>
  <c r="AA31"/>
  <c r="AD35"/>
  <c r="AA35"/>
  <c r="AD84"/>
  <c r="AA84"/>
  <c r="AD34"/>
  <c r="AA34"/>
  <c r="AD45"/>
  <c r="AA45"/>
  <c r="AD52"/>
  <c r="AA52"/>
  <c r="AD54"/>
  <c r="AA54"/>
  <c r="AD65"/>
  <c r="AA65"/>
  <c r="AF112"/>
  <c r="AF109"/>
  <c r="AF11" i="28"/>
  <c r="M14"/>
  <c r="AF14" s="1"/>
  <c r="M16"/>
  <c r="AF16" s="1"/>
  <c r="Z17"/>
  <c r="M18"/>
  <c r="AF18" s="1"/>
  <c r="AA41" i="22"/>
  <c r="AD40"/>
  <c r="AA42"/>
  <c r="AD43"/>
  <c r="AD45"/>
  <c r="AF107" i="21"/>
  <c r="AF108"/>
  <c r="M17" i="22"/>
  <c r="AF17" s="1"/>
  <c r="M17" i="28"/>
  <c r="AF17" s="1"/>
  <c r="AA99" i="21"/>
  <c r="Z102"/>
  <c r="AF103"/>
  <c r="Z103"/>
  <c r="AA101"/>
  <c r="Z105"/>
  <c r="AA39" i="22"/>
  <c r="AF39"/>
  <c r="Z41"/>
  <c r="AF42"/>
  <c r="AD8" i="21"/>
  <c r="AD77"/>
  <c r="AA77"/>
  <c r="Z82"/>
  <c r="AD102"/>
  <c r="AF102"/>
  <c r="M101"/>
  <c r="AF101" s="1"/>
  <c r="AD101"/>
  <c r="AF106"/>
  <c r="AF104"/>
  <c r="Z93"/>
  <c r="Z14"/>
  <c r="Z33"/>
  <c r="Z39"/>
  <c r="Z72"/>
  <c r="Z37"/>
  <c r="Z38"/>
  <c r="Z43"/>
  <c r="Z22"/>
  <c r="Z47"/>
  <c r="Z98"/>
  <c r="Z41"/>
  <c r="Z81"/>
  <c r="AB81" s="1"/>
  <c r="AC81" s="1"/>
  <c r="Z85"/>
  <c r="Z69"/>
  <c r="AB69" s="1"/>
  <c r="AC69" s="1"/>
  <c r="Z32"/>
  <c r="Z92"/>
  <c r="Z20"/>
  <c r="Z46"/>
  <c r="Z55"/>
  <c r="Z64"/>
  <c r="Z25"/>
  <c r="Z36"/>
  <c r="Z48"/>
  <c r="Z62"/>
  <c r="Z88"/>
  <c r="AB88" s="1"/>
  <c r="AC88" s="1"/>
  <c r="Z9"/>
  <c r="Z66"/>
  <c r="Z31"/>
  <c r="Z84"/>
  <c r="Z45"/>
  <c r="Z54"/>
  <c r="Z65"/>
  <c r="Z89"/>
  <c r="Z56"/>
  <c r="AB56" s="1"/>
  <c r="AC56" s="1"/>
  <c r="AD13"/>
  <c r="AA13"/>
  <c r="AD61"/>
  <c r="AA61"/>
  <c r="AD44"/>
  <c r="AA44"/>
  <c r="AA51"/>
  <c r="AD29"/>
  <c r="AA29"/>
  <c r="AD40"/>
  <c r="AA40"/>
  <c r="AD78"/>
  <c r="AA78"/>
  <c r="AD82"/>
  <c r="Z95"/>
  <c r="Z30"/>
  <c r="Z75"/>
  <c r="Z57"/>
  <c r="AB57" s="1"/>
  <c r="AC57" s="1"/>
  <c r="Z83"/>
  <c r="Z68"/>
  <c r="Z70"/>
  <c r="Z11"/>
  <c r="Z23"/>
  <c r="Z49"/>
  <c r="Z59"/>
  <c r="Z90"/>
  <c r="Z10"/>
  <c r="Z15"/>
  <c r="Z16"/>
  <c r="Z17"/>
  <c r="AD80"/>
  <c r="AA80"/>
  <c r="AF40" i="22"/>
  <c r="M28"/>
  <c r="AF28" s="1"/>
  <c r="M11"/>
  <c r="AF11" s="1"/>
  <c r="AD39"/>
  <c r="AA31"/>
  <c r="AA16"/>
  <c r="M19" i="19"/>
  <c r="AF19" s="1"/>
  <c r="M13"/>
  <c r="AF13" s="1"/>
  <c r="Z15"/>
  <c r="M17"/>
  <c r="AF17" s="1"/>
  <c r="Z14"/>
  <c r="M12"/>
  <c r="AF12" s="1"/>
  <c r="Z16"/>
  <c r="M18"/>
  <c r="AF18" s="1"/>
  <c r="M22" i="21"/>
  <c r="AF22" s="1"/>
  <c r="M98"/>
  <c r="AF98" s="1"/>
  <c r="M81"/>
  <c r="AF81" s="1"/>
  <c r="M69"/>
  <c r="AF69" s="1"/>
  <c r="AA53"/>
  <c r="M57"/>
  <c r="AF57" s="1"/>
  <c r="AF100"/>
  <c r="M27"/>
  <c r="AF27" s="1"/>
  <c r="Z87"/>
  <c r="AA86"/>
  <c r="AD70"/>
  <c r="AA23"/>
  <c r="AA49"/>
  <c r="AF99"/>
  <c r="AF41" i="22"/>
  <c r="M12"/>
  <c r="AF12" s="1"/>
  <c r="M20"/>
  <c r="AF20" s="1"/>
  <c r="AA23"/>
  <c r="AF24"/>
  <c r="AA24"/>
  <c r="AF29"/>
  <c r="AA29"/>
  <c r="AD22"/>
  <c r="AA22"/>
  <c r="AF27"/>
  <c r="Z31"/>
  <c r="M33"/>
  <c r="AF33" s="1"/>
  <c r="Z35"/>
  <c r="M34"/>
  <c r="AF34" s="1"/>
  <c r="Z36"/>
  <c r="M21"/>
  <c r="AF21" s="1"/>
  <c r="Z18"/>
  <c r="M14"/>
  <c r="AF14" s="1"/>
  <c r="Z16"/>
  <c r="M26"/>
  <c r="AF26" s="1"/>
  <c r="M19"/>
  <c r="AF19" s="1"/>
  <c r="M13"/>
  <c r="AF13" s="1"/>
  <c r="M17" i="24"/>
  <c r="AF17" s="1"/>
  <c r="AA13"/>
  <c r="AA16"/>
  <c r="AA15"/>
  <c r="AA18"/>
  <c r="AA25"/>
  <c r="AA27"/>
  <c r="M77" i="21"/>
  <c r="AF77" s="1"/>
  <c r="M14"/>
  <c r="AF14" s="1"/>
  <c r="M39"/>
  <c r="AF39" s="1"/>
  <c r="M37"/>
  <c r="AF37" s="1"/>
  <c r="M43"/>
  <c r="AF43" s="1"/>
  <c r="Z67"/>
  <c r="AA8"/>
  <c r="AA74"/>
  <c r="AA63"/>
  <c r="Z58"/>
  <c r="AF58"/>
  <c r="M83"/>
  <c r="AF83" s="1"/>
  <c r="M68"/>
  <c r="AF68" s="1"/>
  <c r="Z86"/>
  <c r="M70"/>
  <c r="AF70" s="1"/>
  <c r="AA70"/>
  <c r="AD47"/>
  <c r="AA47"/>
  <c r="AD41"/>
  <c r="AA41"/>
  <c r="AD85"/>
  <c r="AA85"/>
  <c r="Z91"/>
  <c r="AF91"/>
  <c r="M32"/>
  <c r="AF32" s="1"/>
  <c r="Z97"/>
  <c r="M92"/>
  <c r="AF92" s="1"/>
  <c r="Z96"/>
  <c r="M20"/>
  <c r="AF20" s="1"/>
  <c r="Z28"/>
  <c r="M46"/>
  <c r="AF46" s="1"/>
  <c r="Z50"/>
  <c r="M55"/>
  <c r="AF55" s="1"/>
  <c r="Z60"/>
  <c r="M64"/>
  <c r="AF64" s="1"/>
  <c r="Z24"/>
  <c r="M25"/>
  <c r="AF25" s="1"/>
  <c r="Z26"/>
  <c r="M36"/>
  <c r="AF36" s="1"/>
  <c r="Z42"/>
  <c r="M48"/>
  <c r="AF48" s="1"/>
  <c r="Z18"/>
  <c r="M62"/>
  <c r="AF62" s="1"/>
  <c r="Z79"/>
  <c r="M88"/>
  <c r="AF88" s="1"/>
  <c r="Z94"/>
  <c r="M9"/>
  <c r="AF9" s="1"/>
  <c r="Z71"/>
  <c r="M66"/>
  <c r="AF66" s="1"/>
  <c r="Z12"/>
  <c r="M31"/>
  <c r="AF31" s="1"/>
  <c r="Z35"/>
  <c r="M84"/>
  <c r="AF84" s="1"/>
  <c r="Z34"/>
  <c r="M45"/>
  <c r="AF45" s="1"/>
  <c r="Z52"/>
  <c r="M54"/>
  <c r="AF54" s="1"/>
  <c r="M89"/>
  <c r="AF89" s="1"/>
  <c r="M73"/>
  <c r="AF73" s="1"/>
  <c r="M40"/>
  <c r="AF40" s="1"/>
  <c r="M82"/>
  <c r="AF82" s="1"/>
  <c r="M30"/>
  <c r="AF30" s="1"/>
  <c r="Z27"/>
  <c r="M10"/>
  <c r="AF10" s="1"/>
  <c r="M16"/>
  <c r="AF16" s="1"/>
  <c r="M21"/>
  <c r="AF21" s="1"/>
  <c r="AA118" i="20"/>
  <c r="AA130"/>
  <c r="AA41"/>
  <c r="AA53"/>
  <c r="AD67"/>
  <c r="AA67"/>
  <c r="Z43"/>
  <c r="Z70"/>
  <c r="AF70"/>
  <c r="M83"/>
  <c r="AF83" s="1"/>
  <c r="M87"/>
  <c r="AF87" s="1"/>
  <c r="AA96"/>
  <c r="AA147"/>
  <c r="AF143"/>
  <c r="AA143"/>
  <c r="AD155"/>
  <c r="Z165"/>
  <c r="AF165"/>
  <c r="M181"/>
  <c r="AF181" s="1"/>
  <c r="M33"/>
  <c r="AF33" s="1"/>
  <c r="Z9"/>
  <c r="Z65"/>
  <c r="Z66"/>
  <c r="M136"/>
  <c r="AF136" s="1"/>
  <c r="Z42"/>
  <c r="M72"/>
  <c r="AF72" s="1"/>
  <c r="Z128"/>
  <c r="M152"/>
  <c r="AF152" s="1"/>
  <c r="Z176"/>
  <c r="M178"/>
  <c r="AF178" s="1"/>
  <c r="M63"/>
  <c r="AF63" s="1"/>
  <c r="AF158"/>
  <c r="M163"/>
  <c r="AF163" s="1"/>
  <c r="M131"/>
  <c r="AF131" s="1"/>
  <c r="Z12"/>
  <c r="Z26"/>
  <c r="AB26" s="1"/>
  <c r="AC26" s="1"/>
  <c r="M32"/>
  <c r="AF32" s="1"/>
  <c r="Z37"/>
  <c r="M106"/>
  <c r="AF106" s="1"/>
  <c r="Z107"/>
  <c r="M116"/>
  <c r="AF116" s="1"/>
  <c r="Z125"/>
  <c r="M146"/>
  <c r="AF146" s="1"/>
  <c r="Z147"/>
  <c r="M159"/>
  <c r="AF159" s="1"/>
  <c r="Z143"/>
  <c r="M171"/>
  <c r="AF171" s="1"/>
  <c r="Z30"/>
  <c r="M35"/>
  <c r="AF35" s="1"/>
  <c r="Z48"/>
  <c r="M71"/>
  <c r="AF71" s="1"/>
  <c r="Z108"/>
  <c r="M123"/>
  <c r="AF123" s="1"/>
  <c r="Z135"/>
  <c r="M175"/>
  <c r="AF175" s="1"/>
  <c r="Z28"/>
  <c r="M89"/>
  <c r="AF89" s="1"/>
  <c r="Z114"/>
  <c r="M139"/>
  <c r="AF139" s="1"/>
  <c r="Z144"/>
  <c r="M166"/>
  <c r="AF166" s="1"/>
  <c r="Z168"/>
  <c r="M54"/>
  <c r="AF54" s="1"/>
  <c r="Z61"/>
  <c r="M82"/>
  <c r="AF82" s="1"/>
  <c r="Z94"/>
  <c r="M141"/>
  <c r="AF141" s="1"/>
  <c r="Z149"/>
  <c r="M19"/>
  <c r="AF19" s="1"/>
  <c r="Z39"/>
  <c r="M78"/>
  <c r="AF78" s="1"/>
  <c r="Z79"/>
  <c r="M122"/>
  <c r="AF122" s="1"/>
  <c r="Z132"/>
  <c r="M134"/>
  <c r="AF134" s="1"/>
  <c r="Z145"/>
  <c r="M174"/>
  <c r="AF174" s="1"/>
  <c r="Z177"/>
  <c r="M23"/>
  <c r="AF23" s="1"/>
  <c r="Z49"/>
  <c r="AB49" s="1"/>
  <c r="AC49" s="1"/>
  <c r="M58"/>
  <c r="AF58" s="1"/>
  <c r="Z62"/>
  <c r="M73"/>
  <c r="AF73" s="1"/>
  <c r="Z80"/>
  <c r="M121"/>
  <c r="AF121" s="1"/>
  <c r="Z115"/>
  <c r="M124"/>
  <c r="AF124" s="1"/>
  <c r="Z27"/>
  <c r="AB27" s="1"/>
  <c r="AC27" s="1"/>
  <c r="M45"/>
  <c r="AF45" s="1"/>
  <c r="Z47"/>
  <c r="M68"/>
  <c r="AF68" s="1"/>
  <c r="Z111"/>
  <c r="M157"/>
  <c r="AF157" s="1"/>
  <c r="Z172"/>
  <c r="M179"/>
  <c r="AF179" s="1"/>
  <c r="Z16"/>
  <c r="M51"/>
  <c r="AF51" s="1"/>
  <c r="Z97"/>
  <c r="M100"/>
  <c r="AF100" s="1"/>
  <c r="Z151"/>
  <c r="M13"/>
  <c r="AF13" s="1"/>
  <c r="Z11"/>
  <c r="M93"/>
  <c r="AF93" s="1"/>
  <c r="Z126"/>
  <c r="M133"/>
  <c r="AF133" s="1"/>
  <c r="Z140"/>
  <c r="M148"/>
  <c r="AF148" s="1"/>
  <c r="Z170"/>
  <c r="M25"/>
  <c r="AF25" s="1"/>
  <c r="Z59"/>
  <c r="M60"/>
  <c r="AF60" s="1"/>
  <c r="Z77"/>
  <c r="M127"/>
  <c r="AF127" s="1"/>
  <c r="Z180"/>
  <c r="M103"/>
  <c r="AF103" s="1"/>
  <c r="Z129"/>
  <c r="M155"/>
  <c r="AF155" s="1"/>
  <c r="AA155"/>
  <c r="Z155"/>
  <c r="Z162"/>
  <c r="AD162"/>
  <c r="M162"/>
  <c r="AF162" s="1"/>
  <c r="AA165"/>
  <c r="AF186"/>
  <c r="AA186"/>
  <c r="Z186"/>
  <c r="Z85"/>
  <c r="AF85"/>
  <c r="M118"/>
  <c r="AF118" s="1"/>
  <c r="Z130"/>
  <c r="M169"/>
  <c r="AF169" s="1"/>
  <c r="Z41"/>
  <c r="M50"/>
  <c r="AF50" s="1"/>
  <c r="Z53"/>
  <c r="M56"/>
  <c r="AF56" s="1"/>
  <c r="Z119"/>
  <c r="M64"/>
  <c r="AF64" s="1"/>
  <c r="Z84"/>
  <c r="M104"/>
  <c r="AF104" s="1"/>
  <c r="Z99"/>
  <c r="M154"/>
  <c r="AF154" s="1"/>
  <c r="Z31"/>
  <c r="M34"/>
  <c r="AF34" s="1"/>
  <c r="Z67"/>
  <c r="M91"/>
  <c r="AF91" s="1"/>
  <c r="Z167"/>
  <c r="M182"/>
  <c r="AF182" s="1"/>
  <c r="Z44"/>
  <c r="M57"/>
  <c r="AF57" s="1"/>
  <c r="Z98"/>
  <c r="M105"/>
  <c r="AF105" s="1"/>
  <c r="Z117"/>
  <c r="M17"/>
  <c r="AF17" s="1"/>
  <c r="Z113"/>
  <c r="Z10"/>
  <c r="Z14"/>
  <c r="AB14" s="1"/>
  <c r="AC14" s="1"/>
  <c r="Z15"/>
  <c r="Z22"/>
  <c r="Z29"/>
  <c r="M36"/>
  <c r="AF36" s="1"/>
  <c r="Z76"/>
  <c r="Z102"/>
  <c r="Z110"/>
  <c r="M137"/>
  <c r="AF137" s="1"/>
  <c r="Z20"/>
  <c r="M81"/>
  <c r="AF81" s="1"/>
  <c r="Z156"/>
  <c r="M161"/>
  <c r="AF161" s="1"/>
  <c r="Z164"/>
  <c r="M184"/>
  <c r="AF184" s="1"/>
  <c r="Z185"/>
  <c r="M9"/>
  <c r="AF9" s="1"/>
  <c r="M65"/>
  <c r="AF65" s="1"/>
  <c r="AA42"/>
  <c r="AF128"/>
  <c r="AA128"/>
  <c r="AF176"/>
  <c r="AA176"/>
  <c r="AF183"/>
  <c r="AA183"/>
  <c r="AA158"/>
  <c r="AF112"/>
  <c r="AA112"/>
  <c r="Z112"/>
  <c r="Z138"/>
  <c r="AF138"/>
  <c r="M21"/>
  <c r="AF21" s="1"/>
  <c r="M46"/>
  <c r="AF46" s="1"/>
  <c r="AA70"/>
  <c r="AF86"/>
  <c r="AA86"/>
  <c r="Z86"/>
  <c r="Z92"/>
  <c r="AF92"/>
  <c r="M120"/>
  <c r="AF120" s="1"/>
  <c r="M69"/>
  <c r="AF69" s="1"/>
  <c r="AA90"/>
  <c r="AA95"/>
  <c r="AD101"/>
  <c r="AA101"/>
  <c r="AB101" s="1"/>
  <c r="AC101" s="1"/>
  <c r="AF109"/>
  <c r="Z142"/>
  <c r="M173"/>
  <c r="AF173" s="1"/>
  <c r="Z8"/>
  <c r="M18"/>
  <c r="AF18" s="1"/>
  <c r="Z24"/>
  <c r="AB24" s="1"/>
  <c r="AC24" s="1"/>
  <c r="M40"/>
  <c r="AF40" s="1"/>
  <c r="Z52"/>
  <c r="M74"/>
  <c r="AF74" s="1"/>
  <c r="Z75"/>
  <c r="M88"/>
  <c r="AF88" s="1"/>
  <c r="Z96"/>
  <c r="M150"/>
  <c r="AF150" s="1"/>
  <c r="Z153"/>
  <c r="M160"/>
  <c r="AF160" s="1"/>
  <c r="Z38"/>
  <c r="AD38" i="22"/>
  <c r="AD23"/>
  <c r="AD24"/>
  <c r="AD29"/>
  <c r="M22"/>
  <c r="AF22" s="1"/>
  <c r="AD27"/>
  <c r="M31"/>
  <c r="AF31" s="1"/>
  <c r="M35"/>
  <c r="AF35" s="1"/>
  <c r="M36"/>
  <c r="AF36" s="1"/>
  <c r="M18"/>
  <c r="AF18" s="1"/>
  <c r="M16"/>
  <c r="AF16" s="1"/>
  <c r="M30"/>
  <c r="AF30" s="1"/>
  <c r="M25"/>
  <c r="AF25" s="1"/>
  <c r="M37"/>
  <c r="AF37" s="1"/>
  <c r="M32"/>
  <c r="AF32" s="1"/>
  <c r="M93" i="21"/>
  <c r="AF93" s="1"/>
  <c r="M33"/>
  <c r="AF33" s="1"/>
  <c r="M72"/>
  <c r="AF72" s="1"/>
  <c r="M38"/>
  <c r="AF38" s="1"/>
  <c r="M67"/>
  <c r="AF67" s="1"/>
  <c r="M47"/>
  <c r="AF47" s="1"/>
  <c r="M41"/>
  <c r="AF41" s="1"/>
  <c r="M85"/>
  <c r="AF85" s="1"/>
  <c r="AD91"/>
  <c r="Z8"/>
  <c r="M97"/>
  <c r="AF97" s="1"/>
  <c r="M96"/>
  <c r="AF96" s="1"/>
  <c r="M28"/>
  <c r="AF28" s="1"/>
  <c r="M50"/>
  <c r="AF50" s="1"/>
  <c r="M60"/>
  <c r="AF60" s="1"/>
  <c r="M24"/>
  <c r="AF24" s="1"/>
  <c r="M26"/>
  <c r="AF26" s="1"/>
  <c r="M42"/>
  <c r="AF42" s="1"/>
  <c r="M18"/>
  <c r="AF18" s="1"/>
  <c r="M79"/>
  <c r="AF79" s="1"/>
  <c r="M94"/>
  <c r="AF94" s="1"/>
  <c r="M71"/>
  <c r="AF71" s="1"/>
  <c r="M12"/>
  <c r="AF12" s="1"/>
  <c r="M35"/>
  <c r="AF35" s="1"/>
  <c r="M34"/>
  <c r="AF34" s="1"/>
  <c r="M52"/>
  <c r="AF52" s="1"/>
  <c r="M65"/>
  <c r="AF65" s="1"/>
  <c r="AF56"/>
  <c r="AF74"/>
  <c r="AF53"/>
  <c r="AF63"/>
  <c r="AF51"/>
  <c r="AD56"/>
  <c r="AD74"/>
  <c r="M13"/>
  <c r="AF13" s="1"/>
  <c r="AD53"/>
  <c r="M61"/>
  <c r="AF61" s="1"/>
  <c r="AD63"/>
  <c r="M44"/>
  <c r="AF44" s="1"/>
  <c r="AD51"/>
  <c r="M29"/>
  <c r="AF29" s="1"/>
  <c r="M78"/>
  <c r="AF78" s="1"/>
  <c r="M95"/>
  <c r="AF95" s="1"/>
  <c r="M75"/>
  <c r="AF75" s="1"/>
  <c r="AD58"/>
  <c r="AF23"/>
  <c r="AF59"/>
  <c r="AD87"/>
  <c r="M86"/>
  <c r="AF86" s="1"/>
  <c r="M11"/>
  <c r="AF11" s="1"/>
  <c r="AD23"/>
  <c r="M49"/>
  <c r="AF49" s="1"/>
  <c r="AD59"/>
  <c r="M90"/>
  <c r="AF90" s="1"/>
  <c r="M15"/>
  <c r="AF15" s="1"/>
  <c r="M17"/>
  <c r="AF17" s="1"/>
  <c r="M80"/>
  <c r="AF80" s="1"/>
  <c r="M13" i="24"/>
  <c r="AF13" s="1"/>
  <c r="AF21"/>
  <c r="AF16"/>
  <c r="AF15"/>
  <c r="AF28"/>
  <c r="AF25"/>
  <c r="AF27"/>
  <c r="M14"/>
  <c r="AF14" s="1"/>
  <c r="AD21"/>
  <c r="AD16"/>
  <c r="M31"/>
  <c r="AF31" s="1"/>
  <c r="AD15"/>
  <c r="M22"/>
  <c r="AF22" s="1"/>
  <c r="AD28"/>
  <c r="M18"/>
  <c r="AF18" s="1"/>
  <c r="AD25"/>
  <c r="M23"/>
  <c r="AF23" s="1"/>
  <c r="AD27"/>
  <c r="M20"/>
  <c r="AF20" s="1"/>
  <c r="AD26"/>
  <c r="M30"/>
  <c r="AF30" s="1"/>
  <c r="AD19"/>
  <c r="M12"/>
  <c r="AF12" s="1"/>
  <c r="M11"/>
  <c r="AF11" s="1"/>
  <c r="AF14" i="23"/>
  <c r="M22"/>
  <c r="AF22" s="1"/>
  <c r="M24"/>
  <c r="AF24" s="1"/>
  <c r="M19"/>
  <c r="AF19" s="1"/>
  <c r="M25"/>
  <c r="AF25" s="1"/>
  <c r="M16"/>
  <c r="AF16" s="1"/>
  <c r="M26"/>
  <c r="AF26" s="1"/>
  <c r="M12"/>
  <c r="AF12" s="1"/>
  <c r="M11" i="26"/>
  <c r="AF11" s="1"/>
  <c r="M11" i="27"/>
  <c r="AF11" s="1"/>
  <c r="AD11" i="28"/>
  <c r="M13"/>
  <c r="AF13" s="1"/>
  <c r="M15"/>
  <c r="AF15" s="1"/>
  <c r="M12"/>
  <c r="AF12" s="1"/>
  <c r="M15" i="19"/>
  <c r="AF15" s="1"/>
  <c r="M14"/>
  <c r="AF14" s="1"/>
  <c r="M16"/>
  <c r="AF16" s="1"/>
  <c r="M11"/>
  <c r="AF11" s="1"/>
  <c r="AD26" i="20"/>
  <c r="AD37"/>
  <c r="AD107"/>
  <c r="AD125"/>
  <c r="AD147"/>
  <c r="AD143"/>
  <c r="AD30"/>
  <c r="M30"/>
  <c r="AF30" s="1"/>
  <c r="AB68"/>
  <c r="AC68" s="1"/>
  <c r="M48"/>
  <c r="AF48" s="1"/>
  <c r="M108"/>
  <c r="AF108" s="1"/>
  <c r="M135"/>
  <c r="AF135" s="1"/>
  <c r="M28"/>
  <c r="AF28" s="1"/>
  <c r="M114"/>
  <c r="AF114" s="1"/>
  <c r="M144"/>
  <c r="AF144" s="1"/>
  <c r="M168"/>
  <c r="AF168" s="1"/>
  <c r="M61"/>
  <c r="AF61" s="1"/>
  <c r="M94"/>
  <c r="AF94" s="1"/>
  <c r="M149"/>
  <c r="AF149" s="1"/>
  <c r="M39"/>
  <c r="AF39" s="1"/>
  <c r="M79"/>
  <c r="AF79" s="1"/>
  <c r="M132"/>
  <c r="AF132" s="1"/>
  <c r="M145"/>
  <c r="AF145" s="1"/>
  <c r="M177"/>
  <c r="AF177" s="1"/>
  <c r="M49"/>
  <c r="AF49" s="1"/>
  <c r="M62"/>
  <c r="AF62" s="1"/>
  <c r="M80"/>
  <c r="AF80" s="1"/>
  <c r="M115"/>
  <c r="AF115" s="1"/>
  <c r="M27"/>
  <c r="AF27" s="1"/>
  <c r="M47"/>
  <c r="AF47" s="1"/>
  <c r="M111"/>
  <c r="AF111" s="1"/>
  <c r="M172"/>
  <c r="AF172" s="1"/>
  <c r="M16"/>
  <c r="AF16" s="1"/>
  <c r="M97"/>
  <c r="AF97" s="1"/>
  <c r="M151"/>
  <c r="AF151" s="1"/>
  <c r="M11"/>
  <c r="AF11" s="1"/>
  <c r="M126"/>
  <c r="AF126" s="1"/>
  <c r="M140"/>
  <c r="AF140" s="1"/>
  <c r="M170"/>
  <c r="AF170" s="1"/>
  <c r="M59"/>
  <c r="AF59" s="1"/>
  <c r="M77"/>
  <c r="AF77" s="1"/>
  <c r="M180"/>
  <c r="AF180" s="1"/>
  <c r="M129"/>
  <c r="AF129" s="1"/>
  <c r="AD165"/>
  <c r="AD85"/>
  <c r="AD186"/>
  <c r="AD130"/>
  <c r="M130"/>
  <c r="AF130" s="1"/>
  <c r="M41"/>
  <c r="AF41" s="1"/>
  <c r="M53"/>
  <c r="AF53" s="1"/>
  <c r="M119"/>
  <c r="AF119" s="1"/>
  <c r="M84"/>
  <c r="AF84" s="1"/>
  <c r="M99"/>
  <c r="AF99" s="1"/>
  <c r="M31"/>
  <c r="AF31" s="1"/>
  <c r="M67"/>
  <c r="AF67" s="1"/>
  <c r="M167"/>
  <c r="AF167" s="1"/>
  <c r="M44"/>
  <c r="AF44" s="1"/>
  <c r="M98"/>
  <c r="AF98" s="1"/>
  <c r="M117"/>
  <c r="AF117" s="1"/>
  <c r="M113"/>
  <c r="AF113" s="1"/>
  <c r="AD10"/>
  <c r="M14"/>
  <c r="AF14" s="1"/>
  <c r="AD15"/>
  <c r="M22"/>
  <c r="AF22" s="1"/>
  <c r="AD29"/>
  <c r="AD76"/>
  <c r="M102"/>
  <c r="AF102" s="1"/>
  <c r="AD110"/>
  <c r="AD20"/>
  <c r="AD156"/>
  <c r="AD164"/>
  <c r="AD185"/>
  <c r="AD55"/>
  <c r="AD66"/>
  <c r="AD42"/>
  <c r="AD128"/>
  <c r="AD176"/>
  <c r="AD183"/>
  <c r="AD112"/>
  <c r="AD43"/>
  <c r="AD86"/>
  <c r="AD12"/>
  <c r="AD158"/>
  <c r="AD138"/>
  <c r="AD70"/>
  <c r="AD92"/>
  <c r="AD90"/>
  <c r="M90"/>
  <c r="AF90" s="1"/>
  <c r="AF95"/>
  <c r="AD95"/>
  <c r="M101"/>
  <c r="AF101" s="1"/>
  <c r="AD109"/>
  <c r="M142"/>
  <c r="AF142" s="1"/>
  <c r="M8"/>
  <c r="AF8" s="1"/>
  <c r="M24"/>
  <c r="AF24" s="1"/>
  <c r="M52"/>
  <c r="AF52" s="1"/>
  <c r="M75"/>
  <c r="AF75" s="1"/>
  <c r="M96"/>
  <c r="AF96" s="1"/>
  <c r="M153"/>
  <c r="AF153" s="1"/>
  <c r="M38"/>
  <c r="AF38" s="1"/>
  <c r="AF8" i="21"/>
  <c r="L121" i="17"/>
  <c r="M121" s="1"/>
  <c r="N121"/>
  <c r="O121"/>
  <c r="V121"/>
  <c r="W121" s="1"/>
  <c r="X121"/>
  <c r="Y121"/>
  <c r="L122"/>
  <c r="M122" s="1"/>
  <c r="N122"/>
  <c r="O122"/>
  <c r="V122"/>
  <c r="W122" s="1"/>
  <c r="X122"/>
  <c r="Y122"/>
  <c r="L123"/>
  <c r="M123" s="1"/>
  <c r="N123"/>
  <c r="O123"/>
  <c r="V123"/>
  <c r="W123" s="1"/>
  <c r="X123"/>
  <c r="Y123"/>
  <c r="L124"/>
  <c r="M124" s="1"/>
  <c r="N124"/>
  <c r="O124"/>
  <c r="V124"/>
  <c r="W124" s="1"/>
  <c r="X124"/>
  <c r="Y124"/>
  <c r="L125"/>
  <c r="M125" s="1"/>
  <c r="N125"/>
  <c r="O125"/>
  <c r="AA125" s="1"/>
  <c r="V125"/>
  <c r="W125" s="1"/>
  <c r="X125"/>
  <c r="Y125"/>
  <c r="L127"/>
  <c r="M127" s="1"/>
  <c r="N127"/>
  <c r="O127"/>
  <c r="V127"/>
  <c r="W127" s="1"/>
  <c r="X127"/>
  <c r="Y127"/>
  <c r="L128"/>
  <c r="M128" s="1"/>
  <c r="N128"/>
  <c r="O128"/>
  <c r="V128"/>
  <c r="W128" s="1"/>
  <c r="X128"/>
  <c r="Z128" s="1"/>
  <c r="Y128"/>
  <c r="L129"/>
  <c r="M129" s="1"/>
  <c r="N129"/>
  <c r="O129"/>
  <c r="V129"/>
  <c r="W129" s="1"/>
  <c r="X129"/>
  <c r="Y129"/>
  <c r="L130"/>
  <c r="M130" s="1"/>
  <c r="N130"/>
  <c r="O130"/>
  <c r="V130"/>
  <c r="W130" s="1"/>
  <c r="X130"/>
  <c r="Y130"/>
  <c r="L131"/>
  <c r="M131" s="1"/>
  <c r="N131"/>
  <c r="O131"/>
  <c r="V131"/>
  <c r="X131"/>
  <c r="Y131"/>
  <c r="L132"/>
  <c r="M132" s="1"/>
  <c r="N132"/>
  <c r="O132"/>
  <c r="V132"/>
  <c r="W132" s="1"/>
  <c r="X132"/>
  <c r="Y132"/>
  <c r="L134"/>
  <c r="M134" s="1"/>
  <c r="N134"/>
  <c r="O134"/>
  <c r="V134"/>
  <c r="W134" s="1"/>
  <c r="X134"/>
  <c r="Y134"/>
  <c r="L135"/>
  <c r="M135" s="1"/>
  <c r="N135"/>
  <c r="O135"/>
  <c r="V135"/>
  <c r="W135" s="1"/>
  <c r="X135"/>
  <c r="Y135"/>
  <c r="L137"/>
  <c r="M137" s="1"/>
  <c r="AF137" s="1"/>
  <c r="N137"/>
  <c r="O137"/>
  <c r="V137"/>
  <c r="W137" s="1"/>
  <c r="X137"/>
  <c r="Y137"/>
  <c r="L139"/>
  <c r="M139" s="1"/>
  <c r="N139"/>
  <c r="O139"/>
  <c r="V139"/>
  <c r="X139"/>
  <c r="Y139"/>
  <c r="L140"/>
  <c r="M140" s="1"/>
  <c r="AF140" s="1"/>
  <c r="N140"/>
  <c r="O140"/>
  <c r="V140"/>
  <c r="W140" s="1"/>
  <c r="X140"/>
  <c r="Y140"/>
  <c r="L141"/>
  <c r="M141" s="1"/>
  <c r="N141"/>
  <c r="O141"/>
  <c r="V141"/>
  <c r="W141" s="1"/>
  <c r="X141"/>
  <c r="Y141"/>
  <c r="L142"/>
  <c r="M142" s="1"/>
  <c r="N142"/>
  <c r="O142"/>
  <c r="V142"/>
  <c r="W142" s="1"/>
  <c r="X142"/>
  <c r="Y142"/>
  <c r="L143"/>
  <c r="M143" s="1"/>
  <c r="N143"/>
  <c r="O143"/>
  <c r="V143"/>
  <c r="X143"/>
  <c r="Y143"/>
  <c r="L144"/>
  <c r="M144" s="1"/>
  <c r="N144"/>
  <c r="O144"/>
  <c r="V144"/>
  <c r="W144" s="1"/>
  <c r="X144"/>
  <c r="Y144"/>
  <c r="L145"/>
  <c r="M145" s="1"/>
  <c r="N145"/>
  <c r="O145"/>
  <c r="V145"/>
  <c r="W145" s="1"/>
  <c r="X145"/>
  <c r="Y145"/>
  <c r="L146"/>
  <c r="N146"/>
  <c r="O146"/>
  <c r="V146"/>
  <c r="W146" s="1"/>
  <c r="X146"/>
  <c r="Y146"/>
  <c r="L147"/>
  <c r="M147" s="1"/>
  <c r="N147"/>
  <c r="O147"/>
  <c r="V147"/>
  <c r="W147" s="1"/>
  <c r="X147"/>
  <c r="Y147"/>
  <c r="L148"/>
  <c r="M148" s="1"/>
  <c r="N148"/>
  <c r="O148"/>
  <c r="V148"/>
  <c r="W148" s="1"/>
  <c r="X148"/>
  <c r="Y148"/>
  <c r="L149"/>
  <c r="M149" s="1"/>
  <c r="N149"/>
  <c r="O149"/>
  <c r="V149"/>
  <c r="W149" s="1"/>
  <c r="X149"/>
  <c r="Y149"/>
  <c r="L150"/>
  <c r="M150" s="1"/>
  <c r="N150"/>
  <c r="O150"/>
  <c r="V150"/>
  <c r="W150" s="1"/>
  <c r="X150"/>
  <c r="Y150"/>
  <c r="L151"/>
  <c r="M151" s="1"/>
  <c r="N151"/>
  <c r="O151"/>
  <c r="V151"/>
  <c r="W151" s="1"/>
  <c r="X151"/>
  <c r="Y151"/>
  <c r="L152"/>
  <c r="M152" s="1"/>
  <c r="N152"/>
  <c r="O152"/>
  <c r="V152"/>
  <c r="W152" s="1"/>
  <c r="X152"/>
  <c r="Y152"/>
  <c r="Y30" i="16"/>
  <c r="X30"/>
  <c r="W30"/>
  <c r="V30"/>
  <c r="O30"/>
  <c r="AA30" s="1"/>
  <c r="N30"/>
  <c r="Z30" s="1"/>
  <c r="M30"/>
  <c r="AF30" s="1"/>
  <c r="L30"/>
  <c r="AD30" s="1"/>
  <c r="Y29"/>
  <c r="X29"/>
  <c r="W29"/>
  <c r="V29"/>
  <c r="O29"/>
  <c r="AA29" s="1"/>
  <c r="N29"/>
  <c r="Z29" s="1"/>
  <c r="M29"/>
  <c r="AF29" s="1"/>
  <c r="L29"/>
  <c r="AD29" s="1"/>
  <c r="Y28"/>
  <c r="X28"/>
  <c r="Z28" s="1"/>
  <c r="V28"/>
  <c r="W28" s="1"/>
  <c r="O28"/>
  <c r="AA28" s="1"/>
  <c r="N28"/>
  <c r="L28"/>
  <c r="M28" s="1"/>
  <c r="AF28" s="1"/>
  <c r="Y27"/>
  <c r="X27"/>
  <c r="V27"/>
  <c r="W27" s="1"/>
  <c r="O27"/>
  <c r="AA27" s="1"/>
  <c r="N27"/>
  <c r="L27"/>
  <c r="AD27" s="1"/>
  <c r="Y26"/>
  <c r="X26"/>
  <c r="W26"/>
  <c r="V26"/>
  <c r="O26"/>
  <c r="AA26" s="1"/>
  <c r="N26"/>
  <c r="Z26" s="1"/>
  <c r="M26"/>
  <c r="AF26" s="1"/>
  <c r="L26"/>
  <c r="AD26" s="1"/>
  <c r="Y25"/>
  <c r="X25"/>
  <c r="W25"/>
  <c r="V25"/>
  <c r="O25"/>
  <c r="AA25" s="1"/>
  <c r="N25"/>
  <c r="Z25" s="1"/>
  <c r="M25"/>
  <c r="AF25" s="1"/>
  <c r="L25"/>
  <c r="AD25" s="1"/>
  <c r="Y24"/>
  <c r="X24"/>
  <c r="Z24" s="1"/>
  <c r="V24"/>
  <c r="W24" s="1"/>
  <c r="O24"/>
  <c r="AA24" s="1"/>
  <c r="N24"/>
  <c r="L24"/>
  <c r="M24" s="1"/>
  <c r="Y23"/>
  <c r="X23"/>
  <c r="V23"/>
  <c r="W23" s="1"/>
  <c r="O23"/>
  <c r="AA23" s="1"/>
  <c r="N23"/>
  <c r="L23"/>
  <c r="AD23" s="1"/>
  <c r="Y22"/>
  <c r="X22"/>
  <c r="W22"/>
  <c r="V22"/>
  <c r="O22"/>
  <c r="AA22" s="1"/>
  <c r="N22"/>
  <c r="Z22" s="1"/>
  <c r="M22"/>
  <c r="AF22" s="1"/>
  <c r="L22"/>
  <c r="AD22" s="1"/>
  <c r="Y21"/>
  <c r="X21"/>
  <c r="V21"/>
  <c r="W21" s="1"/>
  <c r="O21"/>
  <c r="AA21" s="1"/>
  <c r="N21"/>
  <c r="Z21" s="1"/>
  <c r="L21"/>
  <c r="Y20"/>
  <c r="X20"/>
  <c r="Z20" s="1"/>
  <c r="V20"/>
  <c r="W20" s="1"/>
  <c r="O20"/>
  <c r="AA20" s="1"/>
  <c r="N20"/>
  <c r="L20"/>
  <c r="M20" s="1"/>
  <c r="AF20" s="1"/>
  <c r="Y19"/>
  <c r="X19"/>
  <c r="V19"/>
  <c r="W19" s="1"/>
  <c r="O19"/>
  <c r="AA19" s="1"/>
  <c r="N19"/>
  <c r="L19"/>
  <c r="AD19" s="1"/>
  <c r="Y18"/>
  <c r="X18"/>
  <c r="W18"/>
  <c r="V18"/>
  <c r="O18"/>
  <c r="AA18" s="1"/>
  <c r="N18"/>
  <c r="Z18" s="1"/>
  <c r="M18"/>
  <c r="AF18" s="1"/>
  <c r="L18"/>
  <c r="AD18" s="1"/>
  <c r="Y17"/>
  <c r="X17"/>
  <c r="W17"/>
  <c r="V17"/>
  <c r="O17"/>
  <c r="AA17" s="1"/>
  <c r="N17"/>
  <c r="Z17" s="1"/>
  <c r="M17"/>
  <c r="AF17" s="1"/>
  <c r="L17"/>
  <c r="AD17" s="1"/>
  <c r="Y16"/>
  <c r="X16"/>
  <c r="V16"/>
  <c r="W16" s="1"/>
  <c r="O16"/>
  <c r="N16"/>
  <c r="L16"/>
  <c r="M16" s="1"/>
  <c r="Y15"/>
  <c r="X15"/>
  <c r="V15"/>
  <c r="W15" s="1"/>
  <c r="O15"/>
  <c r="N15"/>
  <c r="L15"/>
  <c r="Y14"/>
  <c r="X14"/>
  <c r="V14"/>
  <c r="W14" s="1"/>
  <c r="O14"/>
  <c r="AA14" s="1"/>
  <c r="N14"/>
  <c r="L14"/>
  <c r="AD14" s="1"/>
  <c r="Y13"/>
  <c r="X13"/>
  <c r="V13"/>
  <c r="W13" s="1"/>
  <c r="O13"/>
  <c r="AA13" s="1"/>
  <c r="N13"/>
  <c r="L13"/>
  <c r="AD13" s="1"/>
  <c r="Y12"/>
  <c r="X12"/>
  <c r="V12"/>
  <c r="W12" s="1"/>
  <c r="O12"/>
  <c r="N12"/>
  <c r="L12"/>
  <c r="M12" s="1"/>
  <c r="Y11"/>
  <c r="X11"/>
  <c r="V11"/>
  <c r="W11" s="1"/>
  <c r="O11"/>
  <c r="N11"/>
  <c r="L11"/>
  <c r="Y10"/>
  <c r="X10"/>
  <c r="V10"/>
  <c r="W10" s="1"/>
  <c r="O10"/>
  <c r="AA10" s="1"/>
  <c r="N10"/>
  <c r="Z10" s="1"/>
  <c r="L10"/>
  <c r="AD10" s="1"/>
  <c r="Y9"/>
  <c r="X9"/>
  <c r="V9"/>
  <c r="W9" s="1"/>
  <c r="O9"/>
  <c r="AA9" s="1"/>
  <c r="N9"/>
  <c r="Z9" s="1"/>
  <c r="L9"/>
  <c r="AD9" s="1"/>
  <c r="Y8"/>
  <c r="X8"/>
  <c r="Z8" s="1"/>
  <c r="V8"/>
  <c r="W8" s="1"/>
  <c r="O8"/>
  <c r="AA8" s="1"/>
  <c r="N8"/>
  <c r="L8"/>
  <c r="M8" s="1"/>
  <c r="Y7"/>
  <c r="X7"/>
  <c r="V7"/>
  <c r="W7" s="1"/>
  <c r="O7"/>
  <c r="AA7" s="1"/>
  <c r="N7"/>
  <c r="L7"/>
  <c r="AD7" s="1"/>
  <c r="Y6"/>
  <c r="X6"/>
  <c r="V6"/>
  <c r="W6" s="1"/>
  <c r="O6"/>
  <c r="AA6" s="1"/>
  <c r="N6"/>
  <c r="Z6" s="1"/>
  <c r="L6"/>
  <c r="Y5"/>
  <c r="X5"/>
  <c r="V5"/>
  <c r="W5" s="1"/>
  <c r="O5"/>
  <c r="N5"/>
  <c r="Z5" s="1"/>
  <c r="L5"/>
  <c r="Y4"/>
  <c r="X4"/>
  <c r="V4"/>
  <c r="W4" s="1"/>
  <c r="O4"/>
  <c r="N4"/>
  <c r="Z4" s="1"/>
  <c r="L4"/>
  <c r="M4" s="1"/>
  <c r="Y3"/>
  <c r="X3"/>
  <c r="V3"/>
  <c r="W3" s="1"/>
  <c r="O3"/>
  <c r="N3"/>
  <c r="Z3" s="1"/>
  <c r="L3"/>
  <c r="Y2"/>
  <c r="X2"/>
  <c r="W2"/>
  <c r="V2"/>
  <c r="O2"/>
  <c r="AA2" s="1"/>
  <c r="N2"/>
  <c r="Z2" s="1"/>
  <c r="M2"/>
  <c r="AF2" s="1"/>
  <c r="L2"/>
  <c r="AD2" s="1"/>
  <c r="L96" i="17"/>
  <c r="M96" s="1"/>
  <c r="N96"/>
  <c r="O96"/>
  <c r="V96"/>
  <c r="W96" s="1"/>
  <c r="X96"/>
  <c r="Y96"/>
  <c r="L97"/>
  <c r="M97" s="1"/>
  <c r="N97"/>
  <c r="O97"/>
  <c r="V97"/>
  <c r="W97" s="1"/>
  <c r="X97"/>
  <c r="Y97"/>
  <c r="L98"/>
  <c r="M98" s="1"/>
  <c r="N98"/>
  <c r="O98"/>
  <c r="V98"/>
  <c r="W98" s="1"/>
  <c r="X98"/>
  <c r="Y98"/>
  <c r="L99"/>
  <c r="M99" s="1"/>
  <c r="N99"/>
  <c r="O99"/>
  <c r="V99"/>
  <c r="W99" s="1"/>
  <c r="X99"/>
  <c r="Y99"/>
  <c r="L100"/>
  <c r="M100" s="1"/>
  <c r="N100"/>
  <c r="Z100" s="1"/>
  <c r="O100"/>
  <c r="V100"/>
  <c r="W100" s="1"/>
  <c r="X100"/>
  <c r="Y100"/>
  <c r="L101"/>
  <c r="M101" s="1"/>
  <c r="N101"/>
  <c r="O101"/>
  <c r="V101"/>
  <c r="W101" s="1"/>
  <c r="X101"/>
  <c r="Y101"/>
  <c r="L102"/>
  <c r="M102" s="1"/>
  <c r="N102"/>
  <c r="O102"/>
  <c r="V102"/>
  <c r="W102" s="1"/>
  <c r="X102"/>
  <c r="Y102"/>
  <c r="L103"/>
  <c r="AD103" s="1"/>
  <c r="N103"/>
  <c r="O103"/>
  <c r="V103"/>
  <c r="W103" s="1"/>
  <c r="X103"/>
  <c r="Y103"/>
  <c r="L104"/>
  <c r="AD104" s="1"/>
  <c r="N104"/>
  <c r="O104"/>
  <c r="V104"/>
  <c r="W104" s="1"/>
  <c r="X104"/>
  <c r="Y104"/>
  <c r="L105"/>
  <c r="M105" s="1"/>
  <c r="N105"/>
  <c r="O105"/>
  <c r="V105"/>
  <c r="W105" s="1"/>
  <c r="X105"/>
  <c r="Y105"/>
  <c r="L106"/>
  <c r="M106" s="1"/>
  <c r="N106"/>
  <c r="O106"/>
  <c r="V106"/>
  <c r="X106"/>
  <c r="Y106"/>
  <c r="L107"/>
  <c r="M107" s="1"/>
  <c r="N107"/>
  <c r="O107"/>
  <c r="V107"/>
  <c r="W107" s="1"/>
  <c r="X107"/>
  <c r="Y107"/>
  <c r="L108"/>
  <c r="M108" s="1"/>
  <c r="N108"/>
  <c r="O108"/>
  <c r="V108"/>
  <c r="W108" s="1"/>
  <c r="X108"/>
  <c r="Y108"/>
  <c r="L109"/>
  <c r="M109" s="1"/>
  <c r="N109"/>
  <c r="O109"/>
  <c r="V109"/>
  <c r="W109" s="1"/>
  <c r="X109"/>
  <c r="Y109"/>
  <c r="L110"/>
  <c r="N110"/>
  <c r="O110"/>
  <c r="V110"/>
  <c r="W110" s="1"/>
  <c r="X110"/>
  <c r="Y110"/>
  <c r="L111"/>
  <c r="M111" s="1"/>
  <c r="N111"/>
  <c r="O111"/>
  <c r="V111"/>
  <c r="W111" s="1"/>
  <c r="X111"/>
  <c r="Y111"/>
  <c r="L112"/>
  <c r="M112" s="1"/>
  <c r="N112"/>
  <c r="O112"/>
  <c r="V112"/>
  <c r="W112" s="1"/>
  <c r="X112"/>
  <c r="Y112"/>
  <c r="AD112"/>
  <c r="L113"/>
  <c r="M113" s="1"/>
  <c r="N113"/>
  <c r="O113"/>
  <c r="V113"/>
  <c r="W113" s="1"/>
  <c r="X113"/>
  <c r="Y113"/>
  <c r="L114"/>
  <c r="M114" s="1"/>
  <c r="N114"/>
  <c r="O114"/>
  <c r="V114"/>
  <c r="W114" s="1"/>
  <c r="X114"/>
  <c r="Y114"/>
  <c r="L115"/>
  <c r="M115" s="1"/>
  <c r="N115"/>
  <c r="O115"/>
  <c r="V115"/>
  <c r="W115" s="1"/>
  <c r="X115"/>
  <c r="Y115"/>
  <c r="L116"/>
  <c r="M116" s="1"/>
  <c r="N116"/>
  <c r="O116"/>
  <c r="V116"/>
  <c r="W116" s="1"/>
  <c r="X116"/>
  <c r="Y116"/>
  <c r="L117"/>
  <c r="M117" s="1"/>
  <c r="N117"/>
  <c r="O117"/>
  <c r="V117"/>
  <c r="W117" s="1"/>
  <c r="X117"/>
  <c r="Y117"/>
  <c r="L118"/>
  <c r="N118"/>
  <c r="O118"/>
  <c r="V118"/>
  <c r="W118" s="1"/>
  <c r="X118"/>
  <c r="Y118"/>
  <c r="L119"/>
  <c r="AD119" s="1"/>
  <c r="N119"/>
  <c r="O119"/>
  <c r="V119"/>
  <c r="W119" s="1"/>
  <c r="X119"/>
  <c r="Y119"/>
  <c r="L120"/>
  <c r="M120" s="1"/>
  <c r="N120"/>
  <c r="O120"/>
  <c r="V120"/>
  <c r="W120" s="1"/>
  <c r="X120"/>
  <c r="Y120"/>
  <c r="Y29" i="15"/>
  <c r="X29"/>
  <c r="V29"/>
  <c r="W29" s="1"/>
  <c r="O29"/>
  <c r="N29"/>
  <c r="L29"/>
  <c r="AD29" s="1"/>
  <c r="Y40"/>
  <c r="X40"/>
  <c r="V40"/>
  <c r="W40" s="1"/>
  <c r="O40"/>
  <c r="N40"/>
  <c r="L40"/>
  <c r="M40" s="1"/>
  <c r="Y17"/>
  <c r="X17"/>
  <c r="V17"/>
  <c r="W17" s="1"/>
  <c r="O17"/>
  <c r="N17"/>
  <c r="L17"/>
  <c r="Y23"/>
  <c r="X23"/>
  <c r="V23"/>
  <c r="W23" s="1"/>
  <c r="O23"/>
  <c r="N23"/>
  <c r="L23"/>
  <c r="Y33"/>
  <c r="X33"/>
  <c r="V33"/>
  <c r="W33" s="1"/>
  <c r="O33"/>
  <c r="N33"/>
  <c r="L33"/>
  <c r="M33" s="1"/>
  <c r="Y41"/>
  <c r="X41"/>
  <c r="V41"/>
  <c r="W41" s="1"/>
  <c r="O41"/>
  <c r="N41"/>
  <c r="L41"/>
  <c r="M41" s="1"/>
  <c r="Y50"/>
  <c r="X50"/>
  <c r="V50"/>
  <c r="W50" s="1"/>
  <c r="O50"/>
  <c r="N50"/>
  <c r="L50"/>
  <c r="M50" s="1"/>
  <c r="Y46"/>
  <c r="X46"/>
  <c r="V46"/>
  <c r="W46" s="1"/>
  <c r="O46"/>
  <c r="N46"/>
  <c r="L46"/>
  <c r="M46" s="1"/>
  <c r="Y34"/>
  <c r="X34"/>
  <c r="V34"/>
  <c r="W34" s="1"/>
  <c r="O34"/>
  <c r="N34"/>
  <c r="L34"/>
  <c r="Y45"/>
  <c r="X45"/>
  <c r="V45"/>
  <c r="W45" s="1"/>
  <c r="O45"/>
  <c r="N45"/>
  <c r="L45"/>
  <c r="Y25"/>
  <c r="X25"/>
  <c r="V25"/>
  <c r="W25" s="1"/>
  <c r="O25"/>
  <c r="N25"/>
  <c r="L25"/>
  <c r="M25" s="1"/>
  <c r="Y62"/>
  <c r="X62"/>
  <c r="V62"/>
  <c r="W62" s="1"/>
  <c r="O62"/>
  <c r="N62"/>
  <c r="L62"/>
  <c r="M62" s="1"/>
  <c r="Y27"/>
  <c r="X27"/>
  <c r="V27"/>
  <c r="W27" s="1"/>
  <c r="O27"/>
  <c r="N27"/>
  <c r="L27"/>
  <c r="M27" s="1"/>
  <c r="Y48"/>
  <c r="X48"/>
  <c r="V48"/>
  <c r="W48" s="1"/>
  <c r="O48"/>
  <c r="N48"/>
  <c r="L48"/>
  <c r="M48" s="1"/>
  <c r="Y43"/>
  <c r="X43"/>
  <c r="V43"/>
  <c r="W43" s="1"/>
  <c r="O43"/>
  <c r="N43"/>
  <c r="L43"/>
  <c r="M43" s="1"/>
  <c r="Y26"/>
  <c r="X26"/>
  <c r="V26"/>
  <c r="W26" s="1"/>
  <c r="O26"/>
  <c r="N26"/>
  <c r="L26"/>
  <c r="M26" s="1"/>
  <c r="Y22"/>
  <c r="X22"/>
  <c r="V22"/>
  <c r="W22" s="1"/>
  <c r="O22"/>
  <c r="N22"/>
  <c r="L22"/>
  <c r="Y52"/>
  <c r="X52"/>
  <c r="V52"/>
  <c r="W52" s="1"/>
  <c r="O52"/>
  <c r="N52"/>
  <c r="L52"/>
  <c r="M52" s="1"/>
  <c r="Y59"/>
  <c r="X59"/>
  <c r="V59"/>
  <c r="W59" s="1"/>
  <c r="O59"/>
  <c r="N59"/>
  <c r="L59"/>
  <c r="Y32"/>
  <c r="X32"/>
  <c r="V32"/>
  <c r="W32" s="1"/>
  <c r="O32"/>
  <c r="N32"/>
  <c r="L32"/>
  <c r="M32" s="1"/>
  <c r="Y19"/>
  <c r="X19"/>
  <c r="V19"/>
  <c r="W19" s="1"/>
  <c r="O19"/>
  <c r="N19"/>
  <c r="L19"/>
  <c r="Y60"/>
  <c r="X60"/>
  <c r="V60"/>
  <c r="W60" s="1"/>
  <c r="O60"/>
  <c r="N60"/>
  <c r="L60"/>
  <c r="Y30"/>
  <c r="X30"/>
  <c r="V30"/>
  <c r="W30" s="1"/>
  <c r="O30"/>
  <c r="N30"/>
  <c r="L30"/>
  <c r="Y36"/>
  <c r="X36"/>
  <c r="V36"/>
  <c r="W36" s="1"/>
  <c r="O36"/>
  <c r="N36"/>
  <c r="L36"/>
  <c r="M36" s="1"/>
  <c r="Y28"/>
  <c r="X28"/>
  <c r="V28"/>
  <c r="W28" s="1"/>
  <c r="O28"/>
  <c r="N28"/>
  <c r="L28"/>
  <c r="Y63"/>
  <c r="X63"/>
  <c r="V63"/>
  <c r="W63" s="1"/>
  <c r="O63"/>
  <c r="N63"/>
  <c r="L63"/>
  <c r="Y20"/>
  <c r="X20"/>
  <c r="V20"/>
  <c r="W20" s="1"/>
  <c r="O20"/>
  <c r="N20"/>
  <c r="L20"/>
  <c r="M20" s="1"/>
  <c r="Y35"/>
  <c r="X35"/>
  <c r="V35"/>
  <c r="W35" s="1"/>
  <c r="O35"/>
  <c r="N35"/>
  <c r="L35"/>
  <c r="M35" s="1"/>
  <c r="Y24"/>
  <c r="X24"/>
  <c r="V24"/>
  <c r="W24" s="1"/>
  <c r="O24"/>
  <c r="N24"/>
  <c r="L24"/>
  <c r="M24" s="1"/>
  <c r="Y56"/>
  <c r="X56"/>
  <c r="V56"/>
  <c r="W56" s="1"/>
  <c r="O56"/>
  <c r="N56"/>
  <c r="Z56" s="1"/>
  <c r="L56"/>
  <c r="M56" s="1"/>
  <c r="Y44"/>
  <c r="X44"/>
  <c r="V44"/>
  <c r="W44" s="1"/>
  <c r="O44"/>
  <c r="N44"/>
  <c r="L44"/>
  <c r="M44" s="1"/>
  <c r="Y15"/>
  <c r="X15"/>
  <c r="V15"/>
  <c r="W15" s="1"/>
  <c r="O15"/>
  <c r="N15"/>
  <c r="Z15" s="1"/>
  <c r="L15"/>
  <c r="M15" s="1"/>
  <c r="Y57"/>
  <c r="X57"/>
  <c r="V57"/>
  <c r="W57" s="1"/>
  <c r="O57"/>
  <c r="N57"/>
  <c r="L57"/>
  <c r="AD57" s="1"/>
  <c r="Y18"/>
  <c r="X18"/>
  <c r="V18"/>
  <c r="W18" s="1"/>
  <c r="O18"/>
  <c r="N18"/>
  <c r="L18"/>
  <c r="Y61"/>
  <c r="X61"/>
  <c r="V61"/>
  <c r="W61" s="1"/>
  <c r="O61"/>
  <c r="N61"/>
  <c r="L61"/>
  <c r="M61" s="1"/>
  <c r="Y38"/>
  <c r="X38"/>
  <c r="V38"/>
  <c r="W38" s="1"/>
  <c r="O38"/>
  <c r="AA38" s="1"/>
  <c r="N38"/>
  <c r="L38"/>
  <c r="Y16"/>
  <c r="X16"/>
  <c r="V16"/>
  <c r="W16" s="1"/>
  <c r="O16"/>
  <c r="N16"/>
  <c r="L16"/>
  <c r="M16" s="1"/>
  <c r="Y12"/>
  <c r="X12"/>
  <c r="V12"/>
  <c r="W12" s="1"/>
  <c r="O12"/>
  <c r="AA12" s="1"/>
  <c r="N12"/>
  <c r="Z12" s="1"/>
  <c r="L12"/>
  <c r="AD12" s="1"/>
  <c r="Y53"/>
  <c r="X53"/>
  <c r="V53"/>
  <c r="W53" s="1"/>
  <c r="O53"/>
  <c r="N53"/>
  <c r="Z53" s="1"/>
  <c r="L53"/>
  <c r="M53" s="1"/>
  <c r="Y49"/>
  <c r="X49"/>
  <c r="V49"/>
  <c r="W49" s="1"/>
  <c r="O49"/>
  <c r="N49"/>
  <c r="L49"/>
  <c r="Y37"/>
  <c r="X37"/>
  <c r="V37"/>
  <c r="W37" s="1"/>
  <c r="O37"/>
  <c r="N37"/>
  <c r="L37"/>
  <c r="Y39"/>
  <c r="X39"/>
  <c r="V39"/>
  <c r="W39" s="1"/>
  <c r="O39"/>
  <c r="N39"/>
  <c r="L39"/>
  <c r="M39" s="1"/>
  <c r="Y54"/>
  <c r="X54"/>
  <c r="V54"/>
  <c r="W54" s="1"/>
  <c r="O54"/>
  <c r="N54"/>
  <c r="Z54" s="1"/>
  <c r="L54"/>
  <c r="Y58"/>
  <c r="X58"/>
  <c r="V58"/>
  <c r="W58" s="1"/>
  <c r="O58"/>
  <c r="N58"/>
  <c r="L58"/>
  <c r="Y21"/>
  <c r="X21"/>
  <c r="V21"/>
  <c r="W21" s="1"/>
  <c r="O21"/>
  <c r="N21"/>
  <c r="L21"/>
  <c r="Y14"/>
  <c r="X14"/>
  <c r="W14"/>
  <c r="V14"/>
  <c r="O14"/>
  <c r="AA14" s="1"/>
  <c r="N14"/>
  <c r="Z14" s="1"/>
  <c r="M14"/>
  <c r="AF14" s="1"/>
  <c r="L14"/>
  <c r="AD14" s="1"/>
  <c r="Y47"/>
  <c r="X47"/>
  <c r="V47"/>
  <c r="W47" s="1"/>
  <c r="O47"/>
  <c r="N47"/>
  <c r="L47"/>
  <c r="M47" s="1"/>
  <c r="Y13"/>
  <c r="X13"/>
  <c r="V13"/>
  <c r="W13" s="1"/>
  <c r="O13"/>
  <c r="N13"/>
  <c r="Z13" s="1"/>
  <c r="L13"/>
  <c r="Y31"/>
  <c r="X31"/>
  <c r="V31"/>
  <c r="W31" s="1"/>
  <c r="O31"/>
  <c r="N31"/>
  <c r="L31"/>
  <c r="M31" s="1"/>
  <c r="Y51"/>
  <c r="X51"/>
  <c r="V51"/>
  <c r="W51" s="1"/>
  <c r="O51"/>
  <c r="N51"/>
  <c r="L51"/>
  <c r="Y55"/>
  <c r="X55"/>
  <c r="V55"/>
  <c r="W55" s="1"/>
  <c r="O55"/>
  <c r="N55"/>
  <c r="L55"/>
  <c r="AD55" s="1"/>
  <c r="Y42"/>
  <c r="X42"/>
  <c r="V42"/>
  <c r="W42" s="1"/>
  <c r="O42"/>
  <c r="AA42" s="1"/>
  <c r="N42"/>
  <c r="L42"/>
  <c r="M42" s="1"/>
  <c r="AB33" i="30" l="1"/>
  <c r="AC33" s="1"/>
  <c r="AE33" s="1"/>
  <c r="AB27"/>
  <c r="AC27" s="1"/>
  <c r="AE27" s="1"/>
  <c r="AE84" i="22"/>
  <c r="AB32"/>
  <c r="AC32" s="1"/>
  <c r="AB91"/>
  <c r="AC91" s="1"/>
  <c r="AB77"/>
  <c r="AC77" s="1"/>
  <c r="AE77" s="1"/>
  <c r="AB71"/>
  <c r="AC71" s="1"/>
  <c r="AB88"/>
  <c r="AC88" s="1"/>
  <c r="AB73"/>
  <c r="AC73" s="1"/>
  <c r="AE73" s="1"/>
  <c r="AB90"/>
  <c r="AC90" s="1"/>
  <c r="AE90" s="1"/>
  <c r="AB16" i="29"/>
  <c r="AC16" s="1"/>
  <c r="AE16" s="1"/>
  <c r="AB32"/>
  <c r="AC32" s="1"/>
  <c r="AB48"/>
  <c r="AC48" s="1"/>
  <c r="AE19"/>
  <c r="AB38" i="30"/>
  <c r="AC38" s="1"/>
  <c r="AB12"/>
  <c r="AC12" s="1"/>
  <c r="AE12" s="1"/>
  <c r="AE90" i="23"/>
  <c r="AB89"/>
  <c r="AC89" s="1"/>
  <c r="AE89" s="1"/>
  <c r="AE76"/>
  <c r="AB62"/>
  <c r="AC62" s="1"/>
  <c r="AE62" s="1"/>
  <c r="AE71"/>
  <c r="AB72"/>
  <c r="AC72" s="1"/>
  <c r="AB75"/>
  <c r="AC75" s="1"/>
  <c r="AB85"/>
  <c r="AC85" s="1"/>
  <c r="AE85" s="1"/>
  <c r="AB18"/>
  <c r="AC18" s="1"/>
  <c r="AE18" s="1"/>
  <c r="AB79"/>
  <c r="AC79" s="1"/>
  <c r="AB86"/>
  <c r="AC86" s="1"/>
  <c r="AB68"/>
  <c r="AC68" s="1"/>
  <c r="AE91"/>
  <c r="AB14"/>
  <c r="AC14" s="1"/>
  <c r="AB37" i="26"/>
  <c r="AC37" s="1"/>
  <c r="AE37" s="1"/>
  <c r="AB54" i="23"/>
  <c r="AC54" s="1"/>
  <c r="AE54" s="1"/>
  <c r="AB24"/>
  <c r="AC24" s="1"/>
  <c r="AE24" s="1"/>
  <c r="AB39"/>
  <c r="AC39" s="1"/>
  <c r="AE39" s="1"/>
  <c r="AB88"/>
  <c r="AC88" s="1"/>
  <c r="AE88" s="1"/>
  <c r="AB31"/>
  <c r="AC31" s="1"/>
  <c r="AE31" s="1"/>
  <c r="AB35"/>
  <c r="AC35" s="1"/>
  <c r="AE35" s="1"/>
  <c r="AB87"/>
  <c r="AC87" s="1"/>
  <c r="AB84"/>
  <c r="AC84" s="1"/>
  <c r="AE84" s="1"/>
  <c r="AB17" i="22"/>
  <c r="AC17" s="1"/>
  <c r="AE83"/>
  <c r="AB37"/>
  <c r="AC37" s="1"/>
  <c r="AE37" s="1"/>
  <c r="AB30"/>
  <c r="AC30" s="1"/>
  <c r="AE30" s="1"/>
  <c r="AB66"/>
  <c r="AC66" s="1"/>
  <c r="AB63"/>
  <c r="AC63" s="1"/>
  <c r="AB62"/>
  <c r="AC62" s="1"/>
  <c r="AE62" s="1"/>
  <c r="AB18"/>
  <c r="AC18" s="1"/>
  <c r="AE18" s="1"/>
  <c r="AB86"/>
  <c r="AC86" s="1"/>
  <c r="AE86" s="1"/>
  <c r="AB50"/>
  <c r="AC50" s="1"/>
  <c r="AE50" s="1"/>
  <c r="AB24"/>
  <c r="AC24" s="1"/>
  <c r="AE24" s="1"/>
  <c r="AB14"/>
  <c r="AC14" s="1"/>
  <c r="AE14" s="1"/>
  <c r="AB80"/>
  <c r="AC80" s="1"/>
  <c r="AE80" s="1"/>
  <c r="AB92"/>
  <c r="AC92" s="1"/>
  <c r="AE92" s="1"/>
  <c r="AB10" i="21"/>
  <c r="AC10" s="1"/>
  <c r="AE10" s="1"/>
  <c r="AB102"/>
  <c r="AC102" s="1"/>
  <c r="AB62" i="28"/>
  <c r="AC62" s="1"/>
  <c r="AE62" s="1"/>
  <c r="AB70"/>
  <c r="AC70" s="1"/>
  <c r="AE70" s="1"/>
  <c r="AB72"/>
  <c r="AC72" s="1"/>
  <c r="AE72" s="1"/>
  <c r="AB16" i="24"/>
  <c r="AC16" s="1"/>
  <c r="AE16" s="1"/>
  <c r="AB82" i="21"/>
  <c r="AC82" s="1"/>
  <c r="AB172"/>
  <c r="AC172" s="1"/>
  <c r="AB93" i="24"/>
  <c r="AC93" s="1"/>
  <c r="AE93" s="1"/>
  <c r="AB38" i="25"/>
  <c r="AC38" s="1"/>
  <c r="AE38" s="1"/>
  <c r="AB73" i="28"/>
  <c r="AC73" s="1"/>
  <c r="AE73" s="1"/>
  <c r="AB76"/>
  <c r="AC76" s="1"/>
  <c r="AE76" s="1"/>
  <c r="AB36" i="30"/>
  <c r="AC36" s="1"/>
  <c r="AB23" i="29"/>
  <c r="AC23" s="1"/>
  <c r="AE23" s="1"/>
  <c r="AB13" i="30"/>
  <c r="AC13" s="1"/>
  <c r="AE13" s="1"/>
  <c r="AB25"/>
  <c r="AC25" s="1"/>
  <c r="AB41" i="29"/>
  <c r="AC41" s="1"/>
  <c r="AE41" s="1"/>
  <c r="AB34" i="30"/>
  <c r="AC34" s="1"/>
  <c r="AE34" s="1"/>
  <c r="AB54" i="29"/>
  <c r="AC54" s="1"/>
  <c r="AE54" s="1"/>
  <c r="AB38"/>
  <c r="AC38" s="1"/>
  <c r="AE38" s="1"/>
  <c r="AB22"/>
  <c r="AC22" s="1"/>
  <c r="AE22" s="1"/>
  <c r="AB46" i="30"/>
  <c r="AC46" s="1"/>
  <c r="AE46" s="1"/>
  <c r="AB11" i="29"/>
  <c r="AC11" s="1"/>
  <c r="AE11" s="1"/>
  <c r="AB31" i="22"/>
  <c r="AC31" s="1"/>
  <c r="AE31" s="1"/>
  <c r="AB36" i="24"/>
  <c r="AC36" s="1"/>
  <c r="AE36" s="1"/>
  <c r="AB27" i="22"/>
  <c r="AC27" s="1"/>
  <c r="AE27" s="1"/>
  <c r="AB15"/>
  <c r="AC15" s="1"/>
  <c r="AE15" s="1"/>
  <c r="AB79"/>
  <c r="AC79" s="1"/>
  <c r="AE79" s="1"/>
  <c r="AE56"/>
  <c r="AB85"/>
  <c r="AC85" s="1"/>
  <c r="AE85" s="1"/>
  <c r="AB64"/>
  <c r="AC64" s="1"/>
  <c r="AB75"/>
  <c r="AC75" s="1"/>
  <c r="AE75" s="1"/>
  <c r="AB16"/>
  <c r="AC16" s="1"/>
  <c r="AE16" s="1"/>
  <c r="AB35"/>
  <c r="AC35" s="1"/>
  <c r="AE35" s="1"/>
  <c r="AB41" i="24"/>
  <c r="AC41" s="1"/>
  <c r="AE41" s="1"/>
  <c r="AB76" i="22"/>
  <c r="AC76" s="1"/>
  <c r="AE91"/>
  <c r="AE88"/>
  <c r="AB42"/>
  <c r="AC42" s="1"/>
  <c r="AE42" s="1"/>
  <c r="AB91" i="24"/>
  <c r="AC91" s="1"/>
  <c r="AE91" s="1"/>
  <c r="AB60" i="22"/>
  <c r="AC60" s="1"/>
  <c r="AE60" s="1"/>
  <c r="AB58"/>
  <c r="AC58" s="1"/>
  <c r="AE58" s="1"/>
  <c r="AB70"/>
  <c r="AC70" s="1"/>
  <c r="AB12"/>
  <c r="AC12" s="1"/>
  <c r="AE12" s="1"/>
  <c r="AE82"/>
  <c r="AE89"/>
  <c r="AB48"/>
  <c r="AC48" s="1"/>
  <c r="AE48" s="1"/>
  <c r="AB32" i="28"/>
  <c r="AC32" s="1"/>
  <c r="AE32" s="1"/>
  <c r="AB156" i="21"/>
  <c r="AC156" s="1"/>
  <c r="AE156" s="1"/>
  <c r="AB54" i="24"/>
  <c r="AC54" s="1"/>
  <c r="AE54" s="1"/>
  <c r="AB13" i="28"/>
  <c r="AC13" s="1"/>
  <c r="AE13" s="1"/>
  <c r="AB68" i="21"/>
  <c r="AC68" s="1"/>
  <c r="AE68" s="1"/>
  <c r="AB106"/>
  <c r="AC106" s="1"/>
  <c r="AB27" i="24"/>
  <c r="AC27" s="1"/>
  <c r="AE27" s="1"/>
  <c r="AB19"/>
  <c r="AC19" s="1"/>
  <c r="AE19" s="1"/>
  <c r="AB112" i="21"/>
  <c r="AC112" s="1"/>
  <c r="AE112" s="1"/>
  <c r="AB39" i="28"/>
  <c r="AC39" s="1"/>
  <c r="AE39" s="1"/>
  <c r="AB45"/>
  <c r="AC45" s="1"/>
  <c r="AE45" s="1"/>
  <c r="AB68"/>
  <c r="AC68" s="1"/>
  <c r="AE68" s="1"/>
  <c r="AB11"/>
  <c r="AC11" s="1"/>
  <c r="AE11" s="1"/>
  <c r="AE49"/>
  <c r="AB71"/>
  <c r="AC71" s="1"/>
  <c r="AE71" s="1"/>
  <c r="AB15"/>
  <c r="AC15" s="1"/>
  <c r="AE15" s="1"/>
  <c r="AB48"/>
  <c r="AC48" s="1"/>
  <c r="AE48" s="1"/>
  <c r="AB85"/>
  <c r="AC85" s="1"/>
  <c r="AE85" s="1"/>
  <c r="AB81"/>
  <c r="AC81" s="1"/>
  <c r="AE81" s="1"/>
  <c r="AB52"/>
  <c r="AC52" s="1"/>
  <c r="AE52" s="1"/>
  <c r="AB28"/>
  <c r="AC28" s="1"/>
  <c r="AE28" s="1"/>
  <c r="AB60" i="24"/>
  <c r="AC60" s="1"/>
  <c r="AE60" s="1"/>
  <c r="AB72"/>
  <c r="AC72" s="1"/>
  <c r="AE72" s="1"/>
  <c r="AB48"/>
  <c r="AC48" s="1"/>
  <c r="AE48" s="1"/>
  <c r="AB89"/>
  <c r="AC89" s="1"/>
  <c r="AE89" s="1"/>
  <c r="AB17"/>
  <c r="AC17" s="1"/>
  <c r="AE17" s="1"/>
  <c r="AB24"/>
  <c r="AC24" s="1"/>
  <c r="AE24" s="1"/>
  <c r="AB92"/>
  <c r="AC92" s="1"/>
  <c r="AE92" s="1"/>
  <c r="AB35"/>
  <c r="AC35" s="1"/>
  <c r="AE35" s="1"/>
  <c r="AB86"/>
  <c r="AC86" s="1"/>
  <c r="AE86" s="1"/>
  <c r="AB26"/>
  <c r="AC26" s="1"/>
  <c r="AE26" s="1"/>
  <c r="AB23" i="28"/>
  <c r="AC23" s="1"/>
  <c r="AE23" s="1"/>
  <c r="AB83" i="24"/>
  <c r="AC83" s="1"/>
  <c r="AE83" s="1"/>
  <c r="AB25" i="28"/>
  <c r="AC25" s="1"/>
  <c r="AE25" s="1"/>
  <c r="AB88" i="24"/>
  <c r="AC88" s="1"/>
  <c r="AE88" s="1"/>
  <c r="AB15"/>
  <c r="AC15" s="1"/>
  <c r="AE15" s="1"/>
  <c r="AB69"/>
  <c r="AC69" s="1"/>
  <c r="AE69" s="1"/>
  <c r="AB30" i="28"/>
  <c r="AC30" s="1"/>
  <c r="AE30" s="1"/>
  <c r="AB61"/>
  <c r="AC61" s="1"/>
  <c r="AE61" s="1"/>
  <c r="AB74"/>
  <c r="AC74" s="1"/>
  <c r="AE74" s="1"/>
  <c r="AB94" i="24"/>
  <c r="AC94" s="1"/>
  <c r="AE94" s="1"/>
  <c r="AB41" i="28"/>
  <c r="AC41" s="1"/>
  <c r="AE41" s="1"/>
  <c r="AB42"/>
  <c r="AC42" s="1"/>
  <c r="AE42" s="1"/>
  <c r="AB66"/>
  <c r="AC66" s="1"/>
  <c r="AE66" s="1"/>
  <c r="AB90" i="24"/>
  <c r="AC90" s="1"/>
  <c r="AE90" s="1"/>
  <c r="AB57"/>
  <c r="AC57" s="1"/>
  <c r="AE57" s="1"/>
  <c r="AB50" i="28"/>
  <c r="AC50" s="1"/>
  <c r="AE50" s="1"/>
  <c r="AB6" i="16"/>
  <c r="AC6" s="1"/>
  <c r="AD5"/>
  <c r="AA5"/>
  <c r="AD6"/>
  <c r="M9"/>
  <c r="AF9" s="1"/>
  <c r="M10"/>
  <c r="AF10" s="1"/>
  <c r="Z11"/>
  <c r="Z12"/>
  <c r="Z13"/>
  <c r="AB13" s="1"/>
  <c r="AC13" s="1"/>
  <c r="Z14"/>
  <c r="AB14" s="1"/>
  <c r="AC14" s="1"/>
  <c r="AD15"/>
  <c r="AA15"/>
  <c r="AA16"/>
  <c r="Z16"/>
  <c r="AB17"/>
  <c r="AC17" s="1"/>
  <c r="AD21"/>
  <c r="M21"/>
  <c r="AF21" s="1"/>
  <c r="AB29"/>
  <c r="AC29" s="1"/>
  <c r="Z19"/>
  <c r="AB22"/>
  <c r="AC22" s="1"/>
  <c r="Z23"/>
  <c r="AB26"/>
  <c r="AC26" s="1"/>
  <c r="Z27"/>
  <c r="AB30"/>
  <c r="AC30" s="1"/>
  <c r="AE30" s="1"/>
  <c r="Z152" i="17"/>
  <c r="Z146"/>
  <c r="Z144"/>
  <c r="Z124"/>
  <c r="Z122"/>
  <c r="AB44" i="21"/>
  <c r="AC44" s="1"/>
  <c r="AE44" s="1"/>
  <c r="AB41" i="22"/>
  <c r="AC41" s="1"/>
  <c r="AE41" s="1"/>
  <c r="AB47"/>
  <c r="AC47" s="1"/>
  <c r="AE47" s="1"/>
  <c r="AB123" i="21"/>
  <c r="AC123" s="1"/>
  <c r="AE123" s="1"/>
  <c r="AB129"/>
  <c r="AC129" s="1"/>
  <c r="AE129" s="1"/>
  <c r="AB21"/>
  <c r="AC21" s="1"/>
  <c r="AE21" s="1"/>
  <c r="AB33" i="22"/>
  <c r="AC33" s="1"/>
  <c r="AE33" s="1"/>
  <c r="AB57"/>
  <c r="AC57" s="1"/>
  <c r="AE57" s="1"/>
  <c r="AB30" i="24"/>
  <c r="AC30" s="1"/>
  <c r="AE30" s="1"/>
  <c r="AB25" i="22"/>
  <c r="AC25" s="1"/>
  <c r="AE25" s="1"/>
  <c r="AB28"/>
  <c r="AC28" s="1"/>
  <c r="AE28" s="1"/>
  <c r="AB61"/>
  <c r="AC61" s="1"/>
  <c r="AE61" s="1"/>
  <c r="AB54"/>
  <c r="AC54" s="1"/>
  <c r="AE54" s="1"/>
  <c r="AB29" i="24"/>
  <c r="AC29" s="1"/>
  <c r="AE29" s="1"/>
  <c r="AB81" i="22"/>
  <c r="AC81" s="1"/>
  <c r="AE81" s="1"/>
  <c r="AB59" i="24"/>
  <c r="AC59" s="1"/>
  <c r="AE59" s="1"/>
  <c r="AB73"/>
  <c r="AC73" s="1"/>
  <c r="AE73" s="1"/>
  <c r="AB33" i="23"/>
  <c r="AC33" s="1"/>
  <c r="AE33" s="1"/>
  <c r="AB60"/>
  <c r="AC60" s="1"/>
  <c r="AB43" i="28"/>
  <c r="AC43" s="1"/>
  <c r="AE43" s="1"/>
  <c r="AE72" i="23"/>
  <c r="AB65"/>
  <c r="AC65" s="1"/>
  <c r="AE65" s="1"/>
  <c r="AB58" i="28"/>
  <c r="AC58" s="1"/>
  <c r="AE58" s="1"/>
  <c r="AB36"/>
  <c r="AC36" s="1"/>
  <c r="AE36" s="1"/>
  <c r="AB59"/>
  <c r="AC59" s="1"/>
  <c r="AE59" s="1"/>
  <c r="AB83" i="23"/>
  <c r="AC83" s="1"/>
  <c r="AE83" s="1"/>
  <c r="AB67" i="28"/>
  <c r="AC67" s="1"/>
  <c r="AE67" s="1"/>
  <c r="AB81" i="23"/>
  <c r="AC81" s="1"/>
  <c r="AE81" s="1"/>
  <c r="AE77" i="18"/>
  <c r="AB19" i="30"/>
  <c r="AC19" s="1"/>
  <c r="AE19" s="1"/>
  <c r="AB16"/>
  <c r="AC16" s="1"/>
  <c r="AE16" s="1"/>
  <c r="AB152" i="20"/>
  <c r="AC152" s="1"/>
  <c r="AB72"/>
  <c r="AC72" s="1"/>
  <c r="AE72" s="1"/>
  <c r="AB58" i="23"/>
  <c r="AC58" s="1"/>
  <c r="AE58" s="1"/>
  <c r="AB38" i="22"/>
  <c r="AC38" s="1"/>
  <c r="AE38" s="1"/>
  <c r="AB46" i="24"/>
  <c r="AC46" s="1"/>
  <c r="AE46" s="1"/>
  <c r="AB74"/>
  <c r="AC74" s="1"/>
  <c r="AE74" s="1"/>
  <c r="AB40" i="23"/>
  <c r="AC40" s="1"/>
  <c r="AE40" s="1"/>
  <c r="AE68"/>
  <c r="AB178" i="20"/>
  <c r="AC178" s="1"/>
  <c r="AE178" s="1"/>
  <c r="AB80" i="28"/>
  <c r="AC80" s="1"/>
  <c r="AE80" s="1"/>
  <c r="AB32" i="25"/>
  <c r="AC32" s="1"/>
  <c r="AE32" s="1"/>
  <c r="AB57" i="28"/>
  <c r="AC57" s="1"/>
  <c r="AE57" s="1"/>
  <c r="AB29"/>
  <c r="AC29" s="1"/>
  <c r="AE29" s="1"/>
  <c r="AB53"/>
  <c r="AC53" s="1"/>
  <c r="AE53" s="1"/>
  <c r="AB18"/>
  <c r="AC18" s="1"/>
  <c r="AE18" s="1"/>
  <c r="AB64"/>
  <c r="AC64" s="1"/>
  <c r="AE64" s="1"/>
  <c r="AB75"/>
  <c r="AC75" s="1"/>
  <c r="AE75" s="1"/>
  <c r="AB78"/>
  <c r="AC78" s="1"/>
  <c r="AE78" s="1"/>
  <c r="AB82"/>
  <c r="AC82" s="1"/>
  <c r="AE82" s="1"/>
  <c r="AB14"/>
  <c r="AC14" s="1"/>
  <c r="AE14" s="1"/>
  <c r="AB37"/>
  <c r="AC37" s="1"/>
  <c r="AE37" s="1"/>
  <c r="AB42" i="20"/>
  <c r="AC42" s="1"/>
  <c r="AE42" s="1"/>
  <c r="AB37"/>
  <c r="AC37" s="1"/>
  <c r="AB81"/>
  <c r="AC81" s="1"/>
  <c r="AE81" s="1"/>
  <c r="AB85"/>
  <c r="AC85" s="1"/>
  <c r="AE85" s="1"/>
  <c r="AB83"/>
  <c r="AC83" s="1"/>
  <c r="AE83" s="1"/>
  <c r="AB166"/>
  <c r="AC166" s="1"/>
  <c r="AE166" s="1"/>
  <c r="AB160"/>
  <c r="AC160" s="1"/>
  <c r="AE160" s="1"/>
  <c r="AB134"/>
  <c r="AC134" s="1"/>
  <c r="AE134" s="1"/>
  <c r="AB38"/>
  <c r="AC38" s="1"/>
  <c r="AE38" s="1"/>
  <c r="AB60"/>
  <c r="AC60" s="1"/>
  <c r="AE60" s="1"/>
  <c r="AB164"/>
  <c r="AC164" s="1"/>
  <c r="AE164" s="1"/>
  <c r="AB175"/>
  <c r="AC175" s="1"/>
  <c r="AE175" s="1"/>
  <c r="AB12" i="25"/>
  <c r="AC12" s="1"/>
  <c r="AE12" s="1"/>
  <c r="AB11"/>
  <c r="AC11" s="1"/>
  <c r="AE11" s="1"/>
  <c r="AB30"/>
  <c r="AC30" s="1"/>
  <c r="AE30" s="1"/>
  <c r="AB33"/>
  <c r="AC33" s="1"/>
  <c r="AE33" s="1"/>
  <c r="AB33" i="28"/>
  <c r="AC33" s="1"/>
  <c r="AE33" s="1"/>
  <c r="AB47"/>
  <c r="AC47" s="1"/>
  <c r="AE47" s="1"/>
  <c r="AB34"/>
  <c r="AC34" s="1"/>
  <c r="AE34" s="1"/>
  <c r="AB56"/>
  <c r="AC56" s="1"/>
  <c r="AE56" s="1"/>
  <c r="AB79"/>
  <c r="AC79" s="1"/>
  <c r="AE79" s="1"/>
  <c r="AB38"/>
  <c r="AC38" s="1"/>
  <c r="AE38" s="1"/>
  <c r="AB84"/>
  <c r="AC84" s="1"/>
  <c r="AE84" s="1"/>
  <c r="AB86"/>
  <c r="AC86" s="1"/>
  <c r="AE86" s="1"/>
  <c r="AB16"/>
  <c r="AC16" s="1"/>
  <c r="AE16" s="1"/>
  <c r="AB51"/>
  <c r="AC51" s="1"/>
  <c r="AE51" s="1"/>
  <c r="AB27"/>
  <c r="AC27" s="1"/>
  <c r="AE27" s="1"/>
  <c r="AB35"/>
  <c r="AC35" s="1"/>
  <c r="AE35" s="1"/>
  <c r="AB12"/>
  <c r="AC12" s="1"/>
  <c r="AE12" s="1"/>
  <c r="AB55"/>
  <c r="AC55" s="1"/>
  <c r="AE55" s="1"/>
  <c r="AB77"/>
  <c r="AC77" s="1"/>
  <c r="AE77" s="1"/>
  <c r="AB76" i="26"/>
  <c r="AC76" s="1"/>
  <c r="AE76" s="1"/>
  <c r="AB160" i="27"/>
  <c r="AC160" s="1"/>
  <c r="AE160" s="1"/>
  <c r="AB212"/>
  <c r="AC212" s="1"/>
  <c r="AE212" s="1"/>
  <c r="AB80" i="26"/>
  <c r="AC80" s="1"/>
  <c r="AE80" s="1"/>
  <c r="AB45"/>
  <c r="AC45" s="1"/>
  <c r="AE45" s="1"/>
  <c r="AB215" i="27"/>
  <c r="AC215" s="1"/>
  <c r="AE215" s="1"/>
  <c r="AB79" i="26"/>
  <c r="AC79" s="1"/>
  <c r="AE79" s="1"/>
  <c r="AB133" i="21"/>
  <c r="AC133" s="1"/>
  <c r="AE133" s="1"/>
  <c r="AB156" i="20"/>
  <c r="AC156" s="1"/>
  <c r="AE156" s="1"/>
  <c r="AB105"/>
  <c r="AC105" s="1"/>
  <c r="AB87"/>
  <c r="AC87" s="1"/>
  <c r="AE87" s="1"/>
  <c r="AB153"/>
  <c r="AC153" s="1"/>
  <c r="AE153" s="1"/>
  <c r="AB148"/>
  <c r="AC148" s="1"/>
  <c r="AE148" s="1"/>
  <c r="AB187"/>
  <c r="AC187" s="1"/>
  <c r="AE187" s="1"/>
  <c r="AB120"/>
  <c r="AC120" s="1"/>
  <c r="AE120" s="1"/>
  <c r="AB89"/>
  <c r="AC89" s="1"/>
  <c r="AB33"/>
  <c r="AC33" s="1"/>
  <c r="AE33" s="1"/>
  <c r="AB35"/>
  <c r="AC35" s="1"/>
  <c r="AB188"/>
  <c r="AC188" s="1"/>
  <c r="AE188" s="1"/>
  <c r="AB167"/>
  <c r="AC167" s="1"/>
  <c r="AE167" s="1"/>
  <c r="AB63"/>
  <c r="AC63" s="1"/>
  <c r="AE63" s="1"/>
  <c r="AB121"/>
  <c r="AC121" s="1"/>
  <c r="AE121" s="1"/>
  <c r="AB58"/>
  <c r="AC58" s="1"/>
  <c r="AE58" s="1"/>
  <c r="AB123"/>
  <c r="AC123" s="1"/>
  <c r="AB139"/>
  <c r="AC139" s="1"/>
  <c r="AE139" s="1"/>
  <c r="AB55"/>
  <c r="AC55" s="1"/>
  <c r="AB73"/>
  <c r="AC73" s="1"/>
  <c r="AE73" s="1"/>
  <c r="AB40"/>
  <c r="AC40" s="1"/>
  <c r="AE40" s="1"/>
  <c r="AB133"/>
  <c r="AC133" s="1"/>
  <c r="AE133" s="1"/>
  <c r="AE152"/>
  <c r="AB111"/>
  <c r="AC111" s="1"/>
  <c r="AE111" s="1"/>
  <c r="AB80"/>
  <c r="AC80" s="1"/>
  <c r="AB27" i="21"/>
  <c r="AC27" s="1"/>
  <c r="AE27" s="1"/>
  <c r="AB55"/>
  <c r="AC55" s="1"/>
  <c r="AE55" s="1"/>
  <c r="AB108"/>
  <c r="AC108" s="1"/>
  <c r="AE108" s="1"/>
  <c r="AB162"/>
  <c r="AC162" s="1"/>
  <c r="AE162" s="1"/>
  <c r="AB179"/>
  <c r="AC179" s="1"/>
  <c r="AE179" s="1"/>
  <c r="AB170"/>
  <c r="AC170" s="1"/>
  <c r="AE170" s="1"/>
  <c r="AB190"/>
  <c r="AC190" s="1"/>
  <c r="AE190" s="1"/>
  <c r="AE82"/>
  <c r="AB86"/>
  <c r="AC86" s="1"/>
  <c r="AE86" s="1"/>
  <c r="AB84"/>
  <c r="AC84" s="1"/>
  <c r="AE84" s="1"/>
  <c r="AB107"/>
  <c r="AC107" s="1"/>
  <c r="AE107" s="1"/>
  <c r="AB185"/>
  <c r="AC185" s="1"/>
  <c r="AE185" s="1"/>
  <c r="AB175"/>
  <c r="AC175" s="1"/>
  <c r="AE175" s="1"/>
  <c r="AB91"/>
  <c r="AC91" s="1"/>
  <c r="AE91" s="1"/>
  <c r="AB180"/>
  <c r="AC180" s="1"/>
  <c r="AE180" s="1"/>
  <c r="AB12" i="32"/>
  <c r="AC12" s="1"/>
  <c r="AE12" s="1"/>
  <c r="AB88"/>
  <c r="AC88" s="1"/>
  <c r="AE88" s="1"/>
  <c r="AB96"/>
  <c r="AC96" s="1"/>
  <c r="AE96" s="1"/>
  <c r="AB89"/>
  <c r="AC89" s="1"/>
  <c r="AE89" s="1"/>
  <c r="AB15"/>
  <c r="AC15" s="1"/>
  <c r="AE15" s="1"/>
  <c r="AB46"/>
  <c r="AC46" s="1"/>
  <c r="AE46" s="1"/>
  <c r="AB55"/>
  <c r="AC55" s="1"/>
  <c r="AE55" s="1"/>
  <c r="AB13"/>
  <c r="AC13" s="1"/>
  <c r="AE13" s="1"/>
  <c r="AB17"/>
  <c r="AC17" s="1"/>
  <c r="AE17" s="1"/>
  <c r="AB47"/>
  <c r="AC47" s="1"/>
  <c r="AE47" s="1"/>
  <c r="AB37" i="30"/>
  <c r="AC37" s="1"/>
  <c r="AE37" s="1"/>
  <c r="AB39"/>
  <c r="AC39" s="1"/>
  <c r="AE39" s="1"/>
  <c r="AB14"/>
  <c r="AC14" s="1"/>
  <c r="AE14" s="1"/>
  <c r="AB21"/>
  <c r="AC21" s="1"/>
  <c r="AE21" s="1"/>
  <c r="AB15"/>
  <c r="AC15" s="1"/>
  <c r="AE15" s="1"/>
  <c r="AB45" i="29"/>
  <c r="AC45" s="1"/>
  <c r="AE45" s="1"/>
  <c r="AB25"/>
  <c r="AC25" s="1"/>
  <c r="AE25" s="1"/>
  <c r="AB20"/>
  <c r="AC20" s="1"/>
  <c r="AE20" s="1"/>
  <c r="AB50"/>
  <c r="AC50" s="1"/>
  <c r="AE50" s="1"/>
  <c r="AB237" i="27"/>
  <c r="AC237" s="1"/>
  <c r="AE237" s="1"/>
  <c r="AB39" i="25"/>
  <c r="AC39" s="1"/>
  <c r="AE39" s="1"/>
  <c r="AB21"/>
  <c r="AC21" s="1"/>
  <c r="AE21" s="1"/>
  <c r="AB20"/>
  <c r="AC20" s="1"/>
  <c r="AE20" s="1"/>
  <c r="AB37"/>
  <c r="AC37" s="1"/>
  <c r="AE37" s="1"/>
  <c r="AB23" i="26"/>
  <c r="AC23" s="1"/>
  <c r="AE23" s="1"/>
  <c r="AB34"/>
  <c r="AC34" s="1"/>
  <c r="AE34" s="1"/>
  <c r="AB54" i="28"/>
  <c r="AC54" s="1"/>
  <c r="AE54" s="1"/>
  <c r="AB60"/>
  <c r="AC60" s="1"/>
  <c r="AE60" s="1"/>
  <c r="AB31"/>
  <c r="AC31" s="1"/>
  <c r="AE31" s="1"/>
  <c r="AB63"/>
  <c r="AC63" s="1"/>
  <c r="AE63" s="1"/>
  <c r="AB69"/>
  <c r="AC69" s="1"/>
  <c r="AE69" s="1"/>
  <c r="AB44"/>
  <c r="AC44" s="1"/>
  <c r="AE44" s="1"/>
  <c r="AB65"/>
  <c r="AC65" s="1"/>
  <c r="AE65" s="1"/>
  <c r="AB20"/>
  <c r="AC20" s="1"/>
  <c r="AE20" s="1"/>
  <c r="AB83"/>
  <c r="AC83" s="1"/>
  <c r="AE83" s="1"/>
  <c r="AB61" i="23"/>
  <c r="AC61" s="1"/>
  <c r="AE61" s="1"/>
  <c r="AB59"/>
  <c r="AC59" s="1"/>
  <c r="AE59" s="1"/>
  <c r="AB56"/>
  <c r="AC56" s="1"/>
  <c r="AE56" s="1"/>
  <c r="AB28"/>
  <c r="AC28" s="1"/>
  <c r="AE28" s="1"/>
  <c r="AB64"/>
  <c r="AC64" s="1"/>
  <c r="AB74"/>
  <c r="AC74" s="1"/>
  <c r="AE74" s="1"/>
  <c r="AB19"/>
  <c r="AC19" s="1"/>
  <c r="AE19" s="1"/>
  <c r="AB57"/>
  <c r="AC57" s="1"/>
  <c r="AE57" s="1"/>
  <c r="AE60"/>
  <c r="AB63"/>
  <c r="AC63" s="1"/>
  <c r="AE63" s="1"/>
  <c r="AB70"/>
  <c r="AC70" s="1"/>
  <c r="AE70" s="1"/>
  <c r="AE79"/>
  <c r="AB11"/>
  <c r="AC11" s="1"/>
  <c r="AE11" s="1"/>
  <c r="AB15"/>
  <c r="AC15" s="1"/>
  <c r="AB34"/>
  <c r="AC34" s="1"/>
  <c r="AE34" s="1"/>
  <c r="AB66"/>
  <c r="AC66" s="1"/>
  <c r="AE66" s="1"/>
  <c r="AE75"/>
  <c r="AB44" i="19"/>
  <c r="AC44" s="1"/>
  <c r="AE44" s="1"/>
  <c r="AB18" i="24"/>
  <c r="AC18" s="1"/>
  <c r="AE18" s="1"/>
  <c r="AB34"/>
  <c r="AC34" s="1"/>
  <c r="AE34" s="1"/>
  <c r="AB85"/>
  <c r="AC85" s="1"/>
  <c r="AE85" s="1"/>
  <c r="AB25"/>
  <c r="AC25" s="1"/>
  <c r="AE25" s="1"/>
  <c r="AB32"/>
  <c r="AC32" s="1"/>
  <c r="AE32" s="1"/>
  <c r="AB37"/>
  <c r="AC37" s="1"/>
  <c r="AE37" s="1"/>
  <c r="AB40"/>
  <c r="AC40" s="1"/>
  <c r="AE40" s="1"/>
  <c r="AB66"/>
  <c r="AC66" s="1"/>
  <c r="AE66" s="1"/>
  <c r="AB14"/>
  <c r="AC14" s="1"/>
  <c r="AE14" s="1"/>
  <c r="AB22"/>
  <c r="AC22" s="1"/>
  <c r="AE22" s="1"/>
  <c r="AB11"/>
  <c r="AC11" s="1"/>
  <c r="AE11" s="1"/>
  <c r="AB56"/>
  <c r="AC56" s="1"/>
  <c r="AE56" s="1"/>
  <c r="AB78"/>
  <c r="AC78" s="1"/>
  <c r="AE78" s="1"/>
  <c r="AB67"/>
  <c r="AC67" s="1"/>
  <c r="AE67" s="1"/>
  <c r="AB77"/>
  <c r="AC77" s="1"/>
  <c r="AE77" s="1"/>
  <c r="AB12"/>
  <c r="AC12" s="1"/>
  <c r="AE12" s="1"/>
  <c r="AB43"/>
  <c r="AC43" s="1"/>
  <c r="AE43" s="1"/>
  <c r="AB20"/>
  <c r="AC20" s="1"/>
  <c r="AE20" s="1"/>
  <c r="AB44" i="22"/>
  <c r="AC44" s="1"/>
  <c r="AE44" s="1"/>
  <c r="AB34"/>
  <c r="AC34" s="1"/>
  <c r="AE34" s="1"/>
  <c r="AB59"/>
  <c r="AC59" s="1"/>
  <c r="AE59" s="1"/>
  <c r="AE64"/>
  <c r="AB65"/>
  <c r="AC65" s="1"/>
  <c r="AE65" s="1"/>
  <c r="AB87"/>
  <c r="AC87" s="1"/>
  <c r="AE87" s="1"/>
  <c r="AB45"/>
  <c r="AC45" s="1"/>
  <c r="AE45" s="1"/>
  <c r="AB36"/>
  <c r="AC36" s="1"/>
  <c r="AE36" s="1"/>
  <c r="AB22"/>
  <c r="AC22" s="1"/>
  <c r="AB39"/>
  <c r="AC39" s="1"/>
  <c r="AE39" s="1"/>
  <c r="AE76"/>
  <c r="AB20"/>
  <c r="AC20" s="1"/>
  <c r="AE20" s="1"/>
  <c r="AB17" i="21"/>
  <c r="AC17" s="1"/>
  <c r="AE17" s="1"/>
  <c r="AB63"/>
  <c r="AC63" s="1"/>
  <c r="AE63" s="1"/>
  <c r="AB47"/>
  <c r="AC47" s="1"/>
  <c r="AE47" s="1"/>
  <c r="AB109"/>
  <c r="AC109" s="1"/>
  <c r="AE109" s="1"/>
  <c r="AB186"/>
  <c r="AC186" s="1"/>
  <c r="AE186" s="1"/>
  <c r="AB149"/>
  <c r="AC149" s="1"/>
  <c r="AE149" s="1"/>
  <c r="AB192"/>
  <c r="AC192" s="1"/>
  <c r="AE192" s="1"/>
  <c r="AB173"/>
  <c r="AC173" s="1"/>
  <c r="AE173" s="1"/>
  <c r="AB184"/>
  <c r="AC184" s="1"/>
  <c r="AE184" s="1"/>
  <c r="AB116"/>
  <c r="AC116" s="1"/>
  <c r="AE116" s="1"/>
  <c r="AB135"/>
  <c r="AC135" s="1"/>
  <c r="AE135" s="1"/>
  <c r="AB110"/>
  <c r="AC110" s="1"/>
  <c r="AE110" s="1"/>
  <c r="AB171"/>
  <c r="AC171" s="1"/>
  <c r="AE171" s="1"/>
  <c r="AB181"/>
  <c r="AC181" s="1"/>
  <c r="AE181" s="1"/>
  <c r="AB131"/>
  <c r="AC131" s="1"/>
  <c r="AE131" s="1"/>
  <c r="AB183"/>
  <c r="AC183" s="1"/>
  <c r="AE183" s="1"/>
  <c r="AB90"/>
  <c r="AC90" s="1"/>
  <c r="AE90" s="1"/>
  <c r="AE57"/>
  <c r="AB72"/>
  <c r="AC72" s="1"/>
  <c r="AE72" s="1"/>
  <c r="AB31" i="19"/>
  <c r="AC31" s="1"/>
  <c r="AE31" s="1"/>
  <c r="AB125" i="20"/>
  <c r="AC125" s="1"/>
  <c r="AE125" s="1"/>
  <c r="AB12"/>
  <c r="AC12" s="1"/>
  <c r="AE12" s="1"/>
  <c r="AB129"/>
  <c r="AC129" s="1"/>
  <c r="AE129" s="1"/>
  <c r="AB170"/>
  <c r="AC170" s="1"/>
  <c r="AE170" s="1"/>
  <c r="AB151"/>
  <c r="AC151" s="1"/>
  <c r="AE151" s="1"/>
  <c r="AE80"/>
  <c r="AB147"/>
  <c r="AC147" s="1"/>
  <c r="AE147" s="1"/>
  <c r="AB12" i="19"/>
  <c r="AC12" s="1"/>
  <c r="AE12" s="1"/>
  <c r="AB17" i="20"/>
  <c r="AC17" s="1"/>
  <c r="AE17" s="1"/>
  <c r="AB57"/>
  <c r="AC57" s="1"/>
  <c r="AE57" s="1"/>
  <c r="AB71"/>
  <c r="AC71" s="1"/>
  <c r="AB173"/>
  <c r="AC173" s="1"/>
  <c r="AE173" s="1"/>
  <c r="AB51"/>
  <c r="AC51" s="1"/>
  <c r="AE51" s="1"/>
  <c r="AB82"/>
  <c r="AC82" s="1"/>
  <c r="AE82" s="1"/>
  <c r="AB104"/>
  <c r="AC104" s="1"/>
  <c r="AE104" s="1"/>
  <c r="AB75"/>
  <c r="AC75" s="1"/>
  <c r="AE75" s="1"/>
  <c r="AB142"/>
  <c r="AC142" s="1"/>
  <c r="AE142" s="1"/>
  <c r="AB183"/>
  <c r="AC183" s="1"/>
  <c r="AB20"/>
  <c r="AC20" s="1"/>
  <c r="AB15"/>
  <c r="AC15" s="1"/>
  <c r="AE15" s="1"/>
  <c r="AB98"/>
  <c r="AC98" s="1"/>
  <c r="AE98" s="1"/>
  <c r="AB31"/>
  <c r="AC31" s="1"/>
  <c r="AB53"/>
  <c r="AC53" s="1"/>
  <c r="AE53" s="1"/>
  <c r="AB66"/>
  <c r="AC66" s="1"/>
  <c r="AE66" s="1"/>
  <c r="AB39" i="19"/>
  <c r="AC39" s="1"/>
  <c r="AE39" s="1"/>
  <c r="AB163" i="20"/>
  <c r="AC163" s="1"/>
  <c r="AE163" s="1"/>
  <c r="AB19"/>
  <c r="AC19" s="1"/>
  <c r="AE19" s="1"/>
  <c r="AB138"/>
  <c r="AC138" s="1"/>
  <c r="AE138" s="1"/>
  <c r="AB77"/>
  <c r="AC77" s="1"/>
  <c r="AE77" s="1"/>
  <c r="AB126"/>
  <c r="AC126" s="1"/>
  <c r="AE126" s="1"/>
  <c r="AB16"/>
  <c r="AC16" s="1"/>
  <c r="AB79"/>
  <c r="AC79" s="1"/>
  <c r="AE79" s="1"/>
  <c r="AB28"/>
  <c r="AC28" s="1"/>
  <c r="AE28" s="1"/>
  <c r="AB15" i="19"/>
  <c r="AC15" s="1"/>
  <c r="AE15" s="1"/>
  <c r="AB116" i="20"/>
  <c r="AC116" s="1"/>
  <c r="AE116" s="1"/>
  <c r="AB18"/>
  <c r="AC18" s="1"/>
  <c r="AE18" s="1"/>
  <c r="AB100"/>
  <c r="AC100" s="1"/>
  <c r="AE100" s="1"/>
  <c r="AB8"/>
  <c r="AC8" s="1"/>
  <c r="AE8" s="1"/>
  <c r="AB29"/>
  <c r="AC29" s="1"/>
  <c r="AE29" s="1"/>
  <c r="AB117"/>
  <c r="AC117" s="1"/>
  <c r="AE117" s="1"/>
  <c r="AE181"/>
  <c r="AB157"/>
  <c r="AC157" s="1"/>
  <c r="AE157" s="1"/>
  <c r="AB32"/>
  <c r="AC32" s="1"/>
  <c r="AE32" s="1"/>
  <c r="AB54"/>
  <c r="AC54" s="1"/>
  <c r="AE54" s="1"/>
  <c r="AB141"/>
  <c r="AC141" s="1"/>
  <c r="AE141" s="1"/>
  <c r="AB93"/>
  <c r="AC93" s="1"/>
  <c r="AE93" s="1"/>
  <c r="AB22"/>
  <c r="AC22" s="1"/>
  <c r="AE22" s="1"/>
  <c r="AB45"/>
  <c r="AC45" s="1"/>
  <c r="AE45" s="1"/>
  <c r="AB88"/>
  <c r="AC88" s="1"/>
  <c r="AE88" s="1"/>
  <c r="AB154"/>
  <c r="AC154" s="1"/>
  <c r="AE154" s="1"/>
  <c r="AB13"/>
  <c r="AC13" s="1"/>
  <c r="AE13" s="1"/>
  <c r="AB128"/>
  <c r="AC128" s="1"/>
  <c r="AB103"/>
  <c r="AC103" s="1"/>
  <c r="AE103" s="1"/>
  <c r="AE14"/>
  <c r="AB70"/>
  <c r="AC70" s="1"/>
  <c r="AE70" s="1"/>
  <c r="AB102"/>
  <c r="AC102" s="1"/>
  <c r="AE102" s="1"/>
  <c r="AB21"/>
  <c r="AC21" s="1"/>
  <c r="AE21" s="1"/>
  <c r="AB136"/>
  <c r="AC136" s="1"/>
  <c r="AE136" s="1"/>
  <c r="AB137"/>
  <c r="AC137" s="1"/>
  <c r="AB91"/>
  <c r="AC91" s="1"/>
  <c r="AB56"/>
  <c r="AC56" s="1"/>
  <c r="AE56" s="1"/>
  <c r="AB25"/>
  <c r="AC25" s="1"/>
  <c r="AE25" s="1"/>
  <c r="AB95"/>
  <c r="AC95" s="1"/>
  <c r="AE95" s="1"/>
  <c r="AB185"/>
  <c r="AC185" s="1"/>
  <c r="AE185" s="1"/>
  <c r="AB110"/>
  <c r="AC110" s="1"/>
  <c r="AE110" s="1"/>
  <c r="AB10"/>
  <c r="AC10" s="1"/>
  <c r="AE10" s="1"/>
  <c r="AB44"/>
  <c r="AC44" s="1"/>
  <c r="AE44" s="1"/>
  <c r="AB127"/>
  <c r="AC127" s="1"/>
  <c r="AE127" s="1"/>
  <c r="AB184"/>
  <c r="AC184" s="1"/>
  <c r="AE184" s="1"/>
  <c r="AE35"/>
  <c r="AB158"/>
  <c r="AC158" s="1"/>
  <c r="AE158" s="1"/>
  <c r="AB130"/>
  <c r="AC130" s="1"/>
  <c r="AE130" s="1"/>
  <c r="AE24"/>
  <c r="AB90"/>
  <c r="AC90" s="1"/>
  <c r="AE90" s="1"/>
  <c r="AB149"/>
  <c r="AC149" s="1"/>
  <c r="AE149" s="1"/>
  <c r="AB108"/>
  <c r="AC108" s="1"/>
  <c r="AE108" s="1"/>
  <c r="AB34"/>
  <c r="AC34" s="1"/>
  <c r="AE34" s="1"/>
  <c r="AB172"/>
  <c r="AC172" s="1"/>
  <c r="AE172" s="1"/>
  <c r="AB115"/>
  <c r="AC115" s="1"/>
  <c r="AE115" s="1"/>
  <c r="AB177"/>
  <c r="AC177" s="1"/>
  <c r="AE177" s="1"/>
  <c r="AB39"/>
  <c r="AC39" s="1"/>
  <c r="AE39" s="1"/>
  <c r="AB168"/>
  <c r="AC168" s="1"/>
  <c r="AE168" s="1"/>
  <c r="AB135"/>
  <c r="AC135" s="1"/>
  <c r="AE135" s="1"/>
  <c r="AB143"/>
  <c r="AC143" s="1"/>
  <c r="AE143" s="1"/>
  <c r="AB65"/>
  <c r="AC65" s="1"/>
  <c r="AE65" s="1"/>
  <c r="AB46"/>
  <c r="AC46" s="1"/>
  <c r="AE46" s="1"/>
  <c r="AB99"/>
  <c r="AC99" s="1"/>
  <c r="AE99" s="1"/>
  <c r="AB169"/>
  <c r="AC169" s="1"/>
  <c r="AE169" s="1"/>
  <c r="AB145"/>
  <c r="AC145" s="1"/>
  <c r="AE145" s="1"/>
  <c r="AB144"/>
  <c r="AC144" s="1"/>
  <c r="AE144" s="1"/>
  <c r="AB174"/>
  <c r="AC174" s="1"/>
  <c r="AE174" s="1"/>
  <c r="AB74"/>
  <c r="AC74" s="1"/>
  <c r="AE74" s="1"/>
  <c r="AB161"/>
  <c r="AC161" s="1"/>
  <c r="AE161" s="1"/>
  <c r="AB50"/>
  <c r="AC50" s="1"/>
  <c r="AE50" s="1"/>
  <c r="AB41"/>
  <c r="AC41" s="1"/>
  <c r="AE41" s="1"/>
  <c r="AB176"/>
  <c r="AC176" s="1"/>
  <c r="AE176" s="1"/>
  <c r="AB9"/>
  <c r="AC9" s="1"/>
  <c r="AE9" s="1"/>
  <c r="AB27" i="19"/>
  <c r="AC27" s="1"/>
  <c r="AB32"/>
  <c r="AC32" s="1"/>
  <c r="AE32" s="1"/>
  <c r="AB76" i="20"/>
  <c r="AC76" s="1"/>
  <c r="AE76" s="1"/>
  <c r="AB113"/>
  <c r="AC113" s="1"/>
  <c r="AE113" s="1"/>
  <c r="AB159"/>
  <c r="AC159" s="1"/>
  <c r="AE159" s="1"/>
  <c r="AB150"/>
  <c r="AC150" s="1"/>
  <c r="AE150" s="1"/>
  <c r="AB43"/>
  <c r="AC43" s="1"/>
  <c r="AE43" s="1"/>
  <c r="AE123"/>
  <c r="AB40" i="19"/>
  <c r="AC40" s="1"/>
  <c r="AE40" s="1"/>
  <c r="AB43"/>
  <c r="AC43" s="1"/>
  <c r="AE43" s="1"/>
  <c r="AB146" i="20"/>
  <c r="AC146" s="1"/>
  <c r="AE146" s="1"/>
  <c r="AB23"/>
  <c r="AC23" s="1"/>
  <c r="AE23" s="1"/>
  <c r="AB118"/>
  <c r="AC118" s="1"/>
  <c r="AE118" s="1"/>
  <c r="AE182"/>
  <c r="AB84"/>
  <c r="AC84" s="1"/>
  <c r="AE84" s="1"/>
  <c r="AE71"/>
  <c r="AE68"/>
  <c r="AE89"/>
  <c r="AE131"/>
  <c r="AB67"/>
  <c r="AC67" s="1"/>
  <c r="AE67" s="1"/>
  <c r="AB119"/>
  <c r="AC119" s="1"/>
  <c r="AE119" s="1"/>
  <c r="AB107"/>
  <c r="AC107" s="1"/>
  <c r="AE107" s="1"/>
  <c r="AB124"/>
  <c r="AC124" s="1"/>
  <c r="AE124" s="1"/>
  <c r="AB96"/>
  <c r="AC96" s="1"/>
  <c r="AE96" s="1"/>
  <c r="AB23" i="19"/>
  <c r="AC23" s="1"/>
  <c r="AE23" s="1"/>
  <c r="AB78" i="20"/>
  <c r="AC78" s="1"/>
  <c r="AE78" s="1"/>
  <c r="AE105"/>
  <c r="AB52"/>
  <c r="AC52" s="1"/>
  <c r="AE52" s="1"/>
  <c r="AB47"/>
  <c r="AC47" s="1"/>
  <c r="AE47" s="1"/>
  <c r="AB62"/>
  <c r="AC62" s="1"/>
  <c r="AE62" s="1"/>
  <c r="AB132"/>
  <c r="AC132" s="1"/>
  <c r="AE132" s="1"/>
  <c r="AB94"/>
  <c r="AC94" s="1"/>
  <c r="AE94" s="1"/>
  <c r="AB114"/>
  <c r="AC114" s="1"/>
  <c r="AE114" s="1"/>
  <c r="AB48"/>
  <c r="AC48" s="1"/>
  <c r="AE48" s="1"/>
  <c r="AE69"/>
  <c r="AB37" i="19"/>
  <c r="AC37" s="1"/>
  <c r="AE37" s="1"/>
  <c r="AB22"/>
  <c r="AC22" s="1"/>
  <c r="AE22" s="1"/>
  <c r="AB41"/>
  <c r="AC41" s="1"/>
  <c r="AE41" s="1"/>
  <c r="AB109" i="20"/>
  <c r="AC109" s="1"/>
  <c r="AE109" s="1"/>
  <c r="AB18" i="26"/>
  <c r="AC18" s="1"/>
  <c r="AE18" s="1"/>
  <c r="AB32"/>
  <c r="AC32" s="1"/>
  <c r="AE32" s="1"/>
  <c r="AB40"/>
  <c r="AC40" s="1"/>
  <c r="AE40" s="1"/>
  <c r="AB89"/>
  <c r="AC89" s="1"/>
  <c r="AE89" s="1"/>
  <c r="AB91"/>
  <c r="AC91" s="1"/>
  <c r="AE91" s="1"/>
  <c r="AB75"/>
  <c r="AC75" s="1"/>
  <c r="AE75" s="1"/>
  <c r="AB81"/>
  <c r="AC81" s="1"/>
  <c r="AE81" s="1"/>
  <c r="AB43"/>
  <c r="AC43" s="1"/>
  <c r="AE43" s="1"/>
  <c r="AB83"/>
  <c r="AC83" s="1"/>
  <c r="AE83" s="1"/>
  <c r="AB77"/>
  <c r="AC77" s="1"/>
  <c r="AE77" s="1"/>
  <c r="AB97" i="27"/>
  <c r="AC97" s="1"/>
  <c r="AE97" s="1"/>
  <c r="AB52"/>
  <c r="AC52" s="1"/>
  <c r="AE52" s="1"/>
  <c r="AB92"/>
  <c r="AC92" s="1"/>
  <c r="AE92" s="1"/>
  <c r="AB154"/>
  <c r="AC154" s="1"/>
  <c r="AE154" s="1"/>
  <c r="AB120"/>
  <c r="AC120" s="1"/>
  <c r="AB118"/>
  <c r="AC118" s="1"/>
  <c r="AE118" s="1"/>
  <c r="AB53" i="26"/>
  <c r="AC53" s="1"/>
  <c r="AE53" s="1"/>
  <c r="AB84"/>
  <c r="AC84" s="1"/>
  <c r="AE84" s="1"/>
  <c r="AB58"/>
  <c r="AC58" s="1"/>
  <c r="AE58" s="1"/>
  <c r="AB29"/>
  <c r="AC29" s="1"/>
  <c r="AE29" s="1"/>
  <c r="AB74"/>
  <c r="AC74" s="1"/>
  <c r="AE74" s="1"/>
  <c r="AB28"/>
  <c r="AC28" s="1"/>
  <c r="AE28" s="1"/>
  <c r="AB217" i="27"/>
  <c r="AC217" s="1"/>
  <c r="AE217" s="1"/>
  <c r="AB205"/>
  <c r="AC205" s="1"/>
  <c r="AE205" s="1"/>
  <c r="AB96"/>
  <c r="AC96" s="1"/>
  <c r="AE96" s="1"/>
  <c r="AB175"/>
  <c r="AC175" s="1"/>
  <c r="AE175" s="1"/>
  <c r="AB158"/>
  <c r="AC158" s="1"/>
  <c r="AE158" s="1"/>
  <c r="AB144"/>
  <c r="AC144" s="1"/>
  <c r="AE144" s="1"/>
  <c r="AB232"/>
  <c r="AC232" s="1"/>
  <c r="AE232" s="1"/>
  <c r="AB180"/>
  <c r="AC180" s="1"/>
  <c r="AE180" s="1"/>
  <c r="AB216"/>
  <c r="AC216" s="1"/>
  <c r="AE216" s="1"/>
  <c r="AB44" i="30"/>
  <c r="AC44" s="1"/>
  <c r="AE44" s="1"/>
  <c r="AB50"/>
  <c r="AC50" s="1"/>
  <c r="AE50" s="1"/>
  <c r="AB9" i="29"/>
  <c r="AC9" s="1"/>
  <c r="AE9" s="1"/>
  <c r="AB46"/>
  <c r="AC46" s="1"/>
  <c r="AE46" s="1"/>
  <c r="AB30"/>
  <c r="AC30" s="1"/>
  <c r="AE30" s="1"/>
  <c r="AB14"/>
  <c r="AC14" s="1"/>
  <c r="AE14" s="1"/>
  <c r="AE38" i="30"/>
  <c r="AB11"/>
  <c r="AC11" s="1"/>
  <c r="AE11" s="1"/>
  <c r="AB22"/>
  <c r="AC22" s="1"/>
  <c r="AE22" s="1"/>
  <c r="AB15" i="29"/>
  <c r="AC15" s="1"/>
  <c r="AE15" s="1"/>
  <c r="AB8" i="30"/>
  <c r="AC8" s="1"/>
  <c r="AE8" s="1"/>
  <c r="AB52" i="29"/>
  <c r="AC52" s="1"/>
  <c r="AE52" s="1"/>
  <c r="AB42" i="30"/>
  <c r="AC42" s="1"/>
  <c r="AE42" s="1"/>
  <c r="AB40"/>
  <c r="AC40" s="1"/>
  <c r="AE40" s="1"/>
  <c r="AB49" i="29"/>
  <c r="AC49" s="1"/>
  <c r="AE49" s="1"/>
  <c r="AB43" i="30"/>
  <c r="AC43" s="1"/>
  <c r="AE43" s="1"/>
  <c r="AB40" i="29"/>
  <c r="AC40" s="1"/>
  <c r="AE40" s="1"/>
  <c r="AB24"/>
  <c r="AC24" s="1"/>
  <c r="AE24" s="1"/>
  <c r="AB51"/>
  <c r="AC51" s="1"/>
  <c r="AE51" s="1"/>
  <c r="AB33"/>
  <c r="AC33" s="1"/>
  <c r="AE33" s="1"/>
  <c r="AB188" i="21"/>
  <c r="AC188" s="1"/>
  <c r="AE188" s="1"/>
  <c r="AB160"/>
  <c r="AC160" s="1"/>
  <c r="AE160" s="1"/>
  <c r="AB158"/>
  <c r="AC158" s="1"/>
  <c r="AE158" s="1"/>
  <c r="AE172"/>
  <c r="AB187"/>
  <c r="AC187" s="1"/>
  <c r="AE187" s="1"/>
  <c r="AB117"/>
  <c r="AC117" s="1"/>
  <c r="AE117" s="1"/>
  <c r="AB100"/>
  <c r="AC100" s="1"/>
  <c r="AE100" s="1"/>
  <c r="AB167"/>
  <c r="AC167" s="1"/>
  <c r="AE167" s="1"/>
  <c r="AB165"/>
  <c r="AC165" s="1"/>
  <c r="AE165" s="1"/>
  <c r="AB24" i="25"/>
  <c r="AC24" s="1"/>
  <c r="AE24" s="1"/>
  <c r="AB120" i="21"/>
  <c r="AC120" s="1"/>
  <c r="AE120" s="1"/>
  <c r="AB16"/>
  <c r="AC16" s="1"/>
  <c r="AE16" s="1"/>
  <c r="AB137"/>
  <c r="AC137" s="1"/>
  <c r="AE137" s="1"/>
  <c r="AB104"/>
  <c r="AC104" s="1"/>
  <c r="AE104" s="1"/>
  <c r="AB134"/>
  <c r="AC134" s="1"/>
  <c r="AE134" s="1"/>
  <c r="AB174"/>
  <c r="AC174" s="1"/>
  <c r="AE174" s="1"/>
  <c r="AB31" i="25"/>
  <c r="AC31" s="1"/>
  <c r="AE31" s="1"/>
  <c r="AB74" i="21"/>
  <c r="AC74" s="1"/>
  <c r="AE74" s="1"/>
  <c r="AB11"/>
  <c r="AC11" s="1"/>
  <c r="AE11" s="1"/>
  <c r="AB65"/>
  <c r="AC65" s="1"/>
  <c r="AE65" s="1"/>
  <c r="AB62"/>
  <c r="AC62" s="1"/>
  <c r="AE62" s="1"/>
  <c r="AB92"/>
  <c r="AC92" s="1"/>
  <c r="AE92" s="1"/>
  <c r="AB93"/>
  <c r="AC93" s="1"/>
  <c r="AE93" s="1"/>
  <c r="AB152"/>
  <c r="AC152" s="1"/>
  <c r="AE152" s="1"/>
  <c r="AE81"/>
  <c r="AB25"/>
  <c r="AC25" s="1"/>
  <c r="AE25" s="1"/>
  <c r="AB20"/>
  <c r="AC20" s="1"/>
  <c r="AE20" s="1"/>
  <c r="AB168"/>
  <c r="AC168" s="1"/>
  <c r="AE168" s="1"/>
  <c r="AB97" i="32"/>
  <c r="AC97" s="1"/>
  <c r="AE97" s="1"/>
  <c r="AB75"/>
  <c r="AC75" s="1"/>
  <c r="AE75" s="1"/>
  <c r="AB101"/>
  <c r="AC101" s="1"/>
  <c r="AE101" s="1"/>
  <c r="AB33"/>
  <c r="AC33" s="1"/>
  <c r="AE33" s="1"/>
  <c r="AB52"/>
  <c r="AC52" s="1"/>
  <c r="AB22"/>
  <c r="AC22" s="1"/>
  <c r="AE38"/>
  <c r="AB27"/>
  <c r="AC27" s="1"/>
  <c r="AE27" s="1"/>
  <c r="AB63"/>
  <c r="AC63" s="1"/>
  <c r="AE63" s="1"/>
  <c r="AB14"/>
  <c r="AC14" s="1"/>
  <c r="AB84"/>
  <c r="AC84" s="1"/>
  <c r="AE84" s="1"/>
  <c r="AB54"/>
  <c r="AC54" s="1"/>
  <c r="AE54" s="1"/>
  <c r="AB50"/>
  <c r="AC50" s="1"/>
  <c r="AB9" i="30"/>
  <c r="AC9" s="1"/>
  <c r="AE9" s="1"/>
  <c r="AB35"/>
  <c r="AC35" s="1"/>
  <c r="AE35" s="1"/>
  <c r="AB51"/>
  <c r="AC51" s="1"/>
  <c r="AE51" s="1"/>
  <c r="AE25"/>
  <c r="AB29"/>
  <c r="AC29" s="1"/>
  <c r="AE29" s="1"/>
  <c r="AB30"/>
  <c r="AC30" s="1"/>
  <c r="AE30" s="1"/>
  <c r="AB17"/>
  <c r="AC17" s="1"/>
  <c r="AE17" s="1"/>
  <c r="AB45"/>
  <c r="AC45" s="1"/>
  <c r="AE45" s="1"/>
  <c r="AB17" i="25"/>
  <c r="AC17" s="1"/>
  <c r="AE17" s="1"/>
  <c r="AB124" i="27"/>
  <c r="AC124" s="1"/>
  <c r="AE124" s="1"/>
  <c r="AB56"/>
  <c r="AC56" s="1"/>
  <c r="AE56" s="1"/>
  <c r="AB35" i="25"/>
  <c r="AC35" s="1"/>
  <c r="AE35" s="1"/>
  <c r="AB27" i="27"/>
  <c r="AC27" s="1"/>
  <c r="AE27" s="1"/>
  <c r="AB207"/>
  <c r="AC207" s="1"/>
  <c r="AE207" s="1"/>
  <c r="AB34" i="25"/>
  <c r="AC34" s="1"/>
  <c r="AE34" s="1"/>
  <c r="AB13"/>
  <c r="AC13" s="1"/>
  <c r="AE13" s="1"/>
  <c r="AB28"/>
  <c r="AC28" s="1"/>
  <c r="AE28" s="1"/>
  <c r="AB228" i="27"/>
  <c r="AC228" s="1"/>
  <c r="AE228" s="1"/>
  <c r="AB86"/>
  <c r="AC86" s="1"/>
  <c r="AE86" s="1"/>
  <c r="AE18" i="30"/>
  <c r="AB185" i="27"/>
  <c r="AC185" s="1"/>
  <c r="AE185" s="1"/>
  <c r="AB116"/>
  <c r="AC116" s="1"/>
  <c r="AE116" s="1"/>
  <c r="AB23"/>
  <c r="AC23" s="1"/>
  <c r="AE23" s="1"/>
  <c r="AB181"/>
  <c r="AC181" s="1"/>
  <c r="AE181" s="1"/>
  <c r="AB136"/>
  <c r="AC136" s="1"/>
  <c r="AE136" s="1"/>
  <c r="AB23" i="30"/>
  <c r="AC23" s="1"/>
  <c r="AE23" s="1"/>
  <c r="AB28"/>
  <c r="AC28" s="1"/>
  <c r="AE28" s="1"/>
  <c r="AB47"/>
  <c r="AC47" s="1"/>
  <c r="AE47" s="1"/>
  <c r="AB189" i="27"/>
  <c r="AC189" s="1"/>
  <c r="AE189" s="1"/>
  <c r="AB26" i="30"/>
  <c r="AC26" s="1"/>
  <c r="AE26" s="1"/>
  <c r="AB10"/>
  <c r="AC10" s="1"/>
  <c r="AE10" s="1"/>
  <c r="AB125" i="27"/>
  <c r="AC125" s="1"/>
  <c r="AE125" s="1"/>
  <c r="AB163"/>
  <c r="AC163" s="1"/>
  <c r="AE163" s="1"/>
  <c r="AB161"/>
  <c r="AC161" s="1"/>
  <c r="AE161" s="1"/>
  <c r="AB203"/>
  <c r="AC203" s="1"/>
  <c r="AE203" s="1"/>
  <c r="AB49" i="30"/>
  <c r="AC49" s="1"/>
  <c r="AE49" s="1"/>
  <c r="AB41" i="27"/>
  <c r="AC41" s="1"/>
  <c r="AE41" s="1"/>
  <c r="AB169"/>
  <c r="AC169" s="1"/>
  <c r="AE169" s="1"/>
  <c r="AB74"/>
  <c r="AC74" s="1"/>
  <c r="AE74" s="1"/>
  <c r="AB33"/>
  <c r="AC33" s="1"/>
  <c r="AE33" s="1"/>
  <c r="AB26"/>
  <c r="AC26" s="1"/>
  <c r="AE26" s="1"/>
  <c r="AB146"/>
  <c r="AC146" s="1"/>
  <c r="AE146" s="1"/>
  <c r="AB182"/>
  <c r="AC182" s="1"/>
  <c r="AE182" s="1"/>
  <c r="AB39" i="29"/>
  <c r="AC39" s="1"/>
  <c r="AE39" s="1"/>
  <c r="AB47"/>
  <c r="AC47" s="1"/>
  <c r="AE47" s="1"/>
  <c r="AB29"/>
  <c r="AC29" s="1"/>
  <c r="AE29" s="1"/>
  <c r="AB42"/>
  <c r="AC42" s="1"/>
  <c r="AE42" s="1"/>
  <c r="AB26"/>
  <c r="AC26" s="1"/>
  <c r="AE26" s="1"/>
  <c r="AB24" i="30"/>
  <c r="AC24" s="1"/>
  <c r="AE24" s="1"/>
  <c r="AB20"/>
  <c r="AC20" s="1"/>
  <c r="AE20" s="1"/>
  <c r="AB43" i="29"/>
  <c r="AC43" s="1"/>
  <c r="AE43" s="1"/>
  <c r="AB41" i="30"/>
  <c r="AC41" s="1"/>
  <c r="AE41" s="1"/>
  <c r="AB18" i="29"/>
  <c r="AC18" s="1"/>
  <c r="AE18" s="1"/>
  <c r="AB35"/>
  <c r="AC35" s="1"/>
  <c r="AE35" s="1"/>
  <c r="AB44"/>
  <c r="AC44" s="1"/>
  <c r="AE44" s="1"/>
  <c r="AB36"/>
  <c r="AC36" s="1"/>
  <c r="AE36" s="1"/>
  <c r="AB28"/>
  <c r="AC28" s="1"/>
  <c r="AE28" s="1"/>
  <c r="AB12"/>
  <c r="AC12" s="1"/>
  <c r="AE12" s="1"/>
  <c r="AB27"/>
  <c r="AC27" s="1"/>
  <c r="AE27" s="1"/>
  <c r="AB53"/>
  <c r="AC53" s="1"/>
  <c r="AE53" s="1"/>
  <c r="AB37"/>
  <c r="AC37" s="1"/>
  <c r="AE37" s="1"/>
  <c r="AB31"/>
  <c r="AC31" s="1"/>
  <c r="AE31" s="1"/>
  <c r="AE21"/>
  <c r="AB14" i="25"/>
  <c r="AC14" s="1"/>
  <c r="AE14" s="1"/>
  <c r="AB18"/>
  <c r="AC18" s="1"/>
  <c r="AE18" s="1"/>
  <c r="AB236" i="27"/>
  <c r="AC236" s="1"/>
  <c r="AE236" s="1"/>
  <c r="AB226"/>
  <c r="AC226" s="1"/>
  <c r="AE226" s="1"/>
  <c r="AB16" i="25"/>
  <c r="AC16" s="1"/>
  <c r="AE16" s="1"/>
  <c r="AB38" i="27"/>
  <c r="AC38" s="1"/>
  <c r="AE38" s="1"/>
  <c r="AB184"/>
  <c r="AC184" s="1"/>
  <c r="AE184" s="1"/>
  <c r="AB178"/>
  <c r="AC178" s="1"/>
  <c r="AE178" s="1"/>
  <c r="AB29" i="25"/>
  <c r="AC29" s="1"/>
  <c r="AE29" s="1"/>
  <c r="AB40"/>
  <c r="AC40" s="1"/>
  <c r="AE40" s="1"/>
  <c r="AB117" i="27"/>
  <c r="AC117" s="1"/>
  <c r="AE117" s="1"/>
  <c r="AB23" i="25"/>
  <c r="AC23" s="1"/>
  <c r="AE23" s="1"/>
  <c r="AB28" i="27"/>
  <c r="AC28" s="1"/>
  <c r="AE28" s="1"/>
  <c r="AB206"/>
  <c r="AC206" s="1"/>
  <c r="AE206" s="1"/>
  <c r="AB131"/>
  <c r="AC131" s="1"/>
  <c r="AE131" s="1"/>
  <c r="AB22" i="25"/>
  <c r="AC22" s="1"/>
  <c r="AE22" s="1"/>
  <c r="AB21" i="27"/>
  <c r="AC21" s="1"/>
  <c r="AE21" s="1"/>
  <c r="AB128"/>
  <c r="AC128" s="1"/>
  <c r="AE128" s="1"/>
  <c r="AB227"/>
  <c r="AC227" s="1"/>
  <c r="AE227" s="1"/>
  <c r="AB209"/>
  <c r="AC209" s="1"/>
  <c r="AE209" s="1"/>
  <c r="AB187"/>
  <c r="AC187" s="1"/>
  <c r="AE187" s="1"/>
  <c r="AB87" i="21"/>
  <c r="AC87" s="1"/>
  <c r="AE87" s="1"/>
  <c r="AB105"/>
  <c r="AC105" s="1"/>
  <c r="AE105" s="1"/>
  <c r="AB139"/>
  <c r="AC139" s="1"/>
  <c r="AE139" s="1"/>
  <c r="AB177"/>
  <c r="AC177" s="1"/>
  <c r="AE177" s="1"/>
  <c r="AB80"/>
  <c r="AC80" s="1"/>
  <c r="AE80" s="1"/>
  <c r="AB30"/>
  <c r="AC30" s="1"/>
  <c r="AE30" s="1"/>
  <c r="AB9"/>
  <c r="AC9" s="1"/>
  <c r="AE9" s="1"/>
  <c r="AB46"/>
  <c r="AC46" s="1"/>
  <c r="AE46" s="1"/>
  <c r="AB98"/>
  <c r="AC98" s="1"/>
  <c r="AE98" s="1"/>
  <c r="AB33"/>
  <c r="AC33" s="1"/>
  <c r="AE33" s="1"/>
  <c r="AB78"/>
  <c r="AC78" s="1"/>
  <c r="AE78" s="1"/>
  <c r="AB155"/>
  <c r="AC155" s="1"/>
  <c r="AE155" s="1"/>
  <c r="AB154"/>
  <c r="AC154" s="1"/>
  <c r="AE154" s="1"/>
  <c r="AB191"/>
  <c r="AC191" s="1"/>
  <c r="AE191" s="1"/>
  <c r="AB29"/>
  <c r="AC29" s="1"/>
  <c r="AE29" s="1"/>
  <c r="AB83"/>
  <c r="AC83" s="1"/>
  <c r="AE83" s="1"/>
  <c r="AB40"/>
  <c r="AC40" s="1"/>
  <c r="AE40" s="1"/>
  <c r="AB182"/>
  <c r="AC182" s="1"/>
  <c r="AE182" s="1"/>
  <c r="AB66"/>
  <c r="AC66" s="1"/>
  <c r="AE66" s="1"/>
  <c r="AB73"/>
  <c r="AC73" s="1"/>
  <c r="AE73" s="1"/>
  <c r="AB61"/>
  <c r="AC61" s="1"/>
  <c r="AE61" s="1"/>
  <c r="AB38"/>
  <c r="AC38" s="1"/>
  <c r="AE38" s="1"/>
  <c r="AB99"/>
  <c r="AC99" s="1"/>
  <c r="AE99" s="1"/>
  <c r="AB178"/>
  <c r="AC178" s="1"/>
  <c r="AE178" s="1"/>
  <c r="AB54"/>
  <c r="AC54" s="1"/>
  <c r="AE54" s="1"/>
  <c r="AB48"/>
  <c r="AC48" s="1"/>
  <c r="AE48" s="1"/>
  <c r="AB32"/>
  <c r="AC32" s="1"/>
  <c r="AE32" s="1"/>
  <c r="AB142"/>
  <c r="AC142" s="1"/>
  <c r="AE142" s="1"/>
  <c r="AB22"/>
  <c r="AC22" s="1"/>
  <c r="AE22" s="1"/>
  <c r="AB124"/>
  <c r="AC124" s="1"/>
  <c r="AE124" s="1"/>
  <c r="AB148"/>
  <c r="AC148" s="1"/>
  <c r="AE148" s="1"/>
  <c r="AB28" i="19"/>
  <c r="AC28" s="1"/>
  <c r="AE28" s="1"/>
  <c r="AB50"/>
  <c r="AC50" s="1"/>
  <c r="AE50" s="1"/>
  <c r="AB85" i="21"/>
  <c r="AC85" s="1"/>
  <c r="AE85" s="1"/>
  <c r="AB95"/>
  <c r="AC95" s="1"/>
  <c r="AE95" s="1"/>
  <c r="AB89"/>
  <c r="AC89" s="1"/>
  <c r="AE89" s="1"/>
  <c r="AB13" i="19"/>
  <c r="AC13" s="1"/>
  <c r="AE13" s="1"/>
  <c r="AB118" i="21"/>
  <c r="AC118" s="1"/>
  <c r="AB140"/>
  <c r="AC140" s="1"/>
  <c r="AE140" s="1"/>
  <c r="AB143"/>
  <c r="AC143" s="1"/>
  <c r="AE143" s="1"/>
  <c r="AB144"/>
  <c r="AC144" s="1"/>
  <c r="AE144" s="1"/>
  <c r="AB161"/>
  <c r="AC161" s="1"/>
  <c r="AE161" s="1"/>
  <c r="AB164"/>
  <c r="AC164" s="1"/>
  <c r="AE164" s="1"/>
  <c r="AB75"/>
  <c r="AC75" s="1"/>
  <c r="AE75" s="1"/>
  <c r="AB58"/>
  <c r="AC58" s="1"/>
  <c r="AE58" s="1"/>
  <c r="AB13"/>
  <c r="AC13" s="1"/>
  <c r="AE13" s="1"/>
  <c r="AB31"/>
  <c r="AC31" s="1"/>
  <c r="AE31" s="1"/>
  <c r="AB64"/>
  <c r="AC64" s="1"/>
  <c r="AE64" s="1"/>
  <c r="AB146"/>
  <c r="AC146" s="1"/>
  <c r="AE146" s="1"/>
  <c r="AB159"/>
  <c r="AC159" s="1"/>
  <c r="AE159" s="1"/>
  <c r="AB30" i="19"/>
  <c r="AC30" s="1"/>
  <c r="AE30" s="1"/>
  <c r="AE88" i="21"/>
  <c r="AB141"/>
  <c r="AC141" s="1"/>
  <c r="AE141" s="1"/>
  <c r="AE163"/>
  <c r="AB166"/>
  <c r="AC166" s="1"/>
  <c r="AE166" s="1"/>
  <c r="AB47" i="19"/>
  <c r="AC47" s="1"/>
  <c r="AE47" s="1"/>
  <c r="AB59" i="21"/>
  <c r="AC59" s="1"/>
  <c r="AE59" s="1"/>
  <c r="AB53"/>
  <c r="AC53" s="1"/>
  <c r="AE53" s="1"/>
  <c r="AB15"/>
  <c r="AC15" s="1"/>
  <c r="AE15" s="1"/>
  <c r="AB45"/>
  <c r="AC45" s="1"/>
  <c r="AE45" s="1"/>
  <c r="AB36"/>
  <c r="AC36" s="1"/>
  <c r="AE36" s="1"/>
  <c r="AE69"/>
  <c r="AB121"/>
  <c r="AC121" s="1"/>
  <c r="AE121" s="1"/>
  <c r="AB176"/>
  <c r="AC176" s="1"/>
  <c r="AE176" s="1"/>
  <c r="AB48" i="19"/>
  <c r="AC48" s="1"/>
  <c r="AE48" s="1"/>
  <c r="AB189" i="21"/>
  <c r="AC189" s="1"/>
  <c r="AE189" s="1"/>
  <c r="AB17" i="26"/>
  <c r="AC17" s="1"/>
  <c r="AE17" s="1"/>
  <c r="AB93"/>
  <c r="AC93" s="1"/>
  <c r="AE93" s="1"/>
  <c r="AB85"/>
  <c r="AC85" s="1"/>
  <c r="AE85" s="1"/>
  <c r="AB14"/>
  <c r="AC14" s="1"/>
  <c r="AE14" s="1"/>
  <c r="AB11"/>
  <c r="AC11" s="1"/>
  <c r="AE11" s="1"/>
  <c r="AB64"/>
  <c r="AC64" s="1"/>
  <c r="AE64" s="1"/>
  <c r="AB46"/>
  <c r="AC46" s="1"/>
  <c r="AE46" s="1"/>
  <c r="AB19"/>
  <c r="AC19" s="1"/>
  <c r="AE19" s="1"/>
  <c r="AB27"/>
  <c r="AC27" s="1"/>
  <c r="AE27" s="1"/>
  <c r="AB13"/>
  <c r="AC13" s="1"/>
  <c r="AE13" s="1"/>
  <c r="AB44"/>
  <c r="AC44" s="1"/>
  <c r="AE44" s="1"/>
  <c r="AE32" i="29"/>
  <c r="AB34"/>
  <c r="AC34" s="1"/>
  <c r="AE34" s="1"/>
  <c r="AB13"/>
  <c r="AC13" s="1"/>
  <c r="AE13" s="1"/>
  <c r="AE48"/>
  <c r="AB17"/>
  <c r="AC17" s="1"/>
  <c r="AE17" s="1"/>
  <c r="AB14" i="27"/>
  <c r="AC14" s="1"/>
  <c r="AE14" s="1"/>
  <c r="AB19"/>
  <c r="AC19" s="1"/>
  <c r="AE19" s="1"/>
  <c r="AB190"/>
  <c r="AC190" s="1"/>
  <c r="AE190" s="1"/>
  <c r="AB106"/>
  <c r="AC106" s="1"/>
  <c r="AE106" s="1"/>
  <c r="AB98"/>
  <c r="AC98" s="1"/>
  <c r="AE98" s="1"/>
  <c r="AB149"/>
  <c r="AC149" s="1"/>
  <c r="AE149" s="1"/>
  <c r="AB234"/>
  <c r="AC234" s="1"/>
  <c r="AE234" s="1"/>
  <c r="AB64"/>
  <c r="AC64" s="1"/>
  <c r="AE64" s="1"/>
  <c r="AB61"/>
  <c r="AC61" s="1"/>
  <c r="AE61" s="1"/>
  <c r="AB166"/>
  <c r="AC166" s="1"/>
  <c r="AE166" s="1"/>
  <c r="AB109"/>
  <c r="AC109" s="1"/>
  <c r="AE109" s="1"/>
  <c r="AB105"/>
  <c r="AC105" s="1"/>
  <c r="AE105" s="1"/>
  <c r="AB177"/>
  <c r="AC177" s="1"/>
  <c r="AE177" s="1"/>
  <c r="AB48"/>
  <c r="AC48" s="1"/>
  <c r="AE48" s="1"/>
  <c r="AB140"/>
  <c r="AC140" s="1"/>
  <c r="AE140" s="1"/>
  <c r="AB88"/>
  <c r="AC88" s="1"/>
  <c r="AE88" s="1"/>
  <c r="AB233"/>
  <c r="AC233" s="1"/>
  <c r="AE233" s="1"/>
  <c r="AB112"/>
  <c r="AC112" s="1"/>
  <c r="AE112" s="1"/>
  <c r="AB179"/>
  <c r="AC179" s="1"/>
  <c r="AE179" s="1"/>
  <c r="AB82"/>
  <c r="AC82" s="1"/>
  <c r="AE82" s="1"/>
  <c r="AB225"/>
  <c r="AC225" s="1"/>
  <c r="AE225" s="1"/>
  <c r="AB199"/>
  <c r="AC199" s="1"/>
  <c r="AE199" s="1"/>
  <c r="AB25"/>
  <c r="AC25" s="1"/>
  <c r="AE25" s="1"/>
  <c r="AB188"/>
  <c r="AC188" s="1"/>
  <c r="AE188" s="1"/>
  <c r="AB40"/>
  <c r="AC40" s="1"/>
  <c r="AE40" s="1"/>
  <c r="AB191"/>
  <c r="AC191" s="1"/>
  <c r="AE191" s="1"/>
  <c r="AB85"/>
  <c r="AC85" s="1"/>
  <c r="AE85" s="1"/>
  <c r="AB21" i="26"/>
  <c r="AC21" s="1"/>
  <c r="AE21" s="1"/>
  <c r="AB36"/>
  <c r="AC36" s="1"/>
  <c r="AE36" s="1"/>
  <c r="AB87"/>
  <c r="AC87" s="1"/>
  <c r="AE87" s="1"/>
  <c r="AB49"/>
  <c r="AC49" s="1"/>
  <c r="AE49" s="1"/>
  <c r="AB33"/>
  <c r="AC33" s="1"/>
  <c r="AE33" s="1"/>
  <c r="AB66"/>
  <c r="AC66" s="1"/>
  <c r="AE66" s="1"/>
  <c r="AB22"/>
  <c r="AC22" s="1"/>
  <c r="AE22" s="1"/>
  <c r="AB86"/>
  <c r="AC86" s="1"/>
  <c r="AE86" s="1"/>
  <c r="AB16"/>
  <c r="AC16" s="1"/>
  <c r="AE16" s="1"/>
  <c r="AE31" i="20"/>
  <c r="AE137"/>
  <c r="AE36"/>
  <c r="AE179"/>
  <c r="AB92"/>
  <c r="AC92" s="1"/>
  <c r="AE92" s="1"/>
  <c r="AB59"/>
  <c r="AC59" s="1"/>
  <c r="AE59" s="1"/>
  <c r="AB11"/>
  <c r="AC11" s="1"/>
  <c r="AE11" s="1"/>
  <c r="AB162"/>
  <c r="AC162" s="1"/>
  <c r="AE162" s="1"/>
  <c r="AE16"/>
  <c r="AE27"/>
  <c r="AE49"/>
  <c r="AB61"/>
  <c r="AC61" s="1"/>
  <c r="AE61" s="1"/>
  <c r="AB30"/>
  <c r="AC30" s="1"/>
  <c r="AE30" s="1"/>
  <c r="AB180"/>
  <c r="AC180" s="1"/>
  <c r="AE180" s="1"/>
  <c r="AB140"/>
  <c r="AC140" s="1"/>
  <c r="AE140" s="1"/>
  <c r="AB97"/>
  <c r="AC97" s="1"/>
  <c r="AE97" s="1"/>
  <c r="AB106"/>
  <c r="AC106" s="1"/>
  <c r="AE106" s="1"/>
  <c r="AB165"/>
  <c r="AC165" s="1"/>
  <c r="AE165" s="1"/>
  <c r="AB64"/>
  <c r="AC64" s="1"/>
  <c r="AE64" s="1"/>
  <c r="AB171"/>
  <c r="AC171" s="1"/>
  <c r="AE171" s="1"/>
  <c r="AB39" i="32"/>
  <c r="AC39" s="1"/>
  <c r="AE39" s="1"/>
  <c r="AB23"/>
  <c r="AC23" s="1"/>
  <c r="AE23" s="1"/>
  <c r="AB34"/>
  <c r="AC34" s="1"/>
  <c r="AE34" s="1"/>
  <c r="AB62"/>
  <c r="AC62" s="1"/>
  <c r="AE62" s="1"/>
  <c r="AB29"/>
  <c r="AC29" s="1"/>
  <c r="AE29" s="1"/>
  <c r="AB70"/>
  <c r="AC70" s="1"/>
  <c r="AE70" s="1"/>
  <c r="AB37"/>
  <c r="AC37" s="1"/>
  <c r="AE37" s="1"/>
  <c r="AB19"/>
  <c r="AC19" s="1"/>
  <c r="AE19" s="1"/>
  <c r="AB41"/>
  <c r="AC41" s="1"/>
  <c r="AE41" s="1"/>
  <c r="AB49"/>
  <c r="AC49" s="1"/>
  <c r="AB100"/>
  <c r="AC100" s="1"/>
  <c r="AE100" s="1"/>
  <c r="AB92"/>
  <c r="AC92" s="1"/>
  <c r="AE92" s="1"/>
  <c r="AB76"/>
  <c r="AC76" s="1"/>
  <c r="AE76" s="1"/>
  <c r="AB74"/>
  <c r="AC74" s="1"/>
  <c r="AE74" s="1"/>
  <c r="AB99"/>
  <c r="AC99" s="1"/>
  <c r="AE99" s="1"/>
  <c r="AB198" i="27"/>
  <c r="AC198" s="1"/>
  <c r="AE198" s="1"/>
  <c r="AB208"/>
  <c r="AC208" s="1"/>
  <c r="AE208" s="1"/>
  <c r="AB218"/>
  <c r="AC218" s="1"/>
  <c r="AE218" s="1"/>
  <c r="AB220"/>
  <c r="AC220" s="1"/>
  <c r="AE220" s="1"/>
  <c r="AB224"/>
  <c r="AC224" s="1"/>
  <c r="AE224" s="1"/>
  <c r="AB219"/>
  <c r="AC219" s="1"/>
  <c r="AE219" s="1"/>
  <c r="AB222"/>
  <c r="AC222" s="1"/>
  <c r="AE222" s="1"/>
  <c r="AB31"/>
  <c r="AC31" s="1"/>
  <c r="AE31" s="1"/>
  <c r="AB15"/>
  <c r="AC15" s="1"/>
  <c r="AE15" s="1"/>
  <c r="AB165"/>
  <c r="AC165" s="1"/>
  <c r="AE165" s="1"/>
  <c r="AB55"/>
  <c r="AC55" s="1"/>
  <c r="AE55" s="1"/>
  <c r="AB170"/>
  <c r="AC170" s="1"/>
  <c r="AE170" s="1"/>
  <c r="AB142"/>
  <c r="AC142" s="1"/>
  <c r="AE142" s="1"/>
  <c r="AB77"/>
  <c r="AC77" s="1"/>
  <c r="AE77" s="1"/>
  <c r="AB123"/>
  <c r="AC123" s="1"/>
  <c r="AE123" s="1"/>
  <c r="AB93"/>
  <c r="AC93" s="1"/>
  <c r="AE93" s="1"/>
  <c r="AB122"/>
  <c r="AC122" s="1"/>
  <c r="AE122" s="1"/>
  <c r="AB73"/>
  <c r="AC73" s="1"/>
  <c r="AE73" s="1"/>
  <c r="AB159"/>
  <c r="AC159" s="1"/>
  <c r="AE159" s="1"/>
  <c r="AB72"/>
  <c r="AC72" s="1"/>
  <c r="AE72" s="1"/>
  <c r="AB135"/>
  <c r="AC135" s="1"/>
  <c r="AE135" s="1"/>
  <c r="AB153"/>
  <c r="AC153" s="1"/>
  <c r="AE153" s="1"/>
  <c r="AB47"/>
  <c r="AC47" s="1"/>
  <c r="AE47" s="1"/>
  <c r="AB18"/>
  <c r="AC18" s="1"/>
  <c r="AE18" s="1"/>
  <c r="AB11"/>
  <c r="AC11" s="1"/>
  <c r="AE11" s="1"/>
  <c r="AB143"/>
  <c r="AC143" s="1"/>
  <c r="AE143" s="1"/>
  <c r="AB65"/>
  <c r="AC65" s="1"/>
  <c r="AE65" s="1"/>
  <c r="AB29"/>
  <c r="AC29" s="1"/>
  <c r="AE29" s="1"/>
  <c r="AB192"/>
  <c r="AC192" s="1"/>
  <c r="AE192" s="1"/>
  <c r="AB134"/>
  <c r="AC134" s="1"/>
  <c r="AE134" s="1"/>
  <c r="AB89"/>
  <c r="AC89" s="1"/>
  <c r="AE89" s="1"/>
  <c r="AB60" i="32"/>
  <c r="AC60" s="1"/>
  <c r="AE60" s="1"/>
  <c r="AB90"/>
  <c r="AC90" s="1"/>
  <c r="AE90" s="1"/>
  <c r="AE50"/>
  <c r="AB94"/>
  <c r="AC94" s="1"/>
  <c r="AE94" s="1"/>
  <c r="AB91"/>
  <c r="AC91" s="1"/>
  <c r="AE91" s="1"/>
  <c r="AD139" i="17"/>
  <c r="AF149"/>
  <c r="AF135"/>
  <c r="AA127"/>
  <c r="AF121"/>
  <c r="AE52" i="32"/>
  <c r="AB18"/>
  <c r="AC18" s="1"/>
  <c r="AE18" s="1"/>
  <c r="AB57"/>
  <c r="AC57" s="1"/>
  <c r="AE57" s="1"/>
  <c r="AA134" i="17"/>
  <c r="AB95" i="32"/>
  <c r="AC95" s="1"/>
  <c r="AE95" s="1"/>
  <c r="AE14"/>
  <c r="AB16"/>
  <c r="AC16" s="1"/>
  <c r="AE16" s="1"/>
  <c r="AB21"/>
  <c r="AC21" s="1"/>
  <c r="AE21" s="1"/>
  <c r="AB72"/>
  <c r="AC72" s="1"/>
  <c r="AE72" s="1"/>
  <c r="AB30"/>
  <c r="AC30" s="1"/>
  <c r="AE30" s="1"/>
  <c r="AB81"/>
  <c r="AC81" s="1"/>
  <c r="AE81" s="1"/>
  <c r="AE49"/>
  <c r="AB36"/>
  <c r="AC36" s="1"/>
  <c r="AE36" s="1"/>
  <c r="AB51"/>
  <c r="AC51" s="1"/>
  <c r="AE51" s="1"/>
  <c r="AB59"/>
  <c r="AC59" s="1"/>
  <c r="AE59" s="1"/>
  <c r="AB79"/>
  <c r="AC79" s="1"/>
  <c r="AE79" s="1"/>
  <c r="AB42"/>
  <c r="AC42" s="1"/>
  <c r="AE42" s="1"/>
  <c r="AB83"/>
  <c r="AC83" s="1"/>
  <c r="AE83" s="1"/>
  <c r="AB35"/>
  <c r="AC35" s="1"/>
  <c r="AE35" s="1"/>
  <c r="AB82"/>
  <c r="AC82" s="1"/>
  <c r="AE82" s="1"/>
  <c r="AB31"/>
  <c r="AC31" s="1"/>
  <c r="AE31" s="1"/>
  <c r="Z145" i="17"/>
  <c r="Z137"/>
  <c r="AA131"/>
  <c r="AB93" i="32"/>
  <c r="AC93" s="1"/>
  <c r="AE93" s="1"/>
  <c r="AB53"/>
  <c r="AC53" s="1"/>
  <c r="AE53" s="1"/>
  <c r="AB25"/>
  <c r="AC25" s="1"/>
  <c r="AE25" s="1"/>
  <c r="Z116" i="17"/>
  <c r="AA152"/>
  <c r="Z103"/>
  <c r="Z99"/>
  <c r="Z151"/>
  <c r="AA149"/>
  <c r="Z143"/>
  <c r="Z139"/>
  <c r="AB98" i="32"/>
  <c r="AC98" s="1"/>
  <c r="AE98" s="1"/>
  <c r="AB73"/>
  <c r="AC73" s="1"/>
  <c r="AE73" s="1"/>
  <c r="AB45"/>
  <c r="AC45" s="1"/>
  <c r="AE45" s="1"/>
  <c r="AB56"/>
  <c r="AC56" s="1"/>
  <c r="AE56" s="1"/>
  <c r="AA100" i="17"/>
  <c r="AB100" s="1"/>
  <c r="AC100" s="1"/>
  <c r="AF147"/>
  <c r="Z129"/>
  <c r="Z119"/>
  <c r="Z115"/>
  <c r="AD146"/>
  <c r="Z140"/>
  <c r="AA128"/>
  <c r="AB128" s="1"/>
  <c r="AC128" s="1"/>
  <c r="AB78" i="32"/>
  <c r="AC78" s="1"/>
  <c r="AE78" s="1"/>
  <c r="AB43"/>
  <c r="AC43" s="1"/>
  <c r="AE43" s="1"/>
  <c r="AB65"/>
  <c r="AC65" s="1"/>
  <c r="AE65" s="1"/>
  <c r="AF150" i="17"/>
  <c r="AA147"/>
  <c r="M146"/>
  <c r="AF146" s="1"/>
  <c r="AF141"/>
  <c r="AA137"/>
  <c r="Z125"/>
  <c r="AB80" i="32"/>
  <c r="AC80" s="1"/>
  <c r="AE80" s="1"/>
  <c r="AB71"/>
  <c r="AC71" s="1"/>
  <c r="AE71" s="1"/>
  <c r="AB24"/>
  <c r="AC24" s="1"/>
  <c r="AE24" s="1"/>
  <c r="AB85"/>
  <c r="AC85" s="1"/>
  <c r="AE85" s="1"/>
  <c r="Z149" i="17"/>
  <c r="AB149" s="1"/>
  <c r="AC149" s="1"/>
  <c r="AA130"/>
  <c r="AA108"/>
  <c r="AB152"/>
  <c r="AC152" s="1"/>
  <c r="AE22" i="32"/>
  <c r="AD106" i="17"/>
  <c r="AA144"/>
  <c r="AB144" s="1"/>
  <c r="AC144" s="1"/>
  <c r="AD137"/>
  <c r="AA129"/>
  <c r="AA121"/>
  <c r="AD131"/>
  <c r="AA146"/>
  <c r="AB146" s="1"/>
  <c r="AC146" s="1"/>
  <c r="AE146" s="1"/>
  <c r="AA141"/>
  <c r="AB44" i="32"/>
  <c r="AC44" s="1"/>
  <c r="AE44" s="1"/>
  <c r="AB20"/>
  <c r="AC20" s="1"/>
  <c r="AE20" s="1"/>
  <c r="AB125" i="17"/>
  <c r="AC125" s="1"/>
  <c r="AF123"/>
  <c r="AB87" i="32"/>
  <c r="AC87" s="1"/>
  <c r="AE87" s="1"/>
  <c r="AB61"/>
  <c r="AC61" s="1"/>
  <c r="AE61" s="1"/>
  <c r="AE32"/>
  <c r="AB48"/>
  <c r="AC48" s="1"/>
  <c r="AE48" s="1"/>
  <c r="AD108" i="17"/>
  <c r="AD107"/>
  <c r="AD102"/>
  <c r="AF98"/>
  <c r="Z150"/>
  <c r="AA145"/>
  <c r="AD142"/>
  <c r="AD141"/>
  <c r="AD140"/>
  <c r="AD132"/>
  <c r="AA124"/>
  <c r="AB124" s="1"/>
  <c r="AC124" s="1"/>
  <c r="AA123"/>
  <c r="AF122"/>
  <c r="AB40" i="32"/>
  <c r="AC40" s="1"/>
  <c r="AE40" s="1"/>
  <c r="AE26"/>
  <c r="AF148" i="17"/>
  <c r="Z132"/>
  <c r="AD128"/>
  <c r="AD127"/>
  <c r="AB28" i="32"/>
  <c r="AC28" s="1"/>
  <c r="AE28" s="1"/>
  <c r="AA96" i="17"/>
  <c r="AB69" i="32"/>
  <c r="AC69" s="1"/>
  <c r="AE69" s="1"/>
  <c r="AA97" i="17"/>
  <c r="AA150"/>
  <c r="Z148"/>
  <c r="AD143"/>
  <c r="AA142"/>
  <c r="AA140"/>
  <c r="AA132"/>
  <c r="AF130"/>
  <c r="AB77" i="32"/>
  <c r="AC77" s="1"/>
  <c r="AE77" s="1"/>
  <c r="AD152" i="17"/>
  <c r="AA104"/>
  <c r="Z141"/>
  <c r="AB141" s="1"/>
  <c r="AC141" s="1"/>
  <c r="AD123"/>
  <c r="AA122"/>
  <c r="Z121"/>
  <c r="AF127"/>
  <c r="AD149"/>
  <c r="AD151"/>
  <c r="W143"/>
  <c r="AF143" s="1"/>
  <c r="AD134"/>
  <c r="AB173" i="27"/>
  <c r="AC173" s="1"/>
  <c r="AE173" s="1"/>
  <c r="AB62"/>
  <c r="AC62" s="1"/>
  <c r="AE62" s="1"/>
  <c r="AB58"/>
  <c r="AC58" s="1"/>
  <c r="AE58" s="1"/>
  <c r="AB60"/>
  <c r="AC60" s="1"/>
  <c r="AE60" s="1"/>
  <c r="AB172"/>
  <c r="AC172" s="1"/>
  <c r="AE172" s="1"/>
  <c r="AB214"/>
  <c r="AC214" s="1"/>
  <c r="AE214" s="1"/>
  <c r="AD120" i="17"/>
  <c r="AD115"/>
  <c r="AD114"/>
  <c r="W106"/>
  <c r="AF106" s="1"/>
  <c r="AD150"/>
  <c r="AA148"/>
  <c r="Z147"/>
  <c r="AA139"/>
  <c r="AB139" s="1"/>
  <c r="AC139" s="1"/>
  <c r="AE139" s="1"/>
  <c r="AD135"/>
  <c r="Z134"/>
  <c r="AB134" s="1"/>
  <c r="AC134" s="1"/>
  <c r="W131"/>
  <c r="AF131" s="1"/>
  <c r="AD129"/>
  <c r="Z127"/>
  <c r="AB127" s="1"/>
  <c r="AC127" s="1"/>
  <c r="AD122"/>
  <c r="AB168" i="27"/>
  <c r="AC168" s="1"/>
  <c r="AE168" s="1"/>
  <c r="AB103"/>
  <c r="AC103" s="1"/>
  <c r="AE103" s="1"/>
  <c r="AB132"/>
  <c r="AC132" s="1"/>
  <c r="AE132" s="1"/>
  <c r="AB59"/>
  <c r="AC59" s="1"/>
  <c r="AE59" s="1"/>
  <c r="AB35"/>
  <c r="AC35" s="1"/>
  <c r="AE35" s="1"/>
  <c r="AB37"/>
  <c r="AC37" s="1"/>
  <c r="AE37" s="1"/>
  <c r="AB211"/>
  <c r="AC211" s="1"/>
  <c r="AE211" s="1"/>
  <c r="AB204"/>
  <c r="AC204" s="1"/>
  <c r="AE204" s="1"/>
  <c r="AB200"/>
  <c r="AC200" s="1"/>
  <c r="AE200" s="1"/>
  <c r="AB102"/>
  <c r="AC102" s="1"/>
  <c r="AE102" s="1"/>
  <c r="AB111"/>
  <c r="AC111" s="1"/>
  <c r="AE111" s="1"/>
  <c r="AB155"/>
  <c r="AC155" s="1"/>
  <c r="AE155" s="1"/>
  <c r="AA116" i="17"/>
  <c r="AB116" s="1"/>
  <c r="AC116" s="1"/>
  <c r="AD98"/>
  <c r="AA151"/>
  <c r="AD144"/>
  <c r="AA135"/>
  <c r="Z130"/>
  <c r="AD125"/>
  <c r="AF125"/>
  <c r="AF124"/>
  <c r="Z123"/>
  <c r="AB16" i="27"/>
  <c r="AC16" s="1"/>
  <c r="AE16" s="1"/>
  <c r="AB95"/>
  <c r="AC95" s="1"/>
  <c r="AE95" s="1"/>
  <c r="AB87"/>
  <c r="AC87" s="1"/>
  <c r="AE87" s="1"/>
  <c r="AB54"/>
  <c r="AC54" s="1"/>
  <c r="AE54" s="1"/>
  <c r="AB94"/>
  <c r="AC94" s="1"/>
  <c r="AE94" s="1"/>
  <c r="AB68"/>
  <c r="AC68" s="1"/>
  <c r="AE68" s="1"/>
  <c r="AB24"/>
  <c r="AC24" s="1"/>
  <c r="AE24" s="1"/>
  <c r="W139" i="17"/>
  <c r="AF139" s="1"/>
  <c r="AD130"/>
  <c r="AB171" i="27"/>
  <c r="AC171" s="1"/>
  <c r="AE171" s="1"/>
  <c r="AB57"/>
  <c r="AC57" s="1"/>
  <c r="AE57" s="1"/>
  <c r="AB230"/>
  <c r="AC230" s="1"/>
  <c r="AE230" s="1"/>
  <c r="AD145" i="17"/>
  <c r="AB50" i="27"/>
  <c r="AC50" s="1"/>
  <c r="AE50" s="1"/>
  <c r="AB126"/>
  <c r="AC126" s="1"/>
  <c r="AE126" s="1"/>
  <c r="AB104"/>
  <c r="AC104" s="1"/>
  <c r="AE104" s="1"/>
  <c r="AB229"/>
  <c r="AC229" s="1"/>
  <c r="AE229" s="1"/>
  <c r="AB113"/>
  <c r="AC113" s="1"/>
  <c r="AE113" s="1"/>
  <c r="Z142" i="17"/>
  <c r="Z135"/>
  <c r="AD124"/>
  <c r="AD148"/>
  <c r="AD147"/>
  <c r="AA143"/>
  <c r="AB143" s="1"/>
  <c r="AC143" s="1"/>
  <c r="Z131"/>
  <c r="AB131" s="1"/>
  <c r="AC131" s="1"/>
  <c r="AE131" s="1"/>
  <c r="AB17" i="27"/>
  <c r="AC17" s="1"/>
  <c r="AE17" s="1"/>
  <c r="AB22"/>
  <c r="AC22" s="1"/>
  <c r="AE22" s="1"/>
  <c r="AB30"/>
  <c r="AC30" s="1"/>
  <c r="AE30" s="1"/>
  <c r="AB196"/>
  <c r="AC196" s="1"/>
  <c r="AE196" s="1"/>
  <c r="AB221"/>
  <c r="AC221" s="1"/>
  <c r="AE221" s="1"/>
  <c r="AB223"/>
  <c r="AC223" s="1"/>
  <c r="AE223" s="1"/>
  <c r="AB186"/>
  <c r="AC186" s="1"/>
  <c r="AE186" s="1"/>
  <c r="AB91"/>
  <c r="AC91" s="1"/>
  <c r="AE91" s="1"/>
  <c r="AB39"/>
  <c r="AC39" s="1"/>
  <c r="AE39" s="1"/>
  <c r="AB80"/>
  <c r="AC80" s="1"/>
  <c r="AE80" s="1"/>
  <c r="AB34"/>
  <c r="AC34" s="1"/>
  <c r="AE34" s="1"/>
  <c r="AB20"/>
  <c r="AC20" s="1"/>
  <c r="AE20" s="1"/>
  <c r="AB42"/>
  <c r="AC42" s="1"/>
  <c r="AE42" s="1"/>
  <c r="AB129"/>
  <c r="AC129" s="1"/>
  <c r="AE129" s="1"/>
  <c r="AB107"/>
  <c r="AC107" s="1"/>
  <c r="AE107" s="1"/>
  <c r="AB108"/>
  <c r="AC108" s="1"/>
  <c r="AE108" s="1"/>
  <c r="AB145"/>
  <c r="AC145" s="1"/>
  <c r="AE145" s="1"/>
  <c r="AB164"/>
  <c r="AC164" s="1"/>
  <c r="AE164" s="1"/>
  <c r="AB114"/>
  <c r="AC114" s="1"/>
  <c r="AE114" s="1"/>
  <c r="AB46"/>
  <c r="AC46" s="1"/>
  <c r="AE46" s="1"/>
  <c r="AB197"/>
  <c r="AC197" s="1"/>
  <c r="AE197" s="1"/>
  <c r="AB49" i="19"/>
  <c r="AC49" s="1"/>
  <c r="AE49" s="1"/>
  <c r="AB49" i="27"/>
  <c r="AC49" s="1"/>
  <c r="AE49" s="1"/>
  <c r="AB51"/>
  <c r="AC51" s="1"/>
  <c r="AE51" s="1"/>
  <c r="AB36" i="19"/>
  <c r="AC36" s="1"/>
  <c r="AE36" s="1"/>
  <c r="AB46"/>
  <c r="AC46" s="1"/>
  <c r="AE46" s="1"/>
  <c r="AB67" i="27"/>
  <c r="AC67" s="1"/>
  <c r="AE67" s="1"/>
  <c r="AB12"/>
  <c r="AC12" s="1"/>
  <c r="AE12" s="1"/>
  <c r="AB36"/>
  <c r="AC36" s="1"/>
  <c r="AE36" s="1"/>
  <c r="AB44"/>
  <c r="AC44" s="1"/>
  <c r="AE44" s="1"/>
  <c r="AB76"/>
  <c r="AC76" s="1"/>
  <c r="AE76" s="1"/>
  <c r="AB201"/>
  <c r="AC201" s="1"/>
  <c r="AE201" s="1"/>
  <c r="AB43"/>
  <c r="AC43" s="1"/>
  <c r="AE43" s="1"/>
  <c r="AB141"/>
  <c r="AC141" s="1"/>
  <c r="AE141" s="1"/>
  <c r="AB19" i="19"/>
  <c r="AC19" s="1"/>
  <c r="AE19" s="1"/>
  <c r="AB33"/>
  <c r="AC33" s="1"/>
  <c r="AE33" s="1"/>
  <c r="AB38"/>
  <c r="AC38" s="1"/>
  <c r="AE38" s="1"/>
  <c r="AB100" i="27"/>
  <c r="AC100" s="1"/>
  <c r="AE100" s="1"/>
  <c r="AB63"/>
  <c r="AC63" s="1"/>
  <c r="AE63" s="1"/>
  <c r="AB147"/>
  <c r="AC147" s="1"/>
  <c r="AE147" s="1"/>
  <c r="AB90"/>
  <c r="AC90" s="1"/>
  <c r="AE90" s="1"/>
  <c r="AB213"/>
  <c r="AC213" s="1"/>
  <c r="AE213" s="1"/>
  <c r="AB235"/>
  <c r="AC235" s="1"/>
  <c r="AE235" s="1"/>
  <c r="AE86" i="32"/>
  <c r="Z45" i="15"/>
  <c r="AE36" i="30"/>
  <c r="AB36" i="25"/>
  <c r="AC36" s="1"/>
  <c r="AE36" s="1"/>
  <c r="AB42" i="26"/>
  <c r="AC42" s="1"/>
  <c r="AE42" s="1"/>
  <c r="AB20"/>
  <c r="AC20" s="1"/>
  <c r="AE20" s="1"/>
  <c r="AB50"/>
  <c r="AC50" s="1"/>
  <c r="AE50" s="1"/>
  <c r="AB48"/>
  <c r="AC48" s="1"/>
  <c r="AE48" s="1"/>
  <c r="AB35"/>
  <c r="AC35" s="1"/>
  <c r="AE35" s="1"/>
  <c r="AB65"/>
  <c r="AC65" s="1"/>
  <c r="AE65" s="1"/>
  <c r="AB60"/>
  <c r="AC60" s="1"/>
  <c r="AE60" s="1"/>
  <c r="AB47"/>
  <c r="AC47" s="1"/>
  <c r="AE47" s="1"/>
  <c r="AB38"/>
  <c r="AC38" s="1"/>
  <c r="AE38" s="1"/>
  <c r="AB15"/>
  <c r="AC15" s="1"/>
  <c r="AE15" s="1"/>
  <c r="AB55"/>
  <c r="AC55" s="1"/>
  <c r="AE55" s="1"/>
  <c r="AB82"/>
  <c r="AC82" s="1"/>
  <c r="AE82" s="1"/>
  <c r="AE78"/>
  <c r="AB88"/>
  <c r="AC88" s="1"/>
  <c r="AE88" s="1"/>
  <c r="AB210" i="27"/>
  <c r="AC210" s="1"/>
  <c r="AE210" s="1"/>
  <c r="AB90" i="26"/>
  <c r="AC90" s="1"/>
  <c r="AE90" s="1"/>
  <c r="AB92"/>
  <c r="AC92" s="1"/>
  <c r="AE92" s="1"/>
  <c r="AB15" i="25"/>
  <c r="AC15" s="1"/>
  <c r="AE15" s="1"/>
  <c r="AB139" i="27"/>
  <c r="AC139" s="1"/>
  <c r="AE139" s="1"/>
  <c r="AB151"/>
  <c r="AC151" s="1"/>
  <c r="AE151" s="1"/>
  <c r="AB152"/>
  <c r="AC152" s="1"/>
  <c r="AE152" s="1"/>
  <c r="AB101"/>
  <c r="AC101" s="1"/>
  <c r="AE101" s="1"/>
  <c r="AB110"/>
  <c r="AC110" s="1"/>
  <c r="AE110" s="1"/>
  <c r="AB148"/>
  <c r="AC148" s="1"/>
  <c r="AE148" s="1"/>
  <c r="AB157"/>
  <c r="AC157" s="1"/>
  <c r="AE157" s="1"/>
  <c r="AB130"/>
  <c r="AC130" s="1"/>
  <c r="AE130" s="1"/>
  <c r="AB119"/>
  <c r="AC119" s="1"/>
  <c r="AE119" s="1"/>
  <c r="AB78"/>
  <c r="AC78" s="1"/>
  <c r="AE78" s="1"/>
  <c r="AB127"/>
  <c r="AC127" s="1"/>
  <c r="AE127" s="1"/>
  <c r="AB162"/>
  <c r="AC162" s="1"/>
  <c r="AE162" s="1"/>
  <c r="AB121"/>
  <c r="AC121" s="1"/>
  <c r="AE121" s="1"/>
  <c r="AB75"/>
  <c r="AC75" s="1"/>
  <c r="AE75" s="1"/>
  <c r="AB32"/>
  <c r="AC32" s="1"/>
  <c r="AE32" s="1"/>
  <c r="AB81"/>
  <c r="AC81" s="1"/>
  <c r="AE81" s="1"/>
  <c r="AB133"/>
  <c r="AC133" s="1"/>
  <c r="AE133" s="1"/>
  <c r="AB167"/>
  <c r="AC167" s="1"/>
  <c r="AE167" s="1"/>
  <c r="AB156"/>
  <c r="AC156" s="1"/>
  <c r="AE156" s="1"/>
  <c r="AB202"/>
  <c r="AC202" s="1"/>
  <c r="AE202" s="1"/>
  <c r="AB231"/>
  <c r="AC231" s="1"/>
  <c r="AE231" s="1"/>
  <c r="AB62" i="26"/>
  <c r="AC62" s="1"/>
  <c r="AE62" s="1"/>
  <c r="AB54"/>
  <c r="AC54" s="1"/>
  <c r="AE54" s="1"/>
  <c r="AB30"/>
  <c r="AC30" s="1"/>
  <c r="AE30" s="1"/>
  <c r="AB57"/>
  <c r="AC57" s="1"/>
  <c r="AE57" s="1"/>
  <c r="AB61"/>
  <c r="AC61" s="1"/>
  <c r="AE61" s="1"/>
  <c r="AB52"/>
  <c r="AC52" s="1"/>
  <c r="AE52" s="1"/>
  <c r="AB39"/>
  <c r="AC39" s="1"/>
  <c r="AE39" s="1"/>
  <c r="AB13" i="27"/>
  <c r="AC13" s="1"/>
  <c r="AE13" s="1"/>
  <c r="AB176"/>
  <c r="AC176" s="1"/>
  <c r="AE176" s="1"/>
  <c r="AB83"/>
  <c r="AC83" s="1"/>
  <c r="AE83" s="1"/>
  <c r="AB71"/>
  <c r="AC71" s="1"/>
  <c r="AE71" s="1"/>
  <c r="AB53"/>
  <c r="AC53" s="1"/>
  <c r="AE53" s="1"/>
  <c r="AB115"/>
  <c r="AC115" s="1"/>
  <c r="AE115" s="1"/>
  <c r="AB66"/>
  <c r="AC66" s="1"/>
  <c r="AE66" s="1"/>
  <c r="AB79"/>
  <c r="AC79" s="1"/>
  <c r="AE79" s="1"/>
  <c r="AB12" i="26"/>
  <c r="AC12" s="1"/>
  <c r="AE12" s="1"/>
  <c r="AB67"/>
  <c r="AC67" s="1"/>
  <c r="AE67" s="1"/>
  <c r="AB51"/>
  <c r="AC51" s="1"/>
  <c r="AE51" s="1"/>
  <c r="AB25"/>
  <c r="AC25" s="1"/>
  <c r="AE25" s="1"/>
  <c r="AB137" i="27"/>
  <c r="AC137" s="1"/>
  <c r="AE137" s="1"/>
  <c r="AB63" i="26"/>
  <c r="AC63" s="1"/>
  <c r="AE63" s="1"/>
  <c r="AB56"/>
  <c r="AC56" s="1"/>
  <c r="AE56" s="1"/>
  <c r="AB31"/>
  <c r="AC31" s="1"/>
  <c r="AE31" s="1"/>
  <c r="AB24"/>
  <c r="AC24" s="1"/>
  <c r="AE24" s="1"/>
  <c r="AB59"/>
  <c r="AC59" s="1"/>
  <c r="AE59" s="1"/>
  <c r="AB41"/>
  <c r="AC41" s="1"/>
  <c r="AE41" s="1"/>
  <c r="AB40" i="18"/>
  <c r="AC40" s="1"/>
  <c r="AE40" s="1"/>
  <c r="AE55"/>
  <c r="AE23"/>
  <c r="AE72"/>
  <c r="AE25"/>
  <c r="AE24"/>
  <c r="AB45" i="19"/>
  <c r="AC45" s="1"/>
  <c r="AE45" s="1"/>
  <c r="AB69" i="23"/>
  <c r="AC69" s="1"/>
  <c r="AE69" s="1"/>
  <c r="AE64"/>
  <c r="AB67"/>
  <c r="AC67" s="1"/>
  <c r="AE67" s="1"/>
  <c r="AE120" i="27"/>
  <c r="AB17" i="28"/>
  <c r="AC17" s="1"/>
  <c r="AE17" s="1"/>
  <c r="AB21"/>
  <c r="AC21" s="1"/>
  <c r="AE21" s="1"/>
  <c r="AB26"/>
  <c r="AC26" s="1"/>
  <c r="AE26" s="1"/>
  <c r="AB24"/>
  <c r="AC24" s="1"/>
  <c r="AE24" s="1"/>
  <c r="AB40"/>
  <c r="AC40" s="1"/>
  <c r="AE40" s="1"/>
  <c r="AB33" i="24"/>
  <c r="AC33" s="1"/>
  <c r="AE33" s="1"/>
  <c r="AB62"/>
  <c r="AC62" s="1"/>
  <c r="AE62" s="1"/>
  <c r="AB47"/>
  <c r="AC47" s="1"/>
  <c r="AE47" s="1"/>
  <c r="AB82"/>
  <c r="AC82" s="1"/>
  <c r="AE82" s="1"/>
  <c r="AB13"/>
  <c r="AC13" s="1"/>
  <c r="AE13" s="1"/>
  <c r="AB23"/>
  <c r="AC23" s="1"/>
  <c r="AE23" s="1"/>
  <c r="AB21"/>
  <c r="AC21" s="1"/>
  <c r="AE21" s="1"/>
  <c r="AB45"/>
  <c r="AC45" s="1"/>
  <c r="AE45" s="1"/>
  <c r="AB42"/>
  <c r="AC42" s="1"/>
  <c r="AE42" s="1"/>
  <c r="AB49"/>
  <c r="AC49" s="1"/>
  <c r="AE49" s="1"/>
  <c r="AB61"/>
  <c r="AC61" s="1"/>
  <c r="AE61" s="1"/>
  <c r="AE17" i="22"/>
  <c r="AB49" i="21"/>
  <c r="AC49" s="1"/>
  <c r="AE49" s="1"/>
  <c r="AB132"/>
  <c r="AC132" s="1"/>
  <c r="AE132" s="1"/>
  <c r="AE37" i="20"/>
  <c r="AE91"/>
  <c r="AB86"/>
  <c r="AC86" s="1"/>
  <c r="AE86" s="1"/>
  <c r="AB99" i="27"/>
  <c r="AC99" s="1"/>
  <c r="AE99" s="1"/>
  <c r="AB45"/>
  <c r="AC45" s="1"/>
  <c r="AE45" s="1"/>
  <c r="AB70"/>
  <c r="AC70" s="1"/>
  <c r="AE70" s="1"/>
  <c r="AB138"/>
  <c r="AC138" s="1"/>
  <c r="AE138" s="1"/>
  <c r="AB84"/>
  <c r="AC84" s="1"/>
  <c r="AE84" s="1"/>
  <c r="AB55" i="23"/>
  <c r="AC55" s="1"/>
  <c r="AE55" s="1"/>
  <c r="AE73"/>
  <c r="AB78"/>
  <c r="AC78" s="1"/>
  <c r="AE78" s="1"/>
  <c r="AB80"/>
  <c r="AC80" s="1"/>
  <c r="AE80" s="1"/>
  <c r="AE82"/>
  <c r="AE87"/>
  <c r="AE86"/>
  <c r="AB22"/>
  <c r="AC22" s="1"/>
  <c r="AE22" s="1"/>
  <c r="AB32"/>
  <c r="AC32" s="1"/>
  <c r="AE32" s="1"/>
  <c r="AB52"/>
  <c r="AC52" s="1"/>
  <c r="AE52" s="1"/>
  <c r="AB53"/>
  <c r="AC53" s="1"/>
  <c r="AE53" s="1"/>
  <c r="AB63" i="24"/>
  <c r="AC63" s="1"/>
  <c r="AE63" s="1"/>
  <c r="AB13" i="23"/>
  <c r="AC13" s="1"/>
  <c r="AE13" s="1"/>
  <c r="AE25"/>
  <c r="AB27"/>
  <c r="AC27" s="1"/>
  <c r="AE27" s="1"/>
  <c r="AB12"/>
  <c r="AC12" s="1"/>
  <c r="AE12" s="1"/>
  <c r="AB26"/>
  <c r="AC26" s="1"/>
  <c r="AE26" s="1"/>
  <c r="AB16"/>
  <c r="AC16" s="1"/>
  <c r="AE16" s="1"/>
  <c r="AB20"/>
  <c r="AC20" s="1"/>
  <c r="AE20" s="1"/>
  <c r="AB23"/>
  <c r="AC23" s="1"/>
  <c r="AE23" s="1"/>
  <c r="AB21"/>
  <c r="AC21" s="1"/>
  <c r="AE21" s="1"/>
  <c r="AB37"/>
  <c r="AC37" s="1"/>
  <c r="AE37" s="1"/>
  <c r="AB41"/>
  <c r="AC41" s="1"/>
  <c r="AE41" s="1"/>
  <c r="AB46"/>
  <c r="AC46" s="1"/>
  <c r="AE46" s="1"/>
  <c r="AB47"/>
  <c r="AC47" s="1"/>
  <c r="AE47" s="1"/>
  <c r="AB50"/>
  <c r="AC50" s="1"/>
  <c r="AE50" s="1"/>
  <c r="AB48"/>
  <c r="AC48" s="1"/>
  <c r="AE48" s="1"/>
  <c r="AB51"/>
  <c r="AC51" s="1"/>
  <c r="AE51" s="1"/>
  <c r="AB38"/>
  <c r="AC38" s="1"/>
  <c r="AE38" s="1"/>
  <c r="AB42"/>
  <c r="AC42" s="1"/>
  <c r="AE42" s="1"/>
  <c r="AB45"/>
  <c r="AC45" s="1"/>
  <c r="AE45" s="1"/>
  <c r="AB49"/>
  <c r="AC49" s="1"/>
  <c r="AE49" s="1"/>
  <c r="AB44"/>
  <c r="AC44" s="1"/>
  <c r="AE44" s="1"/>
  <c r="AB75" i="24"/>
  <c r="AC75" s="1"/>
  <c r="AE75" s="1"/>
  <c r="AB84"/>
  <c r="AC84" s="1"/>
  <c r="AE84" s="1"/>
  <c r="AE43" i="23"/>
  <c r="AB29"/>
  <c r="AC29" s="1"/>
  <c r="AE29" s="1"/>
  <c r="AB65" i="24"/>
  <c r="AC65" s="1"/>
  <c r="AE65" s="1"/>
  <c r="AE87"/>
  <c r="AB71"/>
  <c r="AC71" s="1"/>
  <c r="AE71" s="1"/>
  <c r="AB76"/>
  <c r="AC76" s="1"/>
  <c r="AE76" s="1"/>
  <c r="AB28"/>
  <c r="AC28" s="1"/>
  <c r="AE28" s="1"/>
  <c r="AB38"/>
  <c r="AC38" s="1"/>
  <c r="AE38" s="1"/>
  <c r="AB44"/>
  <c r="AC44" s="1"/>
  <c r="AE44" s="1"/>
  <c r="AB50"/>
  <c r="AC50" s="1"/>
  <c r="AE50" s="1"/>
  <c r="AB58"/>
  <c r="AC58" s="1"/>
  <c r="AE58" s="1"/>
  <c r="AB52"/>
  <c r="AC52" s="1"/>
  <c r="AE52" s="1"/>
  <c r="AB64"/>
  <c r="AC64" s="1"/>
  <c r="AE64" s="1"/>
  <c r="AB68"/>
  <c r="AC68" s="1"/>
  <c r="AE68" s="1"/>
  <c r="AB70"/>
  <c r="AC70" s="1"/>
  <c r="AE70" s="1"/>
  <c r="AB81"/>
  <c r="AC81" s="1"/>
  <c r="AE81" s="1"/>
  <c r="AB42" i="19"/>
  <c r="AC42" s="1"/>
  <c r="AE42" s="1"/>
  <c r="AE36" i="23"/>
  <c r="AE80" i="24"/>
  <c r="AB19" i="28"/>
  <c r="AC19" s="1"/>
  <c r="AE19" s="1"/>
  <c r="AB18" i="19"/>
  <c r="AC18" s="1"/>
  <c r="AE18" s="1"/>
  <c r="AB16"/>
  <c r="AC16" s="1"/>
  <c r="AE16" s="1"/>
  <c r="AB17"/>
  <c r="AC17" s="1"/>
  <c r="AE17" s="1"/>
  <c r="AB20"/>
  <c r="AC20" s="1"/>
  <c r="AE20" s="1"/>
  <c r="AB21"/>
  <c r="AC21" s="1"/>
  <c r="AE21" s="1"/>
  <c r="AE15" i="23"/>
  <c r="AE17"/>
  <c r="AB79" i="24"/>
  <c r="AC79" s="1"/>
  <c r="AE79" s="1"/>
  <c r="AB14" i="19"/>
  <c r="AC14" s="1"/>
  <c r="AE14" s="1"/>
  <c r="AB11"/>
  <c r="AC11" s="1"/>
  <c r="AE11" s="1"/>
  <c r="AB30" i="23"/>
  <c r="AC30" s="1"/>
  <c r="AE30" s="1"/>
  <c r="AE14"/>
  <c r="AE27" i="19"/>
  <c r="AB29"/>
  <c r="AC29" s="1"/>
  <c r="AE29" s="1"/>
  <c r="AB34"/>
  <c r="AC34" s="1"/>
  <c r="AE34" s="1"/>
  <c r="AB35"/>
  <c r="AC35" s="1"/>
  <c r="AE35" s="1"/>
  <c r="AB78" i="22"/>
  <c r="AC78" s="1"/>
  <c r="AE78" s="1"/>
  <c r="AB55"/>
  <c r="AC55" s="1"/>
  <c r="AE55" s="1"/>
  <c r="AB69"/>
  <c r="AC69" s="1"/>
  <c r="AE69" s="1"/>
  <c r="AE71"/>
  <c r="AB68"/>
  <c r="AC68" s="1"/>
  <c r="AE68" s="1"/>
  <c r="AB72"/>
  <c r="AC72" s="1"/>
  <c r="AE72" s="1"/>
  <c r="AB151" i="21"/>
  <c r="AC151" s="1"/>
  <c r="AE151" s="1"/>
  <c r="AB138"/>
  <c r="AC138" s="1"/>
  <c r="AE138" s="1"/>
  <c r="AB127"/>
  <c r="AC127" s="1"/>
  <c r="AE127" s="1"/>
  <c r="AB111"/>
  <c r="AC111" s="1"/>
  <c r="AE111" s="1"/>
  <c r="AB150"/>
  <c r="AC150" s="1"/>
  <c r="AE150" s="1"/>
  <c r="AB126"/>
  <c r="AC126" s="1"/>
  <c r="AE126" s="1"/>
  <c r="AB153"/>
  <c r="AC153" s="1"/>
  <c r="AE153" s="1"/>
  <c r="AB8"/>
  <c r="AC8" s="1"/>
  <c r="AE8" s="1"/>
  <c r="AB67"/>
  <c r="AC67" s="1"/>
  <c r="AE67" s="1"/>
  <c r="AB51"/>
  <c r="AC51" s="1"/>
  <c r="AE51" s="1"/>
  <c r="AB43"/>
  <c r="AC43" s="1"/>
  <c r="AE43" s="1"/>
  <c r="AB37"/>
  <c r="AC37" s="1"/>
  <c r="AE37" s="1"/>
  <c r="AB39"/>
  <c r="AC39" s="1"/>
  <c r="AE39" s="1"/>
  <c r="AB14"/>
  <c r="AC14" s="1"/>
  <c r="AE14" s="1"/>
  <c r="AB77"/>
  <c r="AC77" s="1"/>
  <c r="AE77" s="1"/>
  <c r="AB101"/>
  <c r="AC101" s="1"/>
  <c r="AE101" s="1"/>
  <c r="AB103"/>
  <c r="AC103" s="1"/>
  <c r="AE103" s="1"/>
  <c r="AE106"/>
  <c r="AB113"/>
  <c r="AC113" s="1"/>
  <c r="AE113" s="1"/>
  <c r="AB114"/>
  <c r="AC114" s="1"/>
  <c r="AE114" s="1"/>
  <c r="AB145"/>
  <c r="AC145" s="1"/>
  <c r="AE145" s="1"/>
  <c r="AB147"/>
  <c r="AC147" s="1"/>
  <c r="AE147" s="1"/>
  <c r="AB157"/>
  <c r="AC157" s="1"/>
  <c r="AE157" s="1"/>
  <c r="AB169"/>
  <c r="AC169" s="1"/>
  <c r="AE169" s="1"/>
  <c r="AB40" i="22"/>
  <c r="AC40" s="1"/>
  <c r="AE40" s="1"/>
  <c r="AB11"/>
  <c r="AC11" s="1"/>
  <c r="AE11" s="1"/>
  <c r="AB29"/>
  <c r="AC29" s="1"/>
  <c r="AE29" s="1"/>
  <c r="AB23"/>
  <c r="AC23" s="1"/>
  <c r="AE23" s="1"/>
  <c r="AB43"/>
  <c r="AC43" s="1"/>
  <c r="AE43" s="1"/>
  <c r="AB46"/>
  <c r="AC46" s="1"/>
  <c r="AE46" s="1"/>
  <c r="AB49"/>
  <c r="AC49" s="1"/>
  <c r="AE49" s="1"/>
  <c r="AB53"/>
  <c r="AC53" s="1"/>
  <c r="AE53" s="1"/>
  <c r="AB51"/>
  <c r="AC51" s="1"/>
  <c r="AE51" s="1"/>
  <c r="AB13"/>
  <c r="AC13" s="1"/>
  <c r="AE13" s="1"/>
  <c r="AB19"/>
  <c r="AC19" s="1"/>
  <c r="AE19" s="1"/>
  <c r="AB26"/>
  <c r="AC26" s="1"/>
  <c r="AE26" s="1"/>
  <c r="AB21"/>
  <c r="AC21" s="1"/>
  <c r="AE21" s="1"/>
  <c r="AE63"/>
  <c r="AE66"/>
  <c r="AB125" i="21"/>
  <c r="AC125" s="1"/>
  <c r="AE125" s="1"/>
  <c r="AE70" i="22"/>
  <c r="AE32"/>
  <c r="AB31" i="24"/>
  <c r="AC31" s="1"/>
  <c r="AE31" s="1"/>
  <c r="AB115" i="21"/>
  <c r="AC115" s="1"/>
  <c r="AE115" s="1"/>
  <c r="AB39" i="24"/>
  <c r="AC39" s="1"/>
  <c r="AE39" s="1"/>
  <c r="AB119" i="21"/>
  <c r="AC119" s="1"/>
  <c r="AE119" s="1"/>
  <c r="AE118"/>
  <c r="AE128"/>
  <c r="AE102"/>
  <c r="AE56"/>
  <c r="AB52"/>
  <c r="AC52" s="1"/>
  <c r="AE52" s="1"/>
  <c r="AB34"/>
  <c r="AC34" s="1"/>
  <c r="AE34" s="1"/>
  <c r="AB35"/>
  <c r="AC35" s="1"/>
  <c r="AE35" s="1"/>
  <c r="AB12"/>
  <c r="AC12" s="1"/>
  <c r="AE12" s="1"/>
  <c r="AB71"/>
  <c r="AC71" s="1"/>
  <c r="AE71" s="1"/>
  <c r="AB94"/>
  <c r="AC94" s="1"/>
  <c r="AE94" s="1"/>
  <c r="AB79"/>
  <c r="AC79" s="1"/>
  <c r="AE79" s="1"/>
  <c r="AB18"/>
  <c r="AC18" s="1"/>
  <c r="AE18" s="1"/>
  <c r="AB42"/>
  <c r="AC42" s="1"/>
  <c r="AE42" s="1"/>
  <c r="AB26"/>
  <c r="AC26" s="1"/>
  <c r="AE26" s="1"/>
  <c r="AB24"/>
  <c r="AC24" s="1"/>
  <c r="AE24" s="1"/>
  <c r="AB60"/>
  <c r="AC60" s="1"/>
  <c r="AE60" s="1"/>
  <c r="AB50"/>
  <c r="AC50" s="1"/>
  <c r="AE50" s="1"/>
  <c r="AB28"/>
  <c r="AC28" s="1"/>
  <c r="AE28" s="1"/>
  <c r="AB96"/>
  <c r="AC96" s="1"/>
  <c r="AE96" s="1"/>
  <c r="AB97"/>
  <c r="AC97" s="1"/>
  <c r="AE97" s="1"/>
  <c r="AB70"/>
  <c r="AC70" s="1"/>
  <c r="AE70" s="1"/>
  <c r="AB41"/>
  <c r="AC41" s="1"/>
  <c r="AE41" s="1"/>
  <c r="AE22" i="22"/>
  <c r="AB23" i="21"/>
  <c r="AC23" s="1"/>
  <c r="AE23" s="1"/>
  <c r="AE101" i="20"/>
  <c r="AB112"/>
  <c r="AC112" s="1"/>
  <c r="AE112" s="1"/>
  <c r="AB186"/>
  <c r="AC186" s="1"/>
  <c r="AE186" s="1"/>
  <c r="AB155"/>
  <c r="AC155" s="1"/>
  <c r="AE155" s="1"/>
  <c r="AE55"/>
  <c r="AE20"/>
  <c r="AE26"/>
  <c r="AE183"/>
  <c r="AE128"/>
  <c r="AB5" i="16"/>
  <c r="AC5" s="1"/>
  <c r="AB9"/>
  <c r="AC9" s="1"/>
  <c r="Z120" i="17"/>
  <c r="AA115"/>
  <c r="AB115" s="1"/>
  <c r="AC115" s="1"/>
  <c r="Z114"/>
  <c r="AA112"/>
  <c r="AF112"/>
  <c r="AF111"/>
  <c r="AD110"/>
  <c r="AA109"/>
  <c r="Z107"/>
  <c r="AA105"/>
  <c r="AF105"/>
  <c r="Z104"/>
  <c r="AA103"/>
  <c r="Z96"/>
  <c r="AB2" i="16"/>
  <c r="AC2" s="1"/>
  <c r="AE2" s="1"/>
  <c r="AD3"/>
  <c r="AA3"/>
  <c r="AF4"/>
  <c r="AA4"/>
  <c r="M5"/>
  <c r="AF5" s="1"/>
  <c r="M6"/>
  <c r="AF6" s="1"/>
  <c r="Z7"/>
  <c r="AB7" s="1"/>
  <c r="AC7" s="1"/>
  <c r="AE7" s="1"/>
  <c r="AB10"/>
  <c r="AC10" s="1"/>
  <c r="AD11"/>
  <c r="AA11"/>
  <c r="AF12"/>
  <c r="AA12"/>
  <c r="M13"/>
  <c r="AF13" s="1"/>
  <c r="M14"/>
  <c r="AF14" s="1"/>
  <c r="Z15"/>
  <c r="AB15" s="1"/>
  <c r="AC15" s="1"/>
  <c r="AE15" s="1"/>
  <c r="AB18"/>
  <c r="AC18" s="1"/>
  <c r="AE18" s="1"/>
  <c r="AB23"/>
  <c r="AC23" s="1"/>
  <c r="AE23" s="1"/>
  <c r="AB25"/>
  <c r="AC25" s="1"/>
  <c r="AB137" i="17"/>
  <c r="AC137" s="1"/>
  <c r="AE137" s="1"/>
  <c r="AB129"/>
  <c r="AC129" s="1"/>
  <c r="AA120"/>
  <c r="AD118"/>
  <c r="AA117"/>
  <c r="AA113"/>
  <c r="Z112"/>
  <c r="Z111"/>
  <c r="Z108"/>
  <c r="AA101"/>
  <c r="AF101"/>
  <c r="AA99"/>
  <c r="AE14" i="16"/>
  <c r="AB21"/>
  <c r="AC21" s="1"/>
  <c r="AF142" i="17"/>
  <c r="AF134"/>
  <c r="AB122"/>
  <c r="AC122" s="1"/>
  <c r="Z55" i="15"/>
  <c r="M12"/>
  <c r="AF12" s="1"/>
  <c r="Z16"/>
  <c r="Z61"/>
  <c r="Z24"/>
  <c r="Z28"/>
  <c r="Z43"/>
  <c r="AF109" i="17"/>
  <c r="AF97"/>
  <c r="AF152"/>
  <c r="AF145"/>
  <c r="AF144"/>
  <c r="AF129"/>
  <c r="AF128"/>
  <c r="AF117"/>
  <c r="AF113"/>
  <c r="AF102"/>
  <c r="AF151"/>
  <c r="AF132"/>
  <c r="Z117"/>
  <c r="AD121"/>
  <c r="M118"/>
  <c r="AF118" s="1"/>
  <c r="AA114"/>
  <c r="AB114" s="1"/>
  <c r="AC114" s="1"/>
  <c r="AF107"/>
  <c r="Z106"/>
  <c r="AF96"/>
  <c r="AA119"/>
  <c r="AB119" s="1"/>
  <c r="AC119" s="1"/>
  <c r="AE119" s="1"/>
  <c r="Z118"/>
  <c r="AD113"/>
  <c r="AA111"/>
  <c r="Z110"/>
  <c r="AA106"/>
  <c r="AD105"/>
  <c r="Z102"/>
  <c r="Z98"/>
  <c r="Z109"/>
  <c r="Z101"/>
  <c r="Z97"/>
  <c r="M110"/>
  <c r="AF110" s="1"/>
  <c r="AF108"/>
  <c r="AD99"/>
  <c r="AD96"/>
  <c r="AD13" i="15"/>
  <c r="AA47"/>
  <c r="AA58"/>
  <c r="AA39"/>
  <c r="AD23"/>
  <c r="AA118" i="17"/>
  <c r="AD117"/>
  <c r="Z113"/>
  <c r="AD111"/>
  <c r="AA110"/>
  <c r="AD109"/>
  <c r="AA107"/>
  <c r="Z105"/>
  <c r="AA102"/>
  <c r="AD101"/>
  <c r="AA98"/>
  <c r="AD97"/>
  <c r="Z63" i="15"/>
  <c r="Z19"/>
  <c r="Z48"/>
  <c r="Z25"/>
  <c r="Z34"/>
  <c r="Z33"/>
  <c r="AA55"/>
  <c r="AD51"/>
  <c r="AD21"/>
  <c r="AD58"/>
  <c r="AA37"/>
  <c r="AD38"/>
  <c r="AA57"/>
  <c r="AF44"/>
  <c r="AD63"/>
  <c r="AA28"/>
  <c r="AA60"/>
  <c r="AD19"/>
  <c r="AD22"/>
  <c r="AA27"/>
  <c r="AA45"/>
  <c r="AB45" s="1"/>
  <c r="AC45" s="1"/>
  <c r="AD34"/>
  <c r="AF50"/>
  <c r="AA23"/>
  <c r="AE9" i="16"/>
  <c r="AE10"/>
  <c r="AB12"/>
  <c r="AC12" s="1"/>
  <c r="AE25"/>
  <c r="AE26"/>
  <c r="AB28"/>
  <c r="AC28" s="1"/>
  <c r="AB3"/>
  <c r="AC3" s="1"/>
  <c r="AE3" s="1"/>
  <c r="AE5"/>
  <c r="AE6"/>
  <c r="AB8"/>
  <c r="AC8" s="1"/>
  <c r="AF16"/>
  <c r="AB19"/>
  <c r="AC19" s="1"/>
  <c r="AE19" s="1"/>
  <c r="AE21"/>
  <c r="AE22"/>
  <c r="AB24"/>
  <c r="AC24" s="1"/>
  <c r="AB4"/>
  <c r="AC4" s="1"/>
  <c r="AE17"/>
  <c r="AB20"/>
  <c r="AC20" s="1"/>
  <c r="AF8"/>
  <c r="AB11"/>
  <c r="AC11" s="1"/>
  <c r="AE11" s="1"/>
  <c r="AE13"/>
  <c r="AB16"/>
  <c r="AC16" s="1"/>
  <c r="AF24"/>
  <c r="AB27"/>
  <c r="AC27" s="1"/>
  <c r="AE27" s="1"/>
  <c r="AE29"/>
  <c r="AD12"/>
  <c r="AD16"/>
  <c r="AD24"/>
  <c r="AD28"/>
  <c r="M3"/>
  <c r="AF3" s="1"/>
  <c r="M7"/>
  <c r="AF7" s="1"/>
  <c r="M11"/>
  <c r="AF11" s="1"/>
  <c r="M15"/>
  <c r="AF15" s="1"/>
  <c r="M19"/>
  <c r="AF19" s="1"/>
  <c r="M23"/>
  <c r="AF23" s="1"/>
  <c r="M27"/>
  <c r="AF27" s="1"/>
  <c r="AD4"/>
  <c r="AD8"/>
  <c r="AD20"/>
  <c r="M55" i="15"/>
  <c r="AF55" s="1"/>
  <c r="Z31"/>
  <c r="Z47"/>
  <c r="Z21"/>
  <c r="Z58"/>
  <c r="AA35"/>
  <c r="AA63"/>
  <c r="AD28"/>
  <c r="AA30"/>
  <c r="Z32"/>
  <c r="AA59"/>
  <c r="AF26"/>
  <c r="AA48"/>
  <c r="AB48" s="1"/>
  <c r="AC48" s="1"/>
  <c r="AD45"/>
  <c r="AA34"/>
  <c r="AA33"/>
  <c r="Z26"/>
  <c r="Z50"/>
  <c r="Z42"/>
  <c r="AB42" s="1"/>
  <c r="AC42" s="1"/>
  <c r="M58"/>
  <c r="AF58" s="1"/>
  <c r="Z35"/>
  <c r="Z20"/>
  <c r="M63"/>
  <c r="AF63" s="1"/>
  <c r="M28"/>
  <c r="AF28" s="1"/>
  <c r="Z36"/>
  <c r="AA36"/>
  <c r="Z60"/>
  <c r="Z59"/>
  <c r="AF27"/>
  <c r="M45"/>
  <c r="AF45" s="1"/>
  <c r="M34"/>
  <c r="AF34" s="1"/>
  <c r="Z46"/>
  <c r="Z41"/>
  <c r="Z23"/>
  <c r="Z52"/>
  <c r="AA51"/>
  <c r="AA31"/>
  <c r="AA13"/>
  <c r="AB13" s="1"/>
  <c r="AC13" s="1"/>
  <c r="AA21"/>
  <c r="AB21" s="1"/>
  <c r="AC21" s="1"/>
  <c r="AA54"/>
  <c r="AB54" s="1"/>
  <c r="AC54" s="1"/>
  <c r="Z57"/>
  <c r="AD30"/>
  <c r="AD60"/>
  <c r="AA19"/>
  <c r="AD59"/>
  <c r="AA22"/>
  <c r="AA26"/>
  <c r="AA25"/>
  <c r="AA50"/>
  <c r="AF33"/>
  <c r="M23"/>
  <c r="AF23" s="1"/>
  <c r="AA17"/>
  <c r="AA29"/>
  <c r="AF116" i="17"/>
  <c r="AF115"/>
  <c r="AF100"/>
  <c r="AF99"/>
  <c r="AF120"/>
  <c r="AF114"/>
  <c r="AD116"/>
  <c r="Z44" i="15"/>
  <c r="AA41"/>
  <c r="M104" i="17"/>
  <c r="AF104" s="1"/>
  <c r="Z37" i="15"/>
  <c r="M57"/>
  <c r="AF57" s="1"/>
  <c r="Z27"/>
  <c r="Z62"/>
  <c r="M119" i="17"/>
  <c r="AF119" s="1"/>
  <c r="M103"/>
  <c r="AF103" s="1"/>
  <c r="AD100"/>
  <c r="AD54" i="15"/>
  <c r="Z39"/>
  <c r="AB39" s="1"/>
  <c r="AC39" s="1"/>
  <c r="AD37"/>
  <c r="Z38"/>
  <c r="AB38" s="1"/>
  <c r="AC38" s="1"/>
  <c r="AE38" s="1"/>
  <c r="AA44"/>
  <c r="Z30"/>
  <c r="M60"/>
  <c r="AF60" s="1"/>
  <c r="M19"/>
  <c r="AF19" s="1"/>
  <c r="M59"/>
  <c r="AF59" s="1"/>
  <c r="Z22"/>
  <c r="AD17"/>
  <c r="Z40"/>
  <c r="AD33"/>
  <c r="M13"/>
  <c r="AF13" s="1"/>
  <c r="M21"/>
  <c r="AF21" s="1"/>
  <c r="M54"/>
  <c r="AF54" s="1"/>
  <c r="M37"/>
  <c r="AF37" s="1"/>
  <c r="AD49"/>
  <c r="M38"/>
  <c r="AF38" s="1"/>
  <c r="AA18"/>
  <c r="AD35"/>
  <c r="AB55"/>
  <c r="AC55" s="1"/>
  <c r="AE55" s="1"/>
  <c r="AB14"/>
  <c r="AC14" s="1"/>
  <c r="AE14" s="1"/>
  <c r="AA49"/>
  <c r="AB12"/>
  <c r="AC12" s="1"/>
  <c r="AE12" s="1"/>
  <c r="AD18"/>
  <c r="AD36"/>
  <c r="M30"/>
  <c r="AF30" s="1"/>
  <c r="M22"/>
  <c r="AF22" s="1"/>
  <c r="AF42"/>
  <c r="AD42"/>
  <c r="Z51"/>
  <c r="AB51" s="1"/>
  <c r="AC51" s="1"/>
  <c r="AF31"/>
  <c r="AF47"/>
  <c r="AF39"/>
  <c r="AF35"/>
  <c r="AF48"/>
  <c r="AF25"/>
  <c r="AF36"/>
  <c r="AF41"/>
  <c r="AD39"/>
  <c r="AD26"/>
  <c r="AD48"/>
  <c r="AD27"/>
  <c r="AD25"/>
  <c r="AD50"/>
  <c r="AD41"/>
  <c r="M51"/>
  <c r="AF51" s="1"/>
  <c r="AA53"/>
  <c r="AB53" s="1"/>
  <c r="AC53" s="1"/>
  <c r="AA16"/>
  <c r="AB16" s="1"/>
  <c r="AC16" s="1"/>
  <c r="AA61"/>
  <c r="AB61" s="1"/>
  <c r="AC61" s="1"/>
  <c r="Z18"/>
  <c r="AF15"/>
  <c r="AD15"/>
  <c r="AA56"/>
  <c r="AB56" s="1"/>
  <c r="AC56" s="1"/>
  <c r="AA24"/>
  <c r="AB24" s="1"/>
  <c r="AC24" s="1"/>
  <c r="AA20"/>
  <c r="AA32"/>
  <c r="AA52"/>
  <c r="AA43"/>
  <c r="AA62"/>
  <c r="AA46"/>
  <c r="AF40"/>
  <c r="AD40"/>
  <c r="AD31"/>
  <c r="AD47"/>
  <c r="AD44"/>
  <c r="Z49"/>
  <c r="AF53"/>
  <c r="AD53"/>
  <c r="AF16"/>
  <c r="AD16"/>
  <c r="AF61"/>
  <c r="AD61"/>
  <c r="AA15"/>
  <c r="AB15" s="1"/>
  <c r="AC15" s="1"/>
  <c r="AF56"/>
  <c r="AD56"/>
  <c r="AF24"/>
  <c r="AD24"/>
  <c r="AF20"/>
  <c r="AD20"/>
  <c r="AF32"/>
  <c r="AD32"/>
  <c r="AF52"/>
  <c r="AD52"/>
  <c r="AF43"/>
  <c r="AD43"/>
  <c r="AF62"/>
  <c r="AD62"/>
  <c r="AF46"/>
  <c r="AD46"/>
  <c r="Z17"/>
  <c r="AA40"/>
  <c r="Z29"/>
  <c r="AB29" s="1"/>
  <c r="AC29" s="1"/>
  <c r="AE29" s="1"/>
  <c r="M49"/>
  <c r="AF49" s="1"/>
  <c r="M18"/>
  <c r="AF18" s="1"/>
  <c r="M17"/>
  <c r="AF17" s="1"/>
  <c r="M29"/>
  <c r="AF29" s="1"/>
  <c r="AE134" i="17" l="1"/>
  <c r="AB113"/>
  <c r="AC113" s="1"/>
  <c r="AB130"/>
  <c r="AC130" s="1"/>
  <c r="AE130" s="1"/>
  <c r="AB145"/>
  <c r="AC145" s="1"/>
  <c r="AB96"/>
  <c r="AC96" s="1"/>
  <c r="AE96" s="1"/>
  <c r="AB151"/>
  <c r="AC151" s="1"/>
  <c r="AE151" s="1"/>
  <c r="AB147"/>
  <c r="AC147" s="1"/>
  <c r="AE147" s="1"/>
  <c r="AB105"/>
  <c r="AC105" s="1"/>
  <c r="AE105" s="1"/>
  <c r="AB135"/>
  <c r="AC135" s="1"/>
  <c r="AB140"/>
  <c r="AC140" s="1"/>
  <c r="AE140" s="1"/>
  <c r="AE115"/>
  <c r="AB99"/>
  <c r="AC99" s="1"/>
  <c r="AE99" s="1"/>
  <c r="AB104"/>
  <c r="AC104" s="1"/>
  <c r="AE104" s="1"/>
  <c r="AE152"/>
  <c r="AB103"/>
  <c r="AC103" s="1"/>
  <c r="AE103" s="1"/>
  <c r="AB150"/>
  <c r="AC150" s="1"/>
  <c r="AE150" s="1"/>
  <c r="AB108"/>
  <c r="AC108" s="1"/>
  <c r="AE108" s="1"/>
  <c r="AB121"/>
  <c r="AC121" s="1"/>
  <c r="AE121" s="1"/>
  <c r="AB109"/>
  <c r="AC109" s="1"/>
  <c r="AE109" s="1"/>
  <c r="AE129"/>
  <c r="AB132"/>
  <c r="AC132" s="1"/>
  <c r="AE132" s="1"/>
  <c r="AE124"/>
  <c r="AE114"/>
  <c r="AE127"/>
  <c r="AE125"/>
  <c r="AB111"/>
  <c r="AC111" s="1"/>
  <c r="AE111" s="1"/>
  <c r="AB148"/>
  <c r="AC148" s="1"/>
  <c r="AE148" s="1"/>
  <c r="AE141"/>
  <c r="AE143"/>
  <c r="AE128"/>
  <c r="AB97"/>
  <c r="AC97" s="1"/>
  <c r="AE97" s="1"/>
  <c r="AE149"/>
  <c r="AB123"/>
  <c r="AC123" s="1"/>
  <c r="AE123" s="1"/>
  <c r="AE144"/>
  <c r="AE113"/>
  <c r="AB112"/>
  <c r="AC112" s="1"/>
  <c r="AE112" s="1"/>
  <c r="AB142"/>
  <c r="AC142" s="1"/>
  <c r="AE142" s="1"/>
  <c r="AE135"/>
  <c r="AE145"/>
  <c r="AB117"/>
  <c r="AC117" s="1"/>
  <c r="AE117" s="1"/>
  <c r="AE122"/>
  <c r="AB101"/>
  <c r="AC101" s="1"/>
  <c r="AE101" s="1"/>
  <c r="AB107"/>
  <c r="AC107" s="1"/>
  <c r="AE107" s="1"/>
  <c r="AE24" i="16"/>
  <c r="AE12"/>
  <c r="AB34" i="15"/>
  <c r="AC34" s="1"/>
  <c r="AE34" s="1"/>
  <c r="AB118" i="17"/>
  <c r="AC118" s="1"/>
  <c r="AE118" s="1"/>
  <c r="AE4" i="16"/>
  <c r="AE100" i="17"/>
  <c r="AB98"/>
  <c r="AC98" s="1"/>
  <c r="AE98" s="1"/>
  <c r="AB110"/>
  <c r="AC110" s="1"/>
  <c r="AE110" s="1"/>
  <c r="AE116"/>
  <c r="AB28" i="15"/>
  <c r="AC28" s="1"/>
  <c r="AB120" i="17"/>
  <c r="AC120" s="1"/>
  <c r="AE120" s="1"/>
  <c r="AE13" i="15"/>
  <c r="AB23"/>
  <c r="AC23" s="1"/>
  <c r="AE23" s="1"/>
  <c r="AB43"/>
  <c r="AC43" s="1"/>
  <c r="AE43" s="1"/>
  <c r="AB26"/>
  <c r="AC26" s="1"/>
  <c r="AE21"/>
  <c r="AB63"/>
  <c r="AC63" s="1"/>
  <c r="AE63" s="1"/>
  <c r="AB47"/>
  <c r="AC47" s="1"/>
  <c r="AE47" s="1"/>
  <c r="AB40"/>
  <c r="AC40" s="1"/>
  <c r="AB19"/>
  <c r="AC19" s="1"/>
  <c r="AE19" s="1"/>
  <c r="AB59"/>
  <c r="AC59" s="1"/>
  <c r="AE59" s="1"/>
  <c r="AB33"/>
  <c r="AC33" s="1"/>
  <c r="AE33" s="1"/>
  <c r="AB46"/>
  <c r="AC46" s="1"/>
  <c r="AB32"/>
  <c r="AC32" s="1"/>
  <c r="AE32" s="1"/>
  <c r="AB31"/>
  <c r="AC31" s="1"/>
  <c r="AB58"/>
  <c r="AC58" s="1"/>
  <c r="AE58" s="1"/>
  <c r="AB25"/>
  <c r="AC25" s="1"/>
  <c r="AB106" i="17"/>
  <c r="AC106" s="1"/>
  <c r="AE106" s="1"/>
  <c r="AB52" i="15"/>
  <c r="AC52" s="1"/>
  <c r="AB102" i="17"/>
  <c r="AC102" s="1"/>
  <c r="AE102" s="1"/>
  <c r="AE51" i="15"/>
  <c r="AB27"/>
  <c r="AC27" s="1"/>
  <c r="AE27" s="1"/>
  <c r="AB41"/>
  <c r="AC41" s="1"/>
  <c r="AB60"/>
  <c r="AC60" s="1"/>
  <c r="AE60" s="1"/>
  <c r="AB49"/>
  <c r="AC49" s="1"/>
  <c r="AE45"/>
  <c r="AB20"/>
  <c r="AC20" s="1"/>
  <c r="AE20" s="1"/>
  <c r="AB30"/>
  <c r="AC30" s="1"/>
  <c r="AE30" s="1"/>
  <c r="AB37"/>
  <c r="AC37" s="1"/>
  <c r="AE37" s="1"/>
  <c r="AB57"/>
  <c r="AC57" s="1"/>
  <c r="AE57" s="1"/>
  <c r="AB36"/>
  <c r="AC36" s="1"/>
  <c r="AE36" s="1"/>
  <c r="AB35"/>
  <c r="AC35" s="1"/>
  <c r="AE35" s="1"/>
  <c r="AE15"/>
  <c r="AE28"/>
  <c r="AB62"/>
  <c r="AC62" s="1"/>
  <c r="AE62" s="1"/>
  <c r="AB44"/>
  <c r="AC44" s="1"/>
  <c r="AE44" s="1"/>
  <c r="AE54"/>
  <c r="AE16" i="16"/>
  <c r="AE20"/>
  <c r="AE8"/>
  <c r="AE28"/>
  <c r="AE53" i="15"/>
  <c r="AE25"/>
  <c r="AB50"/>
  <c r="AC50" s="1"/>
  <c r="AE50" s="1"/>
  <c r="AE46"/>
  <c r="AB17"/>
  <c r="AC17" s="1"/>
  <c r="AE17" s="1"/>
  <c r="AE31"/>
  <c r="AE24"/>
  <c r="AE16"/>
  <c r="AB22"/>
  <c r="AC22" s="1"/>
  <c r="AE22" s="1"/>
  <c r="AE48"/>
  <c r="AE41"/>
  <c r="AE42"/>
  <c r="AE40"/>
  <c r="AE49"/>
  <c r="AE52"/>
  <c r="AB18"/>
  <c r="AC18" s="1"/>
  <c r="AE18" s="1"/>
  <c r="AE39"/>
  <c r="AE56"/>
  <c r="AE61"/>
  <c r="AE26"/>
  <c r="L91" i="17" l="1"/>
  <c r="M91" s="1"/>
  <c r="N91"/>
  <c r="O91"/>
  <c r="V91"/>
  <c r="W91" s="1"/>
  <c r="X91"/>
  <c r="Y91"/>
  <c r="AA91" s="1"/>
  <c r="L92"/>
  <c r="M92" s="1"/>
  <c r="N92"/>
  <c r="O92"/>
  <c r="V92"/>
  <c r="W92" s="1"/>
  <c r="X92"/>
  <c r="Y92"/>
  <c r="L93"/>
  <c r="M93" s="1"/>
  <c r="N93"/>
  <c r="O93"/>
  <c r="V93"/>
  <c r="W93" s="1"/>
  <c r="X93"/>
  <c r="Y93"/>
  <c r="L94"/>
  <c r="M94" s="1"/>
  <c r="N94"/>
  <c r="O94"/>
  <c r="V94"/>
  <c r="W94" s="1"/>
  <c r="X94"/>
  <c r="Y94"/>
  <c r="L95"/>
  <c r="M95" s="1"/>
  <c r="N95"/>
  <c r="O95"/>
  <c r="V95"/>
  <c r="W95" s="1"/>
  <c r="X95"/>
  <c r="Y95"/>
  <c r="Y9" i="14"/>
  <c r="X9"/>
  <c r="V9"/>
  <c r="W9" s="1"/>
  <c r="O9"/>
  <c r="AA9" s="1"/>
  <c r="N9"/>
  <c r="Z9" s="1"/>
  <c r="L9"/>
  <c r="AD9" s="1"/>
  <c r="Y2"/>
  <c r="X2"/>
  <c r="V2"/>
  <c r="W2" s="1"/>
  <c r="O2"/>
  <c r="AA2" s="1"/>
  <c r="N2"/>
  <c r="L2"/>
  <c r="M2" s="1"/>
  <c r="Y17"/>
  <c r="X17"/>
  <c r="V17"/>
  <c r="W17" s="1"/>
  <c r="O17"/>
  <c r="N17"/>
  <c r="Z17" s="1"/>
  <c r="L17"/>
  <c r="M17" s="1"/>
  <c r="Y21"/>
  <c r="X21"/>
  <c r="V21"/>
  <c r="W21" s="1"/>
  <c r="O21"/>
  <c r="N21"/>
  <c r="Z21" s="1"/>
  <c r="L21"/>
  <c r="Y12"/>
  <c r="X12"/>
  <c r="V12"/>
  <c r="W12" s="1"/>
  <c r="O12"/>
  <c r="AA12" s="1"/>
  <c r="N12"/>
  <c r="Z12" s="1"/>
  <c r="L12"/>
  <c r="AD12" s="1"/>
  <c r="Y10"/>
  <c r="X10"/>
  <c r="V10"/>
  <c r="W10" s="1"/>
  <c r="O10"/>
  <c r="AA10" s="1"/>
  <c r="N10"/>
  <c r="Z10" s="1"/>
  <c r="L10"/>
  <c r="AD10" s="1"/>
  <c r="Y15"/>
  <c r="X15"/>
  <c r="V15"/>
  <c r="W15" s="1"/>
  <c r="O15"/>
  <c r="N15"/>
  <c r="Z15" s="1"/>
  <c r="L15"/>
  <c r="M15" s="1"/>
  <c r="AF15" s="1"/>
  <c r="Y8"/>
  <c r="X8"/>
  <c r="V8"/>
  <c r="W8" s="1"/>
  <c r="O8"/>
  <c r="AA8" s="1"/>
  <c r="N8"/>
  <c r="Z8" s="1"/>
  <c r="L8"/>
  <c r="AD8" s="1"/>
  <c r="Y11"/>
  <c r="X11"/>
  <c r="V11"/>
  <c r="W11" s="1"/>
  <c r="O11"/>
  <c r="AA11" s="1"/>
  <c r="N11"/>
  <c r="Z11" s="1"/>
  <c r="L11"/>
  <c r="AD11" s="1"/>
  <c r="Y14"/>
  <c r="X14"/>
  <c r="V14"/>
  <c r="W14" s="1"/>
  <c r="O14"/>
  <c r="AA14" s="1"/>
  <c r="N14"/>
  <c r="Z14" s="1"/>
  <c r="AB14" s="1"/>
  <c r="AC14" s="1"/>
  <c r="L14"/>
  <c r="AD14" s="1"/>
  <c r="Y13"/>
  <c r="X13"/>
  <c r="V13"/>
  <c r="W13" s="1"/>
  <c r="O13"/>
  <c r="AA13" s="1"/>
  <c r="N13"/>
  <c r="L13"/>
  <c r="M13" s="1"/>
  <c r="AF13" s="1"/>
  <c r="Y20"/>
  <c r="X20"/>
  <c r="V20"/>
  <c r="W20" s="1"/>
  <c r="O20"/>
  <c r="AA20" s="1"/>
  <c r="N20"/>
  <c r="Z20" s="1"/>
  <c r="L20"/>
  <c r="AD20" s="1"/>
  <c r="Y7"/>
  <c r="X7"/>
  <c r="V7"/>
  <c r="W7" s="1"/>
  <c r="O7"/>
  <c r="AA7" s="1"/>
  <c r="N7"/>
  <c r="Z7" s="1"/>
  <c r="L7"/>
  <c r="AD7" s="1"/>
  <c r="Y4"/>
  <c r="X4"/>
  <c r="V4"/>
  <c r="W4" s="1"/>
  <c r="O4"/>
  <c r="AA4" s="1"/>
  <c r="N4"/>
  <c r="Z4" s="1"/>
  <c r="L4"/>
  <c r="AD4" s="1"/>
  <c r="Y5"/>
  <c r="X5"/>
  <c r="V5"/>
  <c r="W5" s="1"/>
  <c r="O5"/>
  <c r="AA5" s="1"/>
  <c r="N5"/>
  <c r="L5"/>
  <c r="M5" s="1"/>
  <c r="AF5" s="1"/>
  <c r="Y3"/>
  <c r="X3"/>
  <c r="V3"/>
  <c r="W3" s="1"/>
  <c r="O3"/>
  <c r="AA3" s="1"/>
  <c r="N3"/>
  <c r="Z3" s="1"/>
  <c r="L3"/>
  <c r="AD3" s="1"/>
  <c r="Y18"/>
  <c r="X18"/>
  <c r="V18"/>
  <c r="W18" s="1"/>
  <c r="O18"/>
  <c r="AA18" s="1"/>
  <c r="N18"/>
  <c r="Z18" s="1"/>
  <c r="L18"/>
  <c r="AD18" s="1"/>
  <c r="Y19"/>
  <c r="X19"/>
  <c r="V19"/>
  <c r="W19" s="1"/>
  <c r="O19"/>
  <c r="AA19" s="1"/>
  <c r="N19"/>
  <c r="Z19" s="1"/>
  <c r="L19"/>
  <c r="AD19" s="1"/>
  <c r="Y6"/>
  <c r="X6"/>
  <c r="V6"/>
  <c r="W6" s="1"/>
  <c r="O6"/>
  <c r="N6"/>
  <c r="L6"/>
  <c r="M6" s="1"/>
  <c r="Y16"/>
  <c r="X16"/>
  <c r="V16"/>
  <c r="W16" s="1"/>
  <c r="O16"/>
  <c r="AA16" s="1"/>
  <c r="N16"/>
  <c r="Z16" s="1"/>
  <c r="L16"/>
  <c r="AD16" s="1"/>
  <c r="L81" i="17"/>
  <c r="M81" s="1"/>
  <c r="N81"/>
  <c r="O81"/>
  <c r="V81"/>
  <c r="W81" s="1"/>
  <c r="X81"/>
  <c r="Y81"/>
  <c r="L82"/>
  <c r="M82" s="1"/>
  <c r="N82"/>
  <c r="O82"/>
  <c r="V82"/>
  <c r="W82" s="1"/>
  <c r="X82"/>
  <c r="Y82"/>
  <c r="L83"/>
  <c r="M83" s="1"/>
  <c r="N83"/>
  <c r="O83"/>
  <c r="V83"/>
  <c r="W83" s="1"/>
  <c r="X83"/>
  <c r="Y83"/>
  <c r="L84"/>
  <c r="M84" s="1"/>
  <c r="N84"/>
  <c r="O84"/>
  <c r="V84"/>
  <c r="W84" s="1"/>
  <c r="X84"/>
  <c r="Y84"/>
  <c r="L85"/>
  <c r="M85" s="1"/>
  <c r="N85"/>
  <c r="O85"/>
  <c r="V85"/>
  <c r="W85" s="1"/>
  <c r="X85"/>
  <c r="Y85"/>
  <c r="L86"/>
  <c r="M86" s="1"/>
  <c r="N86"/>
  <c r="O86"/>
  <c r="V86"/>
  <c r="W86" s="1"/>
  <c r="X86"/>
  <c r="Y86"/>
  <c r="L87"/>
  <c r="M87" s="1"/>
  <c r="N87"/>
  <c r="O87"/>
  <c r="V87"/>
  <c r="W87" s="1"/>
  <c r="X87"/>
  <c r="Y87"/>
  <c r="L88"/>
  <c r="M88" s="1"/>
  <c r="N88"/>
  <c r="O88"/>
  <c r="V88"/>
  <c r="W88" s="1"/>
  <c r="X88"/>
  <c r="Y88"/>
  <c r="L89"/>
  <c r="M89" s="1"/>
  <c r="N89"/>
  <c r="O89"/>
  <c r="V89"/>
  <c r="X89"/>
  <c r="Y89"/>
  <c r="L90"/>
  <c r="M90" s="1"/>
  <c r="N90"/>
  <c r="O90"/>
  <c r="V90"/>
  <c r="W90" s="1"/>
  <c r="X90"/>
  <c r="Y90"/>
  <c r="Y69" i="13"/>
  <c r="X69"/>
  <c r="V69"/>
  <c r="W69" s="1"/>
  <c r="O69"/>
  <c r="N69"/>
  <c r="L69"/>
  <c r="Y43"/>
  <c r="X43"/>
  <c r="V43"/>
  <c r="W43" s="1"/>
  <c r="O43"/>
  <c r="N43"/>
  <c r="L43"/>
  <c r="Y33"/>
  <c r="X33"/>
  <c r="V33"/>
  <c r="W33" s="1"/>
  <c r="O33"/>
  <c r="N33"/>
  <c r="L33"/>
  <c r="M33" s="1"/>
  <c r="Y13"/>
  <c r="X13"/>
  <c r="V13"/>
  <c r="W13" s="1"/>
  <c r="O13"/>
  <c r="N13"/>
  <c r="L13"/>
  <c r="Y6"/>
  <c r="X6"/>
  <c r="V6"/>
  <c r="W6" s="1"/>
  <c r="O6"/>
  <c r="N6"/>
  <c r="L6"/>
  <c r="Y25"/>
  <c r="X25"/>
  <c r="V25"/>
  <c r="W25" s="1"/>
  <c r="O25"/>
  <c r="N25"/>
  <c r="L25"/>
  <c r="Y58"/>
  <c r="X58"/>
  <c r="V58"/>
  <c r="W58" s="1"/>
  <c r="O58"/>
  <c r="N58"/>
  <c r="L58"/>
  <c r="M58" s="1"/>
  <c r="Y60"/>
  <c r="X60"/>
  <c r="V60"/>
  <c r="W60" s="1"/>
  <c r="O60"/>
  <c r="N60"/>
  <c r="L60"/>
  <c r="Y15"/>
  <c r="X15"/>
  <c r="V15"/>
  <c r="W15" s="1"/>
  <c r="O15"/>
  <c r="N15"/>
  <c r="L15"/>
  <c r="Y28"/>
  <c r="X28"/>
  <c r="V28"/>
  <c r="W28" s="1"/>
  <c r="O28"/>
  <c r="N28"/>
  <c r="L28"/>
  <c r="Y14"/>
  <c r="X14"/>
  <c r="V14"/>
  <c r="W14" s="1"/>
  <c r="O14"/>
  <c r="N14"/>
  <c r="L14"/>
  <c r="Y39"/>
  <c r="X39"/>
  <c r="V39"/>
  <c r="W39" s="1"/>
  <c r="O39"/>
  <c r="N39"/>
  <c r="L39"/>
  <c r="Y70"/>
  <c r="X70"/>
  <c r="V70"/>
  <c r="W70" s="1"/>
  <c r="O70"/>
  <c r="N70"/>
  <c r="L70"/>
  <c r="Y42"/>
  <c r="X42"/>
  <c r="V42"/>
  <c r="W42" s="1"/>
  <c r="O42"/>
  <c r="N42"/>
  <c r="L42"/>
  <c r="Y63"/>
  <c r="X63"/>
  <c r="V63"/>
  <c r="W63" s="1"/>
  <c r="O63"/>
  <c r="N63"/>
  <c r="L63"/>
  <c r="M63" s="1"/>
  <c r="Y61"/>
  <c r="X61"/>
  <c r="V61"/>
  <c r="W61" s="1"/>
  <c r="O61"/>
  <c r="N61"/>
  <c r="L61"/>
  <c r="Y21"/>
  <c r="X21"/>
  <c r="V21"/>
  <c r="W21" s="1"/>
  <c r="O21"/>
  <c r="N21"/>
  <c r="L21"/>
  <c r="Y3"/>
  <c r="X3"/>
  <c r="V3"/>
  <c r="W3" s="1"/>
  <c r="O3"/>
  <c r="N3"/>
  <c r="L3"/>
  <c r="M3" s="1"/>
  <c r="Y40"/>
  <c r="X40"/>
  <c r="V40"/>
  <c r="W40" s="1"/>
  <c r="O40"/>
  <c r="N40"/>
  <c r="Z40" s="1"/>
  <c r="L40"/>
  <c r="Y22"/>
  <c r="X22"/>
  <c r="V22"/>
  <c r="W22" s="1"/>
  <c r="O22"/>
  <c r="N22"/>
  <c r="L22"/>
  <c r="Y66"/>
  <c r="X66"/>
  <c r="V66"/>
  <c r="W66" s="1"/>
  <c r="O66"/>
  <c r="N66"/>
  <c r="L66"/>
  <c r="M66" s="1"/>
  <c r="Y17"/>
  <c r="X17"/>
  <c r="V17"/>
  <c r="W17" s="1"/>
  <c r="O17"/>
  <c r="N17"/>
  <c r="L17"/>
  <c r="M17" s="1"/>
  <c r="Y30"/>
  <c r="X30"/>
  <c r="V30"/>
  <c r="W30" s="1"/>
  <c r="O30"/>
  <c r="N30"/>
  <c r="L30"/>
  <c r="Y57"/>
  <c r="X57"/>
  <c r="V57"/>
  <c r="W57" s="1"/>
  <c r="O57"/>
  <c r="N57"/>
  <c r="L57"/>
  <c r="Y16"/>
  <c r="X16"/>
  <c r="V16"/>
  <c r="W16" s="1"/>
  <c r="O16"/>
  <c r="N16"/>
  <c r="L16"/>
  <c r="Y27"/>
  <c r="X27"/>
  <c r="V27"/>
  <c r="W27" s="1"/>
  <c r="O27"/>
  <c r="N27"/>
  <c r="L27"/>
  <c r="Y18"/>
  <c r="X18"/>
  <c r="V18"/>
  <c r="W18" s="1"/>
  <c r="O18"/>
  <c r="N18"/>
  <c r="L18"/>
  <c r="M18" s="1"/>
  <c r="Y45"/>
  <c r="X45"/>
  <c r="V45"/>
  <c r="W45" s="1"/>
  <c r="O45"/>
  <c r="N45"/>
  <c r="L45"/>
  <c r="Y49"/>
  <c r="X49"/>
  <c r="V49"/>
  <c r="W49" s="1"/>
  <c r="O49"/>
  <c r="N49"/>
  <c r="L49"/>
  <c r="Y65"/>
  <c r="X65"/>
  <c r="V65"/>
  <c r="W65" s="1"/>
  <c r="O65"/>
  <c r="N65"/>
  <c r="L65"/>
  <c r="M65" s="1"/>
  <c r="Y8"/>
  <c r="X8"/>
  <c r="V8"/>
  <c r="W8" s="1"/>
  <c r="O8"/>
  <c r="N8"/>
  <c r="L8"/>
  <c r="Y46"/>
  <c r="X46"/>
  <c r="V46"/>
  <c r="W46" s="1"/>
  <c r="O46"/>
  <c r="N46"/>
  <c r="L46"/>
  <c r="M46" s="1"/>
  <c r="Y32"/>
  <c r="X32"/>
  <c r="V32"/>
  <c r="W32" s="1"/>
  <c r="O32"/>
  <c r="N32"/>
  <c r="L32"/>
  <c r="M32" s="1"/>
  <c r="Y34"/>
  <c r="X34"/>
  <c r="V34"/>
  <c r="W34" s="1"/>
  <c r="O34"/>
  <c r="N34"/>
  <c r="L34"/>
  <c r="Y47"/>
  <c r="X47"/>
  <c r="V47"/>
  <c r="W47" s="1"/>
  <c r="O47"/>
  <c r="N47"/>
  <c r="L47"/>
  <c r="Y44"/>
  <c r="X44"/>
  <c r="V44"/>
  <c r="W44" s="1"/>
  <c r="O44"/>
  <c r="N44"/>
  <c r="L44"/>
  <c r="Y10"/>
  <c r="X10"/>
  <c r="V10"/>
  <c r="W10" s="1"/>
  <c r="O10"/>
  <c r="N10"/>
  <c r="L10"/>
  <c r="Y26"/>
  <c r="X26"/>
  <c r="V26"/>
  <c r="W26" s="1"/>
  <c r="O26"/>
  <c r="N26"/>
  <c r="L26"/>
  <c r="Y38"/>
  <c r="X38"/>
  <c r="V38"/>
  <c r="W38" s="1"/>
  <c r="O38"/>
  <c r="N38"/>
  <c r="L38"/>
  <c r="Y68"/>
  <c r="X68"/>
  <c r="V68"/>
  <c r="W68" s="1"/>
  <c r="O68"/>
  <c r="N68"/>
  <c r="L68"/>
  <c r="Y11"/>
  <c r="X11"/>
  <c r="V11"/>
  <c r="W11" s="1"/>
  <c r="O11"/>
  <c r="N11"/>
  <c r="L11"/>
  <c r="M11" s="1"/>
  <c r="Y52"/>
  <c r="X52"/>
  <c r="V52"/>
  <c r="W52" s="1"/>
  <c r="O52"/>
  <c r="N52"/>
  <c r="L52"/>
  <c r="Y20"/>
  <c r="X20"/>
  <c r="V20"/>
  <c r="W20" s="1"/>
  <c r="O20"/>
  <c r="N20"/>
  <c r="L20"/>
  <c r="Y48"/>
  <c r="X48"/>
  <c r="V48"/>
  <c r="W48" s="1"/>
  <c r="O48"/>
  <c r="N48"/>
  <c r="L48"/>
  <c r="Y50"/>
  <c r="X50"/>
  <c r="V50"/>
  <c r="W50" s="1"/>
  <c r="O50"/>
  <c r="N50"/>
  <c r="L50"/>
  <c r="Y41"/>
  <c r="X41"/>
  <c r="V41"/>
  <c r="W41" s="1"/>
  <c r="O41"/>
  <c r="N41"/>
  <c r="L41"/>
  <c r="Y62"/>
  <c r="X62"/>
  <c r="V62"/>
  <c r="W62" s="1"/>
  <c r="O62"/>
  <c r="N62"/>
  <c r="L62"/>
  <c r="M62" s="1"/>
  <c r="Y59"/>
  <c r="X59"/>
  <c r="V59"/>
  <c r="W59" s="1"/>
  <c r="O59"/>
  <c r="N59"/>
  <c r="L59"/>
  <c r="Y2"/>
  <c r="X2"/>
  <c r="V2"/>
  <c r="W2" s="1"/>
  <c r="O2"/>
  <c r="N2"/>
  <c r="L2"/>
  <c r="M2" s="1"/>
  <c r="Y64"/>
  <c r="X64"/>
  <c r="V64"/>
  <c r="W64" s="1"/>
  <c r="O64"/>
  <c r="N64"/>
  <c r="L64"/>
  <c r="M64" s="1"/>
  <c r="Y67"/>
  <c r="X67"/>
  <c r="V67"/>
  <c r="W67" s="1"/>
  <c r="O67"/>
  <c r="N67"/>
  <c r="L67"/>
  <c r="Y36"/>
  <c r="X36"/>
  <c r="V36"/>
  <c r="W36" s="1"/>
  <c r="O36"/>
  <c r="N36"/>
  <c r="L36"/>
  <c r="M36" s="1"/>
  <c r="Y29"/>
  <c r="X29"/>
  <c r="V29"/>
  <c r="W29" s="1"/>
  <c r="O29"/>
  <c r="N29"/>
  <c r="L29"/>
  <c r="M29" s="1"/>
  <c r="Y7"/>
  <c r="X7"/>
  <c r="V7"/>
  <c r="W7" s="1"/>
  <c r="O7"/>
  <c r="N7"/>
  <c r="L7"/>
  <c r="Y54"/>
  <c r="X54"/>
  <c r="V54"/>
  <c r="W54" s="1"/>
  <c r="O54"/>
  <c r="N54"/>
  <c r="L54"/>
  <c r="Y19"/>
  <c r="X19"/>
  <c r="V19"/>
  <c r="W19" s="1"/>
  <c r="O19"/>
  <c r="N19"/>
  <c r="L19"/>
  <c r="M19" s="1"/>
  <c r="Y55"/>
  <c r="X55"/>
  <c r="V55"/>
  <c r="W55" s="1"/>
  <c r="O55"/>
  <c r="N55"/>
  <c r="L55"/>
  <c r="Y51"/>
  <c r="X51"/>
  <c r="V51"/>
  <c r="W51" s="1"/>
  <c r="O51"/>
  <c r="N51"/>
  <c r="L51"/>
  <c r="Y4"/>
  <c r="X4"/>
  <c r="V4"/>
  <c r="W4" s="1"/>
  <c r="O4"/>
  <c r="N4"/>
  <c r="L4"/>
  <c r="M4" s="1"/>
  <c r="Y23"/>
  <c r="X23"/>
  <c r="V23"/>
  <c r="W23" s="1"/>
  <c r="O23"/>
  <c r="N23"/>
  <c r="L23"/>
  <c r="M23" s="1"/>
  <c r="Y9"/>
  <c r="X9"/>
  <c r="V9"/>
  <c r="W9" s="1"/>
  <c r="O9"/>
  <c r="N9"/>
  <c r="L9"/>
  <c r="Y37"/>
  <c r="X37"/>
  <c r="V37"/>
  <c r="W37" s="1"/>
  <c r="O37"/>
  <c r="N37"/>
  <c r="L37"/>
  <c r="M37" s="1"/>
  <c r="Y53"/>
  <c r="X53"/>
  <c r="V53"/>
  <c r="W53" s="1"/>
  <c r="O53"/>
  <c r="N53"/>
  <c r="L53"/>
  <c r="M53" s="1"/>
  <c r="Y56"/>
  <c r="X56"/>
  <c r="V56"/>
  <c r="W56" s="1"/>
  <c r="O56"/>
  <c r="N56"/>
  <c r="L56"/>
  <c r="Y35"/>
  <c r="X35"/>
  <c r="V35"/>
  <c r="W35" s="1"/>
  <c r="O35"/>
  <c r="N35"/>
  <c r="L35"/>
  <c r="Y24"/>
  <c r="X24"/>
  <c r="V24"/>
  <c r="W24" s="1"/>
  <c r="O24"/>
  <c r="N24"/>
  <c r="L24"/>
  <c r="Y5"/>
  <c r="X5"/>
  <c r="V5"/>
  <c r="W5" s="1"/>
  <c r="O5"/>
  <c r="N5"/>
  <c r="L5"/>
  <c r="Y31"/>
  <c r="X31"/>
  <c r="V31"/>
  <c r="W31" s="1"/>
  <c r="O31"/>
  <c r="N31"/>
  <c r="L31"/>
  <c r="Y12"/>
  <c r="X12"/>
  <c r="V12"/>
  <c r="W12" s="1"/>
  <c r="O12"/>
  <c r="N12"/>
  <c r="L12"/>
  <c r="M12" s="1"/>
  <c r="Y80" i="17"/>
  <c r="X80"/>
  <c r="V80"/>
  <c r="W80" s="1"/>
  <c r="O80"/>
  <c r="N80"/>
  <c r="L80"/>
  <c r="AD80" s="1"/>
  <c r="Y79"/>
  <c r="X79"/>
  <c r="V79"/>
  <c r="W79" s="1"/>
  <c r="O79"/>
  <c r="N79"/>
  <c r="L79"/>
  <c r="Y78"/>
  <c r="X78"/>
  <c r="V78"/>
  <c r="W78" s="1"/>
  <c r="O78"/>
  <c r="N78"/>
  <c r="L78"/>
  <c r="M78" s="1"/>
  <c r="Y77"/>
  <c r="X77"/>
  <c r="V77"/>
  <c r="W77" s="1"/>
  <c r="O77"/>
  <c r="N77"/>
  <c r="L77"/>
  <c r="AD77" s="1"/>
  <c r="Y76"/>
  <c r="X76"/>
  <c r="V76"/>
  <c r="W76" s="1"/>
  <c r="O76"/>
  <c r="N76"/>
  <c r="L76"/>
  <c r="Y75"/>
  <c r="X75"/>
  <c r="V75"/>
  <c r="W75" s="1"/>
  <c r="O75"/>
  <c r="N75"/>
  <c r="L75"/>
  <c r="Y74"/>
  <c r="X74"/>
  <c r="V74"/>
  <c r="W74" s="1"/>
  <c r="O74"/>
  <c r="N74"/>
  <c r="L74"/>
  <c r="M74" s="1"/>
  <c r="Y73"/>
  <c r="X73"/>
  <c r="V73"/>
  <c r="W73" s="1"/>
  <c r="O73"/>
  <c r="N73"/>
  <c r="L73"/>
  <c r="Y72"/>
  <c r="X72"/>
  <c r="V72"/>
  <c r="W72" s="1"/>
  <c r="O72"/>
  <c r="N72"/>
  <c r="L72"/>
  <c r="Y71"/>
  <c r="X71"/>
  <c r="V71"/>
  <c r="W71" s="1"/>
  <c r="O71"/>
  <c r="N71"/>
  <c r="L71"/>
  <c r="Y70"/>
  <c r="X70"/>
  <c r="V70"/>
  <c r="W70" s="1"/>
  <c r="O70"/>
  <c r="N70"/>
  <c r="L70"/>
  <c r="M70" s="1"/>
  <c r="Y69"/>
  <c r="X69"/>
  <c r="V69"/>
  <c r="W69" s="1"/>
  <c r="O69"/>
  <c r="N69"/>
  <c r="L69"/>
  <c r="Y68"/>
  <c r="X68"/>
  <c r="V68"/>
  <c r="W68" s="1"/>
  <c r="O68"/>
  <c r="N68"/>
  <c r="L68"/>
  <c r="Y67"/>
  <c r="X67"/>
  <c r="V67"/>
  <c r="W67" s="1"/>
  <c r="O67"/>
  <c r="N67"/>
  <c r="L67"/>
  <c r="Y66"/>
  <c r="X66"/>
  <c r="V66"/>
  <c r="W66" s="1"/>
  <c r="O66"/>
  <c r="N66"/>
  <c r="L66"/>
  <c r="M66" s="1"/>
  <c r="Y65"/>
  <c r="X65"/>
  <c r="V65"/>
  <c r="W65" s="1"/>
  <c r="O65"/>
  <c r="N65"/>
  <c r="L65"/>
  <c r="Y64"/>
  <c r="X64"/>
  <c r="V64"/>
  <c r="W64" s="1"/>
  <c r="O64"/>
  <c r="N64"/>
  <c r="L64"/>
  <c r="Y63"/>
  <c r="X63"/>
  <c r="V63"/>
  <c r="W63" s="1"/>
  <c r="O63"/>
  <c r="N63"/>
  <c r="L63"/>
  <c r="Y62"/>
  <c r="X62"/>
  <c r="V62"/>
  <c r="W62" s="1"/>
  <c r="O62"/>
  <c r="N62"/>
  <c r="L62"/>
  <c r="M62" s="1"/>
  <c r="Y61"/>
  <c r="X61"/>
  <c r="V61"/>
  <c r="W61" s="1"/>
  <c r="O61"/>
  <c r="N61"/>
  <c r="L61"/>
  <c r="Y60"/>
  <c r="X60"/>
  <c r="V60"/>
  <c r="W60" s="1"/>
  <c r="O60"/>
  <c r="N60"/>
  <c r="L60"/>
  <c r="AD60" s="1"/>
  <c r="Y59"/>
  <c r="X59"/>
  <c r="V59"/>
  <c r="W59" s="1"/>
  <c r="O59"/>
  <c r="N59"/>
  <c r="L59"/>
  <c r="Y58"/>
  <c r="X58"/>
  <c r="V58"/>
  <c r="W58" s="1"/>
  <c r="O58"/>
  <c r="N58"/>
  <c r="L58"/>
  <c r="M58" s="1"/>
  <c r="Y57"/>
  <c r="X57"/>
  <c r="V57"/>
  <c r="W57" s="1"/>
  <c r="O57"/>
  <c r="N57"/>
  <c r="L57"/>
  <c r="Y56"/>
  <c r="X56"/>
  <c r="V56"/>
  <c r="W56" s="1"/>
  <c r="O56"/>
  <c r="N56"/>
  <c r="L56"/>
  <c r="Y55"/>
  <c r="X55"/>
  <c r="V55"/>
  <c r="W55" s="1"/>
  <c r="O55"/>
  <c r="N55"/>
  <c r="L55"/>
  <c r="Y54"/>
  <c r="X54"/>
  <c r="V54"/>
  <c r="W54" s="1"/>
  <c r="O54"/>
  <c r="N54"/>
  <c r="L54"/>
  <c r="M54" s="1"/>
  <c r="Y53"/>
  <c r="X53"/>
  <c r="V53"/>
  <c r="W53" s="1"/>
  <c r="O53"/>
  <c r="N53"/>
  <c r="L53"/>
  <c r="Y52"/>
  <c r="X52"/>
  <c r="V52"/>
  <c r="W52" s="1"/>
  <c r="O52"/>
  <c r="N52"/>
  <c r="L52"/>
  <c r="Y51"/>
  <c r="X51"/>
  <c r="V51"/>
  <c r="W51" s="1"/>
  <c r="O51"/>
  <c r="N51"/>
  <c r="L51"/>
  <c r="AD51" s="1"/>
  <c r="Y50"/>
  <c r="X50"/>
  <c r="V50"/>
  <c r="W50" s="1"/>
  <c r="O50"/>
  <c r="N50"/>
  <c r="L50"/>
  <c r="M50" s="1"/>
  <c r="Y49"/>
  <c r="X49"/>
  <c r="V49"/>
  <c r="W49" s="1"/>
  <c r="O49"/>
  <c r="N49"/>
  <c r="L49"/>
  <c r="Y48"/>
  <c r="X48"/>
  <c r="V48"/>
  <c r="W48" s="1"/>
  <c r="O48"/>
  <c r="N48"/>
  <c r="L48"/>
  <c r="Y47"/>
  <c r="X47"/>
  <c r="V47"/>
  <c r="W47" s="1"/>
  <c r="O47"/>
  <c r="N47"/>
  <c r="L47"/>
  <c r="Y46"/>
  <c r="X46"/>
  <c r="V46"/>
  <c r="W46" s="1"/>
  <c r="O46"/>
  <c r="N46"/>
  <c r="L46"/>
  <c r="M46" s="1"/>
  <c r="Y45"/>
  <c r="X45"/>
  <c r="V45"/>
  <c r="W45" s="1"/>
  <c r="O45"/>
  <c r="N45"/>
  <c r="L45"/>
  <c r="AD45" s="1"/>
  <c r="Y44"/>
  <c r="X44"/>
  <c r="V44"/>
  <c r="W44" s="1"/>
  <c r="O44"/>
  <c r="N44"/>
  <c r="L44"/>
  <c r="Y43"/>
  <c r="X43"/>
  <c r="V43"/>
  <c r="W43" s="1"/>
  <c r="O43"/>
  <c r="N43"/>
  <c r="L43"/>
  <c r="Y42"/>
  <c r="X42"/>
  <c r="V42"/>
  <c r="W42" s="1"/>
  <c r="O42"/>
  <c r="N42"/>
  <c r="L42"/>
  <c r="M42" s="1"/>
  <c r="Y41"/>
  <c r="X41"/>
  <c r="V41"/>
  <c r="W41" s="1"/>
  <c r="O41"/>
  <c r="N41"/>
  <c r="L41"/>
  <c r="Y40"/>
  <c r="X40"/>
  <c r="V40"/>
  <c r="W40" s="1"/>
  <c r="O40"/>
  <c r="N40"/>
  <c r="L40"/>
  <c r="Y39"/>
  <c r="X39"/>
  <c r="V39"/>
  <c r="W39" s="1"/>
  <c r="O39"/>
  <c r="N39"/>
  <c r="L39"/>
  <c r="Y38"/>
  <c r="X38"/>
  <c r="V38"/>
  <c r="W38" s="1"/>
  <c r="O38"/>
  <c r="N38"/>
  <c r="L38"/>
  <c r="M38" s="1"/>
  <c r="Y37"/>
  <c r="X37"/>
  <c r="V37"/>
  <c r="W37" s="1"/>
  <c r="O37"/>
  <c r="N37"/>
  <c r="L37"/>
  <c r="AD37" s="1"/>
  <c r="Y36"/>
  <c r="X36"/>
  <c r="V36"/>
  <c r="W36" s="1"/>
  <c r="O36"/>
  <c r="N36"/>
  <c r="L36"/>
  <c r="Y35"/>
  <c r="X35"/>
  <c r="V35"/>
  <c r="W35" s="1"/>
  <c r="O35"/>
  <c r="N35"/>
  <c r="L35"/>
  <c r="AD35" s="1"/>
  <c r="Y34"/>
  <c r="X34"/>
  <c r="V34"/>
  <c r="W34" s="1"/>
  <c r="O34"/>
  <c r="N34"/>
  <c r="L34"/>
  <c r="M34" s="1"/>
  <c r="Y33"/>
  <c r="X33"/>
  <c r="V33"/>
  <c r="W33" s="1"/>
  <c r="O33"/>
  <c r="N33"/>
  <c r="L33"/>
  <c r="AD33" s="1"/>
  <c r="Y32"/>
  <c r="X32"/>
  <c r="V32"/>
  <c r="W32" s="1"/>
  <c r="O32"/>
  <c r="N32"/>
  <c r="L32"/>
  <c r="Y31"/>
  <c r="X31"/>
  <c r="V31"/>
  <c r="W31" s="1"/>
  <c r="O31"/>
  <c r="N31"/>
  <c r="L31"/>
  <c r="Y30"/>
  <c r="X30"/>
  <c r="V30"/>
  <c r="W30" s="1"/>
  <c r="O30"/>
  <c r="N30"/>
  <c r="L30"/>
  <c r="M30" s="1"/>
  <c r="Y38" i="12"/>
  <c r="X38"/>
  <c r="V38"/>
  <c r="W38" s="1"/>
  <c r="O38"/>
  <c r="N38"/>
  <c r="Z38" s="1"/>
  <c r="L38"/>
  <c r="Y75"/>
  <c r="X75"/>
  <c r="W75"/>
  <c r="V75"/>
  <c r="O75"/>
  <c r="AA75" s="1"/>
  <c r="N75"/>
  <c r="Z75" s="1"/>
  <c r="L75"/>
  <c r="AD75" s="1"/>
  <c r="Y4"/>
  <c r="X4"/>
  <c r="V4"/>
  <c r="W4" s="1"/>
  <c r="O4"/>
  <c r="N4"/>
  <c r="Z4" s="1"/>
  <c r="L4"/>
  <c r="M4" s="1"/>
  <c r="Y61"/>
  <c r="X61"/>
  <c r="V61"/>
  <c r="W61" s="1"/>
  <c r="O61"/>
  <c r="N61"/>
  <c r="Z61" s="1"/>
  <c r="L61"/>
  <c r="Y26"/>
  <c r="X26"/>
  <c r="V26"/>
  <c r="W26" s="1"/>
  <c r="O26"/>
  <c r="AA26" s="1"/>
  <c r="N26"/>
  <c r="L26"/>
  <c r="AD26" s="1"/>
  <c r="Y14"/>
  <c r="X14"/>
  <c r="V14"/>
  <c r="W14" s="1"/>
  <c r="O14"/>
  <c r="AA14" s="1"/>
  <c r="N14"/>
  <c r="Z14" s="1"/>
  <c r="L14"/>
  <c r="AD14" s="1"/>
  <c r="Y63"/>
  <c r="X63"/>
  <c r="V63"/>
  <c r="W63" s="1"/>
  <c r="O63"/>
  <c r="N63"/>
  <c r="L63"/>
  <c r="M63" s="1"/>
  <c r="Y77"/>
  <c r="X77"/>
  <c r="V77"/>
  <c r="W77" s="1"/>
  <c r="O77"/>
  <c r="N77"/>
  <c r="L77"/>
  <c r="Y68"/>
  <c r="X68"/>
  <c r="V68"/>
  <c r="W68" s="1"/>
  <c r="O68"/>
  <c r="AA68" s="1"/>
  <c r="N68"/>
  <c r="Z68" s="1"/>
  <c r="L68"/>
  <c r="AD68" s="1"/>
  <c r="Y74"/>
  <c r="X74"/>
  <c r="V74"/>
  <c r="W74" s="1"/>
  <c r="O74"/>
  <c r="AA74" s="1"/>
  <c r="N74"/>
  <c r="L74"/>
  <c r="AD74" s="1"/>
  <c r="Y49"/>
  <c r="X49"/>
  <c r="V49"/>
  <c r="W49" s="1"/>
  <c r="O49"/>
  <c r="N49"/>
  <c r="Z49" s="1"/>
  <c r="L49"/>
  <c r="M49" s="1"/>
  <c r="Y19"/>
  <c r="X19"/>
  <c r="V19"/>
  <c r="W19" s="1"/>
  <c r="O19"/>
  <c r="N19"/>
  <c r="L19"/>
  <c r="Y67"/>
  <c r="X67"/>
  <c r="V67"/>
  <c r="W67" s="1"/>
  <c r="O67"/>
  <c r="AA67" s="1"/>
  <c r="N67"/>
  <c r="Z67" s="1"/>
  <c r="L67"/>
  <c r="AD67" s="1"/>
  <c r="Y80"/>
  <c r="X80"/>
  <c r="V80"/>
  <c r="W80" s="1"/>
  <c r="O80"/>
  <c r="AA80" s="1"/>
  <c r="N80"/>
  <c r="L80"/>
  <c r="AD80" s="1"/>
  <c r="Y5"/>
  <c r="X5"/>
  <c r="V5"/>
  <c r="W5" s="1"/>
  <c r="O5"/>
  <c r="N5"/>
  <c r="Z5" s="1"/>
  <c r="L5"/>
  <c r="M5" s="1"/>
  <c r="Y76"/>
  <c r="X76"/>
  <c r="V76"/>
  <c r="W76" s="1"/>
  <c r="O76"/>
  <c r="N76"/>
  <c r="Z76" s="1"/>
  <c r="L76"/>
  <c r="Y8"/>
  <c r="X8"/>
  <c r="V8"/>
  <c r="W8" s="1"/>
  <c r="O8"/>
  <c r="AA8" s="1"/>
  <c r="N8"/>
  <c r="Z8" s="1"/>
  <c r="L8"/>
  <c r="AD8" s="1"/>
  <c r="Y55"/>
  <c r="X55"/>
  <c r="V55"/>
  <c r="W55" s="1"/>
  <c r="O55"/>
  <c r="N55"/>
  <c r="Z55" s="1"/>
  <c r="L55"/>
  <c r="Y59"/>
  <c r="X59"/>
  <c r="V59"/>
  <c r="W59" s="1"/>
  <c r="O59"/>
  <c r="AA59" s="1"/>
  <c r="N59"/>
  <c r="L59"/>
  <c r="M59" s="1"/>
  <c r="Y13"/>
  <c r="X13"/>
  <c r="V13"/>
  <c r="W13" s="1"/>
  <c r="O13"/>
  <c r="AA13" s="1"/>
  <c r="N13"/>
  <c r="L13"/>
  <c r="AD13" s="1"/>
  <c r="Y62"/>
  <c r="X62"/>
  <c r="V62"/>
  <c r="W62" s="1"/>
  <c r="O62"/>
  <c r="AA62" s="1"/>
  <c r="N62"/>
  <c r="Z62" s="1"/>
  <c r="L62"/>
  <c r="AD62" s="1"/>
  <c r="Y48"/>
  <c r="X48"/>
  <c r="Z48" s="1"/>
  <c r="V48"/>
  <c r="W48" s="1"/>
  <c r="O48"/>
  <c r="AA48" s="1"/>
  <c r="N48"/>
  <c r="L48"/>
  <c r="AD48" s="1"/>
  <c r="Y16"/>
  <c r="X16"/>
  <c r="V16"/>
  <c r="W16" s="1"/>
  <c r="O16"/>
  <c r="N16"/>
  <c r="L16"/>
  <c r="M16" s="1"/>
  <c r="Y42"/>
  <c r="X42"/>
  <c r="V42"/>
  <c r="W42" s="1"/>
  <c r="O42"/>
  <c r="N42"/>
  <c r="L42"/>
  <c r="Y21"/>
  <c r="X21"/>
  <c r="V21"/>
  <c r="W21" s="1"/>
  <c r="O21"/>
  <c r="AA21" s="1"/>
  <c r="N21"/>
  <c r="Z21" s="1"/>
  <c r="L21"/>
  <c r="AD21" s="1"/>
  <c r="Y41"/>
  <c r="X41"/>
  <c r="V41"/>
  <c r="W41" s="1"/>
  <c r="O41"/>
  <c r="N41"/>
  <c r="Z41" s="1"/>
  <c r="L41"/>
  <c r="Y43"/>
  <c r="X43"/>
  <c r="V43"/>
  <c r="W43" s="1"/>
  <c r="O43"/>
  <c r="AA43" s="1"/>
  <c r="N43"/>
  <c r="L43"/>
  <c r="M43" s="1"/>
  <c r="Y54"/>
  <c r="X54"/>
  <c r="V54"/>
  <c r="W54" s="1"/>
  <c r="O54"/>
  <c r="AA54" s="1"/>
  <c r="N54"/>
  <c r="L54"/>
  <c r="AD54" s="1"/>
  <c r="Y72"/>
  <c r="X72"/>
  <c r="V72"/>
  <c r="W72" s="1"/>
  <c r="O72"/>
  <c r="AA72" s="1"/>
  <c r="N72"/>
  <c r="Z72" s="1"/>
  <c r="L72"/>
  <c r="AD72" s="1"/>
  <c r="Y34"/>
  <c r="X34"/>
  <c r="V34"/>
  <c r="W34" s="1"/>
  <c r="O34"/>
  <c r="AA34" s="1"/>
  <c r="N34"/>
  <c r="L34"/>
  <c r="AD34" s="1"/>
  <c r="Y39"/>
  <c r="X39"/>
  <c r="V39"/>
  <c r="W39" s="1"/>
  <c r="O39"/>
  <c r="N39"/>
  <c r="Z39" s="1"/>
  <c r="L39"/>
  <c r="M39" s="1"/>
  <c r="Y53"/>
  <c r="X53"/>
  <c r="V53"/>
  <c r="W53" s="1"/>
  <c r="O53"/>
  <c r="N53"/>
  <c r="Z53" s="1"/>
  <c r="L53"/>
  <c r="Y56"/>
  <c r="X56"/>
  <c r="V56"/>
  <c r="W56" s="1"/>
  <c r="O56"/>
  <c r="AA56" s="1"/>
  <c r="N56"/>
  <c r="Z56" s="1"/>
  <c r="L56"/>
  <c r="AD56" s="1"/>
  <c r="Y65"/>
  <c r="X65"/>
  <c r="V65"/>
  <c r="W65" s="1"/>
  <c r="O65"/>
  <c r="N65"/>
  <c r="Z65" s="1"/>
  <c r="L65"/>
  <c r="Y78"/>
  <c r="X78"/>
  <c r="V78"/>
  <c r="W78" s="1"/>
  <c r="O78"/>
  <c r="AA78" s="1"/>
  <c r="N78"/>
  <c r="L78"/>
  <c r="M78" s="1"/>
  <c r="Y35"/>
  <c r="X35"/>
  <c r="V35"/>
  <c r="W35" s="1"/>
  <c r="O35"/>
  <c r="AA35" s="1"/>
  <c r="N35"/>
  <c r="L35"/>
  <c r="AD35" s="1"/>
  <c r="Y57"/>
  <c r="X57"/>
  <c r="V57"/>
  <c r="W57" s="1"/>
  <c r="O57"/>
  <c r="AA57" s="1"/>
  <c r="N57"/>
  <c r="Z57" s="1"/>
  <c r="L57"/>
  <c r="AD57" s="1"/>
  <c r="Y31"/>
  <c r="X31"/>
  <c r="Z31" s="1"/>
  <c r="V31"/>
  <c r="W31" s="1"/>
  <c r="O31"/>
  <c r="AA31" s="1"/>
  <c r="N31"/>
  <c r="L31"/>
  <c r="AD31" s="1"/>
  <c r="Y23"/>
  <c r="X23"/>
  <c r="V23"/>
  <c r="W23" s="1"/>
  <c r="O23"/>
  <c r="N23"/>
  <c r="L23"/>
  <c r="M23" s="1"/>
  <c r="Y29"/>
  <c r="X29"/>
  <c r="V29"/>
  <c r="W29" s="1"/>
  <c r="O29"/>
  <c r="N29"/>
  <c r="L29"/>
  <c r="Y11"/>
  <c r="X11"/>
  <c r="V11"/>
  <c r="W11" s="1"/>
  <c r="O11"/>
  <c r="AA11" s="1"/>
  <c r="N11"/>
  <c r="Z11" s="1"/>
  <c r="L11"/>
  <c r="AD11" s="1"/>
  <c r="Y37"/>
  <c r="X37"/>
  <c r="V37"/>
  <c r="W37" s="1"/>
  <c r="O37"/>
  <c r="AA37" s="1"/>
  <c r="N37"/>
  <c r="Z37" s="1"/>
  <c r="L37"/>
  <c r="AD37" s="1"/>
  <c r="Y15"/>
  <c r="X15"/>
  <c r="V15"/>
  <c r="W15" s="1"/>
  <c r="O15"/>
  <c r="N15"/>
  <c r="L15"/>
  <c r="M15" s="1"/>
  <c r="Y66"/>
  <c r="X66"/>
  <c r="V66"/>
  <c r="W66" s="1"/>
  <c r="O66"/>
  <c r="AA66" s="1"/>
  <c r="N66"/>
  <c r="Z66" s="1"/>
  <c r="L66"/>
  <c r="AD66" s="1"/>
  <c r="Y47"/>
  <c r="X47"/>
  <c r="V47"/>
  <c r="W47" s="1"/>
  <c r="O47"/>
  <c r="AA47" s="1"/>
  <c r="N47"/>
  <c r="Z47" s="1"/>
  <c r="L47"/>
  <c r="AD47" s="1"/>
  <c r="Y36"/>
  <c r="X36"/>
  <c r="V36"/>
  <c r="W36" s="1"/>
  <c r="O36"/>
  <c r="AA36" s="1"/>
  <c r="N36"/>
  <c r="Z36" s="1"/>
  <c r="L36"/>
  <c r="AD36" s="1"/>
  <c r="Y9"/>
  <c r="X9"/>
  <c r="V9"/>
  <c r="W9" s="1"/>
  <c r="O9"/>
  <c r="N9"/>
  <c r="L9"/>
  <c r="M9" s="1"/>
  <c r="Y25"/>
  <c r="X25"/>
  <c r="V25"/>
  <c r="W25" s="1"/>
  <c r="O25"/>
  <c r="AA25" s="1"/>
  <c r="N25"/>
  <c r="Z25" s="1"/>
  <c r="L25"/>
  <c r="AD25" s="1"/>
  <c r="Y10"/>
  <c r="X10"/>
  <c r="V10"/>
  <c r="W10" s="1"/>
  <c r="O10"/>
  <c r="AA10" s="1"/>
  <c r="N10"/>
  <c r="Z10" s="1"/>
  <c r="L10"/>
  <c r="AD10" s="1"/>
  <c r="Y32"/>
  <c r="X32"/>
  <c r="V32"/>
  <c r="W32" s="1"/>
  <c r="O32"/>
  <c r="AA32" s="1"/>
  <c r="N32"/>
  <c r="Z32" s="1"/>
  <c r="L32"/>
  <c r="AD32" s="1"/>
  <c r="Y20"/>
  <c r="X20"/>
  <c r="V20"/>
  <c r="W20" s="1"/>
  <c r="O20"/>
  <c r="N20"/>
  <c r="L20"/>
  <c r="M20" s="1"/>
  <c r="Y7"/>
  <c r="X7"/>
  <c r="V7"/>
  <c r="W7" s="1"/>
  <c r="O7"/>
  <c r="AA7" s="1"/>
  <c r="N7"/>
  <c r="Z7" s="1"/>
  <c r="L7"/>
  <c r="AD7" s="1"/>
  <c r="Y71"/>
  <c r="X71"/>
  <c r="V71"/>
  <c r="W71" s="1"/>
  <c r="O71"/>
  <c r="N71"/>
  <c r="L71"/>
  <c r="Y30"/>
  <c r="X30"/>
  <c r="V30"/>
  <c r="W30" s="1"/>
  <c r="O30"/>
  <c r="AA30" s="1"/>
  <c r="N30"/>
  <c r="Z30" s="1"/>
  <c r="L30"/>
  <c r="AD30" s="1"/>
  <c r="Y50"/>
  <c r="X50"/>
  <c r="V50"/>
  <c r="W50" s="1"/>
  <c r="O50"/>
  <c r="N50"/>
  <c r="L50"/>
  <c r="M50" s="1"/>
  <c r="Y64"/>
  <c r="X64"/>
  <c r="V64"/>
  <c r="W64" s="1"/>
  <c r="O64"/>
  <c r="AA64" s="1"/>
  <c r="N64"/>
  <c r="Z64" s="1"/>
  <c r="L64"/>
  <c r="AD64" s="1"/>
  <c r="Y58"/>
  <c r="X58"/>
  <c r="V58"/>
  <c r="W58" s="1"/>
  <c r="O58"/>
  <c r="N58"/>
  <c r="L58"/>
  <c r="Y28"/>
  <c r="X28"/>
  <c r="V28"/>
  <c r="W28" s="1"/>
  <c r="O28"/>
  <c r="AA28" s="1"/>
  <c r="N28"/>
  <c r="Z28" s="1"/>
  <c r="L28"/>
  <c r="AD28" s="1"/>
  <c r="Y24"/>
  <c r="X24"/>
  <c r="V24"/>
  <c r="W24" s="1"/>
  <c r="O24"/>
  <c r="N24"/>
  <c r="L24"/>
  <c r="M24" s="1"/>
  <c r="Y18"/>
  <c r="X18"/>
  <c r="V18"/>
  <c r="W18" s="1"/>
  <c r="O18"/>
  <c r="AA18" s="1"/>
  <c r="N18"/>
  <c r="Z18" s="1"/>
  <c r="L18"/>
  <c r="AD18" s="1"/>
  <c r="Y46"/>
  <c r="X46"/>
  <c r="V46"/>
  <c r="W46" s="1"/>
  <c r="O46"/>
  <c r="N46"/>
  <c r="L46"/>
  <c r="Y51"/>
  <c r="X51"/>
  <c r="V51"/>
  <c r="W51" s="1"/>
  <c r="O51"/>
  <c r="AA51" s="1"/>
  <c r="N51"/>
  <c r="Z51" s="1"/>
  <c r="L51"/>
  <c r="AD51" s="1"/>
  <c r="Y52"/>
  <c r="X52"/>
  <c r="V52"/>
  <c r="W52" s="1"/>
  <c r="O52"/>
  <c r="N52"/>
  <c r="L52"/>
  <c r="M52" s="1"/>
  <c r="Y22"/>
  <c r="X22"/>
  <c r="V22"/>
  <c r="W22" s="1"/>
  <c r="O22"/>
  <c r="N22"/>
  <c r="L22"/>
  <c r="Y6"/>
  <c r="X6"/>
  <c r="V6"/>
  <c r="W6" s="1"/>
  <c r="O6"/>
  <c r="AA6" s="1"/>
  <c r="N6"/>
  <c r="L6"/>
  <c r="AD6" s="1"/>
  <c r="Y12"/>
  <c r="X12"/>
  <c r="V12"/>
  <c r="W12" s="1"/>
  <c r="O12"/>
  <c r="AA12" s="1"/>
  <c r="N12"/>
  <c r="Z12" s="1"/>
  <c r="L12"/>
  <c r="AD12" s="1"/>
  <c r="Y69"/>
  <c r="X69"/>
  <c r="V69"/>
  <c r="W69" s="1"/>
  <c r="O69"/>
  <c r="N69"/>
  <c r="L69"/>
  <c r="M69" s="1"/>
  <c r="Y45"/>
  <c r="X45"/>
  <c r="V45"/>
  <c r="W45" s="1"/>
  <c r="O45"/>
  <c r="AA45" s="1"/>
  <c r="N45"/>
  <c r="Z45" s="1"/>
  <c r="L45"/>
  <c r="Y33"/>
  <c r="X33"/>
  <c r="V33"/>
  <c r="W33" s="1"/>
  <c r="O33"/>
  <c r="N33"/>
  <c r="Z33" s="1"/>
  <c r="L33"/>
  <c r="Y27"/>
  <c r="X27"/>
  <c r="V27"/>
  <c r="W27" s="1"/>
  <c r="O27"/>
  <c r="N27"/>
  <c r="Z27" s="1"/>
  <c r="L27"/>
  <c r="Y73"/>
  <c r="X73"/>
  <c r="V73"/>
  <c r="W73" s="1"/>
  <c r="O73"/>
  <c r="N73"/>
  <c r="L73"/>
  <c r="M73" s="1"/>
  <c r="Y60"/>
  <c r="X60"/>
  <c r="V60"/>
  <c r="W60" s="1"/>
  <c r="O60"/>
  <c r="N60"/>
  <c r="L60"/>
  <c r="Y17"/>
  <c r="X17"/>
  <c r="V17"/>
  <c r="W17" s="1"/>
  <c r="O17"/>
  <c r="N17"/>
  <c r="L17"/>
  <c r="Y70"/>
  <c r="X70"/>
  <c r="V70"/>
  <c r="W70" s="1"/>
  <c r="O70"/>
  <c r="N70"/>
  <c r="Z70" s="1"/>
  <c r="L70"/>
  <c r="Y79"/>
  <c r="X79"/>
  <c r="V79"/>
  <c r="W79" s="1"/>
  <c r="O79"/>
  <c r="N79"/>
  <c r="L79"/>
  <c r="M79" s="1"/>
  <c r="Y40"/>
  <c r="X40"/>
  <c r="V40"/>
  <c r="W40" s="1"/>
  <c r="O40"/>
  <c r="N40"/>
  <c r="L40"/>
  <c r="Y44"/>
  <c r="X44"/>
  <c r="V44"/>
  <c r="W44" s="1"/>
  <c r="O44"/>
  <c r="N44"/>
  <c r="Z44" s="1"/>
  <c r="L44"/>
  <c r="Y3"/>
  <c r="X3"/>
  <c r="V3"/>
  <c r="W3" s="1"/>
  <c r="O3"/>
  <c r="AA3" s="1"/>
  <c r="N3"/>
  <c r="L3"/>
  <c r="AD3" s="1"/>
  <c r="Y2"/>
  <c r="X2"/>
  <c r="V2"/>
  <c r="W2" s="1"/>
  <c r="O2"/>
  <c r="N2"/>
  <c r="L2"/>
  <c r="M2" s="1"/>
  <c r="AF2" s="1"/>
  <c r="L2" i="17"/>
  <c r="M2" s="1"/>
  <c r="N2"/>
  <c r="O2"/>
  <c r="V2"/>
  <c r="W2" s="1"/>
  <c r="X2"/>
  <c r="Y2"/>
  <c r="L3"/>
  <c r="M3" s="1"/>
  <c r="N3"/>
  <c r="O3"/>
  <c r="V3"/>
  <c r="W3" s="1"/>
  <c r="X3"/>
  <c r="Y3"/>
  <c r="L4"/>
  <c r="M4" s="1"/>
  <c r="N4"/>
  <c r="O4"/>
  <c r="V4"/>
  <c r="W4" s="1"/>
  <c r="X4"/>
  <c r="Y4"/>
  <c r="L5"/>
  <c r="M5" s="1"/>
  <c r="N5"/>
  <c r="O5"/>
  <c r="V5"/>
  <c r="W5" s="1"/>
  <c r="X5"/>
  <c r="Y5"/>
  <c r="L6"/>
  <c r="M6" s="1"/>
  <c r="N6"/>
  <c r="O6"/>
  <c r="V6"/>
  <c r="W6" s="1"/>
  <c r="X6"/>
  <c r="Y6"/>
  <c r="L7"/>
  <c r="M7" s="1"/>
  <c r="N7"/>
  <c r="O7"/>
  <c r="V7"/>
  <c r="W7" s="1"/>
  <c r="X7"/>
  <c r="Y7"/>
  <c r="L8"/>
  <c r="M8" s="1"/>
  <c r="N8"/>
  <c r="O8"/>
  <c r="V8"/>
  <c r="W8" s="1"/>
  <c r="X8"/>
  <c r="Y8"/>
  <c r="L9"/>
  <c r="M9" s="1"/>
  <c r="N9"/>
  <c r="O9"/>
  <c r="V9"/>
  <c r="W9" s="1"/>
  <c r="X9"/>
  <c r="Y9"/>
  <c r="L10"/>
  <c r="M10" s="1"/>
  <c r="N10"/>
  <c r="O10"/>
  <c r="V10"/>
  <c r="W10" s="1"/>
  <c r="X10"/>
  <c r="Y10"/>
  <c r="L11"/>
  <c r="M11" s="1"/>
  <c r="N11"/>
  <c r="O11"/>
  <c r="V11"/>
  <c r="W11" s="1"/>
  <c r="X11"/>
  <c r="Y11"/>
  <c r="L12"/>
  <c r="M12" s="1"/>
  <c r="N12"/>
  <c r="O12"/>
  <c r="V12"/>
  <c r="W12" s="1"/>
  <c r="X12"/>
  <c r="Y12"/>
  <c r="L13"/>
  <c r="M13" s="1"/>
  <c r="N13"/>
  <c r="O13"/>
  <c r="V13"/>
  <c r="W13" s="1"/>
  <c r="X13"/>
  <c r="Y13"/>
  <c r="L14"/>
  <c r="M14" s="1"/>
  <c r="N14"/>
  <c r="O14"/>
  <c r="V14"/>
  <c r="W14" s="1"/>
  <c r="X14"/>
  <c r="Y14"/>
  <c r="L15"/>
  <c r="M15" s="1"/>
  <c r="N15"/>
  <c r="O15"/>
  <c r="V15"/>
  <c r="W15" s="1"/>
  <c r="X15"/>
  <c r="Y15"/>
  <c r="L16"/>
  <c r="M16" s="1"/>
  <c r="N16"/>
  <c r="O16"/>
  <c r="V16"/>
  <c r="W16" s="1"/>
  <c r="X16"/>
  <c r="Y16"/>
  <c r="L17"/>
  <c r="M17" s="1"/>
  <c r="N17"/>
  <c r="O17"/>
  <c r="V17"/>
  <c r="W17" s="1"/>
  <c r="X17"/>
  <c r="Y17"/>
  <c r="L18"/>
  <c r="M18" s="1"/>
  <c r="N18"/>
  <c r="O18"/>
  <c r="V18"/>
  <c r="W18" s="1"/>
  <c r="X18"/>
  <c r="Y18"/>
  <c r="L19"/>
  <c r="M19" s="1"/>
  <c r="N19"/>
  <c r="O19"/>
  <c r="V19"/>
  <c r="W19" s="1"/>
  <c r="X19"/>
  <c r="Y19"/>
  <c r="L21"/>
  <c r="M21" s="1"/>
  <c r="N21"/>
  <c r="O21"/>
  <c r="V21"/>
  <c r="W21" s="1"/>
  <c r="X21"/>
  <c r="Y21"/>
  <c r="L22"/>
  <c r="M22" s="1"/>
  <c r="N22"/>
  <c r="O22"/>
  <c r="V22"/>
  <c r="W22" s="1"/>
  <c r="X22"/>
  <c r="Y22"/>
  <c r="L23"/>
  <c r="M23" s="1"/>
  <c r="N23"/>
  <c r="O23"/>
  <c r="V23"/>
  <c r="W23" s="1"/>
  <c r="X23"/>
  <c r="Y23"/>
  <c r="L24"/>
  <c r="M24" s="1"/>
  <c r="N24"/>
  <c r="O24"/>
  <c r="V24"/>
  <c r="W24" s="1"/>
  <c r="X24"/>
  <c r="Y24"/>
  <c r="L25"/>
  <c r="M25" s="1"/>
  <c r="N25"/>
  <c r="O25"/>
  <c r="V25"/>
  <c r="W25" s="1"/>
  <c r="X25"/>
  <c r="Y25"/>
  <c r="L26"/>
  <c r="M26" s="1"/>
  <c r="N26"/>
  <c r="O26"/>
  <c r="V26"/>
  <c r="W26" s="1"/>
  <c r="X26"/>
  <c r="Y26"/>
  <c r="L27"/>
  <c r="M27" s="1"/>
  <c r="N27"/>
  <c r="O27"/>
  <c r="V27"/>
  <c r="W27" s="1"/>
  <c r="X27"/>
  <c r="Y27"/>
  <c r="L28"/>
  <c r="N28"/>
  <c r="O28"/>
  <c r="V28"/>
  <c r="W28" s="1"/>
  <c r="X28"/>
  <c r="Y28"/>
  <c r="L29"/>
  <c r="M29" s="1"/>
  <c r="N29"/>
  <c r="O29"/>
  <c r="V29"/>
  <c r="W29" s="1"/>
  <c r="X29"/>
  <c r="Y29"/>
  <c r="X866" i="11"/>
  <c r="Y866"/>
  <c r="X238"/>
  <c r="Y238"/>
  <c r="X109"/>
  <c r="Y109"/>
  <c r="Y954"/>
  <c r="X954"/>
  <c r="V954"/>
  <c r="W954" s="1"/>
  <c r="O954"/>
  <c r="N954"/>
  <c r="L954"/>
  <c r="Y828"/>
  <c r="X828"/>
  <c r="V828"/>
  <c r="W828" s="1"/>
  <c r="O828"/>
  <c r="N828"/>
  <c r="L828"/>
  <c r="Y880"/>
  <c r="X880"/>
  <c r="V880"/>
  <c r="W880" s="1"/>
  <c r="O880"/>
  <c r="N880"/>
  <c r="L880"/>
  <c r="M880" s="1"/>
  <c r="Y254"/>
  <c r="X254"/>
  <c r="V254"/>
  <c r="W254" s="1"/>
  <c r="O254"/>
  <c r="N254"/>
  <c r="L254"/>
  <c r="Y253"/>
  <c r="X253"/>
  <c r="V253"/>
  <c r="W253" s="1"/>
  <c r="O253"/>
  <c r="N253"/>
  <c r="L253"/>
  <c r="M253" s="1"/>
  <c r="Y208"/>
  <c r="X208"/>
  <c r="V208"/>
  <c r="W208" s="1"/>
  <c r="O208"/>
  <c r="N208"/>
  <c r="L208"/>
  <c r="Y250"/>
  <c r="X250"/>
  <c r="V250"/>
  <c r="W250" s="1"/>
  <c r="O250"/>
  <c r="N250"/>
  <c r="L250"/>
  <c r="Y179"/>
  <c r="X179"/>
  <c r="V179"/>
  <c r="W179" s="1"/>
  <c r="O179"/>
  <c r="N179"/>
  <c r="L179"/>
  <c r="Y554"/>
  <c r="X554"/>
  <c r="V554"/>
  <c r="W554" s="1"/>
  <c r="O554"/>
  <c r="N554"/>
  <c r="L554"/>
  <c r="Y79"/>
  <c r="X79"/>
  <c r="V79"/>
  <c r="W79" s="1"/>
  <c r="O79"/>
  <c r="N79"/>
  <c r="L79"/>
  <c r="Y585"/>
  <c r="X585"/>
  <c r="V585"/>
  <c r="W585" s="1"/>
  <c r="O585"/>
  <c r="N585"/>
  <c r="L585"/>
  <c r="Y178"/>
  <c r="X178"/>
  <c r="V178"/>
  <c r="W178" s="1"/>
  <c r="O178"/>
  <c r="N178"/>
  <c r="L178"/>
  <c r="Y36"/>
  <c r="X36"/>
  <c r="V36"/>
  <c r="O36"/>
  <c r="N36"/>
  <c r="L36"/>
  <c r="M36" s="1"/>
  <c r="Y484"/>
  <c r="X484"/>
  <c r="V484"/>
  <c r="W484" s="1"/>
  <c r="O484"/>
  <c r="N484"/>
  <c r="L484"/>
  <c r="Y289"/>
  <c r="X289"/>
  <c r="V289"/>
  <c r="W289" s="1"/>
  <c r="O289"/>
  <c r="N289"/>
  <c r="L289"/>
  <c r="Y197"/>
  <c r="X197"/>
  <c r="V197"/>
  <c r="W197" s="1"/>
  <c r="O197"/>
  <c r="N197"/>
  <c r="L197"/>
  <c r="Y27"/>
  <c r="X27"/>
  <c r="V27"/>
  <c r="W27" s="1"/>
  <c r="O27"/>
  <c r="N27"/>
  <c r="L27"/>
  <c r="M27" s="1"/>
  <c r="Y266"/>
  <c r="X266"/>
  <c r="V266"/>
  <c r="W266" s="1"/>
  <c r="O266"/>
  <c r="N266"/>
  <c r="L266"/>
  <c r="Y567"/>
  <c r="X567"/>
  <c r="V567"/>
  <c r="W567" s="1"/>
  <c r="O567"/>
  <c r="N567"/>
  <c r="L567"/>
  <c r="Y944"/>
  <c r="X944"/>
  <c r="V944"/>
  <c r="W944" s="1"/>
  <c r="O944"/>
  <c r="N944"/>
  <c r="L944"/>
  <c r="Y771"/>
  <c r="X771"/>
  <c r="V771"/>
  <c r="W771" s="1"/>
  <c r="O771"/>
  <c r="N771"/>
  <c r="L771"/>
  <c r="Y945"/>
  <c r="X945"/>
  <c r="V945"/>
  <c r="W945" s="1"/>
  <c r="O945"/>
  <c r="N945"/>
  <c r="L945"/>
  <c r="Y535"/>
  <c r="X535"/>
  <c r="V535"/>
  <c r="W535" s="1"/>
  <c r="O535"/>
  <c r="N535"/>
  <c r="L535"/>
  <c r="M535" s="1"/>
  <c r="Y627"/>
  <c r="X627"/>
  <c r="V627"/>
  <c r="W627" s="1"/>
  <c r="O627"/>
  <c r="N627"/>
  <c r="L627"/>
  <c r="Y580"/>
  <c r="X580"/>
  <c r="V580"/>
  <c r="W580" s="1"/>
  <c r="O580"/>
  <c r="N580"/>
  <c r="L580"/>
  <c r="Y596"/>
  <c r="X596"/>
  <c r="V596"/>
  <c r="W596" s="1"/>
  <c r="O596"/>
  <c r="N596"/>
  <c r="L596"/>
  <c r="Y863"/>
  <c r="X863"/>
  <c r="V863"/>
  <c r="W863" s="1"/>
  <c r="O863"/>
  <c r="N863"/>
  <c r="L863"/>
  <c r="Y693"/>
  <c r="X693"/>
  <c r="V693"/>
  <c r="O693"/>
  <c r="N693"/>
  <c r="L693"/>
  <c r="M693" s="1"/>
  <c r="Y762"/>
  <c r="X762"/>
  <c r="V762"/>
  <c r="W762" s="1"/>
  <c r="O762"/>
  <c r="N762"/>
  <c r="L762"/>
  <c r="Y858"/>
  <c r="X858"/>
  <c r="V858"/>
  <c r="W858" s="1"/>
  <c r="O858"/>
  <c r="N858"/>
  <c r="L858"/>
  <c r="Y457"/>
  <c r="X457"/>
  <c r="V457"/>
  <c r="W457" s="1"/>
  <c r="O457"/>
  <c r="N457"/>
  <c r="L457"/>
  <c r="Y492"/>
  <c r="X492"/>
  <c r="V492"/>
  <c r="W492" s="1"/>
  <c r="O492"/>
  <c r="N492"/>
  <c r="L492"/>
  <c r="Y682"/>
  <c r="X682"/>
  <c r="V682"/>
  <c r="W682" s="1"/>
  <c r="O682"/>
  <c r="N682"/>
  <c r="L682"/>
  <c r="M682" s="1"/>
  <c r="Y45"/>
  <c r="X45"/>
  <c r="V45"/>
  <c r="W45" s="1"/>
  <c r="O45"/>
  <c r="N45"/>
  <c r="L45"/>
  <c r="Y410"/>
  <c r="X410"/>
  <c r="V410"/>
  <c r="W410" s="1"/>
  <c r="O410"/>
  <c r="N410"/>
  <c r="L410"/>
  <c r="M410" s="1"/>
  <c r="Y912"/>
  <c r="X912"/>
  <c r="V912"/>
  <c r="W912" s="1"/>
  <c r="O912"/>
  <c r="N912"/>
  <c r="L912"/>
  <c r="Y433"/>
  <c r="X433"/>
  <c r="V433"/>
  <c r="W433" s="1"/>
  <c r="O433"/>
  <c r="N433"/>
  <c r="L433"/>
  <c r="Y521"/>
  <c r="X521"/>
  <c r="V521"/>
  <c r="W521" s="1"/>
  <c r="O521"/>
  <c r="N521"/>
  <c r="L521"/>
  <c r="Y220"/>
  <c r="X220"/>
  <c r="V220"/>
  <c r="W220" s="1"/>
  <c r="O220"/>
  <c r="N220"/>
  <c r="L220"/>
  <c r="Y468"/>
  <c r="X468"/>
  <c r="V468"/>
  <c r="W468" s="1"/>
  <c r="O468"/>
  <c r="N468"/>
  <c r="L468"/>
  <c r="Y533"/>
  <c r="X533"/>
  <c r="V533"/>
  <c r="O533"/>
  <c r="N533"/>
  <c r="L533"/>
  <c r="M533" s="1"/>
  <c r="Y770"/>
  <c r="X770"/>
  <c r="V770"/>
  <c r="W770" s="1"/>
  <c r="O770"/>
  <c r="N770"/>
  <c r="L770"/>
  <c r="Y908"/>
  <c r="X908"/>
  <c r="V908"/>
  <c r="W908" s="1"/>
  <c r="O908"/>
  <c r="N908"/>
  <c r="L908"/>
  <c r="Y831"/>
  <c r="X831"/>
  <c r="V831"/>
  <c r="W831" s="1"/>
  <c r="O831"/>
  <c r="N831"/>
  <c r="L831"/>
  <c r="Y244"/>
  <c r="X244"/>
  <c r="V244"/>
  <c r="W244" s="1"/>
  <c r="O244"/>
  <c r="N244"/>
  <c r="L244"/>
  <c r="Y264"/>
  <c r="X264"/>
  <c r="V264"/>
  <c r="O264"/>
  <c r="N264"/>
  <c r="L264"/>
  <c r="M264" s="1"/>
  <c r="Y532"/>
  <c r="X532"/>
  <c r="V532"/>
  <c r="W532" s="1"/>
  <c r="O532"/>
  <c r="N532"/>
  <c r="L532"/>
  <c r="M532" s="1"/>
  <c r="Y792"/>
  <c r="X792"/>
  <c r="V792"/>
  <c r="W792" s="1"/>
  <c r="O792"/>
  <c r="N792"/>
  <c r="L792"/>
  <c r="Y900"/>
  <c r="X900"/>
  <c r="V900"/>
  <c r="W900" s="1"/>
  <c r="O900"/>
  <c r="N900"/>
  <c r="L900"/>
  <c r="Y80"/>
  <c r="X80"/>
  <c r="V80"/>
  <c r="W80" s="1"/>
  <c r="O80"/>
  <c r="N80"/>
  <c r="L80"/>
  <c r="Y731"/>
  <c r="X731"/>
  <c r="V731"/>
  <c r="W731" s="1"/>
  <c r="O731"/>
  <c r="N731"/>
  <c r="L731"/>
  <c r="Y323"/>
  <c r="X323"/>
  <c r="V323"/>
  <c r="W323" s="1"/>
  <c r="O323"/>
  <c r="N323"/>
  <c r="L323"/>
  <c r="Y346"/>
  <c r="X346"/>
  <c r="V346"/>
  <c r="W346" s="1"/>
  <c r="O346"/>
  <c r="N346"/>
  <c r="L346"/>
  <c r="M346" s="1"/>
  <c r="Y684"/>
  <c r="X684"/>
  <c r="V684"/>
  <c r="W684" s="1"/>
  <c r="O684"/>
  <c r="N684"/>
  <c r="L684"/>
  <c r="Y870"/>
  <c r="X870"/>
  <c r="V870"/>
  <c r="W870" s="1"/>
  <c r="O870"/>
  <c r="N870"/>
  <c r="L870"/>
  <c r="Y421"/>
  <c r="X421"/>
  <c r="V421"/>
  <c r="W421" s="1"/>
  <c r="O421"/>
  <c r="N421"/>
  <c r="L421"/>
  <c r="Y648"/>
  <c r="X648"/>
  <c r="V648"/>
  <c r="W648" s="1"/>
  <c r="O648"/>
  <c r="N648"/>
  <c r="L648"/>
  <c r="Y708"/>
  <c r="X708"/>
  <c r="V708"/>
  <c r="W708" s="1"/>
  <c r="O708"/>
  <c r="N708"/>
  <c r="L708"/>
  <c r="Y415"/>
  <c r="X415"/>
  <c r="V415"/>
  <c r="W415" s="1"/>
  <c r="O415"/>
  <c r="N415"/>
  <c r="L415"/>
  <c r="Y551"/>
  <c r="X551"/>
  <c r="V551"/>
  <c r="W551" s="1"/>
  <c r="O551"/>
  <c r="N551"/>
  <c r="L551"/>
  <c r="Y541"/>
  <c r="X541"/>
  <c r="V541"/>
  <c r="W541" s="1"/>
  <c r="O541"/>
  <c r="N541"/>
  <c r="L541"/>
  <c r="M541" s="1"/>
  <c r="Y453"/>
  <c r="X453"/>
  <c r="V453"/>
  <c r="W453" s="1"/>
  <c r="O453"/>
  <c r="N453"/>
  <c r="L453"/>
  <c r="Y300"/>
  <c r="X300"/>
  <c r="V300"/>
  <c r="W300" s="1"/>
  <c r="O300"/>
  <c r="N300"/>
  <c r="L300"/>
  <c r="M300" s="1"/>
  <c r="Y310"/>
  <c r="X310"/>
  <c r="V310"/>
  <c r="W310" s="1"/>
  <c r="O310"/>
  <c r="N310"/>
  <c r="L310"/>
  <c r="Y576"/>
  <c r="X576"/>
  <c r="V576"/>
  <c r="W576" s="1"/>
  <c r="O576"/>
  <c r="N576"/>
  <c r="L576"/>
  <c r="Y401"/>
  <c r="X401"/>
  <c r="V401"/>
  <c r="W401" s="1"/>
  <c r="O401"/>
  <c r="N401"/>
  <c r="L401"/>
  <c r="Y61"/>
  <c r="X61"/>
  <c r="V61"/>
  <c r="W61" s="1"/>
  <c r="O61"/>
  <c r="N61"/>
  <c r="L61"/>
  <c r="Y206"/>
  <c r="X206"/>
  <c r="V206"/>
  <c r="O206"/>
  <c r="N206"/>
  <c r="L206"/>
  <c r="M206" s="1"/>
  <c r="Y843"/>
  <c r="X843"/>
  <c r="V843"/>
  <c r="W843" s="1"/>
  <c r="O843"/>
  <c r="N843"/>
  <c r="L843"/>
  <c r="M843" s="1"/>
  <c r="Y42"/>
  <c r="X42"/>
  <c r="V42"/>
  <c r="W42" s="1"/>
  <c r="O42"/>
  <c r="N42"/>
  <c r="L42"/>
  <c r="Y88"/>
  <c r="X88"/>
  <c r="V88"/>
  <c r="W88" s="1"/>
  <c r="O88"/>
  <c r="N88"/>
  <c r="L88"/>
  <c r="M88" s="1"/>
  <c r="Y326"/>
  <c r="X326"/>
  <c r="V326"/>
  <c r="W326" s="1"/>
  <c r="O326"/>
  <c r="N326"/>
  <c r="L326"/>
  <c r="Y714"/>
  <c r="X714"/>
  <c r="V714"/>
  <c r="W714" s="1"/>
  <c r="O714"/>
  <c r="N714"/>
  <c r="L714"/>
  <c r="M714" s="1"/>
  <c r="Y378"/>
  <c r="X378"/>
  <c r="V378"/>
  <c r="W378" s="1"/>
  <c r="O378"/>
  <c r="N378"/>
  <c r="L378"/>
  <c r="Y233"/>
  <c r="X233"/>
  <c r="V233"/>
  <c r="W233" s="1"/>
  <c r="O233"/>
  <c r="N233"/>
  <c r="L233"/>
  <c r="M233" s="1"/>
  <c r="Y181"/>
  <c r="X181"/>
  <c r="V181"/>
  <c r="W181" s="1"/>
  <c r="O181"/>
  <c r="N181"/>
  <c r="L181"/>
  <c r="Y107"/>
  <c r="X107"/>
  <c r="V107"/>
  <c r="W107" s="1"/>
  <c r="O107"/>
  <c r="N107"/>
  <c r="L107"/>
  <c r="Y479"/>
  <c r="X479"/>
  <c r="V479"/>
  <c r="W479" s="1"/>
  <c r="O479"/>
  <c r="N479"/>
  <c r="L479"/>
  <c r="Y473"/>
  <c r="X473"/>
  <c r="V473"/>
  <c r="W473" s="1"/>
  <c r="O473"/>
  <c r="N473"/>
  <c r="L473"/>
  <c r="Y361"/>
  <c r="X361"/>
  <c r="V361"/>
  <c r="W361" s="1"/>
  <c r="O361"/>
  <c r="N361"/>
  <c r="L361"/>
  <c r="M361" s="1"/>
  <c r="Y330"/>
  <c r="X330"/>
  <c r="V330"/>
  <c r="O330"/>
  <c r="N330"/>
  <c r="L330"/>
  <c r="M330" s="1"/>
  <c r="Y115"/>
  <c r="X115"/>
  <c r="V115"/>
  <c r="W115" s="1"/>
  <c r="O115"/>
  <c r="N115"/>
  <c r="L115"/>
  <c r="Y357"/>
  <c r="X357"/>
  <c r="V357"/>
  <c r="W357" s="1"/>
  <c r="O357"/>
  <c r="N357"/>
  <c r="L357"/>
  <c r="Y758"/>
  <c r="X758"/>
  <c r="V758"/>
  <c r="W758" s="1"/>
  <c r="O758"/>
  <c r="N758"/>
  <c r="L758"/>
  <c r="Y751"/>
  <c r="X751"/>
  <c r="V751"/>
  <c r="W751" s="1"/>
  <c r="O751"/>
  <c r="N751"/>
  <c r="L751"/>
  <c r="M751" s="1"/>
  <c r="Y802"/>
  <c r="X802"/>
  <c r="V802"/>
  <c r="W802" s="1"/>
  <c r="O802"/>
  <c r="N802"/>
  <c r="L802"/>
  <c r="Y387"/>
  <c r="X387"/>
  <c r="V387"/>
  <c r="W387" s="1"/>
  <c r="O387"/>
  <c r="N387"/>
  <c r="L387"/>
  <c r="M387" s="1"/>
  <c r="Y466"/>
  <c r="X466"/>
  <c r="V466"/>
  <c r="W466" s="1"/>
  <c r="O466"/>
  <c r="N466"/>
  <c r="L466"/>
  <c r="Y719"/>
  <c r="X719"/>
  <c r="V719"/>
  <c r="W719" s="1"/>
  <c r="O719"/>
  <c r="N719"/>
  <c r="L719"/>
  <c r="Y674"/>
  <c r="X674"/>
  <c r="V674"/>
  <c r="W674" s="1"/>
  <c r="O674"/>
  <c r="N674"/>
  <c r="L674"/>
  <c r="M674" s="1"/>
  <c r="Y399"/>
  <c r="X399"/>
  <c r="V399"/>
  <c r="W399" s="1"/>
  <c r="O399"/>
  <c r="N399"/>
  <c r="L399"/>
  <c r="Y813"/>
  <c r="X813"/>
  <c r="V813"/>
  <c r="W813" s="1"/>
  <c r="O813"/>
  <c r="N813"/>
  <c r="L813"/>
  <c r="M813" s="1"/>
  <c r="Y894"/>
  <c r="X894"/>
  <c r="V894"/>
  <c r="W894" s="1"/>
  <c r="O894"/>
  <c r="N894"/>
  <c r="L894"/>
  <c r="Y225"/>
  <c r="X225"/>
  <c r="V225"/>
  <c r="W225" s="1"/>
  <c r="O225"/>
  <c r="N225"/>
  <c r="L225"/>
  <c r="Y430"/>
  <c r="X430"/>
  <c r="V430"/>
  <c r="W430" s="1"/>
  <c r="O430"/>
  <c r="N430"/>
  <c r="L430"/>
  <c r="Y34"/>
  <c r="X34"/>
  <c r="V34"/>
  <c r="W34" s="1"/>
  <c r="O34"/>
  <c r="N34"/>
  <c r="L34"/>
  <c r="Y29"/>
  <c r="X29"/>
  <c r="V29"/>
  <c r="W29" s="1"/>
  <c r="O29"/>
  <c r="N29"/>
  <c r="L29"/>
  <c r="Y434"/>
  <c r="X434"/>
  <c r="V434"/>
  <c r="W434" s="1"/>
  <c r="O434"/>
  <c r="N434"/>
  <c r="L434"/>
  <c r="Y452"/>
  <c r="X452"/>
  <c r="V452"/>
  <c r="W452" s="1"/>
  <c r="O452"/>
  <c r="N452"/>
  <c r="L452"/>
  <c r="Y633"/>
  <c r="X633"/>
  <c r="V633"/>
  <c r="W633" s="1"/>
  <c r="O633"/>
  <c r="N633"/>
  <c r="L633"/>
  <c r="Y234"/>
  <c r="X234"/>
  <c r="V234"/>
  <c r="W234" s="1"/>
  <c r="O234"/>
  <c r="N234"/>
  <c r="L234"/>
  <c r="Y96"/>
  <c r="X96"/>
  <c r="V96"/>
  <c r="W96" s="1"/>
  <c r="O96"/>
  <c r="N96"/>
  <c r="L96"/>
  <c r="M96" s="1"/>
  <c r="Y548"/>
  <c r="X548"/>
  <c r="V548"/>
  <c r="W548" s="1"/>
  <c r="O548"/>
  <c r="N548"/>
  <c r="L548"/>
  <c r="Y315"/>
  <c r="X315"/>
  <c r="V315"/>
  <c r="W315" s="1"/>
  <c r="O315"/>
  <c r="N315"/>
  <c r="L315"/>
  <c r="Y783"/>
  <c r="X783"/>
  <c r="V783"/>
  <c r="W783" s="1"/>
  <c r="O783"/>
  <c r="N783"/>
  <c r="L783"/>
  <c r="Y139"/>
  <c r="X139"/>
  <c r="V139"/>
  <c r="W139" s="1"/>
  <c r="O139"/>
  <c r="N139"/>
  <c r="L139"/>
  <c r="Y319"/>
  <c r="X319"/>
  <c r="V319"/>
  <c r="W319" s="1"/>
  <c r="O319"/>
  <c r="N319"/>
  <c r="L319"/>
  <c r="Y247"/>
  <c r="X247"/>
  <c r="V247"/>
  <c r="W247" s="1"/>
  <c r="O247"/>
  <c r="N247"/>
  <c r="L247"/>
  <c r="Y796"/>
  <c r="X796"/>
  <c r="V796"/>
  <c r="W796" s="1"/>
  <c r="O796"/>
  <c r="N796"/>
  <c r="L796"/>
  <c r="Y192"/>
  <c r="X192"/>
  <c r="V192"/>
  <c r="W192" s="1"/>
  <c r="O192"/>
  <c r="N192"/>
  <c r="L192"/>
  <c r="Y230"/>
  <c r="X230"/>
  <c r="V230"/>
  <c r="W230" s="1"/>
  <c r="O230"/>
  <c r="N230"/>
  <c r="L230"/>
  <c r="Y31"/>
  <c r="X31"/>
  <c r="V31"/>
  <c r="O31"/>
  <c r="N31"/>
  <c r="L31"/>
  <c r="M31" s="1"/>
  <c r="Y97"/>
  <c r="X97"/>
  <c r="V97"/>
  <c r="W97" s="1"/>
  <c r="O97"/>
  <c r="N97"/>
  <c r="L97"/>
  <c r="Y677"/>
  <c r="X677"/>
  <c r="V677"/>
  <c r="W677" s="1"/>
  <c r="O677"/>
  <c r="N677"/>
  <c r="L677"/>
  <c r="Y493"/>
  <c r="X493"/>
  <c r="V493"/>
  <c r="W493" s="1"/>
  <c r="O493"/>
  <c r="N493"/>
  <c r="L493"/>
  <c r="Y217"/>
  <c r="X217"/>
  <c r="V217"/>
  <c r="W217" s="1"/>
  <c r="O217"/>
  <c r="N217"/>
  <c r="L217"/>
  <c r="Y106"/>
  <c r="X106"/>
  <c r="V106"/>
  <c r="W106" s="1"/>
  <c r="O106"/>
  <c r="N106"/>
  <c r="L106"/>
  <c r="Y367"/>
  <c r="X367"/>
  <c r="V367"/>
  <c r="W367" s="1"/>
  <c r="O367"/>
  <c r="N367"/>
  <c r="L367"/>
  <c r="Y122"/>
  <c r="X122"/>
  <c r="V122"/>
  <c r="W122" s="1"/>
  <c r="O122"/>
  <c r="N122"/>
  <c r="L122"/>
  <c r="Y545"/>
  <c r="X545"/>
  <c r="V545"/>
  <c r="W545" s="1"/>
  <c r="O545"/>
  <c r="N545"/>
  <c r="L545"/>
  <c r="M545" s="1"/>
  <c r="Y723"/>
  <c r="X723"/>
  <c r="V723"/>
  <c r="W723" s="1"/>
  <c r="O723"/>
  <c r="N723"/>
  <c r="L723"/>
  <c r="Y586"/>
  <c r="X586"/>
  <c r="V586"/>
  <c r="W586" s="1"/>
  <c r="O586"/>
  <c r="N586"/>
  <c r="L586"/>
  <c r="Y635"/>
  <c r="X635"/>
  <c r="V635"/>
  <c r="W635" s="1"/>
  <c r="O635"/>
  <c r="N635"/>
  <c r="L635"/>
  <c r="Y857"/>
  <c r="X857"/>
  <c r="V857"/>
  <c r="W857" s="1"/>
  <c r="O857"/>
  <c r="N857"/>
  <c r="L857"/>
  <c r="Y524"/>
  <c r="X524"/>
  <c r="V524"/>
  <c r="W524" s="1"/>
  <c r="O524"/>
  <c r="N524"/>
  <c r="L524"/>
  <c r="Y754"/>
  <c r="X754"/>
  <c r="V754"/>
  <c r="W754" s="1"/>
  <c r="O754"/>
  <c r="N754"/>
  <c r="L754"/>
  <c r="Y615"/>
  <c r="X615"/>
  <c r="V615"/>
  <c r="W615" s="1"/>
  <c r="O615"/>
  <c r="N615"/>
  <c r="L615"/>
  <c r="Y307"/>
  <c r="X307"/>
  <c r="V307"/>
  <c r="W307" s="1"/>
  <c r="O307"/>
  <c r="N307"/>
  <c r="L307"/>
  <c r="Y125"/>
  <c r="X125"/>
  <c r="V125"/>
  <c r="W125" s="1"/>
  <c r="O125"/>
  <c r="N125"/>
  <c r="L125"/>
  <c r="Y528"/>
  <c r="X528"/>
  <c r="V528"/>
  <c r="W528" s="1"/>
  <c r="O528"/>
  <c r="N528"/>
  <c r="L528"/>
  <c r="Y608"/>
  <c r="X608"/>
  <c r="V608"/>
  <c r="W608" s="1"/>
  <c r="O608"/>
  <c r="N608"/>
  <c r="L608"/>
  <c r="Y718"/>
  <c r="X718"/>
  <c r="V718"/>
  <c r="W718" s="1"/>
  <c r="O718"/>
  <c r="N718"/>
  <c r="L718"/>
  <c r="Y549"/>
  <c r="X549"/>
  <c r="V549"/>
  <c r="W549" s="1"/>
  <c r="O549"/>
  <c r="N549"/>
  <c r="L549"/>
  <c r="M549" s="1"/>
  <c r="Y638"/>
  <c r="X638"/>
  <c r="V638"/>
  <c r="W638" s="1"/>
  <c r="O638"/>
  <c r="N638"/>
  <c r="L638"/>
  <c r="Y769"/>
  <c r="X769"/>
  <c r="V769"/>
  <c r="W769" s="1"/>
  <c r="O769"/>
  <c r="N769"/>
  <c r="L769"/>
  <c r="Y235"/>
  <c r="X235"/>
  <c r="V235"/>
  <c r="W235" s="1"/>
  <c r="O235"/>
  <c r="N235"/>
  <c r="L235"/>
  <c r="Y882"/>
  <c r="X882"/>
  <c r="V882"/>
  <c r="W882" s="1"/>
  <c r="O882"/>
  <c r="N882"/>
  <c r="L882"/>
  <c r="Y844"/>
  <c r="X844"/>
  <c r="V844"/>
  <c r="W844" s="1"/>
  <c r="O844"/>
  <c r="N844"/>
  <c r="L844"/>
  <c r="Y529"/>
  <c r="X529"/>
  <c r="V529"/>
  <c r="W529" s="1"/>
  <c r="O529"/>
  <c r="N529"/>
  <c r="L529"/>
  <c r="Y506"/>
  <c r="X506"/>
  <c r="V506"/>
  <c r="W506" s="1"/>
  <c r="O506"/>
  <c r="N506"/>
  <c r="L506"/>
  <c r="Y487"/>
  <c r="X487"/>
  <c r="V487"/>
  <c r="W487" s="1"/>
  <c r="O487"/>
  <c r="N487"/>
  <c r="L487"/>
  <c r="Y241"/>
  <c r="X241"/>
  <c r="V241"/>
  <c r="W241" s="1"/>
  <c r="O241"/>
  <c r="N241"/>
  <c r="L241"/>
  <c r="Y261"/>
  <c r="X261"/>
  <c r="V261"/>
  <c r="W261" s="1"/>
  <c r="O261"/>
  <c r="N261"/>
  <c r="L261"/>
  <c r="Y423"/>
  <c r="X423"/>
  <c r="V423"/>
  <c r="W423" s="1"/>
  <c r="O423"/>
  <c r="N423"/>
  <c r="L423"/>
  <c r="Y337"/>
  <c r="X337"/>
  <c r="V337"/>
  <c r="W337" s="1"/>
  <c r="O337"/>
  <c r="N337"/>
  <c r="L337"/>
  <c r="Y738"/>
  <c r="X738"/>
  <c r="V738"/>
  <c r="W738" s="1"/>
  <c r="O738"/>
  <c r="N738"/>
  <c r="L738"/>
  <c r="Y72"/>
  <c r="X72"/>
  <c r="V72"/>
  <c r="W72" s="1"/>
  <c r="O72"/>
  <c r="N72"/>
  <c r="L72"/>
  <c r="M72" s="1"/>
  <c r="Y852"/>
  <c r="X852"/>
  <c r="V852"/>
  <c r="W852" s="1"/>
  <c r="O852"/>
  <c r="N852"/>
  <c r="L852"/>
  <c r="Y526"/>
  <c r="X526"/>
  <c r="V526"/>
  <c r="W526" s="1"/>
  <c r="O526"/>
  <c r="N526"/>
  <c r="L526"/>
  <c r="Y689"/>
  <c r="X689"/>
  <c r="V689"/>
  <c r="O689"/>
  <c r="N689"/>
  <c r="L689"/>
  <c r="M689" s="1"/>
  <c r="Y87"/>
  <c r="X87"/>
  <c r="V87"/>
  <c r="W87" s="1"/>
  <c r="O87"/>
  <c r="N87"/>
  <c r="L87"/>
  <c r="Y563"/>
  <c r="X563"/>
  <c r="V563"/>
  <c r="W563" s="1"/>
  <c r="O563"/>
  <c r="N563"/>
  <c r="L563"/>
  <c r="Y720"/>
  <c r="X720"/>
  <c r="V720"/>
  <c r="W720" s="1"/>
  <c r="O720"/>
  <c r="N720"/>
  <c r="L720"/>
  <c r="Y159"/>
  <c r="X159"/>
  <c r="V159"/>
  <c r="W159" s="1"/>
  <c r="O159"/>
  <c r="N159"/>
  <c r="L159"/>
  <c r="Y485"/>
  <c r="X485"/>
  <c r="V485"/>
  <c r="W485" s="1"/>
  <c r="O485"/>
  <c r="N485"/>
  <c r="L485"/>
  <c r="M485" s="1"/>
  <c r="Y62"/>
  <c r="X62"/>
  <c r="V62"/>
  <c r="W62" s="1"/>
  <c r="O62"/>
  <c r="N62"/>
  <c r="L62"/>
  <c r="Y578"/>
  <c r="X578"/>
  <c r="V578"/>
  <c r="W578" s="1"/>
  <c r="O578"/>
  <c r="N578"/>
  <c r="L578"/>
  <c r="Y237"/>
  <c r="X237"/>
  <c r="V237"/>
  <c r="W237" s="1"/>
  <c r="O237"/>
  <c r="N237"/>
  <c r="L237"/>
  <c r="Y144"/>
  <c r="X144"/>
  <c r="V144"/>
  <c r="W144" s="1"/>
  <c r="O144"/>
  <c r="N144"/>
  <c r="L144"/>
  <c r="Y380"/>
  <c r="X380"/>
  <c r="V380"/>
  <c r="W380" s="1"/>
  <c r="O380"/>
  <c r="N380"/>
  <c r="L380"/>
  <c r="Y601"/>
  <c r="X601"/>
  <c r="V601"/>
  <c r="W601" s="1"/>
  <c r="O601"/>
  <c r="N601"/>
  <c r="L601"/>
  <c r="Y483"/>
  <c r="X483"/>
  <c r="V483"/>
  <c r="W483" s="1"/>
  <c r="O483"/>
  <c r="N483"/>
  <c r="L483"/>
  <c r="M483" s="1"/>
  <c r="Y550"/>
  <c r="X550"/>
  <c r="V550"/>
  <c r="W550" s="1"/>
  <c r="O550"/>
  <c r="N550"/>
  <c r="L550"/>
  <c r="Y128"/>
  <c r="X128"/>
  <c r="V128"/>
  <c r="W128" s="1"/>
  <c r="O128"/>
  <c r="N128"/>
  <c r="L128"/>
  <c r="M128" s="1"/>
  <c r="Y146"/>
  <c r="X146"/>
  <c r="V146"/>
  <c r="W146" s="1"/>
  <c r="O146"/>
  <c r="N146"/>
  <c r="L146"/>
  <c r="Y846"/>
  <c r="X846"/>
  <c r="V846"/>
  <c r="W846" s="1"/>
  <c r="O846"/>
  <c r="N846"/>
  <c r="L846"/>
  <c r="M846" s="1"/>
  <c r="Y822"/>
  <c r="X822"/>
  <c r="V822"/>
  <c r="W822" s="1"/>
  <c r="O822"/>
  <c r="N822"/>
  <c r="L822"/>
  <c r="Y768"/>
  <c r="X768"/>
  <c r="V768"/>
  <c r="W768" s="1"/>
  <c r="O768"/>
  <c r="N768"/>
  <c r="L768"/>
  <c r="M768" s="1"/>
  <c r="Y739"/>
  <c r="X739"/>
  <c r="V739"/>
  <c r="W739" s="1"/>
  <c r="O739"/>
  <c r="N739"/>
  <c r="L739"/>
  <c r="M739" s="1"/>
  <c r="Y47"/>
  <c r="X47"/>
  <c r="V47"/>
  <c r="O47"/>
  <c r="N47"/>
  <c r="L47"/>
  <c r="M47" s="1"/>
  <c r="Y555"/>
  <c r="X555"/>
  <c r="V555"/>
  <c r="W555" s="1"/>
  <c r="O555"/>
  <c r="N555"/>
  <c r="L555"/>
  <c r="Y700"/>
  <c r="X700"/>
  <c r="V700"/>
  <c r="W700" s="1"/>
  <c r="O700"/>
  <c r="N700"/>
  <c r="L700"/>
  <c r="Y651"/>
  <c r="X651"/>
  <c r="V651"/>
  <c r="W651" s="1"/>
  <c r="O651"/>
  <c r="N651"/>
  <c r="L651"/>
  <c r="Y917"/>
  <c r="X917"/>
  <c r="V917"/>
  <c r="O917"/>
  <c r="N917"/>
  <c r="L917"/>
  <c r="M917" s="1"/>
  <c r="Y931"/>
  <c r="X931"/>
  <c r="V931"/>
  <c r="W931" s="1"/>
  <c r="O931"/>
  <c r="N931"/>
  <c r="L931"/>
  <c r="Y789"/>
  <c r="X789"/>
  <c r="V789"/>
  <c r="W789" s="1"/>
  <c r="O789"/>
  <c r="N789"/>
  <c r="L789"/>
  <c r="Y903"/>
  <c r="X903"/>
  <c r="V903"/>
  <c r="W903" s="1"/>
  <c r="O903"/>
  <c r="N903"/>
  <c r="L903"/>
  <c r="Y223"/>
  <c r="X223"/>
  <c r="V223"/>
  <c r="W223" s="1"/>
  <c r="O223"/>
  <c r="N223"/>
  <c r="L223"/>
  <c r="Y631"/>
  <c r="X631"/>
  <c r="V631"/>
  <c r="W631" s="1"/>
  <c r="O631"/>
  <c r="N631"/>
  <c r="L631"/>
  <c r="Y43"/>
  <c r="X43"/>
  <c r="V43"/>
  <c r="W43" s="1"/>
  <c r="O43"/>
  <c r="N43"/>
  <c r="L43"/>
  <c r="M43" s="1"/>
  <c r="Y205"/>
  <c r="X205"/>
  <c r="V205"/>
  <c r="W205" s="1"/>
  <c r="O205"/>
  <c r="N205"/>
  <c r="L205"/>
  <c r="Y118"/>
  <c r="X118"/>
  <c r="V118"/>
  <c r="W118" s="1"/>
  <c r="O118"/>
  <c r="N118"/>
  <c r="L118"/>
  <c r="Y219"/>
  <c r="X219"/>
  <c r="V219"/>
  <c r="W219" s="1"/>
  <c r="O219"/>
  <c r="N219"/>
  <c r="L219"/>
  <c r="Y328"/>
  <c r="X328"/>
  <c r="V328"/>
  <c r="W328" s="1"/>
  <c r="O328"/>
  <c r="N328"/>
  <c r="L328"/>
  <c r="M328" s="1"/>
  <c r="Y772"/>
  <c r="X772"/>
  <c r="V772"/>
  <c r="W772" s="1"/>
  <c r="O772"/>
  <c r="N772"/>
  <c r="L772"/>
  <c r="M772" s="1"/>
  <c r="Y620"/>
  <c r="X620"/>
  <c r="V620"/>
  <c r="W620" s="1"/>
  <c r="O620"/>
  <c r="N620"/>
  <c r="L620"/>
  <c r="Y90"/>
  <c r="X90"/>
  <c r="V90"/>
  <c r="W90" s="1"/>
  <c r="O90"/>
  <c r="N90"/>
  <c r="L90"/>
  <c r="Y701"/>
  <c r="X701"/>
  <c r="V701"/>
  <c r="W701" s="1"/>
  <c r="O701"/>
  <c r="N701"/>
  <c r="L701"/>
  <c r="M701" s="1"/>
  <c r="Y657"/>
  <c r="X657"/>
  <c r="V657"/>
  <c r="W657" s="1"/>
  <c r="O657"/>
  <c r="N657"/>
  <c r="L657"/>
  <c r="Y116"/>
  <c r="X116"/>
  <c r="V116"/>
  <c r="W116" s="1"/>
  <c r="O116"/>
  <c r="N116"/>
  <c r="L116"/>
  <c r="Y833"/>
  <c r="X833"/>
  <c r="V833"/>
  <c r="W833" s="1"/>
  <c r="O833"/>
  <c r="N833"/>
  <c r="L833"/>
  <c r="Y442"/>
  <c r="X442"/>
  <c r="V442"/>
  <c r="W442" s="1"/>
  <c r="O442"/>
  <c r="N442"/>
  <c r="L442"/>
  <c r="Y438"/>
  <c r="X438"/>
  <c r="V438"/>
  <c r="O438"/>
  <c r="N438"/>
  <c r="L438"/>
  <c r="M438" s="1"/>
  <c r="Y252"/>
  <c r="X252"/>
  <c r="V252"/>
  <c r="W252" s="1"/>
  <c r="O252"/>
  <c r="N252"/>
  <c r="L252"/>
  <c r="Y348"/>
  <c r="X348"/>
  <c r="V348"/>
  <c r="W348" s="1"/>
  <c r="O348"/>
  <c r="N348"/>
  <c r="L348"/>
  <c r="M348" s="1"/>
  <c r="Y691"/>
  <c r="X691"/>
  <c r="V691"/>
  <c r="W691" s="1"/>
  <c r="O691"/>
  <c r="N691"/>
  <c r="L691"/>
  <c r="Y702"/>
  <c r="X702"/>
  <c r="V702"/>
  <c r="W702" s="1"/>
  <c r="O702"/>
  <c r="N702"/>
  <c r="L702"/>
  <c r="Y914"/>
  <c r="X914"/>
  <c r="V914"/>
  <c r="W914" s="1"/>
  <c r="O914"/>
  <c r="N914"/>
  <c r="L914"/>
  <c r="Y805"/>
  <c r="X805"/>
  <c r="V805"/>
  <c r="W805" s="1"/>
  <c r="O805"/>
  <c r="N805"/>
  <c r="L805"/>
  <c r="M805" s="1"/>
  <c r="Y823"/>
  <c r="X823"/>
  <c r="V823"/>
  <c r="W823" s="1"/>
  <c r="O823"/>
  <c r="N823"/>
  <c r="L823"/>
  <c r="Y19"/>
  <c r="X19"/>
  <c r="V19"/>
  <c r="W19" s="1"/>
  <c r="O19"/>
  <c r="N19"/>
  <c r="L19"/>
  <c r="Y950"/>
  <c r="X950"/>
  <c r="V950"/>
  <c r="O950"/>
  <c r="N950"/>
  <c r="L950"/>
  <c r="M950" s="1"/>
  <c r="Y949"/>
  <c r="X949"/>
  <c r="V949"/>
  <c r="W949" s="1"/>
  <c r="O949"/>
  <c r="N949"/>
  <c r="L949"/>
  <c r="Y958"/>
  <c r="X958"/>
  <c r="V958"/>
  <c r="W958" s="1"/>
  <c r="O958"/>
  <c r="N958"/>
  <c r="L958"/>
  <c r="Y767"/>
  <c r="X767"/>
  <c r="V767"/>
  <c r="W767" s="1"/>
  <c r="O767"/>
  <c r="N767"/>
  <c r="L767"/>
  <c r="Y338"/>
  <c r="X338"/>
  <c r="V338"/>
  <c r="W338" s="1"/>
  <c r="O338"/>
  <c r="N338"/>
  <c r="L338"/>
  <c r="Y872"/>
  <c r="X872"/>
  <c r="V872"/>
  <c r="W872" s="1"/>
  <c r="O872"/>
  <c r="N872"/>
  <c r="L872"/>
  <c r="M872" s="1"/>
  <c r="Y936"/>
  <c r="X936"/>
  <c r="V936"/>
  <c r="W936" s="1"/>
  <c r="O936"/>
  <c r="N936"/>
  <c r="L936"/>
  <c r="Y926"/>
  <c r="X926"/>
  <c r="V926"/>
  <c r="W926" s="1"/>
  <c r="O926"/>
  <c r="N926"/>
  <c r="L926"/>
  <c r="M926" s="1"/>
  <c r="Y461"/>
  <c r="X461"/>
  <c r="V461"/>
  <c r="W461" s="1"/>
  <c r="O461"/>
  <c r="N461"/>
  <c r="L461"/>
  <c r="Y504"/>
  <c r="X504"/>
  <c r="V504"/>
  <c r="W504" s="1"/>
  <c r="O504"/>
  <c r="N504"/>
  <c r="L504"/>
  <c r="Y431"/>
  <c r="X431"/>
  <c r="V431"/>
  <c r="W431" s="1"/>
  <c r="O431"/>
  <c r="N431"/>
  <c r="L431"/>
  <c r="M431" s="1"/>
  <c r="Y240"/>
  <c r="X240"/>
  <c r="V240"/>
  <c r="W240" s="1"/>
  <c r="O240"/>
  <c r="N240"/>
  <c r="L240"/>
  <c r="M240" s="1"/>
  <c r="Y64"/>
  <c r="X64"/>
  <c r="V64"/>
  <c r="W64" s="1"/>
  <c r="O64"/>
  <c r="N64"/>
  <c r="L64"/>
  <c r="Y360"/>
  <c r="X360"/>
  <c r="V360"/>
  <c r="W360" s="1"/>
  <c r="O360"/>
  <c r="N360"/>
  <c r="L360"/>
  <c r="Y566"/>
  <c r="X566"/>
  <c r="V566"/>
  <c r="W566" s="1"/>
  <c r="O566"/>
  <c r="N566"/>
  <c r="L566"/>
  <c r="Y881"/>
  <c r="X881"/>
  <c r="V881"/>
  <c r="W881" s="1"/>
  <c r="O881"/>
  <c r="N881"/>
  <c r="L881"/>
  <c r="Y665"/>
  <c r="X665"/>
  <c r="V665"/>
  <c r="W665" s="1"/>
  <c r="O665"/>
  <c r="N665"/>
  <c r="L665"/>
  <c r="Y265"/>
  <c r="X265"/>
  <c r="V265"/>
  <c r="W265" s="1"/>
  <c r="O265"/>
  <c r="N265"/>
  <c r="L265"/>
  <c r="Y168"/>
  <c r="X168"/>
  <c r="V168"/>
  <c r="O168"/>
  <c r="N168"/>
  <c r="L168"/>
  <c r="M168" s="1"/>
  <c r="Y539"/>
  <c r="X539"/>
  <c r="V539"/>
  <c r="W539" s="1"/>
  <c r="O539"/>
  <c r="N539"/>
  <c r="L539"/>
  <c r="Y137"/>
  <c r="X137"/>
  <c r="V137"/>
  <c r="W137" s="1"/>
  <c r="O137"/>
  <c r="N137"/>
  <c r="L137"/>
  <c r="M137" s="1"/>
  <c r="Y82"/>
  <c r="X82"/>
  <c r="V82"/>
  <c r="W82" s="1"/>
  <c r="O82"/>
  <c r="N82"/>
  <c r="L82"/>
  <c r="Y355"/>
  <c r="X355"/>
  <c r="V355"/>
  <c r="W355" s="1"/>
  <c r="O355"/>
  <c r="N355"/>
  <c r="L355"/>
  <c r="M355" s="1"/>
  <c r="Y502"/>
  <c r="X502"/>
  <c r="V502"/>
  <c r="W502" s="1"/>
  <c r="O502"/>
  <c r="N502"/>
  <c r="L502"/>
  <c r="Y120"/>
  <c r="X120"/>
  <c r="V120"/>
  <c r="W120" s="1"/>
  <c r="O120"/>
  <c r="N120"/>
  <c r="L120"/>
  <c r="Y251"/>
  <c r="X251"/>
  <c r="V251"/>
  <c r="W251" s="1"/>
  <c r="O251"/>
  <c r="N251"/>
  <c r="L251"/>
  <c r="M251" s="1"/>
  <c r="Y497"/>
  <c r="X497"/>
  <c r="V497"/>
  <c r="W497" s="1"/>
  <c r="O497"/>
  <c r="N497"/>
  <c r="L497"/>
  <c r="Y959"/>
  <c r="X959"/>
  <c r="V959"/>
  <c r="W959" s="1"/>
  <c r="O959"/>
  <c r="N959"/>
  <c r="L959"/>
  <c r="Y272"/>
  <c r="X272"/>
  <c r="V272"/>
  <c r="W272" s="1"/>
  <c r="O272"/>
  <c r="N272"/>
  <c r="L272"/>
  <c r="Y716"/>
  <c r="X716"/>
  <c r="V716"/>
  <c r="W716" s="1"/>
  <c r="O716"/>
  <c r="N716"/>
  <c r="L716"/>
  <c r="Y285"/>
  <c r="X285"/>
  <c r="V285"/>
  <c r="W285" s="1"/>
  <c r="O285"/>
  <c r="N285"/>
  <c r="L285"/>
  <c r="Y24"/>
  <c r="X24"/>
  <c r="V24"/>
  <c r="W24" s="1"/>
  <c r="O24"/>
  <c r="N24"/>
  <c r="L24"/>
  <c r="M24" s="1"/>
  <c r="Y919"/>
  <c r="X919"/>
  <c r="V919"/>
  <c r="W919" s="1"/>
  <c r="O919"/>
  <c r="N919"/>
  <c r="L919"/>
  <c r="M919" s="1"/>
  <c r="Y123"/>
  <c r="X123"/>
  <c r="V123"/>
  <c r="W123" s="1"/>
  <c r="O123"/>
  <c r="N123"/>
  <c r="L123"/>
  <c r="W866"/>
  <c r="O866"/>
  <c r="AA866" s="1"/>
  <c r="N866"/>
  <c r="L866"/>
  <c r="Y934"/>
  <c r="X934"/>
  <c r="V934"/>
  <c r="W934" s="1"/>
  <c r="O934"/>
  <c r="N934"/>
  <c r="L934"/>
  <c r="M934" s="1"/>
  <c r="Y927"/>
  <c r="X927"/>
  <c r="V927"/>
  <c r="W927" s="1"/>
  <c r="O927"/>
  <c r="N927"/>
  <c r="L927"/>
  <c r="M927" s="1"/>
  <c r="Y861"/>
  <c r="X861"/>
  <c r="V861"/>
  <c r="W861" s="1"/>
  <c r="O861"/>
  <c r="N861"/>
  <c r="L861"/>
  <c r="Y810"/>
  <c r="X810"/>
  <c r="V810"/>
  <c r="W810" s="1"/>
  <c r="O810"/>
  <c r="N810"/>
  <c r="L810"/>
  <c r="M810" s="1"/>
  <c r="Y226"/>
  <c r="X226"/>
  <c r="V226"/>
  <c r="W226" s="1"/>
  <c r="O226"/>
  <c r="N226"/>
  <c r="L226"/>
  <c r="M226" s="1"/>
  <c r="Y508"/>
  <c r="X508"/>
  <c r="V508"/>
  <c r="W508" s="1"/>
  <c r="O508"/>
  <c r="N508"/>
  <c r="L508"/>
  <c r="Y170"/>
  <c r="X170"/>
  <c r="V170"/>
  <c r="W170" s="1"/>
  <c r="O170"/>
  <c r="N170"/>
  <c r="L170"/>
  <c r="Y301"/>
  <c r="X301"/>
  <c r="V301"/>
  <c r="W301" s="1"/>
  <c r="O301"/>
  <c r="N301"/>
  <c r="L301"/>
  <c r="M301" s="1"/>
  <c r="Y755"/>
  <c r="X755"/>
  <c r="V755"/>
  <c r="W755" s="1"/>
  <c r="O755"/>
  <c r="N755"/>
  <c r="L755"/>
  <c r="Y812"/>
  <c r="X812"/>
  <c r="V812"/>
  <c r="W812" s="1"/>
  <c r="O812"/>
  <c r="N812"/>
  <c r="L812"/>
  <c r="Y386"/>
  <c r="X386"/>
  <c r="V386"/>
  <c r="W386" s="1"/>
  <c r="O386"/>
  <c r="N386"/>
  <c r="L386"/>
  <c r="M386" s="1"/>
  <c r="Y422"/>
  <c r="X422"/>
  <c r="V422"/>
  <c r="W422" s="1"/>
  <c r="O422"/>
  <c r="N422"/>
  <c r="L422"/>
  <c r="M422" s="1"/>
  <c r="Y845"/>
  <c r="X845"/>
  <c r="V845"/>
  <c r="W845" s="1"/>
  <c r="O845"/>
  <c r="N845"/>
  <c r="L845"/>
  <c r="Y286"/>
  <c r="X286"/>
  <c r="V286"/>
  <c r="W286" s="1"/>
  <c r="O286"/>
  <c r="N286"/>
  <c r="L286"/>
  <c r="M286" s="1"/>
  <c r="Y207"/>
  <c r="X207"/>
  <c r="V207"/>
  <c r="W207" s="1"/>
  <c r="O207"/>
  <c r="N207"/>
  <c r="L207"/>
  <c r="M207" s="1"/>
  <c r="Y141"/>
  <c r="X141"/>
  <c r="V141"/>
  <c r="W141" s="1"/>
  <c r="O141"/>
  <c r="N141"/>
  <c r="L141"/>
  <c r="V109"/>
  <c r="W109" s="1"/>
  <c r="O109"/>
  <c r="AA109" s="1"/>
  <c r="N109"/>
  <c r="L109"/>
  <c r="Y644"/>
  <c r="X644"/>
  <c r="V644"/>
  <c r="W644" s="1"/>
  <c r="O644"/>
  <c r="N644"/>
  <c r="L644"/>
  <c r="M644" s="1"/>
  <c r="Y840"/>
  <c r="X840"/>
  <c r="V840"/>
  <c r="W840" s="1"/>
  <c r="O840"/>
  <c r="N840"/>
  <c r="L840"/>
  <c r="M840" s="1"/>
  <c r="Y740"/>
  <c r="X740"/>
  <c r="V740"/>
  <c r="W740" s="1"/>
  <c r="O740"/>
  <c r="N740"/>
  <c r="L740"/>
  <c r="Y855"/>
  <c r="X855"/>
  <c r="V855"/>
  <c r="W855" s="1"/>
  <c r="O855"/>
  <c r="N855"/>
  <c r="L855"/>
  <c r="M855" s="1"/>
  <c r="Y662"/>
  <c r="X662"/>
  <c r="V662"/>
  <c r="W662" s="1"/>
  <c r="O662"/>
  <c r="N662"/>
  <c r="L662"/>
  <c r="M662" s="1"/>
  <c r="Y478"/>
  <c r="X478"/>
  <c r="V478"/>
  <c r="W478" s="1"/>
  <c r="O478"/>
  <c r="N478"/>
  <c r="L478"/>
  <c r="Y429"/>
  <c r="X429"/>
  <c r="V429"/>
  <c r="W429" s="1"/>
  <c r="O429"/>
  <c r="N429"/>
  <c r="L429"/>
  <c r="Y194"/>
  <c r="X194"/>
  <c r="V194"/>
  <c r="W194" s="1"/>
  <c r="O194"/>
  <c r="N194"/>
  <c r="L194"/>
  <c r="M194" s="1"/>
  <c r="Y612"/>
  <c r="X612"/>
  <c r="V612"/>
  <c r="W612" s="1"/>
  <c r="O612"/>
  <c r="N612"/>
  <c r="L612"/>
  <c r="M612" s="1"/>
  <c r="Y385"/>
  <c r="X385"/>
  <c r="V385"/>
  <c r="W385" s="1"/>
  <c r="O385"/>
  <c r="N385"/>
  <c r="L385"/>
  <c r="Y918"/>
  <c r="X918"/>
  <c r="V918"/>
  <c r="W918" s="1"/>
  <c r="O918"/>
  <c r="N918"/>
  <c r="L918"/>
  <c r="Y91"/>
  <c r="X91"/>
  <c r="V91"/>
  <c r="W91" s="1"/>
  <c r="O91"/>
  <c r="N91"/>
  <c r="L91"/>
  <c r="M91" s="1"/>
  <c r="Y953"/>
  <c r="X953"/>
  <c r="V953"/>
  <c r="W953" s="1"/>
  <c r="O953"/>
  <c r="N953"/>
  <c r="L953"/>
  <c r="Y893"/>
  <c r="X893"/>
  <c r="V893"/>
  <c r="W893" s="1"/>
  <c r="O893"/>
  <c r="N893"/>
  <c r="L893"/>
  <c r="Y297"/>
  <c r="X297"/>
  <c r="V297"/>
  <c r="W297" s="1"/>
  <c r="O297"/>
  <c r="N297"/>
  <c r="L297"/>
  <c r="M297" s="1"/>
  <c r="V238"/>
  <c r="W238" s="1"/>
  <c r="O238"/>
  <c r="N238"/>
  <c r="L238"/>
  <c r="M238" s="1"/>
  <c r="Y546"/>
  <c r="X546"/>
  <c r="V546"/>
  <c r="W546" s="1"/>
  <c r="O546"/>
  <c r="N546"/>
  <c r="L546"/>
  <c r="Y765"/>
  <c r="X765"/>
  <c r="V765"/>
  <c r="W765" s="1"/>
  <c r="O765"/>
  <c r="N765"/>
  <c r="L765"/>
  <c r="Y622"/>
  <c r="X622"/>
  <c r="V622"/>
  <c r="W622" s="1"/>
  <c r="O622"/>
  <c r="N622"/>
  <c r="L622"/>
  <c r="Y527"/>
  <c r="X527"/>
  <c r="V527"/>
  <c r="W527" s="1"/>
  <c r="O527"/>
  <c r="N527"/>
  <c r="L527"/>
  <c r="Y860"/>
  <c r="X860"/>
  <c r="V860"/>
  <c r="W860" s="1"/>
  <c r="O860"/>
  <c r="N860"/>
  <c r="L860"/>
  <c r="Y536"/>
  <c r="X536"/>
  <c r="V536"/>
  <c r="W536" s="1"/>
  <c r="O536"/>
  <c r="N536"/>
  <c r="L536"/>
  <c r="Y552"/>
  <c r="X552"/>
  <c r="V552"/>
  <c r="W552" s="1"/>
  <c r="O552"/>
  <c r="N552"/>
  <c r="L552"/>
  <c r="Y886"/>
  <c r="X886"/>
  <c r="V886"/>
  <c r="W886" s="1"/>
  <c r="O886"/>
  <c r="N886"/>
  <c r="L886"/>
  <c r="M886" s="1"/>
  <c r="Y379"/>
  <c r="X379"/>
  <c r="V379"/>
  <c r="W379" s="1"/>
  <c r="O379"/>
  <c r="N379"/>
  <c r="L379"/>
  <c r="Y501"/>
  <c r="X501"/>
  <c r="V501"/>
  <c r="O501"/>
  <c r="N501"/>
  <c r="L501"/>
  <c r="M501" s="1"/>
  <c r="Y932"/>
  <c r="X932"/>
  <c r="V932"/>
  <c r="W932" s="1"/>
  <c r="O932"/>
  <c r="N932"/>
  <c r="L932"/>
  <c r="M932" s="1"/>
  <c r="Y30"/>
  <c r="X30"/>
  <c r="V30"/>
  <c r="W30" s="1"/>
  <c r="O30"/>
  <c r="N30"/>
  <c r="L30"/>
  <c r="Y57"/>
  <c r="X57"/>
  <c r="V57"/>
  <c r="W57" s="1"/>
  <c r="O57"/>
  <c r="N57"/>
  <c r="L57"/>
  <c r="Y777"/>
  <c r="X777"/>
  <c r="V777"/>
  <c r="W777" s="1"/>
  <c r="O777"/>
  <c r="N777"/>
  <c r="L777"/>
  <c r="Y517"/>
  <c r="X517"/>
  <c r="V517"/>
  <c r="W517" s="1"/>
  <c r="O517"/>
  <c r="N517"/>
  <c r="L517"/>
  <c r="M517" s="1"/>
  <c r="Y628"/>
  <c r="X628"/>
  <c r="V628"/>
  <c r="W628" s="1"/>
  <c r="O628"/>
  <c r="N628"/>
  <c r="L628"/>
  <c r="Y467"/>
  <c r="X467"/>
  <c r="V467"/>
  <c r="W467" s="1"/>
  <c r="O467"/>
  <c r="N467"/>
  <c r="L467"/>
  <c r="Y185"/>
  <c r="X185"/>
  <c r="V185"/>
  <c r="W185" s="1"/>
  <c r="O185"/>
  <c r="N185"/>
  <c r="L185"/>
  <c r="Y85"/>
  <c r="X85"/>
  <c r="V85"/>
  <c r="W85" s="1"/>
  <c r="O85"/>
  <c r="N85"/>
  <c r="L85"/>
  <c r="Y876"/>
  <c r="X876"/>
  <c r="V876"/>
  <c r="W876" s="1"/>
  <c r="O876"/>
  <c r="N876"/>
  <c r="L876"/>
  <c r="Y352"/>
  <c r="X352"/>
  <c r="V352"/>
  <c r="W352" s="1"/>
  <c r="O352"/>
  <c r="N352"/>
  <c r="L352"/>
  <c r="Y364"/>
  <c r="X364"/>
  <c r="V364"/>
  <c r="W364" s="1"/>
  <c r="O364"/>
  <c r="N364"/>
  <c r="L364"/>
  <c r="Y103"/>
  <c r="X103"/>
  <c r="V103"/>
  <c r="W103" s="1"/>
  <c r="O103"/>
  <c r="N103"/>
  <c r="L103"/>
  <c r="Y334"/>
  <c r="X334"/>
  <c r="V334"/>
  <c r="W334" s="1"/>
  <c r="O334"/>
  <c r="N334"/>
  <c r="L334"/>
  <c r="Y405"/>
  <c r="X405"/>
  <c r="V405"/>
  <c r="W405" s="1"/>
  <c r="O405"/>
  <c r="N405"/>
  <c r="L405"/>
  <c r="Y54"/>
  <c r="X54"/>
  <c r="V54"/>
  <c r="W54" s="1"/>
  <c r="O54"/>
  <c r="N54"/>
  <c r="L54"/>
  <c r="Y283"/>
  <c r="X283"/>
  <c r="V283"/>
  <c r="W283" s="1"/>
  <c r="O283"/>
  <c r="N283"/>
  <c r="L283"/>
  <c r="M283" s="1"/>
  <c r="Y629"/>
  <c r="X629"/>
  <c r="V629"/>
  <c r="W629" s="1"/>
  <c r="O629"/>
  <c r="N629"/>
  <c r="L629"/>
  <c r="Y928"/>
  <c r="X928"/>
  <c r="V928"/>
  <c r="W928" s="1"/>
  <c r="O928"/>
  <c r="N928"/>
  <c r="L928"/>
  <c r="Y923"/>
  <c r="X923"/>
  <c r="V923"/>
  <c r="W923" s="1"/>
  <c r="O923"/>
  <c r="N923"/>
  <c r="L923"/>
  <c r="Y639"/>
  <c r="X639"/>
  <c r="V639"/>
  <c r="W639" s="1"/>
  <c r="O639"/>
  <c r="N639"/>
  <c r="L639"/>
  <c r="M639" s="1"/>
  <c r="Y962"/>
  <c r="X962"/>
  <c r="V962"/>
  <c r="W962" s="1"/>
  <c r="O962"/>
  <c r="N962"/>
  <c r="L962"/>
  <c r="Y819"/>
  <c r="X819"/>
  <c r="V819"/>
  <c r="W819" s="1"/>
  <c r="O819"/>
  <c r="N819"/>
  <c r="L819"/>
  <c r="Y543"/>
  <c r="X543"/>
  <c r="V543"/>
  <c r="W543" s="1"/>
  <c r="O543"/>
  <c r="N543"/>
  <c r="L543"/>
  <c r="Y406"/>
  <c r="X406"/>
  <c r="V406"/>
  <c r="W406" s="1"/>
  <c r="O406"/>
  <c r="N406"/>
  <c r="L406"/>
  <c r="Y341"/>
  <c r="X341"/>
  <c r="V341"/>
  <c r="W341" s="1"/>
  <c r="O341"/>
  <c r="N341"/>
  <c r="L341"/>
  <c r="Y256"/>
  <c r="X256"/>
  <c r="V256"/>
  <c r="W256" s="1"/>
  <c r="O256"/>
  <c r="N256"/>
  <c r="L256"/>
  <c r="Y634"/>
  <c r="X634"/>
  <c r="V634"/>
  <c r="W634" s="1"/>
  <c r="O634"/>
  <c r="N634"/>
  <c r="L634"/>
  <c r="Y671"/>
  <c r="X671"/>
  <c r="V671"/>
  <c r="W671" s="1"/>
  <c r="O671"/>
  <c r="N671"/>
  <c r="L671"/>
  <c r="Y325"/>
  <c r="X325"/>
  <c r="V325"/>
  <c r="W325" s="1"/>
  <c r="O325"/>
  <c r="N325"/>
  <c r="L325"/>
  <c r="Y685"/>
  <c r="X685"/>
  <c r="V685"/>
  <c r="W685" s="1"/>
  <c r="O685"/>
  <c r="N685"/>
  <c r="L685"/>
  <c r="Y778"/>
  <c r="X778"/>
  <c r="V778"/>
  <c r="W778" s="1"/>
  <c r="O778"/>
  <c r="N778"/>
  <c r="L778"/>
  <c r="Y661"/>
  <c r="X661"/>
  <c r="V661"/>
  <c r="W661" s="1"/>
  <c r="O661"/>
  <c r="N661"/>
  <c r="L661"/>
  <c r="Y67"/>
  <c r="X67"/>
  <c r="V67"/>
  <c r="W67" s="1"/>
  <c r="O67"/>
  <c r="N67"/>
  <c r="L67"/>
  <c r="Y316"/>
  <c r="X316"/>
  <c r="V316"/>
  <c r="W316" s="1"/>
  <c r="O316"/>
  <c r="N316"/>
  <c r="L316"/>
  <c r="Y503"/>
  <c r="X503"/>
  <c r="V503"/>
  <c r="W503" s="1"/>
  <c r="O503"/>
  <c r="N503"/>
  <c r="L503"/>
  <c r="M503" s="1"/>
  <c r="Y642"/>
  <c r="X642"/>
  <c r="V642"/>
  <c r="W642" s="1"/>
  <c r="O642"/>
  <c r="N642"/>
  <c r="L642"/>
  <c r="Y675"/>
  <c r="X675"/>
  <c r="V675"/>
  <c r="W675" s="1"/>
  <c r="O675"/>
  <c r="N675"/>
  <c r="L675"/>
  <c r="Y841"/>
  <c r="X841"/>
  <c r="V841"/>
  <c r="W841" s="1"/>
  <c r="O841"/>
  <c r="N841"/>
  <c r="L841"/>
  <c r="M841" s="1"/>
  <c r="Y540"/>
  <c r="X540"/>
  <c r="V540"/>
  <c r="W540" s="1"/>
  <c r="O540"/>
  <c r="N540"/>
  <c r="L540"/>
  <c r="Y793"/>
  <c r="X793"/>
  <c r="V793"/>
  <c r="W793" s="1"/>
  <c r="O793"/>
  <c r="N793"/>
  <c r="L793"/>
  <c r="Y756"/>
  <c r="X756"/>
  <c r="V756"/>
  <c r="W756" s="1"/>
  <c r="O756"/>
  <c r="N756"/>
  <c r="L756"/>
  <c r="Y489"/>
  <c r="X489"/>
  <c r="V489"/>
  <c r="W489" s="1"/>
  <c r="O489"/>
  <c r="N489"/>
  <c r="L489"/>
  <c r="Y311"/>
  <c r="X311"/>
  <c r="V311"/>
  <c r="W311" s="1"/>
  <c r="O311"/>
  <c r="N311"/>
  <c r="L311"/>
  <c r="Y800"/>
  <c r="X800"/>
  <c r="V800"/>
  <c r="W800" s="1"/>
  <c r="O800"/>
  <c r="N800"/>
  <c r="L800"/>
  <c r="Y162"/>
  <c r="X162"/>
  <c r="V162"/>
  <c r="W162" s="1"/>
  <c r="O162"/>
  <c r="N162"/>
  <c r="L162"/>
  <c r="Y332"/>
  <c r="X332"/>
  <c r="V332"/>
  <c r="W332" s="1"/>
  <c r="O332"/>
  <c r="N332"/>
  <c r="L332"/>
  <c r="Y273"/>
  <c r="X273"/>
  <c r="V273"/>
  <c r="W273" s="1"/>
  <c r="O273"/>
  <c r="N273"/>
  <c r="L273"/>
  <c r="M273" s="1"/>
  <c r="Y166"/>
  <c r="X166"/>
  <c r="V166"/>
  <c r="W166" s="1"/>
  <c r="O166"/>
  <c r="N166"/>
  <c r="L166"/>
  <c r="M166" s="1"/>
  <c r="Y15"/>
  <c r="X15"/>
  <c r="V15"/>
  <c r="W15" s="1"/>
  <c r="O15"/>
  <c r="N15"/>
  <c r="L15"/>
  <c r="Y829"/>
  <c r="X829"/>
  <c r="V829"/>
  <c r="W829" s="1"/>
  <c r="O829"/>
  <c r="N829"/>
  <c r="L829"/>
  <c r="Y303"/>
  <c r="X303"/>
  <c r="V303"/>
  <c r="W303" s="1"/>
  <c r="O303"/>
  <c r="N303"/>
  <c r="L303"/>
  <c r="Y269"/>
  <c r="X269"/>
  <c r="V269"/>
  <c r="W269" s="1"/>
  <c r="O269"/>
  <c r="N269"/>
  <c r="L269"/>
  <c r="Y477"/>
  <c r="X477"/>
  <c r="V477"/>
  <c r="W477" s="1"/>
  <c r="O477"/>
  <c r="N477"/>
  <c r="L477"/>
  <c r="Y413"/>
  <c r="X413"/>
  <c r="V413"/>
  <c r="W413" s="1"/>
  <c r="O413"/>
  <c r="N413"/>
  <c r="L413"/>
  <c r="Y929"/>
  <c r="X929"/>
  <c r="V929"/>
  <c r="W929" s="1"/>
  <c r="O929"/>
  <c r="N929"/>
  <c r="L929"/>
  <c r="M929" s="1"/>
  <c r="Y463"/>
  <c r="X463"/>
  <c r="V463"/>
  <c r="W463" s="1"/>
  <c r="O463"/>
  <c r="N463"/>
  <c r="L463"/>
  <c r="Y604"/>
  <c r="X604"/>
  <c r="V604"/>
  <c r="W604" s="1"/>
  <c r="O604"/>
  <c r="N604"/>
  <c r="L604"/>
  <c r="Y815"/>
  <c r="X815"/>
  <c r="V815"/>
  <c r="W815" s="1"/>
  <c r="O815"/>
  <c r="N815"/>
  <c r="L815"/>
  <c r="M815" s="1"/>
  <c r="Y562"/>
  <c r="X562"/>
  <c r="V562"/>
  <c r="W562" s="1"/>
  <c r="O562"/>
  <c r="N562"/>
  <c r="L562"/>
  <c r="Y495"/>
  <c r="X495"/>
  <c r="V495"/>
  <c r="W495" s="1"/>
  <c r="O495"/>
  <c r="N495"/>
  <c r="L495"/>
  <c r="Y556"/>
  <c r="X556"/>
  <c r="V556"/>
  <c r="W556" s="1"/>
  <c r="O556"/>
  <c r="N556"/>
  <c r="L556"/>
  <c r="Y443"/>
  <c r="X443"/>
  <c r="V443"/>
  <c r="W443" s="1"/>
  <c r="O443"/>
  <c r="N443"/>
  <c r="L443"/>
  <c r="Y753"/>
  <c r="X753"/>
  <c r="V753"/>
  <c r="W753" s="1"/>
  <c r="O753"/>
  <c r="N753"/>
  <c r="L753"/>
  <c r="Y280"/>
  <c r="X280"/>
  <c r="V280"/>
  <c r="W280" s="1"/>
  <c r="O280"/>
  <c r="N280"/>
  <c r="L280"/>
  <c r="M280" s="1"/>
  <c r="Y965"/>
  <c r="X965"/>
  <c r="V965"/>
  <c r="W965" s="1"/>
  <c r="O965"/>
  <c r="N965"/>
  <c r="L965"/>
  <c r="Y790"/>
  <c r="X790"/>
  <c r="V790"/>
  <c r="W790" s="1"/>
  <c r="O790"/>
  <c r="N790"/>
  <c r="L790"/>
  <c r="M790" s="1"/>
  <c r="Y712"/>
  <c r="X712"/>
  <c r="V712"/>
  <c r="W712" s="1"/>
  <c r="O712"/>
  <c r="N712"/>
  <c r="L712"/>
  <c r="Y582"/>
  <c r="X582"/>
  <c r="V582"/>
  <c r="W582" s="1"/>
  <c r="O582"/>
  <c r="N582"/>
  <c r="L582"/>
  <c r="Y757"/>
  <c r="X757"/>
  <c r="V757"/>
  <c r="W757" s="1"/>
  <c r="O757"/>
  <c r="N757"/>
  <c r="L757"/>
  <c r="Y834"/>
  <c r="X834"/>
  <c r="V834"/>
  <c r="W834" s="1"/>
  <c r="O834"/>
  <c r="N834"/>
  <c r="L834"/>
  <c r="M834" s="1"/>
  <c r="Y464"/>
  <c r="X464"/>
  <c r="V464"/>
  <c r="W464" s="1"/>
  <c r="O464"/>
  <c r="N464"/>
  <c r="L464"/>
  <c r="Y942"/>
  <c r="X942"/>
  <c r="V942"/>
  <c r="W942" s="1"/>
  <c r="O942"/>
  <c r="N942"/>
  <c r="L942"/>
  <c r="Y710"/>
  <c r="X710"/>
  <c r="V710"/>
  <c r="W710" s="1"/>
  <c r="O710"/>
  <c r="N710"/>
  <c r="L710"/>
  <c r="Y798"/>
  <c r="X798"/>
  <c r="V798"/>
  <c r="W798" s="1"/>
  <c r="O798"/>
  <c r="N798"/>
  <c r="L798"/>
  <c r="Y573"/>
  <c r="X573"/>
  <c r="V573"/>
  <c r="W573" s="1"/>
  <c r="O573"/>
  <c r="N573"/>
  <c r="L573"/>
  <c r="Y570"/>
  <c r="X570"/>
  <c r="V570"/>
  <c r="W570" s="1"/>
  <c r="O570"/>
  <c r="N570"/>
  <c r="L570"/>
  <c r="M570" s="1"/>
  <c r="Y158"/>
  <c r="X158"/>
  <c r="V158"/>
  <c r="W158" s="1"/>
  <c r="O158"/>
  <c r="N158"/>
  <c r="L158"/>
  <c r="M158" s="1"/>
  <c r="Y683"/>
  <c r="X683"/>
  <c r="V683"/>
  <c r="W683" s="1"/>
  <c r="O683"/>
  <c r="N683"/>
  <c r="L683"/>
  <c r="Y177"/>
  <c r="X177"/>
  <c r="V177"/>
  <c r="W177" s="1"/>
  <c r="O177"/>
  <c r="N177"/>
  <c r="L177"/>
  <c r="M177" s="1"/>
  <c r="Y188"/>
  <c r="X188"/>
  <c r="V188"/>
  <c r="W188" s="1"/>
  <c r="O188"/>
  <c r="N188"/>
  <c r="L188"/>
  <c r="Y165"/>
  <c r="X165"/>
  <c r="V165"/>
  <c r="W165" s="1"/>
  <c r="O165"/>
  <c r="N165"/>
  <c r="L165"/>
  <c r="M165" s="1"/>
  <c r="Y182"/>
  <c r="X182"/>
  <c r="V182"/>
  <c r="W182" s="1"/>
  <c r="O182"/>
  <c r="N182"/>
  <c r="L182"/>
  <c r="Y412"/>
  <c r="X412"/>
  <c r="V412"/>
  <c r="W412" s="1"/>
  <c r="O412"/>
  <c r="N412"/>
  <c r="L412"/>
  <c r="M412" s="1"/>
  <c r="Y153"/>
  <c r="X153"/>
  <c r="V153"/>
  <c r="W153" s="1"/>
  <c r="O153"/>
  <c r="N153"/>
  <c r="L153"/>
  <c r="Y444"/>
  <c r="X444"/>
  <c r="V444"/>
  <c r="W444" s="1"/>
  <c r="O444"/>
  <c r="N444"/>
  <c r="L444"/>
  <c r="M444" s="1"/>
  <c r="Y600"/>
  <c r="X600"/>
  <c r="V600"/>
  <c r="W600" s="1"/>
  <c r="O600"/>
  <c r="N600"/>
  <c r="L600"/>
  <c r="Y259"/>
  <c r="X259"/>
  <c r="V259"/>
  <c r="W259" s="1"/>
  <c r="O259"/>
  <c r="N259"/>
  <c r="L259"/>
  <c r="M259" s="1"/>
  <c r="Y222"/>
  <c r="X222"/>
  <c r="V222"/>
  <c r="W222" s="1"/>
  <c r="O222"/>
  <c r="N222"/>
  <c r="L222"/>
  <c r="Y236"/>
  <c r="X236"/>
  <c r="V236"/>
  <c r="W236" s="1"/>
  <c r="O236"/>
  <c r="N236"/>
  <c r="L236"/>
  <c r="Y193"/>
  <c r="X193"/>
  <c r="V193"/>
  <c r="W193" s="1"/>
  <c r="O193"/>
  <c r="N193"/>
  <c r="L193"/>
  <c r="M193" s="1"/>
  <c r="Y148"/>
  <c r="X148"/>
  <c r="V148"/>
  <c r="W148" s="1"/>
  <c r="O148"/>
  <c r="N148"/>
  <c r="L148"/>
  <c r="M148" s="1"/>
  <c r="Y56"/>
  <c r="X56"/>
  <c r="V56"/>
  <c r="W56" s="1"/>
  <c r="O56"/>
  <c r="N56"/>
  <c r="L56"/>
  <c r="Y471"/>
  <c r="X471"/>
  <c r="V471"/>
  <c r="W471" s="1"/>
  <c r="O471"/>
  <c r="N471"/>
  <c r="L471"/>
  <c r="Y136"/>
  <c r="X136"/>
  <c r="V136"/>
  <c r="W136" s="1"/>
  <c r="O136"/>
  <c r="N136"/>
  <c r="L136"/>
  <c r="Y203"/>
  <c r="X203"/>
  <c r="V203"/>
  <c r="W203" s="1"/>
  <c r="O203"/>
  <c r="N203"/>
  <c r="L203"/>
  <c r="M203" s="1"/>
  <c r="Y594"/>
  <c r="X594"/>
  <c r="V594"/>
  <c r="W594" s="1"/>
  <c r="O594"/>
  <c r="N594"/>
  <c r="L594"/>
  <c r="Y476"/>
  <c r="X476"/>
  <c r="V476"/>
  <c r="W476" s="1"/>
  <c r="O476"/>
  <c r="N476"/>
  <c r="L476"/>
  <c r="Y922"/>
  <c r="X922"/>
  <c r="V922"/>
  <c r="W922" s="1"/>
  <c r="O922"/>
  <c r="N922"/>
  <c r="L922"/>
  <c r="M922" s="1"/>
  <c r="Y577"/>
  <c r="X577"/>
  <c r="V577"/>
  <c r="W577" s="1"/>
  <c r="O577"/>
  <c r="N577"/>
  <c r="L577"/>
  <c r="M577" s="1"/>
  <c r="Y28"/>
  <c r="X28"/>
  <c r="V28"/>
  <c r="W28" s="1"/>
  <c r="O28"/>
  <c r="N28"/>
  <c r="L28"/>
  <c r="Y419"/>
  <c r="X419"/>
  <c r="V419"/>
  <c r="W419" s="1"/>
  <c r="O419"/>
  <c r="N419"/>
  <c r="L419"/>
  <c r="Y482"/>
  <c r="X482"/>
  <c r="V482"/>
  <c r="W482" s="1"/>
  <c r="O482"/>
  <c r="N482"/>
  <c r="L482"/>
  <c r="Y10"/>
  <c r="X10"/>
  <c r="V10"/>
  <c r="W10" s="1"/>
  <c r="O10"/>
  <c r="N10"/>
  <c r="L10"/>
  <c r="M10" s="1"/>
  <c r="Y818"/>
  <c r="X818"/>
  <c r="V818"/>
  <c r="W818" s="1"/>
  <c r="O818"/>
  <c r="N818"/>
  <c r="L818"/>
  <c r="Y785"/>
  <c r="X785"/>
  <c r="V785"/>
  <c r="W785" s="1"/>
  <c r="O785"/>
  <c r="N785"/>
  <c r="L785"/>
  <c r="Y904"/>
  <c r="X904"/>
  <c r="V904"/>
  <c r="W904" s="1"/>
  <c r="O904"/>
  <c r="N904"/>
  <c r="L904"/>
  <c r="M904" s="1"/>
  <c r="Y76"/>
  <c r="X76"/>
  <c r="V76"/>
  <c r="W76" s="1"/>
  <c r="O76"/>
  <c r="N76"/>
  <c r="L76"/>
  <c r="M76" s="1"/>
  <c r="Y930"/>
  <c r="X930"/>
  <c r="V930"/>
  <c r="W930" s="1"/>
  <c r="O930"/>
  <c r="N930"/>
  <c r="L930"/>
  <c r="Y209"/>
  <c r="X209"/>
  <c r="V209"/>
  <c r="W209" s="1"/>
  <c r="O209"/>
  <c r="N209"/>
  <c r="L209"/>
  <c r="Y321"/>
  <c r="X321"/>
  <c r="V321"/>
  <c r="W321" s="1"/>
  <c r="O321"/>
  <c r="N321"/>
  <c r="L321"/>
  <c r="Y656"/>
  <c r="X656"/>
  <c r="V656"/>
  <c r="W656" s="1"/>
  <c r="O656"/>
  <c r="N656"/>
  <c r="L656"/>
  <c r="M656" s="1"/>
  <c r="Y260"/>
  <c r="X260"/>
  <c r="V260"/>
  <c r="W260" s="1"/>
  <c r="O260"/>
  <c r="N260"/>
  <c r="L260"/>
  <c r="Y599"/>
  <c r="X599"/>
  <c r="V599"/>
  <c r="W599" s="1"/>
  <c r="O599"/>
  <c r="N599"/>
  <c r="L599"/>
  <c r="M599" s="1"/>
  <c r="Y849"/>
  <c r="X849"/>
  <c r="V849"/>
  <c r="W849" s="1"/>
  <c r="O849"/>
  <c r="N849"/>
  <c r="L849"/>
  <c r="M849" s="1"/>
  <c r="Y940"/>
  <c r="X940"/>
  <c r="V940"/>
  <c r="W940" s="1"/>
  <c r="O940"/>
  <c r="N940"/>
  <c r="L940"/>
  <c r="Y746"/>
  <c r="X746"/>
  <c r="V746"/>
  <c r="W746" s="1"/>
  <c r="O746"/>
  <c r="N746"/>
  <c r="L746"/>
  <c r="Y505"/>
  <c r="X505"/>
  <c r="V505"/>
  <c r="W505" s="1"/>
  <c r="O505"/>
  <c r="N505"/>
  <c r="L505"/>
  <c r="Y850"/>
  <c r="X850"/>
  <c r="V850"/>
  <c r="W850" s="1"/>
  <c r="O850"/>
  <c r="N850"/>
  <c r="L850"/>
  <c r="M850" s="1"/>
  <c r="Y742"/>
  <c r="X742"/>
  <c r="V742"/>
  <c r="W742" s="1"/>
  <c r="O742"/>
  <c r="N742"/>
  <c r="L742"/>
  <c r="Y68"/>
  <c r="X68"/>
  <c r="V68"/>
  <c r="W68" s="1"/>
  <c r="O68"/>
  <c r="N68"/>
  <c r="L68"/>
  <c r="Y86"/>
  <c r="X86"/>
  <c r="V86"/>
  <c r="W86" s="1"/>
  <c r="O86"/>
  <c r="N86"/>
  <c r="L86"/>
  <c r="M86" s="1"/>
  <c r="Y646"/>
  <c r="X646"/>
  <c r="V646"/>
  <c r="W646" s="1"/>
  <c r="O646"/>
  <c r="N646"/>
  <c r="L646"/>
  <c r="M646" s="1"/>
  <c r="Y460"/>
  <c r="X460"/>
  <c r="V460"/>
  <c r="W460" s="1"/>
  <c r="O460"/>
  <c r="N460"/>
  <c r="L460"/>
  <c r="Y775"/>
  <c r="X775"/>
  <c r="V775"/>
  <c r="W775" s="1"/>
  <c r="O775"/>
  <c r="N775"/>
  <c r="L775"/>
  <c r="Y397"/>
  <c r="X397"/>
  <c r="V397"/>
  <c r="W397" s="1"/>
  <c r="O397"/>
  <c r="N397"/>
  <c r="L397"/>
  <c r="Y589"/>
  <c r="X589"/>
  <c r="V589"/>
  <c r="W589" s="1"/>
  <c r="O589"/>
  <c r="N589"/>
  <c r="L589"/>
  <c r="M589" s="1"/>
  <c r="Y342"/>
  <c r="X342"/>
  <c r="V342"/>
  <c r="W342" s="1"/>
  <c r="O342"/>
  <c r="N342"/>
  <c r="L342"/>
  <c r="Y95"/>
  <c r="X95"/>
  <c r="V95"/>
  <c r="W95" s="1"/>
  <c r="O95"/>
  <c r="N95"/>
  <c r="L95"/>
  <c r="Y761"/>
  <c r="X761"/>
  <c r="V761"/>
  <c r="W761" s="1"/>
  <c r="O761"/>
  <c r="N761"/>
  <c r="L761"/>
  <c r="Y121"/>
  <c r="X121"/>
  <c r="V121"/>
  <c r="W121" s="1"/>
  <c r="O121"/>
  <c r="N121"/>
  <c r="L121"/>
  <c r="M121" s="1"/>
  <c r="Y472"/>
  <c r="X472"/>
  <c r="V472"/>
  <c r="W472" s="1"/>
  <c r="O472"/>
  <c r="N472"/>
  <c r="L472"/>
  <c r="Y440"/>
  <c r="X440"/>
  <c r="V440"/>
  <c r="W440" s="1"/>
  <c r="O440"/>
  <c r="N440"/>
  <c r="L440"/>
  <c r="Y84"/>
  <c r="X84"/>
  <c r="V84"/>
  <c r="W84" s="1"/>
  <c r="O84"/>
  <c r="N84"/>
  <c r="L84"/>
  <c r="M84" s="1"/>
  <c r="Y65"/>
  <c r="X65"/>
  <c r="V65"/>
  <c r="W65" s="1"/>
  <c r="O65"/>
  <c r="N65"/>
  <c r="L65"/>
  <c r="Y500"/>
  <c r="X500"/>
  <c r="V500"/>
  <c r="W500" s="1"/>
  <c r="O500"/>
  <c r="N500"/>
  <c r="L500"/>
  <c r="Y210"/>
  <c r="X210"/>
  <c r="V210"/>
  <c r="W210" s="1"/>
  <c r="O210"/>
  <c r="N210"/>
  <c r="L210"/>
  <c r="M210" s="1"/>
  <c r="Y145"/>
  <c r="X145"/>
  <c r="V145"/>
  <c r="W145" s="1"/>
  <c r="O145"/>
  <c r="N145"/>
  <c r="L145"/>
  <c r="M145" s="1"/>
  <c r="Y368"/>
  <c r="X368"/>
  <c r="V368"/>
  <c r="W368" s="1"/>
  <c r="O368"/>
  <c r="N368"/>
  <c r="L368"/>
  <c r="Y809"/>
  <c r="X809"/>
  <c r="V809"/>
  <c r="W809" s="1"/>
  <c r="O809"/>
  <c r="N809"/>
  <c r="L809"/>
  <c r="Y961"/>
  <c r="X961"/>
  <c r="V961"/>
  <c r="W961" s="1"/>
  <c r="O961"/>
  <c r="N961"/>
  <c r="L961"/>
  <c r="Y514"/>
  <c r="X514"/>
  <c r="V514"/>
  <c r="W514" s="1"/>
  <c r="O514"/>
  <c r="N514"/>
  <c r="L514"/>
  <c r="M514" s="1"/>
  <c r="Y450"/>
  <c r="X450"/>
  <c r="V450"/>
  <c r="W450" s="1"/>
  <c r="O450"/>
  <c r="N450"/>
  <c r="L450"/>
  <c r="Y865"/>
  <c r="X865"/>
  <c r="V865"/>
  <c r="W865" s="1"/>
  <c r="O865"/>
  <c r="N865"/>
  <c r="L865"/>
  <c r="Y781"/>
  <c r="X781"/>
  <c r="V781"/>
  <c r="W781" s="1"/>
  <c r="O781"/>
  <c r="N781"/>
  <c r="L781"/>
  <c r="Y523"/>
  <c r="X523"/>
  <c r="V523"/>
  <c r="W523" s="1"/>
  <c r="O523"/>
  <c r="N523"/>
  <c r="L523"/>
  <c r="M523" s="1"/>
  <c r="Y114"/>
  <c r="X114"/>
  <c r="V114"/>
  <c r="W114" s="1"/>
  <c r="O114"/>
  <c r="N114"/>
  <c r="L114"/>
  <c r="Y69"/>
  <c r="X69"/>
  <c r="V69"/>
  <c r="W69" s="1"/>
  <c r="O69"/>
  <c r="N69"/>
  <c r="L69"/>
  <c r="M69" s="1"/>
  <c r="Y721"/>
  <c r="X721"/>
  <c r="V721"/>
  <c r="W721" s="1"/>
  <c r="O721"/>
  <c r="N721"/>
  <c r="L721"/>
  <c r="M721" s="1"/>
  <c r="Y906"/>
  <c r="X906"/>
  <c r="V906"/>
  <c r="W906" s="1"/>
  <c r="O906"/>
  <c r="N906"/>
  <c r="L906"/>
  <c r="Y916"/>
  <c r="X916"/>
  <c r="V916"/>
  <c r="W916" s="1"/>
  <c r="O916"/>
  <c r="N916"/>
  <c r="L916"/>
  <c r="Y26"/>
  <c r="X26"/>
  <c r="V26"/>
  <c r="W26" s="1"/>
  <c r="O26"/>
  <c r="N26"/>
  <c r="L26"/>
  <c r="Y408"/>
  <c r="X408"/>
  <c r="V408"/>
  <c r="W408" s="1"/>
  <c r="O408"/>
  <c r="N408"/>
  <c r="L408"/>
  <c r="M408" s="1"/>
  <c r="Y921"/>
  <c r="X921"/>
  <c r="V921"/>
  <c r="W921" s="1"/>
  <c r="O921"/>
  <c r="N921"/>
  <c r="L921"/>
  <c r="Y290"/>
  <c r="X290"/>
  <c r="V290"/>
  <c r="W290" s="1"/>
  <c r="O290"/>
  <c r="N290"/>
  <c r="L290"/>
  <c r="Y955"/>
  <c r="X955"/>
  <c r="V955"/>
  <c r="W955" s="1"/>
  <c r="O955"/>
  <c r="N955"/>
  <c r="L955"/>
  <c r="M955" s="1"/>
  <c r="Y591"/>
  <c r="X591"/>
  <c r="V591"/>
  <c r="W591" s="1"/>
  <c r="O591"/>
  <c r="N591"/>
  <c r="L591"/>
  <c r="Y637"/>
  <c r="X637"/>
  <c r="V637"/>
  <c r="W637" s="1"/>
  <c r="O637"/>
  <c r="N637"/>
  <c r="L637"/>
  <c r="Y305"/>
  <c r="X305"/>
  <c r="V305"/>
  <c r="W305" s="1"/>
  <c r="O305"/>
  <c r="N305"/>
  <c r="L305"/>
  <c r="M305" s="1"/>
  <c r="Y690"/>
  <c r="X690"/>
  <c r="V690"/>
  <c r="W690" s="1"/>
  <c r="O690"/>
  <c r="N690"/>
  <c r="L690"/>
  <c r="Y830"/>
  <c r="X830"/>
  <c r="V830"/>
  <c r="W830" s="1"/>
  <c r="O830"/>
  <c r="N830"/>
  <c r="L830"/>
  <c r="Y343"/>
  <c r="X343"/>
  <c r="V343"/>
  <c r="W343" s="1"/>
  <c r="O343"/>
  <c r="N343"/>
  <c r="L343"/>
  <c r="Y271"/>
  <c r="X271"/>
  <c r="V271"/>
  <c r="W271" s="1"/>
  <c r="O271"/>
  <c r="N271"/>
  <c r="L271"/>
  <c r="M271" s="1"/>
  <c r="Y50"/>
  <c r="X50"/>
  <c r="V50"/>
  <c r="O50"/>
  <c r="N50"/>
  <c r="L50"/>
  <c r="M50" s="1"/>
  <c r="Y277"/>
  <c r="X277"/>
  <c r="V277"/>
  <c r="W277" s="1"/>
  <c r="O277"/>
  <c r="N277"/>
  <c r="L277"/>
  <c r="M277" s="1"/>
  <c r="Y377"/>
  <c r="X377"/>
  <c r="V377"/>
  <c r="W377" s="1"/>
  <c r="O377"/>
  <c r="N377"/>
  <c r="L377"/>
  <c r="Y607"/>
  <c r="X607"/>
  <c r="V607"/>
  <c r="W607" s="1"/>
  <c r="O607"/>
  <c r="N607"/>
  <c r="L607"/>
  <c r="Y499"/>
  <c r="X499"/>
  <c r="V499"/>
  <c r="W499" s="1"/>
  <c r="O499"/>
  <c r="N499"/>
  <c r="L499"/>
  <c r="Y695"/>
  <c r="X695"/>
  <c r="V695"/>
  <c r="W695" s="1"/>
  <c r="O695"/>
  <c r="N695"/>
  <c r="L695"/>
  <c r="M695" s="1"/>
  <c r="Y363"/>
  <c r="X363"/>
  <c r="V363"/>
  <c r="W363" s="1"/>
  <c r="O363"/>
  <c r="N363"/>
  <c r="L363"/>
  <c r="Y621"/>
  <c r="X621"/>
  <c r="V621"/>
  <c r="W621" s="1"/>
  <c r="O621"/>
  <c r="N621"/>
  <c r="L621"/>
  <c r="Y481"/>
  <c r="X481"/>
  <c r="V481"/>
  <c r="W481" s="1"/>
  <c r="O481"/>
  <c r="N481"/>
  <c r="L481"/>
  <c r="Y351"/>
  <c r="X351"/>
  <c r="V351"/>
  <c r="W351" s="1"/>
  <c r="O351"/>
  <c r="N351"/>
  <c r="L351"/>
  <c r="M351" s="1"/>
  <c r="Y295"/>
  <c r="X295"/>
  <c r="V295"/>
  <c r="W295" s="1"/>
  <c r="O295"/>
  <c r="N295"/>
  <c r="L295"/>
  <c r="Y258"/>
  <c r="X258"/>
  <c r="V258"/>
  <c r="W258" s="1"/>
  <c r="O258"/>
  <c r="N258"/>
  <c r="L258"/>
  <c r="Y432"/>
  <c r="X432"/>
  <c r="V432"/>
  <c r="W432" s="1"/>
  <c r="O432"/>
  <c r="N432"/>
  <c r="L432"/>
  <c r="Y201"/>
  <c r="X201"/>
  <c r="V201"/>
  <c r="W201" s="1"/>
  <c r="O201"/>
  <c r="N201"/>
  <c r="L201"/>
  <c r="M201" s="1"/>
  <c r="Y396"/>
  <c r="X396"/>
  <c r="V396"/>
  <c r="W396" s="1"/>
  <c r="O396"/>
  <c r="N396"/>
  <c r="L396"/>
  <c r="Y314"/>
  <c r="X314"/>
  <c r="V314"/>
  <c r="W314" s="1"/>
  <c r="O314"/>
  <c r="N314"/>
  <c r="L314"/>
  <c r="Y407"/>
  <c r="X407"/>
  <c r="V407"/>
  <c r="W407" s="1"/>
  <c r="O407"/>
  <c r="N407"/>
  <c r="L407"/>
  <c r="Y214"/>
  <c r="X214"/>
  <c r="V214"/>
  <c r="W214" s="1"/>
  <c r="O214"/>
  <c r="N214"/>
  <c r="L214"/>
  <c r="M214" s="1"/>
  <c r="Y172"/>
  <c r="X172"/>
  <c r="V172"/>
  <c r="W172" s="1"/>
  <c r="O172"/>
  <c r="N172"/>
  <c r="L172"/>
  <c r="Y938"/>
  <c r="X938"/>
  <c r="V938"/>
  <c r="W938" s="1"/>
  <c r="O938"/>
  <c r="N938"/>
  <c r="L938"/>
  <c r="Y722"/>
  <c r="X722"/>
  <c r="V722"/>
  <c r="W722" s="1"/>
  <c r="O722"/>
  <c r="N722"/>
  <c r="L722"/>
  <c r="Y488"/>
  <c r="X488"/>
  <c r="V488"/>
  <c r="W488" s="1"/>
  <c r="O488"/>
  <c r="N488"/>
  <c r="L488"/>
  <c r="Y726"/>
  <c r="X726"/>
  <c r="V726"/>
  <c r="W726" s="1"/>
  <c r="O726"/>
  <c r="N726"/>
  <c r="L726"/>
  <c r="Y564"/>
  <c r="X564"/>
  <c r="V564"/>
  <c r="W564" s="1"/>
  <c r="O564"/>
  <c r="N564"/>
  <c r="L564"/>
  <c r="Y891"/>
  <c r="X891"/>
  <c r="V891"/>
  <c r="W891" s="1"/>
  <c r="O891"/>
  <c r="N891"/>
  <c r="L891"/>
  <c r="Y826"/>
  <c r="X826"/>
  <c r="V826"/>
  <c r="W826" s="1"/>
  <c r="O826"/>
  <c r="N826"/>
  <c r="L826"/>
  <c r="M826" s="1"/>
  <c r="Y715"/>
  <c r="X715"/>
  <c r="V715"/>
  <c r="W715" s="1"/>
  <c r="O715"/>
  <c r="N715"/>
  <c r="L715"/>
  <c r="Y359"/>
  <c r="X359"/>
  <c r="V359"/>
  <c r="W359" s="1"/>
  <c r="O359"/>
  <c r="N359"/>
  <c r="L359"/>
  <c r="M359" s="1"/>
  <c r="Y735"/>
  <c r="X735"/>
  <c r="V735"/>
  <c r="W735" s="1"/>
  <c r="O735"/>
  <c r="N735"/>
  <c r="L735"/>
  <c r="Y215"/>
  <c r="X215"/>
  <c r="V215"/>
  <c r="W215" s="1"/>
  <c r="O215"/>
  <c r="N215"/>
  <c r="L215"/>
  <c r="Y807"/>
  <c r="X807"/>
  <c r="V807"/>
  <c r="W807" s="1"/>
  <c r="O807"/>
  <c r="N807"/>
  <c r="L807"/>
  <c r="Y588"/>
  <c r="X588"/>
  <c r="V588"/>
  <c r="W588" s="1"/>
  <c r="O588"/>
  <c r="N588"/>
  <c r="L588"/>
  <c r="Y885"/>
  <c r="X885"/>
  <c r="V885"/>
  <c r="W885" s="1"/>
  <c r="O885"/>
  <c r="N885"/>
  <c r="L885"/>
  <c r="Y322"/>
  <c r="X322"/>
  <c r="V322"/>
  <c r="W322" s="1"/>
  <c r="O322"/>
  <c r="N322"/>
  <c r="L322"/>
  <c r="Y37"/>
  <c r="X37"/>
  <c r="V37"/>
  <c r="W37" s="1"/>
  <c r="O37"/>
  <c r="N37"/>
  <c r="L37"/>
  <c r="M37" s="1"/>
  <c r="Y417"/>
  <c r="X417"/>
  <c r="V417"/>
  <c r="W417" s="1"/>
  <c r="O417"/>
  <c r="N417"/>
  <c r="L417"/>
  <c r="Y411"/>
  <c r="X411"/>
  <c r="V411"/>
  <c r="W411" s="1"/>
  <c r="O411"/>
  <c r="N411"/>
  <c r="L411"/>
  <c r="Y216"/>
  <c r="X216"/>
  <c r="V216"/>
  <c r="W216" s="1"/>
  <c r="O216"/>
  <c r="N216"/>
  <c r="L216"/>
  <c r="Y605"/>
  <c r="X605"/>
  <c r="V605"/>
  <c r="W605" s="1"/>
  <c r="O605"/>
  <c r="N605"/>
  <c r="L605"/>
  <c r="M605" s="1"/>
  <c r="Y509"/>
  <c r="X509"/>
  <c r="V509"/>
  <c r="W509" s="1"/>
  <c r="O509"/>
  <c r="N509"/>
  <c r="L509"/>
  <c r="Y318"/>
  <c r="X318"/>
  <c r="V318"/>
  <c r="W318" s="1"/>
  <c r="O318"/>
  <c r="N318"/>
  <c r="L318"/>
  <c r="Y732"/>
  <c r="X732"/>
  <c r="V732"/>
  <c r="W732" s="1"/>
  <c r="O732"/>
  <c r="N732"/>
  <c r="L732"/>
  <c r="M732" s="1"/>
  <c r="Y199"/>
  <c r="X199"/>
  <c r="V199"/>
  <c r="W199" s="1"/>
  <c r="O199"/>
  <c r="N199"/>
  <c r="L199"/>
  <c r="Y937"/>
  <c r="X937"/>
  <c r="V937"/>
  <c r="W937" s="1"/>
  <c r="O937"/>
  <c r="N937"/>
  <c r="L937"/>
  <c r="Y132"/>
  <c r="X132"/>
  <c r="V132"/>
  <c r="W132" s="1"/>
  <c r="O132"/>
  <c r="N132"/>
  <c r="L132"/>
  <c r="M132" s="1"/>
  <c r="Y426"/>
  <c r="X426"/>
  <c r="V426"/>
  <c r="W426" s="1"/>
  <c r="O426"/>
  <c r="N426"/>
  <c r="L426"/>
  <c r="M426" s="1"/>
  <c r="Y574"/>
  <c r="X574"/>
  <c r="V574"/>
  <c r="W574" s="1"/>
  <c r="O574"/>
  <c r="N574"/>
  <c r="L574"/>
  <c r="Y706"/>
  <c r="X706"/>
  <c r="V706"/>
  <c r="W706" s="1"/>
  <c r="O706"/>
  <c r="N706"/>
  <c r="L706"/>
  <c r="Y356"/>
  <c r="X356"/>
  <c r="V356"/>
  <c r="W356" s="1"/>
  <c r="O356"/>
  <c r="N356"/>
  <c r="L356"/>
  <c r="Y670"/>
  <c r="X670"/>
  <c r="V670"/>
  <c r="W670" s="1"/>
  <c r="O670"/>
  <c r="N670"/>
  <c r="L670"/>
  <c r="M670" s="1"/>
  <c r="Y293"/>
  <c r="X293"/>
  <c r="V293"/>
  <c r="W293" s="1"/>
  <c r="O293"/>
  <c r="N293"/>
  <c r="L293"/>
  <c r="Y557"/>
  <c r="X557"/>
  <c r="V557"/>
  <c r="W557" s="1"/>
  <c r="O557"/>
  <c r="N557"/>
  <c r="L557"/>
  <c r="Y703"/>
  <c r="X703"/>
  <c r="V703"/>
  <c r="W703" s="1"/>
  <c r="O703"/>
  <c r="N703"/>
  <c r="L703"/>
  <c r="Y428"/>
  <c r="X428"/>
  <c r="V428"/>
  <c r="W428" s="1"/>
  <c r="O428"/>
  <c r="N428"/>
  <c r="L428"/>
  <c r="Y572"/>
  <c r="X572"/>
  <c r="V572"/>
  <c r="W572" s="1"/>
  <c r="O572"/>
  <c r="N572"/>
  <c r="L572"/>
  <c r="Y257"/>
  <c r="X257"/>
  <c r="V257"/>
  <c r="W257" s="1"/>
  <c r="O257"/>
  <c r="N257"/>
  <c r="L257"/>
  <c r="M257" s="1"/>
  <c r="Y135"/>
  <c r="X135"/>
  <c r="V135"/>
  <c r="W135" s="1"/>
  <c r="O135"/>
  <c r="N135"/>
  <c r="L135"/>
  <c r="M135" s="1"/>
  <c r="Y246"/>
  <c r="X246"/>
  <c r="V246"/>
  <c r="W246" s="1"/>
  <c r="O246"/>
  <c r="N246"/>
  <c r="L246"/>
  <c r="Y581"/>
  <c r="X581"/>
  <c r="V581"/>
  <c r="W581" s="1"/>
  <c r="O581"/>
  <c r="N581"/>
  <c r="L581"/>
  <c r="Y547"/>
  <c r="X547"/>
  <c r="V547"/>
  <c r="W547" s="1"/>
  <c r="O547"/>
  <c r="N547"/>
  <c r="L547"/>
  <c r="M547" s="1"/>
  <c r="Y418"/>
  <c r="X418"/>
  <c r="V418"/>
  <c r="W418" s="1"/>
  <c r="O418"/>
  <c r="N418"/>
  <c r="L418"/>
  <c r="Y624"/>
  <c r="X624"/>
  <c r="V624"/>
  <c r="W624" s="1"/>
  <c r="O624"/>
  <c r="N624"/>
  <c r="L624"/>
  <c r="Y284"/>
  <c r="X284"/>
  <c r="V284"/>
  <c r="W284" s="1"/>
  <c r="O284"/>
  <c r="N284"/>
  <c r="L284"/>
  <c r="Y745"/>
  <c r="X745"/>
  <c r="V745"/>
  <c r="W745" s="1"/>
  <c r="O745"/>
  <c r="N745"/>
  <c r="L745"/>
  <c r="M745" s="1"/>
  <c r="Y688"/>
  <c r="X688"/>
  <c r="V688"/>
  <c r="W688" s="1"/>
  <c r="O688"/>
  <c r="N688"/>
  <c r="L688"/>
  <c r="M688" s="1"/>
  <c r="Y560"/>
  <c r="X560"/>
  <c r="V560"/>
  <c r="W560" s="1"/>
  <c r="O560"/>
  <c r="N560"/>
  <c r="L560"/>
  <c r="Y878"/>
  <c r="X878"/>
  <c r="V878"/>
  <c r="W878" s="1"/>
  <c r="O878"/>
  <c r="N878"/>
  <c r="L878"/>
  <c r="Y66"/>
  <c r="X66"/>
  <c r="V66"/>
  <c r="W66" s="1"/>
  <c r="O66"/>
  <c r="N66"/>
  <c r="L66"/>
  <c r="M66" s="1"/>
  <c r="Y312"/>
  <c r="X312"/>
  <c r="V312"/>
  <c r="W312" s="1"/>
  <c r="O312"/>
  <c r="N312"/>
  <c r="L312"/>
  <c r="M312" s="1"/>
  <c r="Y49"/>
  <c r="X49"/>
  <c r="V49"/>
  <c r="W49" s="1"/>
  <c r="O49"/>
  <c r="N49"/>
  <c r="L49"/>
  <c r="Y370"/>
  <c r="X370"/>
  <c r="V370"/>
  <c r="W370" s="1"/>
  <c r="O370"/>
  <c r="N370"/>
  <c r="L370"/>
  <c r="M370" s="1"/>
  <c r="Y749"/>
  <c r="X749"/>
  <c r="V749"/>
  <c r="W749" s="1"/>
  <c r="O749"/>
  <c r="N749"/>
  <c r="L749"/>
  <c r="M749" s="1"/>
  <c r="Y435"/>
  <c r="X435"/>
  <c r="V435"/>
  <c r="W435" s="1"/>
  <c r="O435"/>
  <c r="N435"/>
  <c r="L435"/>
  <c r="Y717"/>
  <c r="X717"/>
  <c r="V717"/>
  <c r="W717" s="1"/>
  <c r="O717"/>
  <c r="N717"/>
  <c r="L717"/>
  <c r="Y71"/>
  <c r="X71"/>
  <c r="V71"/>
  <c r="W71" s="1"/>
  <c r="O71"/>
  <c r="N71"/>
  <c r="L71"/>
  <c r="M71" s="1"/>
  <c r="Y200"/>
  <c r="X200"/>
  <c r="V200"/>
  <c r="W200" s="1"/>
  <c r="O200"/>
  <c r="N200"/>
  <c r="L200"/>
  <c r="Y3"/>
  <c r="X3"/>
  <c r="V3"/>
  <c r="W3" s="1"/>
  <c r="O3"/>
  <c r="N3"/>
  <c r="L3"/>
  <c r="Y232"/>
  <c r="X232"/>
  <c r="V232"/>
  <c r="W232" s="1"/>
  <c r="O232"/>
  <c r="N232"/>
  <c r="L232"/>
  <c r="Y75"/>
  <c r="X75"/>
  <c r="V75"/>
  <c r="W75" s="1"/>
  <c r="O75"/>
  <c r="N75"/>
  <c r="L75"/>
  <c r="M75" s="1"/>
  <c r="Y569"/>
  <c r="X569"/>
  <c r="V569"/>
  <c r="W569" s="1"/>
  <c r="O569"/>
  <c r="N569"/>
  <c r="L569"/>
  <c r="Y817"/>
  <c r="X817"/>
  <c r="V817"/>
  <c r="W817" s="1"/>
  <c r="O817"/>
  <c r="N817"/>
  <c r="L817"/>
  <c r="Y859"/>
  <c r="X859"/>
  <c r="V859"/>
  <c r="W859" s="1"/>
  <c r="O859"/>
  <c r="N859"/>
  <c r="L859"/>
  <c r="Y839"/>
  <c r="X839"/>
  <c r="V839"/>
  <c r="W839" s="1"/>
  <c r="O839"/>
  <c r="N839"/>
  <c r="L839"/>
  <c r="Y494"/>
  <c r="X494"/>
  <c r="V494"/>
  <c r="W494" s="1"/>
  <c r="O494"/>
  <c r="N494"/>
  <c r="L494"/>
  <c r="M494" s="1"/>
  <c r="Y856"/>
  <c r="X856"/>
  <c r="V856"/>
  <c r="W856" s="1"/>
  <c r="O856"/>
  <c r="N856"/>
  <c r="L856"/>
  <c r="M856" s="1"/>
  <c r="Y752"/>
  <c r="X752"/>
  <c r="V752"/>
  <c r="W752" s="1"/>
  <c r="O752"/>
  <c r="N752"/>
  <c r="L752"/>
  <c r="Y673"/>
  <c r="X673"/>
  <c r="V673"/>
  <c r="W673" s="1"/>
  <c r="O673"/>
  <c r="N673"/>
  <c r="L673"/>
  <c r="Y659"/>
  <c r="X659"/>
  <c r="V659"/>
  <c r="W659" s="1"/>
  <c r="O659"/>
  <c r="N659"/>
  <c r="L659"/>
  <c r="M659" s="1"/>
  <c r="Y697"/>
  <c r="X697"/>
  <c r="V697"/>
  <c r="W697" s="1"/>
  <c r="O697"/>
  <c r="N697"/>
  <c r="L697"/>
  <c r="Y920"/>
  <c r="X920"/>
  <c r="V920"/>
  <c r="W920" s="1"/>
  <c r="O920"/>
  <c r="N920"/>
  <c r="L920"/>
  <c r="Y213"/>
  <c r="X213"/>
  <c r="V213"/>
  <c r="W213" s="1"/>
  <c r="O213"/>
  <c r="N213"/>
  <c r="L213"/>
  <c r="Y678"/>
  <c r="X678"/>
  <c r="V678"/>
  <c r="W678" s="1"/>
  <c r="O678"/>
  <c r="N678"/>
  <c r="L678"/>
  <c r="M678" s="1"/>
  <c r="Y131"/>
  <c r="X131"/>
  <c r="V131"/>
  <c r="W131" s="1"/>
  <c r="O131"/>
  <c r="N131"/>
  <c r="L131"/>
  <c r="Y653"/>
  <c r="X653"/>
  <c r="V653"/>
  <c r="W653" s="1"/>
  <c r="O653"/>
  <c r="N653"/>
  <c r="L653"/>
  <c r="M653" s="1"/>
  <c r="Y711"/>
  <c r="X711"/>
  <c r="V711"/>
  <c r="W711" s="1"/>
  <c r="O711"/>
  <c r="N711"/>
  <c r="L711"/>
  <c r="Y449"/>
  <c r="X449"/>
  <c r="V449"/>
  <c r="W449" s="1"/>
  <c r="O449"/>
  <c r="N449"/>
  <c r="L449"/>
  <c r="Y174"/>
  <c r="X174"/>
  <c r="V174"/>
  <c r="W174" s="1"/>
  <c r="O174"/>
  <c r="N174"/>
  <c r="L174"/>
  <c r="M174" s="1"/>
  <c r="Y354"/>
  <c r="X354"/>
  <c r="V354"/>
  <c r="W354" s="1"/>
  <c r="O354"/>
  <c r="N354"/>
  <c r="L354"/>
  <c r="M354" s="1"/>
  <c r="Y94"/>
  <c r="X94"/>
  <c r="V94"/>
  <c r="W94" s="1"/>
  <c r="O94"/>
  <c r="N94"/>
  <c r="L94"/>
  <c r="Y874"/>
  <c r="X874"/>
  <c r="V874"/>
  <c r="W874" s="1"/>
  <c r="O874"/>
  <c r="N874"/>
  <c r="L874"/>
  <c r="Y538"/>
  <c r="X538"/>
  <c r="V538"/>
  <c r="W538" s="1"/>
  <c r="O538"/>
  <c r="N538"/>
  <c r="L538"/>
  <c r="M538" s="1"/>
  <c r="Y320"/>
  <c r="X320"/>
  <c r="V320"/>
  <c r="W320" s="1"/>
  <c r="O320"/>
  <c r="N320"/>
  <c r="L320"/>
  <c r="M320" s="1"/>
  <c r="Y276"/>
  <c r="X276"/>
  <c r="V276"/>
  <c r="W276" s="1"/>
  <c r="O276"/>
  <c r="N276"/>
  <c r="L276"/>
  <c r="Y791"/>
  <c r="X791"/>
  <c r="V791"/>
  <c r="W791" s="1"/>
  <c r="O791"/>
  <c r="N791"/>
  <c r="L791"/>
  <c r="Y854"/>
  <c r="X854"/>
  <c r="V854"/>
  <c r="W854" s="1"/>
  <c r="O854"/>
  <c r="N854"/>
  <c r="L854"/>
  <c r="M854" s="1"/>
  <c r="Y331"/>
  <c r="X331"/>
  <c r="V331"/>
  <c r="W331" s="1"/>
  <c r="O331"/>
  <c r="N331"/>
  <c r="L331"/>
  <c r="M331" s="1"/>
  <c r="Y46"/>
  <c r="X46"/>
  <c r="V46"/>
  <c r="W46" s="1"/>
  <c r="O46"/>
  <c r="N46"/>
  <c r="L46"/>
  <c r="Y196"/>
  <c r="X196"/>
  <c r="V196"/>
  <c r="W196" s="1"/>
  <c r="O196"/>
  <c r="N196"/>
  <c r="L196"/>
  <c r="Y611"/>
  <c r="X611"/>
  <c r="V611"/>
  <c r="W611" s="1"/>
  <c r="O611"/>
  <c r="N611"/>
  <c r="L611"/>
  <c r="Y404"/>
  <c r="X404"/>
  <c r="V404"/>
  <c r="W404" s="1"/>
  <c r="O404"/>
  <c r="N404"/>
  <c r="L404"/>
  <c r="M404" s="1"/>
  <c r="Y592"/>
  <c r="X592"/>
  <c r="V592"/>
  <c r="W592" s="1"/>
  <c r="O592"/>
  <c r="N592"/>
  <c r="L592"/>
  <c r="Y383"/>
  <c r="X383"/>
  <c r="V383"/>
  <c r="W383" s="1"/>
  <c r="O383"/>
  <c r="N383"/>
  <c r="L383"/>
  <c r="Y369"/>
  <c r="X369"/>
  <c r="V369"/>
  <c r="W369" s="1"/>
  <c r="O369"/>
  <c r="N369"/>
  <c r="L369"/>
  <c r="Y911"/>
  <c r="X911"/>
  <c r="V911"/>
  <c r="W911" s="1"/>
  <c r="O911"/>
  <c r="N911"/>
  <c r="L911"/>
  <c r="Y864"/>
  <c r="X864"/>
  <c r="V864"/>
  <c r="W864" s="1"/>
  <c r="O864"/>
  <c r="N864"/>
  <c r="L864"/>
  <c r="Y736"/>
  <c r="X736"/>
  <c r="V736"/>
  <c r="W736" s="1"/>
  <c r="O736"/>
  <c r="N736"/>
  <c r="L736"/>
  <c r="Y804"/>
  <c r="X804"/>
  <c r="V804"/>
  <c r="W804" s="1"/>
  <c r="O804"/>
  <c r="N804"/>
  <c r="L804"/>
  <c r="Y873"/>
  <c r="X873"/>
  <c r="V873"/>
  <c r="W873" s="1"/>
  <c r="O873"/>
  <c r="N873"/>
  <c r="L873"/>
  <c r="Y884"/>
  <c r="X884"/>
  <c r="V884"/>
  <c r="W884" s="1"/>
  <c r="O884"/>
  <c r="N884"/>
  <c r="L884"/>
  <c r="Y618"/>
  <c r="X618"/>
  <c r="V618"/>
  <c r="W618" s="1"/>
  <c r="O618"/>
  <c r="N618"/>
  <c r="L618"/>
  <c r="Y525"/>
  <c r="X525"/>
  <c r="V525"/>
  <c r="W525" s="1"/>
  <c r="O525"/>
  <c r="N525"/>
  <c r="L525"/>
  <c r="Y853"/>
  <c r="X853"/>
  <c r="V853"/>
  <c r="W853" s="1"/>
  <c r="O853"/>
  <c r="N853"/>
  <c r="L853"/>
  <c r="Y140"/>
  <c r="X140"/>
  <c r="V140"/>
  <c r="W140" s="1"/>
  <c r="O140"/>
  <c r="N140"/>
  <c r="L140"/>
  <c r="M140" s="1"/>
  <c r="Y329"/>
  <c r="X329"/>
  <c r="V329"/>
  <c r="W329" s="1"/>
  <c r="O329"/>
  <c r="N329"/>
  <c r="L329"/>
  <c r="Y388"/>
  <c r="X388"/>
  <c r="V388"/>
  <c r="W388" s="1"/>
  <c r="O388"/>
  <c r="N388"/>
  <c r="L388"/>
  <c r="Y617"/>
  <c r="X617"/>
  <c r="V617"/>
  <c r="W617" s="1"/>
  <c r="O617"/>
  <c r="N617"/>
  <c r="L617"/>
  <c r="Y825"/>
  <c r="X825"/>
  <c r="V825"/>
  <c r="W825" s="1"/>
  <c r="O825"/>
  <c r="N825"/>
  <c r="L825"/>
  <c r="Y451"/>
  <c r="X451"/>
  <c r="V451"/>
  <c r="W451" s="1"/>
  <c r="O451"/>
  <c r="N451"/>
  <c r="L451"/>
  <c r="Y92"/>
  <c r="X92"/>
  <c r="V92"/>
  <c r="W92" s="1"/>
  <c r="O92"/>
  <c r="N92"/>
  <c r="L92"/>
  <c r="M92" s="1"/>
  <c r="Y339"/>
  <c r="X339"/>
  <c r="V339"/>
  <c r="W339" s="1"/>
  <c r="O339"/>
  <c r="N339"/>
  <c r="L339"/>
  <c r="Y441"/>
  <c r="X441"/>
  <c r="V441"/>
  <c r="W441" s="1"/>
  <c r="O441"/>
  <c r="N441"/>
  <c r="L441"/>
  <c r="Y584"/>
  <c r="X584"/>
  <c r="V584"/>
  <c r="W584" s="1"/>
  <c r="O584"/>
  <c r="N584"/>
  <c r="L584"/>
  <c r="Y35"/>
  <c r="X35"/>
  <c r="V35"/>
  <c r="W35" s="1"/>
  <c r="O35"/>
  <c r="N35"/>
  <c r="L35"/>
  <c r="M35" s="1"/>
  <c r="Y38"/>
  <c r="X38"/>
  <c r="V38"/>
  <c r="W38" s="1"/>
  <c r="O38"/>
  <c r="N38"/>
  <c r="L38"/>
  <c r="Y787"/>
  <c r="X787"/>
  <c r="V787"/>
  <c r="W787" s="1"/>
  <c r="O787"/>
  <c r="N787"/>
  <c r="L787"/>
  <c r="Y774"/>
  <c r="X774"/>
  <c r="V774"/>
  <c r="W774" s="1"/>
  <c r="O774"/>
  <c r="N774"/>
  <c r="L774"/>
  <c r="Y345"/>
  <c r="X345"/>
  <c r="V345"/>
  <c r="W345" s="1"/>
  <c r="O345"/>
  <c r="N345"/>
  <c r="L345"/>
  <c r="M345" s="1"/>
  <c r="Y83"/>
  <c r="X83"/>
  <c r="V83"/>
  <c r="W83" s="1"/>
  <c r="O83"/>
  <c r="N83"/>
  <c r="L83"/>
  <c r="Y616"/>
  <c r="X616"/>
  <c r="V616"/>
  <c r="W616" s="1"/>
  <c r="O616"/>
  <c r="N616"/>
  <c r="L616"/>
  <c r="Y11"/>
  <c r="X11"/>
  <c r="V11"/>
  <c r="W11" s="1"/>
  <c r="O11"/>
  <c r="N11"/>
  <c r="L11"/>
  <c r="M11" s="1"/>
  <c r="Y149"/>
  <c r="X149"/>
  <c r="V149"/>
  <c r="W149" s="1"/>
  <c r="O149"/>
  <c r="N149"/>
  <c r="L149"/>
  <c r="Y102"/>
  <c r="X102"/>
  <c r="V102"/>
  <c r="W102" s="1"/>
  <c r="O102"/>
  <c r="N102"/>
  <c r="L102"/>
  <c r="Y390"/>
  <c r="X390"/>
  <c r="V390"/>
  <c r="W390" s="1"/>
  <c r="O390"/>
  <c r="N390"/>
  <c r="L390"/>
  <c r="M390" s="1"/>
  <c r="Y583"/>
  <c r="X583"/>
  <c r="V583"/>
  <c r="W583" s="1"/>
  <c r="O583"/>
  <c r="N583"/>
  <c r="L583"/>
  <c r="M583" s="1"/>
  <c r="Y887"/>
  <c r="X887"/>
  <c r="V887"/>
  <c r="W887" s="1"/>
  <c r="O887"/>
  <c r="N887"/>
  <c r="L887"/>
  <c r="Y960"/>
  <c r="X960"/>
  <c r="V960"/>
  <c r="W960" s="1"/>
  <c r="O960"/>
  <c r="N960"/>
  <c r="L960"/>
  <c r="Y806"/>
  <c r="X806"/>
  <c r="V806"/>
  <c r="W806" s="1"/>
  <c r="O806"/>
  <c r="N806"/>
  <c r="L806"/>
  <c r="M806" s="1"/>
  <c r="Y270"/>
  <c r="X270"/>
  <c r="V270"/>
  <c r="W270" s="1"/>
  <c r="O270"/>
  <c r="N270"/>
  <c r="L270"/>
  <c r="Y660"/>
  <c r="X660"/>
  <c r="V660"/>
  <c r="W660" s="1"/>
  <c r="O660"/>
  <c r="N660"/>
  <c r="L660"/>
  <c r="Y519"/>
  <c r="X519"/>
  <c r="V519"/>
  <c r="W519" s="1"/>
  <c r="O519"/>
  <c r="N519"/>
  <c r="L519"/>
  <c r="Y309"/>
  <c r="X309"/>
  <c r="V309"/>
  <c r="W309" s="1"/>
  <c r="O309"/>
  <c r="N309"/>
  <c r="L309"/>
  <c r="M309" s="1"/>
  <c r="Y951"/>
  <c r="X951"/>
  <c r="V951"/>
  <c r="W951" s="1"/>
  <c r="O951"/>
  <c r="N951"/>
  <c r="L951"/>
  <c r="Y175"/>
  <c r="X175"/>
  <c r="V175"/>
  <c r="W175" s="1"/>
  <c r="O175"/>
  <c r="N175"/>
  <c r="L175"/>
  <c r="Y963"/>
  <c r="X963"/>
  <c r="V963"/>
  <c r="O963"/>
  <c r="N963"/>
  <c r="L963"/>
  <c r="M963" s="1"/>
  <c r="Y734"/>
  <c r="X734"/>
  <c r="V734"/>
  <c r="W734" s="1"/>
  <c r="O734"/>
  <c r="N734"/>
  <c r="L734"/>
  <c r="Y664"/>
  <c r="X664"/>
  <c r="V664"/>
  <c r="W664" s="1"/>
  <c r="O664"/>
  <c r="N664"/>
  <c r="L664"/>
  <c r="M664" s="1"/>
  <c r="Y626"/>
  <c r="X626"/>
  <c r="V626"/>
  <c r="W626" s="1"/>
  <c r="O626"/>
  <c r="N626"/>
  <c r="L626"/>
  <c r="M626" s="1"/>
  <c r="Y81"/>
  <c r="X81"/>
  <c r="V81"/>
  <c r="W81" s="1"/>
  <c r="O81"/>
  <c r="N81"/>
  <c r="L81"/>
  <c r="Y242"/>
  <c r="X242"/>
  <c r="V242"/>
  <c r="W242" s="1"/>
  <c r="O242"/>
  <c r="N242"/>
  <c r="L242"/>
  <c r="Y437"/>
  <c r="X437"/>
  <c r="V437"/>
  <c r="W437" s="1"/>
  <c r="O437"/>
  <c r="N437"/>
  <c r="L437"/>
  <c r="Y212"/>
  <c r="X212"/>
  <c r="V212"/>
  <c r="W212" s="1"/>
  <c r="O212"/>
  <c r="N212"/>
  <c r="L212"/>
  <c r="M212" s="1"/>
  <c r="Y157"/>
  <c r="X157"/>
  <c r="V157"/>
  <c r="W157" s="1"/>
  <c r="O157"/>
  <c r="N157"/>
  <c r="L157"/>
  <c r="Y53"/>
  <c r="X53"/>
  <c r="V53"/>
  <c r="W53" s="1"/>
  <c r="O53"/>
  <c r="N53"/>
  <c r="L53"/>
  <c r="Y498"/>
  <c r="X498"/>
  <c r="V498"/>
  <c r="W498" s="1"/>
  <c r="O498"/>
  <c r="N498"/>
  <c r="L498"/>
  <c r="Y531"/>
  <c r="X531"/>
  <c r="V531"/>
  <c r="W531" s="1"/>
  <c r="O531"/>
  <c r="N531"/>
  <c r="L531"/>
  <c r="Y446"/>
  <c r="X446"/>
  <c r="V446"/>
  <c r="W446" s="1"/>
  <c r="O446"/>
  <c r="N446"/>
  <c r="L446"/>
  <c r="Y875"/>
  <c r="X875"/>
  <c r="V875"/>
  <c r="W875" s="1"/>
  <c r="O875"/>
  <c r="N875"/>
  <c r="L875"/>
  <c r="Y372"/>
  <c r="X372"/>
  <c r="V372"/>
  <c r="W372" s="1"/>
  <c r="O372"/>
  <c r="N372"/>
  <c r="L372"/>
  <c r="M372" s="1"/>
  <c r="Y373"/>
  <c r="X373"/>
  <c r="V373"/>
  <c r="W373" s="1"/>
  <c r="O373"/>
  <c r="N373"/>
  <c r="L373"/>
  <c r="Y152"/>
  <c r="X152"/>
  <c r="V152"/>
  <c r="W152" s="1"/>
  <c r="O152"/>
  <c r="N152"/>
  <c r="L152"/>
  <c r="Y130"/>
  <c r="X130"/>
  <c r="V130"/>
  <c r="W130" s="1"/>
  <c r="O130"/>
  <c r="N130"/>
  <c r="L130"/>
  <c r="Y398"/>
  <c r="X398"/>
  <c r="V398"/>
  <c r="W398" s="1"/>
  <c r="O398"/>
  <c r="N398"/>
  <c r="L398"/>
  <c r="M398" s="1"/>
  <c r="Y298"/>
  <c r="X298"/>
  <c r="V298"/>
  <c r="W298" s="1"/>
  <c r="O298"/>
  <c r="N298"/>
  <c r="L298"/>
  <c r="Y766"/>
  <c r="X766"/>
  <c r="V766"/>
  <c r="W766" s="1"/>
  <c r="O766"/>
  <c r="N766"/>
  <c r="L766"/>
  <c r="Y163"/>
  <c r="X163"/>
  <c r="V163"/>
  <c r="W163" s="1"/>
  <c r="O163"/>
  <c r="N163"/>
  <c r="L163"/>
  <c r="Y728"/>
  <c r="X728"/>
  <c r="V728"/>
  <c r="W728" s="1"/>
  <c r="O728"/>
  <c r="N728"/>
  <c r="L728"/>
  <c r="M728" s="1"/>
  <c r="Y89"/>
  <c r="X89"/>
  <c r="V89"/>
  <c r="W89" s="1"/>
  <c r="O89"/>
  <c r="N89"/>
  <c r="L89"/>
  <c r="Y650"/>
  <c r="X650"/>
  <c r="V650"/>
  <c r="W650" s="1"/>
  <c r="O650"/>
  <c r="N650"/>
  <c r="L650"/>
  <c r="Y681"/>
  <c r="X681"/>
  <c r="V681"/>
  <c r="W681" s="1"/>
  <c r="O681"/>
  <c r="N681"/>
  <c r="L681"/>
  <c r="Y198"/>
  <c r="X198"/>
  <c r="V198"/>
  <c r="W198" s="1"/>
  <c r="O198"/>
  <c r="N198"/>
  <c r="L198"/>
  <c r="M198" s="1"/>
  <c r="Y394"/>
  <c r="X394"/>
  <c r="V394"/>
  <c r="W394" s="1"/>
  <c r="O394"/>
  <c r="N394"/>
  <c r="L394"/>
  <c r="Y902"/>
  <c r="X902"/>
  <c r="V902"/>
  <c r="W902" s="1"/>
  <c r="O902"/>
  <c r="N902"/>
  <c r="L902"/>
  <c r="Y725"/>
  <c r="X725"/>
  <c r="V725"/>
  <c r="W725" s="1"/>
  <c r="O725"/>
  <c r="N725"/>
  <c r="L725"/>
  <c r="M725" s="1"/>
  <c r="Y190"/>
  <c r="X190"/>
  <c r="V190"/>
  <c r="W190" s="1"/>
  <c r="O190"/>
  <c r="N190"/>
  <c r="L190"/>
  <c r="Y655"/>
  <c r="X655"/>
  <c r="V655"/>
  <c r="W655" s="1"/>
  <c r="O655"/>
  <c r="N655"/>
  <c r="L655"/>
  <c r="Y469"/>
  <c r="X469"/>
  <c r="V469"/>
  <c r="W469" s="1"/>
  <c r="O469"/>
  <c r="N469"/>
  <c r="L469"/>
  <c r="M469" s="1"/>
  <c r="Y709"/>
  <c r="X709"/>
  <c r="V709"/>
  <c r="W709" s="1"/>
  <c r="O709"/>
  <c r="N709"/>
  <c r="L709"/>
  <c r="Y590"/>
  <c r="X590"/>
  <c r="V590"/>
  <c r="W590" s="1"/>
  <c r="O590"/>
  <c r="N590"/>
  <c r="L590"/>
  <c r="Y907"/>
  <c r="X907"/>
  <c r="V907"/>
  <c r="W907" s="1"/>
  <c r="O907"/>
  <c r="N907"/>
  <c r="L907"/>
  <c r="Y245"/>
  <c r="X245"/>
  <c r="V245"/>
  <c r="W245" s="1"/>
  <c r="O245"/>
  <c r="N245"/>
  <c r="L245"/>
  <c r="Y395"/>
  <c r="X395"/>
  <c r="V395"/>
  <c r="W395" s="1"/>
  <c r="O395"/>
  <c r="N395"/>
  <c r="L395"/>
  <c r="Y459"/>
  <c r="X459"/>
  <c r="V459"/>
  <c r="W459" s="1"/>
  <c r="O459"/>
  <c r="N459"/>
  <c r="L459"/>
  <c r="Y249"/>
  <c r="X249"/>
  <c r="V249"/>
  <c r="W249" s="1"/>
  <c r="O249"/>
  <c r="N249"/>
  <c r="L249"/>
  <c r="Y239"/>
  <c r="X239"/>
  <c r="V239"/>
  <c r="W239" s="1"/>
  <c r="O239"/>
  <c r="N239"/>
  <c r="L239"/>
  <c r="M239" s="1"/>
  <c r="Y164"/>
  <c r="X164"/>
  <c r="V164"/>
  <c r="W164" s="1"/>
  <c r="O164"/>
  <c r="N164"/>
  <c r="L164"/>
  <c r="Y851"/>
  <c r="X851"/>
  <c r="V851"/>
  <c r="W851" s="1"/>
  <c r="O851"/>
  <c r="N851"/>
  <c r="L851"/>
  <c r="Y518"/>
  <c r="X518"/>
  <c r="V518"/>
  <c r="W518" s="1"/>
  <c r="O518"/>
  <c r="N518"/>
  <c r="L518"/>
  <c r="Y127"/>
  <c r="X127"/>
  <c r="V127"/>
  <c r="W127" s="1"/>
  <c r="O127"/>
  <c r="N127"/>
  <c r="L127"/>
  <c r="M127" s="1"/>
  <c r="Y358"/>
  <c r="X358"/>
  <c r="V358"/>
  <c r="W358" s="1"/>
  <c r="O358"/>
  <c r="N358"/>
  <c r="L358"/>
  <c r="Y623"/>
  <c r="X623"/>
  <c r="V623"/>
  <c r="W623" s="1"/>
  <c r="O623"/>
  <c r="N623"/>
  <c r="L623"/>
  <c r="Y16"/>
  <c r="X16"/>
  <c r="V16"/>
  <c r="W16" s="1"/>
  <c r="O16"/>
  <c r="N16"/>
  <c r="L16"/>
  <c r="M16" s="1"/>
  <c r="Y537"/>
  <c r="X537"/>
  <c r="V537"/>
  <c r="W537" s="1"/>
  <c r="O537"/>
  <c r="N537"/>
  <c r="L537"/>
  <c r="Y187"/>
  <c r="X187"/>
  <c r="V187"/>
  <c r="W187" s="1"/>
  <c r="O187"/>
  <c r="N187"/>
  <c r="L187"/>
  <c r="Y313"/>
  <c r="X313"/>
  <c r="V313"/>
  <c r="W313" s="1"/>
  <c r="O313"/>
  <c r="N313"/>
  <c r="L313"/>
  <c r="Y727"/>
  <c r="X727"/>
  <c r="V727"/>
  <c r="W727" s="1"/>
  <c r="O727"/>
  <c r="N727"/>
  <c r="L727"/>
  <c r="M727" s="1"/>
  <c r="Y507"/>
  <c r="X507"/>
  <c r="V507"/>
  <c r="W507" s="1"/>
  <c r="O507"/>
  <c r="N507"/>
  <c r="L507"/>
  <c r="Y760"/>
  <c r="X760"/>
  <c r="V760"/>
  <c r="W760" s="1"/>
  <c r="O760"/>
  <c r="N760"/>
  <c r="L760"/>
  <c r="Y98"/>
  <c r="X98"/>
  <c r="V98"/>
  <c r="W98" s="1"/>
  <c r="O98"/>
  <c r="N98"/>
  <c r="L98"/>
  <c r="Y888"/>
  <c r="X888"/>
  <c r="V888"/>
  <c r="W888" s="1"/>
  <c r="O888"/>
  <c r="N888"/>
  <c r="L888"/>
  <c r="Y558"/>
  <c r="X558"/>
  <c r="V558"/>
  <c r="W558" s="1"/>
  <c r="O558"/>
  <c r="N558"/>
  <c r="L558"/>
  <c r="Y707"/>
  <c r="X707"/>
  <c r="V707"/>
  <c r="W707" s="1"/>
  <c r="O707"/>
  <c r="N707"/>
  <c r="L707"/>
  <c r="M707" s="1"/>
  <c r="Y366"/>
  <c r="X366"/>
  <c r="V366"/>
  <c r="W366" s="1"/>
  <c r="O366"/>
  <c r="N366"/>
  <c r="L366"/>
  <c r="Y228"/>
  <c r="X228"/>
  <c r="V228"/>
  <c r="W228" s="1"/>
  <c r="O228"/>
  <c r="N228"/>
  <c r="L228"/>
  <c r="Y946"/>
  <c r="X946"/>
  <c r="V946"/>
  <c r="W946" s="1"/>
  <c r="O946"/>
  <c r="N946"/>
  <c r="L946"/>
  <c r="Y957"/>
  <c r="X957"/>
  <c r="V957"/>
  <c r="W957" s="1"/>
  <c r="O957"/>
  <c r="N957"/>
  <c r="L957"/>
  <c r="M957" s="1"/>
  <c r="Y171"/>
  <c r="X171"/>
  <c r="V171"/>
  <c r="W171" s="1"/>
  <c r="O171"/>
  <c r="N171"/>
  <c r="L171"/>
  <c r="Y933"/>
  <c r="X933"/>
  <c r="V933"/>
  <c r="W933" s="1"/>
  <c r="O933"/>
  <c r="N933"/>
  <c r="L933"/>
  <c r="Y602"/>
  <c r="X602"/>
  <c r="V602"/>
  <c r="W602" s="1"/>
  <c r="O602"/>
  <c r="N602"/>
  <c r="L602"/>
  <c r="Y909"/>
  <c r="X909"/>
  <c r="V909"/>
  <c r="W909" s="1"/>
  <c r="O909"/>
  <c r="N909"/>
  <c r="L909"/>
  <c r="M909" s="1"/>
  <c r="Y698"/>
  <c r="X698"/>
  <c r="V698"/>
  <c r="W698" s="1"/>
  <c r="O698"/>
  <c r="N698"/>
  <c r="L698"/>
  <c r="Y544"/>
  <c r="X544"/>
  <c r="V544"/>
  <c r="W544" s="1"/>
  <c r="O544"/>
  <c r="N544"/>
  <c r="L544"/>
  <c r="Y808"/>
  <c r="X808"/>
  <c r="V808"/>
  <c r="W808" s="1"/>
  <c r="O808"/>
  <c r="N808"/>
  <c r="L808"/>
  <c r="Y750"/>
  <c r="X750"/>
  <c r="V750"/>
  <c r="W750" s="1"/>
  <c r="O750"/>
  <c r="N750"/>
  <c r="L750"/>
  <c r="M750" s="1"/>
  <c r="Y7"/>
  <c r="X7"/>
  <c r="V7"/>
  <c r="W7" s="1"/>
  <c r="O7"/>
  <c r="N7"/>
  <c r="L7"/>
  <c r="Y202"/>
  <c r="X202"/>
  <c r="V202"/>
  <c r="W202" s="1"/>
  <c r="O202"/>
  <c r="N202"/>
  <c r="L202"/>
  <c r="Y899"/>
  <c r="X899"/>
  <c r="V899"/>
  <c r="W899" s="1"/>
  <c r="O899"/>
  <c r="N899"/>
  <c r="L899"/>
  <c r="Y956"/>
  <c r="X956"/>
  <c r="V956"/>
  <c r="W956" s="1"/>
  <c r="O956"/>
  <c r="N956"/>
  <c r="L956"/>
  <c r="M956" s="1"/>
  <c r="Y836"/>
  <c r="X836"/>
  <c r="V836"/>
  <c r="W836" s="1"/>
  <c r="O836"/>
  <c r="N836"/>
  <c r="L836"/>
  <c r="Y154"/>
  <c r="X154"/>
  <c r="V154"/>
  <c r="W154" s="1"/>
  <c r="O154"/>
  <c r="N154"/>
  <c r="L154"/>
  <c r="Y23"/>
  <c r="X23"/>
  <c r="V23"/>
  <c r="W23" s="1"/>
  <c r="O23"/>
  <c r="N23"/>
  <c r="L23"/>
  <c r="Y868"/>
  <c r="X868"/>
  <c r="V868"/>
  <c r="W868" s="1"/>
  <c r="O868"/>
  <c r="N868"/>
  <c r="L868"/>
  <c r="Y184"/>
  <c r="X184"/>
  <c r="V184"/>
  <c r="W184" s="1"/>
  <c r="O184"/>
  <c r="N184"/>
  <c r="L184"/>
  <c r="Y782"/>
  <c r="X782"/>
  <c r="V782"/>
  <c r="W782" s="1"/>
  <c r="O782"/>
  <c r="N782"/>
  <c r="L782"/>
  <c r="Y17"/>
  <c r="X17"/>
  <c r="V17"/>
  <c r="W17" s="1"/>
  <c r="O17"/>
  <c r="N17"/>
  <c r="L17"/>
  <c r="M17" s="1"/>
  <c r="Y156"/>
  <c r="X156"/>
  <c r="V156"/>
  <c r="W156" s="1"/>
  <c r="O156"/>
  <c r="N156"/>
  <c r="L156"/>
  <c r="Y32"/>
  <c r="X32"/>
  <c r="V32"/>
  <c r="W32" s="1"/>
  <c r="O32"/>
  <c r="N32"/>
  <c r="L32"/>
  <c r="Y353"/>
  <c r="X353"/>
  <c r="V353"/>
  <c r="W353" s="1"/>
  <c r="O353"/>
  <c r="N353"/>
  <c r="L353"/>
  <c r="Y403"/>
  <c r="X403"/>
  <c r="V403"/>
  <c r="W403" s="1"/>
  <c r="O403"/>
  <c r="N403"/>
  <c r="L403"/>
  <c r="M403" s="1"/>
  <c r="Y424"/>
  <c r="X424"/>
  <c r="V424"/>
  <c r="W424" s="1"/>
  <c r="O424"/>
  <c r="N424"/>
  <c r="L424"/>
  <c r="Y113"/>
  <c r="X113"/>
  <c r="V113"/>
  <c r="W113" s="1"/>
  <c r="O113"/>
  <c r="N113"/>
  <c r="L113"/>
  <c r="Y112"/>
  <c r="X112"/>
  <c r="V112"/>
  <c r="W112" s="1"/>
  <c r="O112"/>
  <c r="N112"/>
  <c r="L112"/>
  <c r="Y694"/>
  <c r="X694"/>
  <c r="V694"/>
  <c r="W694" s="1"/>
  <c r="O694"/>
  <c r="N694"/>
  <c r="L694"/>
  <c r="M694" s="1"/>
  <c r="Y632"/>
  <c r="X632"/>
  <c r="V632"/>
  <c r="W632" s="1"/>
  <c r="O632"/>
  <c r="N632"/>
  <c r="L632"/>
  <c r="Y14"/>
  <c r="X14"/>
  <c r="V14"/>
  <c r="W14" s="1"/>
  <c r="O14"/>
  <c r="N14"/>
  <c r="L14"/>
  <c r="Y12"/>
  <c r="X12"/>
  <c r="V12"/>
  <c r="W12" s="1"/>
  <c r="O12"/>
  <c r="N12"/>
  <c r="L12"/>
  <c r="Y44"/>
  <c r="X44"/>
  <c r="V44"/>
  <c r="W44" s="1"/>
  <c r="O44"/>
  <c r="N44"/>
  <c r="L44"/>
  <c r="M44" s="1"/>
  <c r="Y195"/>
  <c r="X195"/>
  <c r="V195"/>
  <c r="W195" s="1"/>
  <c r="O195"/>
  <c r="N195"/>
  <c r="L195"/>
  <c r="Y705"/>
  <c r="X705"/>
  <c r="V705"/>
  <c r="W705" s="1"/>
  <c r="O705"/>
  <c r="N705"/>
  <c r="L705"/>
  <c r="Y925"/>
  <c r="X925"/>
  <c r="V925"/>
  <c r="W925" s="1"/>
  <c r="O925"/>
  <c r="N925"/>
  <c r="L925"/>
  <c r="Y837"/>
  <c r="X837"/>
  <c r="V837"/>
  <c r="W837" s="1"/>
  <c r="O837"/>
  <c r="N837"/>
  <c r="L837"/>
  <c r="M837" s="1"/>
  <c r="Y414"/>
  <c r="X414"/>
  <c r="V414"/>
  <c r="W414" s="1"/>
  <c r="O414"/>
  <c r="N414"/>
  <c r="L414"/>
  <c r="Y439"/>
  <c r="X439"/>
  <c r="V439"/>
  <c r="W439" s="1"/>
  <c r="O439"/>
  <c r="N439"/>
  <c r="L439"/>
  <c r="Y619"/>
  <c r="X619"/>
  <c r="V619"/>
  <c r="W619" s="1"/>
  <c r="O619"/>
  <c r="N619"/>
  <c r="L619"/>
  <c r="Y587"/>
  <c r="X587"/>
  <c r="V587"/>
  <c r="W587" s="1"/>
  <c r="O587"/>
  <c r="N587"/>
  <c r="L587"/>
  <c r="Y795"/>
  <c r="X795"/>
  <c r="V795"/>
  <c r="W795" s="1"/>
  <c r="O795"/>
  <c r="N795"/>
  <c r="L795"/>
  <c r="M795" s="1"/>
  <c r="Y867"/>
  <c r="X867"/>
  <c r="V867"/>
  <c r="W867" s="1"/>
  <c r="O867"/>
  <c r="N867"/>
  <c r="L867"/>
  <c r="Y788"/>
  <c r="X788"/>
  <c r="V788"/>
  <c r="W788" s="1"/>
  <c r="O788"/>
  <c r="N788"/>
  <c r="L788"/>
  <c r="Y448"/>
  <c r="X448"/>
  <c r="V448"/>
  <c r="W448" s="1"/>
  <c r="O448"/>
  <c r="N448"/>
  <c r="L448"/>
  <c r="M448" s="1"/>
  <c r="Y964"/>
  <c r="X964"/>
  <c r="V964"/>
  <c r="W964" s="1"/>
  <c r="O964"/>
  <c r="N964"/>
  <c r="L964"/>
  <c r="Y458"/>
  <c r="X458"/>
  <c r="V458"/>
  <c r="W458" s="1"/>
  <c r="O458"/>
  <c r="N458"/>
  <c r="L458"/>
  <c r="Y939"/>
  <c r="X939"/>
  <c r="V939"/>
  <c r="W939" s="1"/>
  <c r="O939"/>
  <c r="N939"/>
  <c r="L939"/>
  <c r="Y764"/>
  <c r="X764"/>
  <c r="V764"/>
  <c r="W764" s="1"/>
  <c r="O764"/>
  <c r="N764"/>
  <c r="L764"/>
  <c r="Y890"/>
  <c r="X890"/>
  <c r="V890"/>
  <c r="W890" s="1"/>
  <c r="O890"/>
  <c r="N890"/>
  <c r="L890"/>
  <c r="M890" s="1"/>
  <c r="Y349"/>
  <c r="X349"/>
  <c r="V349"/>
  <c r="W349" s="1"/>
  <c r="O349"/>
  <c r="N349"/>
  <c r="L349"/>
  <c r="M349" s="1"/>
  <c r="Y610"/>
  <c r="X610"/>
  <c r="V610"/>
  <c r="W610" s="1"/>
  <c r="O610"/>
  <c r="N610"/>
  <c r="L610"/>
  <c r="Y281"/>
  <c r="X281"/>
  <c r="V281"/>
  <c r="W281" s="1"/>
  <c r="O281"/>
  <c r="N281"/>
  <c r="L281"/>
  <c r="M281" s="1"/>
  <c r="Y151"/>
  <c r="X151"/>
  <c r="V151"/>
  <c r="W151" s="1"/>
  <c r="O151"/>
  <c r="N151"/>
  <c r="L151"/>
  <c r="M151" s="1"/>
  <c r="Y282"/>
  <c r="X282"/>
  <c r="V282"/>
  <c r="W282" s="1"/>
  <c r="O282"/>
  <c r="N282"/>
  <c r="L282"/>
  <c r="Y490"/>
  <c r="X490"/>
  <c r="V490"/>
  <c r="W490" s="1"/>
  <c r="O490"/>
  <c r="N490"/>
  <c r="L490"/>
  <c r="Y692"/>
  <c r="X692"/>
  <c r="V692"/>
  <c r="W692" s="1"/>
  <c r="O692"/>
  <c r="N692"/>
  <c r="L692"/>
  <c r="M692" s="1"/>
  <c r="Y737"/>
  <c r="X737"/>
  <c r="V737"/>
  <c r="W737" s="1"/>
  <c r="O737"/>
  <c r="N737"/>
  <c r="L737"/>
  <c r="M737" s="1"/>
  <c r="Y126"/>
  <c r="X126"/>
  <c r="V126"/>
  <c r="W126" s="1"/>
  <c r="O126"/>
  <c r="N126"/>
  <c r="L126"/>
  <c r="Y186"/>
  <c r="X186"/>
  <c r="V186"/>
  <c r="O186"/>
  <c r="N186"/>
  <c r="L186"/>
  <c r="M186" s="1"/>
  <c r="Y21"/>
  <c r="X21"/>
  <c r="V21"/>
  <c r="W21" s="1"/>
  <c r="O21"/>
  <c r="N21"/>
  <c r="L21"/>
  <c r="M21" s="1"/>
  <c r="Y436"/>
  <c r="X436"/>
  <c r="V436"/>
  <c r="W436" s="1"/>
  <c r="O436"/>
  <c r="N436"/>
  <c r="L436"/>
  <c r="Y365"/>
  <c r="X365"/>
  <c r="V365"/>
  <c r="O365"/>
  <c r="N365"/>
  <c r="M365"/>
  <c r="Y389"/>
  <c r="X389"/>
  <c r="V389"/>
  <c r="W389" s="1"/>
  <c r="O389"/>
  <c r="N389"/>
  <c r="L389"/>
  <c r="M389" s="1"/>
  <c r="Y667"/>
  <c r="X667"/>
  <c r="V667"/>
  <c r="W667" s="1"/>
  <c r="O667"/>
  <c r="N667"/>
  <c r="L667"/>
  <c r="Y304"/>
  <c r="X304"/>
  <c r="V304"/>
  <c r="W304" s="1"/>
  <c r="O304"/>
  <c r="N304"/>
  <c r="L304"/>
  <c r="Y306"/>
  <c r="X306"/>
  <c r="V306"/>
  <c r="W306" s="1"/>
  <c r="O306"/>
  <c r="N306"/>
  <c r="L306"/>
  <c r="Y381"/>
  <c r="X381"/>
  <c r="V381"/>
  <c r="W381" s="1"/>
  <c r="O381"/>
  <c r="N381"/>
  <c r="L381"/>
  <c r="M381" s="1"/>
  <c r="Y124"/>
  <c r="X124"/>
  <c r="V124"/>
  <c r="W124" s="1"/>
  <c r="O124"/>
  <c r="N124"/>
  <c r="L124"/>
  <c r="Y392"/>
  <c r="X392"/>
  <c r="V392"/>
  <c r="W392" s="1"/>
  <c r="O392"/>
  <c r="N392"/>
  <c r="L392"/>
  <c r="Y542"/>
  <c r="X542"/>
  <c r="V542"/>
  <c r="W542" s="1"/>
  <c r="O542"/>
  <c r="N542"/>
  <c r="L542"/>
  <c r="Y294"/>
  <c r="X294"/>
  <c r="V294"/>
  <c r="W294" s="1"/>
  <c r="O294"/>
  <c r="N294"/>
  <c r="L294"/>
  <c r="M294" s="1"/>
  <c r="Y614"/>
  <c r="X614"/>
  <c r="V614"/>
  <c r="W614" s="1"/>
  <c r="O614"/>
  <c r="N614"/>
  <c r="L614"/>
  <c r="Y350"/>
  <c r="X350"/>
  <c r="V350"/>
  <c r="W350" s="1"/>
  <c r="O350"/>
  <c r="N350"/>
  <c r="L350"/>
  <c r="Y915"/>
  <c r="X915"/>
  <c r="V915"/>
  <c r="W915" s="1"/>
  <c r="O915"/>
  <c r="N915"/>
  <c r="L915"/>
  <c r="Y327"/>
  <c r="X327"/>
  <c r="V327"/>
  <c r="W327" s="1"/>
  <c r="O327"/>
  <c r="N327"/>
  <c r="L327"/>
  <c r="M327" s="1"/>
  <c r="Y730"/>
  <c r="X730"/>
  <c r="V730"/>
  <c r="W730" s="1"/>
  <c r="O730"/>
  <c r="N730"/>
  <c r="L730"/>
  <c r="Y491"/>
  <c r="X491"/>
  <c r="V491"/>
  <c r="W491" s="1"/>
  <c r="O491"/>
  <c r="N491"/>
  <c r="L491"/>
  <c r="Y696"/>
  <c r="X696"/>
  <c r="V696"/>
  <c r="W696" s="1"/>
  <c r="O696"/>
  <c r="N696"/>
  <c r="L696"/>
  <c r="M696" s="1"/>
  <c r="Y641"/>
  <c r="X641"/>
  <c r="V641"/>
  <c r="W641" s="1"/>
  <c r="O641"/>
  <c r="N641"/>
  <c r="L641"/>
  <c r="Y913"/>
  <c r="X913"/>
  <c r="V913"/>
  <c r="W913" s="1"/>
  <c r="O913"/>
  <c r="N913"/>
  <c r="L913"/>
  <c r="Y724"/>
  <c r="X724"/>
  <c r="V724"/>
  <c r="W724" s="1"/>
  <c r="O724"/>
  <c r="N724"/>
  <c r="L724"/>
  <c r="M724" s="1"/>
  <c r="Y747"/>
  <c r="X747"/>
  <c r="V747"/>
  <c r="W747" s="1"/>
  <c r="O747"/>
  <c r="N747"/>
  <c r="L747"/>
  <c r="Y952"/>
  <c r="X952"/>
  <c r="V952"/>
  <c r="W952" s="1"/>
  <c r="O952"/>
  <c r="N952"/>
  <c r="L952"/>
  <c r="M952" s="1"/>
  <c r="Y336"/>
  <c r="X336"/>
  <c r="V336"/>
  <c r="W336" s="1"/>
  <c r="O336"/>
  <c r="N336"/>
  <c r="L336"/>
  <c r="M336" s="1"/>
  <c r="Y676"/>
  <c r="X676"/>
  <c r="V676"/>
  <c r="W676" s="1"/>
  <c r="O676"/>
  <c r="N676"/>
  <c r="L676"/>
  <c r="Y371"/>
  <c r="X371"/>
  <c r="V371"/>
  <c r="W371" s="1"/>
  <c r="O371"/>
  <c r="N371"/>
  <c r="L371"/>
  <c r="Y73"/>
  <c r="X73"/>
  <c r="V73"/>
  <c r="W73" s="1"/>
  <c r="O73"/>
  <c r="N73"/>
  <c r="L73"/>
  <c r="M73" s="1"/>
  <c r="Y636"/>
  <c r="X636"/>
  <c r="V636"/>
  <c r="W636" s="1"/>
  <c r="O636"/>
  <c r="N636"/>
  <c r="L636"/>
  <c r="Y302"/>
  <c r="X302"/>
  <c r="V302"/>
  <c r="W302" s="1"/>
  <c r="O302"/>
  <c r="N302"/>
  <c r="L302"/>
  <c r="Y99"/>
  <c r="X99"/>
  <c r="V99"/>
  <c r="W99" s="1"/>
  <c r="O99"/>
  <c r="N99"/>
  <c r="L99"/>
  <c r="M99" s="1"/>
  <c r="Y77"/>
  <c r="X77"/>
  <c r="V77"/>
  <c r="W77" s="1"/>
  <c r="O77"/>
  <c r="N77"/>
  <c r="L77"/>
  <c r="M77" s="1"/>
  <c r="Y713"/>
  <c r="X713"/>
  <c r="V713"/>
  <c r="W713" s="1"/>
  <c r="O713"/>
  <c r="N713"/>
  <c r="L713"/>
  <c r="Y447"/>
  <c r="X447"/>
  <c r="V447"/>
  <c r="W447" s="1"/>
  <c r="O447"/>
  <c r="N447"/>
  <c r="L447"/>
  <c r="Y598"/>
  <c r="X598"/>
  <c r="V598"/>
  <c r="W598" s="1"/>
  <c r="O598"/>
  <c r="N598"/>
  <c r="L598"/>
  <c r="Y883"/>
  <c r="X883"/>
  <c r="V883"/>
  <c r="W883" s="1"/>
  <c r="O883"/>
  <c r="N883"/>
  <c r="L883"/>
  <c r="M883" s="1"/>
  <c r="Y255"/>
  <c r="X255"/>
  <c r="V255"/>
  <c r="W255" s="1"/>
  <c r="O255"/>
  <c r="N255"/>
  <c r="L255"/>
  <c r="Y119"/>
  <c r="X119"/>
  <c r="V119"/>
  <c r="W119" s="1"/>
  <c r="O119"/>
  <c r="N119"/>
  <c r="L119"/>
  <c r="Y382"/>
  <c r="X382"/>
  <c r="V382"/>
  <c r="W382" s="1"/>
  <c r="O382"/>
  <c r="N382"/>
  <c r="L382"/>
  <c r="Y227"/>
  <c r="X227"/>
  <c r="V227"/>
  <c r="W227" s="1"/>
  <c r="O227"/>
  <c r="N227"/>
  <c r="L227"/>
  <c r="M227" s="1"/>
  <c r="Y559"/>
  <c r="X559"/>
  <c r="V559"/>
  <c r="W559" s="1"/>
  <c r="O559"/>
  <c r="N559"/>
  <c r="L559"/>
  <c r="Y666"/>
  <c r="X666"/>
  <c r="V666"/>
  <c r="W666" s="1"/>
  <c r="O666"/>
  <c r="N666"/>
  <c r="L666"/>
  <c r="Y267"/>
  <c r="X267"/>
  <c r="V267"/>
  <c r="W267" s="1"/>
  <c r="O267"/>
  <c r="N267"/>
  <c r="L267"/>
  <c r="Y6"/>
  <c r="X6"/>
  <c r="V6"/>
  <c r="W6" s="1"/>
  <c r="O6"/>
  <c r="N6"/>
  <c r="L6"/>
  <c r="M6" s="1"/>
  <c r="Y475"/>
  <c r="X475"/>
  <c r="V475"/>
  <c r="W475" s="1"/>
  <c r="O475"/>
  <c r="N475"/>
  <c r="L475"/>
  <c r="Y100"/>
  <c r="X100"/>
  <c r="V100"/>
  <c r="W100" s="1"/>
  <c r="O100"/>
  <c r="N100"/>
  <c r="L100"/>
  <c r="M100" s="1"/>
  <c r="Y824"/>
  <c r="X824"/>
  <c r="V824"/>
  <c r="W824" s="1"/>
  <c r="O824"/>
  <c r="N824"/>
  <c r="L824"/>
  <c r="Y966"/>
  <c r="X966"/>
  <c r="V966"/>
  <c r="W966" s="1"/>
  <c r="O966"/>
  <c r="N966"/>
  <c r="L966"/>
  <c r="Y811"/>
  <c r="X811"/>
  <c r="V811"/>
  <c r="W811" s="1"/>
  <c r="O811"/>
  <c r="N811"/>
  <c r="L811"/>
  <c r="M811" s="1"/>
  <c r="Y445"/>
  <c r="X445"/>
  <c r="V445"/>
  <c r="W445" s="1"/>
  <c r="O445"/>
  <c r="N445"/>
  <c r="L445"/>
  <c r="Y595"/>
  <c r="X595"/>
  <c r="V595"/>
  <c r="W595" s="1"/>
  <c r="O595"/>
  <c r="N595"/>
  <c r="L595"/>
  <c r="Y308"/>
  <c r="X308"/>
  <c r="V308"/>
  <c r="W308" s="1"/>
  <c r="O308"/>
  <c r="N308"/>
  <c r="L308"/>
  <c r="Y879"/>
  <c r="X879"/>
  <c r="V879"/>
  <c r="W879" s="1"/>
  <c r="O879"/>
  <c r="N879"/>
  <c r="L879"/>
  <c r="Y797"/>
  <c r="X797"/>
  <c r="V797"/>
  <c r="W797" s="1"/>
  <c r="O797"/>
  <c r="N797"/>
  <c r="L797"/>
  <c r="M797" s="1"/>
  <c r="Y534"/>
  <c r="X534"/>
  <c r="V534"/>
  <c r="W534" s="1"/>
  <c r="O534"/>
  <c r="N534"/>
  <c r="L534"/>
  <c r="Y743"/>
  <c r="X743"/>
  <c r="V743"/>
  <c r="W743" s="1"/>
  <c r="O743"/>
  <c r="N743"/>
  <c r="L743"/>
  <c r="Y347"/>
  <c r="X347"/>
  <c r="V347"/>
  <c r="W347" s="1"/>
  <c r="O347"/>
  <c r="N347"/>
  <c r="L347"/>
  <c r="Y340"/>
  <c r="X340"/>
  <c r="V340"/>
  <c r="W340" s="1"/>
  <c r="O340"/>
  <c r="N340"/>
  <c r="L340"/>
  <c r="M340" s="1"/>
  <c r="Y496"/>
  <c r="X496"/>
  <c r="V496"/>
  <c r="W496" s="1"/>
  <c r="O496"/>
  <c r="N496"/>
  <c r="L496"/>
  <c r="Y211"/>
  <c r="X211"/>
  <c r="V211"/>
  <c r="W211" s="1"/>
  <c r="O211"/>
  <c r="N211"/>
  <c r="L211"/>
  <c r="Y832"/>
  <c r="X832"/>
  <c r="V832"/>
  <c r="W832" s="1"/>
  <c r="O832"/>
  <c r="N832"/>
  <c r="L832"/>
  <c r="Y480"/>
  <c r="X480"/>
  <c r="V480"/>
  <c r="W480" s="1"/>
  <c r="O480"/>
  <c r="N480"/>
  <c r="L480"/>
  <c r="M480" s="1"/>
  <c r="Y520"/>
  <c r="X520"/>
  <c r="V520"/>
  <c r="W520" s="1"/>
  <c r="O520"/>
  <c r="N520"/>
  <c r="L520"/>
  <c r="Y335"/>
  <c r="X335"/>
  <c r="V335"/>
  <c r="W335" s="1"/>
  <c r="O335"/>
  <c r="N335"/>
  <c r="L335"/>
  <c r="Y51"/>
  <c r="X51"/>
  <c r="V51"/>
  <c r="W51" s="1"/>
  <c r="O51"/>
  <c r="N51"/>
  <c r="L51"/>
  <c r="Y687"/>
  <c r="X687"/>
  <c r="V687"/>
  <c r="W687" s="1"/>
  <c r="O687"/>
  <c r="N687"/>
  <c r="L687"/>
  <c r="M687" s="1"/>
  <c r="Y108"/>
  <c r="X108"/>
  <c r="V108"/>
  <c r="W108" s="1"/>
  <c r="O108"/>
  <c r="N108"/>
  <c r="L108"/>
  <c r="Y729"/>
  <c r="X729"/>
  <c r="V729"/>
  <c r="W729" s="1"/>
  <c r="O729"/>
  <c r="N729"/>
  <c r="L729"/>
  <c r="Y248"/>
  <c r="X248"/>
  <c r="V248"/>
  <c r="O248"/>
  <c r="N248"/>
  <c r="L248"/>
  <c r="M248" s="1"/>
  <c r="Y425"/>
  <c r="X425"/>
  <c r="V425"/>
  <c r="W425" s="1"/>
  <c r="O425"/>
  <c r="N425"/>
  <c r="L425"/>
  <c r="M425" s="1"/>
  <c r="Y274"/>
  <c r="X274"/>
  <c r="V274"/>
  <c r="W274" s="1"/>
  <c r="O274"/>
  <c r="N274"/>
  <c r="L274"/>
  <c r="Y176"/>
  <c r="X176"/>
  <c r="V176"/>
  <c r="W176" s="1"/>
  <c r="O176"/>
  <c r="N176"/>
  <c r="L176"/>
  <c r="Y78"/>
  <c r="X78"/>
  <c r="V78"/>
  <c r="W78" s="1"/>
  <c r="O78"/>
  <c r="N78"/>
  <c r="L78"/>
  <c r="Y784"/>
  <c r="X784"/>
  <c r="V784"/>
  <c r="W784" s="1"/>
  <c r="O784"/>
  <c r="N784"/>
  <c r="L784"/>
  <c r="M784" s="1"/>
  <c r="Y173"/>
  <c r="X173"/>
  <c r="V173"/>
  <c r="W173" s="1"/>
  <c r="O173"/>
  <c r="N173"/>
  <c r="L173"/>
  <c r="Y924"/>
  <c r="X924"/>
  <c r="V924"/>
  <c r="W924" s="1"/>
  <c r="O924"/>
  <c r="N924"/>
  <c r="L924"/>
  <c r="Y895"/>
  <c r="X895"/>
  <c r="V895"/>
  <c r="W895" s="1"/>
  <c r="O895"/>
  <c r="N895"/>
  <c r="L895"/>
  <c r="M895" s="1"/>
  <c r="Y741"/>
  <c r="X741"/>
  <c r="V741"/>
  <c r="W741" s="1"/>
  <c r="O741"/>
  <c r="N741"/>
  <c r="L741"/>
  <c r="M741" s="1"/>
  <c r="Y649"/>
  <c r="X649"/>
  <c r="V649"/>
  <c r="W649" s="1"/>
  <c r="O649"/>
  <c r="N649"/>
  <c r="L649"/>
  <c r="Y803"/>
  <c r="X803"/>
  <c r="V803"/>
  <c r="W803" s="1"/>
  <c r="O803"/>
  <c r="N803"/>
  <c r="L803"/>
  <c r="Y786"/>
  <c r="X786"/>
  <c r="V786"/>
  <c r="W786" s="1"/>
  <c r="O786"/>
  <c r="N786"/>
  <c r="L786"/>
  <c r="M786" s="1"/>
  <c r="Y892"/>
  <c r="X892"/>
  <c r="V892"/>
  <c r="W892" s="1"/>
  <c r="O892"/>
  <c r="N892"/>
  <c r="L892"/>
  <c r="Y669"/>
  <c r="X669"/>
  <c r="V669"/>
  <c r="W669" s="1"/>
  <c r="O669"/>
  <c r="N669"/>
  <c r="L669"/>
  <c r="Y643"/>
  <c r="X643"/>
  <c r="V643"/>
  <c r="W643" s="1"/>
  <c r="O643"/>
  <c r="N643"/>
  <c r="L643"/>
  <c r="M643" s="1"/>
  <c r="Y776"/>
  <c r="X776"/>
  <c r="V776"/>
  <c r="W776" s="1"/>
  <c r="O776"/>
  <c r="N776"/>
  <c r="L776"/>
  <c r="Y593"/>
  <c r="X593"/>
  <c r="V593"/>
  <c r="W593" s="1"/>
  <c r="O593"/>
  <c r="N593"/>
  <c r="L593"/>
  <c r="Y609"/>
  <c r="X609"/>
  <c r="V609"/>
  <c r="W609" s="1"/>
  <c r="O609"/>
  <c r="N609"/>
  <c r="L609"/>
  <c r="Y672"/>
  <c r="X672"/>
  <c r="V672"/>
  <c r="W672" s="1"/>
  <c r="O672"/>
  <c r="N672"/>
  <c r="L672"/>
  <c r="M672" s="1"/>
  <c r="Y180"/>
  <c r="X180"/>
  <c r="V180"/>
  <c r="W180" s="1"/>
  <c r="O180"/>
  <c r="N180"/>
  <c r="L180"/>
  <c r="Y292"/>
  <c r="X292"/>
  <c r="V292"/>
  <c r="W292" s="1"/>
  <c r="O292"/>
  <c r="N292"/>
  <c r="L292"/>
  <c r="Y93"/>
  <c r="X93"/>
  <c r="V93"/>
  <c r="W93" s="1"/>
  <c r="O93"/>
  <c r="N93"/>
  <c r="L93"/>
  <c r="M93" s="1"/>
  <c r="Y268"/>
  <c r="X268"/>
  <c r="V268"/>
  <c r="W268" s="1"/>
  <c r="O268"/>
  <c r="N268"/>
  <c r="L268"/>
  <c r="M268" s="1"/>
  <c r="Y117"/>
  <c r="X117"/>
  <c r="V117"/>
  <c r="W117" s="1"/>
  <c r="O117"/>
  <c r="N117"/>
  <c r="L117"/>
  <c r="Y296"/>
  <c r="X296"/>
  <c r="V296"/>
  <c r="W296" s="1"/>
  <c r="O296"/>
  <c r="N296"/>
  <c r="L296"/>
  <c r="Y409"/>
  <c r="X409"/>
  <c r="V409"/>
  <c r="W409" s="1"/>
  <c r="O409"/>
  <c r="N409"/>
  <c r="L409"/>
  <c r="M409" s="1"/>
  <c r="Y668"/>
  <c r="X668"/>
  <c r="V668"/>
  <c r="W668" s="1"/>
  <c r="O668"/>
  <c r="N668"/>
  <c r="L668"/>
  <c r="Y516"/>
  <c r="X516"/>
  <c r="V516"/>
  <c r="W516" s="1"/>
  <c r="O516"/>
  <c r="N516"/>
  <c r="L516"/>
  <c r="Y375"/>
  <c r="X375"/>
  <c r="V375"/>
  <c r="W375" s="1"/>
  <c r="O375"/>
  <c r="N375"/>
  <c r="L375"/>
  <c r="M375" s="1"/>
  <c r="Y167"/>
  <c r="X167"/>
  <c r="V167"/>
  <c r="W167" s="1"/>
  <c r="O167"/>
  <c r="N167"/>
  <c r="L167"/>
  <c r="M167" s="1"/>
  <c r="Y287"/>
  <c r="X287"/>
  <c r="V287"/>
  <c r="W287" s="1"/>
  <c r="O287"/>
  <c r="N287"/>
  <c r="L287"/>
  <c r="Y288"/>
  <c r="X288"/>
  <c r="V288"/>
  <c r="W288" s="1"/>
  <c r="O288"/>
  <c r="N288"/>
  <c r="L288"/>
  <c r="Y74"/>
  <c r="X74"/>
  <c r="V74"/>
  <c r="W74" s="1"/>
  <c r="O74"/>
  <c r="N74"/>
  <c r="L74"/>
  <c r="Y773"/>
  <c r="X773"/>
  <c r="V773"/>
  <c r="W773" s="1"/>
  <c r="O773"/>
  <c r="N773"/>
  <c r="L773"/>
  <c r="M773" s="1"/>
  <c r="Y686"/>
  <c r="X686"/>
  <c r="V686"/>
  <c r="W686" s="1"/>
  <c r="O686"/>
  <c r="N686"/>
  <c r="L686"/>
  <c r="Y530"/>
  <c r="X530"/>
  <c r="V530"/>
  <c r="W530" s="1"/>
  <c r="O530"/>
  <c r="N530"/>
  <c r="L530"/>
  <c r="M530" s="1"/>
  <c r="Y814"/>
  <c r="X814"/>
  <c r="V814"/>
  <c r="W814" s="1"/>
  <c r="O814"/>
  <c r="N814"/>
  <c r="L814"/>
  <c r="M814" s="1"/>
  <c r="Y511"/>
  <c r="X511"/>
  <c r="V511"/>
  <c r="W511" s="1"/>
  <c r="O511"/>
  <c r="N511"/>
  <c r="L511"/>
  <c r="Y779"/>
  <c r="X779"/>
  <c r="V779"/>
  <c r="W779" s="1"/>
  <c r="O779"/>
  <c r="N779"/>
  <c r="L779"/>
  <c r="Y333"/>
  <c r="X333"/>
  <c r="V333"/>
  <c r="W333" s="1"/>
  <c r="O333"/>
  <c r="N333"/>
  <c r="L333"/>
  <c r="Y877"/>
  <c r="X877"/>
  <c r="V877"/>
  <c r="W877" s="1"/>
  <c r="O877"/>
  <c r="N877"/>
  <c r="L877"/>
  <c r="Y763"/>
  <c r="X763"/>
  <c r="V763"/>
  <c r="W763" s="1"/>
  <c r="O763"/>
  <c r="N763"/>
  <c r="L763"/>
  <c r="Y486"/>
  <c r="X486"/>
  <c r="V486"/>
  <c r="W486" s="1"/>
  <c r="O486"/>
  <c r="N486"/>
  <c r="L486"/>
  <c r="Y513"/>
  <c r="X513"/>
  <c r="V513"/>
  <c r="W513" s="1"/>
  <c r="O513"/>
  <c r="N513"/>
  <c r="L513"/>
  <c r="Y948"/>
  <c r="X948"/>
  <c r="V948"/>
  <c r="W948" s="1"/>
  <c r="O948"/>
  <c r="N948"/>
  <c r="L948"/>
  <c r="M948" s="1"/>
  <c r="Y218"/>
  <c r="X218"/>
  <c r="V218"/>
  <c r="W218" s="1"/>
  <c r="O218"/>
  <c r="N218"/>
  <c r="L218"/>
  <c r="M218" s="1"/>
  <c r="Y579"/>
  <c r="X579"/>
  <c r="V579"/>
  <c r="W579" s="1"/>
  <c r="O579"/>
  <c r="N579"/>
  <c r="L579"/>
  <c r="Y221"/>
  <c r="X221"/>
  <c r="V221"/>
  <c r="W221" s="1"/>
  <c r="O221"/>
  <c r="N221"/>
  <c r="L221"/>
  <c r="Y224"/>
  <c r="X224"/>
  <c r="V224"/>
  <c r="W224" s="1"/>
  <c r="O224"/>
  <c r="N224"/>
  <c r="L224"/>
  <c r="Y189"/>
  <c r="X189"/>
  <c r="V189"/>
  <c r="W189" s="1"/>
  <c r="O189"/>
  <c r="N189"/>
  <c r="L189"/>
  <c r="M189" s="1"/>
  <c r="Y231"/>
  <c r="X231"/>
  <c r="V231"/>
  <c r="W231" s="1"/>
  <c r="O231"/>
  <c r="N231"/>
  <c r="L231"/>
  <c r="Y568"/>
  <c r="X568"/>
  <c r="V568"/>
  <c r="W568" s="1"/>
  <c r="O568"/>
  <c r="N568"/>
  <c r="L568"/>
  <c r="Y279"/>
  <c r="X279"/>
  <c r="V279"/>
  <c r="W279" s="1"/>
  <c r="O279"/>
  <c r="N279"/>
  <c r="L279"/>
  <c r="M279" s="1"/>
  <c r="Y278"/>
  <c r="X278"/>
  <c r="V278"/>
  <c r="W278" s="1"/>
  <c r="O278"/>
  <c r="N278"/>
  <c r="L278"/>
  <c r="M278" s="1"/>
  <c r="Y454"/>
  <c r="X454"/>
  <c r="V454"/>
  <c r="W454" s="1"/>
  <c r="O454"/>
  <c r="N454"/>
  <c r="L454"/>
  <c r="Y420"/>
  <c r="X420"/>
  <c r="V420"/>
  <c r="W420" s="1"/>
  <c r="O420"/>
  <c r="N420"/>
  <c r="L420"/>
  <c r="Y801"/>
  <c r="X801"/>
  <c r="V801"/>
  <c r="W801" s="1"/>
  <c r="O801"/>
  <c r="N801"/>
  <c r="L801"/>
  <c r="Y58"/>
  <c r="X58"/>
  <c r="V58"/>
  <c r="W58" s="1"/>
  <c r="O58"/>
  <c r="N58"/>
  <c r="L58"/>
  <c r="M58" s="1"/>
  <c r="Y613"/>
  <c r="X613"/>
  <c r="V613"/>
  <c r="W613" s="1"/>
  <c r="O613"/>
  <c r="N613"/>
  <c r="L613"/>
  <c r="Y835"/>
  <c r="X835"/>
  <c r="V835"/>
  <c r="W835" s="1"/>
  <c r="O835"/>
  <c r="N835"/>
  <c r="L835"/>
  <c r="Y647"/>
  <c r="X647"/>
  <c r="V647"/>
  <c r="W647" s="1"/>
  <c r="O647"/>
  <c r="N647"/>
  <c r="L647"/>
  <c r="M647" s="1"/>
  <c r="Y820"/>
  <c r="X820"/>
  <c r="V820"/>
  <c r="W820" s="1"/>
  <c r="O820"/>
  <c r="N820"/>
  <c r="L820"/>
  <c r="M820" s="1"/>
  <c r="Y155"/>
  <c r="X155"/>
  <c r="V155"/>
  <c r="W155" s="1"/>
  <c r="O155"/>
  <c r="N155"/>
  <c r="L155"/>
  <c r="Y362"/>
  <c r="X362"/>
  <c r="V362"/>
  <c r="W362" s="1"/>
  <c r="O362"/>
  <c r="N362"/>
  <c r="L362"/>
  <c r="Y512"/>
  <c r="X512"/>
  <c r="V512"/>
  <c r="W512" s="1"/>
  <c r="O512"/>
  <c r="N512"/>
  <c r="L512"/>
  <c r="Y901"/>
  <c r="X901"/>
  <c r="V901"/>
  <c r="W901" s="1"/>
  <c r="O901"/>
  <c r="N901"/>
  <c r="L901"/>
  <c r="M901" s="1"/>
  <c r="Y759"/>
  <c r="X759"/>
  <c r="V759"/>
  <c r="W759" s="1"/>
  <c r="O759"/>
  <c r="N759"/>
  <c r="L759"/>
  <c r="Y941"/>
  <c r="X941"/>
  <c r="V941"/>
  <c r="W941" s="1"/>
  <c r="O941"/>
  <c r="N941"/>
  <c r="L941"/>
  <c r="Y400"/>
  <c r="X400"/>
  <c r="V400"/>
  <c r="W400" s="1"/>
  <c r="O400"/>
  <c r="N400"/>
  <c r="L400"/>
  <c r="M400" s="1"/>
  <c r="Y553"/>
  <c r="X553"/>
  <c r="V553"/>
  <c r="W553" s="1"/>
  <c r="O553"/>
  <c r="N553"/>
  <c r="L553"/>
  <c r="Y869"/>
  <c r="X869"/>
  <c r="V869"/>
  <c r="W869" s="1"/>
  <c r="O869"/>
  <c r="N869"/>
  <c r="L869"/>
  <c r="Y229"/>
  <c r="X229"/>
  <c r="V229"/>
  <c r="W229" s="1"/>
  <c r="O229"/>
  <c r="N229"/>
  <c r="L229"/>
  <c r="Y645"/>
  <c r="X645"/>
  <c r="V645"/>
  <c r="W645" s="1"/>
  <c r="O645"/>
  <c r="N645"/>
  <c r="L645"/>
  <c r="Y871"/>
  <c r="X871"/>
  <c r="V871"/>
  <c r="W871" s="1"/>
  <c r="O871"/>
  <c r="N871"/>
  <c r="L871"/>
  <c r="M871" s="1"/>
  <c r="Y905"/>
  <c r="X905"/>
  <c r="V905"/>
  <c r="W905" s="1"/>
  <c r="O905"/>
  <c r="N905"/>
  <c r="L905"/>
  <c r="Y898"/>
  <c r="X898"/>
  <c r="V898"/>
  <c r="W898" s="1"/>
  <c r="O898"/>
  <c r="N898"/>
  <c r="L898"/>
  <c r="Y947"/>
  <c r="X947"/>
  <c r="V947"/>
  <c r="W947" s="1"/>
  <c r="O947"/>
  <c r="N947"/>
  <c r="L947"/>
  <c r="Y816"/>
  <c r="X816"/>
  <c r="V816"/>
  <c r="W816" s="1"/>
  <c r="O816"/>
  <c r="N816"/>
  <c r="L816"/>
  <c r="Y652"/>
  <c r="X652"/>
  <c r="V652"/>
  <c r="W652" s="1"/>
  <c r="O652"/>
  <c r="N652"/>
  <c r="L652"/>
  <c r="Y55"/>
  <c r="X55"/>
  <c r="V55"/>
  <c r="W55" s="1"/>
  <c r="O55"/>
  <c r="N55"/>
  <c r="L55"/>
  <c r="M55" s="1"/>
  <c r="Y847"/>
  <c r="X847"/>
  <c r="V847"/>
  <c r="W847" s="1"/>
  <c r="O847"/>
  <c r="N847"/>
  <c r="L847"/>
  <c r="M847" s="1"/>
  <c r="Y133"/>
  <c r="X133"/>
  <c r="V133"/>
  <c r="W133" s="1"/>
  <c r="O133"/>
  <c r="N133"/>
  <c r="L133"/>
  <c r="Y456"/>
  <c r="X456"/>
  <c r="V456"/>
  <c r="W456" s="1"/>
  <c r="O456"/>
  <c r="N456"/>
  <c r="L456"/>
  <c r="Y204"/>
  <c r="X204"/>
  <c r="V204"/>
  <c r="W204" s="1"/>
  <c r="O204"/>
  <c r="N204"/>
  <c r="L204"/>
  <c r="Y143"/>
  <c r="X143"/>
  <c r="V143"/>
  <c r="W143" s="1"/>
  <c r="O143"/>
  <c r="N143"/>
  <c r="L143"/>
  <c r="M143" s="1"/>
  <c r="Y821"/>
  <c r="X821"/>
  <c r="V821"/>
  <c r="W821" s="1"/>
  <c r="O821"/>
  <c r="N821"/>
  <c r="L821"/>
  <c r="Y465"/>
  <c r="X465"/>
  <c r="V465"/>
  <c r="W465" s="1"/>
  <c r="O465"/>
  <c r="N465"/>
  <c r="L465"/>
  <c r="Y52"/>
  <c r="X52"/>
  <c r="V52"/>
  <c r="W52" s="1"/>
  <c r="O52"/>
  <c r="N52"/>
  <c r="L52"/>
  <c r="M52" s="1"/>
  <c r="Y150"/>
  <c r="X150"/>
  <c r="V150"/>
  <c r="W150" s="1"/>
  <c r="O150"/>
  <c r="N150"/>
  <c r="L150"/>
  <c r="M150" s="1"/>
  <c r="Y384"/>
  <c r="X384"/>
  <c r="V384"/>
  <c r="W384" s="1"/>
  <c r="O384"/>
  <c r="N384"/>
  <c r="L384"/>
  <c r="M384" s="1"/>
  <c r="Y101"/>
  <c r="X101"/>
  <c r="V101"/>
  <c r="W101" s="1"/>
  <c r="O101"/>
  <c r="N101"/>
  <c r="L101"/>
  <c r="Y129"/>
  <c r="X129"/>
  <c r="V129"/>
  <c r="W129" s="1"/>
  <c r="O129"/>
  <c r="N129"/>
  <c r="L129"/>
  <c r="M129" s="1"/>
  <c r="Y565"/>
  <c r="X565"/>
  <c r="V565"/>
  <c r="W565" s="1"/>
  <c r="O565"/>
  <c r="N565"/>
  <c r="L565"/>
  <c r="M565" s="1"/>
  <c r="Y22"/>
  <c r="X22"/>
  <c r="V22"/>
  <c r="W22" s="1"/>
  <c r="O22"/>
  <c r="N22"/>
  <c r="L22"/>
  <c r="Y134"/>
  <c r="X134"/>
  <c r="V134"/>
  <c r="W134" s="1"/>
  <c r="O134"/>
  <c r="N134"/>
  <c r="L134"/>
  <c r="Y393"/>
  <c r="X393"/>
  <c r="V393"/>
  <c r="W393" s="1"/>
  <c r="O393"/>
  <c r="N393"/>
  <c r="L393"/>
  <c r="M393" s="1"/>
  <c r="Y105"/>
  <c r="X105"/>
  <c r="V105"/>
  <c r="O105"/>
  <c r="N105"/>
  <c r="L105"/>
  <c r="M105" s="1"/>
  <c r="Y515"/>
  <c r="X515"/>
  <c r="V515"/>
  <c r="W515" s="1"/>
  <c r="O515"/>
  <c r="N515"/>
  <c r="L515"/>
  <c r="Y374"/>
  <c r="X374"/>
  <c r="V374"/>
  <c r="W374" s="1"/>
  <c r="O374"/>
  <c r="N374"/>
  <c r="L374"/>
  <c r="M374" s="1"/>
  <c r="Y8"/>
  <c r="X8"/>
  <c r="V8"/>
  <c r="W8" s="1"/>
  <c r="O8"/>
  <c r="N8"/>
  <c r="L8"/>
  <c r="Y9"/>
  <c r="X9"/>
  <c r="V9"/>
  <c r="W9" s="1"/>
  <c r="O9"/>
  <c r="N9"/>
  <c r="L9"/>
  <c r="M9" s="1"/>
  <c r="Y842"/>
  <c r="X842"/>
  <c r="V842"/>
  <c r="W842" s="1"/>
  <c r="O842"/>
  <c r="N842"/>
  <c r="L842"/>
  <c r="M842" s="1"/>
  <c r="Y243"/>
  <c r="X243"/>
  <c r="V243"/>
  <c r="W243" s="1"/>
  <c r="O243"/>
  <c r="N243"/>
  <c r="L243"/>
  <c r="M243" s="1"/>
  <c r="Y780"/>
  <c r="X780"/>
  <c r="V780"/>
  <c r="W780" s="1"/>
  <c r="O780"/>
  <c r="N780"/>
  <c r="L780"/>
  <c r="M780" s="1"/>
  <c r="Y416"/>
  <c r="X416"/>
  <c r="V416"/>
  <c r="W416" s="1"/>
  <c r="O416"/>
  <c r="N416"/>
  <c r="L416"/>
  <c r="Y63"/>
  <c r="X63"/>
  <c r="V63"/>
  <c r="W63" s="1"/>
  <c r="O63"/>
  <c r="N63"/>
  <c r="L63"/>
  <c r="Y799"/>
  <c r="X799"/>
  <c r="V799"/>
  <c r="W799" s="1"/>
  <c r="O799"/>
  <c r="N799"/>
  <c r="L799"/>
  <c r="Y896"/>
  <c r="X896"/>
  <c r="V896"/>
  <c r="W896" s="1"/>
  <c r="O896"/>
  <c r="N896"/>
  <c r="L896"/>
  <c r="Y575"/>
  <c r="X575"/>
  <c r="V575"/>
  <c r="W575" s="1"/>
  <c r="O575"/>
  <c r="N575"/>
  <c r="L575"/>
  <c r="Y848"/>
  <c r="X848"/>
  <c r="V848"/>
  <c r="W848" s="1"/>
  <c r="O848"/>
  <c r="N848"/>
  <c r="L848"/>
  <c r="M848" s="1"/>
  <c r="Y561"/>
  <c r="X561"/>
  <c r="V561"/>
  <c r="W561" s="1"/>
  <c r="O561"/>
  <c r="N561"/>
  <c r="L561"/>
  <c r="Y160"/>
  <c r="X160"/>
  <c r="V160"/>
  <c r="W160" s="1"/>
  <c r="O160"/>
  <c r="N160"/>
  <c r="L160"/>
  <c r="Y910"/>
  <c r="X910"/>
  <c r="V910"/>
  <c r="W910" s="1"/>
  <c r="O910"/>
  <c r="N910"/>
  <c r="L910"/>
  <c r="M910" s="1"/>
  <c r="Y748"/>
  <c r="X748"/>
  <c r="V748"/>
  <c r="W748" s="1"/>
  <c r="O748"/>
  <c r="N748"/>
  <c r="L748"/>
  <c r="Y191"/>
  <c r="X191"/>
  <c r="V191"/>
  <c r="W191" s="1"/>
  <c r="O191"/>
  <c r="N191"/>
  <c r="L191"/>
  <c r="Y344"/>
  <c r="X344"/>
  <c r="V344"/>
  <c r="W344" s="1"/>
  <c r="O344"/>
  <c r="N344"/>
  <c r="L344"/>
  <c r="M344" s="1"/>
  <c r="Y147"/>
  <c r="X147"/>
  <c r="V147"/>
  <c r="W147" s="1"/>
  <c r="O147"/>
  <c r="N147"/>
  <c r="L147"/>
  <c r="M147" s="1"/>
  <c r="Y427"/>
  <c r="X427"/>
  <c r="V427"/>
  <c r="W427" s="1"/>
  <c r="O427"/>
  <c r="N427"/>
  <c r="L427"/>
  <c r="Y606"/>
  <c r="X606"/>
  <c r="V606"/>
  <c r="W606" s="1"/>
  <c r="O606"/>
  <c r="N606"/>
  <c r="L606"/>
  <c r="Y299"/>
  <c r="X299"/>
  <c r="V299"/>
  <c r="W299" s="1"/>
  <c r="O299"/>
  <c r="N299"/>
  <c r="L299"/>
  <c r="M299" s="1"/>
  <c r="Y794"/>
  <c r="X794"/>
  <c r="V794"/>
  <c r="W794" s="1"/>
  <c r="O794"/>
  <c r="N794"/>
  <c r="L794"/>
  <c r="M794" s="1"/>
  <c r="Y470"/>
  <c r="X470"/>
  <c r="V470"/>
  <c r="W470" s="1"/>
  <c r="O470"/>
  <c r="N470"/>
  <c r="L470"/>
  <c r="Y324"/>
  <c r="X324"/>
  <c r="V324"/>
  <c r="W324" s="1"/>
  <c r="O324"/>
  <c r="N324"/>
  <c r="L324"/>
  <c r="Y630"/>
  <c r="X630"/>
  <c r="V630"/>
  <c r="W630" s="1"/>
  <c r="O630"/>
  <c r="N630"/>
  <c r="L630"/>
  <c r="Y625"/>
  <c r="X625"/>
  <c r="V625"/>
  <c r="W625" s="1"/>
  <c r="O625"/>
  <c r="N625"/>
  <c r="L625"/>
  <c r="M625" s="1"/>
  <c r="Y142"/>
  <c r="X142"/>
  <c r="V142"/>
  <c r="W142" s="1"/>
  <c r="O142"/>
  <c r="N142"/>
  <c r="L142"/>
  <c r="Y699"/>
  <c r="X699"/>
  <c r="V699"/>
  <c r="W699" s="1"/>
  <c r="O699"/>
  <c r="N699"/>
  <c r="L699"/>
  <c r="Y169"/>
  <c r="X169"/>
  <c r="V169"/>
  <c r="W169" s="1"/>
  <c r="O169"/>
  <c r="N169"/>
  <c r="L169"/>
  <c r="Y402"/>
  <c r="X402"/>
  <c r="V402"/>
  <c r="W402" s="1"/>
  <c r="O402"/>
  <c r="N402"/>
  <c r="L402"/>
  <c r="M402" s="1"/>
  <c r="Y663"/>
  <c r="X663"/>
  <c r="V663"/>
  <c r="W663" s="1"/>
  <c r="O663"/>
  <c r="N663"/>
  <c r="L663"/>
  <c r="Y183"/>
  <c r="X183"/>
  <c r="V183"/>
  <c r="W183" s="1"/>
  <c r="O183"/>
  <c r="N183"/>
  <c r="L183"/>
  <c r="Y862"/>
  <c r="X862"/>
  <c r="V862"/>
  <c r="W862" s="1"/>
  <c r="O862"/>
  <c r="N862"/>
  <c r="L862"/>
  <c r="Y597"/>
  <c r="X597"/>
  <c r="V597"/>
  <c r="W597" s="1"/>
  <c r="O597"/>
  <c r="N597"/>
  <c r="L597"/>
  <c r="M597" s="1"/>
  <c r="Y104"/>
  <c r="X104"/>
  <c r="V104"/>
  <c r="W104" s="1"/>
  <c r="O104"/>
  <c r="N104"/>
  <c r="L104"/>
  <c r="Y455"/>
  <c r="X455"/>
  <c r="V455"/>
  <c r="W455" s="1"/>
  <c r="O455"/>
  <c r="N455"/>
  <c r="L455"/>
  <c r="Y679"/>
  <c r="X679"/>
  <c r="V679"/>
  <c r="W679" s="1"/>
  <c r="O679"/>
  <c r="N679"/>
  <c r="L679"/>
  <c r="Y510"/>
  <c r="X510"/>
  <c r="V510"/>
  <c r="W510" s="1"/>
  <c r="O510"/>
  <c r="N510"/>
  <c r="L510"/>
  <c r="M510" s="1"/>
  <c r="Y18"/>
  <c r="X18"/>
  <c r="V18"/>
  <c r="W18" s="1"/>
  <c r="O18"/>
  <c r="N18"/>
  <c r="L18"/>
  <c r="Y59"/>
  <c r="X59"/>
  <c r="V59"/>
  <c r="W59" s="1"/>
  <c r="O59"/>
  <c r="N59"/>
  <c r="L59"/>
  <c r="Y262"/>
  <c r="X262"/>
  <c r="V262"/>
  <c r="W262" s="1"/>
  <c r="O262"/>
  <c r="N262"/>
  <c r="L262"/>
  <c r="Y25"/>
  <c r="X25"/>
  <c r="V25"/>
  <c r="W25" s="1"/>
  <c r="O25"/>
  <c r="N25"/>
  <c r="L25"/>
  <c r="M25" s="1"/>
  <c r="Y291"/>
  <c r="X291"/>
  <c r="V291"/>
  <c r="W291" s="1"/>
  <c r="O291"/>
  <c r="N291"/>
  <c r="L291"/>
  <c r="Y2"/>
  <c r="X2"/>
  <c r="V2"/>
  <c r="W2" s="1"/>
  <c r="O2"/>
  <c r="N2"/>
  <c r="L2"/>
  <c r="Y654"/>
  <c r="X654"/>
  <c r="V654"/>
  <c r="W654" s="1"/>
  <c r="O654"/>
  <c r="N654"/>
  <c r="L654"/>
  <c r="M654" s="1"/>
  <c r="Y263"/>
  <c r="X263"/>
  <c r="V263"/>
  <c r="W263" s="1"/>
  <c r="O263"/>
  <c r="N263"/>
  <c r="L263"/>
  <c r="Y41"/>
  <c r="X41"/>
  <c r="V41"/>
  <c r="W41" s="1"/>
  <c r="O41"/>
  <c r="N41"/>
  <c r="L41"/>
  <c r="Y5"/>
  <c r="X5"/>
  <c r="V5"/>
  <c r="W5" s="1"/>
  <c r="O5"/>
  <c r="N5"/>
  <c r="L5"/>
  <c r="Y20"/>
  <c r="X20"/>
  <c r="V20"/>
  <c r="W20" s="1"/>
  <c r="O20"/>
  <c r="N20"/>
  <c r="L20"/>
  <c r="M20" s="1"/>
  <c r="Y4"/>
  <c r="X4"/>
  <c r="V4"/>
  <c r="W4" s="1"/>
  <c r="O4"/>
  <c r="N4"/>
  <c r="L4"/>
  <c r="Y897"/>
  <c r="X897"/>
  <c r="V897"/>
  <c r="W897" s="1"/>
  <c r="O897"/>
  <c r="N897"/>
  <c r="L897"/>
  <c r="Y522"/>
  <c r="X522"/>
  <c r="V522"/>
  <c r="W522" s="1"/>
  <c r="O522"/>
  <c r="N522"/>
  <c r="L522"/>
  <c r="Y658"/>
  <c r="X658"/>
  <c r="V658"/>
  <c r="W658" s="1"/>
  <c r="O658"/>
  <c r="N658"/>
  <c r="L658"/>
  <c r="M658" s="1"/>
  <c r="Y889"/>
  <c r="X889"/>
  <c r="V889"/>
  <c r="W889" s="1"/>
  <c r="O889"/>
  <c r="N889"/>
  <c r="L889"/>
  <c r="Y733"/>
  <c r="X733"/>
  <c r="V733"/>
  <c r="W733" s="1"/>
  <c r="O733"/>
  <c r="N733"/>
  <c r="L733"/>
  <c r="M733" s="1"/>
  <c r="Y935"/>
  <c r="X935"/>
  <c r="V935"/>
  <c r="W935" s="1"/>
  <c r="O935"/>
  <c r="N935"/>
  <c r="L935"/>
  <c r="Y943"/>
  <c r="X943"/>
  <c r="V943"/>
  <c r="W943" s="1"/>
  <c r="O943"/>
  <c r="N943"/>
  <c r="L943"/>
  <c r="Y827"/>
  <c r="X827"/>
  <c r="V827"/>
  <c r="W827" s="1"/>
  <c r="O827"/>
  <c r="N827"/>
  <c r="L827"/>
  <c r="Y967"/>
  <c r="X967"/>
  <c r="V967"/>
  <c r="W967" s="1"/>
  <c r="O967"/>
  <c r="N967"/>
  <c r="L967"/>
  <c r="M967" s="1"/>
  <c r="Y48"/>
  <c r="X48"/>
  <c r="V48"/>
  <c r="W48" s="1"/>
  <c r="O48"/>
  <c r="N48"/>
  <c r="L48"/>
  <c r="Y603"/>
  <c r="X603"/>
  <c r="V603"/>
  <c r="W603" s="1"/>
  <c r="O603"/>
  <c r="N603"/>
  <c r="L603"/>
  <c r="Y13"/>
  <c r="X13"/>
  <c r="V13"/>
  <c r="W13" s="1"/>
  <c r="O13"/>
  <c r="N13"/>
  <c r="L13"/>
  <c r="Y838"/>
  <c r="X838"/>
  <c r="V838"/>
  <c r="W838" s="1"/>
  <c r="O838"/>
  <c r="N838"/>
  <c r="L838"/>
  <c r="M838" s="1"/>
  <c r="Y60"/>
  <c r="X60"/>
  <c r="V60"/>
  <c r="W60" s="1"/>
  <c r="O60"/>
  <c r="N60"/>
  <c r="L60"/>
  <c r="Y680"/>
  <c r="X680"/>
  <c r="V680"/>
  <c r="W680" s="1"/>
  <c r="O680"/>
  <c r="N680"/>
  <c r="L680"/>
  <c r="Y391"/>
  <c r="X391"/>
  <c r="V391"/>
  <c r="W391" s="1"/>
  <c r="O391"/>
  <c r="N391"/>
  <c r="L391"/>
  <c r="Y376"/>
  <c r="X376"/>
  <c r="V376"/>
  <c r="W376" s="1"/>
  <c r="O376"/>
  <c r="N376"/>
  <c r="L376"/>
  <c r="M376" s="1"/>
  <c r="Y33"/>
  <c r="X33"/>
  <c r="V33"/>
  <c r="W33" s="1"/>
  <c r="O33"/>
  <c r="N33"/>
  <c r="L33"/>
  <c r="Y640"/>
  <c r="X640"/>
  <c r="V640"/>
  <c r="W640" s="1"/>
  <c r="O640"/>
  <c r="N640"/>
  <c r="L640"/>
  <c r="Y111"/>
  <c r="X111"/>
  <c r="V111"/>
  <c r="W111" s="1"/>
  <c r="O111"/>
  <c r="N111"/>
  <c r="L111"/>
  <c r="Y462"/>
  <c r="X462"/>
  <c r="V462"/>
  <c r="W462" s="1"/>
  <c r="O462"/>
  <c r="N462"/>
  <c r="L462"/>
  <c r="M462" s="1"/>
  <c r="Y571"/>
  <c r="X571"/>
  <c r="V571"/>
  <c r="W571" s="1"/>
  <c r="O571"/>
  <c r="N571"/>
  <c r="L571"/>
  <c r="Y161"/>
  <c r="X161"/>
  <c r="V161"/>
  <c r="W161" s="1"/>
  <c r="O161"/>
  <c r="N161"/>
  <c r="L161"/>
  <c r="Y40"/>
  <c r="X40"/>
  <c r="V40"/>
  <c r="W40" s="1"/>
  <c r="O40"/>
  <c r="N40"/>
  <c r="L40"/>
  <c r="Y474"/>
  <c r="X474"/>
  <c r="V474"/>
  <c r="W474" s="1"/>
  <c r="O474"/>
  <c r="N474"/>
  <c r="L474"/>
  <c r="M474" s="1"/>
  <c r="Y744"/>
  <c r="X744"/>
  <c r="V744"/>
  <c r="W744" s="1"/>
  <c r="O744"/>
  <c r="N744"/>
  <c r="L744"/>
  <c r="Y317"/>
  <c r="X317"/>
  <c r="V317"/>
  <c r="W317" s="1"/>
  <c r="O317"/>
  <c r="N317"/>
  <c r="L317"/>
  <c r="Y110"/>
  <c r="X110"/>
  <c r="V110"/>
  <c r="W110" s="1"/>
  <c r="O110"/>
  <c r="N110"/>
  <c r="L110"/>
  <c r="Y275"/>
  <c r="X275"/>
  <c r="V275"/>
  <c r="W275" s="1"/>
  <c r="O275"/>
  <c r="N275"/>
  <c r="L275"/>
  <c r="M275" s="1"/>
  <c r="Y138"/>
  <c r="X138"/>
  <c r="V138"/>
  <c r="W138" s="1"/>
  <c r="O138"/>
  <c r="N138"/>
  <c r="L138"/>
  <c r="Y70"/>
  <c r="X70"/>
  <c r="V70"/>
  <c r="W70" s="1"/>
  <c r="O70"/>
  <c r="N70"/>
  <c r="L70"/>
  <c r="Y704"/>
  <c r="X704"/>
  <c r="V704"/>
  <c r="W704" s="1"/>
  <c r="O704"/>
  <c r="N704"/>
  <c r="L704"/>
  <c r="Y39"/>
  <c r="X39"/>
  <c r="V39"/>
  <c r="W39" s="1"/>
  <c r="O39"/>
  <c r="N39"/>
  <c r="L39"/>
  <c r="M39" s="1"/>
  <c r="V856" i="1"/>
  <c r="V818"/>
  <c r="V836"/>
  <c r="L1025"/>
  <c r="M1025" s="1"/>
  <c r="N1025"/>
  <c r="O1025"/>
  <c r="V1025"/>
  <c r="W1025" s="1"/>
  <c r="X1025"/>
  <c r="Y1025"/>
  <c r="L1026"/>
  <c r="N1026"/>
  <c r="O1026"/>
  <c r="V1026"/>
  <c r="W1026" s="1"/>
  <c r="X1026"/>
  <c r="Y1026"/>
  <c r="L1027"/>
  <c r="N1027"/>
  <c r="O1027"/>
  <c r="V1027"/>
  <c r="W1027" s="1"/>
  <c r="X1027"/>
  <c r="Y1027"/>
  <c r="L1028"/>
  <c r="M1028" s="1"/>
  <c r="N1028"/>
  <c r="O1028"/>
  <c r="V1028"/>
  <c r="W1028" s="1"/>
  <c r="X1028"/>
  <c r="Y1028"/>
  <c r="L1029"/>
  <c r="M1029" s="1"/>
  <c r="N1029"/>
  <c r="O1029"/>
  <c r="V1029"/>
  <c r="W1029" s="1"/>
  <c r="X1029"/>
  <c r="Y1029"/>
  <c r="L1030"/>
  <c r="M1030" s="1"/>
  <c r="N1030"/>
  <c r="O1030"/>
  <c r="V1030"/>
  <c r="W1030" s="1"/>
  <c r="X1030"/>
  <c r="Y1030"/>
  <c r="L1031"/>
  <c r="N1031"/>
  <c r="O1031"/>
  <c r="V1031"/>
  <c r="W1031" s="1"/>
  <c r="X1031"/>
  <c r="Y1031"/>
  <c r="L1032"/>
  <c r="M1032" s="1"/>
  <c r="N1032"/>
  <c r="O1032"/>
  <c r="V1032"/>
  <c r="W1032" s="1"/>
  <c r="X1032"/>
  <c r="Y1032"/>
  <c r="L1033"/>
  <c r="M1033" s="1"/>
  <c r="N1033"/>
  <c r="O1033"/>
  <c r="V1033"/>
  <c r="W1033" s="1"/>
  <c r="X1033"/>
  <c r="Y1033"/>
  <c r="L1034"/>
  <c r="N1034"/>
  <c r="O1034"/>
  <c r="V1034"/>
  <c r="W1034" s="1"/>
  <c r="X1034"/>
  <c r="Y1034"/>
  <c r="L1035"/>
  <c r="M1035" s="1"/>
  <c r="N1035"/>
  <c r="O1035"/>
  <c r="V1035"/>
  <c r="W1035" s="1"/>
  <c r="X1035"/>
  <c r="Y1035"/>
  <c r="L1036"/>
  <c r="M1036" s="1"/>
  <c r="N1036"/>
  <c r="O1036"/>
  <c r="V1036"/>
  <c r="W1036" s="1"/>
  <c r="X1036"/>
  <c r="Y1036"/>
  <c r="L1037"/>
  <c r="N1037"/>
  <c r="O1037"/>
  <c r="V1037"/>
  <c r="W1037" s="1"/>
  <c r="X1037"/>
  <c r="Y1037"/>
  <c r="L1038"/>
  <c r="M1038" s="1"/>
  <c r="N1038"/>
  <c r="O1038"/>
  <c r="V1038"/>
  <c r="W1038" s="1"/>
  <c r="X1038"/>
  <c r="Y1038"/>
  <c r="L1039"/>
  <c r="N1039"/>
  <c r="O1039"/>
  <c r="V1039"/>
  <c r="W1039" s="1"/>
  <c r="X1039"/>
  <c r="Y1039"/>
  <c r="L1040"/>
  <c r="M1040" s="1"/>
  <c r="N1040"/>
  <c r="O1040"/>
  <c r="V1040"/>
  <c r="W1040" s="1"/>
  <c r="X1040"/>
  <c r="Y1040"/>
  <c r="L1041"/>
  <c r="M1041" s="1"/>
  <c r="N1041"/>
  <c r="O1041"/>
  <c r="V1041"/>
  <c r="W1041" s="1"/>
  <c r="X1041"/>
  <c r="Y1041"/>
  <c r="L1042"/>
  <c r="M1042" s="1"/>
  <c r="N1042"/>
  <c r="O1042"/>
  <c r="V1042"/>
  <c r="W1042" s="1"/>
  <c r="X1042"/>
  <c r="Y1042"/>
  <c r="L1043"/>
  <c r="N1043"/>
  <c r="O1043"/>
  <c r="V1043"/>
  <c r="W1043" s="1"/>
  <c r="X1043"/>
  <c r="Y1043"/>
  <c r="L1044"/>
  <c r="M1044" s="1"/>
  <c r="N1044"/>
  <c r="O1044"/>
  <c r="V1044"/>
  <c r="W1044" s="1"/>
  <c r="X1044"/>
  <c r="Y1044"/>
  <c r="L1045"/>
  <c r="M1045" s="1"/>
  <c r="N1045"/>
  <c r="O1045"/>
  <c r="V1045"/>
  <c r="W1045" s="1"/>
  <c r="X1045"/>
  <c r="Y1045"/>
  <c r="L1046"/>
  <c r="M1046" s="1"/>
  <c r="N1046"/>
  <c r="O1046"/>
  <c r="V1046"/>
  <c r="W1046" s="1"/>
  <c r="X1046"/>
  <c r="Y1046"/>
  <c r="L1047"/>
  <c r="N1047"/>
  <c r="O1047"/>
  <c r="V1047"/>
  <c r="W1047" s="1"/>
  <c r="X1047"/>
  <c r="Y1047"/>
  <c r="L1049"/>
  <c r="M1049" s="1"/>
  <c r="N1049"/>
  <c r="O1049"/>
  <c r="V1049"/>
  <c r="W1049" s="1"/>
  <c r="X1049"/>
  <c r="Y1049"/>
  <c r="L1048"/>
  <c r="M1048" s="1"/>
  <c r="N1048"/>
  <c r="O1048"/>
  <c r="V1048"/>
  <c r="W1048" s="1"/>
  <c r="X1048"/>
  <c r="Y1048"/>
  <c r="L1050"/>
  <c r="M1050" s="1"/>
  <c r="N1050"/>
  <c r="O1050"/>
  <c r="V1050"/>
  <c r="W1050" s="1"/>
  <c r="X1050"/>
  <c r="Y1050"/>
  <c r="L1051"/>
  <c r="M1051" s="1"/>
  <c r="N1051"/>
  <c r="O1051"/>
  <c r="V1051"/>
  <c r="W1051" s="1"/>
  <c r="X1051"/>
  <c r="Y1051"/>
  <c r="L1052"/>
  <c r="M1052" s="1"/>
  <c r="N1052"/>
  <c r="O1052"/>
  <c r="V1052"/>
  <c r="W1052" s="1"/>
  <c r="X1052"/>
  <c r="Y1052"/>
  <c r="L1053"/>
  <c r="N1053"/>
  <c r="O1053"/>
  <c r="V1053"/>
  <c r="W1053" s="1"/>
  <c r="X1053"/>
  <c r="Y1053"/>
  <c r="L1054"/>
  <c r="N1054"/>
  <c r="O1054"/>
  <c r="V1054"/>
  <c r="W1054" s="1"/>
  <c r="X1054"/>
  <c r="Y1054"/>
  <c r="L1055"/>
  <c r="N1055"/>
  <c r="O1055"/>
  <c r="V1055"/>
  <c r="W1055" s="1"/>
  <c r="X1055"/>
  <c r="Y1055"/>
  <c r="L1056"/>
  <c r="N1056"/>
  <c r="O1056"/>
  <c r="V1056"/>
  <c r="W1056" s="1"/>
  <c r="X1056"/>
  <c r="Y1056"/>
  <c r="L1057"/>
  <c r="M1057" s="1"/>
  <c r="N1057"/>
  <c r="O1057"/>
  <c r="V1057"/>
  <c r="W1057" s="1"/>
  <c r="X1057"/>
  <c r="Y1057"/>
  <c r="L1058"/>
  <c r="M1058" s="1"/>
  <c r="N1058"/>
  <c r="O1058"/>
  <c r="V1058"/>
  <c r="W1058" s="1"/>
  <c r="X1058"/>
  <c r="Y1058"/>
  <c r="L1059"/>
  <c r="N1059"/>
  <c r="O1059"/>
  <c r="V1059"/>
  <c r="W1059" s="1"/>
  <c r="X1059"/>
  <c r="Y1059"/>
  <c r="L1061"/>
  <c r="M1061" s="1"/>
  <c r="N1061"/>
  <c r="O1061"/>
  <c r="V1061"/>
  <c r="W1061" s="1"/>
  <c r="X1061"/>
  <c r="Y1061"/>
  <c r="L1060"/>
  <c r="M1060" s="1"/>
  <c r="N1060"/>
  <c r="O1060"/>
  <c r="V1060"/>
  <c r="W1060" s="1"/>
  <c r="X1060"/>
  <c r="Y1060"/>
  <c r="L1062"/>
  <c r="M1062" s="1"/>
  <c r="N1062"/>
  <c r="O1062"/>
  <c r="V1062"/>
  <c r="W1062" s="1"/>
  <c r="X1062"/>
  <c r="Y1062"/>
  <c r="L1063"/>
  <c r="M1063" s="1"/>
  <c r="N1063"/>
  <c r="O1063"/>
  <c r="V1063"/>
  <c r="W1063" s="1"/>
  <c r="X1063"/>
  <c r="Y1063"/>
  <c r="L1064"/>
  <c r="M1064" s="1"/>
  <c r="N1064"/>
  <c r="O1064"/>
  <c r="V1064"/>
  <c r="W1064" s="1"/>
  <c r="X1064"/>
  <c r="Y1064"/>
  <c r="L1065"/>
  <c r="M1065" s="1"/>
  <c r="N1065"/>
  <c r="O1065"/>
  <c r="V1065"/>
  <c r="W1065" s="1"/>
  <c r="X1065"/>
  <c r="Y1065"/>
  <c r="L1066"/>
  <c r="M1066" s="1"/>
  <c r="N1066"/>
  <c r="O1066"/>
  <c r="V1066"/>
  <c r="W1066" s="1"/>
  <c r="X1066"/>
  <c r="Y1066"/>
  <c r="L1067"/>
  <c r="M1067" s="1"/>
  <c r="N1067"/>
  <c r="O1067"/>
  <c r="V1067"/>
  <c r="W1067" s="1"/>
  <c r="X1067"/>
  <c r="Y1067"/>
  <c r="L1068"/>
  <c r="M1068" s="1"/>
  <c r="N1068"/>
  <c r="O1068"/>
  <c r="V1068"/>
  <c r="W1068" s="1"/>
  <c r="X1068"/>
  <c r="Y1068"/>
  <c r="L1069"/>
  <c r="M1069" s="1"/>
  <c r="N1069"/>
  <c r="O1069"/>
  <c r="V1069"/>
  <c r="W1069" s="1"/>
  <c r="X1069"/>
  <c r="Y1069"/>
  <c r="L1070"/>
  <c r="N1070"/>
  <c r="O1070"/>
  <c r="V1070"/>
  <c r="W1070" s="1"/>
  <c r="X1070"/>
  <c r="Y1070"/>
  <c r="L1071"/>
  <c r="N1071"/>
  <c r="O1071"/>
  <c r="V1071"/>
  <c r="W1071" s="1"/>
  <c r="X1071"/>
  <c r="Y1071"/>
  <c r="L1072"/>
  <c r="M1072" s="1"/>
  <c r="N1072"/>
  <c r="O1072"/>
  <c r="V1072"/>
  <c r="W1072" s="1"/>
  <c r="X1072"/>
  <c r="Y1072"/>
  <c r="L1073"/>
  <c r="N1073"/>
  <c r="O1073"/>
  <c r="V1073"/>
  <c r="W1073" s="1"/>
  <c r="X1073"/>
  <c r="Y1073"/>
  <c r="L1074"/>
  <c r="M1074" s="1"/>
  <c r="N1074"/>
  <c r="O1074"/>
  <c r="V1074"/>
  <c r="W1074" s="1"/>
  <c r="X1074"/>
  <c r="Y1074"/>
  <c r="L1075"/>
  <c r="N1075"/>
  <c r="O1075"/>
  <c r="V1075"/>
  <c r="W1075" s="1"/>
  <c r="X1075"/>
  <c r="Y1075"/>
  <c r="L1076"/>
  <c r="M1076" s="1"/>
  <c r="N1076"/>
  <c r="O1076"/>
  <c r="V1076"/>
  <c r="W1076" s="1"/>
  <c r="X1076"/>
  <c r="Y1076"/>
  <c r="L1077"/>
  <c r="M1077" s="1"/>
  <c r="N1077"/>
  <c r="O1077"/>
  <c r="V1077"/>
  <c r="W1077" s="1"/>
  <c r="X1077"/>
  <c r="Y1077"/>
  <c r="L1078"/>
  <c r="M1078" s="1"/>
  <c r="N1078"/>
  <c r="O1078"/>
  <c r="V1078"/>
  <c r="W1078" s="1"/>
  <c r="X1078"/>
  <c r="Y1078"/>
  <c r="L1079"/>
  <c r="N1079"/>
  <c r="O1079"/>
  <c r="V1079"/>
  <c r="W1079" s="1"/>
  <c r="X1079"/>
  <c r="Y1079"/>
  <c r="L1080"/>
  <c r="M1080" s="1"/>
  <c r="N1080"/>
  <c r="O1080"/>
  <c r="V1080"/>
  <c r="W1080" s="1"/>
  <c r="X1080"/>
  <c r="Y1080"/>
  <c r="L1081"/>
  <c r="N1081"/>
  <c r="O1081"/>
  <c r="V1081"/>
  <c r="W1081" s="1"/>
  <c r="X1081"/>
  <c r="Y1081"/>
  <c r="L1082"/>
  <c r="M1082" s="1"/>
  <c r="N1082"/>
  <c r="O1082"/>
  <c r="V1082"/>
  <c r="W1082" s="1"/>
  <c r="X1082"/>
  <c r="Y1082"/>
  <c r="L1083"/>
  <c r="M1083" s="1"/>
  <c r="N1083"/>
  <c r="O1083"/>
  <c r="V1083"/>
  <c r="W1083" s="1"/>
  <c r="X1083"/>
  <c r="Y1083"/>
  <c r="L1084"/>
  <c r="M1084" s="1"/>
  <c r="N1084"/>
  <c r="O1084"/>
  <c r="V1084"/>
  <c r="W1084" s="1"/>
  <c r="X1084"/>
  <c r="Y1084"/>
  <c r="L1085"/>
  <c r="N1085"/>
  <c r="O1085"/>
  <c r="V1085"/>
  <c r="W1085" s="1"/>
  <c r="X1085"/>
  <c r="Y1085"/>
  <c r="L1086"/>
  <c r="N1086"/>
  <c r="O1086"/>
  <c r="V1086"/>
  <c r="W1086" s="1"/>
  <c r="X1086"/>
  <c r="Y1086"/>
  <c r="L1087"/>
  <c r="N1087"/>
  <c r="O1087"/>
  <c r="V1087"/>
  <c r="W1087" s="1"/>
  <c r="X1087"/>
  <c r="Y1087"/>
  <c r="L1088"/>
  <c r="M1088" s="1"/>
  <c r="N1088"/>
  <c r="O1088"/>
  <c r="V1088"/>
  <c r="W1088" s="1"/>
  <c r="X1088"/>
  <c r="Y1088"/>
  <c r="L1089"/>
  <c r="N1089"/>
  <c r="O1089"/>
  <c r="V1089"/>
  <c r="W1089" s="1"/>
  <c r="X1089"/>
  <c r="Y1089"/>
  <c r="L1090"/>
  <c r="M1090" s="1"/>
  <c r="N1090"/>
  <c r="O1090"/>
  <c r="V1090"/>
  <c r="W1090" s="1"/>
  <c r="X1090"/>
  <c r="Y1090"/>
  <c r="L1091"/>
  <c r="N1091"/>
  <c r="O1091"/>
  <c r="V1091"/>
  <c r="W1091" s="1"/>
  <c r="X1091"/>
  <c r="Y1091"/>
  <c r="L1092"/>
  <c r="M1092" s="1"/>
  <c r="N1092"/>
  <c r="O1092"/>
  <c r="V1092"/>
  <c r="W1092" s="1"/>
  <c r="X1092"/>
  <c r="Y1092"/>
  <c r="L1093"/>
  <c r="M1093" s="1"/>
  <c r="N1093"/>
  <c r="O1093"/>
  <c r="V1093"/>
  <c r="W1093" s="1"/>
  <c r="X1093"/>
  <c r="Y1093"/>
  <c r="L1094"/>
  <c r="M1094" s="1"/>
  <c r="N1094"/>
  <c r="O1094"/>
  <c r="V1094"/>
  <c r="W1094" s="1"/>
  <c r="X1094"/>
  <c r="Y1094"/>
  <c r="L1095"/>
  <c r="N1095"/>
  <c r="O1095"/>
  <c r="V1095"/>
  <c r="W1095" s="1"/>
  <c r="X1095"/>
  <c r="Y1095"/>
  <c r="L1096"/>
  <c r="M1096" s="1"/>
  <c r="N1096"/>
  <c r="O1096"/>
  <c r="V1096"/>
  <c r="W1096" s="1"/>
  <c r="X1096"/>
  <c r="Y1096"/>
  <c r="L1097"/>
  <c r="M1097" s="1"/>
  <c r="N1097"/>
  <c r="O1097"/>
  <c r="V1097"/>
  <c r="W1097" s="1"/>
  <c r="X1097"/>
  <c r="Y1097"/>
  <c r="L1098"/>
  <c r="M1098" s="1"/>
  <c r="N1098"/>
  <c r="O1098"/>
  <c r="V1098"/>
  <c r="W1098" s="1"/>
  <c r="X1098"/>
  <c r="Y1098"/>
  <c r="L1099"/>
  <c r="M1099" s="1"/>
  <c r="N1099"/>
  <c r="O1099"/>
  <c r="V1099"/>
  <c r="W1099" s="1"/>
  <c r="X1099"/>
  <c r="Y1099"/>
  <c r="L1100"/>
  <c r="M1100" s="1"/>
  <c r="N1100"/>
  <c r="O1100"/>
  <c r="V1100"/>
  <c r="W1100" s="1"/>
  <c r="X1100"/>
  <c r="Y1100"/>
  <c r="L1101"/>
  <c r="M1101" s="1"/>
  <c r="N1101"/>
  <c r="O1101"/>
  <c r="V1101"/>
  <c r="W1101" s="1"/>
  <c r="X1101"/>
  <c r="Y1101"/>
  <c r="L1102"/>
  <c r="M1102" s="1"/>
  <c r="N1102"/>
  <c r="O1102"/>
  <c r="V1102"/>
  <c r="W1102" s="1"/>
  <c r="X1102"/>
  <c r="Y1102"/>
  <c r="L1103"/>
  <c r="M1103" s="1"/>
  <c r="N1103"/>
  <c r="O1103"/>
  <c r="V1103"/>
  <c r="W1103" s="1"/>
  <c r="X1103"/>
  <c r="Y1103"/>
  <c r="L1104"/>
  <c r="M1104" s="1"/>
  <c r="N1104"/>
  <c r="O1104"/>
  <c r="V1104"/>
  <c r="W1104" s="1"/>
  <c r="X1104"/>
  <c r="Y1104"/>
  <c r="L1105"/>
  <c r="M1105" s="1"/>
  <c r="N1105"/>
  <c r="O1105"/>
  <c r="V1105"/>
  <c r="W1105" s="1"/>
  <c r="X1105"/>
  <c r="Y1105"/>
  <c r="L1106"/>
  <c r="M1106" s="1"/>
  <c r="N1106"/>
  <c r="O1106"/>
  <c r="V1106"/>
  <c r="W1106" s="1"/>
  <c r="X1106"/>
  <c r="Y1106"/>
  <c r="L1107"/>
  <c r="N1107"/>
  <c r="O1107"/>
  <c r="V1107"/>
  <c r="W1107" s="1"/>
  <c r="X1107"/>
  <c r="Y1107"/>
  <c r="L1108"/>
  <c r="M1108" s="1"/>
  <c r="N1108"/>
  <c r="O1108"/>
  <c r="V1108"/>
  <c r="W1108" s="1"/>
  <c r="X1108"/>
  <c r="Y1108"/>
  <c r="L1109"/>
  <c r="M1109" s="1"/>
  <c r="N1109"/>
  <c r="O1109"/>
  <c r="V1109"/>
  <c r="W1109" s="1"/>
  <c r="X1109"/>
  <c r="Y1109"/>
  <c r="L1110"/>
  <c r="M1110" s="1"/>
  <c r="N1110"/>
  <c r="O1110"/>
  <c r="V1110"/>
  <c r="W1110" s="1"/>
  <c r="X1110"/>
  <c r="Y1110"/>
  <c r="L1111"/>
  <c r="N1111"/>
  <c r="O1111"/>
  <c r="V1111"/>
  <c r="W1111" s="1"/>
  <c r="X1111"/>
  <c r="Y1111"/>
  <c r="L1112"/>
  <c r="M1112" s="1"/>
  <c r="N1112"/>
  <c r="O1112"/>
  <c r="V1112"/>
  <c r="W1112" s="1"/>
  <c r="X1112"/>
  <c r="Y1112"/>
  <c r="L1113"/>
  <c r="M1113" s="1"/>
  <c r="N1113"/>
  <c r="O1113"/>
  <c r="V1113"/>
  <c r="W1113" s="1"/>
  <c r="X1113"/>
  <c r="Y1113"/>
  <c r="L1114"/>
  <c r="M1114" s="1"/>
  <c r="N1114"/>
  <c r="O1114"/>
  <c r="V1114"/>
  <c r="W1114" s="1"/>
  <c r="X1114"/>
  <c r="Y1114"/>
  <c r="L1115"/>
  <c r="N1115"/>
  <c r="O1115"/>
  <c r="V1115"/>
  <c r="W1115" s="1"/>
  <c r="X1115"/>
  <c r="Y1115"/>
  <c r="L1116"/>
  <c r="M1116" s="1"/>
  <c r="N1116"/>
  <c r="O1116"/>
  <c r="V1116"/>
  <c r="W1116" s="1"/>
  <c r="X1116"/>
  <c r="Y1116"/>
  <c r="L1118"/>
  <c r="M1118" s="1"/>
  <c r="N1118"/>
  <c r="O1118"/>
  <c r="V1118"/>
  <c r="W1118" s="1"/>
  <c r="X1118"/>
  <c r="Y1118"/>
  <c r="L1117"/>
  <c r="M1117" s="1"/>
  <c r="N1117"/>
  <c r="O1117"/>
  <c r="V1117"/>
  <c r="W1117" s="1"/>
  <c r="X1117"/>
  <c r="Y1117"/>
  <c r="L1119"/>
  <c r="N1119"/>
  <c r="O1119"/>
  <c r="V1119"/>
  <c r="W1119" s="1"/>
  <c r="X1119"/>
  <c r="Y1119"/>
  <c r="L1120"/>
  <c r="M1120" s="1"/>
  <c r="N1120"/>
  <c r="O1120"/>
  <c r="V1120"/>
  <c r="W1120" s="1"/>
  <c r="X1120"/>
  <c r="Y1120"/>
  <c r="L1121"/>
  <c r="M1121" s="1"/>
  <c r="N1121"/>
  <c r="O1121"/>
  <c r="V1121"/>
  <c r="W1121" s="1"/>
  <c r="X1121"/>
  <c r="Y1121"/>
  <c r="L1122"/>
  <c r="M1122" s="1"/>
  <c r="N1122"/>
  <c r="O1122"/>
  <c r="V1122"/>
  <c r="W1122" s="1"/>
  <c r="X1122"/>
  <c r="Y1122"/>
  <c r="L1123"/>
  <c r="N1123"/>
  <c r="O1123"/>
  <c r="V1123"/>
  <c r="W1123" s="1"/>
  <c r="X1123"/>
  <c r="Y1123"/>
  <c r="L1124"/>
  <c r="N1124"/>
  <c r="O1124"/>
  <c r="V1124"/>
  <c r="W1124" s="1"/>
  <c r="X1124"/>
  <c r="Y1124"/>
  <c r="L1125"/>
  <c r="M1125" s="1"/>
  <c r="N1125"/>
  <c r="O1125"/>
  <c r="V1125"/>
  <c r="W1125" s="1"/>
  <c r="X1125"/>
  <c r="Y1125"/>
  <c r="L1126"/>
  <c r="M1126" s="1"/>
  <c r="N1126"/>
  <c r="O1126"/>
  <c r="V1126"/>
  <c r="W1126" s="1"/>
  <c r="X1126"/>
  <c r="Y1126"/>
  <c r="L1127"/>
  <c r="N1127"/>
  <c r="O1127"/>
  <c r="V1127"/>
  <c r="W1127" s="1"/>
  <c r="X1127"/>
  <c r="Y1127"/>
  <c r="L1128"/>
  <c r="M1128" s="1"/>
  <c r="N1128"/>
  <c r="O1128"/>
  <c r="V1128"/>
  <c r="W1128" s="1"/>
  <c r="X1128"/>
  <c r="Y1128"/>
  <c r="L1129"/>
  <c r="M1129" s="1"/>
  <c r="N1129"/>
  <c r="O1129"/>
  <c r="V1129"/>
  <c r="W1129" s="1"/>
  <c r="X1129"/>
  <c r="Y1129"/>
  <c r="L1130"/>
  <c r="M1130" s="1"/>
  <c r="N1130"/>
  <c r="O1130"/>
  <c r="V1130"/>
  <c r="W1130" s="1"/>
  <c r="X1130"/>
  <c r="Y1130"/>
  <c r="L1134"/>
  <c r="M1134" s="1"/>
  <c r="N1134"/>
  <c r="O1134"/>
  <c r="V1134"/>
  <c r="W1134" s="1"/>
  <c r="X1134"/>
  <c r="Y1134"/>
  <c r="L1133"/>
  <c r="M1133" s="1"/>
  <c r="N1133"/>
  <c r="O1133"/>
  <c r="V1133"/>
  <c r="W1133" s="1"/>
  <c r="X1133"/>
  <c r="Y1133"/>
  <c r="L1135"/>
  <c r="N1135"/>
  <c r="O1135"/>
  <c r="V1135"/>
  <c r="W1135" s="1"/>
  <c r="X1135"/>
  <c r="Y1135"/>
  <c r="L1136"/>
  <c r="M1136" s="1"/>
  <c r="N1136"/>
  <c r="O1136"/>
  <c r="V1136"/>
  <c r="W1136" s="1"/>
  <c r="X1136"/>
  <c r="Y1136"/>
  <c r="L1137"/>
  <c r="M1137" s="1"/>
  <c r="N1137"/>
  <c r="O1137"/>
  <c r="V1137"/>
  <c r="W1137" s="1"/>
  <c r="X1137"/>
  <c r="Y1137"/>
  <c r="Y149" i="9"/>
  <c r="X149"/>
  <c r="V149"/>
  <c r="W149" s="1"/>
  <c r="O149"/>
  <c r="AA149" s="1"/>
  <c r="N149"/>
  <c r="L149"/>
  <c r="M149" s="1"/>
  <c r="Y148"/>
  <c r="X148"/>
  <c r="V148"/>
  <c r="W148" s="1"/>
  <c r="O148"/>
  <c r="N148"/>
  <c r="L148"/>
  <c r="AD148" s="1"/>
  <c r="Y147"/>
  <c r="X147"/>
  <c r="V147"/>
  <c r="W147" s="1"/>
  <c r="O147"/>
  <c r="N147"/>
  <c r="L147"/>
  <c r="Y146"/>
  <c r="X146"/>
  <c r="V146"/>
  <c r="W146" s="1"/>
  <c r="O146"/>
  <c r="N146"/>
  <c r="L146"/>
  <c r="Y145"/>
  <c r="X145"/>
  <c r="V145"/>
  <c r="W145" s="1"/>
  <c r="O145"/>
  <c r="N145"/>
  <c r="L145"/>
  <c r="M145" s="1"/>
  <c r="Y144"/>
  <c r="X144"/>
  <c r="V144"/>
  <c r="W144" s="1"/>
  <c r="O144"/>
  <c r="N144"/>
  <c r="L144"/>
  <c r="Y143"/>
  <c r="X143"/>
  <c r="V143"/>
  <c r="W143" s="1"/>
  <c r="O143"/>
  <c r="N143"/>
  <c r="L143"/>
  <c r="Y142"/>
  <c r="X142"/>
  <c r="V142"/>
  <c r="W142" s="1"/>
  <c r="O142"/>
  <c r="N142"/>
  <c r="L142"/>
  <c r="Y141"/>
  <c r="X141"/>
  <c r="V141"/>
  <c r="W141" s="1"/>
  <c r="O141"/>
  <c r="N141"/>
  <c r="L141"/>
  <c r="M141" s="1"/>
  <c r="Y140"/>
  <c r="X140"/>
  <c r="V140"/>
  <c r="W140" s="1"/>
  <c r="O140"/>
  <c r="N140"/>
  <c r="L140"/>
  <c r="Y139"/>
  <c r="X139"/>
  <c r="V139"/>
  <c r="W139" s="1"/>
  <c r="O139"/>
  <c r="N139"/>
  <c r="L139"/>
  <c r="Y138"/>
  <c r="X138"/>
  <c r="V138"/>
  <c r="W138" s="1"/>
  <c r="O138"/>
  <c r="N138"/>
  <c r="L138"/>
  <c r="Y137"/>
  <c r="X137"/>
  <c r="V137"/>
  <c r="W137" s="1"/>
  <c r="O137"/>
  <c r="N137"/>
  <c r="L137"/>
  <c r="M137" s="1"/>
  <c r="Y136"/>
  <c r="X136"/>
  <c r="V136"/>
  <c r="W136" s="1"/>
  <c r="O136"/>
  <c r="N136"/>
  <c r="L136"/>
  <c r="Y135"/>
  <c r="X135"/>
  <c r="V135"/>
  <c r="W135" s="1"/>
  <c r="O135"/>
  <c r="N135"/>
  <c r="L135"/>
  <c r="Y134"/>
  <c r="X134"/>
  <c r="V134"/>
  <c r="W134" s="1"/>
  <c r="O134"/>
  <c r="N134"/>
  <c r="L134"/>
  <c r="Y133"/>
  <c r="X133"/>
  <c r="V133"/>
  <c r="W133" s="1"/>
  <c r="O133"/>
  <c r="N133"/>
  <c r="L133"/>
  <c r="M133" s="1"/>
  <c r="Y132"/>
  <c r="X132"/>
  <c r="V132"/>
  <c r="W132" s="1"/>
  <c r="O132"/>
  <c r="N132"/>
  <c r="L132"/>
  <c r="Y131"/>
  <c r="X131"/>
  <c r="V131"/>
  <c r="W131" s="1"/>
  <c r="O131"/>
  <c r="N131"/>
  <c r="L131"/>
  <c r="Y130"/>
  <c r="X130"/>
  <c r="V130"/>
  <c r="W130" s="1"/>
  <c r="O130"/>
  <c r="N130"/>
  <c r="L130"/>
  <c r="Y129"/>
  <c r="X129"/>
  <c r="V129"/>
  <c r="W129" s="1"/>
  <c r="O129"/>
  <c r="N129"/>
  <c r="L129"/>
  <c r="M129" s="1"/>
  <c r="Y128"/>
  <c r="X128"/>
  <c r="V128"/>
  <c r="W128" s="1"/>
  <c r="O128"/>
  <c r="N128"/>
  <c r="L128"/>
  <c r="Y127"/>
  <c r="X127"/>
  <c r="V127"/>
  <c r="W127" s="1"/>
  <c r="O127"/>
  <c r="N127"/>
  <c r="L127"/>
  <c r="AD127" s="1"/>
  <c r="Y126"/>
  <c r="X126"/>
  <c r="V126"/>
  <c r="W126" s="1"/>
  <c r="O126"/>
  <c r="N126"/>
  <c r="L126"/>
  <c r="Y125"/>
  <c r="X125"/>
  <c r="V125"/>
  <c r="W125" s="1"/>
  <c r="O125"/>
  <c r="N125"/>
  <c r="L125"/>
  <c r="M125" s="1"/>
  <c r="Y124"/>
  <c r="X124"/>
  <c r="V124"/>
  <c r="W124" s="1"/>
  <c r="O124"/>
  <c r="N124"/>
  <c r="L124"/>
  <c r="Y123"/>
  <c r="X123"/>
  <c r="V123"/>
  <c r="W123" s="1"/>
  <c r="O123"/>
  <c r="N123"/>
  <c r="L123"/>
  <c r="Y122"/>
  <c r="X122"/>
  <c r="V122"/>
  <c r="W122" s="1"/>
  <c r="O122"/>
  <c r="N122"/>
  <c r="L122"/>
  <c r="Y121"/>
  <c r="X121"/>
  <c r="V121"/>
  <c r="W121" s="1"/>
  <c r="O121"/>
  <c r="N121"/>
  <c r="L121"/>
  <c r="M121" s="1"/>
  <c r="Y120"/>
  <c r="X120"/>
  <c r="V120"/>
  <c r="W120" s="1"/>
  <c r="O120"/>
  <c r="N120"/>
  <c r="L120"/>
  <c r="Y119"/>
  <c r="X119"/>
  <c r="V119"/>
  <c r="W119" s="1"/>
  <c r="O119"/>
  <c r="N119"/>
  <c r="L119"/>
  <c r="Y118"/>
  <c r="X118"/>
  <c r="V118"/>
  <c r="W118" s="1"/>
  <c r="O118"/>
  <c r="N118"/>
  <c r="L118"/>
  <c r="Y117"/>
  <c r="X117"/>
  <c r="V117"/>
  <c r="W117" s="1"/>
  <c r="O117"/>
  <c r="N117"/>
  <c r="L117"/>
  <c r="M117" s="1"/>
  <c r="Y116"/>
  <c r="X116"/>
  <c r="V116"/>
  <c r="W116" s="1"/>
  <c r="O116"/>
  <c r="N116"/>
  <c r="L116"/>
  <c r="Y115"/>
  <c r="X115"/>
  <c r="V115"/>
  <c r="W115" s="1"/>
  <c r="O115"/>
  <c r="N115"/>
  <c r="L115"/>
  <c r="Y114"/>
  <c r="X114"/>
  <c r="V114"/>
  <c r="W114" s="1"/>
  <c r="O114"/>
  <c r="N114"/>
  <c r="L114"/>
  <c r="Y113"/>
  <c r="X113"/>
  <c r="V113"/>
  <c r="W113" s="1"/>
  <c r="O113"/>
  <c r="N113"/>
  <c r="Z113" s="1"/>
  <c r="L113"/>
  <c r="M113" s="1"/>
  <c r="Y112"/>
  <c r="X112"/>
  <c r="V112"/>
  <c r="W112" s="1"/>
  <c r="O112"/>
  <c r="N112"/>
  <c r="L112"/>
  <c r="Y111"/>
  <c r="X111"/>
  <c r="V111"/>
  <c r="W111" s="1"/>
  <c r="O111"/>
  <c r="N111"/>
  <c r="L111"/>
  <c r="Y110"/>
  <c r="X110"/>
  <c r="V110"/>
  <c r="W110" s="1"/>
  <c r="O110"/>
  <c r="N110"/>
  <c r="L110"/>
  <c r="AD110" s="1"/>
  <c r="Y109"/>
  <c r="X109"/>
  <c r="V109"/>
  <c r="W109" s="1"/>
  <c r="O109"/>
  <c r="N109"/>
  <c r="L109"/>
  <c r="M109" s="1"/>
  <c r="Y108"/>
  <c r="X108"/>
  <c r="V108"/>
  <c r="W108" s="1"/>
  <c r="O108"/>
  <c r="N108"/>
  <c r="L108"/>
  <c r="Y107"/>
  <c r="X107"/>
  <c r="V107"/>
  <c r="W107" s="1"/>
  <c r="O107"/>
  <c r="N107"/>
  <c r="L107"/>
  <c r="Y106"/>
  <c r="X106"/>
  <c r="V106"/>
  <c r="W106" s="1"/>
  <c r="O106"/>
  <c r="N106"/>
  <c r="L106"/>
  <c r="Y105"/>
  <c r="X105"/>
  <c r="V105"/>
  <c r="W105" s="1"/>
  <c r="O105"/>
  <c r="N105"/>
  <c r="L105"/>
  <c r="M105" s="1"/>
  <c r="Y104"/>
  <c r="X104"/>
  <c r="V104"/>
  <c r="W104" s="1"/>
  <c r="O104"/>
  <c r="N104"/>
  <c r="L104"/>
  <c r="Y103"/>
  <c r="X103"/>
  <c r="V103"/>
  <c r="W103" s="1"/>
  <c r="O103"/>
  <c r="N103"/>
  <c r="L103"/>
  <c r="Y102"/>
  <c r="X102"/>
  <c r="V102"/>
  <c r="W102" s="1"/>
  <c r="O102"/>
  <c r="N102"/>
  <c r="L102"/>
  <c r="Y101"/>
  <c r="X101"/>
  <c r="V101"/>
  <c r="W101" s="1"/>
  <c r="O101"/>
  <c r="N101"/>
  <c r="L101"/>
  <c r="M101" s="1"/>
  <c r="Y100"/>
  <c r="X100"/>
  <c r="V100"/>
  <c r="W100" s="1"/>
  <c r="O100"/>
  <c r="N100"/>
  <c r="L100"/>
  <c r="Y88"/>
  <c r="X88"/>
  <c r="V88"/>
  <c r="W88" s="1"/>
  <c r="O88"/>
  <c r="N88"/>
  <c r="L88"/>
  <c r="Y99"/>
  <c r="X99"/>
  <c r="V99"/>
  <c r="W99" s="1"/>
  <c r="O99"/>
  <c r="N99"/>
  <c r="L99"/>
  <c r="Y98"/>
  <c r="X98"/>
  <c r="V98"/>
  <c r="W98" s="1"/>
  <c r="O98"/>
  <c r="N98"/>
  <c r="L98"/>
  <c r="M98" s="1"/>
  <c r="Y97"/>
  <c r="X97"/>
  <c r="V97"/>
  <c r="W97" s="1"/>
  <c r="O97"/>
  <c r="N97"/>
  <c r="L97"/>
  <c r="Y96"/>
  <c r="X96"/>
  <c r="V96"/>
  <c r="W96" s="1"/>
  <c r="O96"/>
  <c r="N96"/>
  <c r="L96"/>
  <c r="Y95"/>
  <c r="X95"/>
  <c r="V95"/>
  <c r="W95" s="1"/>
  <c r="O95"/>
  <c r="N95"/>
  <c r="L95"/>
  <c r="Y94"/>
  <c r="X94"/>
  <c r="V94"/>
  <c r="W94" s="1"/>
  <c r="O94"/>
  <c r="N94"/>
  <c r="L94"/>
  <c r="M94" s="1"/>
  <c r="Y93"/>
  <c r="X93"/>
  <c r="V93"/>
  <c r="W93" s="1"/>
  <c r="O93"/>
  <c r="N93"/>
  <c r="L93"/>
  <c r="Y92"/>
  <c r="X92"/>
  <c r="V92"/>
  <c r="W92" s="1"/>
  <c r="O92"/>
  <c r="N92"/>
  <c r="L92"/>
  <c r="Y91"/>
  <c r="X91"/>
  <c r="V91"/>
  <c r="W91" s="1"/>
  <c r="O91"/>
  <c r="N91"/>
  <c r="L91"/>
  <c r="Y90"/>
  <c r="X90"/>
  <c r="V90"/>
  <c r="W90" s="1"/>
  <c r="O90"/>
  <c r="N90"/>
  <c r="L90"/>
  <c r="M90" s="1"/>
  <c r="Y89"/>
  <c r="X89"/>
  <c r="V89"/>
  <c r="W89" s="1"/>
  <c r="O89"/>
  <c r="N89"/>
  <c r="L89"/>
  <c r="Y87"/>
  <c r="X87"/>
  <c r="V87"/>
  <c r="W87" s="1"/>
  <c r="O87"/>
  <c r="N87"/>
  <c r="L87"/>
  <c r="Y86"/>
  <c r="X86"/>
  <c r="V86"/>
  <c r="W86" s="1"/>
  <c r="O86"/>
  <c r="N86"/>
  <c r="L86"/>
  <c r="Y85"/>
  <c r="X85"/>
  <c r="V85"/>
  <c r="W85" s="1"/>
  <c r="O85"/>
  <c r="N85"/>
  <c r="L85"/>
  <c r="M85" s="1"/>
  <c r="Y84"/>
  <c r="X84"/>
  <c r="V84"/>
  <c r="W84" s="1"/>
  <c r="O84"/>
  <c r="N84"/>
  <c r="L84"/>
  <c r="Y83"/>
  <c r="X83"/>
  <c r="V83"/>
  <c r="W83" s="1"/>
  <c r="O83"/>
  <c r="N83"/>
  <c r="L83"/>
  <c r="Y82"/>
  <c r="X82"/>
  <c r="V82"/>
  <c r="W82" s="1"/>
  <c r="O82"/>
  <c r="N82"/>
  <c r="L82"/>
  <c r="Y81"/>
  <c r="X81"/>
  <c r="V81"/>
  <c r="W81" s="1"/>
  <c r="O81"/>
  <c r="N81"/>
  <c r="L81"/>
  <c r="M81" s="1"/>
  <c r="Y80"/>
  <c r="X80"/>
  <c r="V80"/>
  <c r="W80" s="1"/>
  <c r="O80"/>
  <c r="N80"/>
  <c r="L80"/>
  <c r="Y79"/>
  <c r="X79"/>
  <c r="V79"/>
  <c r="W79" s="1"/>
  <c r="O79"/>
  <c r="N79"/>
  <c r="L79"/>
  <c r="Y78"/>
  <c r="X78"/>
  <c r="V78"/>
  <c r="W78" s="1"/>
  <c r="O78"/>
  <c r="N78"/>
  <c r="L78"/>
  <c r="Y77"/>
  <c r="X77"/>
  <c r="V77"/>
  <c r="W77" s="1"/>
  <c r="O77"/>
  <c r="N77"/>
  <c r="L77"/>
  <c r="M77" s="1"/>
  <c r="Y76"/>
  <c r="X76"/>
  <c r="V76"/>
  <c r="W76" s="1"/>
  <c r="O76"/>
  <c r="N76"/>
  <c r="L76"/>
  <c r="Y75"/>
  <c r="X75"/>
  <c r="V75"/>
  <c r="W75" s="1"/>
  <c r="O75"/>
  <c r="N75"/>
  <c r="L75"/>
  <c r="Y74"/>
  <c r="X74"/>
  <c r="V74"/>
  <c r="W74" s="1"/>
  <c r="O74"/>
  <c r="N74"/>
  <c r="L74"/>
  <c r="Y73"/>
  <c r="X73"/>
  <c r="V73"/>
  <c r="W73" s="1"/>
  <c r="O73"/>
  <c r="N73"/>
  <c r="L73"/>
  <c r="M73" s="1"/>
  <c r="Y72"/>
  <c r="X72"/>
  <c r="V72"/>
  <c r="W72" s="1"/>
  <c r="O72"/>
  <c r="N72"/>
  <c r="L72"/>
  <c r="Y71"/>
  <c r="X71"/>
  <c r="V71"/>
  <c r="W71" s="1"/>
  <c r="O71"/>
  <c r="N71"/>
  <c r="L71"/>
  <c r="Y70"/>
  <c r="X70"/>
  <c r="V70"/>
  <c r="W70" s="1"/>
  <c r="O70"/>
  <c r="N70"/>
  <c r="L70"/>
  <c r="Y69"/>
  <c r="X69"/>
  <c r="V69"/>
  <c r="W69" s="1"/>
  <c r="O69"/>
  <c r="N69"/>
  <c r="L69"/>
  <c r="M69" s="1"/>
  <c r="Y68"/>
  <c r="X68"/>
  <c r="V68"/>
  <c r="W68" s="1"/>
  <c r="O68"/>
  <c r="N68"/>
  <c r="L68"/>
  <c r="Y67"/>
  <c r="X67"/>
  <c r="V67"/>
  <c r="W67" s="1"/>
  <c r="O67"/>
  <c r="N67"/>
  <c r="L67"/>
  <c r="Y66"/>
  <c r="X66"/>
  <c r="V66"/>
  <c r="W66" s="1"/>
  <c r="O66"/>
  <c r="N66"/>
  <c r="L66"/>
  <c r="Y65"/>
  <c r="X65"/>
  <c r="V65"/>
  <c r="W65" s="1"/>
  <c r="O65"/>
  <c r="N65"/>
  <c r="L65"/>
  <c r="Y64"/>
  <c r="X64"/>
  <c r="V64"/>
  <c r="W64" s="1"/>
  <c r="O64"/>
  <c r="N64"/>
  <c r="L64"/>
  <c r="Y63"/>
  <c r="X63"/>
  <c r="V63"/>
  <c r="W63" s="1"/>
  <c r="O63"/>
  <c r="N63"/>
  <c r="L63"/>
  <c r="Y62"/>
  <c r="X62"/>
  <c r="V62"/>
  <c r="W62" s="1"/>
  <c r="O62"/>
  <c r="N62"/>
  <c r="L62"/>
  <c r="Y61"/>
  <c r="X61"/>
  <c r="V61"/>
  <c r="W61" s="1"/>
  <c r="O61"/>
  <c r="N61"/>
  <c r="L61"/>
  <c r="M61" s="1"/>
  <c r="Y60"/>
  <c r="X60"/>
  <c r="V60"/>
  <c r="W60" s="1"/>
  <c r="O60"/>
  <c r="N60"/>
  <c r="L60"/>
  <c r="Y59"/>
  <c r="X59"/>
  <c r="V59"/>
  <c r="W59" s="1"/>
  <c r="O59"/>
  <c r="N59"/>
  <c r="L59"/>
  <c r="Y58"/>
  <c r="X58"/>
  <c r="V58"/>
  <c r="W58" s="1"/>
  <c r="O58"/>
  <c r="N58"/>
  <c r="L58"/>
  <c r="Y57"/>
  <c r="X57"/>
  <c r="V57"/>
  <c r="W57" s="1"/>
  <c r="O57"/>
  <c r="N57"/>
  <c r="L57"/>
  <c r="M57" s="1"/>
  <c r="Y56"/>
  <c r="X56"/>
  <c r="V56"/>
  <c r="W56" s="1"/>
  <c r="O56"/>
  <c r="N56"/>
  <c r="L56"/>
  <c r="Y55"/>
  <c r="X55"/>
  <c r="V55"/>
  <c r="W55" s="1"/>
  <c r="O55"/>
  <c r="N55"/>
  <c r="L55"/>
  <c r="Y54"/>
  <c r="X54"/>
  <c r="V54"/>
  <c r="W54" s="1"/>
  <c r="O54"/>
  <c r="N54"/>
  <c r="L54"/>
  <c r="Y53"/>
  <c r="X53"/>
  <c r="V53"/>
  <c r="W53" s="1"/>
  <c r="O53"/>
  <c r="N53"/>
  <c r="L53"/>
  <c r="M53" s="1"/>
  <c r="Y52"/>
  <c r="X52"/>
  <c r="V52"/>
  <c r="W52" s="1"/>
  <c r="O52"/>
  <c r="N52"/>
  <c r="L52"/>
  <c r="Y51"/>
  <c r="X51"/>
  <c r="V51"/>
  <c r="W51" s="1"/>
  <c r="O51"/>
  <c r="N51"/>
  <c r="L51"/>
  <c r="Y50"/>
  <c r="X50"/>
  <c r="V50"/>
  <c r="W50" s="1"/>
  <c r="O50"/>
  <c r="N50"/>
  <c r="L50"/>
  <c r="Y49"/>
  <c r="X49"/>
  <c r="V49"/>
  <c r="W49" s="1"/>
  <c r="O49"/>
  <c r="N49"/>
  <c r="L49"/>
  <c r="M49" s="1"/>
  <c r="Y48"/>
  <c r="X48"/>
  <c r="V48"/>
  <c r="W48" s="1"/>
  <c r="O48"/>
  <c r="N48"/>
  <c r="L48"/>
  <c r="Y47"/>
  <c r="X47"/>
  <c r="V47"/>
  <c r="W47" s="1"/>
  <c r="O47"/>
  <c r="N47"/>
  <c r="L47"/>
  <c r="Y46"/>
  <c r="X46"/>
  <c r="V46"/>
  <c r="W46" s="1"/>
  <c r="O46"/>
  <c r="N46"/>
  <c r="L46"/>
  <c r="Y45"/>
  <c r="X45"/>
  <c r="V45"/>
  <c r="W45" s="1"/>
  <c r="O45"/>
  <c r="N45"/>
  <c r="L45"/>
  <c r="M45" s="1"/>
  <c r="Y44"/>
  <c r="X44"/>
  <c r="V44"/>
  <c r="W44" s="1"/>
  <c r="O44"/>
  <c r="N44"/>
  <c r="L44"/>
  <c r="Y43"/>
  <c r="X43"/>
  <c r="V43"/>
  <c r="W43" s="1"/>
  <c r="O43"/>
  <c r="N43"/>
  <c r="L43"/>
  <c r="Y42"/>
  <c r="X42"/>
  <c r="V42"/>
  <c r="W42" s="1"/>
  <c r="O42"/>
  <c r="N42"/>
  <c r="L42"/>
  <c r="Y41"/>
  <c r="X41"/>
  <c r="V41"/>
  <c r="W41" s="1"/>
  <c r="O41"/>
  <c r="N41"/>
  <c r="L41"/>
  <c r="M41" s="1"/>
  <c r="Y40"/>
  <c r="X40"/>
  <c r="V40"/>
  <c r="W40" s="1"/>
  <c r="O40"/>
  <c r="N40"/>
  <c r="L40"/>
  <c r="Y39"/>
  <c r="X39"/>
  <c r="V39"/>
  <c r="W39" s="1"/>
  <c r="O39"/>
  <c r="N39"/>
  <c r="L39"/>
  <c r="Y38"/>
  <c r="X38"/>
  <c r="V38"/>
  <c r="W38" s="1"/>
  <c r="O38"/>
  <c r="N38"/>
  <c r="L38"/>
  <c r="Y37"/>
  <c r="X37"/>
  <c r="V37"/>
  <c r="W37" s="1"/>
  <c r="O37"/>
  <c r="N37"/>
  <c r="L37"/>
  <c r="M37" s="1"/>
  <c r="Y36"/>
  <c r="X36"/>
  <c r="V36"/>
  <c r="W36" s="1"/>
  <c r="O36"/>
  <c r="N36"/>
  <c r="L36"/>
  <c r="Y35"/>
  <c r="X35"/>
  <c r="V35"/>
  <c r="W35" s="1"/>
  <c r="O35"/>
  <c r="N35"/>
  <c r="L35"/>
  <c r="Y34"/>
  <c r="X34"/>
  <c r="V34"/>
  <c r="W34" s="1"/>
  <c r="O34"/>
  <c r="N34"/>
  <c r="L34"/>
  <c r="Y33"/>
  <c r="X33"/>
  <c r="V33"/>
  <c r="W33" s="1"/>
  <c r="O33"/>
  <c r="N33"/>
  <c r="L33"/>
  <c r="M33" s="1"/>
  <c r="Y32"/>
  <c r="X32"/>
  <c r="V32"/>
  <c r="W32" s="1"/>
  <c r="O32"/>
  <c r="N32"/>
  <c r="L32"/>
  <c r="Y31"/>
  <c r="X31"/>
  <c r="V31"/>
  <c r="W31" s="1"/>
  <c r="O31"/>
  <c r="N31"/>
  <c r="L31"/>
  <c r="Y30"/>
  <c r="X30"/>
  <c r="V30"/>
  <c r="W30" s="1"/>
  <c r="O30"/>
  <c r="N30"/>
  <c r="L30"/>
  <c r="Y29"/>
  <c r="X29"/>
  <c r="V29"/>
  <c r="W29" s="1"/>
  <c r="O29"/>
  <c r="N29"/>
  <c r="L29"/>
  <c r="M29" s="1"/>
  <c r="Y28"/>
  <c r="X28"/>
  <c r="V28"/>
  <c r="W28" s="1"/>
  <c r="O28"/>
  <c r="N28"/>
  <c r="L28"/>
  <c r="Y27"/>
  <c r="X27"/>
  <c r="V27"/>
  <c r="W27" s="1"/>
  <c r="O27"/>
  <c r="N27"/>
  <c r="L27"/>
  <c r="Y26"/>
  <c r="X26"/>
  <c r="V26"/>
  <c r="W26" s="1"/>
  <c r="O26"/>
  <c r="N26"/>
  <c r="L26"/>
  <c r="Y25"/>
  <c r="X25"/>
  <c r="V25"/>
  <c r="W25" s="1"/>
  <c r="O25"/>
  <c r="N25"/>
  <c r="L25"/>
  <c r="M25" s="1"/>
  <c r="Y24"/>
  <c r="X24"/>
  <c r="V24"/>
  <c r="W24" s="1"/>
  <c r="O24"/>
  <c r="N24"/>
  <c r="L24"/>
  <c r="Y23"/>
  <c r="X23"/>
  <c r="V23"/>
  <c r="W23" s="1"/>
  <c r="O23"/>
  <c r="N23"/>
  <c r="L23"/>
  <c r="Y22"/>
  <c r="X22"/>
  <c r="V22"/>
  <c r="W22" s="1"/>
  <c r="O22"/>
  <c r="N22"/>
  <c r="L22"/>
  <c r="Y21"/>
  <c r="X21"/>
  <c r="V21"/>
  <c r="W21" s="1"/>
  <c r="O21"/>
  <c r="N21"/>
  <c r="L21"/>
  <c r="M21" s="1"/>
  <c r="Y20"/>
  <c r="X20"/>
  <c r="V20"/>
  <c r="W20" s="1"/>
  <c r="O20"/>
  <c r="N20"/>
  <c r="L20"/>
  <c r="Y19"/>
  <c r="X19"/>
  <c r="V19"/>
  <c r="W19" s="1"/>
  <c r="O19"/>
  <c r="N19"/>
  <c r="L19"/>
  <c r="Y18"/>
  <c r="X18"/>
  <c r="V18"/>
  <c r="W18" s="1"/>
  <c r="O18"/>
  <c r="N18"/>
  <c r="L18"/>
  <c r="M18" s="1"/>
  <c r="Y17"/>
  <c r="X17"/>
  <c r="V17"/>
  <c r="W17" s="1"/>
  <c r="O17"/>
  <c r="N17"/>
  <c r="L17"/>
  <c r="Y16"/>
  <c r="X16"/>
  <c r="V16"/>
  <c r="W16" s="1"/>
  <c r="O16"/>
  <c r="N16"/>
  <c r="L16"/>
  <c r="Y15"/>
  <c r="X15"/>
  <c r="V15"/>
  <c r="W15" s="1"/>
  <c r="O15"/>
  <c r="N15"/>
  <c r="L15"/>
  <c r="Y14"/>
  <c r="X14"/>
  <c r="V14"/>
  <c r="W14" s="1"/>
  <c r="O14"/>
  <c r="N14"/>
  <c r="L14"/>
  <c r="M14" s="1"/>
  <c r="Y13"/>
  <c r="X13"/>
  <c r="V13"/>
  <c r="W13" s="1"/>
  <c r="O13"/>
  <c r="N13"/>
  <c r="L13"/>
  <c r="Y12"/>
  <c r="X12"/>
  <c r="V12"/>
  <c r="W12" s="1"/>
  <c r="O12"/>
  <c r="N12"/>
  <c r="L12"/>
  <c r="Y11"/>
  <c r="X11"/>
  <c r="V11"/>
  <c r="W11" s="1"/>
  <c r="O11"/>
  <c r="N11"/>
  <c r="L11"/>
  <c r="Y10"/>
  <c r="X10"/>
  <c r="V10"/>
  <c r="W10" s="1"/>
  <c r="O10"/>
  <c r="N10"/>
  <c r="L10"/>
  <c r="M10" s="1"/>
  <c r="Y9"/>
  <c r="X9"/>
  <c r="V9"/>
  <c r="W9" s="1"/>
  <c r="O9"/>
  <c r="N9"/>
  <c r="L9"/>
  <c r="Y8"/>
  <c r="X8"/>
  <c r="V8"/>
  <c r="W8" s="1"/>
  <c r="O8"/>
  <c r="N8"/>
  <c r="L8"/>
  <c r="Y114" i="10"/>
  <c r="X114"/>
  <c r="V114"/>
  <c r="W114" s="1"/>
  <c r="O114"/>
  <c r="N114"/>
  <c r="L114"/>
  <c r="Y113"/>
  <c r="X113"/>
  <c r="V113"/>
  <c r="W113" s="1"/>
  <c r="O113"/>
  <c r="N113"/>
  <c r="L113"/>
  <c r="Y112"/>
  <c r="X112"/>
  <c r="V112"/>
  <c r="W112" s="1"/>
  <c r="O112"/>
  <c r="N112"/>
  <c r="L112"/>
  <c r="Y111"/>
  <c r="X111"/>
  <c r="V111"/>
  <c r="W111" s="1"/>
  <c r="O111"/>
  <c r="N111"/>
  <c r="L111"/>
  <c r="Y110"/>
  <c r="X110"/>
  <c r="V110"/>
  <c r="W110" s="1"/>
  <c r="O110"/>
  <c r="N110"/>
  <c r="L110"/>
  <c r="Y109"/>
  <c r="X109"/>
  <c r="V109"/>
  <c r="W109" s="1"/>
  <c r="O109"/>
  <c r="N109"/>
  <c r="L109"/>
  <c r="Y108"/>
  <c r="X108"/>
  <c r="V108"/>
  <c r="W108" s="1"/>
  <c r="O108"/>
  <c r="N108"/>
  <c r="L108"/>
  <c r="Y107"/>
  <c r="X107"/>
  <c r="V107"/>
  <c r="W107" s="1"/>
  <c r="O107"/>
  <c r="N107"/>
  <c r="L107"/>
  <c r="Y106"/>
  <c r="X106"/>
  <c r="V106"/>
  <c r="W106" s="1"/>
  <c r="O106"/>
  <c r="N106"/>
  <c r="L106"/>
  <c r="M106" s="1"/>
  <c r="Y105"/>
  <c r="X105"/>
  <c r="V105"/>
  <c r="W105" s="1"/>
  <c r="O105"/>
  <c r="N105"/>
  <c r="L105"/>
  <c r="Y104"/>
  <c r="X104"/>
  <c r="V104"/>
  <c r="W104" s="1"/>
  <c r="O104"/>
  <c r="N104"/>
  <c r="L104"/>
  <c r="Y103"/>
  <c r="X103"/>
  <c r="V103"/>
  <c r="W103" s="1"/>
  <c r="O103"/>
  <c r="N103"/>
  <c r="Z103" s="1"/>
  <c r="L103"/>
  <c r="Y102"/>
  <c r="X102"/>
  <c r="V102"/>
  <c r="W102" s="1"/>
  <c r="O102"/>
  <c r="N102"/>
  <c r="L102"/>
  <c r="M102" s="1"/>
  <c r="Y101"/>
  <c r="X101"/>
  <c r="V101"/>
  <c r="W101" s="1"/>
  <c r="O101"/>
  <c r="N101"/>
  <c r="Z101" s="1"/>
  <c r="L101"/>
  <c r="Y100"/>
  <c r="X100"/>
  <c r="V100"/>
  <c r="W100" s="1"/>
  <c r="O100"/>
  <c r="N100"/>
  <c r="L100"/>
  <c r="Y99"/>
  <c r="X99"/>
  <c r="V99"/>
  <c r="W99" s="1"/>
  <c r="O99"/>
  <c r="N99"/>
  <c r="L99"/>
  <c r="Y98"/>
  <c r="X98"/>
  <c r="V98"/>
  <c r="W98" s="1"/>
  <c r="O98"/>
  <c r="N98"/>
  <c r="L98"/>
  <c r="M98" s="1"/>
  <c r="Y97"/>
  <c r="X97"/>
  <c r="V97"/>
  <c r="W97" s="1"/>
  <c r="O97"/>
  <c r="N97"/>
  <c r="L97"/>
  <c r="Y96"/>
  <c r="X96"/>
  <c r="V96"/>
  <c r="W96" s="1"/>
  <c r="O96"/>
  <c r="N96"/>
  <c r="L96"/>
  <c r="Y95"/>
  <c r="X95"/>
  <c r="V95"/>
  <c r="W95" s="1"/>
  <c r="O95"/>
  <c r="N95"/>
  <c r="L95"/>
  <c r="Y94"/>
  <c r="X94"/>
  <c r="V94"/>
  <c r="W94" s="1"/>
  <c r="O94"/>
  <c r="N94"/>
  <c r="L94"/>
  <c r="M94" s="1"/>
  <c r="Y93"/>
  <c r="X93"/>
  <c r="V93"/>
  <c r="W93" s="1"/>
  <c r="O93"/>
  <c r="N93"/>
  <c r="L93"/>
  <c r="Y92"/>
  <c r="X92"/>
  <c r="V92"/>
  <c r="W92" s="1"/>
  <c r="O92"/>
  <c r="N92"/>
  <c r="L92"/>
  <c r="Y91"/>
  <c r="X91"/>
  <c r="V91"/>
  <c r="W91" s="1"/>
  <c r="O91"/>
  <c r="N91"/>
  <c r="L91"/>
  <c r="Y90"/>
  <c r="X90"/>
  <c r="V90"/>
  <c r="W90" s="1"/>
  <c r="O90"/>
  <c r="N90"/>
  <c r="L90"/>
  <c r="M90" s="1"/>
  <c r="Y89"/>
  <c r="X89"/>
  <c r="V89"/>
  <c r="W89" s="1"/>
  <c r="O89"/>
  <c r="N89"/>
  <c r="L89"/>
  <c r="Y88"/>
  <c r="X88"/>
  <c r="V88"/>
  <c r="W88" s="1"/>
  <c r="O88"/>
  <c r="N88"/>
  <c r="L88"/>
  <c r="Y87"/>
  <c r="X87"/>
  <c r="V87"/>
  <c r="W87" s="1"/>
  <c r="O87"/>
  <c r="N87"/>
  <c r="Z87" s="1"/>
  <c r="L87"/>
  <c r="Y86"/>
  <c r="X86"/>
  <c r="V86"/>
  <c r="W86" s="1"/>
  <c r="O86"/>
  <c r="N86"/>
  <c r="L86"/>
  <c r="M86" s="1"/>
  <c r="Y85"/>
  <c r="X85"/>
  <c r="V85"/>
  <c r="W85" s="1"/>
  <c r="O85"/>
  <c r="N85"/>
  <c r="L85"/>
  <c r="Y84"/>
  <c r="X84"/>
  <c r="V84"/>
  <c r="W84" s="1"/>
  <c r="O84"/>
  <c r="N84"/>
  <c r="L84"/>
  <c r="Y83"/>
  <c r="X83"/>
  <c r="V83"/>
  <c r="W83" s="1"/>
  <c r="O83"/>
  <c r="N83"/>
  <c r="Z83" s="1"/>
  <c r="L83"/>
  <c r="AD83" s="1"/>
  <c r="Y82"/>
  <c r="X82"/>
  <c r="V82"/>
  <c r="W82" s="1"/>
  <c r="O82"/>
  <c r="N82"/>
  <c r="L82"/>
  <c r="M82" s="1"/>
  <c r="Y81"/>
  <c r="X81"/>
  <c r="V81"/>
  <c r="W81" s="1"/>
  <c r="O81"/>
  <c r="N81"/>
  <c r="L81"/>
  <c r="Y80"/>
  <c r="X80"/>
  <c r="V80"/>
  <c r="W80" s="1"/>
  <c r="O80"/>
  <c r="N80"/>
  <c r="L80"/>
  <c r="Y79"/>
  <c r="X79"/>
  <c r="V79"/>
  <c r="W79" s="1"/>
  <c r="O79"/>
  <c r="N79"/>
  <c r="L79"/>
  <c r="Y78"/>
  <c r="X78"/>
  <c r="V78"/>
  <c r="W78" s="1"/>
  <c r="O78"/>
  <c r="N78"/>
  <c r="L78"/>
  <c r="Y77"/>
  <c r="X77"/>
  <c r="V77"/>
  <c r="W77" s="1"/>
  <c r="O77"/>
  <c r="N77"/>
  <c r="L77"/>
  <c r="Y76"/>
  <c r="X76"/>
  <c r="V76"/>
  <c r="W76" s="1"/>
  <c r="O76"/>
  <c r="N76"/>
  <c r="L76"/>
  <c r="Y75"/>
  <c r="X75"/>
  <c r="V75"/>
  <c r="W75" s="1"/>
  <c r="O75"/>
  <c r="N75"/>
  <c r="L75"/>
  <c r="Y74"/>
  <c r="X74"/>
  <c r="V74"/>
  <c r="W74" s="1"/>
  <c r="O74"/>
  <c r="N74"/>
  <c r="L74"/>
  <c r="Y73"/>
  <c r="X73"/>
  <c r="V73"/>
  <c r="W73" s="1"/>
  <c r="O73"/>
  <c r="N73"/>
  <c r="L73"/>
  <c r="Y72"/>
  <c r="X72"/>
  <c r="V72"/>
  <c r="W72" s="1"/>
  <c r="O72"/>
  <c r="N72"/>
  <c r="L72"/>
  <c r="Y71"/>
  <c r="X71"/>
  <c r="V71"/>
  <c r="W71" s="1"/>
  <c r="O71"/>
  <c r="N71"/>
  <c r="L71"/>
  <c r="Y70"/>
  <c r="X70"/>
  <c r="V70"/>
  <c r="W70" s="1"/>
  <c r="O70"/>
  <c r="N70"/>
  <c r="L70"/>
  <c r="Y69"/>
  <c r="X69"/>
  <c r="V69"/>
  <c r="W69" s="1"/>
  <c r="O69"/>
  <c r="N69"/>
  <c r="L69"/>
  <c r="Y68"/>
  <c r="X68"/>
  <c r="V68"/>
  <c r="W68" s="1"/>
  <c r="O68"/>
  <c r="N68"/>
  <c r="L68"/>
  <c r="Y67"/>
  <c r="X67"/>
  <c r="V67"/>
  <c r="W67" s="1"/>
  <c r="O67"/>
  <c r="N67"/>
  <c r="L67"/>
  <c r="Y66"/>
  <c r="X66"/>
  <c r="V66"/>
  <c r="W66" s="1"/>
  <c r="O66"/>
  <c r="N66"/>
  <c r="L66"/>
  <c r="M66" s="1"/>
  <c r="Y65"/>
  <c r="X65"/>
  <c r="V65"/>
  <c r="W65" s="1"/>
  <c r="O65"/>
  <c r="N65"/>
  <c r="L65"/>
  <c r="Y64"/>
  <c r="X64"/>
  <c r="V64"/>
  <c r="W64" s="1"/>
  <c r="O64"/>
  <c r="N64"/>
  <c r="L64"/>
  <c r="Y63"/>
  <c r="X63"/>
  <c r="V63"/>
  <c r="W63" s="1"/>
  <c r="O63"/>
  <c r="N63"/>
  <c r="L63"/>
  <c r="Y62"/>
  <c r="X62"/>
  <c r="V62"/>
  <c r="W62" s="1"/>
  <c r="O62"/>
  <c r="N62"/>
  <c r="L62"/>
  <c r="Y61"/>
  <c r="X61"/>
  <c r="V61"/>
  <c r="W61" s="1"/>
  <c r="O61"/>
  <c r="N61"/>
  <c r="L61"/>
  <c r="Y60"/>
  <c r="X60"/>
  <c r="V60"/>
  <c r="W60" s="1"/>
  <c r="O60"/>
  <c r="N60"/>
  <c r="L60"/>
  <c r="Y59"/>
  <c r="X59"/>
  <c r="V59"/>
  <c r="W59" s="1"/>
  <c r="O59"/>
  <c r="N59"/>
  <c r="L59"/>
  <c r="Y58"/>
  <c r="X58"/>
  <c r="V58"/>
  <c r="W58" s="1"/>
  <c r="O58"/>
  <c r="N58"/>
  <c r="L58"/>
  <c r="Y57"/>
  <c r="X57"/>
  <c r="V57"/>
  <c r="W57" s="1"/>
  <c r="O57"/>
  <c r="N57"/>
  <c r="L57"/>
  <c r="Y56"/>
  <c r="X56"/>
  <c r="V56"/>
  <c r="W56" s="1"/>
  <c r="O56"/>
  <c r="N56"/>
  <c r="L56"/>
  <c r="Y55"/>
  <c r="X55"/>
  <c r="V55"/>
  <c r="W55" s="1"/>
  <c r="O55"/>
  <c r="N55"/>
  <c r="L55"/>
  <c r="Y54"/>
  <c r="X54"/>
  <c r="V54"/>
  <c r="W54" s="1"/>
  <c r="O54"/>
  <c r="N54"/>
  <c r="L54"/>
  <c r="Y53"/>
  <c r="X53"/>
  <c r="V53"/>
  <c r="W53" s="1"/>
  <c r="O53"/>
  <c r="N53"/>
  <c r="L53"/>
  <c r="Y52"/>
  <c r="X52"/>
  <c r="V52"/>
  <c r="W52" s="1"/>
  <c r="O52"/>
  <c r="N52"/>
  <c r="L52"/>
  <c r="Y51"/>
  <c r="X51"/>
  <c r="V51"/>
  <c r="W51" s="1"/>
  <c r="O51"/>
  <c r="N51"/>
  <c r="L51"/>
  <c r="Y50"/>
  <c r="X50"/>
  <c r="V50"/>
  <c r="W50" s="1"/>
  <c r="O50"/>
  <c r="N50"/>
  <c r="L50"/>
  <c r="Y49"/>
  <c r="X49"/>
  <c r="V49"/>
  <c r="W49" s="1"/>
  <c r="O49"/>
  <c r="N49"/>
  <c r="L49"/>
  <c r="Y48"/>
  <c r="X48"/>
  <c r="V48"/>
  <c r="W48" s="1"/>
  <c r="O48"/>
  <c r="N48"/>
  <c r="L48"/>
  <c r="Y47"/>
  <c r="X47"/>
  <c r="V47"/>
  <c r="W47" s="1"/>
  <c r="O47"/>
  <c r="N47"/>
  <c r="L47"/>
  <c r="Y46"/>
  <c r="X46"/>
  <c r="V46"/>
  <c r="W46" s="1"/>
  <c r="O46"/>
  <c r="N46"/>
  <c r="L46"/>
  <c r="Y45"/>
  <c r="X45"/>
  <c r="V45"/>
  <c r="W45" s="1"/>
  <c r="O45"/>
  <c r="N45"/>
  <c r="L45"/>
  <c r="Y44"/>
  <c r="X44"/>
  <c r="V44"/>
  <c r="W44" s="1"/>
  <c r="O44"/>
  <c r="N44"/>
  <c r="L44"/>
  <c r="Y43"/>
  <c r="X43"/>
  <c r="V43"/>
  <c r="W43" s="1"/>
  <c r="O43"/>
  <c r="N43"/>
  <c r="L43"/>
  <c r="Y42"/>
  <c r="X42"/>
  <c r="V42"/>
  <c r="W42" s="1"/>
  <c r="O42"/>
  <c r="N42"/>
  <c r="L42"/>
  <c r="M42" s="1"/>
  <c r="Y41"/>
  <c r="X41"/>
  <c r="V41"/>
  <c r="W41" s="1"/>
  <c r="O41"/>
  <c r="N41"/>
  <c r="L41"/>
  <c r="Y40"/>
  <c r="X40"/>
  <c r="V40"/>
  <c r="W40" s="1"/>
  <c r="O40"/>
  <c r="N40"/>
  <c r="L40"/>
  <c r="Y39"/>
  <c r="X39"/>
  <c r="V39"/>
  <c r="W39" s="1"/>
  <c r="O39"/>
  <c r="N39"/>
  <c r="L39"/>
  <c r="Y38"/>
  <c r="X38"/>
  <c r="V38"/>
  <c r="W38" s="1"/>
  <c r="O38"/>
  <c r="N38"/>
  <c r="L38"/>
  <c r="M38" s="1"/>
  <c r="Y37"/>
  <c r="X37"/>
  <c r="V37"/>
  <c r="W37" s="1"/>
  <c r="O37"/>
  <c r="N37"/>
  <c r="L37"/>
  <c r="Y36"/>
  <c r="X36"/>
  <c r="V36"/>
  <c r="W36" s="1"/>
  <c r="O36"/>
  <c r="N36"/>
  <c r="L36"/>
  <c r="Y35"/>
  <c r="X35"/>
  <c r="V35"/>
  <c r="W35" s="1"/>
  <c r="O35"/>
  <c r="N35"/>
  <c r="L35"/>
  <c r="Y34"/>
  <c r="X34"/>
  <c r="V34"/>
  <c r="W34" s="1"/>
  <c r="O34"/>
  <c r="N34"/>
  <c r="L34"/>
  <c r="Y33"/>
  <c r="X33"/>
  <c r="V33"/>
  <c r="W33" s="1"/>
  <c r="O33"/>
  <c r="N33"/>
  <c r="L33"/>
  <c r="Y32"/>
  <c r="X32"/>
  <c r="V32"/>
  <c r="W32" s="1"/>
  <c r="O32"/>
  <c r="N32"/>
  <c r="L32"/>
  <c r="Y31"/>
  <c r="X31"/>
  <c r="V31"/>
  <c r="W31" s="1"/>
  <c r="O31"/>
  <c r="N31"/>
  <c r="L31"/>
  <c r="Y30"/>
  <c r="X30"/>
  <c r="V30"/>
  <c r="W30" s="1"/>
  <c r="O30"/>
  <c r="N30"/>
  <c r="L30"/>
  <c r="Y29"/>
  <c r="X29"/>
  <c r="V29"/>
  <c r="W29" s="1"/>
  <c r="O29"/>
  <c r="N29"/>
  <c r="L29"/>
  <c r="Y28"/>
  <c r="X28"/>
  <c r="V28"/>
  <c r="W28" s="1"/>
  <c r="O28"/>
  <c r="N28"/>
  <c r="L28"/>
  <c r="Y27"/>
  <c r="X27"/>
  <c r="V27"/>
  <c r="W27" s="1"/>
  <c r="O27"/>
  <c r="N27"/>
  <c r="L27"/>
  <c r="Y26"/>
  <c r="X26"/>
  <c r="V26"/>
  <c r="W26" s="1"/>
  <c r="O26"/>
  <c r="N26"/>
  <c r="L26"/>
  <c r="Y25"/>
  <c r="X25"/>
  <c r="V25"/>
  <c r="W25" s="1"/>
  <c r="O25"/>
  <c r="N25"/>
  <c r="L25"/>
  <c r="Y24"/>
  <c r="X24"/>
  <c r="V24"/>
  <c r="W24" s="1"/>
  <c r="O24"/>
  <c r="N24"/>
  <c r="L24"/>
  <c r="Y23"/>
  <c r="X23"/>
  <c r="V23"/>
  <c r="W23" s="1"/>
  <c r="O23"/>
  <c r="N23"/>
  <c r="L23"/>
  <c r="Y22"/>
  <c r="X22"/>
  <c r="V22"/>
  <c r="W22" s="1"/>
  <c r="O22"/>
  <c r="N22"/>
  <c r="L22"/>
  <c r="Y21"/>
  <c r="X21"/>
  <c r="V21"/>
  <c r="W21" s="1"/>
  <c r="O21"/>
  <c r="N21"/>
  <c r="L21"/>
  <c r="Y20"/>
  <c r="X20"/>
  <c r="V20"/>
  <c r="W20" s="1"/>
  <c r="O20"/>
  <c r="N20"/>
  <c r="L20"/>
  <c r="Y19"/>
  <c r="X19"/>
  <c r="V19"/>
  <c r="W19" s="1"/>
  <c r="O19"/>
  <c r="N19"/>
  <c r="L19"/>
  <c r="Y18"/>
  <c r="X18"/>
  <c r="V18"/>
  <c r="W18" s="1"/>
  <c r="O18"/>
  <c r="N18"/>
  <c r="L18"/>
  <c r="M18" s="1"/>
  <c r="Y17"/>
  <c r="X17"/>
  <c r="V17"/>
  <c r="W17" s="1"/>
  <c r="O17"/>
  <c r="N17"/>
  <c r="L17"/>
  <c r="Y16"/>
  <c r="X16"/>
  <c r="V16"/>
  <c r="W16" s="1"/>
  <c r="O16"/>
  <c r="N16"/>
  <c r="L16"/>
  <c r="Y15"/>
  <c r="X15"/>
  <c r="V15"/>
  <c r="W15" s="1"/>
  <c r="O15"/>
  <c r="N15"/>
  <c r="L15"/>
  <c r="Y14"/>
  <c r="X14"/>
  <c r="V14"/>
  <c r="W14" s="1"/>
  <c r="O14"/>
  <c r="N14"/>
  <c r="L14"/>
  <c r="M14" s="1"/>
  <c r="Y13"/>
  <c r="X13"/>
  <c r="V13"/>
  <c r="W13" s="1"/>
  <c r="O13"/>
  <c r="N13"/>
  <c r="L13"/>
  <c r="Y12"/>
  <c r="X12"/>
  <c r="V12"/>
  <c r="W12" s="1"/>
  <c r="O12"/>
  <c r="N12"/>
  <c r="L12"/>
  <c r="Y11"/>
  <c r="X11"/>
  <c r="V11"/>
  <c r="W11" s="1"/>
  <c r="O11"/>
  <c r="N11"/>
  <c r="L11"/>
  <c r="Y10"/>
  <c r="X10"/>
  <c r="V10"/>
  <c r="W10" s="1"/>
  <c r="O10"/>
  <c r="N10"/>
  <c r="L10"/>
  <c r="Y9"/>
  <c r="X9"/>
  <c r="V9"/>
  <c r="W9" s="1"/>
  <c r="O9"/>
  <c r="N9"/>
  <c r="L9"/>
  <c r="Y8"/>
  <c r="X8"/>
  <c r="V8"/>
  <c r="W8" s="1"/>
  <c r="O8"/>
  <c r="N8"/>
  <c r="L8"/>
  <c r="AD19" l="1"/>
  <c r="AA31"/>
  <c r="AA35"/>
  <c r="AD52"/>
  <c r="AA53"/>
  <c r="AA83"/>
  <c r="Z78" i="12"/>
  <c r="M72"/>
  <c r="AF72" s="1"/>
  <c r="AB21"/>
  <c r="AC21" s="1"/>
  <c r="Z59"/>
  <c r="M67"/>
  <c r="AF67" s="1"/>
  <c r="Z5" i="14"/>
  <c r="Z13"/>
  <c r="AD85" i="10"/>
  <c r="AD103"/>
  <c r="AD111"/>
  <c r="AA54" i="9"/>
  <c r="Z3" i="12"/>
  <c r="AA44"/>
  <c r="AA40"/>
  <c r="AF79"/>
  <c r="AD70"/>
  <c r="AA70"/>
  <c r="AD17"/>
  <c r="AA17"/>
  <c r="AD60"/>
  <c r="AA73"/>
  <c r="Z73"/>
  <c r="AD33"/>
  <c r="AA33"/>
  <c r="AD45"/>
  <c r="Z69"/>
  <c r="M12"/>
  <c r="AF12" s="1"/>
  <c r="Z22"/>
  <c r="Z52"/>
  <c r="M51"/>
  <c r="AF51" s="1"/>
  <c r="Z46"/>
  <c r="M18"/>
  <c r="AF18" s="1"/>
  <c r="Z24"/>
  <c r="M28"/>
  <c r="AF28" s="1"/>
  <c r="Z58"/>
  <c r="M64"/>
  <c r="AF64" s="1"/>
  <c r="Z50"/>
  <c r="M30"/>
  <c r="AF30" s="1"/>
  <c r="Z71"/>
  <c r="M7"/>
  <c r="AF7" s="1"/>
  <c r="Z20"/>
  <c r="M32"/>
  <c r="AF32" s="1"/>
  <c r="M10"/>
  <c r="AF10" s="1"/>
  <c r="M25"/>
  <c r="AF25" s="1"/>
  <c r="M36"/>
  <c r="AF36" s="1"/>
  <c r="M47"/>
  <c r="AF47" s="1"/>
  <c r="M66"/>
  <c r="AF66" s="1"/>
  <c r="M37"/>
  <c r="AF37" s="1"/>
  <c r="M11"/>
  <c r="AF11" s="1"/>
  <c r="Z29"/>
  <c r="Z23"/>
  <c r="M57"/>
  <c r="AF57" s="1"/>
  <c r="AB56"/>
  <c r="AC56" s="1"/>
  <c r="Z34"/>
  <c r="Z43"/>
  <c r="Z42"/>
  <c r="Z16"/>
  <c r="M62"/>
  <c r="AF62" s="1"/>
  <c r="AB8"/>
  <c r="AC8" s="1"/>
  <c r="Z80"/>
  <c r="Z77"/>
  <c r="Z63"/>
  <c r="M14"/>
  <c r="AF14" s="1"/>
  <c r="M75"/>
  <c r="M16" i="14"/>
  <c r="AF16" s="1"/>
  <c r="M19"/>
  <c r="AF19" s="1"/>
  <c r="M12"/>
  <c r="AF12" s="1"/>
  <c r="Z2"/>
  <c r="Z54" i="9"/>
  <c r="AB54" s="1"/>
  <c r="Z126"/>
  <c r="AD22"/>
  <c r="AD54"/>
  <c r="AD146"/>
  <c r="AA147"/>
  <c r="Z43"/>
  <c r="Z59"/>
  <c r="Z115"/>
  <c r="AD19"/>
  <c r="AD31"/>
  <c r="AD59"/>
  <c r="AD96"/>
  <c r="AD143"/>
  <c r="Z110"/>
  <c r="Z36" i="17"/>
  <c r="Z40"/>
  <c r="M33"/>
  <c r="AF33" s="1"/>
  <c r="Z31"/>
  <c r="Z52"/>
  <c r="Z56"/>
  <c r="Z60"/>
  <c r="Z64"/>
  <c r="Z68"/>
  <c r="Z72"/>
  <c r="Z33"/>
  <c r="Z34"/>
  <c r="Z38"/>
  <c r="Z42"/>
  <c r="Z50"/>
  <c r="Z54"/>
  <c r="Z58"/>
  <c r="Z62"/>
  <c r="Z66"/>
  <c r="Z70"/>
  <c r="Z74"/>
  <c r="AA79"/>
  <c r="AD86"/>
  <c r="AD93"/>
  <c r="AD79"/>
  <c r="AA82"/>
  <c r="Z30"/>
  <c r="Z51"/>
  <c r="Z55"/>
  <c r="Z75"/>
  <c r="AA18"/>
  <c r="AA26"/>
  <c r="AD76"/>
  <c r="AA95"/>
  <c r="Z43"/>
  <c r="Z47"/>
  <c r="Z59"/>
  <c r="Z67"/>
  <c r="Z71"/>
  <c r="AA85"/>
  <c r="AA76"/>
  <c r="AA80"/>
  <c r="AA33"/>
  <c r="Z53"/>
  <c r="Z57"/>
  <c r="Z69"/>
  <c r="Z73"/>
  <c r="AD83"/>
  <c r="Z143" i="9"/>
  <c r="Z89" i="17"/>
  <c r="Z88"/>
  <c r="AA81"/>
  <c r="AF6" i="14"/>
  <c r="AA6"/>
  <c r="Z6"/>
  <c r="AB19"/>
  <c r="AC19" s="1"/>
  <c r="M18"/>
  <c r="AF18" s="1"/>
  <c r="M3"/>
  <c r="AF3" s="1"/>
  <c r="M4"/>
  <c r="AF4" s="1"/>
  <c r="M7"/>
  <c r="AF7" s="1"/>
  <c r="M20"/>
  <c r="AF20" s="1"/>
  <c r="M14"/>
  <c r="AF14" s="1"/>
  <c r="M11"/>
  <c r="AF11" s="1"/>
  <c r="M8"/>
  <c r="AF8" s="1"/>
  <c r="M9"/>
  <c r="AF9" s="1"/>
  <c r="Z94" i="17"/>
  <c r="M143" i="9"/>
  <c r="AF143" s="1"/>
  <c r="AF4" i="17"/>
  <c r="Z2" i="12"/>
  <c r="M3"/>
  <c r="AF3" s="1"/>
  <c r="AD44"/>
  <c r="Z40"/>
  <c r="Z79"/>
  <c r="M70"/>
  <c r="AF70" s="1"/>
  <c r="Z17"/>
  <c r="Z60"/>
  <c r="AD27"/>
  <c r="AA27"/>
  <c r="M33"/>
  <c r="AF33" s="1"/>
  <c r="AB12"/>
  <c r="AC12" s="1"/>
  <c r="Z6"/>
  <c r="AA22"/>
  <c r="AD46"/>
  <c r="AA46"/>
  <c r="AF24"/>
  <c r="AD58"/>
  <c r="AA58"/>
  <c r="AF50"/>
  <c r="AD71"/>
  <c r="AA71"/>
  <c r="AF20"/>
  <c r="AA20"/>
  <c r="AF9"/>
  <c r="AA9"/>
  <c r="Z9"/>
  <c r="AF15"/>
  <c r="AA15"/>
  <c r="Z15"/>
  <c r="AD29"/>
  <c r="AA23"/>
  <c r="AB57"/>
  <c r="AC57" s="1"/>
  <c r="Z35"/>
  <c r="AD65"/>
  <c r="AA65"/>
  <c r="M56"/>
  <c r="AF56" s="1"/>
  <c r="AA53"/>
  <c r="AA39"/>
  <c r="AB72"/>
  <c r="AC72" s="1"/>
  <c r="Z54"/>
  <c r="AD41"/>
  <c r="AA41"/>
  <c r="M21"/>
  <c r="AF21" s="1"/>
  <c r="AD42"/>
  <c r="AA42"/>
  <c r="AA16"/>
  <c r="AB62"/>
  <c r="AC62" s="1"/>
  <c r="Z13"/>
  <c r="AD55"/>
  <c r="AA55"/>
  <c r="M8"/>
  <c r="AF8" s="1"/>
  <c r="AD76"/>
  <c r="AA76"/>
  <c r="AA5"/>
  <c r="AD19"/>
  <c r="AA49"/>
  <c r="Z74"/>
  <c r="M68"/>
  <c r="AF68" s="1"/>
  <c r="AA77"/>
  <c r="AB14"/>
  <c r="AC14" s="1"/>
  <c r="Z26"/>
  <c r="AA61"/>
  <c r="AD38"/>
  <c r="AA38"/>
  <c r="AA31" i="17"/>
  <c r="AA32"/>
  <c r="AA35"/>
  <c r="AD36"/>
  <c r="AA37"/>
  <c r="AF38"/>
  <c r="AA39"/>
  <c r="AD40"/>
  <c r="AA43"/>
  <c r="AD44"/>
  <c r="AA47"/>
  <c r="AD48"/>
  <c r="AA63"/>
  <c r="AA65"/>
  <c r="AA67"/>
  <c r="AD68"/>
  <c r="AA69"/>
  <c r="AF70"/>
  <c r="AA71"/>
  <c r="AD72"/>
  <c r="AA75"/>
  <c r="Z79"/>
  <c r="AA15" i="14"/>
  <c r="M10"/>
  <c r="AF10" s="1"/>
  <c r="AB2"/>
  <c r="AC2" s="1"/>
  <c r="AF92" i="17"/>
  <c r="AF93"/>
  <c r="AD16"/>
  <c r="AA89"/>
  <c r="AA88"/>
  <c r="Z84"/>
  <c r="AD94"/>
  <c r="AA92"/>
  <c r="Z91"/>
  <c r="AB91" s="1"/>
  <c r="AC91" s="1"/>
  <c r="AF16"/>
  <c r="AA11"/>
  <c r="AD7"/>
  <c r="AA3"/>
  <c r="Z35"/>
  <c r="Z37"/>
  <c r="Z39"/>
  <c r="Z41"/>
  <c r="AA44"/>
  <c r="AD47"/>
  <c r="AA48"/>
  <c r="AA52"/>
  <c r="AD55"/>
  <c r="AD59"/>
  <c r="AA60"/>
  <c r="AB60" s="1"/>
  <c r="AC60" s="1"/>
  <c r="AE60" s="1"/>
  <c r="AD63"/>
  <c r="AA64"/>
  <c r="AD89"/>
  <c r="AD88"/>
  <c r="AD87"/>
  <c r="Z95"/>
  <c r="AF83"/>
  <c r="AD31"/>
  <c r="AF91"/>
  <c r="AD9"/>
  <c r="Z90"/>
  <c r="AA93"/>
  <c r="AD92"/>
  <c r="Z22"/>
  <c r="AA86"/>
  <c r="AD95"/>
  <c r="AF95"/>
  <c r="AF94"/>
  <c r="Z93"/>
  <c r="Z21"/>
  <c r="AD8"/>
  <c r="AA7"/>
  <c r="M31"/>
  <c r="AF31" s="1"/>
  <c r="AD32"/>
  <c r="AA36"/>
  <c r="AD39"/>
  <c r="Z44"/>
  <c r="Z46"/>
  <c r="Z48"/>
  <c r="AA49"/>
  <c r="AA51"/>
  <c r="AD52"/>
  <c r="AA53"/>
  <c r="AF54"/>
  <c r="AA55"/>
  <c r="AD56"/>
  <c r="AA59"/>
  <c r="Z63"/>
  <c r="AD67"/>
  <c r="AA68"/>
  <c r="AD71"/>
  <c r="AD75"/>
  <c r="Z76"/>
  <c r="Z78"/>
  <c r="Z80"/>
  <c r="AD90"/>
  <c r="AA90"/>
  <c r="Z85"/>
  <c r="AA84"/>
  <c r="Z81"/>
  <c r="AA94"/>
  <c r="Z92"/>
  <c r="AB74" i="12"/>
  <c r="AC74" s="1"/>
  <c r="AE74" s="1"/>
  <c r="AB27"/>
  <c r="AC27" s="1"/>
  <c r="AE27" s="1"/>
  <c r="AD53"/>
  <c r="AB34"/>
  <c r="AC34" s="1"/>
  <c r="AE34" s="1"/>
  <c r="AB41"/>
  <c r="AC41" s="1"/>
  <c r="AB55"/>
  <c r="AC55" s="1"/>
  <c r="AB80"/>
  <c r="AC80" s="1"/>
  <c r="AF75"/>
  <c r="AB51"/>
  <c r="AC51" s="1"/>
  <c r="AE51" s="1"/>
  <c r="AB58"/>
  <c r="AC58" s="1"/>
  <c r="AB71"/>
  <c r="AC71" s="1"/>
  <c r="AB10"/>
  <c r="AC10" s="1"/>
  <c r="AE10" s="1"/>
  <c r="AB36"/>
  <c r="AC36" s="1"/>
  <c r="AE36" s="1"/>
  <c r="AB37"/>
  <c r="AC37" s="1"/>
  <c r="AB38"/>
  <c r="AC38" s="1"/>
  <c r="AB44"/>
  <c r="AC44" s="1"/>
  <c r="AE44" s="1"/>
  <c r="AD40"/>
  <c r="AA79"/>
  <c r="AB79" s="1"/>
  <c r="AC79" s="1"/>
  <c r="M17"/>
  <c r="AF17" s="1"/>
  <c r="AB6"/>
  <c r="AC6" s="1"/>
  <c r="AE6" s="1"/>
  <c r="AD22"/>
  <c r="AA52"/>
  <c r="M46"/>
  <c r="AF46" s="1"/>
  <c r="AA24"/>
  <c r="AB24" s="1"/>
  <c r="AC24" s="1"/>
  <c r="M58"/>
  <c r="AF58" s="1"/>
  <c r="AA50"/>
  <c r="AB50" s="1"/>
  <c r="AC50" s="1"/>
  <c r="M71"/>
  <c r="AF71" s="1"/>
  <c r="AB35"/>
  <c r="AC35" s="1"/>
  <c r="AE35" s="1"/>
  <c r="AB53"/>
  <c r="AC53" s="1"/>
  <c r="AE53" s="1"/>
  <c r="AB54"/>
  <c r="AC54" s="1"/>
  <c r="AE54" s="1"/>
  <c r="AB42"/>
  <c r="AC42" s="1"/>
  <c r="AE42" s="1"/>
  <c r="AB13"/>
  <c r="AC13" s="1"/>
  <c r="AE13" s="1"/>
  <c r="AB76"/>
  <c r="AC76" s="1"/>
  <c r="AE76" s="1"/>
  <c r="AA19"/>
  <c r="AF49"/>
  <c r="M74"/>
  <c r="AF74" s="1"/>
  <c r="AB77"/>
  <c r="AC77" s="1"/>
  <c r="AB26"/>
  <c r="AC26" s="1"/>
  <c r="AE26" s="1"/>
  <c r="AD61"/>
  <c r="AA4"/>
  <c r="AB4" s="1"/>
  <c r="AC4" s="1"/>
  <c r="M38"/>
  <c r="AF38" s="1"/>
  <c r="AB33"/>
  <c r="AC33" s="1"/>
  <c r="AB31"/>
  <c r="AC31" s="1"/>
  <c r="AB65"/>
  <c r="AC65" s="1"/>
  <c r="AE65" s="1"/>
  <c r="AB48"/>
  <c r="AC48" s="1"/>
  <c r="AE48" s="1"/>
  <c r="AB67"/>
  <c r="AC67" s="1"/>
  <c r="AB40"/>
  <c r="AC40" s="1"/>
  <c r="AB17"/>
  <c r="AC17" s="1"/>
  <c r="AE17" s="1"/>
  <c r="AB22"/>
  <c r="AC22" s="1"/>
  <c r="AE22" s="1"/>
  <c r="AB46"/>
  <c r="AC46" s="1"/>
  <c r="AB28"/>
  <c r="AC28" s="1"/>
  <c r="AB30"/>
  <c r="AC30" s="1"/>
  <c r="AE30" s="1"/>
  <c r="AB32"/>
  <c r="AC32" s="1"/>
  <c r="AB47"/>
  <c r="AC47" s="1"/>
  <c r="AB11"/>
  <c r="AC11" s="1"/>
  <c r="AB61"/>
  <c r="AC61" s="1"/>
  <c r="AE61" s="1"/>
  <c r="AB75"/>
  <c r="AC75" s="1"/>
  <c r="AA2"/>
  <c r="AB2" s="1"/>
  <c r="AC2" s="1"/>
  <c r="M44"/>
  <c r="AF44" s="1"/>
  <c r="AA60"/>
  <c r="AB60" s="1"/>
  <c r="AC60" s="1"/>
  <c r="AE60" s="1"/>
  <c r="AF73"/>
  <c r="M27"/>
  <c r="AF27" s="1"/>
  <c r="AA69"/>
  <c r="M6"/>
  <c r="AF6" s="1"/>
  <c r="AA29"/>
  <c r="AB29" s="1"/>
  <c r="AC29" s="1"/>
  <c r="AE29" s="1"/>
  <c r="AF23"/>
  <c r="M31"/>
  <c r="AF31" s="1"/>
  <c r="M35"/>
  <c r="AF35" s="1"/>
  <c r="AF78"/>
  <c r="M65"/>
  <c r="AF65" s="1"/>
  <c r="M53"/>
  <c r="AF53" s="1"/>
  <c r="AF39"/>
  <c r="M34"/>
  <c r="AF34" s="1"/>
  <c r="M54"/>
  <c r="AF54" s="1"/>
  <c r="AF43"/>
  <c r="M41"/>
  <c r="AF41" s="1"/>
  <c r="M42"/>
  <c r="AF42" s="1"/>
  <c r="AF16"/>
  <c r="M48"/>
  <c r="AF48" s="1"/>
  <c r="M13"/>
  <c r="AF13" s="1"/>
  <c r="AF59"/>
  <c r="M55"/>
  <c r="AF55" s="1"/>
  <c r="M76"/>
  <c r="AF76" s="1"/>
  <c r="AF5"/>
  <c r="M80"/>
  <c r="AF80" s="1"/>
  <c r="Z19"/>
  <c r="AB68"/>
  <c r="AC68" s="1"/>
  <c r="AE68" s="1"/>
  <c r="AD77"/>
  <c r="AA63"/>
  <c r="AB63" s="1"/>
  <c r="AC63" s="1"/>
  <c r="M26"/>
  <c r="AF26" s="1"/>
  <c r="AB10" i="14"/>
  <c r="AC10" s="1"/>
  <c r="AE10" s="1"/>
  <c r="AB4"/>
  <c r="AC4" s="1"/>
  <c r="AE4" s="1"/>
  <c r="AF2"/>
  <c r="AD2"/>
  <c r="AE2" s="1"/>
  <c r="AA21"/>
  <c r="AB21" s="1"/>
  <c r="AC21" s="1"/>
  <c r="AB9"/>
  <c r="AC9" s="1"/>
  <c r="AE9" s="1"/>
  <c r="AB18"/>
  <c r="AC18" s="1"/>
  <c r="AE18" s="1"/>
  <c r="AB7"/>
  <c r="AC7" s="1"/>
  <c r="AE7" s="1"/>
  <c r="AB11"/>
  <c r="AC11" s="1"/>
  <c r="AB12"/>
  <c r="AC12" s="1"/>
  <c r="AD21"/>
  <c r="AA17"/>
  <c r="AA5" i="13"/>
  <c r="AD41"/>
  <c r="AD52"/>
  <c r="AD68"/>
  <c r="AD26"/>
  <c r="AD44"/>
  <c r="AA8"/>
  <c r="AD27"/>
  <c r="AD22"/>
  <c r="AA40"/>
  <c r="AB40" s="1"/>
  <c r="AC40" s="1"/>
  <c r="AA70"/>
  <c r="AF90" i="17"/>
  <c r="AF82"/>
  <c r="AF87"/>
  <c r="Z86"/>
  <c r="AD91"/>
  <c r="AA23"/>
  <c r="Z6"/>
  <c r="Z2"/>
  <c r="AB51"/>
  <c r="AC51" s="1"/>
  <c r="AE51" s="1"/>
  <c r="AD85"/>
  <c r="AF84"/>
  <c r="Z83"/>
  <c r="AD28"/>
  <c r="AA27"/>
  <c r="Z26"/>
  <c r="AA22"/>
  <c r="AA21"/>
  <c r="AF14"/>
  <c r="Z12"/>
  <c r="AA2"/>
  <c r="M35"/>
  <c r="AF35" s="1"/>
  <c r="M39"/>
  <c r="AF39" s="1"/>
  <c r="M44"/>
  <c r="AF44" s="1"/>
  <c r="M51"/>
  <c r="AF51" s="1"/>
  <c r="M55"/>
  <c r="AF55" s="1"/>
  <c r="M60"/>
  <c r="AF60" s="1"/>
  <c r="M67"/>
  <c r="AF67" s="1"/>
  <c r="M71"/>
  <c r="AF71" s="1"/>
  <c r="M76"/>
  <c r="AF76" s="1"/>
  <c r="Z87"/>
  <c r="AA83"/>
  <c r="AD82"/>
  <c r="AD64"/>
  <c r="AD84"/>
  <c r="AF26"/>
  <c r="Z13"/>
  <c r="AF85"/>
  <c r="AF81"/>
  <c r="AD26"/>
  <c r="AD21"/>
  <c r="AF19"/>
  <c r="AD17"/>
  <c r="AA14"/>
  <c r="AD12"/>
  <c r="AF11"/>
  <c r="AA10"/>
  <c r="Z9"/>
  <c r="Z5"/>
  <c r="Z32"/>
  <c r="AA40"/>
  <c r="AD41"/>
  <c r="AA42"/>
  <c r="AA46"/>
  <c r="M48"/>
  <c r="AF48" s="1"/>
  <c r="AA56"/>
  <c r="AB56" s="1"/>
  <c r="AC56" s="1"/>
  <c r="AD57"/>
  <c r="AA58"/>
  <c r="AD61"/>
  <c r="AA62"/>
  <c r="M64"/>
  <c r="AF64" s="1"/>
  <c r="AA72"/>
  <c r="AD73"/>
  <c r="AA74"/>
  <c r="AA78"/>
  <c r="M80"/>
  <c r="AF80" s="1"/>
  <c r="AA56" i="13"/>
  <c r="AA51"/>
  <c r="AD54"/>
  <c r="AA36"/>
  <c r="AA41"/>
  <c r="AD50"/>
  <c r="AA52"/>
  <c r="AA68"/>
  <c r="AA27"/>
  <c r="AD16"/>
  <c r="AA22"/>
  <c r="AD40"/>
  <c r="AD70"/>
  <c r="AA87" i="17"/>
  <c r="AF86"/>
  <c r="Z82"/>
  <c r="Z41" i="13"/>
  <c r="AB41" s="1"/>
  <c r="AC41" s="1"/>
  <c r="Z52"/>
  <c r="AB52" s="1"/>
  <c r="AC52" s="1"/>
  <c r="AE52" s="1"/>
  <c r="Z68"/>
  <c r="Z49"/>
  <c r="M40"/>
  <c r="AF40" s="1"/>
  <c r="Z25"/>
  <c r="Z43"/>
  <c r="AE19" i="14"/>
  <c r="AE14"/>
  <c r="AE11"/>
  <c r="AE12"/>
  <c r="AB17"/>
  <c r="AC17" s="1"/>
  <c r="AB6"/>
  <c r="AC6" s="1"/>
  <c r="AB5"/>
  <c r="AC5" s="1"/>
  <c r="AB13"/>
  <c r="AC13" s="1"/>
  <c r="AB15"/>
  <c r="AC15" s="1"/>
  <c r="AB16"/>
  <c r="AC16" s="1"/>
  <c r="AE16" s="1"/>
  <c r="AB3"/>
  <c r="AC3" s="1"/>
  <c r="AE3" s="1"/>
  <c r="AB20"/>
  <c r="AC20" s="1"/>
  <c r="AE20" s="1"/>
  <c r="AB8"/>
  <c r="AC8" s="1"/>
  <c r="AE8" s="1"/>
  <c r="AF17"/>
  <c r="AD6"/>
  <c r="M21"/>
  <c r="AF21" s="1"/>
  <c r="AD5"/>
  <c r="AD13"/>
  <c r="AD15"/>
  <c r="AD17"/>
  <c r="Z44" i="13"/>
  <c r="Z22"/>
  <c r="Z70"/>
  <c r="AB70" s="1"/>
  <c r="AC70" s="1"/>
  <c r="AE70" s="1"/>
  <c r="Z36"/>
  <c r="AB36" s="1"/>
  <c r="AC36" s="1"/>
  <c r="Z31"/>
  <c r="Z4"/>
  <c r="Z59"/>
  <c r="M41"/>
  <c r="AF41" s="1"/>
  <c r="M52"/>
  <c r="AF52" s="1"/>
  <c r="M68"/>
  <c r="AF68" s="1"/>
  <c r="Z10"/>
  <c r="Z27"/>
  <c r="AB27" s="1"/>
  <c r="AC27" s="1"/>
  <c r="AE27" s="1"/>
  <c r="Z3"/>
  <c r="Z21"/>
  <c r="Z63"/>
  <c r="M70"/>
  <c r="AF70" s="1"/>
  <c r="Z28"/>
  <c r="AF88" i="17"/>
  <c r="AD81"/>
  <c r="Z29"/>
  <c r="M28"/>
  <c r="AF28" s="1"/>
  <c r="AF25"/>
  <c r="AA15"/>
  <c r="Z14"/>
  <c r="AA12"/>
  <c r="AA6"/>
  <c r="AA5"/>
  <c r="Z23" i="13"/>
  <c r="Z64"/>
  <c r="W89" i="17"/>
  <c r="AF89" s="1"/>
  <c r="AD29"/>
  <c r="AF27"/>
  <c r="Z25"/>
  <c r="AD23"/>
  <c r="AD19"/>
  <c r="AA19"/>
  <c r="Z18"/>
  <c r="Z17"/>
  <c r="AD14"/>
  <c r="AF13"/>
  <c r="Z10"/>
  <c r="AD5"/>
  <c r="AD4"/>
  <c r="AA38"/>
  <c r="AB38" s="1"/>
  <c r="AC38" s="1"/>
  <c r="M40"/>
  <c r="AF40" s="1"/>
  <c r="AA45"/>
  <c r="AF46"/>
  <c r="M47"/>
  <c r="AF47" s="1"/>
  <c r="Z49"/>
  <c r="AD53"/>
  <c r="AA54"/>
  <c r="M56"/>
  <c r="AF56" s="1"/>
  <c r="AA61"/>
  <c r="AF62"/>
  <c r="M63"/>
  <c r="AF63" s="1"/>
  <c r="Z65"/>
  <c r="AD69"/>
  <c r="AA70"/>
  <c r="M72"/>
  <c r="AF72" s="1"/>
  <c r="AA77"/>
  <c r="AF78"/>
  <c r="M79"/>
  <c r="AF79" s="1"/>
  <c r="Z12" i="13"/>
  <c r="Z5"/>
  <c r="AB5" s="1"/>
  <c r="AC5" s="1"/>
  <c r="Z35"/>
  <c r="Z51"/>
  <c r="Z19"/>
  <c r="Z67"/>
  <c r="AB68"/>
  <c r="AC68" s="1"/>
  <c r="AE68" s="1"/>
  <c r="M44"/>
  <c r="AF44" s="1"/>
  <c r="Z65"/>
  <c r="Z45"/>
  <c r="Z18"/>
  <c r="M27"/>
  <c r="AF27" s="1"/>
  <c r="Z57"/>
  <c r="Z17"/>
  <c r="M22"/>
  <c r="AF22" s="1"/>
  <c r="AD43" i="17"/>
  <c r="AA44" i="13"/>
  <c r="AD10" i="17"/>
  <c r="AD3"/>
  <c r="AA30"/>
  <c r="M32"/>
  <c r="AF32" s="1"/>
  <c r="AA34"/>
  <c r="M36"/>
  <c r="AF36" s="1"/>
  <c r="AA41"/>
  <c r="AB41" s="1"/>
  <c r="AC41" s="1"/>
  <c r="M43"/>
  <c r="AF43" s="1"/>
  <c r="Z45"/>
  <c r="AD49"/>
  <c r="AA50"/>
  <c r="M52"/>
  <c r="AF52" s="1"/>
  <c r="AA57"/>
  <c r="AB57" s="1"/>
  <c r="AC57" s="1"/>
  <c r="M59"/>
  <c r="AF59" s="1"/>
  <c r="Z61"/>
  <c r="AD65"/>
  <c r="AA66"/>
  <c r="M68"/>
  <c r="AF68" s="1"/>
  <c r="AA73"/>
  <c r="M75"/>
  <c r="AF75" s="1"/>
  <c r="Z77"/>
  <c r="AF37" i="13"/>
  <c r="AD9"/>
  <c r="AA23"/>
  <c r="AA55"/>
  <c r="AA54"/>
  <c r="AD7"/>
  <c r="AD48"/>
  <c r="AA26"/>
  <c r="AD47"/>
  <c r="AA34"/>
  <c r="AF32"/>
  <c r="AA46"/>
  <c r="AD8"/>
  <c r="AA16"/>
  <c r="Z14"/>
  <c r="Z15"/>
  <c r="Z58"/>
  <c r="Z33"/>
  <c r="AD31"/>
  <c r="AA24"/>
  <c r="AA35"/>
  <c r="Z53"/>
  <c r="Z9"/>
  <c r="Z54"/>
  <c r="Z29"/>
  <c r="AA67"/>
  <c r="AF2"/>
  <c r="AA59"/>
  <c r="AA20"/>
  <c r="AA11"/>
  <c r="AA10"/>
  <c r="Z8"/>
  <c r="AB8" s="1"/>
  <c r="AC8" s="1"/>
  <c r="AA49"/>
  <c r="AD45"/>
  <c r="AF18"/>
  <c r="AD21"/>
  <c r="AA61"/>
  <c r="AF63"/>
  <c r="AA42"/>
  <c r="AA39"/>
  <c r="AA14"/>
  <c r="AD28"/>
  <c r="AA15"/>
  <c r="AD25"/>
  <c r="AA31"/>
  <c r="AD5"/>
  <c r="AD24"/>
  <c r="AD35"/>
  <c r="Z56"/>
  <c r="AB56" s="1"/>
  <c r="AC56" s="1"/>
  <c r="Z37"/>
  <c r="AD51"/>
  <c r="Z55"/>
  <c r="AA19"/>
  <c r="AD67"/>
  <c r="AA2"/>
  <c r="AD59"/>
  <c r="Z50"/>
  <c r="AD20"/>
  <c r="Z26"/>
  <c r="AD10"/>
  <c r="Z34"/>
  <c r="Z46"/>
  <c r="AD49"/>
  <c r="Z16"/>
  <c r="AA57"/>
  <c r="AF66"/>
  <c r="AD14"/>
  <c r="AD15"/>
  <c r="AA60"/>
  <c r="AA25"/>
  <c r="AD6"/>
  <c r="AA43"/>
  <c r="AD56"/>
  <c r="AA53"/>
  <c r="AF4"/>
  <c r="AD55"/>
  <c r="AA7"/>
  <c r="Z11"/>
  <c r="AB11" s="1"/>
  <c r="AC11" s="1"/>
  <c r="AA47"/>
  <c r="AF46"/>
  <c r="M49"/>
  <c r="AF49" s="1"/>
  <c r="AD57"/>
  <c r="AA30"/>
  <c r="AF17"/>
  <c r="AA66"/>
  <c r="Z61"/>
  <c r="Z42"/>
  <c r="Z39"/>
  <c r="M14"/>
  <c r="AF14" s="1"/>
  <c r="M15"/>
  <c r="AF15" s="1"/>
  <c r="Z60"/>
  <c r="M25"/>
  <c r="AF25" s="1"/>
  <c r="Z13"/>
  <c r="AD43"/>
  <c r="AA50"/>
  <c r="AA12"/>
  <c r="M5"/>
  <c r="AF5" s="1"/>
  <c r="Z24"/>
  <c r="M35"/>
  <c r="AF35" s="1"/>
  <c r="AA37"/>
  <c r="AA9"/>
  <c r="AB9" s="1"/>
  <c r="AC9" s="1"/>
  <c r="M51"/>
  <c r="AF51" s="1"/>
  <c r="M54"/>
  <c r="AF54" s="1"/>
  <c r="Z7"/>
  <c r="M67"/>
  <c r="AF67" s="1"/>
  <c r="Z2"/>
  <c r="Z62"/>
  <c r="M50"/>
  <c r="AF50" s="1"/>
  <c r="Z48"/>
  <c r="Z20"/>
  <c r="AF11"/>
  <c r="M26"/>
  <c r="AF26" s="1"/>
  <c r="M10"/>
  <c r="AF10" s="1"/>
  <c r="Z47"/>
  <c r="Z32"/>
  <c r="M8"/>
  <c r="AF8" s="1"/>
  <c r="AA45"/>
  <c r="M16"/>
  <c r="AF16" s="1"/>
  <c r="Z30"/>
  <c r="Z66"/>
  <c r="AA21"/>
  <c r="AD42"/>
  <c r="AA28"/>
  <c r="AD60"/>
  <c r="AA6"/>
  <c r="AD13"/>
  <c r="AA33"/>
  <c r="AD69"/>
  <c r="AF12"/>
  <c r="M31"/>
  <c r="AF31" s="1"/>
  <c r="M24"/>
  <c r="AF24" s="1"/>
  <c r="AD37"/>
  <c r="M9"/>
  <c r="AF9" s="1"/>
  <c r="AF23"/>
  <c r="M55"/>
  <c r="AF55" s="1"/>
  <c r="AF29"/>
  <c r="AA62"/>
  <c r="M47"/>
  <c r="AF47" s="1"/>
  <c r="AD34"/>
  <c r="M45"/>
  <c r="AF45" s="1"/>
  <c r="M57"/>
  <c r="AF57" s="1"/>
  <c r="AD30"/>
  <c r="M21"/>
  <c r="AF21" s="1"/>
  <c r="AD61"/>
  <c r="AD39"/>
  <c r="M28"/>
  <c r="AF28" s="1"/>
  <c r="M60"/>
  <c r="AF60" s="1"/>
  <c r="AA58"/>
  <c r="M6"/>
  <c r="AF6" s="1"/>
  <c r="AA69"/>
  <c r="Z6"/>
  <c r="M56"/>
  <c r="AF56" s="1"/>
  <c r="AF53"/>
  <c r="AA4"/>
  <c r="M7"/>
  <c r="AF7" s="1"/>
  <c r="AF64"/>
  <c r="M59"/>
  <c r="AF59" s="1"/>
  <c r="AA48"/>
  <c r="M20"/>
  <c r="AF20" s="1"/>
  <c r="AD38"/>
  <c r="AA65"/>
  <c r="AA3"/>
  <c r="M43"/>
  <c r="AF43" s="1"/>
  <c r="Z69"/>
  <c r="AF19"/>
  <c r="AF36"/>
  <c r="AD53"/>
  <c r="AD23"/>
  <c r="AD58"/>
  <c r="AD64"/>
  <c r="AD17"/>
  <c r="AD12"/>
  <c r="AD19"/>
  <c r="AD36"/>
  <c r="AD2"/>
  <c r="AD11"/>
  <c r="AA38"/>
  <c r="AD46"/>
  <c r="AD66"/>
  <c r="AF33"/>
  <c r="AD4"/>
  <c r="AD29"/>
  <c r="AD32"/>
  <c r="AD18"/>
  <c r="AD63"/>
  <c r="AA29"/>
  <c r="AA64"/>
  <c r="AF62"/>
  <c r="AD62"/>
  <c r="Z38"/>
  <c r="AA32"/>
  <c r="AF65"/>
  <c r="AD65"/>
  <c r="AA18"/>
  <c r="AA17"/>
  <c r="AF3"/>
  <c r="AD3"/>
  <c r="AA63"/>
  <c r="M42"/>
  <c r="AF42" s="1"/>
  <c r="AB14"/>
  <c r="AC14" s="1"/>
  <c r="AF58"/>
  <c r="AA13"/>
  <c r="AD33"/>
  <c r="M48"/>
  <c r="AF48" s="1"/>
  <c r="M38"/>
  <c r="AF38" s="1"/>
  <c r="M34"/>
  <c r="AF34" s="1"/>
  <c r="M30"/>
  <c r="AF30" s="1"/>
  <c r="M61"/>
  <c r="AF61" s="1"/>
  <c r="M39"/>
  <c r="AF39" s="1"/>
  <c r="M13"/>
  <c r="AF13" s="1"/>
  <c r="M69"/>
  <c r="AF69" s="1"/>
  <c r="AF3" i="17"/>
  <c r="AF30"/>
  <c r="AF34"/>
  <c r="AF50"/>
  <c r="AF66"/>
  <c r="AF15"/>
  <c r="AF12"/>
  <c r="AF8"/>
  <c r="AF42"/>
  <c r="AF58"/>
  <c r="AF74"/>
  <c r="AF23"/>
  <c r="AA8"/>
  <c r="AD30"/>
  <c r="AD38"/>
  <c r="AD54"/>
  <c r="AD62"/>
  <c r="AD74"/>
  <c r="Z28"/>
  <c r="AD18"/>
  <c r="AD11"/>
  <c r="AA9"/>
  <c r="Z7"/>
  <c r="AA28"/>
  <c r="AD27"/>
  <c r="AA25"/>
  <c r="Z24"/>
  <c r="AD22"/>
  <c r="AA16"/>
  <c r="AD15"/>
  <c r="AA13"/>
  <c r="Z11"/>
  <c r="AD6"/>
  <c r="Z4"/>
  <c r="M37"/>
  <c r="AF37" s="1"/>
  <c r="M41"/>
  <c r="AF41" s="1"/>
  <c r="M45"/>
  <c r="AF45" s="1"/>
  <c r="M49"/>
  <c r="AF49" s="1"/>
  <c r="M53"/>
  <c r="AF53" s="1"/>
  <c r="M57"/>
  <c r="AF57" s="1"/>
  <c r="M61"/>
  <c r="AF61" s="1"/>
  <c r="M65"/>
  <c r="AF65" s="1"/>
  <c r="M69"/>
  <c r="AF69" s="1"/>
  <c r="M73"/>
  <c r="AF73" s="1"/>
  <c r="M77"/>
  <c r="AF77" s="1"/>
  <c r="Z19"/>
  <c r="AF7"/>
  <c r="Z3"/>
  <c r="AD34"/>
  <c r="AD42"/>
  <c r="AD46"/>
  <c r="AD50"/>
  <c r="AD58"/>
  <c r="AD66"/>
  <c r="AD70"/>
  <c r="AD78"/>
  <c r="AA29"/>
  <c r="AF24"/>
  <c r="Z23"/>
  <c r="AF18"/>
  <c r="AF17"/>
  <c r="Z16"/>
  <c r="AD2"/>
  <c r="AF2"/>
  <c r="Z868" i="11"/>
  <c r="Z27" i="17"/>
  <c r="AD25"/>
  <c r="AD24"/>
  <c r="AA24"/>
  <c r="AA17"/>
  <c r="Z15"/>
  <c r="AD13"/>
  <c r="Z8"/>
  <c r="AA4"/>
  <c r="AA897" i="11"/>
  <c r="AD4"/>
  <c r="AD610"/>
  <c r="AD939"/>
  <c r="AD868"/>
  <c r="AD734"/>
  <c r="AA920"/>
  <c r="AA569"/>
  <c r="AA232"/>
  <c r="AA200"/>
  <c r="AA717"/>
  <c r="AF370"/>
  <c r="AA49"/>
  <c r="AA66"/>
  <c r="AA560"/>
  <c r="AA745"/>
  <c r="AD715"/>
  <c r="AA482"/>
  <c r="AA642"/>
  <c r="AD325"/>
  <c r="AA405"/>
  <c r="AA125"/>
  <c r="AA473"/>
  <c r="AD42"/>
  <c r="AA61"/>
  <c r="AD401"/>
  <c r="AD492"/>
  <c r="AD828"/>
  <c r="AA744"/>
  <c r="AA40"/>
  <c r="AA33"/>
  <c r="AA391"/>
  <c r="AA610"/>
  <c r="AA939"/>
  <c r="AA195"/>
  <c r="AA632"/>
  <c r="AA868"/>
  <c r="AB868" s="1"/>
  <c r="AC868" s="1"/>
  <c r="AE868" s="1"/>
  <c r="AD590"/>
  <c r="AA611"/>
  <c r="AA174"/>
  <c r="AA711"/>
  <c r="AA673"/>
  <c r="AD859"/>
  <c r="AA293"/>
  <c r="AA199"/>
  <c r="AA318"/>
  <c r="AA411"/>
  <c r="AA735"/>
  <c r="AA715"/>
  <c r="AD314"/>
  <c r="AA432"/>
  <c r="AA295"/>
  <c r="AA377"/>
  <c r="AD775"/>
  <c r="AD482"/>
  <c r="AD642"/>
  <c r="AA325"/>
  <c r="AD405"/>
  <c r="AD903"/>
  <c r="AD106"/>
  <c r="AB9" i="12"/>
  <c r="AC9" s="1"/>
  <c r="AB15"/>
  <c r="AC15" s="1"/>
  <c r="AB45"/>
  <c r="AC45" s="1"/>
  <c r="AE45" s="1"/>
  <c r="AB69"/>
  <c r="AC69" s="1"/>
  <c r="AB18"/>
  <c r="AC18" s="1"/>
  <c r="AE18" s="1"/>
  <c r="AB64"/>
  <c r="AC64" s="1"/>
  <c r="AE64" s="1"/>
  <c r="AB7"/>
  <c r="AC7" s="1"/>
  <c r="AE7" s="1"/>
  <c r="AB25"/>
  <c r="AC25" s="1"/>
  <c r="AE25" s="1"/>
  <c r="AB66"/>
  <c r="AC66" s="1"/>
  <c r="AE66" s="1"/>
  <c r="AB19"/>
  <c r="AC19" s="1"/>
  <c r="AE19" s="1"/>
  <c r="AB3"/>
  <c r="AC3" s="1"/>
  <c r="AE3" s="1"/>
  <c r="AD79"/>
  <c r="AE33"/>
  <c r="AF52"/>
  <c r="AE31"/>
  <c r="AE57"/>
  <c r="AE56"/>
  <c r="AE72"/>
  <c r="AE41"/>
  <c r="AE21"/>
  <c r="AE62"/>
  <c r="AE55"/>
  <c r="AE8"/>
  <c r="AE80"/>
  <c r="AE67"/>
  <c r="AB49"/>
  <c r="AC49" s="1"/>
  <c r="AF4"/>
  <c r="AE12"/>
  <c r="AB52"/>
  <c r="AC52" s="1"/>
  <c r="AB20"/>
  <c r="AC20" s="1"/>
  <c r="AE14"/>
  <c r="AB70"/>
  <c r="AC70" s="1"/>
  <c r="AE70" s="1"/>
  <c r="AD2"/>
  <c r="AB73"/>
  <c r="AC73" s="1"/>
  <c r="AF69"/>
  <c r="AE46"/>
  <c r="AE28"/>
  <c r="AE58"/>
  <c r="AE71"/>
  <c r="AE32"/>
  <c r="AE47"/>
  <c r="AE37"/>
  <c r="AE11"/>
  <c r="AB23"/>
  <c r="AC23" s="1"/>
  <c r="AB78"/>
  <c r="AC78" s="1"/>
  <c r="AB39"/>
  <c r="AC39" s="1"/>
  <c r="AB43"/>
  <c r="AC43" s="1"/>
  <c r="AB16"/>
  <c r="AC16" s="1"/>
  <c r="AB59"/>
  <c r="AC59" s="1"/>
  <c r="AB5"/>
  <c r="AC5" s="1"/>
  <c r="AF63"/>
  <c r="AE75"/>
  <c r="AE38"/>
  <c r="AD24"/>
  <c r="AD50"/>
  <c r="AD9"/>
  <c r="AD15"/>
  <c r="AD78"/>
  <c r="AD39"/>
  <c r="AD43"/>
  <c r="AD59"/>
  <c r="AD5"/>
  <c r="AD63"/>
  <c r="AD4"/>
  <c r="M40"/>
  <c r="AF40" s="1"/>
  <c r="M60"/>
  <c r="AF60" s="1"/>
  <c r="M45"/>
  <c r="AF45" s="1"/>
  <c r="M22"/>
  <c r="AF22" s="1"/>
  <c r="M29"/>
  <c r="AF29" s="1"/>
  <c r="M19"/>
  <c r="AF19" s="1"/>
  <c r="M77"/>
  <c r="AF77" s="1"/>
  <c r="M61"/>
  <c r="AF61" s="1"/>
  <c r="AD73"/>
  <c r="AD69"/>
  <c r="AD52"/>
  <c r="AD20"/>
  <c r="AD23"/>
  <c r="AD16"/>
  <c r="AD49"/>
  <c r="Z109" i="11"/>
  <c r="AB109" s="1"/>
  <c r="AC109" s="1"/>
  <c r="Z866"/>
  <c r="Z699"/>
  <c r="Z606"/>
  <c r="Z221"/>
  <c r="Z824"/>
  <c r="Z100"/>
  <c r="Z6"/>
  <c r="Z939"/>
  <c r="AB939" s="1"/>
  <c r="AC939" s="1"/>
  <c r="Z195"/>
  <c r="AB195" s="1"/>
  <c r="AC195" s="1"/>
  <c r="Z12"/>
  <c r="Z632"/>
  <c r="Z112"/>
  <c r="M868"/>
  <c r="AF868" s="1"/>
  <c r="Z23"/>
  <c r="Z836"/>
  <c r="Z808"/>
  <c r="Z698"/>
  <c r="Z760"/>
  <c r="Z358"/>
  <c r="Z459"/>
  <c r="Z715"/>
  <c r="Z314"/>
  <c r="Z26"/>
  <c r="Z84"/>
  <c r="Z472"/>
  <c r="Z761"/>
  <c r="AF22" i="17"/>
  <c r="AF21"/>
  <c r="AF6"/>
  <c r="AF5"/>
  <c r="AF29"/>
  <c r="AF10"/>
  <c r="AF9"/>
  <c r="AA238" i="11"/>
  <c r="AA492"/>
  <c r="AA627"/>
  <c r="AA828"/>
  <c r="AB866"/>
  <c r="AC866" s="1"/>
  <c r="Z492"/>
  <c r="AB492" s="1"/>
  <c r="AC492" s="1"/>
  <c r="AE492" s="1"/>
  <c r="Z828"/>
  <c r="Z238"/>
  <c r="Z511"/>
  <c r="Z814"/>
  <c r="Z686"/>
  <c r="Z773"/>
  <c r="Z288"/>
  <c r="Z672"/>
  <c r="Z669"/>
  <c r="Z480"/>
  <c r="Z211"/>
  <c r="Z743"/>
  <c r="Z966"/>
  <c r="Z610"/>
  <c r="Z482"/>
  <c r="Z642"/>
  <c r="Z316"/>
  <c r="Z405"/>
  <c r="Z103"/>
  <c r="Z85"/>
  <c r="Z620"/>
  <c r="Z328"/>
  <c r="AD195"/>
  <c r="M195"/>
  <c r="AF195" s="1"/>
  <c r="AD632"/>
  <c r="M632"/>
  <c r="AF632" s="1"/>
  <c r="AD5"/>
  <c r="AA41"/>
  <c r="AD263"/>
  <c r="AD2"/>
  <c r="AA291"/>
  <c r="AA679"/>
  <c r="AD455"/>
  <c r="AA663"/>
  <c r="AF402"/>
  <c r="AA169"/>
  <c r="AD699"/>
  <c r="AD606"/>
  <c r="AA575"/>
  <c r="AA63"/>
  <c r="AA780"/>
  <c r="AF243"/>
  <c r="AA842"/>
  <c r="AA8"/>
  <c r="AA515"/>
  <c r="AA101"/>
  <c r="AA456"/>
  <c r="AF55"/>
  <c r="AA652"/>
  <c r="AD947"/>
  <c r="AA898"/>
  <c r="AF871"/>
  <c r="AA645"/>
  <c r="AA869"/>
  <c r="AD941"/>
  <c r="AA512"/>
  <c r="AA647"/>
  <c r="AD835"/>
  <c r="AA801"/>
  <c r="AA279"/>
  <c r="AA231"/>
  <c r="AA224"/>
  <c r="AD221"/>
  <c r="AD486"/>
  <c r="AA763"/>
  <c r="AA333"/>
  <c r="AD779"/>
  <c r="AA511"/>
  <c r="AD824"/>
  <c r="AA913"/>
  <c r="AA696"/>
  <c r="AA915"/>
  <c r="AA542"/>
  <c r="AD392"/>
  <c r="AA306"/>
  <c r="AA365"/>
  <c r="AA14"/>
  <c r="AA590"/>
  <c r="AA775"/>
  <c r="AA903"/>
  <c r="AD14"/>
  <c r="M14"/>
  <c r="AF14" s="1"/>
  <c r="AD365"/>
  <c r="W365"/>
  <c r="AF365" s="1"/>
  <c r="Z365"/>
  <c r="Z21"/>
  <c r="M610"/>
  <c r="AF610" s="1"/>
  <c r="Z349"/>
  <c r="M939"/>
  <c r="AF939" s="1"/>
  <c r="Z439"/>
  <c r="Z14"/>
  <c r="Z590"/>
  <c r="Z469"/>
  <c r="Z734"/>
  <c r="Z519"/>
  <c r="Z960"/>
  <c r="Z83"/>
  <c r="Z774"/>
  <c r="Z404"/>
  <c r="Z874"/>
  <c r="Z775"/>
  <c r="Z646"/>
  <c r="Z850"/>
  <c r="M482"/>
  <c r="AF482" s="1"/>
  <c r="Z259"/>
  <c r="Z325"/>
  <c r="Z341"/>
  <c r="Z903"/>
  <c r="Z931"/>
  <c r="Z739"/>
  <c r="Z769"/>
  <c r="Z106"/>
  <c r="Z493"/>
  <c r="Z97"/>
  <c r="Z796"/>
  <c r="Z42"/>
  <c r="Z401"/>
  <c r="Z310"/>
  <c r="Z421"/>
  <c r="Z80"/>
  <c r="Z792"/>
  <c r="Z770"/>
  <c r="M492"/>
  <c r="AF492" s="1"/>
  <c r="AA317"/>
  <c r="Z40"/>
  <c r="AA161"/>
  <c r="AA640"/>
  <c r="Z391"/>
  <c r="AA522"/>
  <c r="AD897"/>
  <c r="AA4"/>
  <c r="AA5"/>
  <c r="AD41"/>
  <c r="AA263"/>
  <c r="AA2"/>
  <c r="AD291"/>
  <c r="AA455"/>
  <c r="AA183"/>
  <c r="AD663"/>
  <c r="AA402"/>
  <c r="AD169"/>
  <c r="AA699"/>
  <c r="AA606"/>
  <c r="AD575"/>
  <c r="AA416"/>
  <c r="Z780"/>
  <c r="AA243"/>
  <c r="AD8"/>
  <c r="AD515"/>
  <c r="AD101"/>
  <c r="AA204"/>
  <c r="AD456"/>
  <c r="AA55"/>
  <c r="AA947"/>
  <c r="AA871"/>
  <c r="AD645"/>
  <c r="AD869"/>
  <c r="AA941"/>
  <c r="AD512"/>
  <c r="AA362"/>
  <c r="AF647"/>
  <c r="Z647"/>
  <c r="AA835"/>
  <c r="AA420"/>
  <c r="AF279"/>
  <c r="Z279"/>
  <c r="AA568"/>
  <c r="AD231"/>
  <c r="AA189"/>
  <c r="AA221"/>
  <c r="AA486"/>
  <c r="AD763"/>
  <c r="AD511"/>
  <c r="AA824"/>
  <c r="AF696"/>
  <c r="AA491"/>
  <c r="AA392"/>
  <c r="AA304"/>
  <c r="Z186"/>
  <c r="Z890"/>
  <c r="Z587"/>
  <c r="Z414"/>
  <c r="Z694"/>
  <c r="Z113"/>
  <c r="Z154"/>
  <c r="Z202"/>
  <c r="Z544"/>
  <c r="Z933"/>
  <c r="Z957"/>
  <c r="Z507"/>
  <c r="Z537"/>
  <c r="Z164"/>
  <c r="M590"/>
  <c r="AF590" s="1"/>
  <c r="Z709"/>
  <c r="AA709"/>
  <c r="Z902"/>
  <c r="Z394"/>
  <c r="Z681"/>
  <c r="Z298"/>
  <c r="Z130"/>
  <c r="Z664"/>
  <c r="Z345"/>
  <c r="Z787"/>
  <c r="Z611"/>
  <c r="Z411"/>
  <c r="Z735"/>
  <c r="M715"/>
  <c r="AF715" s="1"/>
  <c r="Z172"/>
  <c r="Z432"/>
  <c r="Z377"/>
  <c r="Z50"/>
  <c r="Z290"/>
  <c r="Z408"/>
  <c r="Z210"/>
  <c r="Z121"/>
  <c r="Z95"/>
  <c r="M775"/>
  <c r="AF775" s="1"/>
  <c r="Z940"/>
  <c r="Z656"/>
  <c r="Z209"/>
  <c r="M642"/>
  <c r="AF642" s="1"/>
  <c r="M325"/>
  <c r="AF325" s="1"/>
  <c r="Z671"/>
  <c r="Z639"/>
  <c r="Z928"/>
  <c r="Z283"/>
  <c r="M405"/>
  <c r="AF405" s="1"/>
  <c r="Z90"/>
  <c r="Z219"/>
  <c r="Z631"/>
  <c r="M903"/>
  <c r="AF903" s="1"/>
  <c r="Z789"/>
  <c r="Z125"/>
  <c r="Z615"/>
  <c r="Z586"/>
  <c r="Z367"/>
  <c r="Z473"/>
  <c r="Z88"/>
  <c r="Z61"/>
  <c r="AB61" s="1"/>
  <c r="AC61" s="1"/>
  <c r="Z627"/>
  <c r="Z944"/>
  <c r="Z208"/>
  <c r="Z254"/>
  <c r="M828"/>
  <c r="AF828" s="1"/>
  <c r="AA734"/>
  <c r="AA314"/>
  <c r="AD432"/>
  <c r="AA621"/>
  <c r="AD363"/>
  <c r="AD377"/>
  <c r="AD753"/>
  <c r="AA661"/>
  <c r="AA685"/>
  <c r="AD777"/>
  <c r="AA932"/>
  <c r="AA546"/>
  <c r="AA953"/>
  <c r="AA918"/>
  <c r="AA429"/>
  <c r="AD478"/>
  <c r="AA740"/>
  <c r="AA845"/>
  <c r="AA716"/>
  <c r="AA120"/>
  <c r="AA64"/>
  <c r="AF240"/>
  <c r="AA926"/>
  <c r="AA767"/>
  <c r="AA949"/>
  <c r="AA19"/>
  <c r="AD823"/>
  <c r="AD914"/>
  <c r="AA702"/>
  <c r="AA252"/>
  <c r="AA442"/>
  <c r="AA116"/>
  <c r="AA563"/>
  <c r="AA852"/>
  <c r="AA738"/>
  <c r="AA423"/>
  <c r="AA506"/>
  <c r="AD125"/>
  <c r="AA106"/>
  <c r="AD473"/>
  <c r="AA42"/>
  <c r="AD61"/>
  <c r="AA401"/>
  <c r="AB401" s="1"/>
  <c r="AC401" s="1"/>
  <c r="AA468"/>
  <c r="AA912"/>
  <c r="AA45"/>
  <c r="AD627"/>
  <c r="Z659"/>
  <c r="Z422"/>
  <c r="AA769"/>
  <c r="Z402"/>
  <c r="AB402" s="1"/>
  <c r="AC402" s="1"/>
  <c r="Z243"/>
  <c r="Z55"/>
  <c r="Z871"/>
  <c r="Z189"/>
  <c r="AA12"/>
  <c r="Z198"/>
  <c r="Z766"/>
  <c r="Z626"/>
  <c r="M734"/>
  <c r="AF734" s="1"/>
  <c r="Z963"/>
  <c r="Z309"/>
  <c r="Z102"/>
  <c r="Z11"/>
  <c r="Z499"/>
  <c r="Z45"/>
  <c r="AB45" s="1"/>
  <c r="AC45" s="1"/>
  <c r="Z370"/>
  <c r="Z688"/>
  <c r="Z670"/>
  <c r="Z961"/>
  <c r="Z840"/>
  <c r="Z291"/>
  <c r="Z8"/>
  <c r="Z515"/>
  <c r="Z101"/>
  <c r="M511"/>
  <c r="AF511" s="1"/>
  <c r="Z74"/>
  <c r="Z832"/>
  <c r="Z879"/>
  <c r="Z811"/>
  <c r="M824"/>
  <c r="AF824" s="1"/>
  <c r="Z475"/>
  <c r="Z267"/>
  <c r="AA874"/>
  <c r="AA449"/>
  <c r="AA213"/>
  <c r="AA659"/>
  <c r="AB659" s="1"/>
  <c r="AC659" s="1"/>
  <c r="AA752"/>
  <c r="AA859"/>
  <c r="AA817"/>
  <c r="AA3"/>
  <c r="AA370"/>
  <c r="AA878"/>
  <c r="AA284"/>
  <c r="AA581"/>
  <c r="AA572"/>
  <c r="AA670"/>
  <c r="Z356"/>
  <c r="AA706"/>
  <c r="AA937"/>
  <c r="AA215"/>
  <c r="AD735"/>
  <c r="Z359"/>
  <c r="Z564"/>
  <c r="Z214"/>
  <c r="M314"/>
  <c r="AF314" s="1"/>
  <c r="M432"/>
  <c r="AF432" s="1"/>
  <c r="AA961"/>
  <c r="AF444"/>
  <c r="AA182"/>
  <c r="AA573"/>
  <c r="AA757"/>
  <c r="AA712"/>
  <c r="AD562"/>
  <c r="AA413"/>
  <c r="AA311"/>
  <c r="AA489"/>
  <c r="AD793"/>
  <c r="AA841"/>
  <c r="AA67"/>
  <c r="Z685"/>
  <c r="AB685" s="1"/>
  <c r="AC685" s="1"/>
  <c r="AD57"/>
  <c r="Z932"/>
  <c r="AD429"/>
  <c r="AA478"/>
  <c r="AA141"/>
  <c r="AA812"/>
  <c r="AA508"/>
  <c r="AA810"/>
  <c r="Z927"/>
  <c r="AA251"/>
  <c r="Z767"/>
  <c r="AA768"/>
  <c r="AD822"/>
  <c r="AF128"/>
  <c r="Z738"/>
  <c r="AA337"/>
  <c r="Z638"/>
  <c r="Z718"/>
  <c r="Z608"/>
  <c r="M125"/>
  <c r="AF125" s="1"/>
  <c r="Z524"/>
  <c r="M106"/>
  <c r="AF106" s="1"/>
  <c r="Z192"/>
  <c r="Z139"/>
  <c r="Z813"/>
  <c r="Z674"/>
  <c r="Z466"/>
  <c r="Z357"/>
  <c r="M473"/>
  <c r="AF473" s="1"/>
  <c r="Z181"/>
  <c r="M42"/>
  <c r="AF42" s="1"/>
  <c r="Z843"/>
  <c r="M61"/>
  <c r="AF61" s="1"/>
  <c r="M401"/>
  <c r="AF401" s="1"/>
  <c r="Z576"/>
  <c r="Z870"/>
  <c r="Z900"/>
  <c r="Z858"/>
  <c r="Z762"/>
  <c r="M627"/>
  <c r="AF627" s="1"/>
  <c r="Z567"/>
  <c r="Z289"/>
  <c r="Z36"/>
  <c r="Z585"/>
  <c r="AD295"/>
  <c r="M295"/>
  <c r="AF295" s="1"/>
  <c r="AD468"/>
  <c r="M468"/>
  <c r="AF468" s="1"/>
  <c r="AD611"/>
  <c r="M611"/>
  <c r="AF611" s="1"/>
  <c r="AD411"/>
  <c r="M411"/>
  <c r="AF411" s="1"/>
  <c r="AD841"/>
  <c r="AD701"/>
  <c r="Z39"/>
  <c r="Z680"/>
  <c r="Z733"/>
  <c r="Z889"/>
  <c r="Z522"/>
  <c r="Z4"/>
  <c r="Z5"/>
  <c r="Z263"/>
  <c r="Z262"/>
  <c r="Z18"/>
  <c r="Z679"/>
  <c r="M606"/>
  <c r="AF606" s="1"/>
  <c r="AF147"/>
  <c r="Z344"/>
  <c r="Z748"/>
  <c r="Z575"/>
  <c r="M8"/>
  <c r="AF8" s="1"/>
  <c r="Z393"/>
  <c r="M101"/>
  <c r="AF101" s="1"/>
  <c r="Z947"/>
  <c r="M221"/>
  <c r="AF221" s="1"/>
  <c r="Z579"/>
  <c r="Z763"/>
  <c r="Z573"/>
  <c r="Z413"/>
  <c r="Z311"/>
  <c r="Z953"/>
  <c r="Z64"/>
  <c r="Z702"/>
  <c r="AD573"/>
  <c r="M573"/>
  <c r="AF573" s="1"/>
  <c r="AD413"/>
  <c r="M413"/>
  <c r="AF413" s="1"/>
  <c r="AD311"/>
  <c r="M311"/>
  <c r="AF311" s="1"/>
  <c r="AD953"/>
  <c r="M953"/>
  <c r="AF953" s="1"/>
  <c r="AD64"/>
  <c r="M64"/>
  <c r="AF64" s="1"/>
  <c r="AD702"/>
  <c r="M702"/>
  <c r="AF702" s="1"/>
  <c r="AD874"/>
  <c r="M874"/>
  <c r="AF874" s="1"/>
  <c r="Z704"/>
  <c r="Z138"/>
  <c r="Z110"/>
  <c r="Z935"/>
  <c r="Z897"/>
  <c r="AB897" s="1"/>
  <c r="AC897" s="1"/>
  <c r="M291"/>
  <c r="AF291" s="1"/>
  <c r="Z25"/>
  <c r="Z59"/>
  <c r="Z455"/>
  <c r="AB455" s="1"/>
  <c r="AC455" s="1"/>
  <c r="M699"/>
  <c r="AF699" s="1"/>
  <c r="Z299"/>
  <c r="Z147"/>
  <c r="Z9"/>
  <c r="M515"/>
  <c r="AF515" s="1"/>
  <c r="Z105"/>
  <c r="Z134"/>
  <c r="Z465"/>
  <c r="Z456"/>
  <c r="Z869"/>
  <c r="Z512"/>
  <c r="Z218"/>
  <c r="Z513"/>
  <c r="Z486"/>
  <c r="Z295"/>
  <c r="Z468"/>
  <c r="AA74"/>
  <c r="AD288"/>
  <c r="AD516"/>
  <c r="AA93"/>
  <c r="AA173"/>
  <c r="Z784"/>
  <c r="AA78"/>
  <c r="AA51"/>
  <c r="AA879"/>
  <c r="AA811"/>
  <c r="AA267"/>
  <c r="AF227"/>
  <c r="Z227"/>
  <c r="AA382"/>
  <c r="AD119"/>
  <c r="AA598"/>
  <c r="AA99"/>
  <c r="AA371"/>
  <c r="AA952"/>
  <c r="AD952"/>
  <c r="Z913"/>
  <c r="AA228"/>
  <c r="AD558"/>
  <c r="Z558"/>
  <c r="AA888"/>
  <c r="AA98"/>
  <c r="AA507"/>
  <c r="AB507" s="1"/>
  <c r="AC507" s="1"/>
  <c r="AD187"/>
  <c r="AA537"/>
  <c r="AA623"/>
  <c r="AA164"/>
  <c r="AA395"/>
  <c r="AA245"/>
  <c r="AA650"/>
  <c r="AA89"/>
  <c r="AA163"/>
  <c r="AA446"/>
  <c r="Z531"/>
  <c r="Z212"/>
  <c r="AA437"/>
  <c r="AA525"/>
  <c r="AA884"/>
  <c r="AA736"/>
  <c r="Z369"/>
  <c r="AD592"/>
  <c r="AA404"/>
  <c r="Z46"/>
  <c r="Z854"/>
  <c r="Z276"/>
  <c r="Z354"/>
  <c r="Z213"/>
  <c r="Z752"/>
  <c r="AB752" s="1"/>
  <c r="AC752" s="1"/>
  <c r="Z706"/>
  <c r="Z216"/>
  <c r="Z37"/>
  <c r="AA564"/>
  <c r="AD726"/>
  <c r="AA938"/>
  <c r="AA690"/>
  <c r="AF305"/>
  <c r="AA637"/>
  <c r="AA955"/>
  <c r="AA26"/>
  <c r="AB26" s="1"/>
  <c r="AC26" s="1"/>
  <c r="AD69"/>
  <c r="Z523"/>
  <c r="Z865"/>
  <c r="Z145"/>
  <c r="AD761"/>
  <c r="AA95"/>
  <c r="AD397"/>
  <c r="AA86"/>
  <c r="AA742"/>
  <c r="AA209"/>
  <c r="Z904"/>
  <c r="AA785"/>
  <c r="AA594"/>
  <c r="AA136"/>
  <c r="AD471"/>
  <c r="AA193"/>
  <c r="AD236"/>
  <c r="Z600"/>
  <c r="Z153"/>
  <c r="Z798"/>
  <c r="Z834"/>
  <c r="Z562"/>
  <c r="Z604"/>
  <c r="Z303"/>
  <c r="Z15"/>
  <c r="Z273"/>
  <c r="Z162"/>
  <c r="AD406"/>
  <c r="AA85"/>
  <c r="AB85" s="1"/>
  <c r="AC85" s="1"/>
  <c r="Z546"/>
  <c r="AB546" s="1"/>
  <c r="AC546" s="1"/>
  <c r="AA194"/>
  <c r="Z508"/>
  <c r="Z934"/>
  <c r="Z251"/>
  <c r="Z82"/>
  <c r="Z539"/>
  <c r="Z265"/>
  <c r="Z19"/>
  <c r="Z348"/>
  <c r="AA931"/>
  <c r="AA651"/>
  <c r="AA555"/>
  <c r="Z822"/>
  <c r="Z483"/>
  <c r="Z720"/>
  <c r="Z337"/>
  <c r="AD608"/>
  <c r="AA754"/>
  <c r="AA319"/>
  <c r="AA29"/>
  <c r="AA894"/>
  <c r="AA399"/>
  <c r="AA719"/>
  <c r="AA115"/>
  <c r="AD378"/>
  <c r="AA88"/>
  <c r="AA310"/>
  <c r="AA421"/>
  <c r="AA684"/>
  <c r="AA323"/>
  <c r="AA80"/>
  <c r="AA792"/>
  <c r="AA264"/>
  <c r="AA831"/>
  <c r="Z908"/>
  <c r="AA770"/>
  <c r="AA945"/>
  <c r="AA944"/>
  <c r="AA208"/>
  <c r="AA254"/>
  <c r="AA779"/>
  <c r="AD74"/>
  <c r="AA288"/>
  <c r="AA516"/>
  <c r="AA296"/>
  <c r="AF93"/>
  <c r="Z93"/>
  <c r="AA803"/>
  <c r="AA924"/>
  <c r="AD173"/>
  <c r="AA784"/>
  <c r="AA176"/>
  <c r="AA729"/>
  <c r="AD51"/>
  <c r="Z51"/>
  <c r="AA743"/>
  <c r="AD559"/>
  <c r="AA227"/>
  <c r="AA119"/>
  <c r="AA447"/>
  <c r="AF99"/>
  <c r="Z99"/>
  <c r="AA302"/>
  <c r="AD371"/>
  <c r="AF952"/>
  <c r="Z747"/>
  <c r="Z724"/>
  <c r="Z491"/>
  <c r="Z350"/>
  <c r="Z294"/>
  <c r="AA366"/>
  <c r="AA558"/>
  <c r="AA760"/>
  <c r="AA187"/>
  <c r="AA358"/>
  <c r="AA851"/>
  <c r="AA459"/>
  <c r="Z245"/>
  <c r="AA152"/>
  <c r="AD157"/>
  <c r="AA212"/>
  <c r="AA329"/>
  <c r="AF140"/>
  <c r="Z140"/>
  <c r="AA853"/>
  <c r="AA618"/>
  <c r="AA873"/>
  <c r="AA369"/>
  <c r="Z331"/>
  <c r="Z791"/>
  <c r="Z320"/>
  <c r="Z94"/>
  <c r="Z711"/>
  <c r="Z200"/>
  <c r="Z49"/>
  <c r="AB49" s="1"/>
  <c r="AC49" s="1"/>
  <c r="Z199"/>
  <c r="Z605"/>
  <c r="Z417"/>
  <c r="Z351"/>
  <c r="Z621"/>
  <c r="Z637"/>
  <c r="AA290"/>
  <c r="AA809"/>
  <c r="AD368"/>
  <c r="AA500"/>
  <c r="AA472"/>
  <c r="AA904"/>
  <c r="AA419"/>
  <c r="AF922"/>
  <c r="Z136"/>
  <c r="AA471"/>
  <c r="AF193"/>
  <c r="AA236"/>
  <c r="AD222"/>
  <c r="Z158"/>
  <c r="Z570"/>
  <c r="Z965"/>
  <c r="Z269"/>
  <c r="Z489"/>
  <c r="Z756"/>
  <c r="AA316"/>
  <c r="AD352"/>
  <c r="AA876"/>
  <c r="Z185"/>
  <c r="Z777"/>
  <c r="Z30"/>
  <c r="Z501"/>
  <c r="Z536"/>
  <c r="Z527"/>
  <c r="Z918"/>
  <c r="Z662"/>
  <c r="Z845"/>
  <c r="Z120"/>
  <c r="Z355"/>
  <c r="Z566"/>
  <c r="Z240"/>
  <c r="Z252"/>
  <c r="Z701"/>
  <c r="Z62"/>
  <c r="Z159"/>
  <c r="Z689"/>
  <c r="Z852"/>
  <c r="Z423"/>
  <c r="Z241"/>
  <c r="Z844"/>
  <c r="AD367"/>
  <c r="AD319"/>
  <c r="AA96"/>
  <c r="Z399"/>
  <c r="Z719"/>
  <c r="AA415"/>
  <c r="AA648"/>
  <c r="AA870"/>
  <c r="AA900"/>
  <c r="AA244"/>
  <c r="Z533"/>
  <c r="Z912"/>
  <c r="AA682"/>
  <c r="AA858"/>
  <c r="AA596"/>
  <c r="AA567"/>
  <c r="AA585"/>
  <c r="AD803"/>
  <c r="M803"/>
  <c r="AF803" s="1"/>
  <c r="AD176"/>
  <c r="M176"/>
  <c r="AF176" s="1"/>
  <c r="AD382"/>
  <c r="M382"/>
  <c r="AF382" s="1"/>
  <c r="AD598"/>
  <c r="M598"/>
  <c r="AF598" s="1"/>
  <c r="AD525"/>
  <c r="M525"/>
  <c r="AF525" s="1"/>
  <c r="AD215"/>
  <c r="M215"/>
  <c r="AF215" s="1"/>
  <c r="AD290"/>
  <c r="M290"/>
  <c r="AF290" s="1"/>
  <c r="AD337"/>
  <c r="M337"/>
  <c r="AF337" s="1"/>
  <c r="AD421"/>
  <c r="M421"/>
  <c r="AF421" s="1"/>
  <c r="AD80"/>
  <c r="M80"/>
  <c r="AF80" s="1"/>
  <c r="AD792"/>
  <c r="M792"/>
  <c r="AF792" s="1"/>
  <c r="AD944"/>
  <c r="M944"/>
  <c r="AF944" s="1"/>
  <c r="AD879"/>
  <c r="M879"/>
  <c r="AF879" s="1"/>
  <c r="AD491"/>
  <c r="M491"/>
  <c r="AF491" s="1"/>
  <c r="AD760"/>
  <c r="M760"/>
  <c r="AF760" s="1"/>
  <c r="AD358"/>
  <c r="M358"/>
  <c r="AF358" s="1"/>
  <c r="AD459"/>
  <c r="M459"/>
  <c r="AF459" s="1"/>
  <c r="AD711"/>
  <c r="M711"/>
  <c r="AF711" s="1"/>
  <c r="AD200"/>
  <c r="M200"/>
  <c r="AF200" s="1"/>
  <c r="AD49"/>
  <c r="M49"/>
  <c r="AF49" s="1"/>
  <c r="AD199"/>
  <c r="M199"/>
  <c r="AF199" s="1"/>
  <c r="W50"/>
  <c r="AF50" s="1"/>
  <c r="AD50"/>
  <c r="AD508"/>
  <c r="M508"/>
  <c r="AF508" s="1"/>
  <c r="AD931"/>
  <c r="M931"/>
  <c r="AF931" s="1"/>
  <c r="AD842"/>
  <c r="AA138"/>
  <c r="AB138" s="1"/>
  <c r="AC138" s="1"/>
  <c r="AA110"/>
  <c r="Z571"/>
  <c r="Z111"/>
  <c r="AA680"/>
  <c r="Z13"/>
  <c r="AA603"/>
  <c r="Z827"/>
  <c r="AA943"/>
  <c r="AA889"/>
  <c r="Z658"/>
  <c r="M5"/>
  <c r="AF5" s="1"/>
  <c r="Z41"/>
  <c r="Z2"/>
  <c r="AD262"/>
  <c r="AA59"/>
  <c r="AD18"/>
  <c r="AA510"/>
  <c r="AD679"/>
  <c r="M455"/>
  <c r="AF455" s="1"/>
  <c r="Z104"/>
  <c r="Z169"/>
  <c r="AA630"/>
  <c r="AA470"/>
  <c r="AF794"/>
  <c r="Z794"/>
  <c r="Z160"/>
  <c r="AD848"/>
  <c r="AA134"/>
  <c r="AA129"/>
  <c r="AF52"/>
  <c r="Z52"/>
  <c r="AA465"/>
  <c r="AD821"/>
  <c r="AA143"/>
  <c r="M456"/>
  <c r="AF456" s="1"/>
  <c r="M947"/>
  <c r="AF947" s="1"/>
  <c r="M869"/>
  <c r="AF869" s="1"/>
  <c r="Z553"/>
  <c r="Z801"/>
  <c r="AB801" s="1"/>
  <c r="AC801" s="1"/>
  <c r="Z333"/>
  <c r="AA773"/>
  <c r="Z167"/>
  <c r="Z78"/>
  <c r="AF811"/>
  <c r="Z542"/>
  <c r="Z306"/>
  <c r="Z89"/>
  <c r="AD78"/>
  <c r="M78"/>
  <c r="AF78" s="1"/>
  <c r="AD542"/>
  <c r="M542"/>
  <c r="AF542" s="1"/>
  <c r="AD306"/>
  <c r="M306"/>
  <c r="AF306" s="1"/>
  <c r="AD89"/>
  <c r="M89"/>
  <c r="AF89" s="1"/>
  <c r="AD26"/>
  <c r="M26"/>
  <c r="AF26" s="1"/>
  <c r="AD252"/>
  <c r="M252"/>
  <c r="AF252" s="1"/>
  <c r="AD852"/>
  <c r="M852"/>
  <c r="AF852" s="1"/>
  <c r="AD423"/>
  <c r="M423"/>
  <c r="AF423" s="1"/>
  <c r="AD870"/>
  <c r="M870"/>
  <c r="AF870" s="1"/>
  <c r="AD900"/>
  <c r="M900"/>
  <c r="AF900" s="1"/>
  <c r="AD858"/>
  <c r="M858"/>
  <c r="AF858" s="1"/>
  <c r="AD743"/>
  <c r="M743"/>
  <c r="AF743" s="1"/>
  <c r="AD913"/>
  <c r="M913"/>
  <c r="AF913" s="1"/>
  <c r="AD507"/>
  <c r="M507"/>
  <c r="AF507" s="1"/>
  <c r="AD537"/>
  <c r="M537"/>
  <c r="AF537" s="1"/>
  <c r="AD164"/>
  <c r="M164"/>
  <c r="AF164" s="1"/>
  <c r="AD213"/>
  <c r="M213"/>
  <c r="AF213" s="1"/>
  <c r="AD752"/>
  <c r="M752"/>
  <c r="AF752" s="1"/>
  <c r="AD878"/>
  <c r="M878"/>
  <c r="AF878" s="1"/>
  <c r="AD706"/>
  <c r="M706"/>
  <c r="AF706" s="1"/>
  <c r="AD564"/>
  <c r="M564"/>
  <c r="AF564" s="1"/>
  <c r="AD489"/>
  <c r="M489"/>
  <c r="AF489" s="1"/>
  <c r="AD918"/>
  <c r="M918"/>
  <c r="AF918" s="1"/>
  <c r="W689"/>
  <c r="AF689" s="1"/>
  <c r="AD689"/>
  <c r="AD208"/>
  <c r="M208"/>
  <c r="AF208" s="1"/>
  <c r="AA70"/>
  <c r="Z462"/>
  <c r="Z640"/>
  <c r="AA60"/>
  <c r="AA13"/>
  <c r="AA48"/>
  <c r="AA827"/>
  <c r="AA658"/>
  <c r="AD522"/>
  <c r="M897"/>
  <c r="AF897" s="1"/>
  <c r="M4"/>
  <c r="AF4" s="1"/>
  <c r="M263"/>
  <c r="AF263" s="1"/>
  <c r="Z654"/>
  <c r="AA262"/>
  <c r="AD59"/>
  <c r="AF510"/>
  <c r="Z510"/>
  <c r="Z597"/>
  <c r="Z183"/>
  <c r="Z630"/>
  <c r="AA324"/>
  <c r="AD470"/>
  <c r="AA794"/>
  <c r="AA427"/>
  <c r="AF910"/>
  <c r="AA160"/>
  <c r="AA561"/>
  <c r="AF848"/>
  <c r="M575"/>
  <c r="AF575" s="1"/>
  <c r="Z896"/>
  <c r="AA374"/>
  <c r="AA22"/>
  <c r="AF129"/>
  <c r="AA52"/>
  <c r="AA821"/>
  <c r="Z143"/>
  <c r="Z400"/>
  <c r="M512"/>
  <c r="AF512" s="1"/>
  <c r="Z58"/>
  <c r="Z420"/>
  <c r="Z568"/>
  <c r="M486"/>
  <c r="AF486" s="1"/>
  <c r="M763"/>
  <c r="AF763" s="1"/>
  <c r="Z877"/>
  <c r="M74"/>
  <c r="AF74" s="1"/>
  <c r="M288"/>
  <c r="AF288" s="1"/>
  <c r="Z287"/>
  <c r="Z375"/>
  <c r="Z296"/>
  <c r="Z803"/>
  <c r="Z176"/>
  <c r="AA347"/>
  <c r="AD811"/>
  <c r="Z382"/>
  <c r="Z598"/>
  <c r="Z952"/>
  <c r="AA130"/>
  <c r="Z525"/>
  <c r="Z215"/>
  <c r="AA865"/>
  <c r="AD965"/>
  <c r="M965"/>
  <c r="AF965" s="1"/>
  <c r="AD90"/>
  <c r="M90"/>
  <c r="AF90" s="1"/>
  <c r="AD62"/>
  <c r="M62"/>
  <c r="AF62" s="1"/>
  <c r="AD493"/>
  <c r="M493"/>
  <c r="AF493" s="1"/>
  <c r="AD292"/>
  <c r="AA609"/>
  <c r="AA892"/>
  <c r="Z786"/>
  <c r="Z741"/>
  <c r="Z924"/>
  <c r="Z425"/>
  <c r="Z729"/>
  <c r="AD335"/>
  <c r="AA832"/>
  <c r="AA496"/>
  <c r="AF340"/>
  <c r="Z340"/>
  <c r="Z797"/>
  <c r="AA797"/>
  <c r="Z595"/>
  <c r="AF724"/>
  <c r="Z730"/>
  <c r="Z915"/>
  <c r="AD614"/>
  <c r="AA294"/>
  <c r="Z304"/>
  <c r="AD126"/>
  <c r="AA490"/>
  <c r="AF281"/>
  <c r="AA764"/>
  <c r="AA458"/>
  <c r="AD964"/>
  <c r="AD788"/>
  <c r="Z788"/>
  <c r="AA439"/>
  <c r="AD925"/>
  <c r="AA705"/>
  <c r="AA424"/>
  <c r="Z403"/>
  <c r="AA156"/>
  <c r="AA782"/>
  <c r="AD184"/>
  <c r="AA836"/>
  <c r="AA899"/>
  <c r="AA7"/>
  <c r="Z750"/>
  <c r="AA698"/>
  <c r="AA602"/>
  <c r="AA171"/>
  <c r="Z946"/>
  <c r="Z366"/>
  <c r="Z727"/>
  <c r="Z518"/>
  <c r="AA907"/>
  <c r="AA398"/>
  <c r="Z372"/>
  <c r="Z53"/>
  <c r="AA519"/>
  <c r="AA270"/>
  <c r="Z806"/>
  <c r="AA390"/>
  <c r="AA774"/>
  <c r="AA38"/>
  <c r="AA584"/>
  <c r="AA451"/>
  <c r="Z618"/>
  <c r="Z804"/>
  <c r="Z864"/>
  <c r="AA538"/>
  <c r="Z569"/>
  <c r="AB569" s="1"/>
  <c r="AC569" s="1"/>
  <c r="Z232"/>
  <c r="Z71"/>
  <c r="Z418"/>
  <c r="Z135"/>
  <c r="Z428"/>
  <c r="Z132"/>
  <c r="Z732"/>
  <c r="Z885"/>
  <c r="Z588"/>
  <c r="Z826"/>
  <c r="AA396"/>
  <c r="Z258"/>
  <c r="AA761"/>
  <c r="AA562"/>
  <c r="AA341"/>
  <c r="Z517"/>
  <c r="AA777"/>
  <c r="AA30"/>
  <c r="AD546"/>
  <c r="Z194"/>
  <c r="AB194" s="1"/>
  <c r="AC194" s="1"/>
  <c r="Z478"/>
  <c r="Z855"/>
  <c r="AA934"/>
  <c r="Z936"/>
  <c r="Z338"/>
  <c r="Z958"/>
  <c r="Z950"/>
  <c r="Z823"/>
  <c r="Z914"/>
  <c r="Z691"/>
  <c r="Z438"/>
  <c r="Z833"/>
  <c r="AA620"/>
  <c r="AF772"/>
  <c r="Z43"/>
  <c r="Z917"/>
  <c r="Z47"/>
  <c r="AF768"/>
  <c r="AA720"/>
  <c r="AA608"/>
  <c r="AA192"/>
  <c r="Z453"/>
  <c r="Z708"/>
  <c r="AD30"/>
  <c r="M30"/>
  <c r="AF30" s="1"/>
  <c r="AD620"/>
  <c r="M620"/>
  <c r="AF620" s="1"/>
  <c r="AD720"/>
  <c r="M720"/>
  <c r="AF720" s="1"/>
  <c r="AD192"/>
  <c r="M192"/>
  <c r="AF192" s="1"/>
  <c r="AA292"/>
  <c r="AA593"/>
  <c r="AD892"/>
  <c r="AA786"/>
  <c r="Z649"/>
  <c r="Z274"/>
  <c r="Z248"/>
  <c r="AA335"/>
  <c r="AA211"/>
  <c r="AD496"/>
  <c r="AA340"/>
  <c r="Z534"/>
  <c r="Z308"/>
  <c r="AA966"/>
  <c r="Z666"/>
  <c r="Z447"/>
  <c r="AA747"/>
  <c r="AA724"/>
  <c r="Z327"/>
  <c r="AF294"/>
  <c r="AA126"/>
  <c r="AF737"/>
  <c r="Z737"/>
  <c r="AA281"/>
  <c r="AD764"/>
  <c r="AA964"/>
  <c r="AA788"/>
  <c r="AA414"/>
  <c r="AA925"/>
  <c r="AD705"/>
  <c r="AA113"/>
  <c r="AA403"/>
  <c r="AA32"/>
  <c r="AD782"/>
  <c r="AA184"/>
  <c r="AA154"/>
  <c r="AD899"/>
  <c r="Z899"/>
  <c r="AA202"/>
  <c r="AA750"/>
  <c r="AA544"/>
  <c r="AD602"/>
  <c r="Z602"/>
  <c r="AB602" s="1"/>
  <c r="AC602" s="1"/>
  <c r="AA933"/>
  <c r="AA957"/>
  <c r="Z228"/>
  <c r="Z888"/>
  <c r="Z313"/>
  <c r="Z16"/>
  <c r="Z249"/>
  <c r="AA249"/>
  <c r="AA190"/>
  <c r="AA394"/>
  <c r="Z728"/>
  <c r="AA298"/>
  <c r="Z398"/>
  <c r="Z373"/>
  <c r="Z437"/>
  <c r="AA242"/>
  <c r="AA660"/>
  <c r="AA806"/>
  <c r="AF390"/>
  <c r="Z390"/>
  <c r="AA102"/>
  <c r="AA616"/>
  <c r="AA787"/>
  <c r="AD584"/>
  <c r="Z584"/>
  <c r="AA441"/>
  <c r="Z853"/>
  <c r="Z911"/>
  <c r="AA196"/>
  <c r="AA791"/>
  <c r="AA94"/>
  <c r="Z174"/>
  <c r="Z653"/>
  <c r="Z494"/>
  <c r="AA494"/>
  <c r="Z817"/>
  <c r="AB817" s="1"/>
  <c r="AC817" s="1"/>
  <c r="Z75"/>
  <c r="Z717"/>
  <c r="AB717" s="1"/>
  <c r="AC717" s="1"/>
  <c r="Z312"/>
  <c r="Z560"/>
  <c r="Z745"/>
  <c r="Z547"/>
  <c r="Z246"/>
  <c r="Z257"/>
  <c r="Z557"/>
  <c r="AA557"/>
  <c r="Z426"/>
  <c r="AD322"/>
  <c r="Z807"/>
  <c r="Z891"/>
  <c r="AA50"/>
  <c r="Z830"/>
  <c r="Z921"/>
  <c r="AD781"/>
  <c r="AD809"/>
  <c r="AA210"/>
  <c r="AA65"/>
  <c r="Z397"/>
  <c r="AA599"/>
  <c r="AD321"/>
  <c r="Z76"/>
  <c r="Z785"/>
  <c r="AA965"/>
  <c r="AA463"/>
  <c r="AA477"/>
  <c r="AA269"/>
  <c r="Z332"/>
  <c r="AA756"/>
  <c r="Z634"/>
  <c r="AD543"/>
  <c r="AA819"/>
  <c r="Z429"/>
  <c r="AA90"/>
  <c r="AA62"/>
  <c r="AA689"/>
  <c r="Z72"/>
  <c r="Z487"/>
  <c r="Z122"/>
  <c r="AA367"/>
  <c r="AA493"/>
  <c r="Z319"/>
  <c r="Z548"/>
  <c r="AA225"/>
  <c r="AA813"/>
  <c r="AA466"/>
  <c r="AA802"/>
  <c r="AD758"/>
  <c r="AD115"/>
  <c r="AA181"/>
  <c r="AA378"/>
  <c r="Z690"/>
  <c r="M761"/>
  <c r="AF761" s="1"/>
  <c r="AA746"/>
  <c r="Z683"/>
  <c r="M562"/>
  <c r="AF562" s="1"/>
  <c r="AA543"/>
  <c r="AA923"/>
  <c r="M777"/>
  <c r="AF777" s="1"/>
  <c r="AA379"/>
  <c r="AF886"/>
  <c r="M429"/>
  <c r="AF429" s="1"/>
  <c r="M478"/>
  <c r="AF478" s="1"/>
  <c r="Z207"/>
  <c r="Z810"/>
  <c r="Z665"/>
  <c r="AA205"/>
  <c r="AA789"/>
  <c r="Z144"/>
  <c r="Z578"/>
  <c r="M608"/>
  <c r="AF608" s="1"/>
  <c r="M367"/>
  <c r="AF367" s="1"/>
  <c r="M319"/>
  <c r="AF319" s="1"/>
  <c r="AF843"/>
  <c r="AA79"/>
  <c r="Z407"/>
  <c r="Z201"/>
  <c r="AA363"/>
  <c r="AA499"/>
  <c r="AD607"/>
  <c r="AA591"/>
  <c r="Z955"/>
  <c r="AA916"/>
  <c r="Z114"/>
  <c r="AD450"/>
  <c r="AA397"/>
  <c r="Z86"/>
  <c r="AA68"/>
  <c r="Z746"/>
  <c r="Z849"/>
  <c r="Z10"/>
  <c r="AA444"/>
  <c r="AA165"/>
  <c r="AA570"/>
  <c r="Z710"/>
  <c r="Z712"/>
  <c r="Z280"/>
  <c r="AA495"/>
  <c r="AF815"/>
  <c r="Z929"/>
  <c r="AA829"/>
  <c r="AF273"/>
  <c r="Z67"/>
  <c r="AA634"/>
  <c r="Z629"/>
  <c r="Z54"/>
  <c r="Z364"/>
  <c r="AA467"/>
  <c r="AD628"/>
  <c r="AA517"/>
  <c r="Z552"/>
  <c r="Z860"/>
  <c r="Z622"/>
  <c r="AF297"/>
  <c r="AA893"/>
  <c r="AA855"/>
  <c r="Z812"/>
  <c r="Z301"/>
  <c r="Z226"/>
  <c r="Z861"/>
  <c r="Z24"/>
  <c r="AA502"/>
  <c r="AA82"/>
  <c r="AA539"/>
  <c r="AA265"/>
  <c r="Z360"/>
  <c r="Z926"/>
  <c r="AA936"/>
  <c r="AA338"/>
  <c r="AA958"/>
  <c r="Z949"/>
  <c r="Z772"/>
  <c r="AA43"/>
  <c r="AA700"/>
  <c r="Z768"/>
  <c r="Z380"/>
  <c r="Z237"/>
  <c r="Z485"/>
  <c r="Z563"/>
  <c r="AD241"/>
  <c r="AA307"/>
  <c r="Z754"/>
  <c r="AA635"/>
  <c r="AA723"/>
  <c r="AF545"/>
  <c r="AA122"/>
  <c r="Z677"/>
  <c r="Z31"/>
  <c r="AA783"/>
  <c r="Z452"/>
  <c r="Z430"/>
  <c r="Z894"/>
  <c r="Z387"/>
  <c r="Z751"/>
  <c r="Z758"/>
  <c r="Z107"/>
  <c r="AA551"/>
  <c r="Z415"/>
  <c r="AA708"/>
  <c r="Z684"/>
  <c r="Z532"/>
  <c r="Z244"/>
  <c r="AA220"/>
  <c r="Z521"/>
  <c r="Z863"/>
  <c r="Z945"/>
  <c r="Z266"/>
  <c r="Z197"/>
  <c r="Z484"/>
  <c r="Z179"/>
  <c r="Z880"/>
  <c r="AD427"/>
  <c r="M427"/>
  <c r="AF427" s="1"/>
  <c r="AD22"/>
  <c r="M22"/>
  <c r="AF22" s="1"/>
  <c r="AD362"/>
  <c r="M362"/>
  <c r="AF362" s="1"/>
  <c r="AD224"/>
  <c r="M224"/>
  <c r="AF224" s="1"/>
  <c r="AD609"/>
  <c r="M609"/>
  <c r="AF609" s="1"/>
  <c r="W248"/>
  <c r="AF248" s="1"/>
  <c r="AD248"/>
  <c r="AD347"/>
  <c r="M347"/>
  <c r="AF347" s="1"/>
  <c r="AD302"/>
  <c r="M302"/>
  <c r="AF302" s="1"/>
  <c r="AD490"/>
  <c r="M490"/>
  <c r="AF490" s="1"/>
  <c r="AD458"/>
  <c r="M458"/>
  <c r="AF458" s="1"/>
  <c r="AD32"/>
  <c r="M32"/>
  <c r="AF32" s="1"/>
  <c r="AD7"/>
  <c r="M7"/>
  <c r="AF7" s="1"/>
  <c r="AD395"/>
  <c r="M395"/>
  <c r="AF395" s="1"/>
  <c r="AD650"/>
  <c r="M650"/>
  <c r="AF650" s="1"/>
  <c r="AD163"/>
  <c r="M163"/>
  <c r="AF163" s="1"/>
  <c r="AD873"/>
  <c r="M873"/>
  <c r="AF873" s="1"/>
  <c r="AD449"/>
  <c r="M449"/>
  <c r="AF449" s="1"/>
  <c r="AD938"/>
  <c r="M938"/>
  <c r="AF938" s="1"/>
  <c r="AD379"/>
  <c r="M379"/>
  <c r="AF379" s="1"/>
  <c r="AD109"/>
  <c r="M109"/>
  <c r="AF109" s="1"/>
  <c r="AD812"/>
  <c r="M812"/>
  <c r="AF812" s="1"/>
  <c r="AD539"/>
  <c r="M539"/>
  <c r="AF539" s="1"/>
  <c r="AD801"/>
  <c r="M801"/>
  <c r="AF801" s="1"/>
  <c r="AD729"/>
  <c r="M729"/>
  <c r="AF729" s="1"/>
  <c r="AD832"/>
  <c r="M832"/>
  <c r="AF832" s="1"/>
  <c r="AD966"/>
  <c r="M966"/>
  <c r="AF966" s="1"/>
  <c r="AD447"/>
  <c r="M447"/>
  <c r="AF447" s="1"/>
  <c r="AD414"/>
  <c r="M414"/>
  <c r="AF414" s="1"/>
  <c r="AD836"/>
  <c r="M836"/>
  <c r="AF836" s="1"/>
  <c r="AD544"/>
  <c r="M544"/>
  <c r="AF544" s="1"/>
  <c r="AD366"/>
  <c r="M366"/>
  <c r="AF366" s="1"/>
  <c r="AD394"/>
  <c r="M394"/>
  <c r="AF394" s="1"/>
  <c r="AD660"/>
  <c r="M660"/>
  <c r="AF660" s="1"/>
  <c r="AD920"/>
  <c r="M920"/>
  <c r="AF920" s="1"/>
  <c r="AD500"/>
  <c r="M500"/>
  <c r="AF500" s="1"/>
  <c r="AD68"/>
  <c r="M68"/>
  <c r="AF68" s="1"/>
  <c r="AD829"/>
  <c r="M829"/>
  <c r="AF829" s="1"/>
  <c r="AD661"/>
  <c r="M661"/>
  <c r="AF661" s="1"/>
  <c r="AD685"/>
  <c r="M685"/>
  <c r="AF685" s="1"/>
  <c r="W264"/>
  <c r="AF264" s="1"/>
  <c r="AD264"/>
  <c r="AD912"/>
  <c r="M912"/>
  <c r="AF912" s="1"/>
  <c r="AD129"/>
  <c r="AD281"/>
  <c r="AD444"/>
  <c r="AD886"/>
  <c r="AA704"/>
  <c r="AD138"/>
  <c r="Z275"/>
  <c r="Z744"/>
  <c r="Z376"/>
  <c r="Z967"/>
  <c r="Z943"/>
  <c r="AA935"/>
  <c r="AA20"/>
  <c r="AA654"/>
  <c r="AA25"/>
  <c r="M679"/>
  <c r="AF679" s="1"/>
  <c r="Z862"/>
  <c r="Z142"/>
  <c r="AA748"/>
  <c r="AA896"/>
  <c r="AA799"/>
  <c r="Z416"/>
  <c r="Z129"/>
  <c r="Z204"/>
  <c r="Z898"/>
  <c r="AA513"/>
  <c r="AA686"/>
  <c r="Z593"/>
  <c r="AA666"/>
  <c r="AD696"/>
  <c r="Z424"/>
  <c r="Z156"/>
  <c r="AA808"/>
  <c r="Z171"/>
  <c r="Z190"/>
  <c r="AD768"/>
  <c r="AD204"/>
  <c r="M204"/>
  <c r="AF204" s="1"/>
  <c r="AD898"/>
  <c r="M898"/>
  <c r="AF898" s="1"/>
  <c r="AD593"/>
  <c r="M593"/>
  <c r="AF593" s="1"/>
  <c r="AD424"/>
  <c r="M424"/>
  <c r="AF424" s="1"/>
  <c r="AD156"/>
  <c r="M156"/>
  <c r="AF156" s="1"/>
  <c r="AD171"/>
  <c r="M171"/>
  <c r="AF171" s="1"/>
  <c r="AD190"/>
  <c r="M190"/>
  <c r="AF190" s="1"/>
  <c r="AD884"/>
  <c r="M884"/>
  <c r="AF884" s="1"/>
  <c r="AD284"/>
  <c r="M284"/>
  <c r="AF284" s="1"/>
  <c r="AD318"/>
  <c r="M318"/>
  <c r="AF318" s="1"/>
  <c r="AD499"/>
  <c r="M499"/>
  <c r="AF499" s="1"/>
  <c r="AD845"/>
  <c r="M845"/>
  <c r="AF845" s="1"/>
  <c r="AD19"/>
  <c r="M19"/>
  <c r="AF19" s="1"/>
  <c r="AD134"/>
  <c r="M134"/>
  <c r="AF134" s="1"/>
  <c r="AD420"/>
  <c r="M420"/>
  <c r="AF420" s="1"/>
  <c r="AD296"/>
  <c r="M296"/>
  <c r="AF296" s="1"/>
  <c r="AD304"/>
  <c r="M304"/>
  <c r="AF304" s="1"/>
  <c r="W186"/>
  <c r="AF186" s="1"/>
  <c r="AD186"/>
  <c r="AD439"/>
  <c r="M439"/>
  <c r="AF439" s="1"/>
  <c r="AD154"/>
  <c r="M154"/>
  <c r="AF154" s="1"/>
  <c r="AD698"/>
  <c r="M698"/>
  <c r="AF698" s="1"/>
  <c r="AD228"/>
  <c r="M228"/>
  <c r="AF228" s="1"/>
  <c r="AD298"/>
  <c r="M298"/>
  <c r="AF298" s="1"/>
  <c r="AD130"/>
  <c r="M130"/>
  <c r="AF130" s="1"/>
  <c r="AD437"/>
  <c r="M437"/>
  <c r="AF437" s="1"/>
  <c r="W963"/>
  <c r="AF963" s="1"/>
  <c r="AD963"/>
  <c r="AD684"/>
  <c r="M684"/>
  <c r="AF684" s="1"/>
  <c r="Z70"/>
  <c r="Z474"/>
  <c r="Z161"/>
  <c r="AA571"/>
  <c r="AA111"/>
  <c r="Z33"/>
  <c r="Z838"/>
  <c r="Z48"/>
  <c r="M522"/>
  <c r="AF522" s="1"/>
  <c r="Z20"/>
  <c r="M41"/>
  <c r="AF41" s="1"/>
  <c r="M2"/>
  <c r="AF2" s="1"/>
  <c r="M262"/>
  <c r="AF262" s="1"/>
  <c r="M59"/>
  <c r="AF59" s="1"/>
  <c r="M18"/>
  <c r="AF18" s="1"/>
  <c r="AA862"/>
  <c r="M169"/>
  <c r="AF169" s="1"/>
  <c r="Z427"/>
  <c r="AA191"/>
  <c r="Z799"/>
  <c r="Z842"/>
  <c r="Z22"/>
  <c r="Z362"/>
  <c r="Z224"/>
  <c r="Z609"/>
  <c r="AA669"/>
  <c r="Z347"/>
  <c r="Z302"/>
  <c r="AA350"/>
  <c r="Z490"/>
  <c r="Z458"/>
  <c r="AA587"/>
  <c r="Z32"/>
  <c r="AA23"/>
  <c r="Z7"/>
  <c r="AA946"/>
  <c r="AA518"/>
  <c r="Z395"/>
  <c r="AA902"/>
  <c r="Z650"/>
  <c r="Z163"/>
  <c r="AA766"/>
  <c r="AA53"/>
  <c r="AD102"/>
  <c r="M102"/>
  <c r="AF102" s="1"/>
  <c r="AD774"/>
  <c r="M774"/>
  <c r="AF774" s="1"/>
  <c r="AD791"/>
  <c r="M791"/>
  <c r="AF791" s="1"/>
  <c r="AD569"/>
  <c r="M569"/>
  <c r="AF569" s="1"/>
  <c r="AD717"/>
  <c r="M717"/>
  <c r="AF717" s="1"/>
  <c r="AD560"/>
  <c r="M560"/>
  <c r="AF560" s="1"/>
  <c r="AD746"/>
  <c r="M746"/>
  <c r="AF746" s="1"/>
  <c r="AD209"/>
  <c r="M209"/>
  <c r="AF209" s="1"/>
  <c r="AD923"/>
  <c r="M923"/>
  <c r="AF923" s="1"/>
  <c r="AD467"/>
  <c r="M467"/>
  <c r="AF467" s="1"/>
  <c r="W501"/>
  <c r="AF501" s="1"/>
  <c r="AD501"/>
  <c r="AD120"/>
  <c r="M120"/>
  <c r="AF120" s="1"/>
  <c r="AD894"/>
  <c r="M894"/>
  <c r="AF894" s="1"/>
  <c r="AD181"/>
  <c r="M181"/>
  <c r="AF181" s="1"/>
  <c r="AD244"/>
  <c r="M244"/>
  <c r="AF244" s="1"/>
  <c r="W533"/>
  <c r="AF533" s="1"/>
  <c r="AD533"/>
  <c r="AA393"/>
  <c r="AF384"/>
  <c r="Z150"/>
  <c r="Z847"/>
  <c r="Z652"/>
  <c r="AA816"/>
  <c r="Z905"/>
  <c r="AD229"/>
  <c r="AA400"/>
  <c r="AD759"/>
  <c r="AA901"/>
  <c r="Z820"/>
  <c r="Z835"/>
  <c r="AA613"/>
  <c r="Z454"/>
  <c r="AA948"/>
  <c r="AD513"/>
  <c r="AA530"/>
  <c r="AD686"/>
  <c r="AF375"/>
  <c r="Z516"/>
  <c r="AA668"/>
  <c r="Z409"/>
  <c r="Z117"/>
  <c r="AD180"/>
  <c r="AA672"/>
  <c r="Z643"/>
  <c r="AD669"/>
  <c r="AF895"/>
  <c r="Z895"/>
  <c r="AA248"/>
  <c r="Z687"/>
  <c r="AD520"/>
  <c r="AA480"/>
  <c r="AF797"/>
  <c r="AA595"/>
  <c r="AD445"/>
  <c r="Z119"/>
  <c r="AA255"/>
  <c r="AF883"/>
  <c r="Z883"/>
  <c r="Z713"/>
  <c r="Z636"/>
  <c r="Z371"/>
  <c r="AD676"/>
  <c r="AA336"/>
  <c r="Z641"/>
  <c r="Z696"/>
  <c r="Z392"/>
  <c r="AA124"/>
  <c r="AF381"/>
  <c r="Z381"/>
  <c r="Z667"/>
  <c r="AA186"/>
  <c r="Z281"/>
  <c r="AF890"/>
  <c r="Z764"/>
  <c r="Z964"/>
  <c r="AD867"/>
  <c r="AD587"/>
  <c r="Z837"/>
  <c r="Z705"/>
  <c r="AA44"/>
  <c r="AD112"/>
  <c r="Z353"/>
  <c r="AA353"/>
  <c r="Z782"/>
  <c r="Z956"/>
  <c r="AD202"/>
  <c r="Z707"/>
  <c r="AD888"/>
  <c r="Z98"/>
  <c r="AD313"/>
  <c r="Z187"/>
  <c r="AA16"/>
  <c r="Z239"/>
  <c r="AA655"/>
  <c r="Z725"/>
  <c r="AA728"/>
  <c r="Z875"/>
  <c r="AA498"/>
  <c r="Z660"/>
  <c r="AA960"/>
  <c r="Z873"/>
  <c r="Z284"/>
  <c r="AA418"/>
  <c r="Z318"/>
  <c r="Z68"/>
  <c r="AA505"/>
  <c r="Z444"/>
  <c r="AB444" s="1"/>
  <c r="AC444" s="1"/>
  <c r="AF412"/>
  <c r="AA332"/>
  <c r="AD813"/>
  <c r="AD787"/>
  <c r="M787"/>
  <c r="AF787" s="1"/>
  <c r="AD853"/>
  <c r="M853"/>
  <c r="AF853" s="1"/>
  <c r="AD94"/>
  <c r="M94"/>
  <c r="AF94" s="1"/>
  <c r="AD817"/>
  <c r="M817"/>
  <c r="AF817" s="1"/>
  <c r="AD690"/>
  <c r="M690"/>
  <c r="AF690" s="1"/>
  <c r="AD865"/>
  <c r="M865"/>
  <c r="AF865" s="1"/>
  <c r="AD472"/>
  <c r="M472"/>
  <c r="AF472" s="1"/>
  <c r="AD785"/>
  <c r="M785"/>
  <c r="AF785" s="1"/>
  <c r="AD341"/>
  <c r="M341"/>
  <c r="AF341" s="1"/>
  <c r="W917"/>
  <c r="AF917" s="1"/>
  <c r="AD917"/>
  <c r="AD563"/>
  <c r="M563"/>
  <c r="AF563" s="1"/>
  <c r="AD567"/>
  <c r="M567"/>
  <c r="AF567" s="1"/>
  <c r="Z625"/>
  <c r="Z63"/>
  <c r="Z374"/>
  <c r="AF393"/>
  <c r="Z565"/>
  <c r="Z384"/>
  <c r="Z133"/>
  <c r="AD816"/>
  <c r="Z645"/>
  <c r="AA229"/>
  <c r="AF400"/>
  <c r="Z941"/>
  <c r="AA759"/>
  <c r="Z901"/>
  <c r="Z155"/>
  <c r="AD613"/>
  <c r="AA58"/>
  <c r="Z278"/>
  <c r="AD568"/>
  <c r="AF948"/>
  <c r="Z948"/>
  <c r="AD333"/>
  <c r="AF530"/>
  <c r="Z530"/>
  <c r="AA375"/>
  <c r="AD668"/>
  <c r="AA409"/>
  <c r="Z268"/>
  <c r="Z292"/>
  <c r="AA180"/>
  <c r="Z776"/>
  <c r="AA895"/>
  <c r="AD924"/>
  <c r="Z108"/>
  <c r="Z335"/>
  <c r="AF480"/>
  <c r="AD211"/>
  <c r="AD595"/>
  <c r="AD267"/>
  <c r="AD666"/>
  <c r="AD255"/>
  <c r="AA883"/>
  <c r="Z77"/>
  <c r="Z73"/>
  <c r="AF336"/>
  <c r="Z336"/>
  <c r="AD747"/>
  <c r="AD915"/>
  <c r="AD350"/>
  <c r="AD124"/>
  <c r="AA381"/>
  <c r="Z389"/>
  <c r="Z692"/>
  <c r="AA692"/>
  <c r="Z151"/>
  <c r="AA890"/>
  <c r="Z448"/>
  <c r="AF795"/>
  <c r="Z795"/>
  <c r="Z619"/>
  <c r="AA619"/>
  <c r="Z925"/>
  <c r="Z44"/>
  <c r="AA112"/>
  <c r="AD113"/>
  <c r="Z17"/>
  <c r="Z184"/>
  <c r="Z909"/>
  <c r="AD933"/>
  <c r="AA313"/>
  <c r="Z623"/>
  <c r="AD518"/>
  <c r="AA239"/>
  <c r="Z655"/>
  <c r="AA725"/>
  <c r="AA681"/>
  <c r="Z152"/>
  <c r="AA875"/>
  <c r="Z498"/>
  <c r="Z242"/>
  <c r="AA81"/>
  <c r="AA664"/>
  <c r="Z175"/>
  <c r="AA175"/>
  <c r="AA388"/>
  <c r="Z884"/>
  <c r="AA383"/>
  <c r="Z449"/>
  <c r="Z920"/>
  <c r="AA839"/>
  <c r="Z938"/>
  <c r="AA830"/>
  <c r="Z591"/>
  <c r="Z500"/>
  <c r="AA440"/>
  <c r="AD165"/>
  <c r="Z661"/>
  <c r="Z379"/>
  <c r="AF813"/>
  <c r="AA357"/>
  <c r="AD332"/>
  <c r="M332"/>
  <c r="AF332" s="1"/>
  <c r="AD67"/>
  <c r="M67"/>
  <c r="AF67" s="1"/>
  <c r="M504"/>
  <c r="AF504" s="1"/>
  <c r="AD504"/>
  <c r="AD219"/>
  <c r="M219"/>
  <c r="AF219" s="1"/>
  <c r="AD638"/>
  <c r="M638"/>
  <c r="AF638" s="1"/>
  <c r="M576"/>
  <c r="AF576" s="1"/>
  <c r="AD576"/>
  <c r="AD863"/>
  <c r="M863"/>
  <c r="AF863" s="1"/>
  <c r="AD266"/>
  <c r="M266"/>
  <c r="AF266" s="1"/>
  <c r="AD484"/>
  <c r="M484"/>
  <c r="AF484" s="1"/>
  <c r="Z583"/>
  <c r="AA83"/>
  <c r="AD339"/>
  <c r="Z825"/>
  <c r="AA617"/>
  <c r="Z329"/>
  <c r="AA864"/>
  <c r="AA46"/>
  <c r="AA854"/>
  <c r="AA276"/>
  <c r="AF320"/>
  <c r="Z538"/>
  <c r="AD131"/>
  <c r="AA678"/>
  <c r="Z3"/>
  <c r="AA71"/>
  <c r="Z749"/>
  <c r="AF312"/>
  <c r="Z66"/>
  <c r="AF547"/>
  <c r="AA246"/>
  <c r="AA257"/>
  <c r="AA703"/>
  <c r="Z293"/>
  <c r="AA132"/>
  <c r="Z322"/>
  <c r="AA885"/>
  <c r="Z726"/>
  <c r="Z722"/>
  <c r="AF214"/>
  <c r="AD258"/>
  <c r="AA481"/>
  <c r="AA921"/>
  <c r="Z916"/>
  <c r="Z721"/>
  <c r="AD114"/>
  <c r="AA523"/>
  <c r="Z65"/>
  <c r="AD460"/>
  <c r="Z599"/>
  <c r="AA260"/>
  <c r="Z321"/>
  <c r="Z28"/>
  <c r="Z922"/>
  <c r="Z182"/>
  <c r="AF165"/>
  <c r="AD188"/>
  <c r="AA177"/>
  <c r="AA158"/>
  <c r="AA942"/>
  <c r="AA834"/>
  <c r="AD443"/>
  <c r="AA556"/>
  <c r="AD815"/>
  <c r="AD463"/>
  <c r="AA929"/>
  <c r="Z829"/>
  <c r="Z503"/>
  <c r="Z778"/>
  <c r="AD962"/>
  <c r="AA639"/>
  <c r="AA364"/>
  <c r="Z467"/>
  <c r="Z57"/>
  <c r="AA765"/>
  <c r="AA861"/>
  <c r="Z272"/>
  <c r="AD959"/>
  <c r="AA497"/>
  <c r="Z168"/>
  <c r="AA881"/>
  <c r="AA823"/>
  <c r="AA348"/>
  <c r="AA772"/>
  <c r="AA631"/>
  <c r="AA822"/>
  <c r="AA601"/>
  <c r="AA241"/>
  <c r="Z528"/>
  <c r="AA524"/>
  <c r="Z723"/>
  <c r="AA97"/>
  <c r="AB97" s="1"/>
  <c r="AC97" s="1"/>
  <c r="Z230"/>
  <c r="AA796"/>
  <c r="Z96"/>
  <c r="AA751"/>
  <c r="AA758"/>
  <c r="Z115"/>
  <c r="Z361"/>
  <c r="Z378"/>
  <c r="Z326"/>
  <c r="Z541"/>
  <c r="AA533"/>
  <c r="AA762"/>
  <c r="Z535"/>
  <c r="AA289"/>
  <c r="Z250"/>
  <c r="AA880"/>
  <c r="AD364"/>
  <c r="M364"/>
  <c r="AF364" s="1"/>
  <c r="AD866"/>
  <c r="M866"/>
  <c r="AF866" s="1"/>
  <c r="M360"/>
  <c r="AF360" s="1"/>
  <c r="AD360"/>
  <c r="AD631"/>
  <c r="M631"/>
  <c r="AF631" s="1"/>
  <c r="AD97"/>
  <c r="M97"/>
  <c r="AF97" s="1"/>
  <c r="AD796"/>
  <c r="M796"/>
  <c r="AF796" s="1"/>
  <c r="AD762"/>
  <c r="M762"/>
  <c r="AF762" s="1"/>
  <c r="AD289"/>
  <c r="M289"/>
  <c r="AF289" s="1"/>
  <c r="Z35"/>
  <c r="Z441"/>
  <c r="AF92"/>
  <c r="Z92"/>
  <c r="Z617"/>
  <c r="AA804"/>
  <c r="AF854"/>
  <c r="AF653"/>
  <c r="AA131"/>
  <c r="Z678"/>
  <c r="Z697"/>
  <c r="AF856"/>
  <c r="Z856"/>
  <c r="AA547"/>
  <c r="AA428"/>
  <c r="Z937"/>
  <c r="AA732"/>
  <c r="AA509"/>
  <c r="AD807"/>
  <c r="Z488"/>
  <c r="AD172"/>
  <c r="Z396"/>
  <c r="AD481"/>
  <c r="Z695"/>
  <c r="Z607"/>
  <c r="AF271"/>
  <c r="AA343"/>
  <c r="AD591"/>
  <c r="Z906"/>
  <c r="Z69"/>
  <c r="Z781"/>
  <c r="Z450"/>
  <c r="Z342"/>
  <c r="AF646"/>
  <c r="Z742"/>
  <c r="AD260"/>
  <c r="AD930"/>
  <c r="AA818"/>
  <c r="Z419"/>
  <c r="Z577"/>
  <c r="Z476"/>
  <c r="Z56"/>
  <c r="AA412"/>
  <c r="AA188"/>
  <c r="AF570"/>
  <c r="Z477"/>
  <c r="AA303"/>
  <c r="Z800"/>
  <c r="AA671"/>
  <c r="Z256"/>
  <c r="Z923"/>
  <c r="AA928"/>
  <c r="Z352"/>
  <c r="AA185"/>
  <c r="AA552"/>
  <c r="AA622"/>
  <c r="Z297"/>
  <c r="AA170"/>
  <c r="Z716"/>
  <c r="Z805"/>
  <c r="AA914"/>
  <c r="AA833"/>
  <c r="Z657"/>
  <c r="AA219"/>
  <c r="Z205"/>
  <c r="Z146"/>
  <c r="AA380"/>
  <c r="AA237"/>
  <c r="AA882"/>
  <c r="AA638"/>
  <c r="AA615"/>
  <c r="AA633"/>
  <c r="Z802"/>
  <c r="AA863"/>
  <c r="AA266"/>
  <c r="AA197"/>
  <c r="AA484"/>
  <c r="Z178"/>
  <c r="Z464"/>
  <c r="AF834"/>
  <c r="AD757"/>
  <c r="AA582"/>
  <c r="AA753"/>
  <c r="Z443"/>
  <c r="Z495"/>
  <c r="Z166"/>
  <c r="AA793"/>
  <c r="AF841"/>
  <c r="Z675"/>
  <c r="AA256"/>
  <c r="Z406"/>
  <c r="Z819"/>
  <c r="AA962"/>
  <c r="AA54"/>
  <c r="Z334"/>
  <c r="Z876"/>
  <c r="AA536"/>
  <c r="AA297"/>
  <c r="Z91"/>
  <c r="AA385"/>
  <c r="Z612"/>
  <c r="Z644"/>
  <c r="AA644"/>
  <c r="Z286"/>
  <c r="AA286"/>
  <c r="Z386"/>
  <c r="AA386"/>
  <c r="Z919"/>
  <c r="Z497"/>
  <c r="Z137"/>
  <c r="AA137"/>
  <c r="AA665"/>
  <c r="AA566"/>
  <c r="Z431"/>
  <c r="M823"/>
  <c r="AF823" s="1"/>
  <c r="M914"/>
  <c r="AF914" s="1"/>
  <c r="AA691"/>
  <c r="M822"/>
  <c r="AF822" s="1"/>
  <c r="Z550"/>
  <c r="AA550"/>
  <c r="AA144"/>
  <c r="AA578"/>
  <c r="AA159"/>
  <c r="AA526"/>
  <c r="M241"/>
  <c r="AF241" s="1"/>
  <c r="AA235"/>
  <c r="AA234"/>
  <c r="Z633"/>
  <c r="AA452"/>
  <c r="M758"/>
  <c r="AF758" s="1"/>
  <c r="M115"/>
  <c r="AF115" s="1"/>
  <c r="M378"/>
  <c r="AF378" s="1"/>
  <c r="AA206"/>
  <c r="AA453"/>
  <c r="AA346"/>
  <c r="AD141"/>
  <c r="AA24"/>
  <c r="AA272"/>
  <c r="AA240"/>
  <c r="Z872"/>
  <c r="Z442"/>
  <c r="AA657"/>
  <c r="Z651"/>
  <c r="AF846"/>
  <c r="AA146"/>
  <c r="AA128"/>
  <c r="Z526"/>
  <c r="Z549"/>
  <c r="AA528"/>
  <c r="Z307"/>
  <c r="Z857"/>
  <c r="AA230"/>
  <c r="Z234"/>
  <c r="AA434"/>
  <c r="AA479"/>
  <c r="AA233"/>
  <c r="AF714"/>
  <c r="AA326"/>
  <c r="Z206"/>
  <c r="Z300"/>
  <c r="AA300"/>
  <c r="AA541"/>
  <c r="Z346"/>
  <c r="AA908"/>
  <c r="Z220"/>
  <c r="AA521"/>
  <c r="Z682"/>
  <c r="Z580"/>
  <c r="Z27"/>
  <c r="AA250"/>
  <c r="AD603"/>
  <c r="M603"/>
  <c r="AF603" s="1"/>
  <c r="AD827"/>
  <c r="M827"/>
  <c r="AF827" s="1"/>
  <c r="AD561"/>
  <c r="M561"/>
  <c r="AF561" s="1"/>
  <c r="M799"/>
  <c r="AF799" s="1"/>
  <c r="AD799"/>
  <c r="W105"/>
  <c r="AF105" s="1"/>
  <c r="AD105"/>
  <c r="AD391"/>
  <c r="M391"/>
  <c r="AF391" s="1"/>
  <c r="AD160"/>
  <c r="M160"/>
  <c r="AF160" s="1"/>
  <c r="AD465"/>
  <c r="M465"/>
  <c r="AF465" s="1"/>
  <c r="AD55"/>
  <c r="AD299"/>
  <c r="AD565"/>
  <c r="AD317"/>
  <c r="M317"/>
  <c r="AF317" s="1"/>
  <c r="AD40"/>
  <c r="M40"/>
  <c r="AF40" s="1"/>
  <c r="AD60"/>
  <c r="M60"/>
  <c r="AF60" s="1"/>
  <c r="AD862"/>
  <c r="M862"/>
  <c r="AF862" s="1"/>
  <c r="AD324"/>
  <c r="M324"/>
  <c r="AF324" s="1"/>
  <c r="AD652"/>
  <c r="M652"/>
  <c r="AF652" s="1"/>
  <c r="AD744"/>
  <c r="M744"/>
  <c r="AF744" s="1"/>
  <c r="AD161"/>
  <c r="M161"/>
  <c r="AF161" s="1"/>
  <c r="AD111"/>
  <c r="M111"/>
  <c r="AF111" s="1"/>
  <c r="AD48"/>
  <c r="M48"/>
  <c r="AF48" s="1"/>
  <c r="AD943"/>
  <c r="M943"/>
  <c r="AF943" s="1"/>
  <c r="AD183"/>
  <c r="M183"/>
  <c r="AF183" s="1"/>
  <c r="AD704"/>
  <c r="M704"/>
  <c r="AF704" s="1"/>
  <c r="AD571"/>
  <c r="M571"/>
  <c r="AF571" s="1"/>
  <c r="AD640"/>
  <c r="M640"/>
  <c r="AF640" s="1"/>
  <c r="AD935"/>
  <c r="M935"/>
  <c r="AF935" s="1"/>
  <c r="AD889"/>
  <c r="M889"/>
  <c r="AF889" s="1"/>
  <c r="M191"/>
  <c r="AF191" s="1"/>
  <c r="AD191"/>
  <c r="AD63"/>
  <c r="M63"/>
  <c r="AF63" s="1"/>
  <c r="AD70"/>
  <c r="M70"/>
  <c r="AF70" s="1"/>
  <c r="AD110"/>
  <c r="M110"/>
  <c r="AF110" s="1"/>
  <c r="AD33"/>
  <c r="M33"/>
  <c r="AF33" s="1"/>
  <c r="AD680"/>
  <c r="M680"/>
  <c r="AF680" s="1"/>
  <c r="AD13"/>
  <c r="M13"/>
  <c r="AF13" s="1"/>
  <c r="AD630"/>
  <c r="M630"/>
  <c r="AF630" s="1"/>
  <c r="AD748"/>
  <c r="M748"/>
  <c r="AF748" s="1"/>
  <c r="AD896"/>
  <c r="M896"/>
  <c r="AF896" s="1"/>
  <c r="AD416"/>
  <c r="M416"/>
  <c r="AF416" s="1"/>
  <c r="AA18"/>
  <c r="AD871"/>
  <c r="Z317"/>
  <c r="Z60"/>
  <c r="Z603"/>
  <c r="Z324"/>
  <c r="Z561"/>
  <c r="AD393"/>
  <c r="AD52"/>
  <c r="AD245"/>
  <c r="M245"/>
  <c r="AF245" s="1"/>
  <c r="AD907"/>
  <c r="M907"/>
  <c r="AF907" s="1"/>
  <c r="AD446"/>
  <c r="M446"/>
  <c r="AF446" s="1"/>
  <c r="AD38"/>
  <c r="M38"/>
  <c r="AF38" s="1"/>
  <c r="AD451"/>
  <c r="M451"/>
  <c r="AF451" s="1"/>
  <c r="AD388"/>
  <c r="M388"/>
  <c r="AF388" s="1"/>
  <c r="M911"/>
  <c r="AF911" s="1"/>
  <c r="AD911"/>
  <c r="AD196"/>
  <c r="M196"/>
  <c r="AF196" s="1"/>
  <c r="AD839"/>
  <c r="M839"/>
  <c r="AF839" s="1"/>
  <c r="AD703"/>
  <c r="M703"/>
  <c r="AF703" s="1"/>
  <c r="AD921"/>
  <c r="M921"/>
  <c r="AF921" s="1"/>
  <c r="AD961"/>
  <c r="M961"/>
  <c r="AF961" s="1"/>
  <c r="AD742"/>
  <c r="M742"/>
  <c r="AF742" s="1"/>
  <c r="AD712"/>
  <c r="M712"/>
  <c r="AF712" s="1"/>
  <c r="AD495"/>
  <c r="M495"/>
  <c r="AF495" s="1"/>
  <c r="AD477"/>
  <c r="M477"/>
  <c r="AF477" s="1"/>
  <c r="M303"/>
  <c r="AF303" s="1"/>
  <c r="AD303"/>
  <c r="AD819"/>
  <c r="M819"/>
  <c r="AF819" s="1"/>
  <c r="M54"/>
  <c r="AF54" s="1"/>
  <c r="AD54"/>
  <c r="AD323"/>
  <c r="M323"/>
  <c r="AF323" s="1"/>
  <c r="AD766"/>
  <c r="M766"/>
  <c r="AF766" s="1"/>
  <c r="AD152"/>
  <c r="M152"/>
  <c r="AF152" s="1"/>
  <c r="M531"/>
  <c r="AF531" s="1"/>
  <c r="AD531"/>
  <c r="AD242"/>
  <c r="M242"/>
  <c r="AF242" s="1"/>
  <c r="AD329"/>
  <c r="M329"/>
  <c r="AF329" s="1"/>
  <c r="AD46"/>
  <c r="M46"/>
  <c r="AF46" s="1"/>
  <c r="AD232"/>
  <c r="M232"/>
  <c r="AF232" s="1"/>
  <c r="AD3"/>
  <c r="M3"/>
  <c r="AF3" s="1"/>
  <c r="AD418"/>
  <c r="M418"/>
  <c r="AF418" s="1"/>
  <c r="AD885"/>
  <c r="M885"/>
  <c r="AF885" s="1"/>
  <c r="AD65"/>
  <c r="M65"/>
  <c r="AF65" s="1"/>
  <c r="AD419"/>
  <c r="M419"/>
  <c r="AF419" s="1"/>
  <c r="AD136"/>
  <c r="M136"/>
  <c r="AF136" s="1"/>
  <c r="AD756"/>
  <c r="M756"/>
  <c r="AF756" s="1"/>
  <c r="AD671"/>
  <c r="M671"/>
  <c r="AF671" s="1"/>
  <c r="AD185"/>
  <c r="M185"/>
  <c r="AF185" s="1"/>
  <c r="M635"/>
  <c r="AF635" s="1"/>
  <c r="AD635"/>
  <c r="AD29"/>
  <c r="M29"/>
  <c r="AF29" s="1"/>
  <c r="W206"/>
  <c r="AF206" s="1"/>
  <c r="AD206"/>
  <c r="W36"/>
  <c r="AF36" s="1"/>
  <c r="AD36"/>
  <c r="AD647"/>
  <c r="AD948"/>
  <c r="AD530"/>
  <c r="AD93"/>
  <c r="AD895"/>
  <c r="AD932"/>
  <c r="AA39"/>
  <c r="AD104"/>
  <c r="AA597"/>
  <c r="AA142"/>
  <c r="Z470"/>
  <c r="Z191"/>
  <c r="AF9"/>
  <c r="AA565"/>
  <c r="AA384"/>
  <c r="AA150"/>
  <c r="AF847"/>
  <c r="AD905"/>
  <c r="M645"/>
  <c r="AF645" s="1"/>
  <c r="AD155"/>
  <c r="M835"/>
  <c r="AF835" s="1"/>
  <c r="AF278"/>
  <c r="AD579"/>
  <c r="M513"/>
  <c r="AF513" s="1"/>
  <c r="M686"/>
  <c r="AF686" s="1"/>
  <c r="AF167"/>
  <c r="AD117"/>
  <c r="M292"/>
  <c r="AF292" s="1"/>
  <c r="AF643"/>
  <c r="AD649"/>
  <c r="M924"/>
  <c r="AF924" s="1"/>
  <c r="AF425"/>
  <c r="AD108"/>
  <c r="AA687"/>
  <c r="M335"/>
  <c r="AF335" s="1"/>
  <c r="Z496"/>
  <c r="AD534"/>
  <c r="AA308"/>
  <c r="M595"/>
  <c r="AF595" s="1"/>
  <c r="Z445"/>
  <c r="AF100"/>
  <c r="AD475"/>
  <c r="AA6"/>
  <c r="M666"/>
  <c r="AF666" s="1"/>
  <c r="Z255"/>
  <c r="AD713"/>
  <c r="AA77"/>
  <c r="AA636"/>
  <c r="AF73"/>
  <c r="M371"/>
  <c r="AF371" s="1"/>
  <c r="Z676"/>
  <c r="M747"/>
  <c r="AF747" s="1"/>
  <c r="AD730"/>
  <c r="AA327"/>
  <c r="M350"/>
  <c r="AF350" s="1"/>
  <c r="Z124"/>
  <c r="AD667"/>
  <c r="AA389"/>
  <c r="AA436"/>
  <c r="Z126"/>
  <c r="AA282"/>
  <c r="M964"/>
  <c r="AF964" s="1"/>
  <c r="AA448"/>
  <c r="AD619"/>
  <c r="M925"/>
  <c r="AF925" s="1"/>
  <c r="AD12"/>
  <c r="M112"/>
  <c r="AF112" s="1"/>
  <c r="AD353"/>
  <c r="M782"/>
  <c r="AF782" s="1"/>
  <c r="AD23"/>
  <c r="M899"/>
  <c r="AF899" s="1"/>
  <c r="AD808"/>
  <c r="M602"/>
  <c r="AF602" s="1"/>
  <c r="AD946"/>
  <c r="M558"/>
  <c r="AF558" s="1"/>
  <c r="AD98"/>
  <c r="M313"/>
  <c r="AF313" s="1"/>
  <c r="AD623"/>
  <c r="Z127"/>
  <c r="Z851"/>
  <c r="Z81"/>
  <c r="AF664"/>
  <c r="AD309"/>
  <c r="Z616"/>
  <c r="Z736"/>
  <c r="Z383"/>
  <c r="AD854"/>
  <c r="Z673"/>
  <c r="Z581"/>
  <c r="Z572"/>
  <c r="AA476"/>
  <c r="AD193"/>
  <c r="AA675"/>
  <c r="AD851"/>
  <c r="M851"/>
  <c r="AF851" s="1"/>
  <c r="AD655"/>
  <c r="M655"/>
  <c r="AF655" s="1"/>
  <c r="AD81"/>
  <c r="M81"/>
  <c r="AF81" s="1"/>
  <c r="AD616"/>
  <c r="M616"/>
  <c r="AF616" s="1"/>
  <c r="M825"/>
  <c r="AF825" s="1"/>
  <c r="AD825"/>
  <c r="AD736"/>
  <c r="M736"/>
  <c r="AF736" s="1"/>
  <c r="AD383"/>
  <c r="M383"/>
  <c r="AF383" s="1"/>
  <c r="AD673"/>
  <c r="M673"/>
  <c r="AF673" s="1"/>
  <c r="AD581"/>
  <c r="M581"/>
  <c r="AF581" s="1"/>
  <c r="AD572"/>
  <c r="M572"/>
  <c r="AF572" s="1"/>
  <c r="AD428"/>
  <c r="M428"/>
  <c r="AF428" s="1"/>
  <c r="AD557"/>
  <c r="M557"/>
  <c r="AF557" s="1"/>
  <c r="AD937"/>
  <c r="M937"/>
  <c r="AF937" s="1"/>
  <c r="AD621"/>
  <c r="M621"/>
  <c r="AF621" s="1"/>
  <c r="AD916"/>
  <c r="M916"/>
  <c r="AF916" s="1"/>
  <c r="M505"/>
  <c r="AF505" s="1"/>
  <c r="AD505"/>
  <c r="M316"/>
  <c r="AF316" s="1"/>
  <c r="AD316"/>
  <c r="M497"/>
  <c r="AF497" s="1"/>
  <c r="AD497"/>
  <c r="AD881"/>
  <c r="M881"/>
  <c r="AF881" s="1"/>
  <c r="M235"/>
  <c r="AF235" s="1"/>
  <c r="AD235"/>
  <c r="W31"/>
  <c r="AF31" s="1"/>
  <c r="AD31"/>
  <c r="M315"/>
  <c r="AF315" s="1"/>
  <c r="AD315"/>
  <c r="AD479"/>
  <c r="M479"/>
  <c r="AF479" s="1"/>
  <c r="AD53"/>
  <c r="M53"/>
  <c r="AF53" s="1"/>
  <c r="AD83"/>
  <c r="M83"/>
  <c r="AF83" s="1"/>
  <c r="AD441"/>
  <c r="M441"/>
  <c r="AF441" s="1"/>
  <c r="AD864"/>
  <c r="M864"/>
  <c r="AF864" s="1"/>
  <c r="AD246"/>
  <c r="M246"/>
  <c r="AF246" s="1"/>
  <c r="AD293"/>
  <c r="M293"/>
  <c r="AF293" s="1"/>
  <c r="AD830"/>
  <c r="M830"/>
  <c r="AF830" s="1"/>
  <c r="M440"/>
  <c r="AF440" s="1"/>
  <c r="AD440"/>
  <c r="AD95"/>
  <c r="M95"/>
  <c r="AF95" s="1"/>
  <c r="M256"/>
  <c r="AF256" s="1"/>
  <c r="AD256"/>
  <c r="AD928"/>
  <c r="M928"/>
  <c r="AF928" s="1"/>
  <c r="AD876"/>
  <c r="M876"/>
  <c r="AF876" s="1"/>
  <c r="W438"/>
  <c r="AF438" s="1"/>
  <c r="AD438"/>
  <c r="AD601"/>
  <c r="M601"/>
  <c r="AF601" s="1"/>
  <c r="M529"/>
  <c r="AF529" s="1"/>
  <c r="AD529"/>
  <c r="M908"/>
  <c r="AF908" s="1"/>
  <c r="AD908"/>
  <c r="AD400"/>
  <c r="AD279"/>
  <c r="AD375"/>
  <c r="AD797"/>
  <c r="AD99"/>
  <c r="AD890"/>
  <c r="AD664"/>
  <c r="AD210"/>
  <c r="AD599"/>
  <c r="AD128"/>
  <c r="AF39"/>
  <c r="AA275"/>
  <c r="AA474"/>
  <c r="AA462"/>
  <c r="AA376"/>
  <c r="AA838"/>
  <c r="AA967"/>
  <c r="AA733"/>
  <c r="AA104"/>
  <c r="AF597"/>
  <c r="Z663"/>
  <c r="AB663" s="1"/>
  <c r="AC663" s="1"/>
  <c r="AD142"/>
  <c r="AA625"/>
  <c r="AA299"/>
  <c r="AB299" s="1"/>
  <c r="AC299" s="1"/>
  <c r="AA147"/>
  <c r="AA344"/>
  <c r="AB344" s="1"/>
  <c r="AC344" s="1"/>
  <c r="Z910"/>
  <c r="Z848"/>
  <c r="AF780"/>
  <c r="AF842"/>
  <c r="AF565"/>
  <c r="AF150"/>
  <c r="AD133"/>
  <c r="AD553"/>
  <c r="M941"/>
  <c r="AF941" s="1"/>
  <c r="AF820"/>
  <c r="AD454"/>
  <c r="M568"/>
  <c r="AF568" s="1"/>
  <c r="AF218"/>
  <c r="AD877"/>
  <c r="M333"/>
  <c r="AF333" s="1"/>
  <c r="AF814"/>
  <c r="AD287"/>
  <c r="M516"/>
  <c r="AF516" s="1"/>
  <c r="AF268"/>
  <c r="AD776"/>
  <c r="M669"/>
  <c r="AF669" s="1"/>
  <c r="AF741"/>
  <c r="Z173"/>
  <c r="AD274"/>
  <c r="AA425"/>
  <c r="AA108"/>
  <c r="AF687"/>
  <c r="M51"/>
  <c r="AF51" s="1"/>
  <c r="Z520"/>
  <c r="M211"/>
  <c r="AF211" s="1"/>
  <c r="AD308"/>
  <c r="AA100"/>
  <c r="AB100" s="1"/>
  <c r="AC100" s="1"/>
  <c r="AA475"/>
  <c r="AF6"/>
  <c r="M267"/>
  <c r="AF267" s="1"/>
  <c r="Z559"/>
  <c r="M119"/>
  <c r="AF119" s="1"/>
  <c r="AF77"/>
  <c r="AD636"/>
  <c r="AA73"/>
  <c r="AD641"/>
  <c r="AA730"/>
  <c r="AF327"/>
  <c r="M915"/>
  <c r="AF915" s="1"/>
  <c r="Z614"/>
  <c r="M392"/>
  <c r="AF392" s="1"/>
  <c r="AF389"/>
  <c r="AD436"/>
  <c r="AA21"/>
  <c r="AD282"/>
  <c r="AA151"/>
  <c r="M764"/>
  <c r="AF764" s="1"/>
  <c r="M587"/>
  <c r="AF587" s="1"/>
  <c r="M705"/>
  <c r="AF705" s="1"/>
  <c r="M113"/>
  <c r="AF113" s="1"/>
  <c r="M184"/>
  <c r="AF184" s="1"/>
  <c r="M202"/>
  <c r="AF202" s="1"/>
  <c r="M933"/>
  <c r="AF933" s="1"/>
  <c r="M888"/>
  <c r="AF888" s="1"/>
  <c r="M187"/>
  <c r="AF187" s="1"/>
  <c r="M518"/>
  <c r="AF518" s="1"/>
  <c r="Z907"/>
  <c r="Z446"/>
  <c r="Z270"/>
  <c r="AB270" s="1"/>
  <c r="AC270" s="1"/>
  <c r="AD390"/>
  <c r="Z38"/>
  <c r="Z451"/>
  <c r="Z388"/>
  <c r="Z196"/>
  <c r="AD659"/>
  <c r="Z839"/>
  <c r="AD370"/>
  <c r="AD547"/>
  <c r="AD257"/>
  <c r="Z703"/>
  <c r="AA153"/>
  <c r="AB153" s="1"/>
  <c r="AC153" s="1"/>
  <c r="AA464"/>
  <c r="AD417"/>
  <c r="M417"/>
  <c r="AF417" s="1"/>
  <c r="AD342"/>
  <c r="M342"/>
  <c r="AF342" s="1"/>
  <c r="AD476"/>
  <c r="M476"/>
  <c r="AF476" s="1"/>
  <c r="AD182"/>
  <c r="M182"/>
  <c r="AF182" s="1"/>
  <c r="AD683"/>
  <c r="M683"/>
  <c r="AF683" s="1"/>
  <c r="AD464"/>
  <c r="M464"/>
  <c r="AF464" s="1"/>
  <c r="AD716"/>
  <c r="M716"/>
  <c r="AF716" s="1"/>
  <c r="AD272"/>
  <c r="M272"/>
  <c r="AF272" s="1"/>
  <c r="AD936"/>
  <c r="M936"/>
  <c r="AF936" s="1"/>
  <c r="AD338"/>
  <c r="M338"/>
  <c r="AF338" s="1"/>
  <c r="W950"/>
  <c r="AF950" s="1"/>
  <c r="AD950"/>
  <c r="M223"/>
  <c r="AF223" s="1"/>
  <c r="AD223"/>
  <c r="AD380"/>
  <c r="M380"/>
  <c r="AF380" s="1"/>
  <c r="AD237"/>
  <c r="M237"/>
  <c r="AF237" s="1"/>
  <c r="M34"/>
  <c r="AF34" s="1"/>
  <c r="AD34"/>
  <c r="AD225"/>
  <c r="M225"/>
  <c r="AF225" s="1"/>
  <c r="AD466"/>
  <c r="M466"/>
  <c r="AF466" s="1"/>
  <c r="AD831"/>
  <c r="M831"/>
  <c r="AF831" s="1"/>
  <c r="M197"/>
  <c r="AF197" s="1"/>
  <c r="AD197"/>
  <c r="AD681"/>
  <c r="AA373"/>
  <c r="AF372"/>
  <c r="AD951"/>
  <c r="AF309"/>
  <c r="AD887"/>
  <c r="AD149"/>
  <c r="AA11"/>
  <c r="AA35"/>
  <c r="AB35" s="1"/>
  <c r="AC35" s="1"/>
  <c r="AD276"/>
  <c r="AD697"/>
  <c r="AD435"/>
  <c r="AF66"/>
  <c r="AD66"/>
  <c r="AF745"/>
  <c r="AD745"/>
  <c r="AD624"/>
  <c r="AA356"/>
  <c r="AA322"/>
  <c r="AA588"/>
  <c r="AD396"/>
  <c r="Z481"/>
  <c r="Z363"/>
  <c r="AA607"/>
  <c r="Z277"/>
  <c r="Z271"/>
  <c r="Z514"/>
  <c r="Z809"/>
  <c r="Z589"/>
  <c r="AF599"/>
  <c r="AA321"/>
  <c r="Z193"/>
  <c r="Z236"/>
  <c r="AA600"/>
  <c r="Z188"/>
  <c r="AA710"/>
  <c r="Z757"/>
  <c r="AA280"/>
  <c r="AA443"/>
  <c r="Z815"/>
  <c r="AA604"/>
  <c r="Z463"/>
  <c r="AA15"/>
  <c r="AA273"/>
  <c r="AA162"/>
  <c r="Z793"/>
  <c r="Z841"/>
  <c r="AD503"/>
  <c r="AA406"/>
  <c r="Z543"/>
  <c r="Z962"/>
  <c r="AD283"/>
  <c r="Z886"/>
  <c r="Z881"/>
  <c r="Z128"/>
  <c r="Z635"/>
  <c r="AF751"/>
  <c r="AD356"/>
  <c r="M356"/>
  <c r="AF356" s="1"/>
  <c r="AD588"/>
  <c r="M588"/>
  <c r="AF588" s="1"/>
  <c r="M488"/>
  <c r="AF488" s="1"/>
  <c r="AD488"/>
  <c r="AD940"/>
  <c r="M940"/>
  <c r="AF940" s="1"/>
  <c r="AD600"/>
  <c r="M600"/>
  <c r="AF600" s="1"/>
  <c r="AD153"/>
  <c r="M153"/>
  <c r="AF153" s="1"/>
  <c r="AD710"/>
  <c r="M710"/>
  <c r="AF710" s="1"/>
  <c r="AD604"/>
  <c r="M604"/>
  <c r="AF604" s="1"/>
  <c r="AD675"/>
  <c r="M675"/>
  <c r="AF675" s="1"/>
  <c r="M778"/>
  <c r="AF778" s="1"/>
  <c r="AD778"/>
  <c r="AD552"/>
  <c r="M552"/>
  <c r="AF552" s="1"/>
  <c r="AD893"/>
  <c r="M893"/>
  <c r="AF893" s="1"/>
  <c r="M949"/>
  <c r="AF949" s="1"/>
  <c r="AD949"/>
  <c r="AD116"/>
  <c r="M116"/>
  <c r="AF116" s="1"/>
  <c r="AD555"/>
  <c r="M555"/>
  <c r="AF555" s="1"/>
  <c r="AD249"/>
  <c r="AD709"/>
  <c r="AD902"/>
  <c r="AD373"/>
  <c r="AA626"/>
  <c r="AD270"/>
  <c r="AD960"/>
  <c r="AF583"/>
  <c r="AA149"/>
  <c r="AA331"/>
  <c r="AF538"/>
  <c r="AD538"/>
  <c r="AF174"/>
  <c r="AD174"/>
  <c r="AF494"/>
  <c r="AD494"/>
  <c r="AF749"/>
  <c r="AA624"/>
  <c r="AF135"/>
  <c r="AD574"/>
  <c r="AA216"/>
  <c r="AA417"/>
  <c r="AA807"/>
  <c r="AF826"/>
  <c r="AA891"/>
  <c r="AA726"/>
  <c r="AA722"/>
  <c r="AA172"/>
  <c r="AA407"/>
  <c r="AA258"/>
  <c r="AA351"/>
  <c r="Z343"/>
  <c r="Z305"/>
  <c r="AF721"/>
  <c r="AA69"/>
  <c r="AA114"/>
  <c r="AA781"/>
  <c r="AA450"/>
  <c r="Z368"/>
  <c r="AF210"/>
  <c r="Z440"/>
  <c r="AA342"/>
  <c r="Z505"/>
  <c r="AA922"/>
  <c r="Z203"/>
  <c r="Z471"/>
  <c r="Z148"/>
  <c r="AA683"/>
  <c r="AA798"/>
  <c r="Z753"/>
  <c r="AD540"/>
  <c r="AF503"/>
  <c r="AF283"/>
  <c r="AA352"/>
  <c r="AA57"/>
  <c r="AA501"/>
  <c r="Z235"/>
  <c r="Z479"/>
  <c r="Z323"/>
  <c r="Z264"/>
  <c r="AD536"/>
  <c r="M536"/>
  <c r="AF536" s="1"/>
  <c r="AD622"/>
  <c r="M622"/>
  <c r="AF622" s="1"/>
  <c r="AD861"/>
  <c r="M861"/>
  <c r="AF861" s="1"/>
  <c r="W168"/>
  <c r="AF168" s="1"/>
  <c r="AD168"/>
  <c r="AD958"/>
  <c r="M958"/>
  <c r="AF958" s="1"/>
  <c r="AD442"/>
  <c r="M442"/>
  <c r="AF442" s="1"/>
  <c r="M657"/>
  <c r="AF657" s="1"/>
  <c r="AD657"/>
  <c r="AD651"/>
  <c r="M651"/>
  <c r="AF651" s="1"/>
  <c r="AD615"/>
  <c r="M615"/>
  <c r="AF615" s="1"/>
  <c r="AD524"/>
  <c r="M524"/>
  <c r="AF524" s="1"/>
  <c r="AD723"/>
  <c r="M723"/>
  <c r="AF723" s="1"/>
  <c r="AD234"/>
  <c r="M234"/>
  <c r="AF234" s="1"/>
  <c r="AD452"/>
  <c r="M452"/>
  <c r="AF452" s="1"/>
  <c r="AD326"/>
  <c r="M326"/>
  <c r="AF326" s="1"/>
  <c r="AD310"/>
  <c r="M310"/>
  <c r="AF310" s="1"/>
  <c r="AD945"/>
  <c r="M945"/>
  <c r="AF945" s="1"/>
  <c r="AD585"/>
  <c r="M585"/>
  <c r="AF585" s="1"/>
  <c r="AF426"/>
  <c r="AF732"/>
  <c r="AD732"/>
  <c r="AD216"/>
  <c r="M322"/>
  <c r="AF322" s="1"/>
  <c r="M807"/>
  <c r="AF807" s="1"/>
  <c r="M726"/>
  <c r="AF726" s="1"/>
  <c r="M172"/>
  <c r="AF172" s="1"/>
  <c r="AA201"/>
  <c r="M258"/>
  <c r="AF258" s="1"/>
  <c r="M481"/>
  <c r="AF481" s="1"/>
  <c r="M363"/>
  <c r="AF363" s="1"/>
  <c r="AA695"/>
  <c r="M607"/>
  <c r="AF607" s="1"/>
  <c r="AD906"/>
  <c r="M114"/>
  <c r="AF114" s="1"/>
  <c r="M781"/>
  <c r="AF781" s="1"/>
  <c r="M450"/>
  <c r="AF450" s="1"/>
  <c r="AA514"/>
  <c r="M809"/>
  <c r="AF809" s="1"/>
  <c r="M321"/>
  <c r="AF321" s="1"/>
  <c r="AD922"/>
  <c r="AD594"/>
  <c r="M471"/>
  <c r="AF471" s="1"/>
  <c r="AD56"/>
  <c r="M236"/>
  <c r="AF236" s="1"/>
  <c r="Z412"/>
  <c r="M188"/>
  <c r="AF188" s="1"/>
  <c r="Z177"/>
  <c r="M757"/>
  <c r="AF757" s="1"/>
  <c r="Z582"/>
  <c r="AA790"/>
  <c r="M753"/>
  <c r="AF753" s="1"/>
  <c r="M443"/>
  <c r="AF443" s="1"/>
  <c r="AA815"/>
  <c r="M463"/>
  <c r="AF463" s="1"/>
  <c r="AF929"/>
  <c r="AA800"/>
  <c r="M793"/>
  <c r="AF793" s="1"/>
  <c r="AA503"/>
  <c r="M406"/>
  <c r="AF406" s="1"/>
  <c r="M543"/>
  <c r="AF543" s="1"/>
  <c r="M962"/>
  <c r="AF962" s="1"/>
  <c r="AF639"/>
  <c r="AD629"/>
  <c r="AA283"/>
  <c r="AB283" s="1"/>
  <c r="AC283" s="1"/>
  <c r="AD334"/>
  <c r="AA103"/>
  <c r="M352"/>
  <c r="AF352" s="1"/>
  <c r="AF517"/>
  <c r="M57"/>
  <c r="AF57" s="1"/>
  <c r="AA886"/>
  <c r="Z765"/>
  <c r="Z385"/>
  <c r="Z740"/>
  <c r="Z170"/>
  <c r="AF251"/>
  <c r="AD251"/>
  <c r="Z700"/>
  <c r="Z506"/>
  <c r="Z882"/>
  <c r="AA586"/>
  <c r="AA677"/>
  <c r="Z783"/>
  <c r="Z551"/>
  <c r="AF532"/>
  <c r="Z596"/>
  <c r="AA535"/>
  <c r="Z79"/>
  <c r="AD765"/>
  <c r="M765"/>
  <c r="AF765" s="1"/>
  <c r="AD385"/>
  <c r="M385"/>
  <c r="AF385" s="1"/>
  <c r="AD740"/>
  <c r="M740"/>
  <c r="AF740" s="1"/>
  <c r="AD170"/>
  <c r="M170"/>
  <c r="AF170" s="1"/>
  <c r="AD265"/>
  <c r="M265"/>
  <c r="AF265" s="1"/>
  <c r="M566"/>
  <c r="AF566" s="1"/>
  <c r="AD566"/>
  <c r="AD700"/>
  <c r="M700"/>
  <c r="AF700" s="1"/>
  <c r="AD506"/>
  <c r="M506"/>
  <c r="AF506" s="1"/>
  <c r="AD882"/>
  <c r="M882"/>
  <c r="AF882" s="1"/>
  <c r="AD783"/>
  <c r="M783"/>
  <c r="AF783" s="1"/>
  <c r="AD551"/>
  <c r="M551"/>
  <c r="AF551" s="1"/>
  <c r="AD708"/>
  <c r="M708"/>
  <c r="AF708" s="1"/>
  <c r="AD596"/>
  <c r="M596"/>
  <c r="AF596" s="1"/>
  <c r="AD79"/>
  <c r="M79"/>
  <c r="AF79" s="1"/>
  <c r="Z574"/>
  <c r="AD132"/>
  <c r="AD509"/>
  <c r="AA605"/>
  <c r="AA359"/>
  <c r="AA277"/>
  <c r="AA408"/>
  <c r="AB408" s="1"/>
  <c r="AC408" s="1"/>
  <c r="AF145"/>
  <c r="AA589"/>
  <c r="AF86"/>
  <c r="AD86"/>
  <c r="AF850"/>
  <c r="Z930"/>
  <c r="AF904"/>
  <c r="AD904"/>
  <c r="AD818"/>
  <c r="AD28"/>
  <c r="AA222"/>
  <c r="AD929"/>
  <c r="AD15"/>
  <c r="AD162"/>
  <c r="Z540"/>
  <c r="AA778"/>
  <c r="AD639"/>
  <c r="Z628"/>
  <c r="AD517"/>
  <c r="AF932"/>
  <c r="Z893"/>
  <c r="Z502"/>
  <c r="AA504"/>
  <c r="Z116"/>
  <c r="AB116" s="1"/>
  <c r="AC116" s="1"/>
  <c r="Z555"/>
  <c r="Z601"/>
  <c r="AA487"/>
  <c r="AA139"/>
  <c r="AF96"/>
  <c r="AD96"/>
  <c r="Z29"/>
  <c r="Z225"/>
  <c r="AF88"/>
  <c r="AD88"/>
  <c r="Z831"/>
  <c r="AA433"/>
  <c r="AF27"/>
  <c r="AD860"/>
  <c r="AA527"/>
  <c r="AD755"/>
  <c r="AD123"/>
  <c r="AA285"/>
  <c r="Z959"/>
  <c r="AA461"/>
  <c r="AD872"/>
  <c r="AA118"/>
  <c r="AA917"/>
  <c r="Z87"/>
  <c r="AD72"/>
  <c r="Z261"/>
  <c r="AA857"/>
  <c r="Z217"/>
  <c r="Z247"/>
  <c r="Z434"/>
  <c r="AA674"/>
  <c r="AA107"/>
  <c r="Z233"/>
  <c r="AF682"/>
  <c r="Z457"/>
  <c r="AA580"/>
  <c r="AA554"/>
  <c r="Z954"/>
  <c r="AF644"/>
  <c r="AA755"/>
  <c r="AA123"/>
  <c r="AD285"/>
  <c r="AD502"/>
  <c r="Z461"/>
  <c r="AF872"/>
  <c r="Z223"/>
  <c r="AA47"/>
  <c r="Z846"/>
  <c r="AF483"/>
  <c r="AD485"/>
  <c r="AA87"/>
  <c r="AF72"/>
  <c r="AA261"/>
  <c r="Z529"/>
  <c r="AA844"/>
  <c r="AF549"/>
  <c r="AA718"/>
  <c r="Z545"/>
  <c r="AA217"/>
  <c r="AA247"/>
  <c r="Z315"/>
  <c r="AA548"/>
  <c r="Z34"/>
  <c r="AA430"/>
  <c r="AF674"/>
  <c r="Z330"/>
  <c r="AA576"/>
  <c r="Z648"/>
  <c r="Z433"/>
  <c r="Z410"/>
  <c r="AA457"/>
  <c r="Z693"/>
  <c r="AA36"/>
  <c r="AA178"/>
  <c r="Z554"/>
  <c r="AA179"/>
  <c r="Z253"/>
  <c r="AA954"/>
  <c r="AF658"/>
  <c r="AF20"/>
  <c r="AF654"/>
  <c r="AF25"/>
  <c r="AF275"/>
  <c r="AF474"/>
  <c r="AF462"/>
  <c r="AF376"/>
  <c r="AF838"/>
  <c r="AF967"/>
  <c r="AF733"/>
  <c r="AF625"/>
  <c r="AF299"/>
  <c r="AF344"/>
  <c r="AF374"/>
  <c r="AF692"/>
  <c r="M875"/>
  <c r="AF875" s="1"/>
  <c r="AD875"/>
  <c r="M804"/>
  <c r="AF804" s="1"/>
  <c r="AD804"/>
  <c r="M637"/>
  <c r="AF637" s="1"/>
  <c r="AD637"/>
  <c r="M269"/>
  <c r="AF269" s="1"/>
  <c r="AD269"/>
  <c r="M634"/>
  <c r="AF634" s="1"/>
  <c r="AD634"/>
  <c r="M407"/>
  <c r="AF407" s="1"/>
  <c r="AD407"/>
  <c r="M798"/>
  <c r="AF798" s="1"/>
  <c r="AD798"/>
  <c r="M582"/>
  <c r="AF582" s="1"/>
  <c r="AD582"/>
  <c r="M800"/>
  <c r="AF800" s="1"/>
  <c r="AD800"/>
  <c r="AD82"/>
  <c r="M82"/>
  <c r="AF82" s="1"/>
  <c r="M87"/>
  <c r="AF87" s="1"/>
  <c r="AD87"/>
  <c r="M122"/>
  <c r="AF122" s="1"/>
  <c r="AD122"/>
  <c r="AD474"/>
  <c r="AD462"/>
  <c r="AD376"/>
  <c r="AD838"/>
  <c r="AD20"/>
  <c r="AD654"/>
  <c r="AD510"/>
  <c r="AD820"/>
  <c r="AD278"/>
  <c r="AD167"/>
  <c r="AD268"/>
  <c r="AD643"/>
  <c r="AD227"/>
  <c r="AD294"/>
  <c r="AD389"/>
  <c r="AD653"/>
  <c r="AD721"/>
  <c r="AD243"/>
  <c r="AD374"/>
  <c r="AD737"/>
  <c r="AD583"/>
  <c r="AD749"/>
  <c r="Z878"/>
  <c r="AD826"/>
  <c r="AD305"/>
  <c r="AD790"/>
  <c r="M138"/>
  <c r="AF138" s="1"/>
  <c r="M104"/>
  <c r="AF104" s="1"/>
  <c r="M663"/>
  <c r="AF663" s="1"/>
  <c r="M142"/>
  <c r="AF142" s="1"/>
  <c r="M470"/>
  <c r="AF470" s="1"/>
  <c r="AD147"/>
  <c r="AA910"/>
  <c r="AD780"/>
  <c r="AA9"/>
  <c r="AD384"/>
  <c r="Z821"/>
  <c r="AF143"/>
  <c r="AD143"/>
  <c r="AA847"/>
  <c r="Z816"/>
  <c r="Z229"/>
  <c r="Z759"/>
  <c r="AF901"/>
  <c r="AD901"/>
  <c r="AA820"/>
  <c r="Z613"/>
  <c r="AF58"/>
  <c r="AD58"/>
  <c r="AA278"/>
  <c r="Z231"/>
  <c r="AF189"/>
  <c r="AD189"/>
  <c r="AA218"/>
  <c r="Z779"/>
  <c r="AA814"/>
  <c r="AF773"/>
  <c r="AD773"/>
  <c r="AA167"/>
  <c r="Z668"/>
  <c r="AF409"/>
  <c r="AD409"/>
  <c r="AA268"/>
  <c r="Z180"/>
  <c r="AF672"/>
  <c r="AD672"/>
  <c r="AA643"/>
  <c r="Z892"/>
  <c r="AF786"/>
  <c r="AD786"/>
  <c r="AA741"/>
  <c r="AF784"/>
  <c r="AD784"/>
  <c r="AD687"/>
  <c r="AD340"/>
  <c r="AD6"/>
  <c r="AD883"/>
  <c r="AD73"/>
  <c r="AD724"/>
  <c r="AD327"/>
  <c r="AD381"/>
  <c r="AD692"/>
  <c r="AD320"/>
  <c r="AD312"/>
  <c r="AD271"/>
  <c r="AD145"/>
  <c r="AD850"/>
  <c r="M891"/>
  <c r="AF891" s="1"/>
  <c r="AD891"/>
  <c r="AD691"/>
  <c r="M691"/>
  <c r="AF691" s="1"/>
  <c r="W330"/>
  <c r="AF330" s="1"/>
  <c r="AD330"/>
  <c r="M250"/>
  <c r="AF250" s="1"/>
  <c r="AD250"/>
  <c r="AD254"/>
  <c r="M254"/>
  <c r="AF254" s="1"/>
  <c r="M618"/>
  <c r="AF618" s="1"/>
  <c r="AD618"/>
  <c r="M343"/>
  <c r="AF343" s="1"/>
  <c r="AD343"/>
  <c r="M498"/>
  <c r="AF498" s="1"/>
  <c r="AD498"/>
  <c r="M175"/>
  <c r="AF175" s="1"/>
  <c r="AD175"/>
  <c r="M519"/>
  <c r="AF519" s="1"/>
  <c r="AD519"/>
  <c r="M617"/>
  <c r="AF617" s="1"/>
  <c r="AD617"/>
  <c r="M369"/>
  <c r="AF369" s="1"/>
  <c r="AD369"/>
  <c r="M722"/>
  <c r="AF722" s="1"/>
  <c r="AD722"/>
  <c r="M942"/>
  <c r="AF942" s="1"/>
  <c r="AD942"/>
  <c r="M527"/>
  <c r="AF527" s="1"/>
  <c r="AD527"/>
  <c r="AD39"/>
  <c r="AD275"/>
  <c r="AD967"/>
  <c r="AD733"/>
  <c r="AD658"/>
  <c r="AD25"/>
  <c r="AD597"/>
  <c r="AD402"/>
  <c r="AD625"/>
  <c r="AD847"/>
  <c r="AD218"/>
  <c r="AD814"/>
  <c r="AD741"/>
  <c r="AD425"/>
  <c r="AD480"/>
  <c r="AD100"/>
  <c r="AD77"/>
  <c r="AD336"/>
  <c r="AD135"/>
  <c r="AD426"/>
  <c r="AD794"/>
  <c r="AD344"/>
  <c r="AD150"/>
  <c r="AD795"/>
  <c r="AD372"/>
  <c r="AD92"/>
  <c r="AD856"/>
  <c r="AD646"/>
  <c r="AA940"/>
  <c r="AD910"/>
  <c r="AA848"/>
  <c r="AD9"/>
  <c r="AA105"/>
  <c r="AA133"/>
  <c r="AA905"/>
  <c r="AA553"/>
  <c r="AA155"/>
  <c r="AA454"/>
  <c r="AA579"/>
  <c r="AA877"/>
  <c r="AA287"/>
  <c r="AB287" s="1"/>
  <c r="AC287" s="1"/>
  <c r="AA117"/>
  <c r="AA776"/>
  <c r="AA649"/>
  <c r="AA274"/>
  <c r="AA520"/>
  <c r="AA534"/>
  <c r="AA445"/>
  <c r="AA559"/>
  <c r="AA713"/>
  <c r="AA676"/>
  <c r="AA641"/>
  <c r="AA614"/>
  <c r="AA667"/>
  <c r="Z436"/>
  <c r="AF21"/>
  <c r="AD21"/>
  <c r="AA737"/>
  <c r="Z282"/>
  <c r="AF151"/>
  <c r="AD151"/>
  <c r="AF349"/>
  <c r="AD349"/>
  <c r="M788"/>
  <c r="AF788" s="1"/>
  <c r="Z867"/>
  <c r="M619"/>
  <c r="AF619" s="1"/>
  <c r="AA837"/>
  <c r="M12"/>
  <c r="AF12" s="1"/>
  <c r="AA694"/>
  <c r="M353"/>
  <c r="AF353" s="1"/>
  <c r="AA17"/>
  <c r="M23"/>
  <c r="AF23" s="1"/>
  <c r="AA956"/>
  <c r="M808"/>
  <c r="AF808" s="1"/>
  <c r="AA909"/>
  <c r="M946"/>
  <c r="AF946" s="1"/>
  <c r="AA707"/>
  <c r="M98"/>
  <c r="AF98" s="1"/>
  <c r="AA727"/>
  <c r="M623"/>
  <c r="AF623" s="1"/>
  <c r="AA127"/>
  <c r="M249"/>
  <c r="AF249" s="1"/>
  <c r="M709"/>
  <c r="AF709" s="1"/>
  <c r="AA469"/>
  <c r="M902"/>
  <c r="AF902" s="1"/>
  <c r="AA198"/>
  <c r="M960"/>
  <c r="AF960" s="1"/>
  <c r="Z887"/>
  <c r="AA345"/>
  <c r="M584"/>
  <c r="AF584" s="1"/>
  <c r="Z339"/>
  <c r="AD140"/>
  <c r="AF354"/>
  <c r="AD354"/>
  <c r="AF659"/>
  <c r="AA75"/>
  <c r="Z435"/>
  <c r="AF688"/>
  <c r="AD688"/>
  <c r="AF257"/>
  <c r="AF132"/>
  <c r="M216"/>
  <c r="AF216" s="1"/>
  <c r="AA37"/>
  <c r="AD214"/>
  <c r="AF69"/>
  <c r="AF84"/>
  <c r="AD84"/>
  <c r="AA121"/>
  <c r="M397"/>
  <c r="AF397" s="1"/>
  <c r="Z460"/>
  <c r="AF849"/>
  <c r="AD849"/>
  <c r="AA656"/>
  <c r="AF76"/>
  <c r="AD76"/>
  <c r="AA10"/>
  <c r="AF577"/>
  <c r="AD577"/>
  <c r="AA203"/>
  <c r="AF148"/>
  <c r="AD148"/>
  <c r="AA259"/>
  <c r="AF158"/>
  <c r="AF790"/>
  <c r="AF934"/>
  <c r="AD934"/>
  <c r="AD805"/>
  <c r="M85"/>
  <c r="AF85" s="1"/>
  <c r="AD85"/>
  <c r="AD665"/>
  <c r="M665"/>
  <c r="AF665" s="1"/>
  <c r="M633"/>
  <c r="AF633" s="1"/>
  <c r="AD633"/>
  <c r="M415"/>
  <c r="AF415" s="1"/>
  <c r="AD415"/>
  <c r="M821"/>
  <c r="AF821" s="1"/>
  <c r="M133"/>
  <c r="AF133" s="1"/>
  <c r="M816"/>
  <c r="AF816" s="1"/>
  <c r="M905"/>
  <c r="AF905" s="1"/>
  <c r="M229"/>
  <c r="AF229" s="1"/>
  <c r="M553"/>
  <c r="AF553" s="1"/>
  <c r="M759"/>
  <c r="AF759" s="1"/>
  <c r="M155"/>
  <c r="AF155" s="1"/>
  <c r="M613"/>
  <c r="AF613" s="1"/>
  <c r="M454"/>
  <c r="AF454" s="1"/>
  <c r="M231"/>
  <c r="AF231" s="1"/>
  <c r="M579"/>
  <c r="AF579" s="1"/>
  <c r="M877"/>
  <c r="AF877" s="1"/>
  <c r="M779"/>
  <c r="AF779" s="1"/>
  <c r="M287"/>
  <c r="AF287" s="1"/>
  <c r="M668"/>
  <c r="AF668" s="1"/>
  <c r="M117"/>
  <c r="AF117" s="1"/>
  <c r="M180"/>
  <c r="AF180" s="1"/>
  <c r="M776"/>
  <c r="AF776" s="1"/>
  <c r="M892"/>
  <c r="AF892" s="1"/>
  <c r="M649"/>
  <c r="AF649" s="1"/>
  <c r="M173"/>
  <c r="AF173" s="1"/>
  <c r="M274"/>
  <c r="AF274" s="1"/>
  <c r="M108"/>
  <c r="AF108" s="1"/>
  <c r="M520"/>
  <c r="AF520" s="1"/>
  <c r="M496"/>
  <c r="AF496" s="1"/>
  <c r="M534"/>
  <c r="AF534" s="1"/>
  <c r="M308"/>
  <c r="AF308" s="1"/>
  <c r="M445"/>
  <c r="AF445" s="1"/>
  <c r="M475"/>
  <c r="AF475" s="1"/>
  <c r="M559"/>
  <c r="AF559" s="1"/>
  <c r="M255"/>
  <c r="AF255" s="1"/>
  <c r="M713"/>
  <c r="AF713" s="1"/>
  <c r="M636"/>
  <c r="AF636" s="1"/>
  <c r="M676"/>
  <c r="AF676" s="1"/>
  <c r="M641"/>
  <c r="AF641" s="1"/>
  <c r="M730"/>
  <c r="AF730" s="1"/>
  <c r="M614"/>
  <c r="AF614" s="1"/>
  <c r="M124"/>
  <c r="AF124" s="1"/>
  <c r="M667"/>
  <c r="AF667" s="1"/>
  <c r="M436"/>
  <c r="AF436" s="1"/>
  <c r="M126"/>
  <c r="AF126" s="1"/>
  <c r="M282"/>
  <c r="AF282" s="1"/>
  <c r="AA349"/>
  <c r="AF448"/>
  <c r="AD448"/>
  <c r="AA795"/>
  <c r="AF837"/>
  <c r="AD837"/>
  <c r="AF44"/>
  <c r="AD44"/>
  <c r="AF694"/>
  <c r="AD694"/>
  <c r="AF403"/>
  <c r="AD403"/>
  <c r="AF17"/>
  <c r="AD17"/>
  <c r="AF956"/>
  <c r="AD956"/>
  <c r="AF750"/>
  <c r="AD750"/>
  <c r="AF909"/>
  <c r="AD909"/>
  <c r="AF957"/>
  <c r="AD957"/>
  <c r="AF707"/>
  <c r="AD707"/>
  <c r="AF727"/>
  <c r="AD727"/>
  <c r="AF16"/>
  <c r="AD16"/>
  <c r="AF127"/>
  <c r="AD127"/>
  <c r="AF239"/>
  <c r="AD239"/>
  <c r="AF469"/>
  <c r="AD469"/>
  <c r="AF725"/>
  <c r="AD725"/>
  <c r="AF198"/>
  <c r="AD198"/>
  <c r="AA157"/>
  <c r="AA951"/>
  <c r="AF806"/>
  <c r="AD806"/>
  <c r="AA583"/>
  <c r="Z149"/>
  <c r="AF11"/>
  <c r="AD11"/>
  <c r="AF345"/>
  <c r="AD345"/>
  <c r="AF35"/>
  <c r="AD35"/>
  <c r="AA92"/>
  <c r="AA592"/>
  <c r="AA320"/>
  <c r="AA354"/>
  <c r="AA653"/>
  <c r="Z131"/>
  <c r="AF678"/>
  <c r="AD678"/>
  <c r="AA856"/>
  <c r="Z859"/>
  <c r="AF75"/>
  <c r="AD75"/>
  <c r="AF71"/>
  <c r="AD71"/>
  <c r="AA749"/>
  <c r="AA312"/>
  <c r="AA688"/>
  <c r="Z624"/>
  <c r="AA135"/>
  <c r="AF670"/>
  <c r="AD670"/>
  <c r="AA426"/>
  <c r="Z509"/>
  <c r="AF605"/>
  <c r="AD605"/>
  <c r="AF37"/>
  <c r="AD37"/>
  <c r="AB715"/>
  <c r="AC715" s="1"/>
  <c r="AE715" s="1"/>
  <c r="AF201"/>
  <c r="AD201"/>
  <c r="AF351"/>
  <c r="AD351"/>
  <c r="AF695"/>
  <c r="AD695"/>
  <c r="AF955"/>
  <c r="AD955"/>
  <c r="AF408"/>
  <c r="AD408"/>
  <c r="AA721"/>
  <c r="AF523"/>
  <c r="AD523"/>
  <c r="AF514"/>
  <c r="AD514"/>
  <c r="AA145"/>
  <c r="AA84"/>
  <c r="AF121"/>
  <c r="AD121"/>
  <c r="AF589"/>
  <c r="AD589"/>
  <c r="AA646"/>
  <c r="AA850"/>
  <c r="AA849"/>
  <c r="Z260"/>
  <c r="AF656"/>
  <c r="AD656"/>
  <c r="AA76"/>
  <c r="Z818"/>
  <c r="AF10"/>
  <c r="AD10"/>
  <c r="AA577"/>
  <c r="Z594"/>
  <c r="AF203"/>
  <c r="AD203"/>
  <c r="AA148"/>
  <c r="Z222"/>
  <c r="AF259"/>
  <c r="AD259"/>
  <c r="Z165"/>
  <c r="AF177"/>
  <c r="AF280"/>
  <c r="Z556"/>
  <c r="AF24"/>
  <c r="AD24"/>
  <c r="AD431"/>
  <c r="AD556"/>
  <c r="M556"/>
  <c r="AF556" s="1"/>
  <c r="M103"/>
  <c r="AF103" s="1"/>
  <c r="AD103"/>
  <c r="AD833"/>
  <c r="M833"/>
  <c r="AF833" s="1"/>
  <c r="M144"/>
  <c r="AF144" s="1"/>
  <c r="AD144"/>
  <c r="M217"/>
  <c r="AF217" s="1"/>
  <c r="AD217"/>
  <c r="AD453"/>
  <c r="M453"/>
  <c r="AF453" s="1"/>
  <c r="M220"/>
  <c r="AF220" s="1"/>
  <c r="AD220"/>
  <c r="M771"/>
  <c r="AF771" s="1"/>
  <c r="AD771"/>
  <c r="AA867"/>
  <c r="AF728"/>
  <c r="AD728"/>
  <c r="AF398"/>
  <c r="AD398"/>
  <c r="AA372"/>
  <c r="AA531"/>
  <c r="Z157"/>
  <c r="AF212"/>
  <c r="AD212"/>
  <c r="AF626"/>
  <c r="AD626"/>
  <c r="AA963"/>
  <c r="Z951"/>
  <c r="AA309"/>
  <c r="AA887"/>
  <c r="AA339"/>
  <c r="AA825"/>
  <c r="AA140"/>
  <c r="AA911"/>
  <c r="Z592"/>
  <c r="AF404"/>
  <c r="AD404"/>
  <c r="AF331"/>
  <c r="AD331"/>
  <c r="AA697"/>
  <c r="AA435"/>
  <c r="AA574"/>
  <c r="AF359"/>
  <c r="AD359"/>
  <c r="AA826"/>
  <c r="AA488"/>
  <c r="AA214"/>
  <c r="AF277"/>
  <c r="AD277"/>
  <c r="AA271"/>
  <c r="AA305"/>
  <c r="AA906"/>
  <c r="AB906" s="1"/>
  <c r="AC906" s="1"/>
  <c r="AA368"/>
  <c r="AA460"/>
  <c r="AA930"/>
  <c r="AA28"/>
  <c r="AA56"/>
  <c r="AD177"/>
  <c r="Z942"/>
  <c r="Z790"/>
  <c r="AD273"/>
  <c r="AD297"/>
  <c r="AD644"/>
  <c r="AF386"/>
  <c r="AD386"/>
  <c r="AD328"/>
  <c r="M461"/>
  <c r="AF461" s="1"/>
  <c r="AD461"/>
  <c r="M118"/>
  <c r="AF118" s="1"/>
  <c r="AD118"/>
  <c r="M247"/>
  <c r="AF247" s="1"/>
  <c r="AD247"/>
  <c r="M867"/>
  <c r="AF867" s="1"/>
  <c r="M681"/>
  <c r="AF681" s="1"/>
  <c r="M373"/>
  <c r="AF373" s="1"/>
  <c r="M157"/>
  <c r="AF157" s="1"/>
  <c r="M951"/>
  <c r="AF951" s="1"/>
  <c r="M270"/>
  <c r="AF270" s="1"/>
  <c r="M887"/>
  <c r="AF887" s="1"/>
  <c r="M149"/>
  <c r="AF149" s="1"/>
  <c r="M339"/>
  <c r="AF339" s="1"/>
  <c r="M592"/>
  <c r="AF592" s="1"/>
  <c r="M276"/>
  <c r="AF276" s="1"/>
  <c r="M131"/>
  <c r="AF131" s="1"/>
  <c r="M697"/>
  <c r="AF697" s="1"/>
  <c r="M859"/>
  <c r="AF859" s="1"/>
  <c r="M435"/>
  <c r="AF435" s="1"/>
  <c r="M624"/>
  <c r="AF624" s="1"/>
  <c r="M574"/>
  <c r="AF574" s="1"/>
  <c r="M509"/>
  <c r="AF509" s="1"/>
  <c r="M735"/>
  <c r="AF735" s="1"/>
  <c r="M396"/>
  <c r="AF396" s="1"/>
  <c r="M377"/>
  <c r="AF377" s="1"/>
  <c r="M591"/>
  <c r="AF591" s="1"/>
  <c r="M906"/>
  <c r="AF906" s="1"/>
  <c r="M368"/>
  <c r="AF368" s="1"/>
  <c r="M460"/>
  <c r="AF460" s="1"/>
  <c r="M260"/>
  <c r="AF260" s="1"/>
  <c r="M930"/>
  <c r="AF930" s="1"/>
  <c r="M818"/>
  <c r="AF818" s="1"/>
  <c r="M28"/>
  <c r="AF28" s="1"/>
  <c r="M594"/>
  <c r="AF594" s="1"/>
  <c r="M56"/>
  <c r="AF56" s="1"/>
  <c r="M222"/>
  <c r="AF222" s="1"/>
  <c r="AD412"/>
  <c r="AD570"/>
  <c r="AD834"/>
  <c r="AF855"/>
  <c r="AD855"/>
  <c r="AF286"/>
  <c r="AD286"/>
  <c r="AD739"/>
  <c r="AD682"/>
  <c r="AD767"/>
  <c r="M767"/>
  <c r="AF767" s="1"/>
  <c r="AD205"/>
  <c r="M205"/>
  <c r="AF205" s="1"/>
  <c r="AD789"/>
  <c r="M789"/>
  <c r="AF789" s="1"/>
  <c r="M578"/>
  <c r="AF578" s="1"/>
  <c r="AD578"/>
  <c r="M261"/>
  <c r="AF261" s="1"/>
  <c r="AD261"/>
  <c r="M770"/>
  <c r="AF770" s="1"/>
  <c r="AD770"/>
  <c r="M521"/>
  <c r="AF521" s="1"/>
  <c r="AD521"/>
  <c r="M954"/>
  <c r="AF954" s="1"/>
  <c r="AD954"/>
  <c r="AD158"/>
  <c r="AD280"/>
  <c r="AF194"/>
  <c r="AD194"/>
  <c r="AF810"/>
  <c r="AD810"/>
  <c r="AD233"/>
  <c r="AD535"/>
  <c r="W47"/>
  <c r="AF47" s="1"/>
  <c r="AD47"/>
  <c r="AD526"/>
  <c r="M526"/>
  <c r="AF526" s="1"/>
  <c r="M487"/>
  <c r="AF487" s="1"/>
  <c r="AD487"/>
  <c r="M677"/>
  <c r="AF677" s="1"/>
  <c r="AD677"/>
  <c r="AD139"/>
  <c r="M139"/>
  <c r="AF139" s="1"/>
  <c r="M434"/>
  <c r="AF434" s="1"/>
  <c r="AD434"/>
  <c r="M731"/>
  <c r="AF731" s="1"/>
  <c r="AD731"/>
  <c r="M433"/>
  <c r="AF433" s="1"/>
  <c r="AD433"/>
  <c r="M457"/>
  <c r="AF457" s="1"/>
  <c r="AD457"/>
  <c r="M178"/>
  <c r="AF178" s="1"/>
  <c r="AD178"/>
  <c r="M179"/>
  <c r="AF179" s="1"/>
  <c r="AD179"/>
  <c r="AF166"/>
  <c r="AD166"/>
  <c r="AA629"/>
  <c r="AA628"/>
  <c r="AF238"/>
  <c r="AD238"/>
  <c r="AF91"/>
  <c r="AD91"/>
  <c r="AF612"/>
  <c r="AD612"/>
  <c r="AF662"/>
  <c r="AD662"/>
  <c r="AF840"/>
  <c r="AD840"/>
  <c r="AA207"/>
  <c r="AA422"/>
  <c r="Z755"/>
  <c r="AF301"/>
  <c r="AD301"/>
  <c r="AF226"/>
  <c r="AD226"/>
  <c r="AA927"/>
  <c r="Z123"/>
  <c r="AF919"/>
  <c r="AD919"/>
  <c r="AA959"/>
  <c r="AA355"/>
  <c r="AF431"/>
  <c r="AF926"/>
  <c r="AD926"/>
  <c r="AA950"/>
  <c r="AA805"/>
  <c r="AF348"/>
  <c r="AD348"/>
  <c r="AA701"/>
  <c r="AA328"/>
  <c r="AB328" s="1"/>
  <c r="AC328" s="1"/>
  <c r="Z118"/>
  <c r="AA739"/>
  <c r="AD751"/>
  <c r="AF541"/>
  <c r="AD541"/>
  <c r="AD146"/>
  <c r="M146"/>
  <c r="AF146" s="1"/>
  <c r="M738"/>
  <c r="AF738" s="1"/>
  <c r="AD738"/>
  <c r="AD844"/>
  <c r="M844"/>
  <c r="AF844" s="1"/>
  <c r="M718"/>
  <c r="AF718" s="1"/>
  <c r="AD718"/>
  <c r="AD230"/>
  <c r="M230"/>
  <c r="AF230" s="1"/>
  <c r="M548"/>
  <c r="AF548" s="1"/>
  <c r="AD548"/>
  <c r="AD430"/>
  <c r="M430"/>
  <c r="AF430" s="1"/>
  <c r="AD45"/>
  <c r="M45"/>
  <c r="AF45" s="1"/>
  <c r="M554"/>
  <c r="AF554" s="1"/>
  <c r="AD554"/>
  <c r="AA166"/>
  <c r="AA540"/>
  <c r="AA334"/>
  <c r="AA860"/>
  <c r="AA91"/>
  <c r="AA612"/>
  <c r="AA662"/>
  <c r="AA840"/>
  <c r="Z141"/>
  <c r="AF207"/>
  <c r="AD207"/>
  <c r="AF422"/>
  <c r="AD422"/>
  <c r="AA301"/>
  <c r="AA226"/>
  <c r="AF927"/>
  <c r="AD927"/>
  <c r="AA919"/>
  <c r="Z285"/>
  <c r="AF355"/>
  <c r="AD355"/>
  <c r="AF137"/>
  <c r="AD137"/>
  <c r="AA360"/>
  <c r="AA431"/>
  <c r="Z504"/>
  <c r="AF805"/>
  <c r="AF701"/>
  <c r="AF328"/>
  <c r="AF43"/>
  <c r="AD43"/>
  <c r="AF739"/>
  <c r="AD346"/>
  <c r="AF880"/>
  <c r="AD880"/>
  <c r="AD769"/>
  <c r="M769"/>
  <c r="AF769" s="1"/>
  <c r="AD754"/>
  <c r="M754"/>
  <c r="AF754" s="1"/>
  <c r="M857"/>
  <c r="AF857" s="1"/>
  <c r="AD857"/>
  <c r="AD586"/>
  <c r="M586"/>
  <c r="AF586" s="1"/>
  <c r="M399"/>
  <c r="AF399" s="1"/>
  <c r="AD399"/>
  <c r="M719"/>
  <c r="AF719" s="1"/>
  <c r="AD719"/>
  <c r="AD802"/>
  <c r="M802"/>
  <c r="AF802" s="1"/>
  <c r="AD648"/>
  <c r="M648"/>
  <c r="AF648" s="1"/>
  <c r="M15"/>
  <c r="AF15" s="1"/>
  <c r="M162"/>
  <c r="AF162" s="1"/>
  <c r="M540"/>
  <c r="AF540" s="1"/>
  <c r="M629"/>
  <c r="AF629" s="1"/>
  <c r="M334"/>
  <c r="AF334" s="1"/>
  <c r="M628"/>
  <c r="AF628" s="1"/>
  <c r="M860"/>
  <c r="AF860" s="1"/>
  <c r="M546"/>
  <c r="AF546" s="1"/>
  <c r="M141"/>
  <c r="AF141" s="1"/>
  <c r="M755"/>
  <c r="AF755" s="1"/>
  <c r="M123"/>
  <c r="AF123" s="1"/>
  <c r="M285"/>
  <c r="AF285" s="1"/>
  <c r="M959"/>
  <c r="AF959" s="1"/>
  <c r="M502"/>
  <c r="AF502" s="1"/>
  <c r="AD240"/>
  <c r="AD772"/>
  <c r="AD846"/>
  <c r="AD549"/>
  <c r="AD545"/>
  <c r="AF300"/>
  <c r="AD300"/>
  <c r="AD550"/>
  <c r="M550"/>
  <c r="AF550" s="1"/>
  <c r="AD159"/>
  <c r="M159"/>
  <c r="AF159" s="1"/>
  <c r="M528"/>
  <c r="AF528" s="1"/>
  <c r="AD528"/>
  <c r="M307"/>
  <c r="AF307" s="1"/>
  <c r="AD307"/>
  <c r="AD357"/>
  <c r="M357"/>
  <c r="AF357" s="1"/>
  <c r="W693"/>
  <c r="AF693" s="1"/>
  <c r="AD693"/>
  <c r="AA168"/>
  <c r="AA872"/>
  <c r="AA438"/>
  <c r="AA223"/>
  <c r="AD483"/>
  <c r="AF485"/>
  <c r="AD674"/>
  <c r="AD714"/>
  <c r="M107"/>
  <c r="AF107" s="1"/>
  <c r="AD107"/>
  <c r="M580"/>
  <c r="AF580" s="1"/>
  <c r="AD580"/>
  <c r="AA483"/>
  <c r="AA72"/>
  <c r="AA549"/>
  <c r="AA545"/>
  <c r="AA315"/>
  <c r="AF387"/>
  <c r="AD387"/>
  <c r="AA361"/>
  <c r="AA843"/>
  <c r="AF346"/>
  <c r="Z731"/>
  <c r="AD532"/>
  <c r="AF410"/>
  <c r="AD410"/>
  <c r="AA27"/>
  <c r="AA846"/>
  <c r="AA485"/>
  <c r="AA529"/>
  <c r="AA31"/>
  <c r="AA34"/>
  <c r="AA330"/>
  <c r="AF361"/>
  <c r="AD361"/>
  <c r="AF233"/>
  <c r="Z714"/>
  <c r="AD843"/>
  <c r="AA532"/>
  <c r="AA693"/>
  <c r="AF535"/>
  <c r="Z771"/>
  <c r="AD27"/>
  <c r="AF253"/>
  <c r="AD253"/>
  <c r="AA387"/>
  <c r="AA714"/>
  <c r="AA731"/>
  <c r="AA410"/>
  <c r="AA771"/>
  <c r="AA253"/>
  <c r="M59" i="9"/>
  <c r="AF59" s="1"/>
  <c r="M54"/>
  <c r="AF54" s="1"/>
  <c r="AA143"/>
  <c r="Z121"/>
  <c r="Z119"/>
  <c r="AA59"/>
  <c r="AB59" s="1"/>
  <c r="Z57"/>
  <c r="AD43"/>
  <c r="AA22"/>
  <c r="AD109" i="10"/>
  <c r="AA71"/>
  <c r="AD99" i="9"/>
  <c r="Z96"/>
  <c r="AA96"/>
  <c r="Z95"/>
  <c r="AA95"/>
  <c r="AA88"/>
  <c r="Z78"/>
  <c r="Z55"/>
  <c r="Z46"/>
  <c r="Z38"/>
  <c r="AB38" s="1"/>
  <c r="AA38"/>
  <c r="AD38"/>
  <c r="AD35"/>
  <c r="AA35"/>
  <c r="AA34"/>
  <c r="AF33"/>
  <c r="AA32"/>
  <c r="AA30"/>
  <c r="AD30"/>
  <c r="AD27"/>
  <c r="AA27"/>
  <c r="AA19"/>
  <c r="AF18"/>
  <c r="AA17"/>
  <c r="AD16"/>
  <c r="AA15"/>
  <c r="AA12"/>
  <c r="AD12"/>
  <c r="Z139"/>
  <c r="Z135"/>
  <c r="AD135"/>
  <c r="AA134"/>
  <c r="AA130"/>
  <c r="Z127"/>
  <c r="AA126"/>
  <c r="AA122"/>
  <c r="AA119"/>
  <c r="AD118"/>
  <c r="AA115"/>
  <c r="AD114"/>
  <c r="Z111"/>
  <c r="AA111"/>
  <c r="Z109"/>
  <c r="AA107"/>
  <c r="AD104"/>
  <c r="AA103"/>
  <c r="Z102"/>
  <c r="AD102"/>
  <c r="AD101" i="10"/>
  <c r="Z99"/>
  <c r="AD99"/>
  <c r="AD87"/>
  <c r="Z81"/>
  <c r="Z75"/>
  <c r="Z73"/>
  <c r="AA69"/>
  <c r="AD68"/>
  <c r="Z67"/>
  <c r="AA67"/>
  <c r="Z59"/>
  <c r="Z57"/>
  <c r="Z55"/>
  <c r="AA55"/>
  <c r="Z53"/>
  <c r="Z51"/>
  <c r="AA51"/>
  <c r="Z39"/>
  <c r="Z37"/>
  <c r="Z35"/>
  <c r="AA29"/>
  <c r="AD28"/>
  <c r="Z23"/>
  <c r="Z19"/>
  <c r="AA19"/>
  <c r="AA110" i="9"/>
  <c r="AD126"/>
  <c r="AA127"/>
  <c r="AD130"/>
  <c r="AA131"/>
  <c r="AD134"/>
  <c r="Z9"/>
  <c r="Z11"/>
  <c r="Z21"/>
  <c r="AD46"/>
  <c r="AD50"/>
  <c r="AA51"/>
  <c r="AD66"/>
  <c r="AA67"/>
  <c r="AD70"/>
  <c r="AA71"/>
  <c r="AD72"/>
  <c r="AA75"/>
  <c r="AD78"/>
  <c r="AA79"/>
  <c r="AD82"/>
  <c r="AA83"/>
  <c r="AD86"/>
  <c r="AA87"/>
  <c r="AD89"/>
  <c r="AD95"/>
  <c r="M96"/>
  <c r="AF96" s="1"/>
  <c r="Z97"/>
  <c r="Z146"/>
  <c r="AD139"/>
  <c r="Z12"/>
  <c r="Z22"/>
  <c r="Z24"/>
  <c r="Z26"/>
  <c r="M38"/>
  <c r="AF38" s="1"/>
  <c r="Z39"/>
  <c r="Z41"/>
  <c r="M43"/>
  <c r="AF43" s="1"/>
  <c r="AA46"/>
  <c r="AD47"/>
  <c r="AA48"/>
  <c r="AF49"/>
  <c r="AA50"/>
  <c r="AD51"/>
  <c r="AD71"/>
  <c r="AA74"/>
  <c r="AA78"/>
  <c r="AB78" s="1"/>
  <c r="AD79"/>
  <c r="AA82"/>
  <c r="AA86"/>
  <c r="AD87"/>
  <c r="Z90"/>
  <c r="Z103"/>
  <c r="Z65" i="10"/>
  <c r="Z9"/>
  <c r="Z11"/>
  <c r="AD61"/>
  <c r="AD63"/>
  <c r="AD67"/>
  <c r="AA1067" i="1"/>
  <c r="Z1087"/>
  <c r="AD1069"/>
  <c r="AD1061"/>
  <c r="AD1041"/>
  <c r="AA1031"/>
  <c r="AF1030"/>
  <c r="AA1120"/>
  <c r="AA1108"/>
  <c r="AD1076"/>
  <c r="AD1075"/>
  <c r="AD1028"/>
  <c r="AA1063"/>
  <c r="Z1070"/>
  <c r="Z1046"/>
  <c r="AA79" i="10"/>
  <c r="Z17"/>
  <c r="Z70" i="9"/>
  <c r="AD120"/>
  <c r="AA43"/>
  <c r="AB43" s="1"/>
  <c r="AC43" s="1"/>
  <c r="Z62"/>
  <c r="AA62"/>
  <c r="AD62"/>
  <c r="Z134"/>
  <c r="AB134" s="1"/>
  <c r="M95"/>
  <c r="AF95" s="1"/>
  <c r="M83" i="10"/>
  <c r="AF83" s="1"/>
  <c r="Z71"/>
  <c r="AB71" s="1"/>
  <c r="M67"/>
  <c r="AF67" s="1"/>
  <c r="M19"/>
  <c r="AF19" s="1"/>
  <c r="Z1119" i="1"/>
  <c r="Z1115"/>
  <c r="AA1091"/>
  <c r="AA1087"/>
  <c r="AD1044"/>
  <c r="Z1063"/>
  <c r="Z1130"/>
  <c r="AD1128"/>
  <c r="AA1128"/>
  <c r="AA1124"/>
  <c r="AD1123"/>
  <c r="AA1092"/>
  <c r="AA1088"/>
  <c r="Z1079"/>
  <c r="AD1057"/>
  <c r="Z1054"/>
  <c r="Z1031"/>
  <c r="Z1127"/>
  <c r="Z1095"/>
  <c r="AA1041"/>
  <c r="AA1039"/>
  <c r="AA1116"/>
  <c r="AA1112"/>
  <c r="AD1107"/>
  <c r="AA1103"/>
  <c r="AA1099"/>
  <c r="Z1099"/>
  <c r="AD1097"/>
  <c r="AA1095"/>
  <c r="AD1079"/>
  <c r="Z1047"/>
  <c r="AA1040"/>
  <c r="AD1038"/>
  <c r="AF1033"/>
  <c r="AA1032"/>
  <c r="AF1028"/>
  <c r="Z1123"/>
  <c r="Z1082"/>
  <c r="Z1043"/>
  <c r="AD1105"/>
  <c r="AA1079"/>
  <c r="AD12" i="10"/>
  <c r="AA13"/>
  <c r="AA15"/>
  <c r="AA20"/>
  <c r="AD21"/>
  <c r="AD23"/>
  <c r="AD35"/>
  <c r="AA36"/>
  <c r="AD37"/>
  <c r="AD39"/>
  <c r="AD45"/>
  <c r="AD47"/>
  <c r="AD51"/>
  <c r="AA95"/>
  <c r="AA99"/>
  <c r="AB99" s="1"/>
  <c r="Z8" i="9"/>
  <c r="Z10"/>
  <c r="M12"/>
  <c r="AF12" s="1"/>
  <c r="Z15"/>
  <c r="M22"/>
  <c r="AF22" s="1"/>
  <c r="Z27"/>
  <c r="Z35"/>
  <c r="Z40"/>
  <c r="Z42"/>
  <c r="Z51"/>
  <c r="Z53"/>
  <c r="Z67"/>
  <c r="Z71"/>
  <c r="Z77"/>
  <c r="Z79"/>
  <c r="Z81"/>
  <c r="Z83"/>
  <c r="Z87"/>
  <c r="AA91"/>
  <c r="AA99"/>
  <c r="AA102"/>
  <c r="Z106"/>
  <c r="M110"/>
  <c r="AF110" s="1"/>
  <c r="AD111"/>
  <c r="AA114"/>
  <c r="AA118"/>
  <c r="AD119"/>
  <c r="M126"/>
  <c r="AF126" s="1"/>
  <c r="M127"/>
  <c r="AF127" s="1"/>
  <c r="Z128"/>
  <c r="AA135"/>
  <c r="AD136"/>
  <c r="AA137"/>
  <c r="AA139"/>
  <c r="AD140"/>
  <c r="AA141"/>
  <c r="AA144"/>
  <c r="AF145"/>
  <c r="AA146"/>
  <c r="AB146" s="1"/>
  <c r="Z73"/>
  <c r="Z137"/>
  <c r="Z141"/>
  <c r="Z147"/>
  <c r="AB147" s="1"/>
  <c r="AC147" s="1"/>
  <c r="AD15"/>
  <c r="Z19"/>
  <c r="Z23"/>
  <c r="Z25"/>
  <c r="M27"/>
  <c r="AF27" s="1"/>
  <c r="Z30"/>
  <c r="AD34"/>
  <c r="Z37"/>
  <c r="Z56"/>
  <c r="Z58"/>
  <c r="AD63"/>
  <c r="AA64"/>
  <c r="AA66"/>
  <c r="AA70"/>
  <c r="Z74"/>
  <c r="M78"/>
  <c r="AF78" s="1"/>
  <c r="M79"/>
  <c r="AF79" s="1"/>
  <c r="Z80"/>
  <c r="Z86"/>
  <c r="AA92"/>
  <c r="Z98"/>
  <c r="Z88"/>
  <c r="AD103"/>
  <c r="Z105"/>
  <c r="AA106"/>
  <c r="M111"/>
  <c r="AF111" s="1"/>
  <c r="Z112"/>
  <c r="Z118"/>
  <c r="AA123"/>
  <c r="Z129"/>
  <c r="Z131"/>
  <c r="AB131" s="1"/>
  <c r="AC131" s="1"/>
  <c r="Z138"/>
  <c r="Z142"/>
  <c r="Z149"/>
  <c r="AD13" i="10"/>
  <c r="AD15"/>
  <c r="AD20"/>
  <c r="AA21"/>
  <c r="AD22"/>
  <c r="AA23"/>
  <c r="AB23" s="1"/>
  <c r="Z25"/>
  <c r="Z27"/>
  <c r="Z33"/>
  <c r="M35"/>
  <c r="AF35" s="1"/>
  <c r="AD44"/>
  <c r="AA45"/>
  <c r="AA47"/>
  <c r="AD53"/>
  <c r="AD55"/>
  <c r="Z69"/>
  <c r="AD77"/>
  <c r="AD79"/>
  <c r="AD84"/>
  <c r="AA85"/>
  <c r="AA87"/>
  <c r="AB87" s="1"/>
  <c r="Z89"/>
  <c r="Z91"/>
  <c r="Z97"/>
  <c r="M99"/>
  <c r="AF99" s="1"/>
  <c r="AA111"/>
  <c r="Z21"/>
  <c r="AD29"/>
  <c r="AD31"/>
  <c r="AD36"/>
  <c r="AA37"/>
  <c r="AB37" s="1"/>
  <c r="AA39"/>
  <c r="Z41"/>
  <c r="Z43"/>
  <c r="Z49"/>
  <c r="M51"/>
  <c r="AF51" s="1"/>
  <c r="AA63"/>
  <c r="AD69"/>
  <c r="AD71"/>
  <c r="Z85"/>
  <c r="AB85" s="1"/>
  <c r="AD93"/>
  <c r="AD95"/>
  <c r="AD100"/>
  <c r="AA101"/>
  <c r="AB101" s="1"/>
  <c r="AA103"/>
  <c r="AB103" s="1"/>
  <c r="Z105"/>
  <c r="Z107"/>
  <c r="Z113"/>
  <c r="AF1105" i="1"/>
  <c r="M1086"/>
  <c r="AF1086" s="1"/>
  <c r="AD1086"/>
  <c r="M1034"/>
  <c r="AF1034" s="1"/>
  <c r="AD1034"/>
  <c r="M1070"/>
  <c r="AF1070" s="1"/>
  <c r="AD1070"/>
  <c r="M1054"/>
  <c r="AF1054" s="1"/>
  <c r="AD1054"/>
  <c r="M1085"/>
  <c r="AF1085" s="1"/>
  <c r="AD1085"/>
  <c r="M1081"/>
  <c r="AF1081" s="1"/>
  <c r="AD1081"/>
  <c r="M1037"/>
  <c r="AF1037" s="1"/>
  <c r="AD1037"/>
  <c r="M1026"/>
  <c r="AF1026" s="1"/>
  <c r="AD1026"/>
  <c r="AA1136"/>
  <c r="Z1107"/>
  <c r="Z1086"/>
  <c r="Z1067"/>
  <c r="Z1059"/>
  <c r="AA1057"/>
  <c r="AD1056"/>
  <c r="Z1027"/>
  <c r="Z1135"/>
  <c r="AD1133"/>
  <c r="AD1100"/>
  <c r="M1089"/>
  <c r="AD1089"/>
  <c r="M1073"/>
  <c r="AF1073" s="1"/>
  <c r="AD1073"/>
  <c r="M1053"/>
  <c r="AF1053" s="1"/>
  <c r="AD1053"/>
  <c r="AA1051"/>
  <c r="AD1111"/>
  <c r="AD1088"/>
  <c r="Z1051"/>
  <c r="AA1135"/>
  <c r="AF1133"/>
  <c r="AA1127"/>
  <c r="AF1126"/>
  <c r="AD1115"/>
  <c r="Z1111"/>
  <c r="AF1100"/>
  <c r="AA1096"/>
  <c r="Z1094"/>
  <c r="AD1091"/>
  <c r="Z1075"/>
  <c r="AA1073"/>
  <c r="AA1056"/>
  <c r="AD1047"/>
  <c r="Z1034"/>
  <c r="AA1027"/>
  <c r="Z1026"/>
  <c r="AA1072"/>
  <c r="AA1047"/>
  <c r="Z1038"/>
  <c r="AF1129"/>
  <c r="Z1126"/>
  <c r="Z1117"/>
  <c r="Z1114"/>
  <c r="AA1111"/>
  <c r="AA1107"/>
  <c r="Z1103"/>
  <c r="M1091"/>
  <c r="AF1091" s="1"/>
  <c r="Z1083"/>
  <c r="Z1066"/>
  <c r="Z1030"/>
  <c r="AD1136"/>
  <c r="AD1135"/>
  <c r="AD1134"/>
  <c r="AA1134"/>
  <c r="AA1130"/>
  <c r="AF1128"/>
  <c r="AD1127"/>
  <c r="AD1124"/>
  <c r="AD1122"/>
  <c r="AF1120"/>
  <c r="AD1117"/>
  <c r="AF1116"/>
  <c r="AD1114"/>
  <c r="AF1112"/>
  <c r="AD1110"/>
  <c r="AF1108"/>
  <c r="AD1106"/>
  <c r="AA1104"/>
  <c r="AD1102"/>
  <c r="AF1098"/>
  <c r="AD1093"/>
  <c r="AF1092"/>
  <c r="Z1091"/>
  <c r="Z1090"/>
  <c r="AF1089"/>
  <c r="AD1087"/>
  <c r="AD1083"/>
  <c r="AA1083"/>
  <c r="AA1080"/>
  <c r="AF1078"/>
  <c r="AA1076"/>
  <c r="AA1075"/>
  <c r="Z1074"/>
  <c r="Z1071"/>
  <c r="AA1068"/>
  <c r="AD1066"/>
  <c r="AF1065"/>
  <c r="AA1064"/>
  <c r="AF1062"/>
  <c r="AA1061"/>
  <c r="AA1059"/>
  <c r="Z1058"/>
  <c r="Z1055"/>
  <c r="AA1052"/>
  <c r="AD1050"/>
  <c r="AF1048"/>
  <c r="AA1049"/>
  <c r="AF1046"/>
  <c r="AA1044"/>
  <c r="AA1043"/>
  <c r="Z1042"/>
  <c r="Z1039"/>
  <c r="AA1036"/>
  <c r="Z1035"/>
  <c r="AD1025"/>
  <c r="AA1025"/>
  <c r="AA1028"/>
  <c r="Z1134"/>
  <c r="AF1125"/>
  <c r="AA1123"/>
  <c r="Z1122"/>
  <c r="AA1119"/>
  <c r="AA1115"/>
  <c r="Z1110"/>
  <c r="Z1106"/>
  <c r="Z1102"/>
  <c r="AF1101"/>
  <c r="AA1094"/>
  <c r="AA1084"/>
  <c r="Z1050"/>
  <c r="AD1130"/>
  <c r="AD1129"/>
  <c r="AD1125"/>
  <c r="AD1121"/>
  <c r="AA1121"/>
  <c r="AD1119"/>
  <c r="AD1118"/>
  <c r="AA1118"/>
  <c r="AD1113"/>
  <c r="AA1113"/>
  <c r="AD1109"/>
  <c r="AA1109"/>
  <c r="AD1101"/>
  <c r="AA1100"/>
  <c r="Z1098"/>
  <c r="AD1090"/>
  <c r="AA1082"/>
  <c r="Z1078"/>
  <c r="AD1074"/>
  <c r="AA1071"/>
  <c r="AA1070"/>
  <c r="Z1062"/>
  <c r="AD1058"/>
  <c r="AA1055"/>
  <c r="AA1054"/>
  <c r="AD1042"/>
  <c r="AA1038"/>
  <c r="AA1035"/>
  <c r="AD11" i="9"/>
  <c r="M15"/>
  <c r="AF15" s="1"/>
  <c r="Z17"/>
  <c r="AB17" s="1"/>
  <c r="AC17" s="1"/>
  <c r="AD23"/>
  <c r="AA24"/>
  <c r="AF25"/>
  <c r="AA26"/>
  <c r="Z29"/>
  <c r="Z31"/>
  <c r="Z33"/>
  <c r="M35"/>
  <c r="AF35" s="1"/>
  <c r="AD42"/>
  <c r="M46"/>
  <c r="AF46" s="1"/>
  <c r="Z48"/>
  <c r="Z50"/>
  <c r="AB50" s="1"/>
  <c r="AD55"/>
  <c r="AA56"/>
  <c r="AF57"/>
  <c r="AA58"/>
  <c r="Z61"/>
  <c r="Z63"/>
  <c r="Z65"/>
  <c r="M70"/>
  <c r="AF70" s="1"/>
  <c r="Z82"/>
  <c r="Z85"/>
  <c r="M87"/>
  <c r="AF87" s="1"/>
  <c r="Z89"/>
  <c r="AD91"/>
  <c r="Z92"/>
  <c r="AD97"/>
  <c r="M102"/>
  <c r="AF102" s="1"/>
  <c r="Z114"/>
  <c r="Z117"/>
  <c r="M119"/>
  <c r="AF119" s="1"/>
  <c r="Z120"/>
  <c r="AD122"/>
  <c r="Z123"/>
  <c r="AD128"/>
  <c r="M134"/>
  <c r="AF134" s="1"/>
  <c r="AA138"/>
  <c r="AA142"/>
  <c r="Z145"/>
  <c r="AD8"/>
  <c r="AA9"/>
  <c r="AF10"/>
  <c r="AA11"/>
  <c r="Z14"/>
  <c r="Z16"/>
  <c r="Z18"/>
  <c r="M19"/>
  <c r="AF19" s="1"/>
  <c r="AD26"/>
  <c r="M30"/>
  <c r="AF30" s="1"/>
  <c r="Z32"/>
  <c r="Z34"/>
  <c r="AB34" s="1"/>
  <c r="AC34" s="1"/>
  <c r="AD39"/>
  <c r="AA40"/>
  <c r="AF41"/>
  <c r="AA42"/>
  <c r="Z45"/>
  <c r="Z47"/>
  <c r="Z49"/>
  <c r="M51"/>
  <c r="AF51" s="1"/>
  <c r="AD58"/>
  <c r="M62"/>
  <c r="AF62" s="1"/>
  <c r="Z64"/>
  <c r="M71"/>
  <c r="AF71" s="1"/>
  <c r="Z72"/>
  <c r="AD74"/>
  <c r="Z75"/>
  <c r="AD80"/>
  <c r="M86"/>
  <c r="AF86" s="1"/>
  <c r="M103"/>
  <c r="AF103" s="1"/>
  <c r="Z104"/>
  <c r="AD106"/>
  <c r="Z107"/>
  <c r="AD112"/>
  <c r="M118"/>
  <c r="AF118" s="1"/>
  <c r="M135"/>
  <c r="AF135" s="1"/>
  <c r="Z136"/>
  <c r="M139"/>
  <c r="AF139" s="1"/>
  <c r="AD142"/>
  <c r="M146"/>
  <c r="AF146" s="1"/>
  <c r="Z148"/>
  <c r="AD8" i="10"/>
  <c r="AA9"/>
  <c r="AB9" s="1"/>
  <c r="AC9" s="1"/>
  <c r="AD10"/>
  <c r="AA11"/>
  <c r="Z15"/>
  <c r="AA16"/>
  <c r="AD17"/>
  <c r="M21"/>
  <c r="AF21" s="1"/>
  <c r="AD24"/>
  <c r="AA25"/>
  <c r="AD26"/>
  <c r="AA27"/>
  <c r="AB27" s="1"/>
  <c r="Z31"/>
  <c r="AB31" s="1"/>
  <c r="AC31" s="1"/>
  <c r="AA32"/>
  <c r="AD33"/>
  <c r="M37"/>
  <c r="AF37" s="1"/>
  <c r="AD40"/>
  <c r="AA41"/>
  <c r="AA43"/>
  <c r="Z47"/>
  <c r="AA48"/>
  <c r="AD49"/>
  <c r="M53"/>
  <c r="AF53" s="1"/>
  <c r="AA57"/>
  <c r="AB57" s="1"/>
  <c r="AD58"/>
  <c r="AA59"/>
  <c r="Z63"/>
  <c r="M69"/>
  <c r="AF69" s="1"/>
  <c r="AA73"/>
  <c r="AB73" s="1"/>
  <c r="AD74"/>
  <c r="AA75"/>
  <c r="Z79"/>
  <c r="M85"/>
  <c r="AF85" s="1"/>
  <c r="AA89"/>
  <c r="AB89" s="1"/>
  <c r="AA91"/>
  <c r="Z95"/>
  <c r="M101"/>
  <c r="AF101" s="1"/>
  <c r="AA105"/>
  <c r="AA107"/>
  <c r="AB107" s="1"/>
  <c r="AC107" s="1"/>
  <c r="Z111"/>
  <c r="AD9"/>
  <c r="AD11"/>
  <c r="Z12"/>
  <c r="Z14"/>
  <c r="AD16"/>
  <c r="AA17"/>
  <c r="AB17" s="1"/>
  <c r="AD25"/>
  <c r="AD27"/>
  <c r="Z28"/>
  <c r="Z30"/>
  <c r="AD32"/>
  <c r="AA33"/>
  <c r="AD41"/>
  <c r="AD43"/>
  <c r="Z44"/>
  <c r="Z46"/>
  <c r="AD48"/>
  <c r="AA49"/>
  <c r="AD57"/>
  <c r="Z60"/>
  <c r="Z62"/>
  <c r="AD64"/>
  <c r="AA65"/>
  <c r="AD73"/>
  <c r="Z76"/>
  <c r="Z78"/>
  <c r="AD80"/>
  <c r="AA81"/>
  <c r="AB81" s="1"/>
  <c r="AD89"/>
  <c r="Z92"/>
  <c r="Z94"/>
  <c r="AD96"/>
  <c r="AA97"/>
  <c r="AD105"/>
  <c r="Z108"/>
  <c r="Z110"/>
  <c r="AD112"/>
  <c r="AA113"/>
  <c r="AF1137" i="1"/>
  <c r="AF1097"/>
  <c r="AF1084"/>
  <c r="AF1072"/>
  <c r="AF1040"/>
  <c r="AF1104"/>
  <c r="AF1096"/>
  <c r="AF1093"/>
  <c r="AF1080"/>
  <c r="AF1068"/>
  <c r="AF1064"/>
  <c r="AF1052"/>
  <c r="AF1049"/>
  <c r="AF1036"/>
  <c r="AF1032"/>
  <c r="AF1088"/>
  <c r="AF1044"/>
  <c r="AD1031"/>
  <c r="AD1137"/>
  <c r="M1124"/>
  <c r="AF1124" s="1"/>
  <c r="AF1122"/>
  <c r="AD1120"/>
  <c r="AF1106"/>
  <c r="AD1096"/>
  <c r="AA1090"/>
  <c r="AF1074"/>
  <c r="AD1072"/>
  <c r="AA1069"/>
  <c r="AD1059"/>
  <c r="AF1058"/>
  <c r="M1056"/>
  <c r="AF1056" s="1"/>
  <c r="AA1053"/>
  <c r="AA1050"/>
  <c r="M1047"/>
  <c r="AF1047" s="1"/>
  <c r="AF1045"/>
  <c r="AD1043"/>
  <c r="AF1042"/>
  <c r="AD1040"/>
  <c r="AA1037"/>
  <c r="AA1034"/>
  <c r="M1031"/>
  <c r="AF1031" s="1"/>
  <c r="AF1029"/>
  <c r="AD1027"/>
  <c r="M1135"/>
  <c r="AF1135" s="1"/>
  <c r="AF1130"/>
  <c r="AA1126"/>
  <c r="M1123"/>
  <c r="AF1123" s="1"/>
  <c r="AF1121"/>
  <c r="M1119"/>
  <c r="AF1119" s="1"/>
  <c r="AF1118"/>
  <c r="M1115"/>
  <c r="AF1115" s="1"/>
  <c r="AF1113"/>
  <c r="M1111"/>
  <c r="AF1111" s="1"/>
  <c r="AF1109"/>
  <c r="M1107"/>
  <c r="AF1107" s="1"/>
  <c r="AD1104"/>
  <c r="AD1099"/>
  <c r="AA1098"/>
  <c r="AD1095"/>
  <c r="AF1094"/>
  <c r="M1087"/>
  <c r="AF1087" s="1"/>
  <c r="AD1084"/>
  <c r="AF1082"/>
  <c r="AA1078"/>
  <c r="M1075"/>
  <c r="AF1075" s="1"/>
  <c r="AD1071"/>
  <c r="AD1068"/>
  <c r="AD1065"/>
  <c r="AA1065"/>
  <c r="AA1062"/>
  <c r="M1059"/>
  <c r="AF1059" s="1"/>
  <c r="AF1057"/>
  <c r="AD1055"/>
  <c r="AD1052"/>
  <c r="AD1048"/>
  <c r="AA1048"/>
  <c r="AA1046"/>
  <c r="M1043"/>
  <c r="AF1043" s="1"/>
  <c r="AF1041"/>
  <c r="AD1039"/>
  <c r="AF1038"/>
  <c r="AD1036"/>
  <c r="AD1033"/>
  <c r="AA1033"/>
  <c r="AA1030"/>
  <c r="M1027"/>
  <c r="AF1027" s="1"/>
  <c r="AF1025"/>
  <c r="AF1076"/>
  <c r="AD1063"/>
  <c r="AF1061"/>
  <c r="M1127"/>
  <c r="AF1127" s="1"/>
  <c r="AF1117"/>
  <c r="AD1116"/>
  <c r="AF1114"/>
  <c r="AD1112"/>
  <c r="AF1110"/>
  <c r="AD1108"/>
  <c r="AA1102"/>
  <c r="AD1094"/>
  <c r="AD1082"/>
  <c r="M1079"/>
  <c r="AF1079" s="1"/>
  <c r="AF1077"/>
  <c r="AA1066"/>
  <c r="AF1060"/>
  <c r="AD1126"/>
  <c r="AA1122"/>
  <c r="AA1117"/>
  <c r="AA1114"/>
  <c r="AA1110"/>
  <c r="AA1106"/>
  <c r="AD1103"/>
  <c r="AF1102"/>
  <c r="AD1098"/>
  <c r="M1095"/>
  <c r="AF1095" s="1"/>
  <c r="AD1092"/>
  <c r="AF1090"/>
  <c r="AA1086"/>
  <c r="AD1080"/>
  <c r="AD1078"/>
  <c r="AD1077"/>
  <c r="AA1077"/>
  <c r="AA1074"/>
  <c r="M1071"/>
  <c r="AF1071" s="1"/>
  <c r="AF1069"/>
  <c r="AD1067"/>
  <c r="AF1066"/>
  <c r="AD1064"/>
  <c r="AD1062"/>
  <c r="AD1060"/>
  <c r="AA1060"/>
  <c r="AA1058"/>
  <c r="M1055"/>
  <c r="AF1055" s="1"/>
  <c r="AD1051"/>
  <c r="AF1050"/>
  <c r="AD1049"/>
  <c r="AD1046"/>
  <c r="AD1045"/>
  <c r="AA1045"/>
  <c r="AA1042"/>
  <c r="M1039"/>
  <c r="AF1039" s="1"/>
  <c r="AD1035"/>
  <c r="AD1032"/>
  <c r="AD1030"/>
  <c r="AD1029"/>
  <c r="AA1029"/>
  <c r="AA1026"/>
  <c r="AF1136"/>
  <c r="Z1133"/>
  <c r="Z1125"/>
  <c r="AF1103"/>
  <c r="Z1101"/>
  <c r="Z1093"/>
  <c r="Z1085"/>
  <c r="AF1067"/>
  <c r="AF1063"/>
  <c r="AF1051"/>
  <c r="AF1035"/>
  <c r="Z1136"/>
  <c r="AA1133"/>
  <c r="Z1128"/>
  <c r="AA1125"/>
  <c r="Z1104"/>
  <c r="AA1101"/>
  <c r="Z1096"/>
  <c r="AA1093"/>
  <c r="Z1088"/>
  <c r="AA1085"/>
  <c r="Z1080"/>
  <c r="Z1077"/>
  <c r="Z1076"/>
  <c r="Z1073"/>
  <c r="Z1072"/>
  <c r="Z1069"/>
  <c r="Z1068"/>
  <c r="Z1065"/>
  <c r="Z1064"/>
  <c r="Z1060"/>
  <c r="Z1061"/>
  <c r="Z1057"/>
  <c r="Z1056"/>
  <c r="Z1053"/>
  <c r="Z1052"/>
  <c r="Z1048"/>
  <c r="Z1049"/>
  <c r="Z1045"/>
  <c r="Z1044"/>
  <c r="Z1041"/>
  <c r="Z1040"/>
  <c r="Z1037"/>
  <c r="Z1036"/>
  <c r="Z1033"/>
  <c r="Z1032"/>
  <c r="Z1029"/>
  <c r="Z1028"/>
  <c r="Z1025"/>
  <c r="Z1137"/>
  <c r="AF1134"/>
  <c r="Z1129"/>
  <c r="Z1105"/>
  <c r="AF1099"/>
  <c r="Z1097"/>
  <c r="Z1089"/>
  <c r="AF1083"/>
  <c r="Z1081"/>
  <c r="AA1137"/>
  <c r="AA1129"/>
  <c r="Z1124"/>
  <c r="Z1121"/>
  <c r="Z1120"/>
  <c r="Z1118"/>
  <c r="Z1116"/>
  <c r="Z1113"/>
  <c r="Z1112"/>
  <c r="Z1109"/>
  <c r="Z1108"/>
  <c r="AA1105"/>
  <c r="Z1100"/>
  <c r="AA1097"/>
  <c r="Z1092"/>
  <c r="AA1089"/>
  <c r="Z1084"/>
  <c r="AA1081"/>
  <c r="AA52" i="10"/>
  <c r="AD54"/>
  <c r="AD56"/>
  <c r="AD59"/>
  <c r="AD60"/>
  <c r="AA61"/>
  <c r="AA64"/>
  <c r="AD65"/>
  <c r="AA68"/>
  <c r="AD70"/>
  <c r="AD72"/>
  <c r="AD75"/>
  <c r="AD76"/>
  <c r="AA77"/>
  <c r="AA80"/>
  <c r="AD81"/>
  <c r="AA84"/>
  <c r="AD88"/>
  <c r="AD91"/>
  <c r="AD92"/>
  <c r="AA93"/>
  <c r="AA96"/>
  <c r="AD97"/>
  <c r="AA100"/>
  <c r="AD104"/>
  <c r="AD107"/>
  <c r="AD108"/>
  <c r="AA109"/>
  <c r="AA112"/>
  <c r="AD113"/>
  <c r="M9"/>
  <c r="AF9" s="1"/>
  <c r="Z10"/>
  <c r="Z13"/>
  <c r="Z16"/>
  <c r="M23"/>
  <c r="AF23" s="1"/>
  <c r="M25"/>
  <c r="AF25" s="1"/>
  <c r="Z26"/>
  <c r="Z29"/>
  <c r="Z32"/>
  <c r="M39"/>
  <c r="AF39" s="1"/>
  <c r="M41"/>
  <c r="AF41" s="1"/>
  <c r="Z42"/>
  <c r="Z45"/>
  <c r="Z48"/>
  <c r="AB48" s="1"/>
  <c r="M55"/>
  <c r="AF55" s="1"/>
  <c r="M57"/>
  <c r="AF57" s="1"/>
  <c r="Z58"/>
  <c r="Z61"/>
  <c r="Z64"/>
  <c r="AB64" s="1"/>
  <c r="AC64" s="1"/>
  <c r="M71"/>
  <c r="AF71" s="1"/>
  <c r="M73"/>
  <c r="AF73" s="1"/>
  <c r="Z74"/>
  <c r="Z77"/>
  <c r="Z80"/>
  <c r="M87"/>
  <c r="AF87" s="1"/>
  <c r="M89"/>
  <c r="AF89" s="1"/>
  <c r="Z90"/>
  <c r="Z93"/>
  <c r="Z96"/>
  <c r="M103"/>
  <c r="AF103" s="1"/>
  <c r="M105"/>
  <c r="AF105" s="1"/>
  <c r="Z106"/>
  <c r="Z109"/>
  <c r="Z112"/>
  <c r="AD88" i="9"/>
  <c r="M88"/>
  <c r="AF88" s="1"/>
  <c r="AD131"/>
  <c r="M131"/>
  <c r="AF131" s="1"/>
  <c r="AD92"/>
  <c r="M92"/>
  <c r="AF92" s="1"/>
  <c r="AD123"/>
  <c r="M123"/>
  <c r="AF123" s="1"/>
  <c r="AD75"/>
  <c r="M75"/>
  <c r="AF75" s="1"/>
  <c r="AD107"/>
  <c r="M107"/>
  <c r="AF107" s="1"/>
  <c r="AA8"/>
  <c r="AA16"/>
  <c r="AA23"/>
  <c r="AA31"/>
  <c r="AA39"/>
  <c r="AA47"/>
  <c r="AA55"/>
  <c r="AB55" s="1"/>
  <c r="AA63"/>
  <c r="Z91"/>
  <c r="Z94"/>
  <c r="Z122"/>
  <c r="Z125"/>
  <c r="AD67"/>
  <c r="M67"/>
  <c r="AF67" s="1"/>
  <c r="M65"/>
  <c r="AF65" s="1"/>
  <c r="AD65"/>
  <c r="AD147"/>
  <c r="M147"/>
  <c r="AF147" s="1"/>
  <c r="AD83"/>
  <c r="M83"/>
  <c r="AF83" s="1"/>
  <c r="AD115"/>
  <c r="M115"/>
  <c r="AF115" s="1"/>
  <c r="AD138"/>
  <c r="M138"/>
  <c r="AF138" s="1"/>
  <c r="Z66"/>
  <c r="Z69"/>
  <c r="Z99"/>
  <c r="Z101"/>
  <c r="Z130"/>
  <c r="AB130" s="1"/>
  <c r="Z133"/>
  <c r="M8"/>
  <c r="AF8" s="1"/>
  <c r="AD9"/>
  <c r="M16"/>
  <c r="AF16" s="1"/>
  <c r="AD17"/>
  <c r="M23"/>
  <c r="AF23" s="1"/>
  <c r="AD24"/>
  <c r="M31"/>
  <c r="AF31" s="1"/>
  <c r="AD32"/>
  <c r="M39"/>
  <c r="AF39" s="1"/>
  <c r="AD40"/>
  <c r="M47"/>
  <c r="AF47" s="1"/>
  <c r="AD48"/>
  <c r="M55"/>
  <c r="AF55" s="1"/>
  <c r="AD56"/>
  <c r="M63"/>
  <c r="AF63" s="1"/>
  <c r="AD64"/>
  <c r="AD68"/>
  <c r="AA69"/>
  <c r="AD76"/>
  <c r="AA77"/>
  <c r="AB77" s="1"/>
  <c r="AC77" s="1"/>
  <c r="AD84"/>
  <c r="AA85"/>
  <c r="AD93"/>
  <c r="AA94"/>
  <c r="AD100"/>
  <c r="AA101"/>
  <c r="AD108"/>
  <c r="AA109"/>
  <c r="AB109" s="1"/>
  <c r="AC109" s="1"/>
  <c r="AD116"/>
  <c r="AA117"/>
  <c r="AD124"/>
  <c r="AA125"/>
  <c r="AD132"/>
  <c r="AA133"/>
  <c r="AF141"/>
  <c r="M142"/>
  <c r="AF142" s="1"/>
  <c r="Z144"/>
  <c r="AD13"/>
  <c r="AA14"/>
  <c r="AD20"/>
  <c r="AA21"/>
  <c r="AD28"/>
  <c r="AA29"/>
  <c r="AD36"/>
  <c r="AA37"/>
  <c r="AD44"/>
  <c r="AA45"/>
  <c r="AD52"/>
  <c r="AA53"/>
  <c r="AD60"/>
  <c r="AA61"/>
  <c r="AA72"/>
  <c r="AF73"/>
  <c r="AA80"/>
  <c r="AB80" s="1"/>
  <c r="AC80" s="1"/>
  <c r="AF81"/>
  <c r="AA89"/>
  <c r="AF90"/>
  <c r="AA97"/>
  <c r="AF98"/>
  <c r="AA104"/>
  <c r="AF105"/>
  <c r="AA112"/>
  <c r="AF113"/>
  <c r="AA120"/>
  <c r="AF121"/>
  <c r="AA128"/>
  <c r="AB128" s="1"/>
  <c r="AF129"/>
  <c r="AA136"/>
  <c r="Z140"/>
  <c r="AB143"/>
  <c r="AD144"/>
  <c r="AA145"/>
  <c r="AA148"/>
  <c r="AB19" i="10"/>
  <c r="AB35"/>
  <c r="AC35" s="1"/>
  <c r="AB51"/>
  <c r="AB67"/>
  <c r="AC67" s="1"/>
  <c r="AB83"/>
  <c r="AA8"/>
  <c r="M11"/>
  <c r="AF11" s="1"/>
  <c r="M13"/>
  <c r="AF13" s="1"/>
  <c r="Z18"/>
  <c r="Z20"/>
  <c r="AA24"/>
  <c r="M27"/>
  <c r="AF27" s="1"/>
  <c r="M29"/>
  <c r="AF29" s="1"/>
  <c r="AD30"/>
  <c r="Z34"/>
  <c r="Z36"/>
  <c r="AA40"/>
  <c r="M43"/>
  <c r="AF43" s="1"/>
  <c r="M45"/>
  <c r="AF45" s="1"/>
  <c r="AD46"/>
  <c r="Z50"/>
  <c r="Z52"/>
  <c r="AB55"/>
  <c r="AA56"/>
  <c r="M59"/>
  <c r="AF59" s="1"/>
  <c r="M61"/>
  <c r="AF61" s="1"/>
  <c r="AD62"/>
  <c r="Z66"/>
  <c r="Z68"/>
  <c r="AA72"/>
  <c r="M75"/>
  <c r="AF75" s="1"/>
  <c r="M77"/>
  <c r="AF77" s="1"/>
  <c r="AD78"/>
  <c r="Z82"/>
  <c r="Z84"/>
  <c r="AA88"/>
  <c r="M91"/>
  <c r="AF91" s="1"/>
  <c r="M93"/>
  <c r="AF93" s="1"/>
  <c r="Z98"/>
  <c r="Z100"/>
  <c r="AA104"/>
  <c r="M107"/>
  <c r="AF107" s="1"/>
  <c r="M109"/>
  <c r="AF109" s="1"/>
  <c r="AD110"/>
  <c r="Z114"/>
  <c r="Z8"/>
  <c r="AA12"/>
  <c r="M15"/>
  <c r="AF15" s="1"/>
  <c r="M17"/>
  <c r="AF17" s="1"/>
  <c r="Z22"/>
  <c r="Z24"/>
  <c r="AA28"/>
  <c r="M31"/>
  <c r="AF31" s="1"/>
  <c r="M33"/>
  <c r="AF33" s="1"/>
  <c r="AD34"/>
  <c r="Z38"/>
  <c r="Z40"/>
  <c r="AA44"/>
  <c r="M47"/>
  <c r="AF47" s="1"/>
  <c r="M49"/>
  <c r="AF49" s="1"/>
  <c r="AD50"/>
  <c r="Z54"/>
  <c r="Z56"/>
  <c r="AA60"/>
  <c r="M63"/>
  <c r="AF63" s="1"/>
  <c r="M65"/>
  <c r="AF65" s="1"/>
  <c r="Z70"/>
  <c r="Z72"/>
  <c r="AA76"/>
  <c r="M79"/>
  <c r="AF79" s="1"/>
  <c r="M81"/>
  <c r="AF81" s="1"/>
  <c r="Z86"/>
  <c r="Z88"/>
  <c r="AA92"/>
  <c r="M95"/>
  <c r="AF95" s="1"/>
  <c r="M97"/>
  <c r="AF97" s="1"/>
  <c r="Z102"/>
  <c r="Z104"/>
  <c r="AA108"/>
  <c r="M111"/>
  <c r="AF111" s="1"/>
  <c r="M113"/>
  <c r="AF113" s="1"/>
  <c r="AD114"/>
  <c r="M8"/>
  <c r="AF8" s="1"/>
  <c r="AA10"/>
  <c r="M12"/>
  <c r="AF12" s="1"/>
  <c r="AA14"/>
  <c r="M16"/>
  <c r="AF16" s="1"/>
  <c r="AA18"/>
  <c r="M20"/>
  <c r="AF20" s="1"/>
  <c r="AA22"/>
  <c r="M24"/>
  <c r="AF24" s="1"/>
  <c r="AA26"/>
  <c r="AB26" s="1"/>
  <c r="M28"/>
  <c r="AF28" s="1"/>
  <c r="AA30"/>
  <c r="M32"/>
  <c r="AF32" s="1"/>
  <c r="AA34"/>
  <c r="M36"/>
  <c r="AF36" s="1"/>
  <c r="AA38"/>
  <c r="M40"/>
  <c r="AF40" s="1"/>
  <c r="AA42"/>
  <c r="M44"/>
  <c r="AF44" s="1"/>
  <c r="AA46"/>
  <c r="M48"/>
  <c r="AF48" s="1"/>
  <c r="AA50"/>
  <c r="M52"/>
  <c r="AF52" s="1"/>
  <c r="AA54"/>
  <c r="M56"/>
  <c r="AF56" s="1"/>
  <c r="AA58"/>
  <c r="M60"/>
  <c r="AF60" s="1"/>
  <c r="AA62"/>
  <c r="M64"/>
  <c r="AF64" s="1"/>
  <c r="AA66"/>
  <c r="AB66" s="1"/>
  <c r="AC66" s="1"/>
  <c r="M68"/>
  <c r="AF68" s="1"/>
  <c r="AA70"/>
  <c r="M72"/>
  <c r="AF72" s="1"/>
  <c r="AA74"/>
  <c r="M76"/>
  <c r="AF76" s="1"/>
  <c r="AA78"/>
  <c r="M80"/>
  <c r="AF80" s="1"/>
  <c r="AA82"/>
  <c r="M84"/>
  <c r="AF84" s="1"/>
  <c r="AA86"/>
  <c r="M88"/>
  <c r="AF88" s="1"/>
  <c r="AA90"/>
  <c r="AB90" s="1"/>
  <c r="AC90" s="1"/>
  <c r="M92"/>
  <c r="AF92" s="1"/>
  <c r="AA94"/>
  <c r="M96"/>
  <c r="AF96" s="1"/>
  <c r="AA98"/>
  <c r="M100"/>
  <c r="AF100" s="1"/>
  <c r="AA102"/>
  <c r="M104"/>
  <c r="AF104" s="1"/>
  <c r="AA106"/>
  <c r="M108"/>
  <c r="AF108" s="1"/>
  <c r="AA110"/>
  <c r="M112"/>
  <c r="AF112" s="1"/>
  <c r="AA114"/>
  <c r="AD149" i="9"/>
  <c r="AD18"/>
  <c r="AB21"/>
  <c r="AC21" s="1"/>
  <c r="AD25"/>
  <c r="AD41"/>
  <c r="AD49"/>
  <c r="AD73"/>
  <c r="AD81"/>
  <c r="AD121"/>
  <c r="AD145"/>
  <c r="AB149"/>
  <c r="AC149" s="1"/>
  <c r="AA10"/>
  <c r="M11"/>
  <c r="AF11" s="1"/>
  <c r="Z13"/>
  <c r="AF14"/>
  <c r="AD14"/>
  <c r="AA18"/>
  <c r="Z20"/>
  <c r="AF21"/>
  <c r="AD21"/>
  <c r="AA25"/>
  <c r="M26"/>
  <c r="AF26" s="1"/>
  <c r="Z28"/>
  <c r="AF29"/>
  <c r="AD29"/>
  <c r="AA33"/>
  <c r="M34"/>
  <c r="AF34" s="1"/>
  <c r="Z36"/>
  <c r="AF37"/>
  <c r="AD37"/>
  <c r="AA41"/>
  <c r="AB41" s="1"/>
  <c r="AC41" s="1"/>
  <c r="M42"/>
  <c r="AF42" s="1"/>
  <c r="Z44"/>
  <c r="AF45"/>
  <c r="AD45"/>
  <c r="AA49"/>
  <c r="M50"/>
  <c r="AF50" s="1"/>
  <c r="Z52"/>
  <c r="AF53"/>
  <c r="AD53"/>
  <c r="AA57"/>
  <c r="AB57" s="1"/>
  <c r="M58"/>
  <c r="AF58" s="1"/>
  <c r="Z60"/>
  <c r="AF61"/>
  <c r="AD61"/>
  <c r="AA65"/>
  <c r="M66"/>
  <c r="AF66" s="1"/>
  <c r="Z68"/>
  <c r="AF69"/>
  <c r="AD69"/>
  <c r="AA73"/>
  <c r="AB73" s="1"/>
  <c r="M74"/>
  <c r="AF74" s="1"/>
  <c r="Z76"/>
  <c r="AF77"/>
  <c r="AD77"/>
  <c r="AA81"/>
  <c r="M82"/>
  <c r="AF82" s="1"/>
  <c r="Z84"/>
  <c r="AF85"/>
  <c r="AD85"/>
  <c r="AA90"/>
  <c r="M91"/>
  <c r="AF91" s="1"/>
  <c r="Z93"/>
  <c r="AF94"/>
  <c r="AD94"/>
  <c r="AA98"/>
  <c r="M99"/>
  <c r="AF99" s="1"/>
  <c r="Z100"/>
  <c r="AF101"/>
  <c r="AD101"/>
  <c r="AA105"/>
  <c r="M106"/>
  <c r="AF106" s="1"/>
  <c r="Z108"/>
  <c r="AF109"/>
  <c r="AD109"/>
  <c r="AA113"/>
  <c r="AB113" s="1"/>
  <c r="AC113" s="1"/>
  <c r="M114"/>
  <c r="AF114" s="1"/>
  <c r="Z116"/>
  <c r="AF117"/>
  <c r="AD117"/>
  <c r="AA121"/>
  <c r="M122"/>
  <c r="AF122" s="1"/>
  <c r="Z124"/>
  <c r="AF125"/>
  <c r="AD125"/>
  <c r="AA129"/>
  <c r="M130"/>
  <c r="AF130" s="1"/>
  <c r="Z132"/>
  <c r="AF133"/>
  <c r="AD133"/>
  <c r="AD137"/>
  <c r="AF149"/>
  <c r="AD10"/>
  <c r="AD33"/>
  <c r="AD57"/>
  <c r="AD90"/>
  <c r="AD98"/>
  <c r="AD105"/>
  <c r="AD113"/>
  <c r="AD129"/>
  <c r="AA13"/>
  <c r="AA20"/>
  <c r="AA28"/>
  <c r="AA36"/>
  <c r="AA44"/>
  <c r="AB46"/>
  <c r="AA52"/>
  <c r="AA60"/>
  <c r="AA68"/>
  <c r="AA76"/>
  <c r="AA84"/>
  <c r="AA93"/>
  <c r="AA100"/>
  <c r="AB102"/>
  <c r="AA108"/>
  <c r="AB110"/>
  <c r="AA116"/>
  <c r="AA124"/>
  <c r="AA132"/>
  <c r="AF137"/>
  <c r="AA140"/>
  <c r="AD141"/>
  <c r="M9"/>
  <c r="AF9" s="1"/>
  <c r="M13"/>
  <c r="AF13" s="1"/>
  <c r="M17"/>
  <c r="AF17" s="1"/>
  <c r="M20"/>
  <c r="AF20" s="1"/>
  <c r="M24"/>
  <c r="AF24" s="1"/>
  <c r="M28"/>
  <c r="AF28" s="1"/>
  <c r="M32"/>
  <c r="AF32" s="1"/>
  <c r="M36"/>
  <c r="AF36" s="1"/>
  <c r="M40"/>
  <c r="AF40" s="1"/>
  <c r="M44"/>
  <c r="AF44" s="1"/>
  <c r="M48"/>
  <c r="AF48" s="1"/>
  <c r="M52"/>
  <c r="AF52" s="1"/>
  <c r="M56"/>
  <c r="AF56" s="1"/>
  <c r="M60"/>
  <c r="AF60" s="1"/>
  <c r="M64"/>
  <c r="AF64" s="1"/>
  <c r="M68"/>
  <c r="AF68" s="1"/>
  <c r="M72"/>
  <c r="AF72" s="1"/>
  <c r="M76"/>
  <c r="AF76" s="1"/>
  <c r="M80"/>
  <c r="AF80" s="1"/>
  <c r="M84"/>
  <c r="AF84" s="1"/>
  <c r="M89"/>
  <c r="AF89" s="1"/>
  <c r="M93"/>
  <c r="AF93" s="1"/>
  <c r="M97"/>
  <c r="AF97" s="1"/>
  <c r="M100"/>
  <c r="AF100" s="1"/>
  <c r="M104"/>
  <c r="AF104" s="1"/>
  <c r="M108"/>
  <c r="AF108" s="1"/>
  <c r="M112"/>
  <c r="AF112" s="1"/>
  <c r="M116"/>
  <c r="AF116" s="1"/>
  <c r="M120"/>
  <c r="AF120" s="1"/>
  <c r="M124"/>
  <c r="AF124" s="1"/>
  <c r="M128"/>
  <c r="AF128" s="1"/>
  <c r="M132"/>
  <c r="AF132" s="1"/>
  <c r="M136"/>
  <c r="AF136" s="1"/>
  <c r="M140"/>
  <c r="AF140" s="1"/>
  <c r="M144"/>
  <c r="AF144" s="1"/>
  <c r="M148"/>
  <c r="AF148" s="1"/>
  <c r="AB53" i="10"/>
  <c r="AF14"/>
  <c r="AF18"/>
  <c r="AF38"/>
  <c r="AF42"/>
  <c r="AF66"/>
  <c r="AF82"/>
  <c r="AF86"/>
  <c r="AF90"/>
  <c r="AF94"/>
  <c r="AF98"/>
  <c r="AF102"/>
  <c r="AF106"/>
  <c r="AD14"/>
  <c r="AD18"/>
  <c r="AD38"/>
  <c r="AD42"/>
  <c r="AD66"/>
  <c r="AD82"/>
  <c r="AD86"/>
  <c r="AD90"/>
  <c r="AD94"/>
  <c r="AD98"/>
  <c r="AD102"/>
  <c r="AD106"/>
  <c r="M10"/>
  <c r="AF10" s="1"/>
  <c r="M22"/>
  <c r="AF22" s="1"/>
  <c r="M26"/>
  <c r="AF26" s="1"/>
  <c r="M30"/>
  <c r="AF30" s="1"/>
  <c r="M34"/>
  <c r="AF34" s="1"/>
  <c r="M46"/>
  <c r="AF46" s="1"/>
  <c r="M50"/>
  <c r="AF50" s="1"/>
  <c r="M54"/>
  <c r="AF54" s="1"/>
  <c r="M58"/>
  <c r="AF58" s="1"/>
  <c r="M62"/>
  <c r="AF62" s="1"/>
  <c r="M70"/>
  <c r="AF70" s="1"/>
  <c r="M74"/>
  <c r="AF74" s="1"/>
  <c r="M78"/>
  <c r="AF78" s="1"/>
  <c r="M110"/>
  <c r="AF110" s="1"/>
  <c r="M114"/>
  <c r="AF114" s="1"/>
  <c r="AE8" i="13" l="1"/>
  <c r="AB54"/>
  <c r="AC54" s="1"/>
  <c r="AE54" s="1"/>
  <c r="AB40" i="17"/>
  <c r="AC40" s="1"/>
  <c r="AB88" i="9"/>
  <c r="AC88" s="1"/>
  <c r="AE88" s="1"/>
  <c r="AB139"/>
  <c r="AB51"/>
  <c r="AB95"/>
  <c r="AC95" s="1"/>
  <c r="AE95" s="1"/>
  <c r="AB82"/>
  <c r="AB15"/>
  <c r="AB89"/>
  <c r="AB35"/>
  <c r="AB86"/>
  <c r="AC86" s="1"/>
  <c r="AE86" s="1"/>
  <c r="AB107"/>
  <c r="AC107" s="1"/>
  <c r="AE107" s="1"/>
  <c r="AB126"/>
  <c r="AB10"/>
  <c r="AC10" s="1"/>
  <c r="AE10" s="1"/>
  <c r="AB115"/>
  <c r="AC115" s="1"/>
  <c r="AE115" s="1"/>
  <c r="AB122"/>
  <c r="AC122" s="1"/>
  <c r="AB25"/>
  <c r="AB39"/>
  <c r="AC39" s="1"/>
  <c r="AE39" s="1"/>
  <c r="AB74" i="17"/>
  <c r="AC74" s="1"/>
  <c r="AB89"/>
  <c r="AC89" s="1"/>
  <c r="AB59"/>
  <c r="AC59" s="1"/>
  <c r="AB34"/>
  <c r="AC34" s="1"/>
  <c r="AE34" s="1"/>
  <c r="AB19"/>
  <c r="AC19" s="1"/>
  <c r="AE19" s="1"/>
  <c r="AB72"/>
  <c r="AC72" s="1"/>
  <c r="AE72" s="1"/>
  <c r="AB81"/>
  <c r="AC81" s="1"/>
  <c r="AB66"/>
  <c r="AC66" s="1"/>
  <c r="AE66" s="1"/>
  <c r="AB65"/>
  <c r="AC65" s="1"/>
  <c r="AE65" s="1"/>
  <c r="AB94"/>
  <c r="AC94" s="1"/>
  <c r="AB55"/>
  <c r="AC55" s="1"/>
  <c r="AE55" s="1"/>
  <c r="AB33"/>
  <c r="AC33" s="1"/>
  <c r="AE33" s="1"/>
  <c r="AB82"/>
  <c r="AC82" s="1"/>
  <c r="AB37"/>
  <c r="AC37" s="1"/>
  <c r="AE37" s="1"/>
  <c r="AE56"/>
  <c r="AB63"/>
  <c r="AC63" s="1"/>
  <c r="AE63" s="1"/>
  <c r="AB75"/>
  <c r="AC75" s="1"/>
  <c r="AB48"/>
  <c r="AC48" s="1"/>
  <c r="AE48" s="1"/>
  <c r="AB62"/>
  <c r="AC62" s="1"/>
  <c r="AB61"/>
  <c r="AC61" s="1"/>
  <c r="AE61" s="1"/>
  <c r="AB47"/>
  <c r="AC47" s="1"/>
  <c r="AB52"/>
  <c r="AC52" s="1"/>
  <c r="AE52" s="1"/>
  <c r="AB27"/>
  <c r="AC27" s="1"/>
  <c r="AE27" s="1"/>
  <c r="AB58"/>
  <c r="AC58" s="1"/>
  <c r="AE58" s="1"/>
  <c r="AB90"/>
  <c r="AC90" s="1"/>
  <c r="AE90" s="1"/>
  <c r="AB85"/>
  <c r="AC85" s="1"/>
  <c r="AE85" s="1"/>
  <c r="AB68"/>
  <c r="AC68" s="1"/>
  <c r="AE68" s="1"/>
  <c r="AB39"/>
  <c r="AC39" s="1"/>
  <c r="AE39" s="1"/>
  <c r="AB43"/>
  <c r="AC43" s="1"/>
  <c r="AE43" s="1"/>
  <c r="AB31"/>
  <c r="AC31" s="1"/>
  <c r="AE31" s="1"/>
  <c r="AB67"/>
  <c r="AC67" s="1"/>
  <c r="AE67" s="1"/>
  <c r="AE75"/>
  <c r="AB42"/>
  <c r="AC42" s="1"/>
  <c r="AB36"/>
  <c r="AC36" s="1"/>
  <c r="AE36" s="1"/>
  <c r="AB71"/>
  <c r="AC71" s="1"/>
  <c r="AE71" s="1"/>
  <c r="AB29"/>
  <c r="AC29" s="1"/>
  <c r="AE29" s="1"/>
  <c r="AB54"/>
  <c r="AC54" s="1"/>
  <c r="AE54" s="1"/>
  <c r="AB18"/>
  <c r="AC18" s="1"/>
  <c r="AB22"/>
  <c r="AC22" s="1"/>
  <c r="AE22" s="1"/>
  <c r="AB79"/>
  <c r="AC79" s="1"/>
  <c r="AE79" s="1"/>
  <c r="AB88"/>
  <c r="AC88" s="1"/>
  <c r="AE88" s="1"/>
  <c r="AB69"/>
  <c r="AC69" s="1"/>
  <c r="AE69" s="1"/>
  <c r="AE91"/>
  <c r="AB7"/>
  <c r="AC7" s="1"/>
  <c r="AE7" s="1"/>
  <c r="AB76"/>
  <c r="AC76" s="1"/>
  <c r="AE76" s="1"/>
  <c r="AB64"/>
  <c r="AC64" s="1"/>
  <c r="AE64" s="1"/>
  <c r="AB3"/>
  <c r="AC3" s="1"/>
  <c r="AE3" s="1"/>
  <c r="AB73"/>
  <c r="AC73" s="1"/>
  <c r="AE73" s="1"/>
  <c r="AB50"/>
  <c r="AC50" s="1"/>
  <c r="AE50" s="1"/>
  <c r="AB30"/>
  <c r="AC30" s="1"/>
  <c r="AE30" s="1"/>
  <c r="AB70"/>
  <c r="AC70" s="1"/>
  <c r="AE70" s="1"/>
  <c r="AB26"/>
  <c r="AC26" s="1"/>
  <c r="AE26" s="1"/>
  <c r="AB77"/>
  <c r="AC77" s="1"/>
  <c r="AE77" s="1"/>
  <c r="AB84"/>
  <c r="AC84" s="1"/>
  <c r="AE84" s="1"/>
  <c r="AB53"/>
  <c r="AC53" s="1"/>
  <c r="AE53" s="1"/>
  <c r="AB92"/>
  <c r="AC92" s="1"/>
  <c r="AE92" s="1"/>
  <c r="AB86"/>
  <c r="AC86" s="1"/>
  <c r="AE86" s="1"/>
  <c r="AE94"/>
  <c r="AB80"/>
  <c r="AC80" s="1"/>
  <c r="AE80" s="1"/>
  <c r="AE59"/>
  <c r="AE40"/>
  <c r="AB10"/>
  <c r="AC10" s="1"/>
  <c r="AE10" s="1"/>
  <c r="AB32"/>
  <c r="AC32" s="1"/>
  <c r="AE32" s="1"/>
  <c r="AB95"/>
  <c r="AC95" s="1"/>
  <c r="AE95" s="1"/>
  <c r="AB35"/>
  <c r="AC35" s="1"/>
  <c r="AE35" s="1"/>
  <c r="AB537" i="11"/>
  <c r="AC537" s="1"/>
  <c r="AE73" i="12"/>
  <c r="AE49"/>
  <c r="AE15" i="14"/>
  <c r="AE17"/>
  <c r="AB2" i="17"/>
  <c r="AC2" s="1"/>
  <c r="AE2" s="1"/>
  <c r="AE40" i="13"/>
  <c r="AE50" i="12"/>
  <c r="AE89" i="17"/>
  <c r="AB103" i="9"/>
  <c r="AC103" s="1"/>
  <c r="AE103" s="1"/>
  <c r="AB22"/>
  <c r="AC22" s="1"/>
  <c r="AE22" s="1"/>
  <c r="AE59" i="12"/>
  <c r="AE78"/>
  <c r="AE52"/>
  <c r="AB28" i="17"/>
  <c r="AC28" s="1"/>
  <c r="AE28" s="1"/>
  <c r="AE6" i="14"/>
  <c r="AB6" i="17"/>
  <c r="AC6" s="1"/>
  <c r="AE6" s="1"/>
  <c r="AE21" i="14"/>
  <c r="AE63" i="12"/>
  <c r="AB44" i="17"/>
  <c r="AC44" s="1"/>
  <c r="AE44" s="1"/>
  <c r="AE18"/>
  <c r="AB11"/>
  <c r="AC11" s="1"/>
  <c r="AE11" s="1"/>
  <c r="AB45"/>
  <c r="AC45" s="1"/>
  <c r="AE45" s="1"/>
  <c r="AB49"/>
  <c r="AC49" s="1"/>
  <c r="AE49" s="1"/>
  <c r="AB5"/>
  <c r="AC5" s="1"/>
  <c r="AE5" s="1"/>
  <c r="AE81"/>
  <c r="AB93"/>
  <c r="AC93" s="1"/>
  <c r="AE93" s="1"/>
  <c r="AB14"/>
  <c r="AC14" s="1"/>
  <c r="AE14" s="1"/>
  <c r="AE47"/>
  <c r="AB78"/>
  <c r="AC78" s="1"/>
  <c r="AE78" s="1"/>
  <c r="AB21"/>
  <c r="AC21" s="1"/>
  <c r="AE21" s="1"/>
  <c r="AE57"/>
  <c r="AB83"/>
  <c r="AC83" s="1"/>
  <c r="AE83" s="1"/>
  <c r="AB23"/>
  <c r="AC23" s="1"/>
  <c r="AB12"/>
  <c r="AC12" s="1"/>
  <c r="AE12" s="1"/>
  <c r="AB24"/>
  <c r="AC24" s="1"/>
  <c r="AE24" s="1"/>
  <c r="AB46"/>
  <c r="AC46" s="1"/>
  <c r="AE46" s="1"/>
  <c r="AB15"/>
  <c r="AC15" s="1"/>
  <c r="AE15" s="1"/>
  <c r="AE62"/>
  <c r="AB87"/>
  <c r="AC87" s="1"/>
  <c r="AE87" s="1"/>
  <c r="AE4" i="12"/>
  <c r="AE15"/>
  <c r="AE77"/>
  <c r="AE40"/>
  <c r="AB29" i="13"/>
  <c r="AC29" s="1"/>
  <c r="AE29" s="1"/>
  <c r="AB24"/>
  <c r="AC24" s="1"/>
  <c r="AE24" s="1"/>
  <c r="AB15"/>
  <c r="AC15" s="1"/>
  <c r="AB59"/>
  <c r="AC59" s="1"/>
  <c r="AE59" s="1"/>
  <c r="AB63"/>
  <c r="AC63" s="1"/>
  <c r="AE63" s="1"/>
  <c r="AB6"/>
  <c r="AC6" s="1"/>
  <c r="AE6" s="1"/>
  <c r="AB26"/>
  <c r="AC26" s="1"/>
  <c r="AE26" s="1"/>
  <c r="AB55"/>
  <c r="AC55" s="1"/>
  <c r="AE55" s="1"/>
  <c r="AB25"/>
  <c r="AC25" s="1"/>
  <c r="AE25" s="1"/>
  <c r="AB17"/>
  <c r="AC17" s="1"/>
  <c r="AE17" s="1"/>
  <c r="AB23"/>
  <c r="AC23" s="1"/>
  <c r="AB22"/>
  <c r="AC22" s="1"/>
  <c r="AE22" s="1"/>
  <c r="AE41"/>
  <c r="AB21"/>
  <c r="AC21" s="1"/>
  <c r="AB13" i="17"/>
  <c r="AC13" s="1"/>
  <c r="AE13" s="1"/>
  <c r="AB8"/>
  <c r="AC8" s="1"/>
  <c r="AE8" s="1"/>
  <c r="AB46" i="13"/>
  <c r="AC46" s="1"/>
  <c r="AE41" i="17"/>
  <c r="AB9"/>
  <c r="AC9" s="1"/>
  <c r="AE9" s="1"/>
  <c r="AB64" i="13"/>
  <c r="AC64" s="1"/>
  <c r="AB4"/>
  <c r="AC4" s="1"/>
  <c r="AE4" s="1"/>
  <c r="AB43"/>
  <c r="AC43" s="1"/>
  <c r="AE43" s="1"/>
  <c r="AB51"/>
  <c r="AC51" s="1"/>
  <c r="AE51" s="1"/>
  <c r="AB31"/>
  <c r="AC31" s="1"/>
  <c r="AE31" s="1"/>
  <c r="AE82" i="17"/>
  <c r="AB66" i="13"/>
  <c r="AC66" s="1"/>
  <c r="AE66" s="1"/>
  <c r="AB12"/>
  <c r="AC12" s="1"/>
  <c r="AB49"/>
  <c r="AC49" s="1"/>
  <c r="AE49" s="1"/>
  <c r="AB3"/>
  <c r="AC3" s="1"/>
  <c r="AB16"/>
  <c r="AC16" s="1"/>
  <c r="AE16" s="1"/>
  <c r="AB19"/>
  <c r="AC19" s="1"/>
  <c r="AE19" s="1"/>
  <c r="AB18"/>
  <c r="AC18" s="1"/>
  <c r="AE18" s="1"/>
  <c r="AB69"/>
  <c r="AC69" s="1"/>
  <c r="AE69" s="1"/>
  <c r="AB20"/>
  <c r="AC20" s="1"/>
  <c r="AB39"/>
  <c r="AC39" s="1"/>
  <c r="AE39" s="1"/>
  <c r="AB10"/>
  <c r="AC10" s="1"/>
  <c r="AE10" s="1"/>
  <c r="AE5" i="14"/>
  <c r="AE11" i="13"/>
  <c r="AE9"/>
  <c r="AB42"/>
  <c r="AC42" s="1"/>
  <c r="AE42" s="1"/>
  <c r="AB34"/>
  <c r="AC34" s="1"/>
  <c r="AE34" s="1"/>
  <c r="AB28"/>
  <c r="AC28" s="1"/>
  <c r="AE28" s="1"/>
  <c r="AB50"/>
  <c r="AC50" s="1"/>
  <c r="AE50" s="1"/>
  <c r="AB44"/>
  <c r="AC44" s="1"/>
  <c r="AE44" s="1"/>
  <c r="AB35"/>
  <c r="AC35" s="1"/>
  <c r="AE35" s="1"/>
  <c r="AE13" i="14"/>
  <c r="AE15" i="13"/>
  <c r="AB45"/>
  <c r="AC45" s="1"/>
  <c r="AE45" s="1"/>
  <c r="AB53"/>
  <c r="AC53" s="1"/>
  <c r="AE53" s="1"/>
  <c r="AB33"/>
  <c r="AC33" s="1"/>
  <c r="AE33" s="1"/>
  <c r="AE20"/>
  <c r="AE23" i="17"/>
  <c r="AB65" i="13"/>
  <c r="AC65" s="1"/>
  <c r="AB62"/>
  <c r="AC62" s="1"/>
  <c r="AE62" s="1"/>
  <c r="AB61"/>
  <c r="AC61" s="1"/>
  <c r="AE61" s="1"/>
  <c r="AB67"/>
  <c r="AC67" s="1"/>
  <c r="AE67" s="1"/>
  <c r="AB57"/>
  <c r="AC57" s="1"/>
  <c r="AE57" s="1"/>
  <c r="AB17" i="17"/>
  <c r="AC17" s="1"/>
  <c r="AE17" s="1"/>
  <c r="AB25"/>
  <c r="AC25" s="1"/>
  <c r="AE25" s="1"/>
  <c r="AB13" i="13"/>
  <c r="AC13" s="1"/>
  <c r="AE13" s="1"/>
  <c r="AB38"/>
  <c r="AC38" s="1"/>
  <c r="AE38" s="1"/>
  <c r="AB58"/>
  <c r="AC58" s="1"/>
  <c r="AE58" s="1"/>
  <c r="AE21"/>
  <c r="AB60"/>
  <c r="AC60" s="1"/>
  <c r="AE60" s="1"/>
  <c r="AE64"/>
  <c r="AE23"/>
  <c r="AB2"/>
  <c r="AC2" s="1"/>
  <c r="AE2" s="1"/>
  <c r="AB37"/>
  <c r="AC37" s="1"/>
  <c r="AE37" s="1"/>
  <c r="AB30"/>
  <c r="AC30" s="1"/>
  <c r="AE30" s="1"/>
  <c r="AE5"/>
  <c r="AB47"/>
  <c r="AC47" s="1"/>
  <c r="AE47" s="1"/>
  <c r="AE14"/>
  <c r="AB7"/>
  <c r="AC7" s="1"/>
  <c r="AE7" s="1"/>
  <c r="AB48"/>
  <c r="AC48" s="1"/>
  <c r="AE48" s="1"/>
  <c r="AE56"/>
  <c r="AE46"/>
  <c r="AE3"/>
  <c r="AB32"/>
  <c r="AC32" s="1"/>
  <c r="AE32" s="1"/>
  <c r="AE36"/>
  <c r="AE65"/>
  <c r="AE12"/>
  <c r="AB315" i="11"/>
  <c r="AC315" s="1"/>
  <c r="AE315" s="1"/>
  <c r="AB33"/>
  <c r="AC33" s="1"/>
  <c r="AB560"/>
  <c r="AC560" s="1"/>
  <c r="AB432"/>
  <c r="AC432" s="1"/>
  <c r="AB828"/>
  <c r="AC828" s="1"/>
  <c r="AB189"/>
  <c r="AC189" s="1"/>
  <c r="AE189" s="1"/>
  <c r="AB459"/>
  <c r="AC459" s="1"/>
  <c r="AE459" s="1"/>
  <c r="AE939"/>
  <c r="AB219"/>
  <c r="AC219" s="1"/>
  <c r="AB928"/>
  <c r="AC928" s="1"/>
  <c r="AE928" s="1"/>
  <c r="AB684"/>
  <c r="AC684" s="1"/>
  <c r="AB855"/>
  <c r="AC855" s="1"/>
  <c r="AB712"/>
  <c r="AC712" s="1"/>
  <c r="AE712" s="1"/>
  <c r="AB330"/>
  <c r="AC330" s="1"/>
  <c r="AE330" s="1"/>
  <c r="AB453"/>
  <c r="AC453" s="1"/>
  <c r="AB945"/>
  <c r="AC945" s="1"/>
  <c r="AB745"/>
  <c r="AC745" s="1"/>
  <c r="AB50"/>
  <c r="AC50" s="1"/>
  <c r="AE50" s="1"/>
  <c r="AB859"/>
  <c r="AC859" s="1"/>
  <c r="AE859" s="1"/>
  <c r="AB727"/>
  <c r="AC727" s="1"/>
  <c r="AB579"/>
  <c r="AC579" s="1"/>
  <c r="AE579" s="1"/>
  <c r="AB740"/>
  <c r="AC740" s="1"/>
  <c r="AE740" s="1"/>
  <c r="AB673"/>
  <c r="AC673" s="1"/>
  <c r="AB18"/>
  <c r="AC18" s="1"/>
  <c r="AE18" s="1"/>
  <c r="AB449"/>
  <c r="AC449" s="1"/>
  <c r="AE449" s="1"/>
  <c r="AB393"/>
  <c r="AC393" s="1"/>
  <c r="AB499"/>
  <c r="AC499" s="1"/>
  <c r="AB394"/>
  <c r="AC394" s="1"/>
  <c r="AB899"/>
  <c r="AC899" s="1"/>
  <c r="AE899" s="1"/>
  <c r="AB478"/>
  <c r="AC478" s="1"/>
  <c r="AE478" s="1"/>
  <c r="AB761"/>
  <c r="AC761" s="1"/>
  <c r="AE761" s="1"/>
  <c r="AB794"/>
  <c r="AC794" s="1"/>
  <c r="AE794" s="1"/>
  <c r="AB680"/>
  <c r="AC680" s="1"/>
  <c r="AE680" s="1"/>
  <c r="AB792"/>
  <c r="AC792" s="1"/>
  <c r="AE792" s="1"/>
  <c r="AB522"/>
  <c r="AC522" s="1"/>
  <c r="AB12"/>
  <c r="AC12" s="1"/>
  <c r="AB391"/>
  <c r="AC391" s="1"/>
  <c r="AE391" s="1"/>
  <c r="AB411"/>
  <c r="AC411" s="1"/>
  <c r="AE411" s="1"/>
  <c r="AB473"/>
  <c r="AC473" s="1"/>
  <c r="AE473" s="1"/>
  <c r="AB694"/>
  <c r="AC694" s="1"/>
  <c r="AB327"/>
  <c r="AC327" s="1"/>
  <c r="AE327" s="1"/>
  <c r="AB66"/>
  <c r="AC66" s="1"/>
  <c r="AE66" s="1"/>
  <c r="AB379"/>
  <c r="AC379" s="1"/>
  <c r="AE379" s="1"/>
  <c r="AB500"/>
  <c r="AC500" s="1"/>
  <c r="AB884"/>
  <c r="AC884" s="1"/>
  <c r="AE884" s="1"/>
  <c r="AB664"/>
  <c r="AC664" s="1"/>
  <c r="AE664" s="1"/>
  <c r="AB318"/>
  <c r="AC318" s="1"/>
  <c r="AB156"/>
  <c r="AC156" s="1"/>
  <c r="AE156" s="1"/>
  <c r="AB294"/>
  <c r="AC294" s="1"/>
  <c r="AE294" s="1"/>
  <c r="AB944"/>
  <c r="AC944" s="1"/>
  <c r="AE944" s="1"/>
  <c r="AB953"/>
  <c r="AC953" s="1"/>
  <c r="AE953" s="1"/>
  <c r="AB314"/>
  <c r="AC314" s="1"/>
  <c r="AE314" s="1"/>
  <c r="AB417"/>
  <c r="AC417" s="1"/>
  <c r="AE417" s="1"/>
  <c r="AB832"/>
  <c r="AC832" s="1"/>
  <c r="AE832" s="1"/>
  <c r="AB89"/>
  <c r="AC89" s="1"/>
  <c r="AB78"/>
  <c r="AC78" s="1"/>
  <c r="AE78" s="1"/>
  <c r="AB59"/>
  <c r="AC59" s="1"/>
  <c r="AE59" s="1"/>
  <c r="AB947"/>
  <c r="AC947" s="1"/>
  <c r="AE947" s="1"/>
  <c r="AB267"/>
  <c r="AC267" s="1"/>
  <c r="AB309"/>
  <c r="AC309" s="1"/>
  <c r="AE309" s="1"/>
  <c r="AE116"/>
  <c r="AB638"/>
  <c r="AC638" s="1"/>
  <c r="AE638" s="1"/>
  <c r="AB681"/>
  <c r="AC681" s="1"/>
  <c r="AE681" s="1"/>
  <c r="AB183"/>
  <c r="AC183" s="1"/>
  <c r="AE183" s="1"/>
  <c r="AB913"/>
  <c r="AC913" s="1"/>
  <c r="AB961"/>
  <c r="AC961" s="1"/>
  <c r="AE961" s="1"/>
  <c r="AB611"/>
  <c r="AC611" s="1"/>
  <c r="AE611" s="1"/>
  <c r="AB42"/>
  <c r="AC42" s="1"/>
  <c r="AB642"/>
  <c r="AC642" s="1"/>
  <c r="AE642" s="1"/>
  <c r="AB735"/>
  <c r="AC735" s="1"/>
  <c r="AE735" s="1"/>
  <c r="AE752"/>
  <c r="AB263"/>
  <c r="AC263" s="1"/>
  <c r="AB101"/>
  <c r="AC101" s="1"/>
  <c r="AE101" s="1"/>
  <c r="AE401"/>
  <c r="AB545"/>
  <c r="AC545" s="1"/>
  <c r="AE545" s="1"/>
  <c r="AB355"/>
  <c r="AC355" s="1"/>
  <c r="AE355" s="1"/>
  <c r="AB615"/>
  <c r="AC615" s="1"/>
  <c r="AE615" s="1"/>
  <c r="AB920"/>
  <c r="AC920" s="1"/>
  <c r="AE920" s="1"/>
  <c r="AB202"/>
  <c r="AC202" s="1"/>
  <c r="AB869"/>
  <c r="AC869" s="1"/>
  <c r="AE869" s="1"/>
  <c r="AB40"/>
  <c r="AC40" s="1"/>
  <c r="AE40" s="1"/>
  <c r="AB377"/>
  <c r="AC377" s="1"/>
  <c r="AE377" s="1"/>
  <c r="AB610"/>
  <c r="AC610" s="1"/>
  <c r="AE610" s="1"/>
  <c r="AB698"/>
  <c r="AC698" s="1"/>
  <c r="AE698" s="1"/>
  <c r="AB291"/>
  <c r="AC291" s="1"/>
  <c r="AE291" s="1"/>
  <c r="AE42"/>
  <c r="AB4" i="17"/>
  <c r="AC4" s="1"/>
  <c r="AE4" s="1"/>
  <c r="AB837" i="11"/>
  <c r="AC837" s="1"/>
  <c r="AE837" s="1"/>
  <c r="AB79"/>
  <c r="AC79" s="1"/>
  <c r="AE79" s="1"/>
  <c r="AB38"/>
  <c r="AC38" s="1"/>
  <c r="AE38" s="1"/>
  <c r="AE828"/>
  <c r="AB186"/>
  <c r="AC186" s="1"/>
  <c r="AE186" s="1"/>
  <c r="AB760"/>
  <c r="AC760" s="1"/>
  <c r="AB404"/>
  <c r="AC404" s="1"/>
  <c r="AE404" s="1"/>
  <c r="AB775"/>
  <c r="AC775" s="1"/>
  <c r="AE775" s="1"/>
  <c r="AB14"/>
  <c r="AC14" s="1"/>
  <c r="AE14" s="1"/>
  <c r="AB632"/>
  <c r="AC632" s="1"/>
  <c r="AE632" s="1"/>
  <c r="AB125"/>
  <c r="AC125" s="1"/>
  <c r="AE125" s="1"/>
  <c r="AB16" i="17"/>
  <c r="AC16" s="1"/>
  <c r="AE16" s="1"/>
  <c r="AE38"/>
  <c r="AE74"/>
  <c r="AE42"/>
  <c r="AB170" i="11"/>
  <c r="AC170" s="1"/>
  <c r="AE170" s="1"/>
  <c r="AB293"/>
  <c r="AC293" s="1"/>
  <c r="AE293" s="1"/>
  <c r="AB446"/>
  <c r="AC446" s="1"/>
  <c r="AE446" s="1"/>
  <c r="AB802"/>
  <c r="AC802" s="1"/>
  <c r="AE802" s="1"/>
  <c r="AB960"/>
  <c r="AC960" s="1"/>
  <c r="AE960" s="1"/>
  <c r="AE569"/>
  <c r="AB23"/>
  <c r="AC23" s="1"/>
  <c r="AE23" s="1"/>
  <c r="AB593"/>
  <c r="AC593" s="1"/>
  <c r="AE593" s="1"/>
  <c r="AB744"/>
  <c r="AC744" s="1"/>
  <c r="AE744" s="1"/>
  <c r="AB429"/>
  <c r="AC429" s="1"/>
  <c r="AE429" s="1"/>
  <c r="AE817"/>
  <c r="AB174"/>
  <c r="AC174" s="1"/>
  <c r="AE174" s="1"/>
  <c r="AB295"/>
  <c r="AC295" s="1"/>
  <c r="AE295" s="1"/>
  <c r="AB699"/>
  <c r="AC699" s="1"/>
  <c r="AB319"/>
  <c r="AC319" s="1"/>
  <c r="AE319" s="1"/>
  <c r="AB199"/>
  <c r="AC199" s="1"/>
  <c r="AE199" s="1"/>
  <c r="AE913"/>
  <c r="AB874"/>
  <c r="AC874" s="1"/>
  <c r="AE874" s="1"/>
  <c r="AB365"/>
  <c r="AC365" s="1"/>
  <c r="AE365" s="1"/>
  <c r="AB534"/>
  <c r="AC534" s="1"/>
  <c r="AE534" s="1"/>
  <c r="AB359"/>
  <c r="AC359" s="1"/>
  <c r="AE359" s="1"/>
  <c r="AB317"/>
  <c r="AC317" s="1"/>
  <c r="AE317" s="1"/>
  <c r="AB541"/>
  <c r="AC541" s="1"/>
  <c r="AE541" s="1"/>
  <c r="AB416"/>
  <c r="AC416" s="1"/>
  <c r="AE416" s="1"/>
  <c r="AB880"/>
  <c r="AC880" s="1"/>
  <c r="AE880" s="1"/>
  <c r="AB926"/>
  <c r="AC926" s="1"/>
  <c r="AB232"/>
  <c r="AC232" s="1"/>
  <c r="AE232" s="1"/>
  <c r="AB420"/>
  <c r="AC420" s="1"/>
  <c r="AE420" s="1"/>
  <c r="AB120"/>
  <c r="AC120" s="1"/>
  <c r="AE120" s="1"/>
  <c r="AB711"/>
  <c r="AC711" s="1"/>
  <c r="AE711" s="1"/>
  <c r="AB110"/>
  <c r="AC110" s="1"/>
  <c r="AE110" s="1"/>
  <c r="AB957"/>
  <c r="AC957" s="1"/>
  <c r="AE957" s="1"/>
  <c r="AB824"/>
  <c r="AC824" s="1"/>
  <c r="AE824" s="1"/>
  <c r="AB221"/>
  <c r="AC221" s="1"/>
  <c r="AE221" s="1"/>
  <c r="AB325"/>
  <c r="AC325" s="1"/>
  <c r="AE325" s="1"/>
  <c r="AB590"/>
  <c r="AC590" s="1"/>
  <c r="AE590" s="1"/>
  <c r="AB405"/>
  <c r="AC405" s="1"/>
  <c r="AE405" s="1"/>
  <c r="AB396"/>
  <c r="AC396" s="1"/>
  <c r="AB808"/>
  <c r="AC808" s="1"/>
  <c r="AE808" s="1"/>
  <c r="AB349"/>
  <c r="AC349" s="1"/>
  <c r="AE349" s="1"/>
  <c r="AB596"/>
  <c r="AC596" s="1"/>
  <c r="AE596" s="1"/>
  <c r="AB732"/>
  <c r="AC732" s="1"/>
  <c r="AE732" s="1"/>
  <c r="AB119"/>
  <c r="AC119" s="1"/>
  <c r="AE119" s="1"/>
  <c r="AB672"/>
  <c r="AC672" s="1"/>
  <c r="AE672" s="1"/>
  <c r="AB32"/>
  <c r="AC32" s="1"/>
  <c r="AE32" s="1"/>
  <c r="AB190"/>
  <c r="AC190" s="1"/>
  <c r="AE190" s="1"/>
  <c r="AB472"/>
  <c r="AC472" s="1"/>
  <c r="AE472" s="1"/>
  <c r="AB200"/>
  <c r="AC200" s="1"/>
  <c r="AB245"/>
  <c r="AC245" s="1"/>
  <c r="AE245" s="1"/>
  <c r="AB539"/>
  <c r="AC539" s="1"/>
  <c r="AE539" s="1"/>
  <c r="AB763"/>
  <c r="AC763" s="1"/>
  <c r="AE763" s="1"/>
  <c r="AB679"/>
  <c r="AC679" s="1"/>
  <c r="AE679" s="1"/>
  <c r="AB5"/>
  <c r="AC5" s="1"/>
  <c r="AE5" s="1"/>
  <c r="AB4"/>
  <c r="AC4" s="1"/>
  <c r="AE4" s="1"/>
  <c r="AB769"/>
  <c r="AC769" s="1"/>
  <c r="AE769" s="1"/>
  <c r="AB482"/>
  <c r="AC482" s="1"/>
  <c r="AE482" s="1"/>
  <c r="AE43" i="12"/>
  <c r="AE20"/>
  <c r="AE2"/>
  <c r="AE69"/>
  <c r="AE16"/>
  <c r="AE23"/>
  <c r="AE79"/>
  <c r="AE9"/>
  <c r="AE5"/>
  <c r="AE39"/>
  <c r="AE24"/>
  <c r="AB666" i="11"/>
  <c r="AC666" s="1"/>
  <c r="AE666" s="1"/>
  <c r="AB567"/>
  <c r="AC567" s="1"/>
  <c r="AE567" s="1"/>
  <c r="AB606"/>
  <c r="AC606" s="1"/>
  <c r="AE606" s="1"/>
  <c r="AB532"/>
  <c r="AC532" s="1"/>
  <c r="AE532" s="1"/>
  <c r="AB749"/>
  <c r="AC749" s="1"/>
  <c r="AE749" s="1"/>
  <c r="AB17"/>
  <c r="AC17" s="1"/>
  <c r="AE17" s="1"/>
  <c r="AB551"/>
  <c r="AC551" s="1"/>
  <c r="AE551" s="1"/>
  <c r="AB177"/>
  <c r="AC177" s="1"/>
  <c r="AE177" s="1"/>
  <c r="AB342"/>
  <c r="AC342" s="1"/>
  <c r="AE342" s="1"/>
  <c r="AB635"/>
  <c r="AC635" s="1"/>
  <c r="AE635" s="1"/>
  <c r="AB142"/>
  <c r="AC142" s="1"/>
  <c r="AE142" s="1"/>
  <c r="AB234"/>
  <c r="AC234" s="1"/>
  <c r="AE234" s="1"/>
  <c r="AB533"/>
  <c r="AC533" s="1"/>
  <c r="AE533" s="1"/>
  <c r="AB158"/>
  <c r="AC158" s="1"/>
  <c r="AE158" s="1"/>
  <c r="AB112"/>
  <c r="AC112" s="1"/>
  <c r="AE112" s="1"/>
  <c r="AB941"/>
  <c r="AC941" s="1"/>
  <c r="AE941" s="1"/>
  <c r="AB728"/>
  <c r="AC728" s="1"/>
  <c r="AE728" s="1"/>
  <c r="AB392"/>
  <c r="AC392" s="1"/>
  <c r="AE392" s="1"/>
  <c r="AB224"/>
  <c r="AC224" s="1"/>
  <c r="AE224" s="1"/>
  <c r="AB836"/>
  <c r="AC836" s="1"/>
  <c r="AE836" s="1"/>
  <c r="AB773"/>
  <c r="AC773" s="1"/>
  <c r="AE773" s="1"/>
  <c r="AB52"/>
  <c r="AC52" s="1"/>
  <c r="AE52" s="1"/>
  <c r="AB316"/>
  <c r="AC316" s="1"/>
  <c r="AE316" s="1"/>
  <c r="AB99"/>
  <c r="AC99" s="1"/>
  <c r="AE99" s="1"/>
  <c r="AB227"/>
  <c r="AC227" s="1"/>
  <c r="AE227" s="1"/>
  <c r="AB720"/>
  <c r="AC720" s="1"/>
  <c r="AE720" s="1"/>
  <c r="AB738"/>
  <c r="AC738" s="1"/>
  <c r="AE738" s="1"/>
  <c r="AB767"/>
  <c r="AC767" s="1"/>
  <c r="AE767" s="1"/>
  <c r="AB8"/>
  <c r="AC8" s="1"/>
  <c r="AE8" s="1"/>
  <c r="AB55"/>
  <c r="AC55" s="1"/>
  <c r="AE55" s="1"/>
  <c r="AB734"/>
  <c r="AC734" s="1"/>
  <c r="AE734" s="1"/>
  <c r="AE195"/>
  <c r="AB288"/>
  <c r="AC288" s="1"/>
  <c r="AE288" s="1"/>
  <c r="AE89"/>
  <c r="AB798"/>
  <c r="AC798" s="1"/>
  <c r="AE798" s="1"/>
  <c r="AB6"/>
  <c r="AC6" s="1"/>
  <c r="AE6" s="1"/>
  <c r="AB358"/>
  <c r="AC358" s="1"/>
  <c r="AE358" s="1"/>
  <c r="AB414"/>
  <c r="AC414" s="1"/>
  <c r="AE414" s="1"/>
  <c r="AB486"/>
  <c r="AC486" s="1"/>
  <c r="AE486" s="1"/>
  <c r="AB84"/>
  <c r="AC84" s="1"/>
  <c r="AE84" s="1"/>
  <c r="AB39"/>
  <c r="AC39" s="1"/>
  <c r="AE39" s="1"/>
  <c r="AB60"/>
  <c r="AC60" s="1"/>
  <c r="AE60" s="1"/>
  <c r="AB452"/>
  <c r="AC452" s="1"/>
  <c r="AE452" s="1"/>
  <c r="AB742"/>
  <c r="AC742" s="1"/>
  <c r="AE742" s="1"/>
  <c r="AB374"/>
  <c r="AC374" s="1"/>
  <c r="AE374" s="1"/>
  <c r="AB480"/>
  <c r="AC480" s="1"/>
  <c r="AE480" s="1"/>
  <c r="AB427"/>
  <c r="AC427" s="1"/>
  <c r="AE427" s="1"/>
  <c r="AB424"/>
  <c r="AC424" s="1"/>
  <c r="AE424" s="1"/>
  <c r="AB54"/>
  <c r="AC54" s="1"/>
  <c r="AE54" s="1"/>
  <c r="AB228"/>
  <c r="AC228" s="1"/>
  <c r="AE228" s="1"/>
  <c r="AB251"/>
  <c r="AC251" s="1"/>
  <c r="AE251" s="1"/>
  <c r="AB212"/>
  <c r="AC212" s="1"/>
  <c r="AE212" s="1"/>
  <c r="AB468"/>
  <c r="AC468" s="1"/>
  <c r="AE468" s="1"/>
  <c r="AB647"/>
  <c r="AC647" s="1"/>
  <c r="AE647" s="1"/>
  <c r="AB780"/>
  <c r="AC780" s="1"/>
  <c r="AE780" s="1"/>
  <c r="AB72"/>
  <c r="AC72" s="1"/>
  <c r="AE72" s="1"/>
  <c r="AB46"/>
  <c r="AC46" s="1"/>
  <c r="AE46" s="1"/>
  <c r="AB67"/>
  <c r="AC67" s="1"/>
  <c r="AE67" s="1"/>
  <c r="AB627"/>
  <c r="AC627" s="1"/>
  <c r="AE627" s="1"/>
  <c r="AB2"/>
  <c r="AC2" s="1"/>
  <c r="AE2" s="1"/>
  <c r="AB656"/>
  <c r="AC656" s="1"/>
  <c r="AE656" s="1"/>
  <c r="AB667"/>
  <c r="AC667" s="1"/>
  <c r="AE667" s="1"/>
  <c r="AB231"/>
  <c r="AC231" s="1"/>
  <c r="AE231" s="1"/>
  <c r="AB264"/>
  <c r="AC264" s="1"/>
  <c r="AE264" s="1"/>
  <c r="AB172"/>
  <c r="AC172" s="1"/>
  <c r="AE172" s="1"/>
  <c r="AB193"/>
  <c r="AC193" s="1"/>
  <c r="AE193" s="1"/>
  <c r="AB578"/>
  <c r="AC578" s="1"/>
  <c r="AB665"/>
  <c r="AC665" s="1"/>
  <c r="AE665" s="1"/>
  <c r="AB357"/>
  <c r="AC357" s="1"/>
  <c r="AE357" s="1"/>
  <c r="AB242"/>
  <c r="AC242" s="1"/>
  <c r="AE242" s="1"/>
  <c r="AB964"/>
  <c r="AC964" s="1"/>
  <c r="AE964" s="1"/>
  <c r="AB248"/>
  <c r="AC248" s="1"/>
  <c r="AE248" s="1"/>
  <c r="AB350"/>
  <c r="AC350" s="1"/>
  <c r="AE350" s="1"/>
  <c r="AB161"/>
  <c r="AC161" s="1"/>
  <c r="AE161" s="1"/>
  <c r="AB244"/>
  <c r="AC244" s="1"/>
  <c r="AE244" s="1"/>
  <c r="AB415"/>
  <c r="AC415" s="1"/>
  <c r="AE415" s="1"/>
  <c r="AB269"/>
  <c r="AC269" s="1"/>
  <c r="AE269" s="1"/>
  <c r="AB791"/>
  <c r="AC791" s="1"/>
  <c r="AE791" s="1"/>
  <c r="AB774"/>
  <c r="AC774" s="1"/>
  <c r="AE774" s="1"/>
  <c r="AB519"/>
  <c r="AC519" s="1"/>
  <c r="AE519" s="1"/>
  <c r="AB439"/>
  <c r="AC439" s="1"/>
  <c r="AE439" s="1"/>
  <c r="AB130"/>
  <c r="AC130" s="1"/>
  <c r="AE130" s="1"/>
  <c r="AB510"/>
  <c r="AC510" s="1"/>
  <c r="AE510" s="1"/>
  <c r="AB654"/>
  <c r="AC654" s="1"/>
  <c r="AE654" s="1"/>
  <c r="AB13"/>
  <c r="AC13" s="1"/>
  <c r="AE13" s="1"/>
  <c r="AB542"/>
  <c r="AC542" s="1"/>
  <c r="AE542" s="1"/>
  <c r="AB160"/>
  <c r="AC160" s="1"/>
  <c r="AE160" s="1"/>
  <c r="AB852"/>
  <c r="AC852" s="1"/>
  <c r="AE852" s="1"/>
  <c r="AB489"/>
  <c r="AC489" s="1"/>
  <c r="AE489" s="1"/>
  <c r="AB743"/>
  <c r="AC743" s="1"/>
  <c r="AE743" s="1"/>
  <c r="AB938"/>
  <c r="AC938" s="1"/>
  <c r="AE938" s="1"/>
  <c r="AB754"/>
  <c r="AC754" s="1"/>
  <c r="AE754" s="1"/>
  <c r="AB399"/>
  <c r="AC399" s="1"/>
  <c r="AE399" s="1"/>
  <c r="AB290"/>
  <c r="AC290" s="1"/>
  <c r="AE290" s="1"/>
  <c r="AB739"/>
  <c r="AC739" s="1"/>
  <c r="AE739" s="1"/>
  <c r="AE926"/>
  <c r="AB28"/>
  <c r="AC28" s="1"/>
  <c r="AE28" s="1"/>
  <c r="AB951"/>
  <c r="AC951" s="1"/>
  <c r="AE951" s="1"/>
  <c r="AB646"/>
  <c r="AC646" s="1"/>
  <c r="AE646" s="1"/>
  <c r="AB445"/>
  <c r="AC445" s="1"/>
  <c r="AE445" s="1"/>
  <c r="AB133"/>
  <c r="AC133" s="1"/>
  <c r="AE133" s="1"/>
  <c r="AB814"/>
  <c r="AC814" s="1"/>
  <c r="AE814" s="1"/>
  <c r="AB844"/>
  <c r="AC844" s="1"/>
  <c r="AE844" s="1"/>
  <c r="AB139"/>
  <c r="AC139" s="1"/>
  <c r="AE139" s="1"/>
  <c r="AB506"/>
  <c r="AC506" s="1"/>
  <c r="AE506" s="1"/>
  <c r="AB103"/>
  <c r="AC103" s="1"/>
  <c r="AE103" s="1"/>
  <c r="AB104"/>
  <c r="AC104" s="1"/>
  <c r="AE104" s="1"/>
  <c r="AB851"/>
  <c r="AC851" s="1"/>
  <c r="AE851" s="1"/>
  <c r="AB561"/>
  <c r="AC561" s="1"/>
  <c r="AE561" s="1"/>
  <c r="AB159"/>
  <c r="AC159" s="1"/>
  <c r="AE159" s="1"/>
  <c r="AB266"/>
  <c r="AC266" s="1"/>
  <c r="AE266" s="1"/>
  <c r="AB883"/>
  <c r="AC883" s="1"/>
  <c r="AE883" s="1"/>
  <c r="AB171"/>
  <c r="AC171" s="1"/>
  <c r="AE171" s="1"/>
  <c r="AB43"/>
  <c r="AC43" s="1"/>
  <c r="AE43" s="1"/>
  <c r="AB265"/>
  <c r="AC265" s="1"/>
  <c r="AE265" s="1"/>
  <c r="AB367"/>
  <c r="AC367" s="1"/>
  <c r="AE367" s="1"/>
  <c r="AB246"/>
  <c r="AC246" s="1"/>
  <c r="AE246" s="1"/>
  <c r="AB390"/>
  <c r="AC390" s="1"/>
  <c r="AE390" s="1"/>
  <c r="AE394"/>
  <c r="AB249"/>
  <c r="AC249" s="1"/>
  <c r="AE249" s="1"/>
  <c r="AB747"/>
  <c r="AC747" s="1"/>
  <c r="AE747" s="1"/>
  <c r="AB211"/>
  <c r="AC211" s="1"/>
  <c r="AE211" s="1"/>
  <c r="AB934"/>
  <c r="AC934" s="1"/>
  <c r="AB333"/>
  <c r="AC333" s="1"/>
  <c r="AE333" s="1"/>
  <c r="AB621"/>
  <c r="AC621" s="1"/>
  <c r="AE621" s="1"/>
  <c r="AB558"/>
  <c r="AC558" s="1"/>
  <c r="AE558" s="1"/>
  <c r="AB421"/>
  <c r="AC421" s="1"/>
  <c r="AE421" s="1"/>
  <c r="AB508"/>
  <c r="AC508" s="1"/>
  <c r="AE508" s="1"/>
  <c r="AB209"/>
  <c r="AC209" s="1"/>
  <c r="AE209" s="1"/>
  <c r="AB95"/>
  <c r="AC95" s="1"/>
  <c r="AB952"/>
  <c r="AC952" s="1"/>
  <c r="AE952" s="1"/>
  <c r="AE897"/>
  <c r="AB311"/>
  <c r="AC311" s="1"/>
  <c r="AE311" s="1"/>
  <c r="AB932"/>
  <c r="AC932" s="1"/>
  <c r="AE932" s="1"/>
  <c r="AB88"/>
  <c r="AC88" s="1"/>
  <c r="AE88" s="1"/>
  <c r="AB631"/>
  <c r="AC631" s="1"/>
  <c r="AE631" s="1"/>
  <c r="AB709"/>
  <c r="AC709" s="1"/>
  <c r="AE709" s="1"/>
  <c r="AB238"/>
  <c r="AC238" s="1"/>
  <c r="AB403"/>
  <c r="AC403" s="1"/>
  <c r="AE403" s="1"/>
  <c r="AB58"/>
  <c r="AC58" s="1"/>
  <c r="AE58" s="1"/>
  <c r="AB566"/>
  <c r="AC566" s="1"/>
  <c r="AE566" s="1"/>
  <c r="AB370"/>
  <c r="AC370" s="1"/>
  <c r="AE370" s="1"/>
  <c r="AB846"/>
  <c r="AC846" s="1"/>
  <c r="AE846" s="1"/>
  <c r="AB843"/>
  <c r="AC843" s="1"/>
  <c r="AE843" s="1"/>
  <c r="AB141"/>
  <c r="AC141" s="1"/>
  <c r="AE141" s="1"/>
  <c r="AB850"/>
  <c r="AC850" s="1"/>
  <c r="AE850" s="1"/>
  <c r="AB721"/>
  <c r="AC721" s="1"/>
  <c r="AE721" s="1"/>
  <c r="AB135"/>
  <c r="AC135" s="1"/>
  <c r="AE135" s="1"/>
  <c r="AB905"/>
  <c r="AC905" s="1"/>
  <c r="AE905" s="1"/>
  <c r="AB848"/>
  <c r="AC848" s="1"/>
  <c r="AE848" s="1"/>
  <c r="AB9"/>
  <c r="AC9" s="1"/>
  <c r="AE9" s="1"/>
  <c r="AB674"/>
  <c r="AC674" s="1"/>
  <c r="AE674" s="1"/>
  <c r="AB87"/>
  <c r="AC87" s="1"/>
  <c r="AE87" s="1"/>
  <c r="AB487"/>
  <c r="AC487" s="1"/>
  <c r="AE487" s="1"/>
  <c r="AB236"/>
  <c r="AC236" s="1"/>
  <c r="AE236" s="1"/>
  <c r="AB625"/>
  <c r="AC625" s="1"/>
  <c r="AE625" s="1"/>
  <c r="AB146"/>
  <c r="AC146" s="1"/>
  <c r="AE146" s="1"/>
  <c r="AB442"/>
  <c r="AC442" s="1"/>
  <c r="AE442" s="1"/>
  <c r="AB678"/>
  <c r="AC678" s="1"/>
  <c r="AE678" s="1"/>
  <c r="AB481"/>
  <c r="AC481" s="1"/>
  <c r="AE481" s="1"/>
  <c r="AB660"/>
  <c r="AC660" s="1"/>
  <c r="AE660" s="1"/>
  <c r="AB782"/>
  <c r="AC782" s="1"/>
  <c r="AE782" s="1"/>
  <c r="AB696"/>
  <c r="AC696" s="1"/>
  <c r="AE696" s="1"/>
  <c r="AB371"/>
  <c r="AC371" s="1"/>
  <c r="AE371" s="1"/>
  <c r="AB652"/>
  <c r="AC652" s="1"/>
  <c r="AE652" s="1"/>
  <c r="AB650"/>
  <c r="AC650" s="1"/>
  <c r="AE650" s="1"/>
  <c r="AB669"/>
  <c r="AC669" s="1"/>
  <c r="AE669" s="1"/>
  <c r="AB686"/>
  <c r="AC686" s="1"/>
  <c r="AE686" s="1"/>
  <c r="AB129"/>
  <c r="AC129" s="1"/>
  <c r="AE129" s="1"/>
  <c r="AB634"/>
  <c r="AC634" s="1"/>
  <c r="AE634" s="1"/>
  <c r="AB86"/>
  <c r="AC86" s="1"/>
  <c r="AE86" s="1"/>
  <c r="AB181"/>
  <c r="AC181" s="1"/>
  <c r="AE181" s="1"/>
  <c r="AB210"/>
  <c r="AC210" s="1"/>
  <c r="AE210" s="1"/>
  <c r="AB853"/>
  <c r="AC853" s="1"/>
  <c r="AE853" s="1"/>
  <c r="AB544"/>
  <c r="AC544" s="1"/>
  <c r="AE544" s="1"/>
  <c r="AB620"/>
  <c r="AC620" s="1"/>
  <c r="AE620" s="1"/>
  <c r="AB341"/>
  <c r="AC341" s="1"/>
  <c r="AE341" s="1"/>
  <c r="AB340"/>
  <c r="AC340" s="1"/>
  <c r="AE340" s="1"/>
  <c r="AB382"/>
  <c r="AC382" s="1"/>
  <c r="AE382" s="1"/>
  <c r="AB306"/>
  <c r="AC306" s="1"/>
  <c r="AE306" s="1"/>
  <c r="AB827"/>
  <c r="AC827" s="1"/>
  <c r="AE827" s="1"/>
  <c r="AB912"/>
  <c r="AC912" s="1"/>
  <c r="AE912" s="1"/>
  <c r="AB870"/>
  <c r="AC870" s="1"/>
  <c r="AE870" s="1"/>
  <c r="AB185"/>
  <c r="AC185" s="1"/>
  <c r="AE185" s="1"/>
  <c r="AB756"/>
  <c r="AC756" s="1"/>
  <c r="AE756" s="1"/>
  <c r="AB570"/>
  <c r="AC570" s="1"/>
  <c r="AE570" s="1"/>
  <c r="AB369"/>
  <c r="AC369" s="1"/>
  <c r="AE369" s="1"/>
  <c r="AB491"/>
  <c r="AC491" s="1"/>
  <c r="AE491" s="1"/>
  <c r="AB456"/>
  <c r="AC456" s="1"/>
  <c r="AE456" s="1"/>
  <c r="AB575"/>
  <c r="AC575" s="1"/>
  <c r="AE575" s="1"/>
  <c r="AE263"/>
  <c r="AE61"/>
  <c r="AB298"/>
  <c r="AC298" s="1"/>
  <c r="AE298" s="1"/>
  <c r="AB144"/>
  <c r="AC144" s="1"/>
  <c r="AE144" s="1"/>
  <c r="AB281"/>
  <c r="AC281" s="1"/>
  <c r="AE281" s="1"/>
  <c r="AB513"/>
  <c r="AC513" s="1"/>
  <c r="AE513" s="1"/>
  <c r="AB25"/>
  <c r="AC25" s="1"/>
  <c r="AE25" s="1"/>
  <c r="AE866"/>
  <c r="AB90"/>
  <c r="AC90" s="1"/>
  <c r="AE90" s="1"/>
  <c r="AB568"/>
  <c r="AC568" s="1"/>
  <c r="AE568" s="1"/>
  <c r="AB204"/>
  <c r="AC204" s="1"/>
  <c r="AE204" s="1"/>
  <c r="AB770"/>
  <c r="AC770" s="1"/>
  <c r="AE770" s="1"/>
  <c r="AB931"/>
  <c r="AC931" s="1"/>
  <c r="AE931" s="1"/>
  <c r="AB529"/>
  <c r="AC529" s="1"/>
  <c r="AE529" s="1"/>
  <c r="AB662"/>
  <c r="AC662" s="1"/>
  <c r="AE662" s="1"/>
  <c r="AB927"/>
  <c r="AC927" s="1"/>
  <c r="AE927" s="1"/>
  <c r="AB629"/>
  <c r="AC629" s="1"/>
  <c r="AE629" s="1"/>
  <c r="AB345"/>
  <c r="AC345" s="1"/>
  <c r="AE345" s="1"/>
  <c r="AB198"/>
  <c r="AC198" s="1"/>
  <c r="AE198" s="1"/>
  <c r="AB940"/>
  <c r="AC940" s="1"/>
  <c r="AE940" s="1"/>
  <c r="AB718"/>
  <c r="AC718" s="1"/>
  <c r="AE718" s="1"/>
  <c r="AB555"/>
  <c r="AC555" s="1"/>
  <c r="AE555" s="1"/>
  <c r="AB535"/>
  <c r="AC535" s="1"/>
  <c r="AE535" s="1"/>
  <c r="AB323"/>
  <c r="AC323" s="1"/>
  <c r="AE323" s="1"/>
  <c r="AB501"/>
  <c r="AC501" s="1"/>
  <c r="AE501" s="1"/>
  <c r="AB471"/>
  <c r="AC471" s="1"/>
  <c r="AE471" s="1"/>
  <c r="AB722"/>
  <c r="AC722" s="1"/>
  <c r="AE722" s="1"/>
  <c r="AB572"/>
  <c r="AC572" s="1"/>
  <c r="AE572" s="1"/>
  <c r="AB876"/>
  <c r="AC876" s="1"/>
  <c r="AE876" s="1"/>
  <c r="AB380"/>
  <c r="AC380" s="1"/>
  <c r="AE380" s="1"/>
  <c r="AB289"/>
  <c r="AC289" s="1"/>
  <c r="AE289" s="1"/>
  <c r="AB599"/>
  <c r="AC599" s="1"/>
  <c r="AE599" s="1"/>
  <c r="AB885"/>
  <c r="AC885" s="1"/>
  <c r="AE885" s="1"/>
  <c r="AB854"/>
  <c r="AC854" s="1"/>
  <c r="AE854" s="1"/>
  <c r="AB661"/>
  <c r="AC661" s="1"/>
  <c r="AE661" s="1"/>
  <c r="AB890"/>
  <c r="AC890" s="1"/>
  <c r="AE890" s="1"/>
  <c r="AB395"/>
  <c r="AC395" s="1"/>
  <c r="AE395" s="1"/>
  <c r="AB7"/>
  <c r="AC7" s="1"/>
  <c r="AE7" s="1"/>
  <c r="AB458"/>
  <c r="AC458" s="1"/>
  <c r="AE458" s="1"/>
  <c r="AB842"/>
  <c r="AC842" s="1"/>
  <c r="AE842" s="1"/>
  <c r="AB898"/>
  <c r="AC898" s="1"/>
  <c r="AE898" s="1"/>
  <c r="AB943"/>
  <c r="AC943" s="1"/>
  <c r="AE943" s="1"/>
  <c r="AB201"/>
  <c r="AC201" s="1"/>
  <c r="AE201" s="1"/>
  <c r="AB493"/>
  <c r="AC493" s="1"/>
  <c r="AB785"/>
  <c r="AC785" s="1"/>
  <c r="AE785" s="1"/>
  <c r="AB437"/>
  <c r="AC437" s="1"/>
  <c r="AE437" s="1"/>
  <c r="AB888"/>
  <c r="AC888" s="1"/>
  <c r="AE888" s="1"/>
  <c r="AB113"/>
  <c r="AC113" s="1"/>
  <c r="AE113" s="1"/>
  <c r="AB966"/>
  <c r="AC966" s="1"/>
  <c r="AE966" s="1"/>
  <c r="AB777"/>
  <c r="AC777" s="1"/>
  <c r="AE777" s="1"/>
  <c r="AB750"/>
  <c r="AC750" s="1"/>
  <c r="AE750" s="1"/>
  <c r="AB858"/>
  <c r="AC858" s="1"/>
  <c r="AE858" s="1"/>
  <c r="AB208"/>
  <c r="AC208" s="1"/>
  <c r="AE208" s="1"/>
  <c r="AB80"/>
  <c r="AC80" s="1"/>
  <c r="AE80" s="1"/>
  <c r="AB310"/>
  <c r="AC310" s="1"/>
  <c r="AE310" s="1"/>
  <c r="AB348"/>
  <c r="AC348" s="1"/>
  <c r="AE348" s="1"/>
  <c r="AB834"/>
  <c r="AC834" s="1"/>
  <c r="AE834" s="1"/>
  <c r="AB706"/>
  <c r="AC706" s="1"/>
  <c r="AE706" s="1"/>
  <c r="AB93"/>
  <c r="AC93" s="1"/>
  <c r="AE93" s="1"/>
  <c r="AB466"/>
  <c r="AC466" s="1"/>
  <c r="AE466" s="1"/>
  <c r="AB413"/>
  <c r="AC413" s="1"/>
  <c r="AE413" s="1"/>
  <c r="AB564"/>
  <c r="AC564" s="1"/>
  <c r="AE564" s="1"/>
  <c r="AB213"/>
  <c r="AC213" s="1"/>
  <c r="AE213" s="1"/>
  <c r="AB515"/>
  <c r="AC515" s="1"/>
  <c r="AE515" s="1"/>
  <c r="AB102"/>
  <c r="AC102" s="1"/>
  <c r="AE102" s="1"/>
  <c r="AB252"/>
  <c r="AC252" s="1"/>
  <c r="AE252" s="1"/>
  <c r="AB106"/>
  <c r="AC106" s="1"/>
  <c r="AE106" s="1"/>
  <c r="AB903"/>
  <c r="AC903" s="1"/>
  <c r="AE903" s="1"/>
  <c r="AB511"/>
  <c r="AC511" s="1"/>
  <c r="AE511" s="1"/>
  <c r="AB279"/>
  <c r="AC279" s="1"/>
  <c r="AE279" s="1"/>
  <c r="AB512"/>
  <c r="AC512" s="1"/>
  <c r="AE512" s="1"/>
  <c r="AB197"/>
  <c r="AC197" s="1"/>
  <c r="AE197" s="1"/>
  <c r="AB74"/>
  <c r="AC74" s="1"/>
  <c r="AE74" s="1"/>
  <c r="AB438"/>
  <c r="AC438" s="1"/>
  <c r="AB950"/>
  <c r="AC950" s="1"/>
  <c r="AE950" s="1"/>
  <c r="AB556"/>
  <c r="AC556" s="1"/>
  <c r="AE556" s="1"/>
  <c r="AB426"/>
  <c r="AC426" s="1"/>
  <c r="AE426" s="1"/>
  <c r="AB235"/>
  <c r="AC235" s="1"/>
  <c r="AE235" s="1"/>
  <c r="AB351"/>
  <c r="AC351" s="1"/>
  <c r="AB809"/>
  <c r="AC809" s="1"/>
  <c r="AE809" s="1"/>
  <c r="AB762"/>
  <c r="AC762" s="1"/>
  <c r="AE762" s="1"/>
  <c r="AB758"/>
  <c r="AC758" s="1"/>
  <c r="AE758" s="1"/>
  <c r="AB528"/>
  <c r="AC528" s="1"/>
  <c r="AE528" s="1"/>
  <c r="AB321"/>
  <c r="AC321" s="1"/>
  <c r="AE321" s="1"/>
  <c r="AB63"/>
  <c r="AC63" s="1"/>
  <c r="AE63" s="1"/>
  <c r="AB98"/>
  <c r="AC98" s="1"/>
  <c r="AE98" s="1"/>
  <c r="AB490"/>
  <c r="AC490" s="1"/>
  <c r="AE490" s="1"/>
  <c r="AB708"/>
  <c r="AC708" s="1"/>
  <c r="AE708" s="1"/>
  <c r="AB82"/>
  <c r="AC82" s="1"/>
  <c r="AE82" s="1"/>
  <c r="AB608"/>
  <c r="AC608" s="1"/>
  <c r="AE608" s="1"/>
  <c r="AB304"/>
  <c r="AC304" s="1"/>
  <c r="AE304" s="1"/>
  <c r="AB803"/>
  <c r="AC803" s="1"/>
  <c r="AE803" s="1"/>
  <c r="AB423"/>
  <c r="AC423" s="1"/>
  <c r="AE423" s="1"/>
  <c r="AB94"/>
  <c r="AC94" s="1"/>
  <c r="AE94" s="1"/>
  <c r="AB729"/>
  <c r="AC729" s="1"/>
  <c r="AE729" s="1"/>
  <c r="AB254"/>
  <c r="AC254" s="1"/>
  <c r="AE254" s="1"/>
  <c r="AB871"/>
  <c r="AC871" s="1"/>
  <c r="AE871" s="1"/>
  <c r="AB755"/>
  <c r="AC755" s="1"/>
  <c r="AE755" s="1"/>
  <c r="AB488"/>
  <c r="AC488" s="1"/>
  <c r="AE488" s="1"/>
  <c r="AB312"/>
  <c r="AC312" s="1"/>
  <c r="AE312" s="1"/>
  <c r="AB320"/>
  <c r="AC320" s="1"/>
  <c r="AE320" s="1"/>
  <c r="AB469"/>
  <c r="AC469" s="1"/>
  <c r="AE469" s="1"/>
  <c r="AB877"/>
  <c r="AC877" s="1"/>
  <c r="AB430"/>
  <c r="AC430" s="1"/>
  <c r="AE430" s="1"/>
  <c r="AB586"/>
  <c r="AC586" s="1"/>
  <c r="AE586" s="1"/>
  <c r="AB800"/>
  <c r="AC800" s="1"/>
  <c r="AE800" s="1"/>
  <c r="AB128"/>
  <c r="AC128" s="1"/>
  <c r="AE128" s="1"/>
  <c r="AE699"/>
  <c r="AE455"/>
  <c r="AB908"/>
  <c r="AC908" s="1"/>
  <c r="AE908" s="1"/>
  <c r="AB307"/>
  <c r="AC307" s="1"/>
  <c r="AE307" s="1"/>
  <c r="AB863"/>
  <c r="AC863" s="1"/>
  <c r="AE863" s="1"/>
  <c r="AB716"/>
  <c r="AC716" s="1"/>
  <c r="AE716" s="1"/>
  <c r="AB671"/>
  <c r="AC671" s="1"/>
  <c r="AE671" s="1"/>
  <c r="AB115"/>
  <c r="AC115" s="1"/>
  <c r="AE115" s="1"/>
  <c r="AB796"/>
  <c r="AC796" s="1"/>
  <c r="AE796" s="1"/>
  <c r="AB822"/>
  <c r="AC822" s="1"/>
  <c r="AE822" s="1"/>
  <c r="AB639"/>
  <c r="AC639" s="1"/>
  <c r="AE639" s="1"/>
  <c r="AB276"/>
  <c r="AC276" s="1"/>
  <c r="AE276" s="1"/>
  <c r="AB83"/>
  <c r="AC83" s="1"/>
  <c r="AE83" s="1"/>
  <c r="AB645"/>
  <c r="AC645" s="1"/>
  <c r="AE645" s="1"/>
  <c r="AB873"/>
  <c r="AC873" s="1"/>
  <c r="AE873" s="1"/>
  <c r="AB895"/>
  <c r="AC895" s="1"/>
  <c r="AE895" s="1"/>
  <c r="AB766"/>
  <c r="AC766" s="1"/>
  <c r="AB521"/>
  <c r="AC521" s="1"/>
  <c r="AE521" s="1"/>
  <c r="AB563"/>
  <c r="AC563" s="1"/>
  <c r="AE563" s="1"/>
  <c r="AB768"/>
  <c r="AC768" s="1"/>
  <c r="AE768" s="1"/>
  <c r="AB949"/>
  <c r="AC949" s="1"/>
  <c r="AE949" s="1"/>
  <c r="AB936"/>
  <c r="AC936" s="1"/>
  <c r="AE936" s="1"/>
  <c r="AB933"/>
  <c r="AC933" s="1"/>
  <c r="AE933" s="1"/>
  <c r="AB154"/>
  <c r="AC154" s="1"/>
  <c r="AE154" s="1"/>
  <c r="AB724"/>
  <c r="AC724" s="1"/>
  <c r="AE724" s="1"/>
  <c r="AB915"/>
  <c r="AC915" s="1"/>
  <c r="AE915" s="1"/>
  <c r="AB598"/>
  <c r="AC598" s="1"/>
  <c r="AE598" s="1"/>
  <c r="AB176"/>
  <c r="AC176" s="1"/>
  <c r="AE176" s="1"/>
  <c r="AB640"/>
  <c r="AC640" s="1"/>
  <c r="AE640" s="1"/>
  <c r="AB41"/>
  <c r="AC41" s="1"/>
  <c r="AE41" s="1"/>
  <c r="AB585"/>
  <c r="AC585" s="1"/>
  <c r="AE585" s="1"/>
  <c r="AB164"/>
  <c r="AC164" s="1"/>
  <c r="AE164" s="1"/>
  <c r="AB64"/>
  <c r="AC64" s="1"/>
  <c r="AE64" s="1"/>
  <c r="AB573"/>
  <c r="AC573" s="1"/>
  <c r="AE573" s="1"/>
  <c r="AB900"/>
  <c r="AC900" s="1"/>
  <c r="AE900" s="1"/>
  <c r="AB813"/>
  <c r="AC813" s="1"/>
  <c r="AE813" s="1"/>
  <c r="AB182"/>
  <c r="AC182" s="1"/>
  <c r="AE182" s="1"/>
  <c r="AB670"/>
  <c r="AC670" s="1"/>
  <c r="AE670" s="1"/>
  <c r="AB840"/>
  <c r="AC840" s="1"/>
  <c r="AE840" s="1"/>
  <c r="AB701"/>
  <c r="AC701" s="1"/>
  <c r="AE701" s="1"/>
  <c r="AB259"/>
  <c r="AC259" s="1"/>
  <c r="AE259" s="1"/>
  <c r="AB36"/>
  <c r="AC36" s="1"/>
  <c r="AE36" s="1"/>
  <c r="AB576"/>
  <c r="AC576" s="1"/>
  <c r="AE576" s="1"/>
  <c r="AB15"/>
  <c r="AC15" s="1"/>
  <c r="AE15" s="1"/>
  <c r="AB388"/>
  <c r="AC388" s="1"/>
  <c r="AE388" s="1"/>
  <c r="AE663"/>
  <c r="AB474"/>
  <c r="AC474" s="1"/>
  <c r="AE474" s="1"/>
  <c r="AB464"/>
  <c r="AC464" s="1"/>
  <c r="AE464" s="1"/>
  <c r="AE717"/>
  <c r="AB623"/>
  <c r="AC623" s="1"/>
  <c r="AE623" s="1"/>
  <c r="AB835"/>
  <c r="AC835" s="1"/>
  <c r="AE835" s="1"/>
  <c r="AE602"/>
  <c r="AB418"/>
  <c r="AC418" s="1"/>
  <c r="AE418" s="1"/>
  <c r="AB366"/>
  <c r="AC366" s="1"/>
  <c r="AB525"/>
  <c r="AC525" s="1"/>
  <c r="AE525" s="1"/>
  <c r="AB845"/>
  <c r="AC845" s="1"/>
  <c r="AE845" s="1"/>
  <c r="AB562"/>
  <c r="AC562" s="1"/>
  <c r="AE562" s="1"/>
  <c r="AB34"/>
  <c r="AC34" s="1"/>
  <c r="AE34" s="1"/>
  <c r="AB301"/>
  <c r="AC301" s="1"/>
  <c r="AE301" s="1"/>
  <c r="AB166"/>
  <c r="AC166" s="1"/>
  <c r="AE166" s="1"/>
  <c r="AB214"/>
  <c r="AC214" s="1"/>
  <c r="AE214" s="1"/>
  <c r="AB697"/>
  <c r="AC697" s="1"/>
  <c r="AB963"/>
  <c r="AC963" s="1"/>
  <c r="AE963" s="1"/>
  <c r="AB594"/>
  <c r="AC594" s="1"/>
  <c r="AE594" s="1"/>
  <c r="AB688"/>
  <c r="AC688" s="1"/>
  <c r="AE688" s="1"/>
  <c r="AB121"/>
  <c r="AC121" s="1"/>
  <c r="AE121" s="1"/>
  <c r="AE432"/>
  <c r="AB649"/>
  <c r="AC649" s="1"/>
  <c r="AE649" s="1"/>
  <c r="AB218"/>
  <c r="AC218" s="1"/>
  <c r="AE218" s="1"/>
  <c r="AB278"/>
  <c r="AC278" s="1"/>
  <c r="AE278" s="1"/>
  <c r="AB648"/>
  <c r="AC648" s="1"/>
  <c r="AE648" s="1"/>
  <c r="AB29"/>
  <c r="AC29" s="1"/>
  <c r="AE29" s="1"/>
  <c r="AB700"/>
  <c r="AC700" s="1"/>
  <c r="AE700" s="1"/>
  <c r="AB757"/>
  <c r="AC757" s="1"/>
  <c r="AE757" s="1"/>
  <c r="AB363"/>
  <c r="AC363" s="1"/>
  <c r="AE363" s="1"/>
  <c r="AB11"/>
  <c r="AC11" s="1"/>
  <c r="AE11" s="1"/>
  <c r="AB21"/>
  <c r="AC21" s="1"/>
  <c r="AE21" s="1"/>
  <c r="AB475"/>
  <c r="AC475" s="1"/>
  <c r="AE475" s="1"/>
  <c r="AB308"/>
  <c r="AC308" s="1"/>
  <c r="AE308" s="1"/>
  <c r="AB220"/>
  <c r="AC220" s="1"/>
  <c r="AE220" s="1"/>
  <c r="AB206"/>
  <c r="AC206" s="1"/>
  <c r="AE206" s="1"/>
  <c r="AB239"/>
  <c r="AC239" s="1"/>
  <c r="AE239" s="1"/>
  <c r="AB44"/>
  <c r="AC44" s="1"/>
  <c r="AE44" s="1"/>
  <c r="AB284"/>
  <c r="AC284" s="1"/>
  <c r="AE284" s="1"/>
  <c r="AB187"/>
  <c r="AC187" s="1"/>
  <c r="AE187" s="1"/>
  <c r="AB902"/>
  <c r="AC902" s="1"/>
  <c r="AE902" s="1"/>
  <c r="AB946"/>
  <c r="AC946" s="1"/>
  <c r="AE946" s="1"/>
  <c r="AB587"/>
  <c r="AC587" s="1"/>
  <c r="AE587" s="1"/>
  <c r="AB362"/>
  <c r="AC362" s="1"/>
  <c r="AE362" s="1"/>
  <c r="AB935"/>
  <c r="AC935" s="1"/>
  <c r="AE935" s="1"/>
  <c r="AB789"/>
  <c r="AC789" s="1"/>
  <c r="AE789" s="1"/>
  <c r="AB547"/>
  <c r="AC547" s="1"/>
  <c r="AE547" s="1"/>
  <c r="AB494"/>
  <c r="AC494" s="1"/>
  <c r="AE494" s="1"/>
  <c r="AB787"/>
  <c r="AC787" s="1"/>
  <c r="AE787" s="1"/>
  <c r="AB398"/>
  <c r="AC398" s="1"/>
  <c r="AE398" s="1"/>
  <c r="AB447"/>
  <c r="AC447" s="1"/>
  <c r="AE447" s="1"/>
  <c r="AB958"/>
  <c r="AC958" s="1"/>
  <c r="AE958" s="1"/>
  <c r="AE934"/>
  <c r="AB806"/>
  <c r="AC806" s="1"/>
  <c r="AE806" s="1"/>
  <c r="AB797"/>
  <c r="AC797" s="1"/>
  <c r="AE797" s="1"/>
  <c r="AB215"/>
  <c r="AC215" s="1"/>
  <c r="AE215" s="1"/>
  <c r="AB169"/>
  <c r="AC169" s="1"/>
  <c r="AE169" s="1"/>
  <c r="AB889"/>
  <c r="AC889" s="1"/>
  <c r="AE889" s="1"/>
  <c r="AB918"/>
  <c r="AC918" s="1"/>
  <c r="AE918" s="1"/>
  <c r="AB30"/>
  <c r="AC30" s="1"/>
  <c r="AE30" s="1"/>
  <c r="AB618"/>
  <c r="AC618" s="1"/>
  <c r="AE618" s="1"/>
  <c r="AB831"/>
  <c r="AC831" s="1"/>
  <c r="AE831" s="1"/>
  <c r="AB337"/>
  <c r="AC337" s="1"/>
  <c r="AE337" s="1"/>
  <c r="AB19"/>
  <c r="AC19" s="1"/>
  <c r="AE19" s="1"/>
  <c r="AE546"/>
  <c r="AB303"/>
  <c r="AC303" s="1"/>
  <c r="AE303" s="1"/>
  <c r="AE26"/>
  <c r="AB811"/>
  <c r="AC811" s="1"/>
  <c r="AE811" s="1"/>
  <c r="AB784"/>
  <c r="AC784" s="1"/>
  <c r="AE784" s="1"/>
  <c r="AB465"/>
  <c r="AC465" s="1"/>
  <c r="AE465" s="1"/>
  <c r="AB702"/>
  <c r="AC702" s="1"/>
  <c r="AE702" s="1"/>
  <c r="AB243"/>
  <c r="AC243" s="1"/>
  <c r="AB184"/>
  <c r="AC184" s="1"/>
  <c r="AE184" s="1"/>
  <c r="AE522"/>
  <c r="AB536"/>
  <c r="AC536" s="1"/>
  <c r="AE536" s="1"/>
  <c r="AB140"/>
  <c r="AC140" s="1"/>
  <c r="AE140" s="1"/>
  <c r="AB296"/>
  <c r="AC296" s="1"/>
  <c r="AE296" s="1"/>
  <c r="AB136"/>
  <c r="AC136" s="1"/>
  <c r="AE136" s="1"/>
  <c r="AB51"/>
  <c r="AC51" s="1"/>
  <c r="AE51" s="1"/>
  <c r="AB360"/>
  <c r="AC360" s="1"/>
  <c r="AE360" s="1"/>
  <c r="AE194"/>
  <c r="AE49"/>
  <c r="AB878"/>
  <c r="AC878" s="1"/>
  <c r="AE878" s="1"/>
  <c r="AB917"/>
  <c r="AC917" s="1"/>
  <c r="AE917" s="1"/>
  <c r="AB601"/>
  <c r="AC601" s="1"/>
  <c r="AE601" s="1"/>
  <c r="AB502"/>
  <c r="AC502" s="1"/>
  <c r="AE502" s="1"/>
  <c r="AB677"/>
  <c r="AC677" s="1"/>
  <c r="AE677" s="1"/>
  <c r="AB922"/>
  <c r="AC922" s="1"/>
  <c r="AE922" s="1"/>
  <c r="AB626"/>
  <c r="AC626" s="1"/>
  <c r="AE626" s="1"/>
  <c r="AB188"/>
  <c r="AC188" s="1"/>
  <c r="AE188" s="1"/>
  <c r="AB356"/>
  <c r="AC356" s="1"/>
  <c r="AB616"/>
  <c r="AC616" s="1"/>
  <c r="AE616" s="1"/>
  <c r="AE12"/>
  <c r="AB496"/>
  <c r="AC496" s="1"/>
  <c r="AE496" s="1"/>
  <c r="AB833"/>
  <c r="AC833" s="1"/>
  <c r="AE833" s="1"/>
  <c r="AB937"/>
  <c r="AC937" s="1"/>
  <c r="AE937" s="1"/>
  <c r="AB804"/>
  <c r="AC804" s="1"/>
  <c r="AE804" s="1"/>
  <c r="AB441"/>
  <c r="AC441" s="1"/>
  <c r="AE441" s="1"/>
  <c r="AB524"/>
  <c r="AC524" s="1"/>
  <c r="AE524" s="1"/>
  <c r="AB823"/>
  <c r="AC823" s="1"/>
  <c r="AE823" s="1"/>
  <c r="AB3"/>
  <c r="AC3" s="1"/>
  <c r="AE3" s="1"/>
  <c r="AB329"/>
  <c r="AC329" s="1"/>
  <c r="AE329" s="1"/>
  <c r="AB591"/>
  <c r="AC591" s="1"/>
  <c r="AE591" s="1"/>
  <c r="AB313"/>
  <c r="AC313" s="1"/>
  <c r="AE313" s="1"/>
  <c r="AB335"/>
  <c r="AC335" s="1"/>
  <c r="AE335" s="1"/>
  <c r="AB655"/>
  <c r="AC655" s="1"/>
  <c r="AE655" s="1"/>
  <c r="AB705"/>
  <c r="AC705" s="1"/>
  <c r="AE705" s="1"/>
  <c r="AB409"/>
  <c r="AC409" s="1"/>
  <c r="AE409" s="1"/>
  <c r="AB53"/>
  <c r="AC53" s="1"/>
  <c r="AE53" s="1"/>
  <c r="AB896"/>
  <c r="AC896" s="1"/>
  <c r="AE896" s="1"/>
  <c r="AB704"/>
  <c r="AC704" s="1"/>
  <c r="AE704" s="1"/>
  <c r="AB192"/>
  <c r="AC192" s="1"/>
  <c r="AE192" s="1"/>
  <c r="AB338"/>
  <c r="AC338" s="1"/>
  <c r="AE338" s="1"/>
  <c r="AB517"/>
  <c r="AC517" s="1"/>
  <c r="AE517" s="1"/>
  <c r="AB428"/>
  <c r="AC428" s="1"/>
  <c r="AE428" s="1"/>
  <c r="AB864"/>
  <c r="AC864" s="1"/>
  <c r="AE864" s="1"/>
  <c r="AB518"/>
  <c r="AC518" s="1"/>
  <c r="AE518" s="1"/>
  <c r="AB786"/>
  <c r="AC786" s="1"/>
  <c r="AB262"/>
  <c r="AC262" s="1"/>
  <c r="AE262" s="1"/>
  <c r="AB241"/>
  <c r="AC241" s="1"/>
  <c r="AE241" s="1"/>
  <c r="AB965"/>
  <c r="AC965" s="1"/>
  <c r="AE965" s="1"/>
  <c r="AB637"/>
  <c r="AC637" s="1"/>
  <c r="AE637" s="1"/>
  <c r="AB651"/>
  <c r="AC651" s="1"/>
  <c r="AE651" s="1"/>
  <c r="AB604"/>
  <c r="AC604" s="1"/>
  <c r="AE604" s="1"/>
  <c r="AB904"/>
  <c r="AC904" s="1"/>
  <c r="AE904" s="1"/>
  <c r="AB955"/>
  <c r="AC955" s="1"/>
  <c r="AE955" s="1"/>
  <c r="AB879"/>
  <c r="AC879" s="1"/>
  <c r="AE879" s="1"/>
  <c r="AB723"/>
  <c r="AC723" s="1"/>
  <c r="AE723" s="1"/>
  <c r="AE945"/>
  <c r="AE499"/>
  <c r="AB595"/>
  <c r="AC595" s="1"/>
  <c r="AE595" s="1"/>
  <c r="AB375"/>
  <c r="AC375" s="1"/>
  <c r="AE375" s="1"/>
  <c r="AB748"/>
  <c r="AC748" s="1"/>
  <c r="AE748" s="1"/>
  <c r="AB361"/>
  <c r="AC361" s="1"/>
  <c r="AE361" s="1"/>
  <c r="AB483"/>
  <c r="AC483" s="1"/>
  <c r="AE483" s="1"/>
  <c r="AB422"/>
  <c r="AC422" s="1"/>
  <c r="AE422" s="1"/>
  <c r="AB165"/>
  <c r="AC165" s="1"/>
  <c r="AE165" s="1"/>
  <c r="AB577"/>
  <c r="AC577" s="1"/>
  <c r="AE577" s="1"/>
  <c r="AB145"/>
  <c r="AC145" s="1"/>
  <c r="AE145" s="1"/>
  <c r="AB509"/>
  <c r="AC509" s="1"/>
  <c r="AE509" s="1"/>
  <c r="AB737"/>
  <c r="AC737" s="1"/>
  <c r="AE737" s="1"/>
  <c r="AB821"/>
  <c r="AC821" s="1"/>
  <c r="AE821" s="1"/>
  <c r="AB886"/>
  <c r="AC886" s="1"/>
  <c r="AE886" s="1"/>
  <c r="AB479"/>
  <c r="AC479" s="1"/>
  <c r="AE479" s="1"/>
  <c r="AB258"/>
  <c r="AC258" s="1"/>
  <c r="AE258" s="1"/>
  <c r="AB807"/>
  <c r="AC807" s="1"/>
  <c r="AE807" s="1"/>
  <c r="AB841"/>
  <c r="AC841" s="1"/>
  <c r="AE841" s="1"/>
  <c r="AB425"/>
  <c r="AC425" s="1"/>
  <c r="AE425" s="1"/>
  <c r="AE95"/>
  <c r="AB581"/>
  <c r="AC581" s="1"/>
  <c r="AE581" s="1"/>
  <c r="AB580"/>
  <c r="AC580" s="1"/>
  <c r="AE580" s="1"/>
  <c r="AB237"/>
  <c r="AC237" s="1"/>
  <c r="AE237" s="1"/>
  <c r="AB477"/>
  <c r="AC477" s="1"/>
  <c r="AE477" s="1"/>
  <c r="AB250"/>
  <c r="AC250" s="1"/>
  <c r="AE250" s="1"/>
  <c r="AB523"/>
  <c r="AC523" s="1"/>
  <c r="AE523" s="1"/>
  <c r="AB175"/>
  <c r="AC175" s="1"/>
  <c r="AE175" s="1"/>
  <c r="AB925"/>
  <c r="AC925" s="1"/>
  <c r="AE925" s="1"/>
  <c r="AB956"/>
  <c r="AC956" s="1"/>
  <c r="AE956" s="1"/>
  <c r="AB516"/>
  <c r="AC516" s="1"/>
  <c r="AE516" s="1"/>
  <c r="AB163"/>
  <c r="AC163" s="1"/>
  <c r="AE163" s="1"/>
  <c r="AB302"/>
  <c r="AC302" s="1"/>
  <c r="AE302" s="1"/>
  <c r="AB751"/>
  <c r="AC751" s="1"/>
  <c r="AE751" s="1"/>
  <c r="AB772"/>
  <c r="AC772" s="1"/>
  <c r="AE772" s="1"/>
  <c r="AB812"/>
  <c r="AC812" s="1"/>
  <c r="AE812" s="1"/>
  <c r="AB810"/>
  <c r="AC810" s="1"/>
  <c r="AE810" s="1"/>
  <c r="AB690"/>
  <c r="AC690" s="1"/>
  <c r="AE690" s="1"/>
  <c r="AB689"/>
  <c r="AC689" s="1"/>
  <c r="AE689" s="1"/>
  <c r="AB557"/>
  <c r="AC557" s="1"/>
  <c r="AE557" s="1"/>
  <c r="AB788"/>
  <c r="AC788" s="1"/>
  <c r="AE788" s="1"/>
  <c r="AB764"/>
  <c r="AC764" s="1"/>
  <c r="AE764" s="1"/>
  <c r="AB658"/>
  <c r="AC658" s="1"/>
  <c r="AE658" s="1"/>
  <c r="AB719"/>
  <c r="AC719" s="1"/>
  <c r="AE719" s="1"/>
  <c r="AB565"/>
  <c r="AC565" s="1"/>
  <c r="AE565" s="1"/>
  <c r="AB179"/>
  <c r="AC179" s="1"/>
  <c r="AE179" s="1"/>
  <c r="AB410"/>
  <c r="AC410" s="1"/>
  <c r="AE410" s="1"/>
  <c r="AB504"/>
  <c r="AC504" s="1"/>
  <c r="AE504" s="1"/>
  <c r="AB222"/>
  <c r="AC222" s="1"/>
  <c r="AE222" s="1"/>
  <c r="AB260"/>
  <c r="AC260" s="1"/>
  <c r="AE260" s="1"/>
  <c r="AB354"/>
  <c r="AC354" s="1"/>
  <c r="AE354" s="1"/>
  <c r="AB909"/>
  <c r="AC909" s="1"/>
  <c r="AE909" s="1"/>
  <c r="AB733"/>
  <c r="AC733" s="1"/>
  <c r="AE733" s="1"/>
  <c r="AB326"/>
  <c r="AC326" s="1"/>
  <c r="AE326" s="1"/>
  <c r="AB230"/>
  <c r="AC230" s="1"/>
  <c r="AE230" s="1"/>
  <c r="AB65"/>
  <c r="AC65" s="1"/>
  <c r="AE65" s="1"/>
  <c r="AB916"/>
  <c r="AC916" s="1"/>
  <c r="AE916" s="1"/>
  <c r="AB967"/>
  <c r="AC967" s="1"/>
  <c r="AE967" s="1"/>
  <c r="AB347"/>
  <c r="AC347" s="1"/>
  <c r="AE347" s="1"/>
  <c r="AB612"/>
  <c r="AC612" s="1"/>
  <c r="AE612" s="1"/>
  <c r="AB860"/>
  <c r="AC860" s="1"/>
  <c r="AE860" s="1"/>
  <c r="AB531"/>
  <c r="AC531" s="1"/>
  <c r="AE531" s="1"/>
  <c r="AB155"/>
  <c r="AC155" s="1"/>
  <c r="AE155" s="1"/>
  <c r="AB105"/>
  <c r="AC105" s="1"/>
  <c r="AE105" s="1"/>
  <c r="AB741"/>
  <c r="AC741" s="1"/>
  <c r="AE741" s="1"/>
  <c r="AB910"/>
  <c r="AC910" s="1"/>
  <c r="AE910" s="1"/>
  <c r="AB69"/>
  <c r="AC69" s="1"/>
  <c r="AE69" s="1"/>
  <c r="AB216"/>
  <c r="AC216" s="1"/>
  <c r="AE216" s="1"/>
  <c r="AB881"/>
  <c r="AC881" s="1"/>
  <c r="AE881" s="1"/>
  <c r="AB273"/>
  <c r="AC273" s="1"/>
  <c r="AE273" s="1"/>
  <c r="AB710"/>
  <c r="AC710" s="1"/>
  <c r="AE710" s="1"/>
  <c r="AB600"/>
  <c r="AC600" s="1"/>
  <c r="AE600" s="1"/>
  <c r="AB147"/>
  <c r="AC147" s="1"/>
  <c r="AE147" s="1"/>
  <c r="AB675"/>
  <c r="AC675" s="1"/>
  <c r="AE675" s="1"/>
  <c r="AB736"/>
  <c r="AC736" s="1"/>
  <c r="AE736" s="1"/>
  <c r="AB597"/>
  <c r="AC597" s="1"/>
  <c r="AE597" s="1"/>
  <c r="AB657"/>
  <c r="AC657" s="1"/>
  <c r="AE657" s="1"/>
  <c r="AB240"/>
  <c r="AC240" s="1"/>
  <c r="AE240" s="1"/>
  <c r="AB24"/>
  <c r="AC24" s="1"/>
  <c r="AE24" s="1"/>
  <c r="AB137"/>
  <c r="AC137" s="1"/>
  <c r="AE137" s="1"/>
  <c r="AB256"/>
  <c r="AC256" s="1"/>
  <c r="AE256" s="1"/>
  <c r="AB443"/>
  <c r="AC443" s="1"/>
  <c r="AE443" s="1"/>
  <c r="AB923"/>
  <c r="AC923" s="1"/>
  <c r="AE923" s="1"/>
  <c r="AB152"/>
  <c r="AC152" s="1"/>
  <c r="AE152" s="1"/>
  <c r="AB619"/>
  <c r="AC619" s="1"/>
  <c r="AE619" s="1"/>
  <c r="AB530"/>
  <c r="AC530" s="1"/>
  <c r="AE530" s="1"/>
  <c r="AB22"/>
  <c r="AC22" s="1"/>
  <c r="AE22" s="1"/>
  <c r="AE109"/>
  <c r="AE801"/>
  <c r="AB134"/>
  <c r="AC134" s="1"/>
  <c r="AE134" s="1"/>
  <c r="AB378"/>
  <c r="AC378" s="1"/>
  <c r="AE378" s="1"/>
  <c r="AB641"/>
  <c r="AC641" s="1"/>
  <c r="AE641" s="1"/>
  <c r="AE659"/>
  <c r="AB419"/>
  <c r="AC419" s="1"/>
  <c r="AE419" s="1"/>
  <c r="AB92"/>
  <c r="AC92" s="1"/>
  <c r="AE92" s="1"/>
  <c r="AB20"/>
  <c r="AC20" s="1"/>
  <c r="AE20" s="1"/>
  <c r="AB691"/>
  <c r="AC691" s="1"/>
  <c r="AE691" s="1"/>
  <c r="AB924"/>
  <c r="AC924" s="1"/>
  <c r="AE924" s="1"/>
  <c r="AB462"/>
  <c r="AC462" s="1"/>
  <c r="AE462" s="1"/>
  <c r="AB143"/>
  <c r="AC143" s="1"/>
  <c r="AE143" s="1"/>
  <c r="AB919"/>
  <c r="AC919" s="1"/>
  <c r="AE919" s="1"/>
  <c r="AB56"/>
  <c r="AC56" s="1"/>
  <c r="AE56" s="1"/>
  <c r="AB826"/>
  <c r="AC826" s="1"/>
  <c r="AE826" s="1"/>
  <c r="AB10"/>
  <c r="AC10" s="1"/>
  <c r="AE10" s="1"/>
  <c r="AB37"/>
  <c r="AC37" s="1"/>
  <c r="AE37" s="1"/>
  <c r="AB75"/>
  <c r="AC75" s="1"/>
  <c r="AE75" s="1"/>
  <c r="AB127"/>
  <c r="AC127" s="1"/>
  <c r="AE127" s="1"/>
  <c r="AB707"/>
  <c r="AC707" s="1"/>
  <c r="AE707" s="1"/>
  <c r="AB180"/>
  <c r="AC180" s="1"/>
  <c r="AE180" s="1"/>
  <c r="AB779"/>
  <c r="AC779" s="1"/>
  <c r="AE779" s="1"/>
  <c r="AB433"/>
  <c r="AC433" s="1"/>
  <c r="AE433" s="1"/>
  <c r="AB527"/>
  <c r="AC527" s="1"/>
  <c r="AE527" s="1"/>
  <c r="AB605"/>
  <c r="AC605" s="1"/>
  <c r="AE605" s="1"/>
  <c r="AB385"/>
  <c r="AC385" s="1"/>
  <c r="AE385" s="1"/>
  <c r="AB582"/>
  <c r="AC582" s="1"/>
  <c r="AE582" s="1"/>
  <c r="AB695"/>
  <c r="AC695" s="1"/>
  <c r="AE695" s="1"/>
  <c r="AB352"/>
  <c r="AC352" s="1"/>
  <c r="AE352" s="1"/>
  <c r="AB683"/>
  <c r="AC683" s="1"/>
  <c r="AE683" s="1"/>
  <c r="AB114"/>
  <c r="AC114" s="1"/>
  <c r="AE114" s="1"/>
  <c r="AB343"/>
  <c r="AC343" s="1"/>
  <c r="AE343" s="1"/>
  <c r="AB407"/>
  <c r="AC407" s="1"/>
  <c r="AE407" s="1"/>
  <c r="AB331"/>
  <c r="AC331" s="1"/>
  <c r="AE331" s="1"/>
  <c r="AB162"/>
  <c r="AC162" s="1"/>
  <c r="AE162" s="1"/>
  <c r="AB589"/>
  <c r="AC589" s="1"/>
  <c r="AE589" s="1"/>
  <c r="AB588"/>
  <c r="AC588" s="1"/>
  <c r="AE588" s="1"/>
  <c r="AB730"/>
  <c r="AC730" s="1"/>
  <c r="AE730" s="1"/>
  <c r="AB173"/>
  <c r="AC173" s="1"/>
  <c r="AE173" s="1"/>
  <c r="AB603"/>
  <c r="AC603" s="1"/>
  <c r="AE603" s="1"/>
  <c r="AB682"/>
  <c r="AC682" s="1"/>
  <c r="AE682" s="1"/>
  <c r="AB300"/>
  <c r="AC300" s="1"/>
  <c r="AE300" s="1"/>
  <c r="AB495"/>
  <c r="AC495" s="1"/>
  <c r="AE495" s="1"/>
  <c r="AB622"/>
  <c r="AC622" s="1"/>
  <c r="AE622" s="1"/>
  <c r="AB96"/>
  <c r="AC96" s="1"/>
  <c r="AE96" s="1"/>
  <c r="AB381"/>
  <c r="AC381" s="1"/>
  <c r="AE381" s="1"/>
  <c r="AB948"/>
  <c r="AC948" s="1"/>
  <c r="AE948" s="1"/>
  <c r="AB901"/>
  <c r="AC901" s="1"/>
  <c r="AE901" s="1"/>
  <c r="AB68"/>
  <c r="AC68" s="1"/>
  <c r="AE68" s="1"/>
  <c r="AB150"/>
  <c r="AC150" s="1"/>
  <c r="AE150" s="1"/>
  <c r="AB609"/>
  <c r="AC609" s="1"/>
  <c r="AE609" s="1"/>
  <c r="AB48"/>
  <c r="AC48" s="1"/>
  <c r="AE48" s="1"/>
  <c r="AB571"/>
  <c r="AC571" s="1"/>
  <c r="AE571" s="1"/>
  <c r="AB894"/>
  <c r="AC894" s="1"/>
  <c r="AE894" s="1"/>
  <c r="AB893"/>
  <c r="AC893" s="1"/>
  <c r="AE893" s="1"/>
  <c r="AB552"/>
  <c r="AC552" s="1"/>
  <c r="AE552" s="1"/>
  <c r="AB929"/>
  <c r="AC929" s="1"/>
  <c r="AE929" s="1"/>
  <c r="AB849"/>
  <c r="AC849" s="1"/>
  <c r="AE849" s="1"/>
  <c r="AB397"/>
  <c r="AC397" s="1"/>
  <c r="AE397" s="1"/>
  <c r="AB122"/>
  <c r="AC122" s="1"/>
  <c r="AE122" s="1"/>
  <c r="AB62"/>
  <c r="AC62" s="1"/>
  <c r="AE62" s="1"/>
  <c r="AB257"/>
  <c r="AC257" s="1"/>
  <c r="AE257" s="1"/>
  <c r="AB865"/>
  <c r="AC865" s="1"/>
  <c r="AE865" s="1"/>
  <c r="AB630"/>
  <c r="AC630" s="1"/>
  <c r="AE630" s="1"/>
  <c r="AB693"/>
  <c r="AC693" s="1"/>
  <c r="AE693" s="1"/>
  <c r="AB553"/>
  <c r="AC553" s="1"/>
  <c r="AE553" s="1"/>
  <c r="AB613"/>
  <c r="AC613" s="1"/>
  <c r="AE613" s="1"/>
  <c r="AE97"/>
  <c r="AB280"/>
  <c r="AC280" s="1"/>
  <c r="AE280" s="1"/>
  <c r="AB914"/>
  <c r="AC914" s="1"/>
  <c r="AE914" s="1"/>
  <c r="AB830"/>
  <c r="AC830" s="1"/>
  <c r="AE830" s="1"/>
  <c r="AB31"/>
  <c r="AC31" s="1"/>
  <c r="AE31" s="1"/>
  <c r="AB872"/>
  <c r="AC872" s="1"/>
  <c r="AE872" s="1"/>
  <c r="AE328"/>
  <c r="AB805"/>
  <c r="AC805" s="1"/>
  <c r="AE805" s="1"/>
  <c r="AB959"/>
  <c r="AC959" s="1"/>
  <c r="AE959" s="1"/>
  <c r="AB123"/>
  <c r="AC123" s="1"/>
  <c r="AE123" s="1"/>
  <c r="AB207"/>
  <c r="AC207" s="1"/>
  <c r="AE207" s="1"/>
  <c r="AB271"/>
  <c r="AC271" s="1"/>
  <c r="AE271" s="1"/>
  <c r="AB148"/>
  <c r="AC148" s="1"/>
  <c r="AE148" s="1"/>
  <c r="AB76"/>
  <c r="AC76" s="1"/>
  <c r="AE76" s="1"/>
  <c r="AB167"/>
  <c r="AC167" s="1"/>
  <c r="AE167" s="1"/>
  <c r="AE393"/>
  <c r="AB47"/>
  <c r="AC47" s="1"/>
  <c r="AE47" s="1"/>
  <c r="AB233"/>
  <c r="AC233" s="1"/>
  <c r="AE233" s="1"/>
  <c r="AB225"/>
  <c r="AC225" s="1"/>
  <c r="AE225" s="1"/>
  <c r="AB783"/>
  <c r="AC783" s="1"/>
  <c r="AE783" s="1"/>
  <c r="AB765"/>
  <c r="AC765" s="1"/>
  <c r="AE765" s="1"/>
  <c r="AB891"/>
  <c r="AC891" s="1"/>
  <c r="AE891" s="1"/>
  <c r="AB406"/>
  <c r="AC406" s="1"/>
  <c r="AE406" s="1"/>
  <c r="AB463"/>
  <c r="AC463" s="1"/>
  <c r="AE463" s="1"/>
  <c r="AB108"/>
  <c r="AC108" s="1"/>
  <c r="AE108" s="1"/>
  <c r="AB838"/>
  <c r="AC838" s="1"/>
  <c r="AE838" s="1"/>
  <c r="AB275"/>
  <c r="AC275" s="1"/>
  <c r="AE275" s="1"/>
  <c r="AB476"/>
  <c r="AC476" s="1"/>
  <c r="AE476" s="1"/>
  <c r="AB470"/>
  <c r="AC470" s="1"/>
  <c r="AE470" s="1"/>
  <c r="AB324"/>
  <c r="AC324" s="1"/>
  <c r="AE324" s="1"/>
  <c r="AB286"/>
  <c r="AC286" s="1"/>
  <c r="AE286" s="1"/>
  <c r="AB819"/>
  <c r="AC819" s="1"/>
  <c r="AE819" s="1"/>
  <c r="AB297"/>
  <c r="AC297" s="1"/>
  <c r="AE297" s="1"/>
  <c r="AB781"/>
  <c r="AC781" s="1"/>
  <c r="AE781" s="1"/>
  <c r="AB497"/>
  <c r="AC497" s="1"/>
  <c r="AE497" s="1"/>
  <c r="AB861"/>
  <c r="AC861" s="1"/>
  <c r="AE861" s="1"/>
  <c r="AB364"/>
  <c r="AC364" s="1"/>
  <c r="AE364" s="1"/>
  <c r="AB503"/>
  <c r="AC503" s="1"/>
  <c r="AE503" s="1"/>
  <c r="AE200"/>
  <c r="AB151"/>
  <c r="AC151" s="1"/>
  <c r="AE151" s="1"/>
  <c r="AB336"/>
  <c r="AC336" s="1"/>
  <c r="AE336" s="1"/>
  <c r="AB292"/>
  <c r="AC292" s="1"/>
  <c r="AE292" s="1"/>
  <c r="AB332"/>
  <c r="AC332" s="1"/>
  <c r="AE332" s="1"/>
  <c r="AE318"/>
  <c r="AB725"/>
  <c r="AC725" s="1"/>
  <c r="AE725" s="1"/>
  <c r="AB687"/>
  <c r="AC687" s="1"/>
  <c r="AE687" s="1"/>
  <c r="AB820"/>
  <c r="AC820" s="1"/>
  <c r="AE820" s="1"/>
  <c r="AB799"/>
  <c r="AC799" s="1"/>
  <c r="AE799" s="1"/>
  <c r="AB111"/>
  <c r="AC111" s="1"/>
  <c r="AE111" s="1"/>
  <c r="AB70"/>
  <c r="AC70" s="1"/>
  <c r="AE70" s="1"/>
  <c r="AB584"/>
  <c r="AC584" s="1"/>
  <c r="AE584" s="1"/>
  <c r="AE507"/>
  <c r="AE537"/>
  <c r="AB431"/>
  <c r="AC431" s="1"/>
  <c r="AE431" s="1"/>
  <c r="AB856"/>
  <c r="AC856" s="1"/>
  <c r="AE856" s="1"/>
  <c r="AB485"/>
  <c r="AC485" s="1"/>
  <c r="AE485" s="1"/>
  <c r="AB911"/>
  <c r="AC911" s="1"/>
  <c r="AE911" s="1"/>
  <c r="AB776"/>
  <c r="AC776" s="1"/>
  <c r="AE776" s="1"/>
  <c r="AB759"/>
  <c r="AC759" s="1"/>
  <c r="AE759" s="1"/>
  <c r="AE138"/>
  <c r="AB548"/>
  <c r="AC548" s="1"/>
  <c r="AE548" s="1"/>
  <c r="AB461"/>
  <c r="AC461" s="1"/>
  <c r="AE461" s="1"/>
  <c r="AB107"/>
  <c r="AC107" s="1"/>
  <c r="AE107" s="1"/>
  <c r="AB383"/>
  <c r="AC383" s="1"/>
  <c r="AE383" s="1"/>
  <c r="AB126"/>
  <c r="AC126" s="1"/>
  <c r="AE126" s="1"/>
  <c r="AB857"/>
  <c r="AC857" s="1"/>
  <c r="AE857" s="1"/>
  <c r="AB549"/>
  <c r="AC549" s="1"/>
  <c r="AE549" s="1"/>
  <c r="AB205"/>
  <c r="AC205" s="1"/>
  <c r="AE205" s="1"/>
  <c r="AB498"/>
  <c r="AC498" s="1"/>
  <c r="AE498" s="1"/>
  <c r="AE760"/>
  <c r="AB387"/>
  <c r="AC387" s="1"/>
  <c r="AE387" s="1"/>
  <c r="AE493"/>
  <c r="AB226"/>
  <c r="AC226" s="1"/>
  <c r="AE226" s="1"/>
  <c r="AB334"/>
  <c r="AC334" s="1"/>
  <c r="AE334" s="1"/>
  <c r="AE153"/>
  <c r="AB942"/>
  <c r="AC942" s="1"/>
  <c r="AE942" s="1"/>
  <c r="AB372"/>
  <c r="AC372" s="1"/>
  <c r="AE372" s="1"/>
  <c r="AB818"/>
  <c r="AC818" s="1"/>
  <c r="AE818" s="1"/>
  <c r="AB624"/>
  <c r="AC624" s="1"/>
  <c r="AE624" s="1"/>
  <c r="AB653"/>
  <c r="AC653" s="1"/>
  <c r="AE653" s="1"/>
  <c r="AB274"/>
  <c r="AC274" s="1"/>
  <c r="AE274" s="1"/>
  <c r="AB454"/>
  <c r="AC454" s="1"/>
  <c r="AE454" s="1"/>
  <c r="AB892"/>
  <c r="AC892" s="1"/>
  <c r="AE892" s="1"/>
  <c r="AB668"/>
  <c r="AC668" s="1"/>
  <c r="AE668" s="1"/>
  <c r="AB847"/>
  <c r="AC847" s="1"/>
  <c r="AE847" s="1"/>
  <c r="AE267"/>
  <c r="AB434"/>
  <c r="AC434" s="1"/>
  <c r="AE434" s="1"/>
  <c r="AE283"/>
  <c r="AB57"/>
  <c r="AC57" s="1"/>
  <c r="AE57" s="1"/>
  <c r="AB440"/>
  <c r="AC440" s="1"/>
  <c r="AE440" s="1"/>
  <c r="AB726"/>
  <c r="AC726" s="1"/>
  <c r="AE726" s="1"/>
  <c r="AB543"/>
  <c r="AC543" s="1"/>
  <c r="AE543" s="1"/>
  <c r="AB793"/>
  <c r="AC793" s="1"/>
  <c r="AE793" s="1"/>
  <c r="AE500"/>
  <c r="AB322"/>
  <c r="AC322" s="1"/>
  <c r="AE322" s="1"/>
  <c r="AB373"/>
  <c r="AC373" s="1"/>
  <c r="AE373" s="1"/>
  <c r="AB703"/>
  <c r="AC703" s="1"/>
  <c r="AE703" s="1"/>
  <c r="AB196"/>
  <c r="AC196" s="1"/>
  <c r="AE196" s="1"/>
  <c r="AB451"/>
  <c r="AC451" s="1"/>
  <c r="AE451" s="1"/>
  <c r="AB907"/>
  <c r="AC907" s="1"/>
  <c r="AE907" s="1"/>
  <c r="AE299"/>
  <c r="AB255"/>
  <c r="AC255" s="1"/>
  <c r="AE255" s="1"/>
  <c r="AB191"/>
  <c r="AC191" s="1"/>
  <c r="AE191" s="1"/>
  <c r="AB272"/>
  <c r="AC272" s="1"/>
  <c r="AE272" s="1"/>
  <c r="AB346"/>
  <c r="AC346" s="1"/>
  <c r="AE346" s="1"/>
  <c r="AB633"/>
  <c r="AC633" s="1"/>
  <c r="AE633" s="1"/>
  <c r="AB550"/>
  <c r="AC550" s="1"/>
  <c r="AE550" s="1"/>
  <c r="AB753"/>
  <c r="AC753" s="1"/>
  <c r="AE753" s="1"/>
  <c r="AB484"/>
  <c r="AC484" s="1"/>
  <c r="AE484" s="1"/>
  <c r="AB467"/>
  <c r="AC467" s="1"/>
  <c r="AE467" s="1"/>
  <c r="AB778"/>
  <c r="AC778" s="1"/>
  <c r="AE778" s="1"/>
  <c r="AB829"/>
  <c r="AC829" s="1"/>
  <c r="AE829" s="1"/>
  <c r="AB921"/>
  <c r="AC921" s="1"/>
  <c r="AE921" s="1"/>
  <c r="AB132"/>
  <c r="AC132" s="1"/>
  <c r="AE132" s="1"/>
  <c r="AB71"/>
  <c r="AC71" s="1"/>
  <c r="AE71" s="1"/>
  <c r="AB538"/>
  <c r="AC538" s="1"/>
  <c r="AE538" s="1"/>
  <c r="AB73"/>
  <c r="AC73" s="1"/>
  <c r="AE73" s="1"/>
  <c r="AB16"/>
  <c r="AC16" s="1"/>
  <c r="AE16" s="1"/>
  <c r="AB400"/>
  <c r="AC400" s="1"/>
  <c r="AE400" s="1"/>
  <c r="AB376"/>
  <c r="AC376" s="1"/>
  <c r="AE376" s="1"/>
  <c r="AB746"/>
  <c r="AC746" s="1"/>
  <c r="AE746" s="1"/>
  <c r="AB574"/>
  <c r="AC574" s="1"/>
  <c r="AE574" s="1"/>
  <c r="AB643"/>
  <c r="AC643" s="1"/>
  <c r="AE643" s="1"/>
  <c r="AB124"/>
  <c r="AC124" s="1"/>
  <c r="AE124" s="1"/>
  <c r="AE366"/>
  <c r="AB862"/>
  <c r="AC862" s="1"/>
  <c r="AE862" s="1"/>
  <c r="AE684"/>
  <c r="AE45"/>
  <c r="AE855"/>
  <c r="AB930"/>
  <c r="AC930" s="1"/>
  <c r="AE930" s="1"/>
  <c r="AB305"/>
  <c r="AC305" s="1"/>
  <c r="AE305" s="1"/>
  <c r="AE697"/>
  <c r="AB825"/>
  <c r="AC825" s="1"/>
  <c r="AE825" s="1"/>
  <c r="AB157"/>
  <c r="AC157" s="1"/>
  <c r="AE157" s="1"/>
  <c r="AE453"/>
  <c r="AB131"/>
  <c r="AC131" s="1"/>
  <c r="AE131" s="1"/>
  <c r="AB583"/>
  <c r="AC583" s="1"/>
  <c r="AE583" s="1"/>
  <c r="AB436"/>
  <c r="AC436" s="1"/>
  <c r="AE436" s="1"/>
  <c r="AE560"/>
  <c r="AB253"/>
  <c r="AC253" s="1"/>
  <c r="AE253" s="1"/>
  <c r="AB882"/>
  <c r="AC882" s="1"/>
  <c r="AE882" s="1"/>
  <c r="AB412"/>
  <c r="AC412" s="1"/>
  <c r="AE412" s="1"/>
  <c r="AB450"/>
  <c r="AC450" s="1"/>
  <c r="AE450" s="1"/>
  <c r="AB514"/>
  <c r="AC514" s="1"/>
  <c r="AE514" s="1"/>
  <c r="AB607"/>
  <c r="AC607" s="1"/>
  <c r="AE607" s="1"/>
  <c r="AB839"/>
  <c r="AC839" s="1"/>
  <c r="AE839" s="1"/>
  <c r="AB81"/>
  <c r="AC81" s="1"/>
  <c r="AE81" s="1"/>
  <c r="AB448"/>
  <c r="AC448" s="1"/>
  <c r="AE448" s="1"/>
  <c r="AB77"/>
  <c r="AC77" s="1"/>
  <c r="AE77" s="1"/>
  <c r="AB384"/>
  <c r="AC384" s="1"/>
  <c r="AE384" s="1"/>
  <c r="AE202"/>
  <c r="AB526"/>
  <c r="AC526" s="1"/>
  <c r="AE526" s="1"/>
  <c r="AB617"/>
  <c r="AC617" s="1"/>
  <c r="AE617" s="1"/>
  <c r="AB353"/>
  <c r="AC353" s="1"/>
  <c r="AE353" s="1"/>
  <c r="AE578"/>
  <c r="AE438"/>
  <c r="AB91"/>
  <c r="AC91" s="1"/>
  <c r="AE91" s="1"/>
  <c r="AB713"/>
  <c r="AC713" s="1"/>
  <c r="AE713" s="1"/>
  <c r="AE786"/>
  <c r="AB268"/>
  <c r="AC268" s="1"/>
  <c r="AE268" s="1"/>
  <c r="AB875"/>
  <c r="AB27"/>
  <c r="AC27" s="1"/>
  <c r="AE27" s="1"/>
  <c r="AB168"/>
  <c r="AC168" s="1"/>
  <c r="AE168" s="1"/>
  <c r="AB285"/>
  <c r="AC285" s="1"/>
  <c r="AE285" s="1"/>
  <c r="AE685"/>
  <c r="AB790"/>
  <c r="AC790" s="1"/>
  <c r="AE790" s="1"/>
  <c r="AE906"/>
  <c r="AB149"/>
  <c r="AC149" s="1"/>
  <c r="AE149" s="1"/>
  <c r="AB795"/>
  <c r="AC795" s="1"/>
  <c r="AE795" s="1"/>
  <c r="AB614"/>
  <c r="AC614" s="1"/>
  <c r="AE614" s="1"/>
  <c r="AB117"/>
  <c r="AC117" s="1"/>
  <c r="AE117" s="1"/>
  <c r="AB229"/>
  <c r="AC229" s="1"/>
  <c r="AE229" s="1"/>
  <c r="AB816"/>
  <c r="AC816" s="1"/>
  <c r="AE816" s="1"/>
  <c r="AB178"/>
  <c r="AC178" s="1"/>
  <c r="AE178" s="1"/>
  <c r="AB505"/>
  <c r="AC505" s="1"/>
  <c r="AE505" s="1"/>
  <c r="AE351"/>
  <c r="AB962"/>
  <c r="AC962" s="1"/>
  <c r="AE962" s="1"/>
  <c r="AB815"/>
  <c r="AC815" s="1"/>
  <c r="AE815" s="1"/>
  <c r="AE444"/>
  <c r="AB277"/>
  <c r="AC277" s="1"/>
  <c r="AE277" s="1"/>
  <c r="AE396"/>
  <c r="AB389"/>
  <c r="AC389" s="1"/>
  <c r="AE389" s="1"/>
  <c r="AB636"/>
  <c r="AC636" s="1"/>
  <c r="AE636" s="1"/>
  <c r="AB386"/>
  <c r="AC386" s="1"/>
  <c r="AE386" s="1"/>
  <c r="AB644"/>
  <c r="AC644" s="1"/>
  <c r="AE644" s="1"/>
  <c r="AE219"/>
  <c r="AB692"/>
  <c r="AC692" s="1"/>
  <c r="AE692" s="1"/>
  <c r="AE287"/>
  <c r="AB954"/>
  <c r="AC954" s="1"/>
  <c r="AE954" s="1"/>
  <c r="AE745"/>
  <c r="AB223"/>
  <c r="AC223" s="1"/>
  <c r="AE223" s="1"/>
  <c r="AB540"/>
  <c r="AC540" s="1"/>
  <c r="AE540" s="1"/>
  <c r="AB118"/>
  <c r="AC118" s="1"/>
  <c r="AE118" s="1"/>
  <c r="AB368"/>
  <c r="AC368" s="1"/>
  <c r="AE368" s="1"/>
  <c r="AB203"/>
  <c r="AC203" s="1"/>
  <c r="AE203" s="1"/>
  <c r="AB282"/>
  <c r="AC282" s="1"/>
  <c r="AE282" s="1"/>
  <c r="AE33"/>
  <c r="AB554"/>
  <c r="AC554" s="1"/>
  <c r="AE554" s="1"/>
  <c r="AB217"/>
  <c r="AC217" s="1"/>
  <c r="AE217" s="1"/>
  <c r="AB261"/>
  <c r="AC261" s="1"/>
  <c r="AE261" s="1"/>
  <c r="AE673"/>
  <c r="AE356"/>
  <c r="AB457"/>
  <c r="AC457" s="1"/>
  <c r="AE457" s="1"/>
  <c r="AE238"/>
  <c r="AB628"/>
  <c r="AC628" s="1"/>
  <c r="AE628" s="1"/>
  <c r="AB592"/>
  <c r="AC592" s="1"/>
  <c r="AE592" s="1"/>
  <c r="AE727"/>
  <c r="AE694"/>
  <c r="AB676"/>
  <c r="AC676" s="1"/>
  <c r="AE676" s="1"/>
  <c r="AB559"/>
  <c r="AC559" s="1"/>
  <c r="AE559" s="1"/>
  <c r="AB520"/>
  <c r="AC520" s="1"/>
  <c r="AE520" s="1"/>
  <c r="AE877"/>
  <c r="AE243"/>
  <c r="AB247"/>
  <c r="AC247" s="1"/>
  <c r="AE247" s="1"/>
  <c r="AE270"/>
  <c r="AB771"/>
  <c r="AC771" s="1"/>
  <c r="AE771" s="1"/>
  <c r="AB731"/>
  <c r="AC731" s="1"/>
  <c r="AE731" s="1"/>
  <c r="AB339"/>
  <c r="AC339" s="1"/>
  <c r="AE339" s="1"/>
  <c r="AB867"/>
  <c r="AC867" s="1"/>
  <c r="AE867" s="1"/>
  <c r="AB714"/>
  <c r="AC714" s="1"/>
  <c r="AE714" s="1"/>
  <c r="AE85"/>
  <c r="AB460"/>
  <c r="AC460" s="1"/>
  <c r="AE460" s="1"/>
  <c r="AB435"/>
  <c r="AC435" s="1"/>
  <c r="AE435" s="1"/>
  <c r="AE344"/>
  <c r="AE35"/>
  <c r="AE408"/>
  <c r="AB887"/>
  <c r="AC887" s="1"/>
  <c r="AE887" s="1"/>
  <c r="AE100"/>
  <c r="AE402"/>
  <c r="AB145" i="9"/>
  <c r="AC145" s="1"/>
  <c r="AE145" s="1"/>
  <c r="AB111"/>
  <c r="AC111" s="1"/>
  <c r="AE111" s="1"/>
  <c r="AB30"/>
  <c r="AC30" s="1"/>
  <c r="AE30" s="1"/>
  <c r="AB64"/>
  <c r="AC64" s="1"/>
  <c r="AE64" s="1"/>
  <c r="AB94"/>
  <c r="AC94" s="1"/>
  <c r="AE94" s="1"/>
  <c r="AB12"/>
  <c r="AC12" s="1"/>
  <c r="AE12" s="1"/>
  <c r="AB141"/>
  <c r="AC141" s="1"/>
  <c r="AE141" s="1"/>
  <c r="AB127"/>
  <c r="AC127" s="1"/>
  <c r="AE127" s="1"/>
  <c r="AB24"/>
  <c r="AC24" s="1"/>
  <c r="AE24" s="1"/>
  <c r="AB135"/>
  <c r="AC135" s="1"/>
  <c r="AE135" s="1"/>
  <c r="AB123"/>
  <c r="AC123" s="1"/>
  <c r="AE123" s="1"/>
  <c r="AB121"/>
  <c r="AC121" s="1"/>
  <c r="AE121" s="1"/>
  <c r="AB119"/>
  <c r="AC119" s="1"/>
  <c r="AE119" s="1"/>
  <c r="AB114"/>
  <c r="AC114" s="1"/>
  <c r="AE114" s="1"/>
  <c r="AB97"/>
  <c r="AC97" s="1"/>
  <c r="AE97" s="1"/>
  <c r="AB96"/>
  <c r="AB90"/>
  <c r="AC90" s="1"/>
  <c r="AE90" s="1"/>
  <c r="AB87"/>
  <c r="AC87" s="1"/>
  <c r="AE87" s="1"/>
  <c r="AB83"/>
  <c r="AC83" s="1"/>
  <c r="AE83" s="1"/>
  <c r="AB75"/>
  <c r="AC75" s="1"/>
  <c r="AE75" s="1"/>
  <c r="AE43"/>
  <c r="AB32"/>
  <c r="AB26"/>
  <c r="AC26" s="1"/>
  <c r="AE26" s="1"/>
  <c r="AB9"/>
  <c r="AC9" s="1"/>
  <c r="AE9" s="1"/>
  <c r="AB75" i="10"/>
  <c r="AC75" s="1"/>
  <c r="AE67"/>
  <c r="AB39"/>
  <c r="AB29"/>
  <c r="AC29" s="1"/>
  <c r="AE29" s="1"/>
  <c r="AB21"/>
  <c r="AC21" s="1"/>
  <c r="AE21" s="1"/>
  <c r="AB11"/>
  <c r="AC11" s="1"/>
  <c r="AB118" i="9"/>
  <c r="AC118" s="1"/>
  <c r="AE118" s="1"/>
  <c r="AB11"/>
  <c r="AC11" s="1"/>
  <c r="AE11" s="1"/>
  <c r="AB112"/>
  <c r="AC112" s="1"/>
  <c r="AE112" s="1"/>
  <c r="AB37"/>
  <c r="AC37" s="1"/>
  <c r="AB19"/>
  <c r="AC19" s="1"/>
  <c r="AE19" s="1"/>
  <c r="AB69" i="10"/>
  <c r="AC69" s="1"/>
  <c r="AE69" s="1"/>
  <c r="AB59"/>
  <c r="AB45"/>
  <c r="AC45" s="1"/>
  <c r="AE45" s="1"/>
  <c r="AB92" i="9"/>
  <c r="AC92" s="1"/>
  <c r="AE92" s="1"/>
  <c r="AB71"/>
  <c r="AC71" s="1"/>
  <c r="AE71" s="1"/>
  <c r="AB67"/>
  <c r="AC67" s="1"/>
  <c r="AE67" s="1"/>
  <c r="AB42"/>
  <c r="AB27"/>
  <c r="AC27" s="1"/>
  <c r="AE27" s="1"/>
  <c r="AB137"/>
  <c r="AC137" s="1"/>
  <c r="AE137" s="1"/>
  <c r="AB105" i="10"/>
  <c r="AC105" s="1"/>
  <c r="AE105" s="1"/>
  <c r="AB60"/>
  <c r="AC60" s="1"/>
  <c r="AB74" i="9"/>
  <c r="AC74" s="1"/>
  <c r="AE74" s="1"/>
  <c r="AB79"/>
  <c r="AC79" s="1"/>
  <c r="AE79" s="1"/>
  <c r="AB125"/>
  <c r="AC125" s="1"/>
  <c r="AE125" s="1"/>
  <c r="AB138"/>
  <c r="AC138" s="1"/>
  <c r="AE138" s="1"/>
  <c r="AB48"/>
  <c r="AC48" s="1"/>
  <c r="AE48" s="1"/>
  <c r="AB53"/>
  <c r="AC53" s="1"/>
  <c r="AE53" s="1"/>
  <c r="AB62"/>
  <c r="AB41" i="10"/>
  <c r="AC41" s="1"/>
  <c r="AE41" s="1"/>
  <c r="AB10"/>
  <c r="AB65"/>
  <c r="AC65" s="1"/>
  <c r="AE65" s="1"/>
  <c r="AB36"/>
  <c r="AC36" s="1"/>
  <c r="AE36" s="1"/>
  <c r="AB20"/>
  <c r="AC20" s="1"/>
  <c r="AE20" s="1"/>
  <c r="AB32"/>
  <c r="AC32" s="1"/>
  <c r="AE32" s="1"/>
  <c r="AB91"/>
  <c r="AC91" s="1"/>
  <c r="AE91" s="1"/>
  <c r="AB1134" i="1"/>
  <c r="AB1090"/>
  <c r="AC1090" s="1"/>
  <c r="AE1090" s="1"/>
  <c r="AB1067"/>
  <c r="AC1067" s="1"/>
  <c r="AE1067" s="1"/>
  <c r="AB1120"/>
  <c r="AC1120" s="1"/>
  <c r="AE1120" s="1"/>
  <c r="AB1087"/>
  <c r="AC1087" s="1"/>
  <c r="AE1087" s="1"/>
  <c r="AB1092"/>
  <c r="AC1092" s="1"/>
  <c r="AE1092" s="1"/>
  <c r="AB1040"/>
  <c r="AC1040" s="1"/>
  <c r="AE1040" s="1"/>
  <c r="AB1049"/>
  <c r="AC1049" s="1"/>
  <c r="AE1049" s="1"/>
  <c r="AB1035"/>
  <c r="AC1035" s="1"/>
  <c r="AE1035" s="1"/>
  <c r="AB1091"/>
  <c r="AC1091" s="1"/>
  <c r="AE1091" s="1"/>
  <c r="AB1055"/>
  <c r="AC1055" s="1"/>
  <c r="AE1055" s="1"/>
  <c r="AB1112"/>
  <c r="AC1112" s="1"/>
  <c r="AE1112" s="1"/>
  <c r="AB1041"/>
  <c r="AC1041" s="1"/>
  <c r="AE1041" s="1"/>
  <c r="AB1102"/>
  <c r="AC1102" s="1"/>
  <c r="AE1102" s="1"/>
  <c r="AB1098"/>
  <c r="AC1098" s="1"/>
  <c r="AE1098" s="1"/>
  <c r="AB1126"/>
  <c r="AC1126" s="1"/>
  <c r="AE1126" s="1"/>
  <c r="AB1108"/>
  <c r="AC1108" s="1"/>
  <c r="AE1108" s="1"/>
  <c r="AB1124"/>
  <c r="AC1124" s="1"/>
  <c r="AE1124" s="1"/>
  <c r="AB1068"/>
  <c r="AC1068" s="1"/>
  <c r="AE1068" s="1"/>
  <c r="AB1076"/>
  <c r="AC1076" s="1"/>
  <c r="AE1076" s="1"/>
  <c r="AB1054"/>
  <c r="AC1054" s="1"/>
  <c r="AE1054" s="1"/>
  <c r="AB1070"/>
  <c r="AC1070" s="1"/>
  <c r="AE1070" s="1"/>
  <c r="AB1094"/>
  <c r="AC1094" s="1"/>
  <c r="AE1094" s="1"/>
  <c r="AB1038"/>
  <c r="AC1038" s="1"/>
  <c r="AE1038" s="1"/>
  <c r="AB1051"/>
  <c r="AC1051" s="1"/>
  <c r="AE1051" s="1"/>
  <c r="AB1079"/>
  <c r="AC1079" s="1"/>
  <c r="AE1079" s="1"/>
  <c r="AB1095"/>
  <c r="AC1095" s="1"/>
  <c r="AE1095" s="1"/>
  <c r="AB1031"/>
  <c r="AC1031" s="1"/>
  <c r="AE1031" s="1"/>
  <c r="AB1119"/>
  <c r="AC1119" s="1"/>
  <c r="AE1119" s="1"/>
  <c r="AB1083"/>
  <c r="AC1083" s="1"/>
  <c r="AE1083" s="1"/>
  <c r="AB1048"/>
  <c r="AC1048" s="1"/>
  <c r="AE1048" s="1"/>
  <c r="AB1065"/>
  <c r="AC1065" s="1"/>
  <c r="AE1065" s="1"/>
  <c r="AB1073"/>
  <c r="AC1073" s="1"/>
  <c r="AE1073" s="1"/>
  <c r="AB1096"/>
  <c r="AC1096" s="1"/>
  <c r="AE1096" s="1"/>
  <c r="AB1128"/>
  <c r="AC1128" s="1"/>
  <c r="AE1128" s="1"/>
  <c r="AB1042"/>
  <c r="AC1042" s="1"/>
  <c r="AE1042" s="1"/>
  <c r="AB1117"/>
  <c r="AC1117" s="1"/>
  <c r="AE1117" s="1"/>
  <c r="AB1030"/>
  <c r="AC1030" s="1"/>
  <c r="AE1030" s="1"/>
  <c r="AB1046"/>
  <c r="AC1046" s="1"/>
  <c r="AE1046" s="1"/>
  <c r="AB1043"/>
  <c r="AC1043" s="1"/>
  <c r="AE1043" s="1"/>
  <c r="AB1047"/>
  <c r="AC1047" s="1"/>
  <c r="AE1047" s="1"/>
  <c r="AB1103"/>
  <c r="AC1103" s="1"/>
  <c r="AE1103" s="1"/>
  <c r="AB1109"/>
  <c r="AC1109" s="1"/>
  <c r="AE1109" s="1"/>
  <c r="AB1118"/>
  <c r="AC1118" s="1"/>
  <c r="AE1118" s="1"/>
  <c r="AB1029"/>
  <c r="AC1029" s="1"/>
  <c r="AE1029" s="1"/>
  <c r="AB1086"/>
  <c r="AC1086" s="1"/>
  <c r="AE1086" s="1"/>
  <c r="AB1123"/>
  <c r="AC1123" s="1"/>
  <c r="AE1123" s="1"/>
  <c r="AB1039"/>
  <c r="AC1039" s="1"/>
  <c r="AE1039" s="1"/>
  <c r="AB1130"/>
  <c r="AC1130" s="1"/>
  <c r="AE1130" s="1"/>
  <c r="AB1027"/>
  <c r="AC1027" s="1"/>
  <c r="AE1027" s="1"/>
  <c r="AB1099"/>
  <c r="AC1099" s="1"/>
  <c r="AE1099" s="1"/>
  <c r="AB1063"/>
  <c r="AC1063" s="1"/>
  <c r="AE1063" s="1"/>
  <c r="AB1115"/>
  <c r="AC1115" s="1"/>
  <c r="AE1115" s="1"/>
  <c r="AB1033"/>
  <c r="AC1033" s="1"/>
  <c r="AE1033" s="1"/>
  <c r="AB79" i="10"/>
  <c r="AC79" s="1"/>
  <c r="AE79" s="1"/>
  <c r="AB70" i="9"/>
  <c r="AC70" s="1"/>
  <c r="AE70" s="1"/>
  <c r="AB144"/>
  <c r="AC144" s="1"/>
  <c r="AE144" s="1"/>
  <c r="AB140"/>
  <c r="AC140" s="1"/>
  <c r="AE140" s="1"/>
  <c r="AB120"/>
  <c r="AC120" s="1"/>
  <c r="AE120" s="1"/>
  <c r="AB106"/>
  <c r="AC106" s="1"/>
  <c r="AE106" s="1"/>
  <c r="AB105"/>
  <c r="AC105" s="1"/>
  <c r="AE105" s="1"/>
  <c r="AB99"/>
  <c r="AC99" s="1"/>
  <c r="AE99" s="1"/>
  <c r="AB81"/>
  <c r="AC81" s="1"/>
  <c r="AE81" s="1"/>
  <c r="AB61"/>
  <c r="AC61" s="1"/>
  <c r="AE61" s="1"/>
  <c r="AB29"/>
  <c r="AC29" s="1"/>
  <c r="AE29" s="1"/>
  <c r="AB109" i="10"/>
  <c r="AC109" s="1"/>
  <c r="AE109" s="1"/>
  <c r="AB97"/>
  <c r="AC97" s="1"/>
  <c r="AE97" s="1"/>
  <c r="AB96"/>
  <c r="AC96" s="1"/>
  <c r="AE96" s="1"/>
  <c r="AB86"/>
  <c r="AC86" s="1"/>
  <c r="AE86" s="1"/>
  <c r="AE75"/>
  <c r="AB72"/>
  <c r="AC72" s="1"/>
  <c r="AE72" s="1"/>
  <c r="AE35"/>
  <c r="AB25"/>
  <c r="AC25" s="1"/>
  <c r="AE25" s="1"/>
  <c r="AB13"/>
  <c r="AC13" s="1"/>
  <c r="AE13" s="1"/>
  <c r="AB1088" i="1"/>
  <c r="AC1088" s="1"/>
  <c r="AE1088" s="1"/>
  <c r="AB1135"/>
  <c r="AC1135" s="1"/>
  <c r="AE1135" s="1"/>
  <c r="AB1071"/>
  <c r="AC1071" s="1"/>
  <c r="AE1071" s="1"/>
  <c r="AB1107"/>
  <c r="AC1107" s="1"/>
  <c r="AE1107" s="1"/>
  <c r="AB1056"/>
  <c r="AC1056" s="1"/>
  <c r="AE1056" s="1"/>
  <c r="AB1026"/>
  <c r="AC1026" s="1"/>
  <c r="AE1026" s="1"/>
  <c r="AB1059"/>
  <c r="AC1059" s="1"/>
  <c r="AE1059" s="1"/>
  <c r="AB1036"/>
  <c r="AC1036" s="1"/>
  <c r="AE1036" s="1"/>
  <c r="AB1127"/>
  <c r="AC1127" s="1"/>
  <c r="AE1127" s="1"/>
  <c r="AB1116"/>
  <c r="AC1116" s="1"/>
  <c r="AE1116" s="1"/>
  <c r="AB1074"/>
  <c r="AC1074" s="1"/>
  <c r="AE1074" s="1"/>
  <c r="AB1106"/>
  <c r="AC1106" s="1"/>
  <c r="AE1106" s="1"/>
  <c r="AB1122"/>
  <c r="AC1122" s="1"/>
  <c r="AE1122" s="1"/>
  <c r="AB1066"/>
  <c r="AC1066" s="1"/>
  <c r="AE1066" s="1"/>
  <c r="AB1050"/>
  <c r="AC1050" s="1"/>
  <c r="AE1050" s="1"/>
  <c r="AB1028"/>
  <c r="AC1028" s="1"/>
  <c r="AE1028" s="1"/>
  <c r="AB1044"/>
  <c r="AC1044" s="1"/>
  <c r="AE1044" s="1"/>
  <c r="AB1032"/>
  <c r="AC1032" s="1"/>
  <c r="AE1032" s="1"/>
  <c r="AB1064"/>
  <c r="AC1064" s="1"/>
  <c r="AE1064" s="1"/>
  <c r="AB1058"/>
  <c r="AC1058" s="1"/>
  <c r="AE1058" s="1"/>
  <c r="AB1062"/>
  <c r="AC1062" s="1"/>
  <c r="AE1062" s="1"/>
  <c r="AB1082"/>
  <c r="AC1082" s="1"/>
  <c r="AE1082" s="1"/>
  <c r="AB1110"/>
  <c r="AC1110" s="1"/>
  <c r="AE1110" s="1"/>
  <c r="AB1075"/>
  <c r="AC1075" s="1"/>
  <c r="AE1075" s="1"/>
  <c r="AC81" i="10"/>
  <c r="AE81" s="1"/>
  <c r="AC39"/>
  <c r="AE39" s="1"/>
  <c r="AC99"/>
  <c r="AE99" s="1"/>
  <c r="AC85"/>
  <c r="AE85" s="1"/>
  <c r="AC26"/>
  <c r="AE26" s="1"/>
  <c r="AC103"/>
  <c r="AE103" s="1"/>
  <c r="AC19"/>
  <c r="AE19" s="1"/>
  <c r="AC57"/>
  <c r="AE57" s="1"/>
  <c r="AC83"/>
  <c r="AE83" s="1"/>
  <c r="AC48"/>
  <c r="AE48" s="1"/>
  <c r="AC17"/>
  <c r="AE17" s="1"/>
  <c r="AC89"/>
  <c r="AE89" s="1"/>
  <c r="AC23"/>
  <c r="AE23" s="1"/>
  <c r="AB114"/>
  <c r="AB110"/>
  <c r="AC110" s="1"/>
  <c r="AE110" s="1"/>
  <c r="AB46"/>
  <c r="AC46" s="1"/>
  <c r="AE46" s="1"/>
  <c r="AB14"/>
  <c r="AC14" s="1"/>
  <c r="AE14" s="1"/>
  <c r="AB100"/>
  <c r="AB80"/>
  <c r="AC80" s="1"/>
  <c r="AE80" s="1"/>
  <c r="AB77"/>
  <c r="AC77" s="1"/>
  <c r="AE77" s="1"/>
  <c r="AB113"/>
  <c r="AB92"/>
  <c r="AB49"/>
  <c r="AE11"/>
  <c r="AB43"/>
  <c r="AC43" s="1"/>
  <c r="AE43" s="1"/>
  <c r="AC37"/>
  <c r="AE37" s="1"/>
  <c r="AC10"/>
  <c r="AE10" s="1"/>
  <c r="AC71"/>
  <c r="AE71" s="1"/>
  <c r="AC53"/>
  <c r="AE53" s="1"/>
  <c r="AC101"/>
  <c r="AE101" s="1"/>
  <c r="AC55"/>
  <c r="AE55" s="1"/>
  <c r="AC27"/>
  <c r="AE27" s="1"/>
  <c r="AC51"/>
  <c r="AE51" s="1"/>
  <c r="AC59"/>
  <c r="AE59" s="1"/>
  <c r="AC73"/>
  <c r="AE73" s="1"/>
  <c r="AC87"/>
  <c r="AE87" s="1"/>
  <c r="AB95"/>
  <c r="AC95" s="1"/>
  <c r="AE95" s="1"/>
  <c r="AB112"/>
  <c r="AB15"/>
  <c r="AC15" s="1"/>
  <c r="AE15" s="1"/>
  <c r="AE31"/>
  <c r="AB33"/>
  <c r="AC146" i="9"/>
  <c r="AE146" s="1"/>
  <c r="AC15"/>
  <c r="AE15" s="1"/>
  <c r="AC130"/>
  <c r="AE130" s="1"/>
  <c r="AC139"/>
  <c r="AE139" s="1"/>
  <c r="AC55"/>
  <c r="AE55" s="1"/>
  <c r="AC32"/>
  <c r="AE32" s="1"/>
  <c r="AC126"/>
  <c r="AE126" s="1"/>
  <c r="AC89"/>
  <c r="AE89" s="1"/>
  <c r="AC50"/>
  <c r="AE50" s="1"/>
  <c r="AC42"/>
  <c r="AE42" s="1"/>
  <c r="AC62"/>
  <c r="AE62" s="1"/>
  <c r="AC46"/>
  <c r="AE46" s="1"/>
  <c r="AC57"/>
  <c r="AE57" s="1"/>
  <c r="AC25"/>
  <c r="AE25" s="1"/>
  <c r="AC59"/>
  <c r="AE59" s="1"/>
  <c r="AB18"/>
  <c r="AC18" s="1"/>
  <c r="AE18" s="1"/>
  <c r="AB142"/>
  <c r="AE147"/>
  <c r="AB91"/>
  <c r="AC91" s="1"/>
  <c r="AE91" s="1"/>
  <c r="AB8"/>
  <c r="AB148"/>
  <c r="AC54"/>
  <c r="AE54" s="1"/>
  <c r="AC38"/>
  <c r="AE38" s="1"/>
  <c r="AC73"/>
  <c r="AE73" s="1"/>
  <c r="AC96"/>
  <c r="AE96" s="1"/>
  <c r="AC51"/>
  <c r="AE51" s="1"/>
  <c r="AC110"/>
  <c r="AE110" s="1"/>
  <c r="AC78"/>
  <c r="AE78" s="1"/>
  <c r="AC134"/>
  <c r="AE134" s="1"/>
  <c r="AC102"/>
  <c r="AE102" s="1"/>
  <c r="AC143"/>
  <c r="AE143" s="1"/>
  <c r="AC128"/>
  <c r="AE128" s="1"/>
  <c r="AC35"/>
  <c r="AE35" s="1"/>
  <c r="AC82"/>
  <c r="AE82" s="1"/>
  <c r="AB49"/>
  <c r="AB104"/>
  <c r="AB40"/>
  <c r="AC40" s="1"/>
  <c r="AE40" s="1"/>
  <c r="AB16"/>
  <c r="AB56"/>
  <c r="AC56" s="1"/>
  <c r="AE56" s="1"/>
  <c r="AE113"/>
  <c r="AE17"/>
  <c r="AB47"/>
  <c r="AE41"/>
  <c r="AE37"/>
  <c r="AB133"/>
  <c r="AC133" s="1"/>
  <c r="AE133" s="1"/>
  <c r="AB117"/>
  <c r="AB101"/>
  <c r="AC101" s="1"/>
  <c r="AE101" s="1"/>
  <c r="AB85"/>
  <c r="AE131"/>
  <c r="AE34"/>
  <c r="AB66"/>
  <c r="AB58"/>
  <c r="AB129"/>
  <c r="AC129" s="1"/>
  <c r="AE129" s="1"/>
  <c r="AB98"/>
  <c r="AC98" s="1"/>
  <c r="AE98" s="1"/>
  <c r="AB65"/>
  <c r="AB33"/>
  <c r="AC33" s="1"/>
  <c r="AE33" s="1"/>
  <c r="AB136"/>
  <c r="AB72"/>
  <c r="AE122"/>
  <c r="AB23"/>
  <c r="AB74" i="10"/>
  <c r="AB63"/>
  <c r="AB94"/>
  <c r="AC94" s="1"/>
  <c r="AE94" s="1"/>
  <c r="AB104"/>
  <c r="AB44"/>
  <c r="AB8"/>
  <c r="AC8" s="1"/>
  <c r="AE8" s="1"/>
  <c r="AB111"/>
  <c r="AB47"/>
  <c r="AB82"/>
  <c r="AC82" s="1"/>
  <c r="AE82" s="1"/>
  <c r="AB58"/>
  <c r="AE64"/>
  <c r="AB108"/>
  <c r="AB12"/>
  <c r="AB52"/>
  <c r="AB34"/>
  <c r="AC34" s="1"/>
  <c r="AE34" s="1"/>
  <c r="AB1061" i="1"/>
  <c r="AB1111"/>
  <c r="AB1100"/>
  <c r="AB1072"/>
  <c r="AC1072" s="1"/>
  <c r="AE1072" s="1"/>
  <c r="AB1052"/>
  <c r="AB1136"/>
  <c r="AC1136" s="1"/>
  <c r="AE1136" s="1"/>
  <c r="AB1078"/>
  <c r="AC1078" s="1"/>
  <c r="AE1078" s="1"/>
  <c r="AB1057"/>
  <c r="AB1104"/>
  <c r="AC1104" s="1"/>
  <c r="AE1104" s="1"/>
  <c r="AB1034"/>
  <c r="AB1025"/>
  <c r="AB1084"/>
  <c r="AB1113"/>
  <c r="AB1121"/>
  <c r="AB1080"/>
  <c r="AB1037"/>
  <c r="AB1077"/>
  <c r="AB1114"/>
  <c r="AE80" i="9"/>
  <c r="AB45"/>
  <c r="AB14"/>
  <c r="AB69"/>
  <c r="AB63"/>
  <c r="AB31"/>
  <c r="AE9" i="10"/>
  <c r="AB18"/>
  <c r="AB61"/>
  <c r="AB76"/>
  <c r="AB40"/>
  <c r="AB84"/>
  <c r="AE60"/>
  <c r="AB28"/>
  <c r="AB78"/>
  <c r="AB70"/>
  <c r="AB62"/>
  <c r="AB38"/>
  <c r="AC38" s="1"/>
  <c r="AE38" s="1"/>
  <c r="AB30"/>
  <c r="AB68"/>
  <c r="AB106"/>
  <c r="AC106" s="1"/>
  <c r="AE106" s="1"/>
  <c r="AB93"/>
  <c r="AB42"/>
  <c r="AC42" s="1"/>
  <c r="AE42" s="1"/>
  <c r="AB16"/>
  <c r="AE107"/>
  <c r="AB1045" i="1"/>
  <c r="AB1053"/>
  <c r="AB1060"/>
  <c r="AB1069"/>
  <c r="AB1081"/>
  <c r="AB1129"/>
  <c r="AB1085"/>
  <c r="AB1101"/>
  <c r="AB1097"/>
  <c r="AB1093"/>
  <c r="AB1125"/>
  <c r="AB1089"/>
  <c r="AB1105"/>
  <c r="AB1137"/>
  <c r="AB1133"/>
  <c r="AB54" i="10"/>
  <c r="AB22"/>
  <c r="AB102"/>
  <c r="AB88"/>
  <c r="AB98"/>
  <c r="AC98" s="1"/>
  <c r="AE98" s="1"/>
  <c r="AB50"/>
  <c r="AE21" i="9"/>
  <c r="AE90" i="10"/>
  <c r="AB56"/>
  <c r="AB24"/>
  <c r="AB100" i="9"/>
  <c r="AB68"/>
  <c r="AB36"/>
  <c r="AB20"/>
  <c r="AB124"/>
  <c r="AB108"/>
  <c r="AC108" s="1"/>
  <c r="AB93"/>
  <c r="AB76"/>
  <c r="AB60"/>
  <c r="AB44"/>
  <c r="AB28"/>
  <c r="AB13"/>
  <c r="AE149"/>
  <c r="AB132"/>
  <c r="AB116"/>
  <c r="AB84"/>
  <c r="AB52"/>
  <c r="AE109"/>
  <c r="AE77"/>
  <c r="AE66" i="10"/>
  <c r="L8" i="1"/>
  <c r="L10"/>
  <c r="L11"/>
  <c r="L12"/>
  <c r="L13"/>
  <c r="L14"/>
  <c r="M14" s="1"/>
  <c r="L15"/>
  <c r="L16"/>
  <c r="L17"/>
  <c r="L18"/>
  <c r="L19"/>
  <c r="L20"/>
  <c r="L21"/>
  <c r="M21" s="1"/>
  <c r="L22"/>
  <c r="L23"/>
  <c r="L24"/>
  <c r="L25"/>
  <c r="L26"/>
  <c r="M26" s="1"/>
  <c r="L27"/>
  <c r="L28"/>
  <c r="L29"/>
  <c r="L30"/>
  <c r="L31"/>
  <c r="M31" s="1"/>
  <c r="L32"/>
  <c r="M32" s="1"/>
  <c r="L33"/>
  <c r="L34"/>
  <c r="L35"/>
  <c r="L36"/>
  <c r="L37"/>
  <c r="L38"/>
  <c r="L39"/>
  <c r="L40"/>
  <c r="L41"/>
  <c r="L42"/>
  <c r="M42" s="1"/>
  <c r="L43"/>
  <c r="L44"/>
  <c r="M44" s="1"/>
  <c r="L45"/>
  <c r="L46"/>
  <c r="L47"/>
  <c r="M47" s="1"/>
  <c r="L48"/>
  <c r="L49"/>
  <c r="L50"/>
  <c r="L51"/>
  <c r="L52"/>
  <c r="M52" s="1"/>
  <c r="L53"/>
  <c r="L55"/>
  <c r="L54"/>
  <c r="M54" s="1"/>
  <c r="L56"/>
  <c r="M56" s="1"/>
  <c r="L57"/>
  <c r="L58"/>
  <c r="M58" s="1"/>
  <c r="L59"/>
  <c r="M59" s="1"/>
  <c r="L60"/>
  <c r="L61"/>
  <c r="M61" s="1"/>
  <c r="L62"/>
  <c r="L63"/>
  <c r="L64"/>
  <c r="L65"/>
  <c r="M65" s="1"/>
  <c r="L66"/>
  <c r="L67"/>
  <c r="L68"/>
  <c r="L69"/>
  <c r="L70"/>
  <c r="L71"/>
  <c r="L72"/>
  <c r="L73"/>
  <c r="L74"/>
  <c r="L75"/>
  <c r="L76"/>
  <c r="M76" s="1"/>
  <c r="L77"/>
  <c r="M77" s="1"/>
  <c r="L78"/>
  <c r="L79"/>
  <c r="L80"/>
  <c r="L82"/>
  <c r="L81"/>
  <c r="M81" s="1"/>
  <c r="L83"/>
  <c r="L84"/>
  <c r="L85"/>
  <c r="M85" s="1"/>
  <c r="L86"/>
  <c r="L87"/>
  <c r="M87" s="1"/>
  <c r="L88"/>
  <c r="L89"/>
  <c r="L90"/>
  <c r="L91"/>
  <c r="L92"/>
  <c r="L93"/>
  <c r="L94"/>
  <c r="M94" s="1"/>
  <c r="L95"/>
  <c r="L96"/>
  <c r="L97"/>
  <c r="M97" s="1"/>
  <c r="L98"/>
  <c r="L99"/>
  <c r="L100"/>
  <c r="L101"/>
  <c r="M101" s="1"/>
  <c r="L102"/>
  <c r="M102" s="1"/>
  <c r="L103"/>
  <c r="L104"/>
  <c r="L106"/>
  <c r="L105"/>
  <c r="L107"/>
  <c r="L108"/>
  <c r="L109"/>
  <c r="M109" s="1"/>
  <c r="L110"/>
  <c r="L111"/>
  <c r="L112"/>
  <c r="L113"/>
  <c r="M113" s="1"/>
  <c r="L114"/>
  <c r="L115"/>
  <c r="L116"/>
  <c r="L117"/>
  <c r="M117" s="1"/>
  <c r="L118"/>
  <c r="L119"/>
  <c r="L120"/>
  <c r="L121"/>
  <c r="L122"/>
  <c r="M122" s="1"/>
  <c r="L123"/>
  <c r="M123" s="1"/>
  <c r="L124"/>
  <c r="L125"/>
  <c r="L126"/>
  <c r="L127"/>
  <c r="L128"/>
  <c r="L129"/>
  <c r="L130"/>
  <c r="M130" s="1"/>
  <c r="L131"/>
  <c r="M131" s="1"/>
  <c r="L132"/>
  <c r="L133"/>
  <c r="L134"/>
  <c r="M134" s="1"/>
  <c r="L135"/>
  <c r="L136"/>
  <c r="L137"/>
  <c r="L138"/>
  <c r="M138" s="1"/>
  <c r="L139"/>
  <c r="L140"/>
  <c r="L141"/>
  <c r="L142"/>
  <c r="L143"/>
  <c r="L144"/>
  <c r="M144" s="1"/>
  <c r="L145"/>
  <c r="M145" s="1"/>
  <c r="L146"/>
  <c r="L147"/>
  <c r="L148"/>
  <c r="L149"/>
  <c r="M149" s="1"/>
  <c r="L150"/>
  <c r="L151"/>
  <c r="M151" s="1"/>
  <c r="L152"/>
  <c r="L153"/>
  <c r="L154"/>
  <c r="L155"/>
  <c r="M155" s="1"/>
  <c r="L156"/>
  <c r="L157"/>
  <c r="L158"/>
  <c r="L159"/>
  <c r="M159" s="1"/>
  <c r="L160"/>
  <c r="L161"/>
  <c r="M161" s="1"/>
  <c r="L162"/>
  <c r="M162" s="1"/>
  <c r="L163"/>
  <c r="L164"/>
  <c r="L165"/>
  <c r="L166"/>
  <c r="L167"/>
  <c r="L168"/>
  <c r="L169"/>
  <c r="L170"/>
  <c r="L171"/>
  <c r="M171" s="1"/>
  <c r="L172"/>
  <c r="L173"/>
  <c r="M173" s="1"/>
  <c r="L174"/>
  <c r="L175"/>
  <c r="L176"/>
  <c r="L177"/>
  <c r="M177" s="1"/>
  <c r="L178"/>
  <c r="M178" s="1"/>
  <c r="L179"/>
  <c r="L180"/>
  <c r="M180" s="1"/>
  <c r="L181"/>
  <c r="L182"/>
  <c r="L183"/>
  <c r="L184"/>
  <c r="L185"/>
  <c r="L186"/>
  <c r="L187"/>
  <c r="M187" s="1"/>
  <c r="L188"/>
  <c r="L189"/>
  <c r="L190"/>
  <c r="L191"/>
  <c r="M191" s="1"/>
  <c r="L192"/>
  <c r="M192" s="1"/>
  <c r="L193"/>
  <c r="L194"/>
  <c r="L195"/>
  <c r="M195" s="1"/>
  <c r="L196"/>
  <c r="L197"/>
  <c r="L198"/>
  <c r="L199"/>
  <c r="M199" s="1"/>
  <c r="L200"/>
  <c r="L201"/>
  <c r="L202"/>
  <c r="L203"/>
  <c r="L204"/>
  <c r="M204" s="1"/>
  <c r="L205"/>
  <c r="L206"/>
  <c r="L207"/>
  <c r="M207" s="1"/>
  <c r="L208"/>
  <c r="M208" s="1"/>
  <c r="L209"/>
  <c r="L210"/>
  <c r="L211"/>
  <c r="M211" s="1"/>
  <c r="L212"/>
  <c r="M212" s="1"/>
  <c r="L213"/>
  <c r="L214"/>
  <c r="L215"/>
  <c r="L216"/>
  <c r="M216" s="1"/>
  <c r="L217"/>
  <c r="L218"/>
  <c r="L219"/>
  <c r="L220"/>
  <c r="L221"/>
  <c r="L222"/>
  <c r="L223"/>
  <c r="L224"/>
  <c r="M224" s="1"/>
  <c r="L225"/>
  <c r="L226"/>
  <c r="L227"/>
  <c r="M227" s="1"/>
  <c r="L228"/>
  <c r="L229"/>
  <c r="L230"/>
  <c r="L231"/>
  <c r="L233"/>
  <c r="M233" s="1"/>
  <c r="L232"/>
  <c r="M232" s="1"/>
  <c r="L234"/>
  <c r="L235"/>
  <c r="L236"/>
  <c r="M236" s="1"/>
  <c r="L237"/>
  <c r="L238"/>
  <c r="L239"/>
  <c r="L240"/>
  <c r="M240" s="1"/>
  <c r="L241"/>
  <c r="L242"/>
  <c r="L243"/>
  <c r="L244"/>
  <c r="M244" s="1"/>
  <c r="L245"/>
  <c r="L246"/>
  <c r="L247"/>
  <c r="L248"/>
  <c r="M248" s="1"/>
  <c r="L249"/>
  <c r="L250"/>
  <c r="M250" s="1"/>
  <c r="L251"/>
  <c r="M251" s="1"/>
  <c r="L252"/>
  <c r="L253"/>
  <c r="L254"/>
  <c r="L255"/>
  <c r="M255" s="1"/>
  <c r="L256"/>
  <c r="M256" s="1"/>
  <c r="L257"/>
  <c r="M257" s="1"/>
  <c r="L258"/>
  <c r="L259"/>
  <c r="L260"/>
  <c r="M260" s="1"/>
  <c r="L261"/>
  <c r="L262"/>
  <c r="M262" s="1"/>
  <c r="L263"/>
  <c r="L264"/>
  <c r="L265"/>
  <c r="L266"/>
  <c r="L267"/>
  <c r="M267" s="1"/>
  <c r="L268"/>
  <c r="L269"/>
  <c r="L270"/>
  <c r="L271"/>
  <c r="L272"/>
  <c r="M272" s="1"/>
  <c r="L273"/>
  <c r="L274"/>
  <c r="L275"/>
  <c r="L276"/>
  <c r="L277"/>
  <c r="M277" s="1"/>
  <c r="L279"/>
  <c r="L278"/>
  <c r="L280"/>
  <c r="M280" s="1"/>
  <c r="L281"/>
  <c r="M281" s="1"/>
  <c r="L282"/>
  <c r="L283"/>
  <c r="M283" s="1"/>
  <c r="L284"/>
  <c r="L285"/>
  <c r="L286"/>
  <c r="L287"/>
  <c r="M287" s="1"/>
  <c r="L288"/>
  <c r="L289"/>
  <c r="L290"/>
  <c r="M290" s="1"/>
  <c r="L291"/>
  <c r="L292"/>
  <c r="M292" s="1"/>
  <c r="L293"/>
  <c r="L297"/>
  <c r="L296"/>
  <c r="L295"/>
  <c r="M295" s="1"/>
  <c r="L298"/>
  <c r="L299"/>
  <c r="L300"/>
  <c r="L301"/>
  <c r="M301" s="1"/>
  <c r="L302"/>
  <c r="M302" s="1"/>
  <c r="L303"/>
  <c r="L304"/>
  <c r="L305"/>
  <c r="L306"/>
  <c r="M306" s="1"/>
  <c r="L307"/>
  <c r="L308"/>
  <c r="L309"/>
  <c r="L310"/>
  <c r="M310" s="1"/>
  <c r="L311"/>
  <c r="L312"/>
  <c r="M312" s="1"/>
  <c r="L313"/>
  <c r="L314"/>
  <c r="M314" s="1"/>
  <c r="L315"/>
  <c r="M315" s="1"/>
  <c r="L317"/>
  <c r="L316"/>
  <c r="L318"/>
  <c r="L321"/>
  <c r="M321" s="1"/>
  <c r="L320"/>
  <c r="L319"/>
  <c r="L322"/>
  <c r="L323"/>
  <c r="L324"/>
  <c r="M324" s="1"/>
  <c r="L325"/>
  <c r="L326"/>
  <c r="L327"/>
  <c r="L328"/>
  <c r="L329"/>
  <c r="M329" s="1"/>
  <c r="L330"/>
  <c r="L331"/>
  <c r="L332"/>
  <c r="L333"/>
  <c r="L334"/>
  <c r="L335"/>
  <c r="M335" s="1"/>
  <c r="L336"/>
  <c r="M336" s="1"/>
  <c r="L338"/>
  <c r="M338" s="1"/>
  <c r="L337"/>
  <c r="L339"/>
  <c r="L340"/>
  <c r="L341"/>
  <c r="L342"/>
  <c r="M342" s="1"/>
  <c r="L343"/>
  <c r="L344"/>
  <c r="L345"/>
  <c r="L346"/>
  <c r="M346" s="1"/>
  <c r="L348"/>
  <c r="L347"/>
  <c r="L349"/>
  <c r="M349" s="1"/>
  <c r="L350"/>
  <c r="L351"/>
  <c r="L352"/>
  <c r="L353"/>
  <c r="M353" s="1"/>
  <c r="L354"/>
  <c r="L355"/>
  <c r="L356"/>
  <c r="M356" s="1"/>
  <c r="L357"/>
  <c r="M357" s="1"/>
  <c r="L358"/>
  <c r="L359"/>
  <c r="L360"/>
  <c r="L361"/>
  <c r="L362"/>
  <c r="L363"/>
  <c r="L364"/>
  <c r="M364" s="1"/>
  <c r="L365"/>
  <c r="L366"/>
  <c r="L367"/>
  <c r="M367" s="1"/>
  <c r="L368"/>
  <c r="M368" s="1"/>
  <c r="L369"/>
  <c r="L370"/>
  <c r="L371"/>
  <c r="L372"/>
  <c r="M372" s="1"/>
  <c r="L373"/>
  <c r="L374"/>
  <c r="M374" s="1"/>
  <c r="L375"/>
  <c r="L376"/>
  <c r="L377"/>
  <c r="M377" s="1"/>
  <c r="L378"/>
  <c r="M378" s="1"/>
  <c r="L379"/>
  <c r="L380"/>
  <c r="L382"/>
  <c r="M382" s="1"/>
  <c r="L383"/>
  <c r="L384"/>
  <c r="L385"/>
  <c r="L386"/>
  <c r="L387"/>
  <c r="M387" s="1"/>
  <c r="L388"/>
  <c r="M388" s="1"/>
  <c r="L389"/>
  <c r="L390"/>
  <c r="L391"/>
  <c r="L392"/>
  <c r="L393"/>
  <c r="L394"/>
  <c r="M394" s="1"/>
  <c r="L395"/>
  <c r="L396"/>
  <c r="M396" s="1"/>
  <c r="L397"/>
  <c r="L398"/>
  <c r="L399"/>
  <c r="L400"/>
  <c r="L401"/>
  <c r="L402"/>
  <c r="M402" s="1"/>
  <c r="L403"/>
  <c r="L404"/>
  <c r="L405"/>
  <c r="L381"/>
  <c r="M381" s="1"/>
  <c r="L406"/>
  <c r="L407"/>
  <c r="M407" s="1"/>
  <c r="L408"/>
  <c r="M408" s="1"/>
  <c r="L409"/>
  <c r="L410"/>
  <c r="L411"/>
  <c r="M411" s="1"/>
  <c r="L412"/>
  <c r="L413"/>
  <c r="L414"/>
  <c r="M414" s="1"/>
  <c r="L415"/>
  <c r="L416"/>
  <c r="L417"/>
  <c r="L418"/>
  <c r="M418" s="1"/>
  <c r="L419"/>
  <c r="M419" s="1"/>
  <c r="L420"/>
  <c r="L421"/>
  <c r="L423"/>
  <c r="L422"/>
  <c r="M422" s="1"/>
  <c r="L424"/>
  <c r="L426"/>
  <c r="L425"/>
  <c r="L427"/>
  <c r="M427" s="1"/>
  <c r="L428"/>
  <c r="M428" s="1"/>
  <c r="L429"/>
  <c r="L430"/>
  <c r="L431"/>
  <c r="L433"/>
  <c r="L432"/>
  <c r="L434"/>
  <c r="L435"/>
  <c r="L436"/>
  <c r="L437"/>
  <c r="M437" s="1"/>
  <c r="L438"/>
  <c r="M438" s="1"/>
  <c r="L439"/>
  <c r="M439" s="1"/>
  <c r="L440"/>
  <c r="L441"/>
  <c r="M441" s="1"/>
  <c r="L442"/>
  <c r="L443"/>
  <c r="L444"/>
  <c r="L445"/>
  <c r="L446"/>
  <c r="M446" s="1"/>
  <c r="L447"/>
  <c r="L448"/>
  <c r="M448" s="1"/>
  <c r="L449"/>
  <c r="L450"/>
  <c r="L452"/>
  <c r="L451"/>
  <c r="M451" s="1"/>
  <c r="L453"/>
  <c r="L454"/>
  <c r="L455"/>
  <c r="L456"/>
  <c r="L457"/>
  <c r="L458"/>
  <c r="L459"/>
  <c r="L460"/>
  <c r="L461"/>
  <c r="M461" s="1"/>
  <c r="L462"/>
  <c r="L463"/>
  <c r="L464"/>
  <c r="M464" s="1"/>
  <c r="L465"/>
  <c r="M465" s="1"/>
  <c r="L466"/>
  <c r="L467"/>
  <c r="M467" s="1"/>
  <c r="L468"/>
  <c r="L469"/>
  <c r="L470"/>
  <c r="L471"/>
  <c r="M471" s="1"/>
  <c r="L472"/>
  <c r="L473"/>
  <c r="L474"/>
  <c r="L475"/>
  <c r="M475" s="1"/>
  <c r="L476"/>
  <c r="M476" s="1"/>
  <c r="L477"/>
  <c r="L478"/>
  <c r="M478" s="1"/>
  <c r="L479"/>
  <c r="L480"/>
  <c r="L481"/>
  <c r="L482"/>
  <c r="L483"/>
  <c r="M483" s="1"/>
  <c r="L484"/>
  <c r="L485"/>
  <c r="L486"/>
  <c r="L487"/>
  <c r="M487" s="1"/>
  <c r="L488"/>
  <c r="L489"/>
  <c r="L490"/>
  <c r="M490" s="1"/>
  <c r="L491"/>
  <c r="L492"/>
  <c r="L493"/>
  <c r="M493" s="1"/>
  <c r="L494"/>
  <c r="M494" s="1"/>
  <c r="L495"/>
  <c r="L496"/>
  <c r="L497"/>
  <c r="L498"/>
  <c r="M498" s="1"/>
  <c r="L499"/>
  <c r="L502"/>
  <c r="L501"/>
  <c r="L500"/>
  <c r="L503"/>
  <c r="L504"/>
  <c r="M504" s="1"/>
  <c r="L505"/>
  <c r="L506"/>
  <c r="L507"/>
  <c r="L508"/>
  <c r="M508" s="1"/>
  <c r="L509"/>
  <c r="L510"/>
  <c r="L511"/>
  <c r="M511" s="1"/>
  <c r="L512"/>
  <c r="L513"/>
  <c r="L514"/>
  <c r="L515"/>
  <c r="M515" s="1"/>
  <c r="L516"/>
  <c r="L517"/>
  <c r="M517" s="1"/>
  <c r="L518"/>
  <c r="L519"/>
  <c r="L520"/>
  <c r="L521"/>
  <c r="M521" s="1"/>
  <c r="L523"/>
  <c r="L522"/>
  <c r="L524"/>
  <c r="M524" s="1"/>
  <c r="L525"/>
  <c r="L526"/>
  <c r="L527"/>
  <c r="M527" s="1"/>
  <c r="L528"/>
  <c r="M528" s="1"/>
  <c r="L529"/>
  <c r="L530"/>
  <c r="L531"/>
  <c r="L532"/>
  <c r="M532" s="1"/>
  <c r="L533"/>
  <c r="M533" s="1"/>
  <c r="L534"/>
  <c r="L535"/>
  <c r="M535" s="1"/>
  <c r="L536"/>
  <c r="L537"/>
  <c r="L538"/>
  <c r="M538" s="1"/>
  <c r="L539"/>
  <c r="L540"/>
  <c r="L541"/>
  <c r="L542"/>
  <c r="L543"/>
  <c r="L544"/>
  <c r="L545"/>
  <c r="M545" s="1"/>
  <c r="L546"/>
  <c r="L548"/>
  <c r="M548" s="1"/>
  <c r="L549"/>
  <c r="L550"/>
  <c r="L547"/>
  <c r="L551"/>
  <c r="L552"/>
  <c r="M552" s="1"/>
  <c r="L553"/>
  <c r="L554"/>
  <c r="L555"/>
  <c r="M555" s="1"/>
  <c r="L556"/>
  <c r="M556" s="1"/>
  <c r="L557"/>
  <c r="L558"/>
  <c r="L559"/>
  <c r="L560"/>
  <c r="M560" s="1"/>
  <c r="L561"/>
  <c r="L562"/>
  <c r="L563"/>
  <c r="M563" s="1"/>
  <c r="L565"/>
  <c r="L564"/>
  <c r="L566"/>
  <c r="L567"/>
  <c r="M567" s="1"/>
  <c r="L568"/>
  <c r="L569"/>
  <c r="L570"/>
  <c r="M570" s="1"/>
  <c r="L571"/>
  <c r="L572"/>
  <c r="L573"/>
  <c r="L574"/>
  <c r="M574" s="1"/>
  <c r="L575"/>
  <c r="M575" s="1"/>
  <c r="L576"/>
  <c r="L577"/>
  <c r="L578"/>
  <c r="L579"/>
  <c r="M579" s="1"/>
  <c r="L580"/>
  <c r="L581"/>
  <c r="L582"/>
  <c r="L583"/>
  <c r="L584"/>
  <c r="L585"/>
  <c r="L586"/>
  <c r="M586" s="1"/>
  <c r="L587"/>
  <c r="M587" s="1"/>
  <c r="L588"/>
  <c r="L589"/>
  <c r="L590"/>
  <c r="L591"/>
  <c r="M591" s="1"/>
  <c r="L592"/>
  <c r="M592" s="1"/>
  <c r="L593"/>
  <c r="L594"/>
  <c r="L595"/>
  <c r="L596"/>
  <c r="L597"/>
  <c r="L598"/>
  <c r="M598" s="1"/>
  <c r="L599"/>
  <c r="L600"/>
  <c r="M600" s="1"/>
  <c r="L601"/>
  <c r="L602"/>
  <c r="M602" s="1"/>
  <c r="L603"/>
  <c r="L604"/>
  <c r="M604" s="1"/>
  <c r="L605"/>
  <c r="L606"/>
  <c r="L607"/>
  <c r="M607" s="1"/>
  <c r="L608"/>
  <c r="L609"/>
  <c r="L610"/>
  <c r="L611"/>
  <c r="M611" s="1"/>
  <c r="L612"/>
  <c r="L613"/>
  <c r="L614"/>
  <c r="M614" s="1"/>
  <c r="L615"/>
  <c r="M615" s="1"/>
  <c r="L616"/>
  <c r="M616" s="1"/>
  <c r="L617"/>
  <c r="L618"/>
  <c r="L619"/>
  <c r="L620"/>
  <c r="M620" s="1"/>
  <c r="L621"/>
  <c r="L622"/>
  <c r="L623"/>
  <c r="L624"/>
  <c r="L625"/>
  <c r="L626"/>
  <c r="L627"/>
  <c r="L628"/>
  <c r="M628" s="1"/>
  <c r="L629"/>
  <c r="L631"/>
  <c r="M631" s="1"/>
  <c r="L630"/>
  <c r="M630" s="1"/>
  <c r="L632"/>
  <c r="L633"/>
  <c r="L634"/>
  <c r="L635"/>
  <c r="M635" s="1"/>
  <c r="L636"/>
  <c r="L637"/>
  <c r="L638"/>
  <c r="L639"/>
  <c r="M639" s="1"/>
  <c r="L640"/>
  <c r="L641"/>
  <c r="L642"/>
  <c r="L643"/>
  <c r="M643" s="1"/>
  <c r="L644"/>
  <c r="L645"/>
  <c r="L646"/>
  <c r="L647"/>
  <c r="M647" s="1"/>
  <c r="L648"/>
  <c r="L649"/>
  <c r="L651"/>
  <c r="M651" s="1"/>
  <c r="L650"/>
  <c r="L652"/>
  <c r="L653"/>
  <c r="L655"/>
  <c r="M655" s="1"/>
  <c r="L654"/>
  <c r="M654" s="1"/>
  <c r="L656"/>
  <c r="L657"/>
  <c r="L658"/>
  <c r="M658" s="1"/>
  <c r="L659"/>
  <c r="L660"/>
  <c r="L661"/>
  <c r="L662"/>
  <c r="M662" s="1"/>
  <c r="L663"/>
  <c r="L664"/>
  <c r="L665"/>
  <c r="L666"/>
  <c r="M666" s="1"/>
  <c r="L667"/>
  <c r="L668"/>
  <c r="L669"/>
  <c r="L670"/>
  <c r="L671"/>
  <c r="M671" s="1"/>
  <c r="L672"/>
  <c r="M672" s="1"/>
  <c r="L673"/>
  <c r="L674"/>
  <c r="L675"/>
  <c r="M675" s="1"/>
  <c r="L678"/>
  <c r="L676"/>
  <c r="L677"/>
  <c r="L679"/>
  <c r="L680"/>
  <c r="L681"/>
  <c r="M681" s="1"/>
  <c r="L682"/>
  <c r="L683"/>
  <c r="L684"/>
  <c r="M684" s="1"/>
  <c r="L685"/>
  <c r="M685" s="1"/>
  <c r="L686"/>
  <c r="L687"/>
  <c r="M687" s="1"/>
  <c r="L688"/>
  <c r="L693"/>
  <c r="L689"/>
  <c r="L690"/>
  <c r="M690" s="1"/>
  <c r="L691"/>
  <c r="L692"/>
  <c r="L694"/>
  <c r="L695"/>
  <c r="M695" s="1"/>
  <c r="L696"/>
  <c r="L697"/>
  <c r="L698"/>
  <c r="M698" s="1"/>
  <c r="L699"/>
  <c r="L700"/>
  <c r="L701"/>
  <c r="L702"/>
  <c r="M702" s="1"/>
  <c r="L703"/>
  <c r="M703" s="1"/>
  <c r="L704"/>
  <c r="L705"/>
  <c r="M705" s="1"/>
  <c r="L706"/>
  <c r="M706" s="1"/>
  <c r="L707"/>
  <c r="M707" s="1"/>
  <c r="L708"/>
  <c r="L709"/>
  <c r="L710"/>
  <c r="L711"/>
  <c r="L712"/>
  <c r="L713"/>
  <c r="M713" s="1"/>
  <c r="L714"/>
  <c r="L716"/>
  <c r="L715"/>
  <c r="L717"/>
  <c r="L718"/>
  <c r="L719"/>
  <c r="M719" s="1"/>
  <c r="L720"/>
  <c r="L721"/>
  <c r="L722"/>
  <c r="L723"/>
  <c r="L724"/>
  <c r="L725"/>
  <c r="M725" s="1"/>
  <c r="L726"/>
  <c r="L727"/>
  <c r="L728"/>
  <c r="L729"/>
  <c r="M729" s="1"/>
  <c r="L730"/>
  <c r="M730" s="1"/>
  <c r="L731"/>
  <c r="L732"/>
  <c r="M732" s="1"/>
  <c r="L733"/>
  <c r="L734"/>
  <c r="M734" s="1"/>
  <c r="L735"/>
  <c r="M735" s="1"/>
  <c r="L736"/>
  <c r="L737"/>
  <c r="L738"/>
  <c r="L739"/>
  <c r="M739" s="1"/>
  <c r="L740"/>
  <c r="L741"/>
  <c r="M741" s="1"/>
  <c r="L742"/>
  <c r="L743"/>
  <c r="L744"/>
  <c r="L745"/>
  <c r="L746"/>
  <c r="M746" s="1"/>
  <c r="L747"/>
  <c r="L748"/>
  <c r="L749"/>
  <c r="M749" s="1"/>
  <c r="L750"/>
  <c r="L751"/>
  <c r="L752"/>
  <c r="L753"/>
  <c r="L754"/>
  <c r="M754" s="1"/>
  <c r="L755"/>
  <c r="L756"/>
  <c r="L757"/>
  <c r="L758"/>
  <c r="M758" s="1"/>
  <c r="L760"/>
  <c r="M760" s="1"/>
  <c r="L759"/>
  <c r="L761"/>
  <c r="L762"/>
  <c r="M762" s="1"/>
  <c r="L763"/>
  <c r="L764"/>
  <c r="L765"/>
  <c r="L766"/>
  <c r="M766" s="1"/>
  <c r="L767"/>
  <c r="L768"/>
  <c r="L769"/>
  <c r="L770"/>
  <c r="L771"/>
  <c r="M771" s="1"/>
  <c r="L772"/>
  <c r="L773"/>
  <c r="L774"/>
  <c r="L775"/>
  <c r="M775" s="1"/>
  <c r="L776"/>
  <c r="L777"/>
  <c r="L778"/>
  <c r="L779"/>
  <c r="L780"/>
  <c r="L781"/>
  <c r="M781" s="1"/>
  <c r="L782"/>
  <c r="L783"/>
  <c r="L784"/>
  <c r="M784" s="1"/>
  <c r="L785"/>
  <c r="L786"/>
  <c r="L788"/>
  <c r="L787"/>
  <c r="M787" s="1"/>
  <c r="L789"/>
  <c r="L790"/>
  <c r="L791"/>
  <c r="M791" s="1"/>
  <c r="L792"/>
  <c r="M792" s="1"/>
  <c r="L793"/>
  <c r="L794"/>
  <c r="L795"/>
  <c r="M795" s="1"/>
  <c r="L798"/>
  <c r="M798" s="1"/>
  <c r="L796"/>
  <c r="L797"/>
  <c r="L799"/>
  <c r="L800"/>
  <c r="M800" s="1"/>
  <c r="L801"/>
  <c r="L802"/>
  <c r="L803"/>
  <c r="L804"/>
  <c r="M804" s="1"/>
  <c r="L805"/>
  <c r="L806"/>
  <c r="M806" s="1"/>
  <c r="L807"/>
  <c r="L808"/>
  <c r="L811"/>
  <c r="L810"/>
  <c r="M810" s="1"/>
  <c r="L809"/>
  <c r="L812"/>
  <c r="L813"/>
  <c r="M813" s="1"/>
  <c r="L814"/>
  <c r="M814" s="1"/>
  <c r="L815"/>
  <c r="L816"/>
  <c r="L817"/>
  <c r="L818"/>
  <c r="L819"/>
  <c r="M819" s="1"/>
  <c r="L820"/>
  <c r="L821"/>
  <c r="L822"/>
  <c r="L823"/>
  <c r="M823" s="1"/>
  <c r="L824"/>
  <c r="L825"/>
  <c r="L826"/>
  <c r="M826" s="1"/>
  <c r="L827"/>
  <c r="M827" s="1"/>
  <c r="L828"/>
  <c r="L829"/>
  <c r="L830"/>
  <c r="L831"/>
  <c r="M831" s="1"/>
  <c r="L832"/>
  <c r="L833"/>
  <c r="L834"/>
  <c r="L835"/>
  <c r="L836"/>
  <c r="L837"/>
  <c r="M837" s="1"/>
  <c r="L838"/>
  <c r="L839"/>
  <c r="L840"/>
  <c r="L841"/>
  <c r="M841" s="1"/>
  <c r="L842"/>
  <c r="M842" s="1"/>
  <c r="L843"/>
  <c r="M843" s="1"/>
  <c r="L844"/>
  <c r="L845"/>
  <c r="L846"/>
  <c r="L847"/>
  <c r="M847" s="1"/>
  <c r="L848"/>
  <c r="M848" s="1"/>
  <c r="L849"/>
  <c r="L850"/>
  <c r="L851"/>
  <c r="L852"/>
  <c r="L853"/>
  <c r="L854"/>
  <c r="M854" s="1"/>
  <c r="L855"/>
  <c r="M855" s="1"/>
  <c r="L856"/>
  <c r="L857"/>
  <c r="L858"/>
  <c r="L859"/>
  <c r="M859" s="1"/>
  <c r="L860"/>
  <c r="L861"/>
  <c r="L862"/>
  <c r="L863"/>
  <c r="L864"/>
  <c r="L865"/>
  <c r="L866"/>
  <c r="M866" s="1"/>
  <c r="L867"/>
  <c r="L868"/>
  <c r="L869"/>
  <c r="L870"/>
  <c r="M870" s="1"/>
  <c r="L871"/>
  <c r="L872"/>
  <c r="M872" s="1"/>
  <c r="L873"/>
  <c r="L874"/>
  <c r="L875"/>
  <c r="L876"/>
  <c r="M876" s="1"/>
  <c r="L877"/>
  <c r="M877" s="1"/>
  <c r="L878"/>
  <c r="M878" s="1"/>
  <c r="L879"/>
  <c r="L880"/>
  <c r="L881"/>
  <c r="M881" s="1"/>
  <c r="L882"/>
  <c r="M882" s="1"/>
  <c r="L883"/>
  <c r="L884"/>
  <c r="L885"/>
  <c r="L886"/>
  <c r="M886" s="1"/>
  <c r="L887"/>
  <c r="M887" s="1"/>
  <c r="L889"/>
  <c r="L888"/>
  <c r="L890"/>
  <c r="L891"/>
  <c r="L892"/>
  <c r="L893"/>
  <c r="M893" s="1"/>
  <c r="L894"/>
  <c r="M894" s="1"/>
  <c r="L895"/>
  <c r="M895" s="1"/>
  <c r="L896"/>
  <c r="L897"/>
  <c r="L898"/>
  <c r="L899"/>
  <c r="M899" s="1"/>
  <c r="L900"/>
  <c r="L901"/>
  <c r="L902"/>
  <c r="L903"/>
  <c r="M903" s="1"/>
  <c r="L904"/>
  <c r="L905"/>
  <c r="L906"/>
  <c r="L907"/>
  <c r="L908"/>
  <c r="L909"/>
  <c r="M909" s="1"/>
  <c r="L910"/>
  <c r="L911"/>
  <c r="L912"/>
  <c r="L913"/>
  <c r="M913" s="1"/>
  <c r="L914"/>
  <c r="L915"/>
  <c r="L916"/>
  <c r="L917"/>
  <c r="L918"/>
  <c r="M918" s="1"/>
  <c r="L919"/>
  <c r="L920"/>
  <c r="L921"/>
  <c r="M921" s="1"/>
  <c r="L923"/>
  <c r="L922"/>
  <c r="L924"/>
  <c r="L925"/>
  <c r="M925" s="1"/>
  <c r="L926"/>
  <c r="M926" s="1"/>
  <c r="L927"/>
  <c r="M927" s="1"/>
  <c r="L928"/>
  <c r="M928" s="1"/>
  <c r="L929"/>
  <c r="L931"/>
  <c r="M931" s="1"/>
  <c r="L930"/>
  <c r="M930" s="1"/>
  <c r="L932"/>
  <c r="L933"/>
  <c r="M933" s="1"/>
  <c r="L934"/>
  <c r="M934" s="1"/>
  <c r="L935"/>
  <c r="L936"/>
  <c r="M936" s="1"/>
  <c r="L937"/>
  <c r="L938"/>
  <c r="L939"/>
  <c r="L940"/>
  <c r="L941"/>
  <c r="L942"/>
  <c r="L943"/>
  <c r="L944"/>
  <c r="M944" s="1"/>
  <c r="L945"/>
  <c r="M945" s="1"/>
  <c r="L946"/>
  <c r="L947"/>
  <c r="M947" s="1"/>
  <c r="L949"/>
  <c r="M949" s="1"/>
  <c r="L948"/>
  <c r="L953"/>
  <c r="L950"/>
  <c r="M950" s="1"/>
  <c r="L951"/>
  <c r="M951" s="1"/>
  <c r="L952"/>
  <c r="L954"/>
  <c r="M954" s="1"/>
  <c r="L955"/>
  <c r="L956"/>
  <c r="M956" s="1"/>
  <c r="L957"/>
  <c r="L958"/>
  <c r="L959"/>
  <c r="L960"/>
  <c r="M960" s="1"/>
  <c r="L961"/>
  <c r="M961" s="1"/>
  <c r="L962"/>
  <c r="M962" s="1"/>
  <c r="L963"/>
  <c r="M963" s="1"/>
  <c r="L964"/>
  <c r="L965"/>
  <c r="M965" s="1"/>
  <c r="L966"/>
  <c r="M966" s="1"/>
  <c r="L967"/>
  <c r="L968"/>
  <c r="L969"/>
  <c r="L970"/>
  <c r="L971"/>
  <c r="M971" s="1"/>
  <c r="L972"/>
  <c r="M972" s="1"/>
  <c r="L973"/>
  <c r="L974"/>
  <c r="L975"/>
  <c r="M975" s="1"/>
  <c r="L976"/>
  <c r="L978"/>
  <c r="M978" s="1"/>
  <c r="L977"/>
  <c r="L979"/>
  <c r="L980"/>
  <c r="M980" s="1"/>
  <c r="L981"/>
  <c r="L982"/>
  <c r="M982" s="1"/>
  <c r="L983"/>
  <c r="L984"/>
  <c r="L985"/>
  <c r="L986"/>
  <c r="M986" s="1"/>
  <c r="L987"/>
  <c r="L988"/>
  <c r="L989"/>
  <c r="M989" s="1"/>
  <c r="L990"/>
  <c r="M990" s="1"/>
  <c r="L991"/>
  <c r="M991" s="1"/>
  <c r="L992"/>
  <c r="M992" s="1"/>
  <c r="L993"/>
  <c r="M993" s="1"/>
  <c r="L994"/>
  <c r="L995"/>
  <c r="L997"/>
  <c r="L996"/>
  <c r="M996" s="1"/>
  <c r="L998"/>
  <c r="M998" s="1"/>
  <c r="L999"/>
  <c r="M999" s="1"/>
  <c r="L1000"/>
  <c r="L1001"/>
  <c r="L1002"/>
  <c r="M1002" s="1"/>
  <c r="L1003"/>
  <c r="M1003" s="1"/>
  <c r="L1004"/>
  <c r="M1004" s="1"/>
  <c r="L1005"/>
  <c r="M1005" s="1"/>
  <c r="L1006"/>
  <c r="L1007"/>
  <c r="L1008"/>
  <c r="M1008" s="1"/>
  <c r="L1009"/>
  <c r="L1010"/>
  <c r="L1011"/>
  <c r="M1011" s="1"/>
  <c r="L1012"/>
  <c r="L1013"/>
  <c r="M1013" s="1"/>
  <c r="L1014"/>
  <c r="M1014" s="1"/>
  <c r="L1015"/>
  <c r="L1016"/>
  <c r="L1017"/>
  <c r="L1018"/>
  <c r="M1018" s="1"/>
  <c r="L1019"/>
  <c r="M1019" s="1"/>
  <c r="L1020"/>
  <c r="L1021"/>
  <c r="L1022"/>
  <c r="L1023"/>
  <c r="M1023" s="1"/>
  <c r="L1024"/>
  <c r="N987"/>
  <c r="O987"/>
  <c r="V987"/>
  <c r="W987" s="1"/>
  <c r="X987"/>
  <c r="Y987"/>
  <c r="N989"/>
  <c r="O989"/>
  <c r="V989"/>
  <c r="W989" s="1"/>
  <c r="X989"/>
  <c r="Y989"/>
  <c r="N991"/>
  <c r="O991"/>
  <c r="V991"/>
  <c r="W991" s="1"/>
  <c r="X991"/>
  <c r="Y991"/>
  <c r="N1000"/>
  <c r="O1000"/>
  <c r="V1000"/>
  <c r="W1000" s="1"/>
  <c r="X1000"/>
  <c r="Y1000"/>
  <c r="N1003"/>
  <c r="O1003"/>
  <c r="V1003"/>
  <c r="W1003" s="1"/>
  <c r="X1003"/>
  <c r="Y1003"/>
  <c r="N990"/>
  <c r="O990"/>
  <c r="V990"/>
  <c r="W990" s="1"/>
  <c r="X990"/>
  <c r="Y990"/>
  <c r="N999"/>
  <c r="O999"/>
  <c r="V999"/>
  <c r="W999" s="1"/>
  <c r="X999"/>
  <c r="Y999"/>
  <c r="N1002"/>
  <c r="O1002"/>
  <c r="V1002"/>
  <c r="W1002" s="1"/>
  <c r="X1002"/>
  <c r="Y1002"/>
  <c r="N1001"/>
  <c r="O1001"/>
  <c r="V1001"/>
  <c r="W1001" s="1"/>
  <c r="X1001"/>
  <c r="Y1001"/>
  <c r="N1004"/>
  <c r="O1004"/>
  <c r="V1004"/>
  <c r="W1004" s="1"/>
  <c r="X1004"/>
  <c r="Y1004"/>
  <c r="N1005"/>
  <c r="O1005"/>
  <c r="V1005"/>
  <c r="W1005" s="1"/>
  <c r="X1005"/>
  <c r="Y1005"/>
  <c r="N1015"/>
  <c r="O1015"/>
  <c r="V1015"/>
  <c r="W1015" s="1"/>
  <c r="X1015"/>
  <c r="Y1015"/>
  <c r="N1017"/>
  <c r="O1017"/>
  <c r="V1017"/>
  <c r="W1017" s="1"/>
  <c r="X1017"/>
  <c r="Y1017"/>
  <c r="N1018"/>
  <c r="O1018"/>
  <c r="V1018"/>
  <c r="W1018" s="1"/>
  <c r="X1018"/>
  <c r="Y1018"/>
  <c r="N1019"/>
  <c r="O1019"/>
  <c r="V1019"/>
  <c r="W1019" s="1"/>
  <c r="X1019"/>
  <c r="Y1019"/>
  <c r="N1020"/>
  <c r="O1020"/>
  <c r="V1020"/>
  <c r="W1020" s="1"/>
  <c r="X1020"/>
  <c r="Y1020"/>
  <c r="N1021"/>
  <c r="O1021"/>
  <c r="V1021"/>
  <c r="W1021" s="1"/>
  <c r="X1021"/>
  <c r="Y1021"/>
  <c r="N1022"/>
  <c r="O1022"/>
  <c r="V1022"/>
  <c r="W1022" s="1"/>
  <c r="X1022"/>
  <c r="Y1022"/>
  <c r="N1023"/>
  <c r="O1023"/>
  <c r="V1023"/>
  <c r="W1023" s="1"/>
  <c r="X1023"/>
  <c r="Y1023"/>
  <c r="N1024"/>
  <c r="O1024"/>
  <c r="V1024"/>
  <c r="W1024" s="1"/>
  <c r="X1024"/>
  <c r="Y1024"/>
  <c r="X8"/>
  <c r="X13"/>
  <c r="X14"/>
  <c r="X15"/>
  <c r="X16"/>
  <c r="X17"/>
  <c r="X18"/>
  <c r="X19"/>
  <c r="X24"/>
  <c r="X25"/>
  <c r="X26"/>
  <c r="X27"/>
  <c r="X30"/>
  <c r="X31"/>
  <c r="X32"/>
  <c r="X33"/>
  <c r="X41"/>
  <c r="X43"/>
  <c r="X42"/>
  <c r="X11"/>
  <c r="X12"/>
  <c r="X34"/>
  <c r="X36"/>
  <c r="X38"/>
  <c r="X39"/>
  <c r="X45"/>
  <c r="X47"/>
  <c r="X10"/>
  <c r="X28"/>
  <c r="X20"/>
  <c r="X21"/>
  <c r="X23"/>
  <c r="X29"/>
  <c r="X37"/>
  <c r="X44"/>
  <c r="X46"/>
  <c r="X22"/>
  <c r="X35"/>
  <c r="X40"/>
  <c r="X48"/>
  <c r="X49"/>
  <c r="X51"/>
  <c r="X52"/>
  <c r="X53"/>
  <c r="X55"/>
  <c r="X54"/>
  <c r="X58"/>
  <c r="X62"/>
  <c r="X63"/>
  <c r="X64"/>
  <c r="X65"/>
  <c r="X66"/>
  <c r="X67"/>
  <c r="X68"/>
  <c r="X69"/>
  <c r="X71"/>
  <c r="X73"/>
  <c r="X75"/>
  <c r="X76"/>
  <c r="X79"/>
  <c r="X80"/>
  <c r="X82"/>
  <c r="X81"/>
  <c r="X83"/>
  <c r="X84"/>
  <c r="X86"/>
  <c r="X87"/>
  <c r="X88"/>
  <c r="X89"/>
  <c r="X90"/>
  <c r="X91"/>
  <c r="X50"/>
  <c r="X56"/>
  <c r="X57"/>
  <c r="X59"/>
  <c r="X60"/>
  <c r="X72"/>
  <c r="X77"/>
  <c r="X61"/>
  <c r="X70"/>
  <c r="X74"/>
  <c r="X78"/>
  <c r="X85"/>
  <c r="X92"/>
  <c r="X93"/>
  <c r="X96"/>
  <c r="X97"/>
  <c r="X98"/>
  <c r="X99"/>
  <c r="X100"/>
  <c r="X102"/>
  <c r="X104"/>
  <c r="X106"/>
  <c r="X107"/>
  <c r="X109"/>
  <c r="X110"/>
  <c r="X111"/>
  <c r="X112"/>
  <c r="X113"/>
  <c r="X114"/>
  <c r="X115"/>
  <c r="X116"/>
  <c r="X117"/>
  <c r="X118"/>
  <c r="X119"/>
  <c r="X121"/>
  <c r="X123"/>
  <c r="X124"/>
  <c r="X126"/>
  <c r="X94"/>
  <c r="X101"/>
  <c r="X103"/>
  <c r="X105"/>
  <c r="X108"/>
  <c r="X122"/>
  <c r="X125"/>
  <c r="X128"/>
  <c r="X129"/>
  <c r="X131"/>
  <c r="X95"/>
  <c r="X120"/>
  <c r="X127"/>
  <c r="X130"/>
  <c r="X133"/>
  <c r="X132"/>
  <c r="X135"/>
  <c r="X138"/>
  <c r="X139"/>
  <c r="X140"/>
  <c r="X143"/>
  <c r="X144"/>
  <c r="X146"/>
  <c r="X147"/>
  <c r="X148"/>
  <c r="X151"/>
  <c r="X152"/>
  <c r="X153"/>
  <c r="X154"/>
  <c r="X155"/>
  <c r="X158"/>
  <c r="X160"/>
  <c r="X161"/>
  <c r="X162"/>
  <c r="X163"/>
  <c r="X164"/>
  <c r="X165"/>
  <c r="X145"/>
  <c r="X136"/>
  <c r="X141"/>
  <c r="X142"/>
  <c r="X149"/>
  <c r="X156"/>
  <c r="X166"/>
  <c r="X169"/>
  <c r="X134"/>
  <c r="X137"/>
  <c r="X150"/>
  <c r="X157"/>
  <c r="X159"/>
  <c r="X167"/>
  <c r="X168"/>
  <c r="X170"/>
  <c r="X171"/>
  <c r="X175"/>
  <c r="X176"/>
  <c r="X177"/>
  <c r="X178"/>
  <c r="X179"/>
  <c r="X183"/>
  <c r="X186"/>
  <c r="X187"/>
  <c r="X188"/>
  <c r="X197"/>
  <c r="X198"/>
  <c r="X199"/>
  <c r="X200"/>
  <c r="X201"/>
  <c r="X202"/>
  <c r="X204"/>
  <c r="X205"/>
  <c r="X206"/>
  <c r="X207"/>
  <c r="X180"/>
  <c r="X185"/>
  <c r="X196"/>
  <c r="X172"/>
  <c r="X173"/>
  <c r="X174"/>
  <c r="X181"/>
  <c r="X190"/>
  <c r="X191"/>
  <c r="X193"/>
  <c r="X194"/>
  <c r="X203"/>
  <c r="X208"/>
  <c r="X182"/>
  <c r="X184"/>
  <c r="X192"/>
  <c r="X195"/>
  <c r="X189"/>
  <c r="X209"/>
  <c r="X210"/>
  <c r="X211"/>
  <c r="X213"/>
  <c r="X214"/>
  <c r="X215"/>
  <c r="X216"/>
  <c r="X217"/>
  <c r="X218"/>
  <c r="X219"/>
  <c r="X227"/>
  <c r="X229"/>
  <c r="X231"/>
  <c r="X233"/>
  <c r="X232"/>
  <c r="X234"/>
  <c r="X235"/>
  <c r="X238"/>
  <c r="X240"/>
  <c r="X241"/>
  <c r="X242"/>
  <c r="X243"/>
  <c r="X244"/>
  <c r="X245"/>
  <c r="X246"/>
  <c r="X247"/>
  <c r="X248"/>
  <c r="X249"/>
  <c r="X226"/>
  <c r="X250"/>
  <c r="X212"/>
  <c r="X221"/>
  <c r="X222"/>
  <c r="X223"/>
  <c r="X224"/>
  <c r="X225"/>
  <c r="X228"/>
  <c r="X230"/>
  <c r="X236"/>
  <c r="X239"/>
  <c r="X220"/>
  <c r="X237"/>
  <c r="X251"/>
  <c r="X252"/>
  <c r="X253"/>
  <c r="X255"/>
  <c r="X256"/>
  <c r="X258"/>
  <c r="X259"/>
  <c r="X260"/>
  <c r="X261"/>
  <c r="X270"/>
  <c r="X271"/>
  <c r="X272"/>
  <c r="X273"/>
  <c r="X275"/>
  <c r="X276"/>
  <c r="X277"/>
  <c r="X279"/>
  <c r="X278"/>
  <c r="X280"/>
  <c r="X281"/>
  <c r="X282"/>
  <c r="X286"/>
  <c r="X288"/>
  <c r="X257"/>
  <c r="X263"/>
  <c r="X264"/>
  <c r="X266"/>
  <c r="X267"/>
  <c r="X268"/>
  <c r="X269"/>
  <c r="X274"/>
  <c r="X283"/>
  <c r="X284"/>
  <c r="X285"/>
  <c r="X287"/>
  <c r="X262"/>
  <c r="X254"/>
  <c r="X265"/>
  <c r="X289"/>
  <c r="X290"/>
  <c r="X294"/>
  <c r="X297"/>
  <c r="X296"/>
  <c r="X295"/>
  <c r="X298"/>
  <c r="X300"/>
  <c r="X305"/>
  <c r="X306"/>
  <c r="X307"/>
  <c r="X309"/>
  <c r="X310"/>
  <c r="X315"/>
  <c r="X317"/>
  <c r="X316"/>
  <c r="X318"/>
  <c r="X321"/>
  <c r="X320"/>
  <c r="X319"/>
  <c r="X322"/>
  <c r="X324"/>
  <c r="X326"/>
  <c r="X327"/>
  <c r="X328"/>
  <c r="X292"/>
  <c r="X293"/>
  <c r="X299"/>
  <c r="X301"/>
  <c r="X302"/>
  <c r="X303"/>
  <c r="X304"/>
  <c r="X308"/>
  <c r="X312"/>
  <c r="X313"/>
  <c r="X323"/>
  <c r="X325"/>
  <c r="X329"/>
  <c r="X330"/>
  <c r="X291"/>
  <c r="X311"/>
  <c r="X314"/>
  <c r="X332"/>
  <c r="X333"/>
  <c r="X336"/>
  <c r="X338"/>
  <c r="X337"/>
  <c r="X339"/>
  <c r="X340"/>
  <c r="X346"/>
  <c r="X348"/>
  <c r="X347"/>
  <c r="X352"/>
  <c r="X353"/>
  <c r="X359"/>
  <c r="X362"/>
  <c r="X363"/>
  <c r="X364"/>
  <c r="X365"/>
  <c r="X366"/>
  <c r="X367"/>
  <c r="X368"/>
  <c r="X369"/>
  <c r="X370"/>
  <c r="X371"/>
  <c r="X372"/>
  <c r="X334"/>
  <c r="X350"/>
  <c r="X341"/>
  <c r="X342"/>
  <c r="X343"/>
  <c r="X344"/>
  <c r="X345"/>
  <c r="X349"/>
  <c r="X351"/>
  <c r="X354"/>
  <c r="X356"/>
  <c r="X357"/>
  <c r="X360"/>
  <c r="X361"/>
  <c r="X331"/>
  <c r="X335"/>
  <c r="X355"/>
  <c r="X358"/>
  <c r="X373"/>
  <c r="X374"/>
  <c r="X376"/>
  <c r="X379"/>
  <c r="X380"/>
  <c r="X382"/>
  <c r="X383"/>
  <c r="X384"/>
  <c r="X387"/>
  <c r="X388"/>
  <c r="X390"/>
  <c r="X389"/>
  <c r="X393"/>
  <c r="X394"/>
  <c r="X399"/>
  <c r="X400"/>
  <c r="X401"/>
  <c r="X402"/>
  <c r="X403"/>
  <c r="X404"/>
  <c r="X405"/>
  <c r="X408"/>
  <c r="X410"/>
  <c r="X413"/>
  <c r="X414"/>
  <c r="X378"/>
  <c r="X386"/>
  <c r="X391"/>
  <c r="X395"/>
  <c r="X396"/>
  <c r="X397"/>
  <c r="X398"/>
  <c r="X406"/>
  <c r="X407"/>
  <c r="X409"/>
  <c r="X412"/>
  <c r="X375"/>
  <c r="X377"/>
  <c r="X385"/>
  <c r="X392"/>
  <c r="X381"/>
  <c r="X411"/>
  <c r="X415"/>
  <c r="X416"/>
  <c r="X417"/>
  <c r="X422"/>
  <c r="X426"/>
  <c r="X424"/>
  <c r="X425"/>
  <c r="X427"/>
  <c r="X434"/>
  <c r="X435"/>
  <c r="X436"/>
  <c r="X439"/>
  <c r="X443"/>
  <c r="X444"/>
  <c r="X446"/>
  <c r="X448"/>
  <c r="X449"/>
  <c r="X450"/>
  <c r="X452"/>
  <c r="X451"/>
  <c r="X453"/>
  <c r="X454"/>
  <c r="X455"/>
  <c r="X418"/>
  <c r="X420"/>
  <c r="X421"/>
  <c r="X423"/>
  <c r="X428"/>
  <c r="X429"/>
  <c r="X432"/>
  <c r="X437"/>
  <c r="X441"/>
  <c r="X442"/>
  <c r="X445"/>
  <c r="X447"/>
  <c r="X419"/>
  <c r="X430"/>
  <c r="X431"/>
  <c r="X433"/>
  <c r="X438"/>
  <c r="X440"/>
  <c r="X457"/>
  <c r="X458"/>
  <c r="X461"/>
  <c r="X462"/>
  <c r="X463"/>
  <c r="X464"/>
  <c r="X465"/>
  <c r="X469"/>
  <c r="X470"/>
  <c r="X472"/>
  <c r="X475"/>
  <c r="X477"/>
  <c r="X481"/>
  <c r="X482"/>
  <c r="X483"/>
  <c r="X484"/>
  <c r="X485"/>
  <c r="X486"/>
  <c r="X487"/>
  <c r="X488"/>
  <c r="X489"/>
  <c r="X490"/>
  <c r="X478"/>
  <c r="X456"/>
  <c r="X466"/>
  <c r="X468"/>
  <c r="X471"/>
  <c r="X473"/>
  <c r="X474"/>
  <c r="X479"/>
  <c r="X476"/>
  <c r="X492"/>
  <c r="X459"/>
  <c r="X460"/>
  <c r="X467"/>
  <c r="X480"/>
  <c r="X491"/>
  <c r="X494"/>
  <c r="X493"/>
  <c r="X495"/>
  <c r="X496"/>
  <c r="X497"/>
  <c r="X498"/>
  <c r="X502"/>
  <c r="X501"/>
  <c r="X503"/>
  <c r="X504"/>
  <c r="X505"/>
  <c r="X506"/>
  <c r="X510"/>
  <c r="X511"/>
  <c r="X512"/>
  <c r="X516"/>
  <c r="X517"/>
  <c r="X521"/>
  <c r="X519"/>
  <c r="X523"/>
  <c r="X522"/>
  <c r="X524"/>
  <c r="X525"/>
  <c r="X529"/>
  <c r="X530"/>
  <c r="X508"/>
  <c r="X509"/>
  <c r="X513"/>
  <c r="X514"/>
  <c r="X515"/>
  <c r="X518"/>
  <c r="X526"/>
  <c r="X527"/>
  <c r="X532"/>
  <c r="X499"/>
  <c r="X500"/>
  <c r="X520"/>
  <c r="X528"/>
  <c r="X531"/>
  <c r="X507"/>
  <c r="X561"/>
  <c r="X552"/>
  <c r="X547"/>
  <c r="X562"/>
  <c r="X540"/>
  <c r="X567"/>
  <c r="X544"/>
  <c r="X543"/>
  <c r="X548"/>
  <c r="X533"/>
  <c r="X541"/>
  <c r="X542"/>
  <c r="X568"/>
  <c r="X563"/>
  <c r="X565"/>
  <c r="X566"/>
  <c r="X559"/>
  <c r="X556"/>
  <c r="X549"/>
  <c r="X564"/>
  <c r="X546"/>
  <c r="X555"/>
  <c r="X557"/>
  <c r="X551"/>
  <c r="X535"/>
  <c r="X560"/>
  <c r="X550"/>
  <c r="X554"/>
  <c r="X537"/>
  <c r="X570"/>
  <c r="X536"/>
  <c r="X553"/>
  <c r="X539"/>
  <c r="X538"/>
  <c r="X569"/>
  <c r="X558"/>
  <c r="X534"/>
  <c r="X545"/>
  <c r="X572"/>
  <c r="X573"/>
  <c r="X574"/>
  <c r="X575"/>
  <c r="X576"/>
  <c r="X577"/>
  <c r="X578"/>
  <c r="X579"/>
  <c r="X580"/>
  <c r="X583"/>
  <c r="X584"/>
  <c r="X587"/>
  <c r="X588"/>
  <c r="X589"/>
  <c r="X590"/>
  <c r="X591"/>
  <c r="X596"/>
  <c r="X599"/>
  <c r="X600"/>
  <c r="X602"/>
  <c r="X603"/>
  <c r="X605"/>
  <c r="X606"/>
  <c r="X607"/>
  <c r="X608"/>
  <c r="X609"/>
  <c r="X610"/>
  <c r="X611"/>
  <c r="X612"/>
  <c r="X585"/>
  <c r="X597"/>
  <c r="X604"/>
  <c r="X571"/>
  <c r="X581"/>
  <c r="X586"/>
  <c r="X592"/>
  <c r="X593"/>
  <c r="X594"/>
  <c r="X595"/>
  <c r="X598"/>
  <c r="X601"/>
  <c r="X613"/>
  <c r="X582"/>
  <c r="X615"/>
  <c r="X617"/>
  <c r="X618"/>
  <c r="X619"/>
  <c r="X620"/>
  <c r="X621"/>
  <c r="X622"/>
  <c r="X631"/>
  <c r="X630"/>
  <c r="X632"/>
  <c r="X633"/>
  <c r="X634"/>
  <c r="X639"/>
  <c r="X640"/>
  <c r="X641"/>
  <c r="X642"/>
  <c r="X643"/>
  <c r="X645"/>
  <c r="X646"/>
  <c r="X649"/>
  <c r="X651"/>
  <c r="X650"/>
  <c r="X627"/>
  <c r="X614"/>
  <c r="X616"/>
  <c r="X623"/>
  <c r="X625"/>
  <c r="X626"/>
  <c r="X635"/>
  <c r="X636"/>
  <c r="X638"/>
  <c r="X644"/>
  <c r="X647"/>
  <c r="X648"/>
  <c r="X652"/>
  <c r="X624"/>
  <c r="X628"/>
  <c r="X629"/>
  <c r="X637"/>
  <c r="X655"/>
  <c r="X654"/>
  <c r="X659"/>
  <c r="X660"/>
  <c r="X661"/>
  <c r="X662"/>
  <c r="X663"/>
  <c r="X664"/>
  <c r="X674"/>
  <c r="X675"/>
  <c r="X678"/>
  <c r="X676"/>
  <c r="X680"/>
  <c r="X681"/>
  <c r="X682"/>
  <c r="X683"/>
  <c r="X684"/>
  <c r="X687"/>
  <c r="X688"/>
  <c r="X653"/>
  <c r="X656"/>
  <c r="X658"/>
  <c r="X665"/>
  <c r="X670"/>
  <c r="X667"/>
  <c r="X671"/>
  <c r="X677"/>
  <c r="X679"/>
  <c r="X657"/>
  <c r="X666"/>
  <c r="X668"/>
  <c r="X669"/>
  <c r="X672"/>
  <c r="X685"/>
  <c r="X686"/>
  <c r="X693"/>
  <c r="X689"/>
  <c r="X690"/>
  <c r="X691"/>
  <c r="X696"/>
  <c r="X697"/>
  <c r="X698"/>
  <c r="X699"/>
  <c r="X700"/>
  <c r="X701"/>
  <c r="X702"/>
  <c r="X704"/>
  <c r="X673"/>
  <c r="X705"/>
  <c r="X707"/>
  <c r="X711"/>
  <c r="X715"/>
  <c r="X717"/>
  <c r="X719"/>
  <c r="X721"/>
  <c r="X723"/>
  <c r="X724"/>
  <c r="X725"/>
  <c r="X726"/>
  <c r="X727"/>
  <c r="X728"/>
  <c r="X729"/>
  <c r="X720"/>
  <c r="X692"/>
  <c r="X703"/>
  <c r="X706"/>
  <c r="X708"/>
  <c r="X709"/>
  <c r="X710"/>
  <c r="X713"/>
  <c r="X714"/>
  <c r="X722"/>
  <c r="X694"/>
  <c r="X695"/>
  <c r="X712"/>
  <c r="X716"/>
  <c r="X718"/>
  <c r="X730"/>
  <c r="X731"/>
  <c r="X733"/>
  <c r="X734"/>
  <c r="X735"/>
  <c r="X736"/>
  <c r="X737"/>
  <c r="X738"/>
  <c r="X739"/>
  <c r="X740"/>
  <c r="X743"/>
  <c r="X745"/>
  <c r="X746"/>
  <c r="X747"/>
  <c r="X748"/>
  <c r="X753"/>
  <c r="X754"/>
  <c r="X755"/>
  <c r="X757"/>
  <c r="X758"/>
  <c r="X760"/>
  <c r="X759"/>
  <c r="X761"/>
  <c r="X764"/>
  <c r="X766"/>
  <c r="X767"/>
  <c r="X744"/>
  <c r="X750"/>
  <c r="X749"/>
  <c r="X751"/>
  <c r="X752"/>
  <c r="X756"/>
  <c r="X762"/>
  <c r="X763"/>
  <c r="X765"/>
  <c r="X732"/>
  <c r="X741"/>
  <c r="X742"/>
  <c r="X768"/>
  <c r="X774"/>
  <c r="X775"/>
  <c r="X776"/>
  <c r="X777"/>
  <c r="X778"/>
  <c r="X784"/>
  <c r="X785"/>
  <c r="X786"/>
  <c r="X788"/>
  <c r="X787"/>
  <c r="X789"/>
  <c r="X790"/>
  <c r="X795"/>
  <c r="X798"/>
  <c r="X796"/>
  <c r="X797"/>
  <c r="X799"/>
  <c r="X800"/>
  <c r="X801"/>
  <c r="X802"/>
  <c r="X770"/>
  <c r="X771"/>
  <c r="X772"/>
  <c r="X773"/>
  <c r="X780"/>
  <c r="X781"/>
  <c r="X782"/>
  <c r="X783"/>
  <c r="X791"/>
  <c r="X792"/>
  <c r="X793"/>
  <c r="X794"/>
  <c r="X803"/>
  <c r="X804"/>
  <c r="X769"/>
  <c r="X779"/>
  <c r="X805"/>
  <c r="X806"/>
  <c r="X807"/>
  <c r="X808"/>
  <c r="X811"/>
  <c r="X810"/>
  <c r="X809"/>
  <c r="X812"/>
  <c r="X813"/>
  <c r="X819"/>
  <c r="X820"/>
  <c r="X821"/>
  <c r="X822"/>
  <c r="X823"/>
  <c r="X824"/>
  <c r="X825"/>
  <c r="X836"/>
  <c r="X837"/>
  <c r="X838"/>
  <c r="X839"/>
  <c r="X840"/>
  <c r="X841"/>
  <c r="X815"/>
  <c r="X818"/>
  <c r="X826"/>
  <c r="X827"/>
  <c r="X828"/>
  <c r="X829"/>
  <c r="X830"/>
  <c r="X831"/>
  <c r="X832"/>
  <c r="X834"/>
  <c r="X835"/>
  <c r="X814"/>
  <c r="X816"/>
  <c r="X817"/>
  <c r="X833"/>
  <c r="X845"/>
  <c r="X846"/>
  <c r="X847"/>
  <c r="X848"/>
  <c r="X849"/>
  <c r="X850"/>
  <c r="X851"/>
  <c r="X855"/>
  <c r="X856"/>
  <c r="X857"/>
  <c r="X858"/>
  <c r="X859"/>
  <c r="X860"/>
  <c r="X864"/>
  <c r="X865"/>
  <c r="X866"/>
  <c r="X868"/>
  <c r="X869"/>
  <c r="X870"/>
  <c r="X843"/>
  <c r="X844"/>
  <c r="X852"/>
  <c r="X853"/>
  <c r="X854"/>
  <c r="X861"/>
  <c r="X867"/>
  <c r="X871"/>
  <c r="X872"/>
  <c r="X873"/>
  <c r="X874"/>
  <c r="X875"/>
  <c r="X842"/>
  <c r="X862"/>
  <c r="X863"/>
  <c r="X886"/>
  <c r="X887"/>
  <c r="X889"/>
  <c r="X888"/>
  <c r="X890"/>
  <c r="X893"/>
  <c r="X896"/>
  <c r="X897"/>
  <c r="X898"/>
  <c r="X899"/>
  <c r="X900"/>
  <c r="X901"/>
  <c r="X902"/>
  <c r="X903"/>
  <c r="X904"/>
  <c r="X905"/>
  <c r="X913"/>
  <c r="X877"/>
  <c r="X880"/>
  <c r="X891"/>
  <c r="X892"/>
  <c r="X895"/>
  <c r="X906"/>
  <c r="X907"/>
  <c r="X908"/>
  <c r="X909"/>
  <c r="X910"/>
  <c r="X911"/>
  <c r="X912"/>
  <c r="X876"/>
  <c r="X878"/>
  <c r="X879"/>
  <c r="X881"/>
  <c r="X882"/>
  <c r="X883"/>
  <c r="X884"/>
  <c r="X885"/>
  <c r="X894"/>
  <c r="X918"/>
  <c r="X919"/>
  <c r="X920"/>
  <c r="X921"/>
  <c r="X922"/>
  <c r="X923"/>
  <c r="X924"/>
  <c r="X925"/>
  <c r="X926"/>
  <c r="X929"/>
  <c r="X931"/>
  <c r="X936"/>
  <c r="X937"/>
  <c r="X939"/>
  <c r="X942"/>
  <c r="X947"/>
  <c r="X949"/>
  <c r="X948"/>
  <c r="X953"/>
  <c r="X950"/>
  <c r="X915"/>
  <c r="X914"/>
  <c r="X916"/>
  <c r="X928"/>
  <c r="X930"/>
  <c r="X932"/>
  <c r="X933"/>
  <c r="X934"/>
  <c r="X935"/>
  <c r="X940"/>
  <c r="X941"/>
  <c r="X944"/>
  <c r="X945"/>
  <c r="X946"/>
  <c r="X917"/>
  <c r="X927"/>
  <c r="X938"/>
  <c r="X943"/>
  <c r="X955"/>
  <c r="X962"/>
  <c r="X963"/>
  <c r="X964"/>
  <c r="X965"/>
  <c r="X966"/>
  <c r="X967"/>
  <c r="X973"/>
  <c r="X976"/>
  <c r="X978"/>
  <c r="X980"/>
  <c r="X977"/>
  <c r="X981"/>
  <c r="X982"/>
  <c r="X983"/>
  <c r="X984"/>
  <c r="X985"/>
  <c r="X986"/>
  <c r="X951"/>
  <c r="X952"/>
  <c r="X954"/>
  <c r="X956"/>
  <c r="X957"/>
  <c r="X958"/>
  <c r="X959"/>
  <c r="X960"/>
  <c r="X961"/>
  <c r="X969"/>
  <c r="X970"/>
  <c r="X971"/>
  <c r="X974"/>
  <c r="X979"/>
  <c r="X968"/>
  <c r="X972"/>
  <c r="X975"/>
  <c r="X988"/>
  <c r="X992"/>
  <c r="X993"/>
  <c r="X994"/>
  <c r="X995"/>
  <c r="X997"/>
  <c r="X996"/>
  <c r="X998"/>
  <c r="X1006"/>
  <c r="X1007"/>
  <c r="X1008"/>
  <c r="X1009"/>
  <c r="X1010"/>
  <c r="X1012"/>
  <c r="X1014"/>
  <c r="X1013"/>
  <c r="X1016"/>
  <c r="X1011"/>
  <c r="X9"/>
  <c r="N8"/>
  <c r="N13"/>
  <c r="N14"/>
  <c r="N15"/>
  <c r="N16"/>
  <c r="N17"/>
  <c r="N18"/>
  <c r="N19"/>
  <c r="N24"/>
  <c r="N25"/>
  <c r="N26"/>
  <c r="N27"/>
  <c r="N30"/>
  <c r="N31"/>
  <c r="N32"/>
  <c r="N33"/>
  <c r="N41"/>
  <c r="N43"/>
  <c r="N42"/>
  <c r="N11"/>
  <c r="N12"/>
  <c r="N34"/>
  <c r="N36"/>
  <c r="N38"/>
  <c r="N39"/>
  <c r="N45"/>
  <c r="N47"/>
  <c r="N10"/>
  <c r="N28"/>
  <c r="N20"/>
  <c r="N21"/>
  <c r="N23"/>
  <c r="N29"/>
  <c r="N37"/>
  <c r="N44"/>
  <c r="N46"/>
  <c r="N22"/>
  <c r="N35"/>
  <c r="N40"/>
  <c r="N48"/>
  <c r="N49"/>
  <c r="N51"/>
  <c r="N52"/>
  <c r="N53"/>
  <c r="N55"/>
  <c r="N54"/>
  <c r="N58"/>
  <c r="N62"/>
  <c r="N63"/>
  <c r="N64"/>
  <c r="N65"/>
  <c r="N66"/>
  <c r="N67"/>
  <c r="N68"/>
  <c r="N69"/>
  <c r="N71"/>
  <c r="N73"/>
  <c r="N75"/>
  <c r="N76"/>
  <c r="N79"/>
  <c r="N80"/>
  <c r="N82"/>
  <c r="N81"/>
  <c r="N83"/>
  <c r="N84"/>
  <c r="N86"/>
  <c r="N87"/>
  <c r="N88"/>
  <c r="N89"/>
  <c r="N90"/>
  <c r="N91"/>
  <c r="N50"/>
  <c r="N56"/>
  <c r="N57"/>
  <c r="N59"/>
  <c r="N60"/>
  <c r="N72"/>
  <c r="N77"/>
  <c r="N61"/>
  <c r="N70"/>
  <c r="N74"/>
  <c r="N78"/>
  <c r="N85"/>
  <c r="N92"/>
  <c r="N93"/>
  <c r="N96"/>
  <c r="N97"/>
  <c r="N98"/>
  <c r="N99"/>
  <c r="N100"/>
  <c r="N102"/>
  <c r="N104"/>
  <c r="N106"/>
  <c r="N107"/>
  <c r="N109"/>
  <c r="N110"/>
  <c r="N111"/>
  <c r="N112"/>
  <c r="N113"/>
  <c r="N114"/>
  <c r="N115"/>
  <c r="N116"/>
  <c r="N117"/>
  <c r="N118"/>
  <c r="N119"/>
  <c r="N121"/>
  <c r="N123"/>
  <c r="N124"/>
  <c r="N126"/>
  <c r="N94"/>
  <c r="N101"/>
  <c r="N103"/>
  <c r="N105"/>
  <c r="N108"/>
  <c r="N122"/>
  <c r="N125"/>
  <c r="N128"/>
  <c r="N129"/>
  <c r="N131"/>
  <c r="N95"/>
  <c r="N120"/>
  <c r="N127"/>
  <c r="N130"/>
  <c r="N133"/>
  <c r="N132"/>
  <c r="N135"/>
  <c r="N138"/>
  <c r="N139"/>
  <c r="N140"/>
  <c r="N143"/>
  <c r="N144"/>
  <c r="N146"/>
  <c r="N147"/>
  <c r="N148"/>
  <c r="N151"/>
  <c r="N152"/>
  <c r="N153"/>
  <c r="N154"/>
  <c r="N155"/>
  <c r="N158"/>
  <c r="N160"/>
  <c r="N161"/>
  <c r="N162"/>
  <c r="N163"/>
  <c r="N164"/>
  <c r="N165"/>
  <c r="N145"/>
  <c r="N136"/>
  <c r="N141"/>
  <c r="N142"/>
  <c r="N149"/>
  <c r="N156"/>
  <c r="N166"/>
  <c r="N169"/>
  <c r="N134"/>
  <c r="N137"/>
  <c r="N150"/>
  <c r="N157"/>
  <c r="N159"/>
  <c r="N167"/>
  <c r="N168"/>
  <c r="N170"/>
  <c r="N171"/>
  <c r="N175"/>
  <c r="N176"/>
  <c r="N177"/>
  <c r="N178"/>
  <c r="N179"/>
  <c r="N183"/>
  <c r="N186"/>
  <c r="N187"/>
  <c r="N188"/>
  <c r="N197"/>
  <c r="N198"/>
  <c r="N199"/>
  <c r="N200"/>
  <c r="N201"/>
  <c r="N202"/>
  <c r="N204"/>
  <c r="N205"/>
  <c r="N206"/>
  <c r="N207"/>
  <c r="N180"/>
  <c r="N185"/>
  <c r="N196"/>
  <c r="N172"/>
  <c r="N173"/>
  <c r="N174"/>
  <c r="N181"/>
  <c r="N190"/>
  <c r="N191"/>
  <c r="N193"/>
  <c r="N194"/>
  <c r="N203"/>
  <c r="N208"/>
  <c r="N182"/>
  <c r="N184"/>
  <c r="N192"/>
  <c r="N195"/>
  <c r="N189"/>
  <c r="N209"/>
  <c r="N210"/>
  <c r="N211"/>
  <c r="N213"/>
  <c r="N214"/>
  <c r="N215"/>
  <c r="N216"/>
  <c r="N217"/>
  <c r="N218"/>
  <c r="N219"/>
  <c r="N227"/>
  <c r="N229"/>
  <c r="N231"/>
  <c r="N233"/>
  <c r="N232"/>
  <c r="N234"/>
  <c r="N235"/>
  <c r="N238"/>
  <c r="N240"/>
  <c r="N241"/>
  <c r="N242"/>
  <c r="N243"/>
  <c r="N244"/>
  <c r="N245"/>
  <c r="N246"/>
  <c r="N247"/>
  <c r="N248"/>
  <c r="N249"/>
  <c r="N226"/>
  <c r="N250"/>
  <c r="N212"/>
  <c r="N221"/>
  <c r="N222"/>
  <c r="N223"/>
  <c r="N224"/>
  <c r="N225"/>
  <c r="N228"/>
  <c r="N230"/>
  <c r="N236"/>
  <c r="N239"/>
  <c r="N220"/>
  <c r="N237"/>
  <c r="N251"/>
  <c r="N252"/>
  <c r="N253"/>
  <c r="N255"/>
  <c r="N256"/>
  <c r="N258"/>
  <c r="N259"/>
  <c r="N260"/>
  <c r="N261"/>
  <c r="N270"/>
  <c r="N271"/>
  <c r="N272"/>
  <c r="N273"/>
  <c r="N275"/>
  <c r="N276"/>
  <c r="N277"/>
  <c r="N279"/>
  <c r="N278"/>
  <c r="N280"/>
  <c r="N281"/>
  <c r="N282"/>
  <c r="N286"/>
  <c r="N288"/>
  <c r="N257"/>
  <c r="N263"/>
  <c r="N264"/>
  <c r="N266"/>
  <c r="N267"/>
  <c r="N268"/>
  <c r="N269"/>
  <c r="N274"/>
  <c r="N283"/>
  <c r="N284"/>
  <c r="N285"/>
  <c r="N287"/>
  <c r="N262"/>
  <c r="N254"/>
  <c r="N265"/>
  <c r="N289"/>
  <c r="N290"/>
  <c r="N294"/>
  <c r="N297"/>
  <c r="N296"/>
  <c r="N295"/>
  <c r="N298"/>
  <c r="N300"/>
  <c r="N305"/>
  <c r="N306"/>
  <c r="N307"/>
  <c r="N309"/>
  <c r="N310"/>
  <c r="N315"/>
  <c r="N317"/>
  <c r="N316"/>
  <c r="N318"/>
  <c r="N321"/>
  <c r="N320"/>
  <c r="N319"/>
  <c r="N322"/>
  <c r="N324"/>
  <c r="N326"/>
  <c r="N327"/>
  <c r="N328"/>
  <c r="N292"/>
  <c r="N293"/>
  <c r="N299"/>
  <c r="N301"/>
  <c r="N302"/>
  <c r="N303"/>
  <c r="N304"/>
  <c r="N308"/>
  <c r="N312"/>
  <c r="N313"/>
  <c r="N323"/>
  <c r="N325"/>
  <c r="N329"/>
  <c r="N330"/>
  <c r="N291"/>
  <c r="N311"/>
  <c r="N314"/>
  <c r="N332"/>
  <c r="N333"/>
  <c r="N336"/>
  <c r="N338"/>
  <c r="N337"/>
  <c r="N339"/>
  <c r="N340"/>
  <c r="N346"/>
  <c r="N348"/>
  <c r="N347"/>
  <c r="N352"/>
  <c r="N353"/>
  <c r="N359"/>
  <c r="N362"/>
  <c r="N363"/>
  <c r="N364"/>
  <c r="N365"/>
  <c r="N366"/>
  <c r="N367"/>
  <c r="N368"/>
  <c r="N369"/>
  <c r="N370"/>
  <c r="N371"/>
  <c r="N372"/>
  <c r="N334"/>
  <c r="N350"/>
  <c r="N341"/>
  <c r="N342"/>
  <c r="N343"/>
  <c r="N344"/>
  <c r="N345"/>
  <c r="N349"/>
  <c r="N351"/>
  <c r="N354"/>
  <c r="N356"/>
  <c r="N357"/>
  <c r="N360"/>
  <c r="N361"/>
  <c r="N331"/>
  <c r="N335"/>
  <c r="N355"/>
  <c r="N358"/>
  <c r="N373"/>
  <c r="N374"/>
  <c r="N376"/>
  <c r="N379"/>
  <c r="N380"/>
  <c r="N382"/>
  <c r="N383"/>
  <c r="N384"/>
  <c r="N387"/>
  <c r="N388"/>
  <c r="N390"/>
  <c r="N389"/>
  <c r="N393"/>
  <c r="N394"/>
  <c r="N399"/>
  <c r="N400"/>
  <c r="N401"/>
  <c r="N402"/>
  <c r="N403"/>
  <c r="N404"/>
  <c r="N405"/>
  <c r="N408"/>
  <c r="N410"/>
  <c r="N413"/>
  <c r="N414"/>
  <c r="N378"/>
  <c r="N386"/>
  <c r="N391"/>
  <c r="N395"/>
  <c r="N396"/>
  <c r="N397"/>
  <c r="N398"/>
  <c r="N406"/>
  <c r="N407"/>
  <c r="N409"/>
  <c r="N412"/>
  <c r="N375"/>
  <c r="N377"/>
  <c r="N385"/>
  <c r="N392"/>
  <c r="N381"/>
  <c r="N411"/>
  <c r="N415"/>
  <c r="N416"/>
  <c r="N417"/>
  <c r="N422"/>
  <c r="N426"/>
  <c r="N424"/>
  <c r="N425"/>
  <c r="N427"/>
  <c r="N434"/>
  <c r="N435"/>
  <c r="N436"/>
  <c r="N439"/>
  <c r="N443"/>
  <c r="N444"/>
  <c r="N446"/>
  <c r="N448"/>
  <c r="N449"/>
  <c r="N450"/>
  <c r="N452"/>
  <c r="N451"/>
  <c r="N453"/>
  <c r="N454"/>
  <c r="N455"/>
  <c r="N418"/>
  <c r="N420"/>
  <c r="N421"/>
  <c r="N423"/>
  <c r="N428"/>
  <c r="N429"/>
  <c r="N432"/>
  <c r="N437"/>
  <c r="N441"/>
  <c r="N442"/>
  <c r="N445"/>
  <c r="N447"/>
  <c r="N419"/>
  <c r="N430"/>
  <c r="N431"/>
  <c r="N433"/>
  <c r="N438"/>
  <c r="N440"/>
  <c r="N457"/>
  <c r="N458"/>
  <c r="N461"/>
  <c r="N462"/>
  <c r="N463"/>
  <c r="N464"/>
  <c r="N465"/>
  <c r="N469"/>
  <c r="N470"/>
  <c r="N472"/>
  <c r="N475"/>
  <c r="N477"/>
  <c r="N481"/>
  <c r="N482"/>
  <c r="N483"/>
  <c r="N484"/>
  <c r="N485"/>
  <c r="N486"/>
  <c r="N487"/>
  <c r="N488"/>
  <c r="N489"/>
  <c r="N490"/>
  <c r="N478"/>
  <c r="N456"/>
  <c r="N466"/>
  <c r="N468"/>
  <c r="N471"/>
  <c r="N473"/>
  <c r="N474"/>
  <c r="N479"/>
  <c r="N476"/>
  <c r="N492"/>
  <c r="N459"/>
  <c r="N460"/>
  <c r="N467"/>
  <c r="N480"/>
  <c r="N491"/>
  <c r="N494"/>
  <c r="N493"/>
  <c r="N495"/>
  <c r="N496"/>
  <c r="N497"/>
  <c r="N498"/>
  <c r="N502"/>
  <c r="N501"/>
  <c r="N503"/>
  <c r="N504"/>
  <c r="N505"/>
  <c r="N506"/>
  <c r="N510"/>
  <c r="N511"/>
  <c r="N512"/>
  <c r="N516"/>
  <c r="N517"/>
  <c r="N521"/>
  <c r="N519"/>
  <c r="N523"/>
  <c r="N522"/>
  <c r="N524"/>
  <c r="N525"/>
  <c r="N529"/>
  <c r="N530"/>
  <c r="N508"/>
  <c r="N509"/>
  <c r="N513"/>
  <c r="N514"/>
  <c r="N515"/>
  <c r="N518"/>
  <c r="N526"/>
  <c r="N527"/>
  <c r="N532"/>
  <c r="N499"/>
  <c r="N500"/>
  <c r="N520"/>
  <c r="N528"/>
  <c r="N531"/>
  <c r="N507"/>
  <c r="N561"/>
  <c r="N552"/>
  <c r="N547"/>
  <c r="N562"/>
  <c r="N540"/>
  <c r="N567"/>
  <c r="N544"/>
  <c r="N543"/>
  <c r="N548"/>
  <c r="N533"/>
  <c r="N541"/>
  <c r="N542"/>
  <c r="N568"/>
  <c r="N563"/>
  <c r="N565"/>
  <c r="N566"/>
  <c r="N559"/>
  <c r="N556"/>
  <c r="N549"/>
  <c r="N564"/>
  <c r="N546"/>
  <c r="N555"/>
  <c r="N557"/>
  <c r="N551"/>
  <c r="N535"/>
  <c r="N560"/>
  <c r="N550"/>
  <c r="N554"/>
  <c r="N537"/>
  <c r="N570"/>
  <c r="N536"/>
  <c r="N553"/>
  <c r="N539"/>
  <c r="N538"/>
  <c r="N569"/>
  <c r="N558"/>
  <c r="N534"/>
  <c r="N545"/>
  <c r="N572"/>
  <c r="N573"/>
  <c r="N574"/>
  <c r="N575"/>
  <c r="N576"/>
  <c r="N577"/>
  <c r="N578"/>
  <c r="N579"/>
  <c r="N580"/>
  <c r="N583"/>
  <c r="N584"/>
  <c r="N587"/>
  <c r="N588"/>
  <c r="N589"/>
  <c r="N590"/>
  <c r="N591"/>
  <c r="N596"/>
  <c r="N599"/>
  <c r="N600"/>
  <c r="N602"/>
  <c r="N603"/>
  <c r="N605"/>
  <c r="N606"/>
  <c r="N607"/>
  <c r="N608"/>
  <c r="N609"/>
  <c r="N610"/>
  <c r="N611"/>
  <c r="N612"/>
  <c r="N585"/>
  <c r="N597"/>
  <c r="N604"/>
  <c r="N571"/>
  <c r="N581"/>
  <c r="N586"/>
  <c r="N592"/>
  <c r="N593"/>
  <c r="N594"/>
  <c r="N595"/>
  <c r="N598"/>
  <c r="N601"/>
  <c r="N613"/>
  <c r="N582"/>
  <c r="N615"/>
  <c r="N617"/>
  <c r="N618"/>
  <c r="N619"/>
  <c r="N620"/>
  <c r="N621"/>
  <c r="N622"/>
  <c r="N631"/>
  <c r="N630"/>
  <c r="N632"/>
  <c r="N633"/>
  <c r="N634"/>
  <c r="N639"/>
  <c r="N640"/>
  <c r="N641"/>
  <c r="N642"/>
  <c r="N643"/>
  <c r="N645"/>
  <c r="N646"/>
  <c r="N649"/>
  <c r="N651"/>
  <c r="N650"/>
  <c r="N627"/>
  <c r="N614"/>
  <c r="N616"/>
  <c r="N623"/>
  <c r="N625"/>
  <c r="N626"/>
  <c r="N635"/>
  <c r="N636"/>
  <c r="N638"/>
  <c r="N644"/>
  <c r="N647"/>
  <c r="N648"/>
  <c r="N652"/>
  <c r="N624"/>
  <c r="N628"/>
  <c r="N629"/>
  <c r="N637"/>
  <c r="N655"/>
  <c r="N654"/>
  <c r="N659"/>
  <c r="N660"/>
  <c r="N661"/>
  <c r="N662"/>
  <c r="N663"/>
  <c r="N664"/>
  <c r="N674"/>
  <c r="N675"/>
  <c r="N678"/>
  <c r="N676"/>
  <c r="N680"/>
  <c r="N681"/>
  <c r="N682"/>
  <c r="N683"/>
  <c r="N684"/>
  <c r="N687"/>
  <c r="N688"/>
  <c r="N653"/>
  <c r="N656"/>
  <c r="N658"/>
  <c r="N665"/>
  <c r="N670"/>
  <c r="N667"/>
  <c r="N671"/>
  <c r="N677"/>
  <c r="N679"/>
  <c r="N657"/>
  <c r="N666"/>
  <c r="N668"/>
  <c r="N669"/>
  <c r="N672"/>
  <c r="N685"/>
  <c r="N686"/>
  <c r="N693"/>
  <c r="N689"/>
  <c r="N690"/>
  <c r="N691"/>
  <c r="N696"/>
  <c r="N697"/>
  <c r="N698"/>
  <c r="N699"/>
  <c r="N700"/>
  <c r="N701"/>
  <c r="N702"/>
  <c r="N704"/>
  <c r="N673"/>
  <c r="N705"/>
  <c r="N707"/>
  <c r="N711"/>
  <c r="N715"/>
  <c r="N717"/>
  <c r="N719"/>
  <c r="N721"/>
  <c r="N723"/>
  <c r="N724"/>
  <c r="N725"/>
  <c r="N726"/>
  <c r="N727"/>
  <c r="N728"/>
  <c r="N729"/>
  <c r="N720"/>
  <c r="N692"/>
  <c r="N703"/>
  <c r="N706"/>
  <c r="N708"/>
  <c r="N709"/>
  <c r="N710"/>
  <c r="N713"/>
  <c r="N714"/>
  <c r="N722"/>
  <c r="N694"/>
  <c r="N695"/>
  <c r="N712"/>
  <c r="N716"/>
  <c r="N718"/>
  <c r="N730"/>
  <c r="N731"/>
  <c r="N733"/>
  <c r="N734"/>
  <c r="N735"/>
  <c r="N736"/>
  <c r="N737"/>
  <c r="N738"/>
  <c r="N739"/>
  <c r="N740"/>
  <c r="N743"/>
  <c r="N745"/>
  <c r="N746"/>
  <c r="N747"/>
  <c r="N748"/>
  <c r="N753"/>
  <c r="N754"/>
  <c r="N755"/>
  <c r="N757"/>
  <c r="N758"/>
  <c r="N760"/>
  <c r="N759"/>
  <c r="N761"/>
  <c r="N764"/>
  <c r="N766"/>
  <c r="N767"/>
  <c r="N744"/>
  <c r="N750"/>
  <c r="N749"/>
  <c r="N751"/>
  <c r="N752"/>
  <c r="N756"/>
  <c r="N762"/>
  <c r="N763"/>
  <c r="N765"/>
  <c r="N732"/>
  <c r="N741"/>
  <c r="N742"/>
  <c r="N768"/>
  <c r="N774"/>
  <c r="N775"/>
  <c r="N776"/>
  <c r="N777"/>
  <c r="N778"/>
  <c r="N784"/>
  <c r="N785"/>
  <c r="N786"/>
  <c r="N788"/>
  <c r="N787"/>
  <c r="N789"/>
  <c r="N790"/>
  <c r="N795"/>
  <c r="N798"/>
  <c r="N796"/>
  <c r="N797"/>
  <c r="N799"/>
  <c r="N800"/>
  <c r="N801"/>
  <c r="N802"/>
  <c r="N770"/>
  <c r="N771"/>
  <c r="N772"/>
  <c r="N773"/>
  <c r="N780"/>
  <c r="N781"/>
  <c r="N782"/>
  <c r="N783"/>
  <c r="N791"/>
  <c r="N792"/>
  <c r="N793"/>
  <c r="N794"/>
  <c r="N803"/>
  <c r="N804"/>
  <c r="N769"/>
  <c r="N779"/>
  <c r="N805"/>
  <c r="N806"/>
  <c r="N807"/>
  <c r="N808"/>
  <c r="N811"/>
  <c r="N810"/>
  <c r="N809"/>
  <c r="N812"/>
  <c r="N813"/>
  <c r="N819"/>
  <c r="N820"/>
  <c r="N821"/>
  <c r="N822"/>
  <c r="N823"/>
  <c r="N824"/>
  <c r="N825"/>
  <c r="N836"/>
  <c r="N837"/>
  <c r="N838"/>
  <c r="N839"/>
  <c r="N840"/>
  <c r="N841"/>
  <c r="N815"/>
  <c r="N818"/>
  <c r="N826"/>
  <c r="N827"/>
  <c r="N828"/>
  <c r="N829"/>
  <c r="N830"/>
  <c r="N831"/>
  <c r="N832"/>
  <c r="N834"/>
  <c r="N835"/>
  <c r="N814"/>
  <c r="N816"/>
  <c r="N817"/>
  <c r="N833"/>
  <c r="N845"/>
  <c r="N846"/>
  <c r="N847"/>
  <c r="N848"/>
  <c r="N849"/>
  <c r="N850"/>
  <c r="N851"/>
  <c r="N855"/>
  <c r="N856"/>
  <c r="N857"/>
  <c r="N858"/>
  <c r="N859"/>
  <c r="N860"/>
  <c r="N864"/>
  <c r="N865"/>
  <c r="N866"/>
  <c r="N868"/>
  <c r="N869"/>
  <c r="N870"/>
  <c r="N843"/>
  <c r="N844"/>
  <c r="N852"/>
  <c r="N853"/>
  <c r="N854"/>
  <c r="N861"/>
  <c r="N867"/>
  <c r="N871"/>
  <c r="N872"/>
  <c r="N873"/>
  <c r="N874"/>
  <c r="N875"/>
  <c r="N842"/>
  <c r="N862"/>
  <c r="N863"/>
  <c r="N886"/>
  <c r="N887"/>
  <c r="N889"/>
  <c r="N888"/>
  <c r="N890"/>
  <c r="N893"/>
  <c r="N896"/>
  <c r="N897"/>
  <c r="N898"/>
  <c r="N899"/>
  <c r="N900"/>
  <c r="N901"/>
  <c r="N902"/>
  <c r="N903"/>
  <c r="N904"/>
  <c r="N905"/>
  <c r="N913"/>
  <c r="N877"/>
  <c r="N880"/>
  <c r="N891"/>
  <c r="N892"/>
  <c r="N895"/>
  <c r="N906"/>
  <c r="N907"/>
  <c r="N908"/>
  <c r="N909"/>
  <c r="N910"/>
  <c r="N911"/>
  <c r="N912"/>
  <c r="N876"/>
  <c r="N878"/>
  <c r="N879"/>
  <c r="N881"/>
  <c r="N882"/>
  <c r="N883"/>
  <c r="N884"/>
  <c r="N885"/>
  <c r="N894"/>
  <c r="N918"/>
  <c r="N919"/>
  <c r="N920"/>
  <c r="N921"/>
  <c r="N922"/>
  <c r="N923"/>
  <c r="N924"/>
  <c r="N925"/>
  <c r="N926"/>
  <c r="N929"/>
  <c r="N931"/>
  <c r="N936"/>
  <c r="N937"/>
  <c r="N939"/>
  <c r="N942"/>
  <c r="N947"/>
  <c r="N949"/>
  <c r="N948"/>
  <c r="N953"/>
  <c r="N950"/>
  <c r="N915"/>
  <c r="N914"/>
  <c r="N916"/>
  <c r="N928"/>
  <c r="N930"/>
  <c r="N932"/>
  <c r="N933"/>
  <c r="N934"/>
  <c r="N935"/>
  <c r="N940"/>
  <c r="N941"/>
  <c r="N944"/>
  <c r="N945"/>
  <c r="N946"/>
  <c r="N917"/>
  <c r="N927"/>
  <c r="N938"/>
  <c r="N943"/>
  <c r="N955"/>
  <c r="N962"/>
  <c r="N963"/>
  <c r="N964"/>
  <c r="N965"/>
  <c r="N966"/>
  <c r="N967"/>
  <c r="N973"/>
  <c r="N976"/>
  <c r="N978"/>
  <c r="N980"/>
  <c r="N977"/>
  <c r="N981"/>
  <c r="N982"/>
  <c r="N983"/>
  <c r="N984"/>
  <c r="N985"/>
  <c r="N986"/>
  <c r="N951"/>
  <c r="N952"/>
  <c r="N954"/>
  <c r="N956"/>
  <c r="N957"/>
  <c r="N958"/>
  <c r="N959"/>
  <c r="N960"/>
  <c r="N961"/>
  <c r="N969"/>
  <c r="N970"/>
  <c r="N971"/>
  <c r="N974"/>
  <c r="N979"/>
  <c r="N968"/>
  <c r="N972"/>
  <c r="N975"/>
  <c r="N988"/>
  <c r="N992"/>
  <c r="N993"/>
  <c r="N994"/>
  <c r="N995"/>
  <c r="N997"/>
  <c r="N996"/>
  <c r="N998"/>
  <c r="N1006"/>
  <c r="N1007"/>
  <c r="N1008"/>
  <c r="N1009"/>
  <c r="N1010"/>
  <c r="N1012"/>
  <c r="N1014"/>
  <c r="N1013"/>
  <c r="N1016"/>
  <c r="N1011"/>
  <c r="N9"/>
  <c r="Y8"/>
  <c r="Y13"/>
  <c r="Y14"/>
  <c r="Y15"/>
  <c r="Y16"/>
  <c r="Y17"/>
  <c r="Y18"/>
  <c r="Y19"/>
  <c r="Y24"/>
  <c r="Y25"/>
  <c r="Y26"/>
  <c r="Y27"/>
  <c r="Y30"/>
  <c r="Y31"/>
  <c r="Y32"/>
  <c r="Y33"/>
  <c r="Y41"/>
  <c r="Y43"/>
  <c r="Y42"/>
  <c r="Y11"/>
  <c r="Y12"/>
  <c r="Y34"/>
  <c r="Y36"/>
  <c r="Y38"/>
  <c r="Y39"/>
  <c r="Y45"/>
  <c r="Y47"/>
  <c r="Y10"/>
  <c r="Y28"/>
  <c r="Y20"/>
  <c r="Y21"/>
  <c r="Y23"/>
  <c r="Y29"/>
  <c r="Y37"/>
  <c r="Y44"/>
  <c r="Y46"/>
  <c r="Y22"/>
  <c r="Y35"/>
  <c r="Y40"/>
  <c r="Y48"/>
  <c r="Y49"/>
  <c r="Y51"/>
  <c r="Y52"/>
  <c r="Y53"/>
  <c r="Y55"/>
  <c r="Y54"/>
  <c r="Y58"/>
  <c r="Y62"/>
  <c r="Y63"/>
  <c r="Y64"/>
  <c r="Y65"/>
  <c r="Y66"/>
  <c r="Y67"/>
  <c r="Y68"/>
  <c r="Y69"/>
  <c r="Y71"/>
  <c r="Y73"/>
  <c r="Y75"/>
  <c r="Y76"/>
  <c r="Y79"/>
  <c r="Y80"/>
  <c r="Y82"/>
  <c r="Y81"/>
  <c r="Y83"/>
  <c r="Y84"/>
  <c r="Y86"/>
  <c r="Y87"/>
  <c r="Y88"/>
  <c r="Y89"/>
  <c r="Y90"/>
  <c r="Y91"/>
  <c r="Y50"/>
  <c r="Y56"/>
  <c r="Y57"/>
  <c r="Y59"/>
  <c r="Y60"/>
  <c r="Y72"/>
  <c r="Y77"/>
  <c r="Y61"/>
  <c r="Y70"/>
  <c r="Y74"/>
  <c r="Y78"/>
  <c r="Y85"/>
  <c r="Y92"/>
  <c r="Y93"/>
  <c r="Y96"/>
  <c r="Y97"/>
  <c r="Y98"/>
  <c r="Y99"/>
  <c r="Y100"/>
  <c r="Y102"/>
  <c r="Y104"/>
  <c r="Y106"/>
  <c r="Y107"/>
  <c r="Y109"/>
  <c r="Y110"/>
  <c r="Y111"/>
  <c r="Y112"/>
  <c r="Y113"/>
  <c r="Y114"/>
  <c r="Y115"/>
  <c r="Y116"/>
  <c r="Y117"/>
  <c r="Y118"/>
  <c r="Y119"/>
  <c r="Y121"/>
  <c r="Y123"/>
  <c r="Y124"/>
  <c r="Y126"/>
  <c r="Y94"/>
  <c r="Y101"/>
  <c r="Y103"/>
  <c r="Y105"/>
  <c r="Y108"/>
  <c r="Y122"/>
  <c r="Y125"/>
  <c r="Y128"/>
  <c r="Y129"/>
  <c r="Y131"/>
  <c r="Y95"/>
  <c r="Y120"/>
  <c r="Y127"/>
  <c r="Y130"/>
  <c r="Y133"/>
  <c r="Y132"/>
  <c r="Y135"/>
  <c r="Y138"/>
  <c r="Y139"/>
  <c r="Y140"/>
  <c r="Y143"/>
  <c r="Y144"/>
  <c r="Y146"/>
  <c r="Y147"/>
  <c r="Y148"/>
  <c r="Y151"/>
  <c r="Y152"/>
  <c r="Y153"/>
  <c r="Y154"/>
  <c r="Y155"/>
  <c r="Y158"/>
  <c r="Y160"/>
  <c r="Y161"/>
  <c r="Y162"/>
  <c r="Y163"/>
  <c r="Y164"/>
  <c r="Y165"/>
  <c r="Y145"/>
  <c r="Y136"/>
  <c r="Y141"/>
  <c r="Y142"/>
  <c r="Y149"/>
  <c r="Y156"/>
  <c r="Y166"/>
  <c r="Y169"/>
  <c r="Y134"/>
  <c r="Y137"/>
  <c r="Y150"/>
  <c r="Y157"/>
  <c r="Y159"/>
  <c r="Y167"/>
  <c r="Y168"/>
  <c r="Y170"/>
  <c r="Y171"/>
  <c r="Y175"/>
  <c r="Y176"/>
  <c r="Y177"/>
  <c r="Y178"/>
  <c r="Y179"/>
  <c r="Y183"/>
  <c r="Y186"/>
  <c r="Y187"/>
  <c r="Y188"/>
  <c r="Y197"/>
  <c r="Y198"/>
  <c r="Y199"/>
  <c r="Y200"/>
  <c r="Y201"/>
  <c r="Y202"/>
  <c r="Y204"/>
  <c r="Y205"/>
  <c r="Y206"/>
  <c r="Y207"/>
  <c r="Y180"/>
  <c r="Y185"/>
  <c r="Y196"/>
  <c r="Y172"/>
  <c r="Y173"/>
  <c r="Y174"/>
  <c r="Y181"/>
  <c r="Y190"/>
  <c r="Y191"/>
  <c r="Y193"/>
  <c r="Y194"/>
  <c r="Y203"/>
  <c r="Y208"/>
  <c r="Y182"/>
  <c r="Y184"/>
  <c r="Y192"/>
  <c r="Y195"/>
  <c r="Y189"/>
  <c r="Y209"/>
  <c r="Y210"/>
  <c r="Y211"/>
  <c r="Y213"/>
  <c r="Y214"/>
  <c r="Y215"/>
  <c r="Y216"/>
  <c r="Y217"/>
  <c r="Y218"/>
  <c r="Y219"/>
  <c r="Y227"/>
  <c r="Y229"/>
  <c r="Y231"/>
  <c r="Y233"/>
  <c r="Y232"/>
  <c r="Y234"/>
  <c r="Y235"/>
  <c r="Y238"/>
  <c r="Y240"/>
  <c r="Y241"/>
  <c r="Y242"/>
  <c r="Y243"/>
  <c r="Y244"/>
  <c r="Y245"/>
  <c r="Y246"/>
  <c r="Y247"/>
  <c r="Y248"/>
  <c r="Y249"/>
  <c r="Y226"/>
  <c r="Y250"/>
  <c r="Y212"/>
  <c r="Y221"/>
  <c r="Y222"/>
  <c r="Y223"/>
  <c r="Y224"/>
  <c r="Y225"/>
  <c r="Y228"/>
  <c r="Y230"/>
  <c r="Y236"/>
  <c r="Y239"/>
  <c r="Y220"/>
  <c r="Y237"/>
  <c r="Y251"/>
  <c r="Y252"/>
  <c r="Y253"/>
  <c r="Y255"/>
  <c r="Y256"/>
  <c r="Y258"/>
  <c r="Y259"/>
  <c r="Y260"/>
  <c r="Y261"/>
  <c r="Y270"/>
  <c r="Y271"/>
  <c r="Y272"/>
  <c r="Y273"/>
  <c r="Y275"/>
  <c r="Y276"/>
  <c r="Y277"/>
  <c r="Y279"/>
  <c r="Y278"/>
  <c r="Y280"/>
  <c r="Y281"/>
  <c r="Y282"/>
  <c r="Y286"/>
  <c r="Y288"/>
  <c r="Y257"/>
  <c r="Y263"/>
  <c r="Y264"/>
  <c r="Y266"/>
  <c r="Y267"/>
  <c r="Y268"/>
  <c r="Y269"/>
  <c r="Y274"/>
  <c r="Y283"/>
  <c r="Y284"/>
  <c r="Y285"/>
  <c r="Y287"/>
  <c r="Y262"/>
  <c r="Y254"/>
  <c r="Y265"/>
  <c r="Y289"/>
  <c r="Y290"/>
  <c r="Y294"/>
  <c r="Y297"/>
  <c r="Y296"/>
  <c r="Y295"/>
  <c r="Y298"/>
  <c r="Y300"/>
  <c r="Y305"/>
  <c r="Y306"/>
  <c r="Y307"/>
  <c r="Y309"/>
  <c r="Y310"/>
  <c r="Y315"/>
  <c r="Y317"/>
  <c r="Y316"/>
  <c r="Y318"/>
  <c r="Y321"/>
  <c r="Y320"/>
  <c r="Y319"/>
  <c r="Y322"/>
  <c r="Y324"/>
  <c r="Y326"/>
  <c r="Y327"/>
  <c r="Y328"/>
  <c r="Y292"/>
  <c r="Y293"/>
  <c r="Y299"/>
  <c r="Y301"/>
  <c r="Y302"/>
  <c r="Y303"/>
  <c r="Y304"/>
  <c r="Y308"/>
  <c r="Y312"/>
  <c r="Y313"/>
  <c r="Y323"/>
  <c r="Y325"/>
  <c r="Y329"/>
  <c r="Y330"/>
  <c r="Y291"/>
  <c r="Y311"/>
  <c r="Y314"/>
  <c r="Y332"/>
  <c r="Y333"/>
  <c r="Y336"/>
  <c r="Y338"/>
  <c r="Y337"/>
  <c r="Y339"/>
  <c r="Y340"/>
  <c r="Y346"/>
  <c r="Y348"/>
  <c r="Y347"/>
  <c r="Y352"/>
  <c r="Y353"/>
  <c r="Y359"/>
  <c r="Y362"/>
  <c r="Y363"/>
  <c r="Y364"/>
  <c r="Y365"/>
  <c r="Y366"/>
  <c r="Y367"/>
  <c r="Y368"/>
  <c r="Y369"/>
  <c r="Y370"/>
  <c r="Y371"/>
  <c r="Y372"/>
  <c r="Y334"/>
  <c r="Y350"/>
  <c r="Y341"/>
  <c r="Y342"/>
  <c r="Y343"/>
  <c r="Y344"/>
  <c r="Y345"/>
  <c r="Y349"/>
  <c r="Y351"/>
  <c r="Y354"/>
  <c r="Y356"/>
  <c r="Y357"/>
  <c r="Y360"/>
  <c r="Y361"/>
  <c r="Y331"/>
  <c r="Y335"/>
  <c r="Y355"/>
  <c r="Y358"/>
  <c r="Y373"/>
  <c r="Y374"/>
  <c r="Y376"/>
  <c r="Y379"/>
  <c r="Y380"/>
  <c r="Y382"/>
  <c r="Y383"/>
  <c r="Y384"/>
  <c r="Y387"/>
  <c r="Y388"/>
  <c r="Y390"/>
  <c r="Y389"/>
  <c r="Y393"/>
  <c r="Y394"/>
  <c r="Y399"/>
  <c r="Y400"/>
  <c r="Y401"/>
  <c r="Y402"/>
  <c r="Y403"/>
  <c r="Y404"/>
  <c r="Y405"/>
  <c r="Y408"/>
  <c r="Y410"/>
  <c r="Y413"/>
  <c r="Y414"/>
  <c r="Y378"/>
  <c r="Y386"/>
  <c r="Y391"/>
  <c r="Y395"/>
  <c r="Y396"/>
  <c r="Y397"/>
  <c r="Y398"/>
  <c r="Y406"/>
  <c r="Y407"/>
  <c r="Y409"/>
  <c r="Y412"/>
  <c r="Y375"/>
  <c r="Y377"/>
  <c r="Y385"/>
  <c r="Y392"/>
  <c r="Y381"/>
  <c r="Y411"/>
  <c r="Y415"/>
  <c r="Y416"/>
  <c r="Y417"/>
  <c r="Y422"/>
  <c r="Y426"/>
  <c r="Y424"/>
  <c r="Y425"/>
  <c r="Y427"/>
  <c r="Y434"/>
  <c r="Y435"/>
  <c r="Y436"/>
  <c r="Y439"/>
  <c r="Y443"/>
  <c r="Y444"/>
  <c r="Y446"/>
  <c r="Y448"/>
  <c r="Y449"/>
  <c r="Y450"/>
  <c r="Y452"/>
  <c r="Y451"/>
  <c r="Y453"/>
  <c r="Y454"/>
  <c r="Y455"/>
  <c r="Y418"/>
  <c r="Y420"/>
  <c r="Y421"/>
  <c r="Y423"/>
  <c r="Y428"/>
  <c r="Y429"/>
  <c r="Y432"/>
  <c r="Y437"/>
  <c r="Y441"/>
  <c r="Y442"/>
  <c r="Y445"/>
  <c r="Y447"/>
  <c r="Y419"/>
  <c r="Y430"/>
  <c r="Y431"/>
  <c r="Y433"/>
  <c r="Y438"/>
  <c r="Y440"/>
  <c r="Y457"/>
  <c r="Y458"/>
  <c r="Y461"/>
  <c r="Y462"/>
  <c r="Y463"/>
  <c r="Y464"/>
  <c r="Y465"/>
  <c r="Y469"/>
  <c r="Y470"/>
  <c r="Y472"/>
  <c r="Y475"/>
  <c r="Y477"/>
  <c r="Y481"/>
  <c r="Y482"/>
  <c r="Y483"/>
  <c r="Y484"/>
  <c r="Y485"/>
  <c r="Y486"/>
  <c r="Y487"/>
  <c r="Y488"/>
  <c r="Y489"/>
  <c r="Y490"/>
  <c r="Y478"/>
  <c r="Y456"/>
  <c r="Y466"/>
  <c r="Y468"/>
  <c r="Y471"/>
  <c r="Y473"/>
  <c r="Y474"/>
  <c r="Y479"/>
  <c r="Y476"/>
  <c r="Y492"/>
  <c r="Y459"/>
  <c r="Y460"/>
  <c r="Y467"/>
  <c r="Y480"/>
  <c r="Y491"/>
  <c r="Y494"/>
  <c r="Y493"/>
  <c r="Y495"/>
  <c r="Y496"/>
  <c r="Y497"/>
  <c r="Y498"/>
  <c r="Y502"/>
  <c r="Y501"/>
  <c r="Y503"/>
  <c r="Y504"/>
  <c r="Y505"/>
  <c r="Y506"/>
  <c r="Y510"/>
  <c r="Y511"/>
  <c r="Y512"/>
  <c r="Y516"/>
  <c r="Y517"/>
  <c r="Y521"/>
  <c r="Y519"/>
  <c r="Y523"/>
  <c r="Y522"/>
  <c r="Y524"/>
  <c r="Y525"/>
  <c r="Y529"/>
  <c r="Y530"/>
  <c r="Y508"/>
  <c r="Y509"/>
  <c r="Y513"/>
  <c r="Y514"/>
  <c r="Y515"/>
  <c r="Y518"/>
  <c r="Y526"/>
  <c r="Y527"/>
  <c r="Y532"/>
  <c r="Y499"/>
  <c r="Y500"/>
  <c r="Y520"/>
  <c r="Y528"/>
  <c r="Y531"/>
  <c r="Y507"/>
  <c r="Y561"/>
  <c r="Y552"/>
  <c r="Y547"/>
  <c r="Y562"/>
  <c r="Y540"/>
  <c r="Y567"/>
  <c r="Y544"/>
  <c r="Y543"/>
  <c r="Y548"/>
  <c r="Y533"/>
  <c r="Y541"/>
  <c r="Y542"/>
  <c r="Y568"/>
  <c r="Y563"/>
  <c r="Y565"/>
  <c r="Y566"/>
  <c r="Y559"/>
  <c r="Y556"/>
  <c r="Y549"/>
  <c r="Y564"/>
  <c r="Y546"/>
  <c r="Y555"/>
  <c r="Y557"/>
  <c r="Y551"/>
  <c r="Y535"/>
  <c r="Y560"/>
  <c r="Y550"/>
  <c r="Y554"/>
  <c r="Y537"/>
  <c r="Y570"/>
  <c r="Y536"/>
  <c r="Y553"/>
  <c r="Y539"/>
  <c r="Y538"/>
  <c r="Y569"/>
  <c r="Y558"/>
  <c r="Y534"/>
  <c r="Y545"/>
  <c r="Y572"/>
  <c r="Y573"/>
  <c r="Y574"/>
  <c r="Y575"/>
  <c r="Y576"/>
  <c r="Y577"/>
  <c r="Y578"/>
  <c r="Y579"/>
  <c r="Y580"/>
  <c r="Y583"/>
  <c r="Y584"/>
  <c r="Y587"/>
  <c r="Y588"/>
  <c r="Y589"/>
  <c r="Y590"/>
  <c r="Y591"/>
  <c r="Y596"/>
  <c r="Y599"/>
  <c r="Y600"/>
  <c r="Y602"/>
  <c r="Y603"/>
  <c r="Y605"/>
  <c r="Y606"/>
  <c r="Y607"/>
  <c r="Y608"/>
  <c r="Y609"/>
  <c r="Y610"/>
  <c r="Y611"/>
  <c r="Y612"/>
  <c r="Y585"/>
  <c r="Y597"/>
  <c r="Y604"/>
  <c r="Y571"/>
  <c r="Y581"/>
  <c r="Y586"/>
  <c r="Y592"/>
  <c r="Y593"/>
  <c r="Y594"/>
  <c r="Y595"/>
  <c r="Y598"/>
  <c r="Y601"/>
  <c r="Y613"/>
  <c r="Y582"/>
  <c r="Y615"/>
  <c r="Y617"/>
  <c r="Y618"/>
  <c r="Y619"/>
  <c r="Y620"/>
  <c r="Y621"/>
  <c r="Y622"/>
  <c r="Y631"/>
  <c r="Y630"/>
  <c r="Y632"/>
  <c r="Y633"/>
  <c r="Y634"/>
  <c r="Y639"/>
  <c r="Y640"/>
  <c r="Y641"/>
  <c r="Y642"/>
  <c r="Y643"/>
  <c r="Y645"/>
  <c r="Y646"/>
  <c r="Y649"/>
  <c r="Y651"/>
  <c r="Y650"/>
  <c r="Y627"/>
  <c r="Y614"/>
  <c r="Y616"/>
  <c r="Y623"/>
  <c r="Y625"/>
  <c r="Y626"/>
  <c r="Y635"/>
  <c r="Y636"/>
  <c r="Y638"/>
  <c r="Y644"/>
  <c r="Y647"/>
  <c r="Y648"/>
  <c r="Y652"/>
  <c r="Y624"/>
  <c r="Y628"/>
  <c r="Y629"/>
  <c r="Y637"/>
  <c r="Y655"/>
  <c r="Y654"/>
  <c r="Y659"/>
  <c r="Y660"/>
  <c r="Y661"/>
  <c r="Y662"/>
  <c r="Y663"/>
  <c r="Y664"/>
  <c r="Y674"/>
  <c r="Y675"/>
  <c r="Y678"/>
  <c r="Y676"/>
  <c r="Y680"/>
  <c r="Y681"/>
  <c r="Y682"/>
  <c r="Y683"/>
  <c r="Y684"/>
  <c r="Y687"/>
  <c r="Y688"/>
  <c r="Y653"/>
  <c r="Y656"/>
  <c r="Y658"/>
  <c r="Y665"/>
  <c r="Y670"/>
  <c r="Y667"/>
  <c r="Y671"/>
  <c r="Y677"/>
  <c r="Y679"/>
  <c r="Y657"/>
  <c r="Y666"/>
  <c r="Y668"/>
  <c r="Y669"/>
  <c r="Y672"/>
  <c r="Y685"/>
  <c r="Y686"/>
  <c r="Y693"/>
  <c r="Y689"/>
  <c r="Y690"/>
  <c r="Y691"/>
  <c r="Y696"/>
  <c r="Y697"/>
  <c r="Y698"/>
  <c r="Y699"/>
  <c r="Y700"/>
  <c r="Y701"/>
  <c r="Y702"/>
  <c r="Y704"/>
  <c r="Y673"/>
  <c r="Y705"/>
  <c r="Y707"/>
  <c r="Y711"/>
  <c r="Y715"/>
  <c r="Y717"/>
  <c r="Y719"/>
  <c r="Y721"/>
  <c r="Y723"/>
  <c r="Y724"/>
  <c r="Y725"/>
  <c r="Y726"/>
  <c r="Y727"/>
  <c r="Y728"/>
  <c r="Y729"/>
  <c r="Y720"/>
  <c r="Y692"/>
  <c r="Y703"/>
  <c r="Y706"/>
  <c r="Y708"/>
  <c r="Y709"/>
  <c r="Y710"/>
  <c r="Y713"/>
  <c r="Y714"/>
  <c r="Y722"/>
  <c r="Y694"/>
  <c r="Y695"/>
  <c r="Y712"/>
  <c r="Y716"/>
  <c r="Y718"/>
  <c r="Y730"/>
  <c r="Y731"/>
  <c r="Y733"/>
  <c r="Y734"/>
  <c r="Y735"/>
  <c r="Y736"/>
  <c r="Y737"/>
  <c r="Y738"/>
  <c r="Y739"/>
  <c r="Y740"/>
  <c r="Y743"/>
  <c r="Y745"/>
  <c r="Y746"/>
  <c r="Y747"/>
  <c r="Y748"/>
  <c r="Y753"/>
  <c r="Y754"/>
  <c r="Y755"/>
  <c r="Y757"/>
  <c r="Y758"/>
  <c r="Y760"/>
  <c r="Y759"/>
  <c r="Y761"/>
  <c r="Y764"/>
  <c r="Y766"/>
  <c r="Y767"/>
  <c r="Y744"/>
  <c r="Y750"/>
  <c r="Y749"/>
  <c r="Y751"/>
  <c r="Y752"/>
  <c r="Y756"/>
  <c r="Y762"/>
  <c r="Y763"/>
  <c r="Y765"/>
  <c r="Y732"/>
  <c r="Y741"/>
  <c r="Y742"/>
  <c r="Y768"/>
  <c r="Y774"/>
  <c r="Y775"/>
  <c r="Y776"/>
  <c r="Y777"/>
  <c r="Y778"/>
  <c r="Y784"/>
  <c r="Y785"/>
  <c r="Y786"/>
  <c r="Y788"/>
  <c r="Y787"/>
  <c r="Y789"/>
  <c r="Y790"/>
  <c r="Y795"/>
  <c r="Y798"/>
  <c r="Y796"/>
  <c r="Y797"/>
  <c r="Y799"/>
  <c r="Y800"/>
  <c r="Y801"/>
  <c r="Y802"/>
  <c r="Y770"/>
  <c r="Y771"/>
  <c r="Y772"/>
  <c r="Y773"/>
  <c r="Y780"/>
  <c r="Y781"/>
  <c r="Y782"/>
  <c r="Y783"/>
  <c r="Y791"/>
  <c r="Y792"/>
  <c r="Y793"/>
  <c r="Y794"/>
  <c r="Y803"/>
  <c r="Y804"/>
  <c r="Y769"/>
  <c r="Y779"/>
  <c r="Y805"/>
  <c r="Y806"/>
  <c r="Y807"/>
  <c r="Y808"/>
  <c r="Y811"/>
  <c r="Y810"/>
  <c r="Y809"/>
  <c r="Y812"/>
  <c r="Y813"/>
  <c r="Y819"/>
  <c r="Y820"/>
  <c r="Y821"/>
  <c r="Y822"/>
  <c r="Y823"/>
  <c r="Y824"/>
  <c r="Y825"/>
  <c r="Y836"/>
  <c r="Y837"/>
  <c r="Y838"/>
  <c r="Y839"/>
  <c r="Y840"/>
  <c r="Y841"/>
  <c r="Y815"/>
  <c r="Y818"/>
  <c r="Y826"/>
  <c r="Y827"/>
  <c r="Y828"/>
  <c r="Y829"/>
  <c r="Y830"/>
  <c r="Y831"/>
  <c r="Y832"/>
  <c r="Y834"/>
  <c r="Y835"/>
  <c r="Y814"/>
  <c r="Y816"/>
  <c r="Y817"/>
  <c r="Y833"/>
  <c r="Y845"/>
  <c r="Y846"/>
  <c r="Y847"/>
  <c r="Y848"/>
  <c r="Y849"/>
  <c r="Y850"/>
  <c r="Y851"/>
  <c r="Y855"/>
  <c r="Y856"/>
  <c r="Y857"/>
  <c r="Y858"/>
  <c r="Y859"/>
  <c r="Y860"/>
  <c r="Y864"/>
  <c r="Y865"/>
  <c r="Y866"/>
  <c r="Y868"/>
  <c r="Y869"/>
  <c r="Y870"/>
  <c r="Y843"/>
  <c r="Y844"/>
  <c r="Y852"/>
  <c r="Y853"/>
  <c r="Y854"/>
  <c r="Y861"/>
  <c r="Y867"/>
  <c r="Y871"/>
  <c r="Y872"/>
  <c r="Y873"/>
  <c r="Y874"/>
  <c r="Y875"/>
  <c r="Y842"/>
  <c r="Y862"/>
  <c r="Y863"/>
  <c r="Y886"/>
  <c r="Y887"/>
  <c r="Y889"/>
  <c r="Y888"/>
  <c r="Y890"/>
  <c r="Y893"/>
  <c r="Y896"/>
  <c r="Y897"/>
  <c r="Y898"/>
  <c r="Y899"/>
  <c r="Y900"/>
  <c r="Y901"/>
  <c r="Y902"/>
  <c r="Y903"/>
  <c r="Y904"/>
  <c r="Y905"/>
  <c r="Y913"/>
  <c r="Y877"/>
  <c r="Y880"/>
  <c r="Y891"/>
  <c r="Y892"/>
  <c r="Y895"/>
  <c r="Y906"/>
  <c r="Y907"/>
  <c r="Y908"/>
  <c r="Y909"/>
  <c r="Y910"/>
  <c r="Y911"/>
  <c r="Y912"/>
  <c r="Y876"/>
  <c r="Y878"/>
  <c r="Y879"/>
  <c r="Y881"/>
  <c r="Y882"/>
  <c r="Y883"/>
  <c r="Y884"/>
  <c r="Y885"/>
  <c r="Y894"/>
  <c r="Y918"/>
  <c r="Y919"/>
  <c r="Y920"/>
  <c r="Y921"/>
  <c r="Y922"/>
  <c r="Y923"/>
  <c r="Y924"/>
  <c r="Y925"/>
  <c r="Y926"/>
  <c r="Y929"/>
  <c r="Y931"/>
  <c r="Y936"/>
  <c r="Y937"/>
  <c r="Y939"/>
  <c r="Y942"/>
  <c r="Y947"/>
  <c r="Y949"/>
  <c r="Y948"/>
  <c r="Y953"/>
  <c r="Y950"/>
  <c r="Y915"/>
  <c r="Y914"/>
  <c r="Y916"/>
  <c r="Y928"/>
  <c r="Y930"/>
  <c r="Y932"/>
  <c r="Y933"/>
  <c r="Y934"/>
  <c r="Y935"/>
  <c r="Y940"/>
  <c r="Y941"/>
  <c r="Y944"/>
  <c r="Y945"/>
  <c r="Y946"/>
  <c r="Y917"/>
  <c r="Y927"/>
  <c r="Y938"/>
  <c r="Y943"/>
  <c r="Y955"/>
  <c r="Y962"/>
  <c r="Y963"/>
  <c r="Y964"/>
  <c r="Y965"/>
  <c r="Y966"/>
  <c r="Y967"/>
  <c r="Y973"/>
  <c r="Y976"/>
  <c r="Y978"/>
  <c r="Y980"/>
  <c r="Y977"/>
  <c r="Y981"/>
  <c r="Y982"/>
  <c r="Y983"/>
  <c r="Y984"/>
  <c r="Y985"/>
  <c r="Y986"/>
  <c r="Y951"/>
  <c r="Y952"/>
  <c r="Y954"/>
  <c r="Y956"/>
  <c r="Y957"/>
  <c r="Y958"/>
  <c r="Y959"/>
  <c r="Y960"/>
  <c r="Y961"/>
  <c r="Y969"/>
  <c r="Y970"/>
  <c r="Y971"/>
  <c r="Y974"/>
  <c r="Y979"/>
  <c r="Y968"/>
  <c r="Y972"/>
  <c r="Y975"/>
  <c r="Y988"/>
  <c r="Y992"/>
  <c r="Y993"/>
  <c r="Y994"/>
  <c r="Y995"/>
  <c r="Y997"/>
  <c r="Y996"/>
  <c r="Y998"/>
  <c r="Y1006"/>
  <c r="Y1007"/>
  <c r="Y1008"/>
  <c r="Y1009"/>
  <c r="Y1010"/>
  <c r="Y1012"/>
  <c r="Y1014"/>
  <c r="Y1013"/>
  <c r="Y1016"/>
  <c r="Y1011"/>
  <c r="Y9"/>
  <c r="O8"/>
  <c r="O13"/>
  <c r="O14"/>
  <c r="O15"/>
  <c r="O16"/>
  <c r="O17"/>
  <c r="O18"/>
  <c r="O19"/>
  <c r="O24"/>
  <c r="O25"/>
  <c r="O26"/>
  <c r="O27"/>
  <c r="O30"/>
  <c r="O31"/>
  <c r="O32"/>
  <c r="O33"/>
  <c r="O41"/>
  <c r="O43"/>
  <c r="O42"/>
  <c r="O11"/>
  <c r="O12"/>
  <c r="O34"/>
  <c r="O36"/>
  <c r="O38"/>
  <c r="O39"/>
  <c r="O45"/>
  <c r="O47"/>
  <c r="O10"/>
  <c r="O28"/>
  <c r="O20"/>
  <c r="O21"/>
  <c r="O23"/>
  <c r="O29"/>
  <c r="O37"/>
  <c r="O44"/>
  <c r="O46"/>
  <c r="O22"/>
  <c r="O35"/>
  <c r="O40"/>
  <c r="O48"/>
  <c r="O49"/>
  <c r="O51"/>
  <c r="O52"/>
  <c r="O53"/>
  <c r="O55"/>
  <c r="O54"/>
  <c r="O58"/>
  <c r="O62"/>
  <c r="O63"/>
  <c r="O64"/>
  <c r="O65"/>
  <c r="O66"/>
  <c r="O67"/>
  <c r="O68"/>
  <c r="O69"/>
  <c r="O71"/>
  <c r="O73"/>
  <c r="O75"/>
  <c r="O76"/>
  <c r="O79"/>
  <c r="O80"/>
  <c r="O82"/>
  <c r="O81"/>
  <c r="O83"/>
  <c r="O84"/>
  <c r="O86"/>
  <c r="O87"/>
  <c r="O88"/>
  <c r="O89"/>
  <c r="O90"/>
  <c r="O91"/>
  <c r="O50"/>
  <c r="O56"/>
  <c r="O57"/>
  <c r="O59"/>
  <c r="O60"/>
  <c r="O72"/>
  <c r="O77"/>
  <c r="O61"/>
  <c r="O70"/>
  <c r="O74"/>
  <c r="O78"/>
  <c r="O85"/>
  <c r="O92"/>
  <c r="O93"/>
  <c r="O96"/>
  <c r="O97"/>
  <c r="O98"/>
  <c r="O99"/>
  <c r="O100"/>
  <c r="O102"/>
  <c r="O104"/>
  <c r="O106"/>
  <c r="O107"/>
  <c r="O109"/>
  <c r="O110"/>
  <c r="O111"/>
  <c r="O112"/>
  <c r="O113"/>
  <c r="O114"/>
  <c r="O115"/>
  <c r="O116"/>
  <c r="O117"/>
  <c r="O118"/>
  <c r="O119"/>
  <c r="O121"/>
  <c r="O123"/>
  <c r="O124"/>
  <c r="O126"/>
  <c r="O94"/>
  <c r="O101"/>
  <c r="O103"/>
  <c r="O105"/>
  <c r="O108"/>
  <c r="O122"/>
  <c r="O125"/>
  <c r="O128"/>
  <c r="O129"/>
  <c r="O131"/>
  <c r="O95"/>
  <c r="O120"/>
  <c r="O127"/>
  <c r="O130"/>
  <c r="O133"/>
  <c r="O132"/>
  <c r="O135"/>
  <c r="O138"/>
  <c r="O139"/>
  <c r="O140"/>
  <c r="O143"/>
  <c r="O144"/>
  <c r="O146"/>
  <c r="O147"/>
  <c r="O148"/>
  <c r="O151"/>
  <c r="O152"/>
  <c r="O153"/>
  <c r="O154"/>
  <c r="O155"/>
  <c r="O158"/>
  <c r="O160"/>
  <c r="O161"/>
  <c r="O162"/>
  <c r="O163"/>
  <c r="O164"/>
  <c r="O165"/>
  <c r="O145"/>
  <c r="O136"/>
  <c r="O141"/>
  <c r="O142"/>
  <c r="O149"/>
  <c r="O156"/>
  <c r="O166"/>
  <c r="O169"/>
  <c r="O134"/>
  <c r="O137"/>
  <c r="O150"/>
  <c r="O157"/>
  <c r="O159"/>
  <c r="O167"/>
  <c r="O168"/>
  <c r="O170"/>
  <c r="O171"/>
  <c r="O175"/>
  <c r="O176"/>
  <c r="O177"/>
  <c r="O178"/>
  <c r="O179"/>
  <c r="O183"/>
  <c r="O186"/>
  <c r="O187"/>
  <c r="O188"/>
  <c r="O197"/>
  <c r="O198"/>
  <c r="O199"/>
  <c r="O200"/>
  <c r="O201"/>
  <c r="O202"/>
  <c r="O204"/>
  <c r="O205"/>
  <c r="O206"/>
  <c r="O207"/>
  <c r="O180"/>
  <c r="O185"/>
  <c r="O196"/>
  <c r="O172"/>
  <c r="O173"/>
  <c r="O174"/>
  <c r="O181"/>
  <c r="O190"/>
  <c r="O191"/>
  <c r="O193"/>
  <c r="O194"/>
  <c r="O203"/>
  <c r="O208"/>
  <c r="O182"/>
  <c r="O184"/>
  <c r="O192"/>
  <c r="O195"/>
  <c r="O189"/>
  <c r="O209"/>
  <c r="O210"/>
  <c r="O211"/>
  <c r="O213"/>
  <c r="O214"/>
  <c r="O215"/>
  <c r="O216"/>
  <c r="O217"/>
  <c r="O218"/>
  <c r="O219"/>
  <c r="O227"/>
  <c r="O229"/>
  <c r="O231"/>
  <c r="O233"/>
  <c r="O232"/>
  <c r="O234"/>
  <c r="O235"/>
  <c r="O238"/>
  <c r="O240"/>
  <c r="O241"/>
  <c r="O242"/>
  <c r="O243"/>
  <c r="O244"/>
  <c r="O245"/>
  <c r="O246"/>
  <c r="O247"/>
  <c r="O248"/>
  <c r="O249"/>
  <c r="O226"/>
  <c r="O250"/>
  <c r="O212"/>
  <c r="O221"/>
  <c r="O222"/>
  <c r="O223"/>
  <c r="O224"/>
  <c r="O225"/>
  <c r="O228"/>
  <c r="O230"/>
  <c r="O236"/>
  <c r="O239"/>
  <c r="O220"/>
  <c r="O237"/>
  <c r="O251"/>
  <c r="O252"/>
  <c r="O253"/>
  <c r="O255"/>
  <c r="O256"/>
  <c r="O258"/>
  <c r="O259"/>
  <c r="O260"/>
  <c r="O261"/>
  <c r="O270"/>
  <c r="O271"/>
  <c r="O272"/>
  <c r="O273"/>
  <c r="O275"/>
  <c r="O276"/>
  <c r="O277"/>
  <c r="O279"/>
  <c r="O278"/>
  <c r="O280"/>
  <c r="O281"/>
  <c r="O282"/>
  <c r="O286"/>
  <c r="O288"/>
  <c r="O257"/>
  <c r="O263"/>
  <c r="O264"/>
  <c r="O266"/>
  <c r="O267"/>
  <c r="O268"/>
  <c r="O269"/>
  <c r="O274"/>
  <c r="O283"/>
  <c r="O284"/>
  <c r="O285"/>
  <c r="O287"/>
  <c r="O262"/>
  <c r="O254"/>
  <c r="O265"/>
  <c r="O289"/>
  <c r="O290"/>
  <c r="O294"/>
  <c r="O297"/>
  <c r="O296"/>
  <c r="O295"/>
  <c r="O298"/>
  <c r="O300"/>
  <c r="O305"/>
  <c r="O306"/>
  <c r="O307"/>
  <c r="O309"/>
  <c r="O310"/>
  <c r="O315"/>
  <c r="O317"/>
  <c r="O316"/>
  <c r="O318"/>
  <c r="O321"/>
  <c r="O320"/>
  <c r="O319"/>
  <c r="O322"/>
  <c r="O324"/>
  <c r="O326"/>
  <c r="O327"/>
  <c r="O328"/>
  <c r="O292"/>
  <c r="O293"/>
  <c r="O299"/>
  <c r="O301"/>
  <c r="O302"/>
  <c r="O303"/>
  <c r="O304"/>
  <c r="O308"/>
  <c r="O312"/>
  <c r="O313"/>
  <c r="O323"/>
  <c r="O325"/>
  <c r="O329"/>
  <c r="O330"/>
  <c r="O291"/>
  <c r="O311"/>
  <c r="O314"/>
  <c r="O332"/>
  <c r="O333"/>
  <c r="O336"/>
  <c r="O338"/>
  <c r="O337"/>
  <c r="O339"/>
  <c r="O340"/>
  <c r="O346"/>
  <c r="O348"/>
  <c r="O347"/>
  <c r="O352"/>
  <c r="O353"/>
  <c r="O359"/>
  <c r="O362"/>
  <c r="O363"/>
  <c r="O364"/>
  <c r="O365"/>
  <c r="O366"/>
  <c r="O367"/>
  <c r="O368"/>
  <c r="O369"/>
  <c r="O370"/>
  <c r="O371"/>
  <c r="O372"/>
  <c r="O334"/>
  <c r="O350"/>
  <c r="O341"/>
  <c r="O342"/>
  <c r="O343"/>
  <c r="O344"/>
  <c r="O345"/>
  <c r="O349"/>
  <c r="O351"/>
  <c r="O354"/>
  <c r="O356"/>
  <c r="O357"/>
  <c r="O360"/>
  <c r="O361"/>
  <c r="O331"/>
  <c r="O335"/>
  <c r="O355"/>
  <c r="O358"/>
  <c r="O373"/>
  <c r="O374"/>
  <c r="O376"/>
  <c r="O379"/>
  <c r="O380"/>
  <c r="O382"/>
  <c r="O383"/>
  <c r="O384"/>
  <c r="O387"/>
  <c r="O388"/>
  <c r="O390"/>
  <c r="O389"/>
  <c r="O393"/>
  <c r="O394"/>
  <c r="O399"/>
  <c r="O400"/>
  <c r="O401"/>
  <c r="O402"/>
  <c r="O403"/>
  <c r="O404"/>
  <c r="O405"/>
  <c r="O408"/>
  <c r="O410"/>
  <c r="O413"/>
  <c r="O414"/>
  <c r="O378"/>
  <c r="O386"/>
  <c r="O391"/>
  <c r="O395"/>
  <c r="O396"/>
  <c r="O397"/>
  <c r="O398"/>
  <c r="O406"/>
  <c r="O407"/>
  <c r="O409"/>
  <c r="O412"/>
  <c r="O375"/>
  <c r="O377"/>
  <c r="O385"/>
  <c r="O392"/>
  <c r="O381"/>
  <c r="O411"/>
  <c r="O415"/>
  <c r="O416"/>
  <c r="O417"/>
  <c r="O422"/>
  <c r="O426"/>
  <c r="O424"/>
  <c r="O425"/>
  <c r="O427"/>
  <c r="O434"/>
  <c r="O435"/>
  <c r="O436"/>
  <c r="O439"/>
  <c r="O443"/>
  <c r="O444"/>
  <c r="O446"/>
  <c r="O448"/>
  <c r="O449"/>
  <c r="O450"/>
  <c r="O452"/>
  <c r="O451"/>
  <c r="O453"/>
  <c r="O454"/>
  <c r="O455"/>
  <c r="O418"/>
  <c r="O420"/>
  <c r="O421"/>
  <c r="O423"/>
  <c r="O428"/>
  <c r="O429"/>
  <c r="O432"/>
  <c r="O437"/>
  <c r="O441"/>
  <c r="O442"/>
  <c r="O445"/>
  <c r="O447"/>
  <c r="O419"/>
  <c r="O430"/>
  <c r="O431"/>
  <c r="O433"/>
  <c r="O438"/>
  <c r="O440"/>
  <c r="O457"/>
  <c r="O458"/>
  <c r="O461"/>
  <c r="O462"/>
  <c r="O463"/>
  <c r="O464"/>
  <c r="O465"/>
  <c r="O469"/>
  <c r="O470"/>
  <c r="O472"/>
  <c r="O475"/>
  <c r="O477"/>
  <c r="O481"/>
  <c r="O482"/>
  <c r="O483"/>
  <c r="O484"/>
  <c r="O485"/>
  <c r="O486"/>
  <c r="O487"/>
  <c r="O488"/>
  <c r="O489"/>
  <c r="O490"/>
  <c r="O478"/>
  <c r="O456"/>
  <c r="O466"/>
  <c r="O468"/>
  <c r="O471"/>
  <c r="O473"/>
  <c r="O474"/>
  <c r="O479"/>
  <c r="O476"/>
  <c r="O492"/>
  <c r="O459"/>
  <c r="O460"/>
  <c r="O467"/>
  <c r="O480"/>
  <c r="O491"/>
  <c r="O494"/>
  <c r="O493"/>
  <c r="O495"/>
  <c r="O496"/>
  <c r="O497"/>
  <c r="O498"/>
  <c r="O502"/>
  <c r="O501"/>
  <c r="O503"/>
  <c r="O504"/>
  <c r="O505"/>
  <c r="O506"/>
  <c r="O510"/>
  <c r="O511"/>
  <c r="O512"/>
  <c r="O516"/>
  <c r="O517"/>
  <c r="O521"/>
  <c r="O519"/>
  <c r="O523"/>
  <c r="O522"/>
  <c r="O524"/>
  <c r="O525"/>
  <c r="O529"/>
  <c r="O530"/>
  <c r="O508"/>
  <c r="O509"/>
  <c r="O513"/>
  <c r="O514"/>
  <c r="O515"/>
  <c r="O518"/>
  <c r="O526"/>
  <c r="O527"/>
  <c r="O532"/>
  <c r="O499"/>
  <c r="O500"/>
  <c r="O520"/>
  <c r="O528"/>
  <c r="O531"/>
  <c r="O507"/>
  <c r="O561"/>
  <c r="O552"/>
  <c r="O547"/>
  <c r="O562"/>
  <c r="O540"/>
  <c r="O567"/>
  <c r="O544"/>
  <c r="O543"/>
  <c r="O548"/>
  <c r="O533"/>
  <c r="O541"/>
  <c r="O542"/>
  <c r="O568"/>
  <c r="O563"/>
  <c r="O565"/>
  <c r="O566"/>
  <c r="O559"/>
  <c r="O556"/>
  <c r="O549"/>
  <c r="O564"/>
  <c r="O546"/>
  <c r="O555"/>
  <c r="O557"/>
  <c r="O551"/>
  <c r="O535"/>
  <c r="O560"/>
  <c r="O550"/>
  <c r="O554"/>
  <c r="O537"/>
  <c r="O570"/>
  <c r="O536"/>
  <c r="O553"/>
  <c r="O539"/>
  <c r="O538"/>
  <c r="O569"/>
  <c r="O558"/>
  <c r="O534"/>
  <c r="O545"/>
  <c r="O572"/>
  <c r="O573"/>
  <c r="O574"/>
  <c r="O575"/>
  <c r="O576"/>
  <c r="O577"/>
  <c r="O578"/>
  <c r="O579"/>
  <c r="O580"/>
  <c r="O583"/>
  <c r="O584"/>
  <c r="O587"/>
  <c r="O588"/>
  <c r="O589"/>
  <c r="O590"/>
  <c r="O591"/>
  <c r="O596"/>
  <c r="O599"/>
  <c r="O600"/>
  <c r="O602"/>
  <c r="O603"/>
  <c r="O605"/>
  <c r="O606"/>
  <c r="O607"/>
  <c r="O608"/>
  <c r="O609"/>
  <c r="O610"/>
  <c r="O611"/>
  <c r="O612"/>
  <c r="O585"/>
  <c r="O597"/>
  <c r="O604"/>
  <c r="O571"/>
  <c r="O581"/>
  <c r="O586"/>
  <c r="O592"/>
  <c r="O593"/>
  <c r="O594"/>
  <c r="O595"/>
  <c r="O598"/>
  <c r="O601"/>
  <c r="O613"/>
  <c r="O582"/>
  <c r="O615"/>
  <c r="O617"/>
  <c r="O618"/>
  <c r="O619"/>
  <c r="O620"/>
  <c r="O621"/>
  <c r="O622"/>
  <c r="O631"/>
  <c r="O630"/>
  <c r="O632"/>
  <c r="O633"/>
  <c r="O634"/>
  <c r="O639"/>
  <c r="O640"/>
  <c r="O641"/>
  <c r="O642"/>
  <c r="O643"/>
  <c r="O645"/>
  <c r="O646"/>
  <c r="O649"/>
  <c r="O651"/>
  <c r="O650"/>
  <c r="O627"/>
  <c r="O614"/>
  <c r="O616"/>
  <c r="O623"/>
  <c r="O625"/>
  <c r="O626"/>
  <c r="O635"/>
  <c r="O636"/>
  <c r="O638"/>
  <c r="O644"/>
  <c r="O647"/>
  <c r="O648"/>
  <c r="O652"/>
  <c r="O624"/>
  <c r="O628"/>
  <c r="O629"/>
  <c r="O637"/>
  <c r="O655"/>
  <c r="O654"/>
  <c r="O659"/>
  <c r="O660"/>
  <c r="O661"/>
  <c r="O662"/>
  <c r="O663"/>
  <c r="O664"/>
  <c r="O674"/>
  <c r="O675"/>
  <c r="O678"/>
  <c r="O676"/>
  <c r="O680"/>
  <c r="O681"/>
  <c r="O682"/>
  <c r="O683"/>
  <c r="O684"/>
  <c r="O687"/>
  <c r="O688"/>
  <c r="O653"/>
  <c r="O656"/>
  <c r="O658"/>
  <c r="O665"/>
  <c r="O670"/>
  <c r="O667"/>
  <c r="O671"/>
  <c r="O677"/>
  <c r="O679"/>
  <c r="O657"/>
  <c r="O666"/>
  <c r="O668"/>
  <c r="O669"/>
  <c r="O672"/>
  <c r="O685"/>
  <c r="O686"/>
  <c r="O693"/>
  <c r="O689"/>
  <c r="O690"/>
  <c r="O691"/>
  <c r="O696"/>
  <c r="O697"/>
  <c r="O698"/>
  <c r="O699"/>
  <c r="O700"/>
  <c r="O701"/>
  <c r="O702"/>
  <c r="O704"/>
  <c r="O673"/>
  <c r="O705"/>
  <c r="O707"/>
  <c r="O711"/>
  <c r="O715"/>
  <c r="O717"/>
  <c r="O719"/>
  <c r="O721"/>
  <c r="O723"/>
  <c r="O724"/>
  <c r="O725"/>
  <c r="O726"/>
  <c r="O727"/>
  <c r="O728"/>
  <c r="O729"/>
  <c r="O720"/>
  <c r="O692"/>
  <c r="O703"/>
  <c r="O706"/>
  <c r="O708"/>
  <c r="O709"/>
  <c r="O710"/>
  <c r="O713"/>
  <c r="O714"/>
  <c r="O722"/>
  <c r="O694"/>
  <c r="O695"/>
  <c r="O712"/>
  <c r="O716"/>
  <c r="O718"/>
  <c r="O730"/>
  <c r="O731"/>
  <c r="O733"/>
  <c r="O734"/>
  <c r="O735"/>
  <c r="O736"/>
  <c r="O737"/>
  <c r="O738"/>
  <c r="O739"/>
  <c r="O740"/>
  <c r="O743"/>
  <c r="O745"/>
  <c r="O746"/>
  <c r="O747"/>
  <c r="O748"/>
  <c r="O753"/>
  <c r="O754"/>
  <c r="O755"/>
  <c r="O757"/>
  <c r="O758"/>
  <c r="O760"/>
  <c r="O759"/>
  <c r="O761"/>
  <c r="O764"/>
  <c r="O766"/>
  <c r="O767"/>
  <c r="O744"/>
  <c r="O750"/>
  <c r="O749"/>
  <c r="O751"/>
  <c r="O752"/>
  <c r="O756"/>
  <c r="O762"/>
  <c r="O763"/>
  <c r="O765"/>
  <c r="O732"/>
  <c r="O741"/>
  <c r="O742"/>
  <c r="O768"/>
  <c r="O774"/>
  <c r="O775"/>
  <c r="O776"/>
  <c r="O777"/>
  <c r="O778"/>
  <c r="O784"/>
  <c r="O785"/>
  <c r="O786"/>
  <c r="O788"/>
  <c r="O787"/>
  <c r="O789"/>
  <c r="O790"/>
  <c r="O795"/>
  <c r="O798"/>
  <c r="O796"/>
  <c r="O797"/>
  <c r="O799"/>
  <c r="O800"/>
  <c r="O801"/>
  <c r="O802"/>
  <c r="O770"/>
  <c r="O771"/>
  <c r="O772"/>
  <c r="O773"/>
  <c r="O780"/>
  <c r="O781"/>
  <c r="O782"/>
  <c r="O783"/>
  <c r="O791"/>
  <c r="O792"/>
  <c r="O793"/>
  <c r="O794"/>
  <c r="O803"/>
  <c r="O804"/>
  <c r="O769"/>
  <c r="O779"/>
  <c r="O805"/>
  <c r="O806"/>
  <c r="O807"/>
  <c r="O808"/>
  <c r="O811"/>
  <c r="O810"/>
  <c r="O809"/>
  <c r="O812"/>
  <c r="O813"/>
  <c r="O819"/>
  <c r="O820"/>
  <c r="O821"/>
  <c r="O822"/>
  <c r="O823"/>
  <c r="O824"/>
  <c r="O825"/>
  <c r="O836"/>
  <c r="O837"/>
  <c r="O838"/>
  <c r="O839"/>
  <c r="O840"/>
  <c r="O841"/>
  <c r="O815"/>
  <c r="O818"/>
  <c r="O826"/>
  <c r="O827"/>
  <c r="O828"/>
  <c r="O829"/>
  <c r="O830"/>
  <c r="O831"/>
  <c r="O832"/>
  <c r="O834"/>
  <c r="O835"/>
  <c r="O814"/>
  <c r="O816"/>
  <c r="O817"/>
  <c r="O833"/>
  <c r="O845"/>
  <c r="O846"/>
  <c r="O847"/>
  <c r="O848"/>
  <c r="O849"/>
  <c r="O850"/>
  <c r="O851"/>
  <c r="O855"/>
  <c r="O856"/>
  <c r="O857"/>
  <c r="O858"/>
  <c r="O859"/>
  <c r="O860"/>
  <c r="O864"/>
  <c r="O865"/>
  <c r="O866"/>
  <c r="O868"/>
  <c r="O869"/>
  <c r="O870"/>
  <c r="O843"/>
  <c r="O844"/>
  <c r="O852"/>
  <c r="O853"/>
  <c r="O854"/>
  <c r="O861"/>
  <c r="O867"/>
  <c r="O871"/>
  <c r="O872"/>
  <c r="O873"/>
  <c r="O874"/>
  <c r="O875"/>
  <c r="O842"/>
  <c r="O862"/>
  <c r="O863"/>
  <c r="O886"/>
  <c r="O887"/>
  <c r="O889"/>
  <c r="O888"/>
  <c r="O890"/>
  <c r="O893"/>
  <c r="O896"/>
  <c r="O897"/>
  <c r="O898"/>
  <c r="O899"/>
  <c r="O900"/>
  <c r="O901"/>
  <c r="O902"/>
  <c r="O903"/>
  <c r="O904"/>
  <c r="O905"/>
  <c r="O913"/>
  <c r="O877"/>
  <c r="O880"/>
  <c r="O891"/>
  <c r="O892"/>
  <c r="O895"/>
  <c r="O906"/>
  <c r="O907"/>
  <c r="O908"/>
  <c r="O909"/>
  <c r="O910"/>
  <c r="O911"/>
  <c r="O912"/>
  <c r="O876"/>
  <c r="O878"/>
  <c r="O879"/>
  <c r="O881"/>
  <c r="O882"/>
  <c r="O883"/>
  <c r="O884"/>
  <c r="O885"/>
  <c r="O894"/>
  <c r="O918"/>
  <c r="O919"/>
  <c r="O920"/>
  <c r="O921"/>
  <c r="O922"/>
  <c r="O923"/>
  <c r="O924"/>
  <c r="O925"/>
  <c r="O926"/>
  <c r="O929"/>
  <c r="O931"/>
  <c r="O936"/>
  <c r="O937"/>
  <c r="O939"/>
  <c r="O942"/>
  <c r="O947"/>
  <c r="O949"/>
  <c r="O948"/>
  <c r="O953"/>
  <c r="O950"/>
  <c r="O915"/>
  <c r="O914"/>
  <c r="O916"/>
  <c r="O928"/>
  <c r="O930"/>
  <c r="O932"/>
  <c r="O933"/>
  <c r="O934"/>
  <c r="O935"/>
  <c r="O940"/>
  <c r="O941"/>
  <c r="O944"/>
  <c r="O945"/>
  <c r="O946"/>
  <c r="O917"/>
  <c r="O927"/>
  <c r="O938"/>
  <c r="O943"/>
  <c r="O955"/>
  <c r="O962"/>
  <c r="O963"/>
  <c r="O964"/>
  <c r="O965"/>
  <c r="O966"/>
  <c r="O967"/>
  <c r="O973"/>
  <c r="O976"/>
  <c r="O978"/>
  <c r="O980"/>
  <c r="O977"/>
  <c r="O981"/>
  <c r="O982"/>
  <c r="O983"/>
  <c r="O984"/>
  <c r="O985"/>
  <c r="O986"/>
  <c r="O951"/>
  <c r="O952"/>
  <c r="O954"/>
  <c r="O956"/>
  <c r="O957"/>
  <c r="O958"/>
  <c r="O959"/>
  <c r="O960"/>
  <c r="O961"/>
  <c r="O969"/>
  <c r="O970"/>
  <c r="O971"/>
  <c r="O974"/>
  <c r="O979"/>
  <c r="O968"/>
  <c r="O972"/>
  <c r="O975"/>
  <c r="O988"/>
  <c r="O992"/>
  <c r="O993"/>
  <c r="O994"/>
  <c r="O995"/>
  <c r="O997"/>
  <c r="O996"/>
  <c r="O998"/>
  <c r="O1006"/>
  <c r="O1007"/>
  <c r="O1008"/>
  <c r="O1009"/>
  <c r="O1010"/>
  <c r="O1012"/>
  <c r="O1014"/>
  <c r="O1013"/>
  <c r="O1016"/>
  <c r="O1011"/>
  <c r="O9"/>
  <c r="V8"/>
  <c r="W8" s="1"/>
  <c r="V13"/>
  <c r="W13" s="1"/>
  <c r="V14"/>
  <c r="W14" s="1"/>
  <c r="V15"/>
  <c r="W15" s="1"/>
  <c r="V16"/>
  <c r="W16" s="1"/>
  <c r="V17"/>
  <c r="W17" s="1"/>
  <c r="V18"/>
  <c r="W18" s="1"/>
  <c r="V19"/>
  <c r="W19" s="1"/>
  <c r="V24"/>
  <c r="W24" s="1"/>
  <c r="V25"/>
  <c r="W25" s="1"/>
  <c r="V26"/>
  <c r="W26" s="1"/>
  <c r="V27"/>
  <c r="W27" s="1"/>
  <c r="V30"/>
  <c r="W30" s="1"/>
  <c r="V31"/>
  <c r="W31" s="1"/>
  <c r="V32"/>
  <c r="W32" s="1"/>
  <c r="V33"/>
  <c r="W33" s="1"/>
  <c r="V41"/>
  <c r="W41" s="1"/>
  <c r="V43"/>
  <c r="W43" s="1"/>
  <c r="V42"/>
  <c r="W42" s="1"/>
  <c r="V11"/>
  <c r="W11" s="1"/>
  <c r="V12"/>
  <c r="W12" s="1"/>
  <c r="V34"/>
  <c r="W34" s="1"/>
  <c r="V36"/>
  <c r="W36" s="1"/>
  <c r="V38"/>
  <c r="W38" s="1"/>
  <c r="V39"/>
  <c r="W39" s="1"/>
  <c r="V45"/>
  <c r="W45" s="1"/>
  <c r="V47"/>
  <c r="W47" s="1"/>
  <c r="V10"/>
  <c r="W10" s="1"/>
  <c r="V28"/>
  <c r="W28" s="1"/>
  <c r="V20"/>
  <c r="W20" s="1"/>
  <c r="V21"/>
  <c r="W21" s="1"/>
  <c r="V23"/>
  <c r="W23" s="1"/>
  <c r="V29"/>
  <c r="W29" s="1"/>
  <c r="V37"/>
  <c r="W37" s="1"/>
  <c r="V44"/>
  <c r="W44" s="1"/>
  <c r="V46"/>
  <c r="W46" s="1"/>
  <c r="V22"/>
  <c r="W22" s="1"/>
  <c r="V35"/>
  <c r="W35" s="1"/>
  <c r="V40"/>
  <c r="W40" s="1"/>
  <c r="V48"/>
  <c r="W48" s="1"/>
  <c r="V49"/>
  <c r="W49" s="1"/>
  <c r="V51"/>
  <c r="W51" s="1"/>
  <c r="V52"/>
  <c r="W52" s="1"/>
  <c r="V53"/>
  <c r="W53" s="1"/>
  <c r="V55"/>
  <c r="W55" s="1"/>
  <c r="V54"/>
  <c r="W54" s="1"/>
  <c r="V58"/>
  <c r="W58" s="1"/>
  <c r="V62"/>
  <c r="W62" s="1"/>
  <c r="V63"/>
  <c r="W63" s="1"/>
  <c r="V64"/>
  <c r="W64" s="1"/>
  <c r="V65"/>
  <c r="W65" s="1"/>
  <c r="V66"/>
  <c r="W66" s="1"/>
  <c r="V67"/>
  <c r="W67" s="1"/>
  <c r="V68"/>
  <c r="W68" s="1"/>
  <c r="V69"/>
  <c r="W69" s="1"/>
  <c r="V71"/>
  <c r="W71" s="1"/>
  <c r="V73"/>
  <c r="W73" s="1"/>
  <c r="V75"/>
  <c r="W75" s="1"/>
  <c r="V76"/>
  <c r="W76" s="1"/>
  <c r="V79"/>
  <c r="W79" s="1"/>
  <c r="V80"/>
  <c r="W80" s="1"/>
  <c r="V82"/>
  <c r="W82" s="1"/>
  <c r="V81"/>
  <c r="W81" s="1"/>
  <c r="V83"/>
  <c r="W83" s="1"/>
  <c r="V84"/>
  <c r="W84" s="1"/>
  <c r="V86"/>
  <c r="W86" s="1"/>
  <c r="V87"/>
  <c r="W87" s="1"/>
  <c r="V88"/>
  <c r="W88" s="1"/>
  <c r="V89"/>
  <c r="W89" s="1"/>
  <c r="V90"/>
  <c r="W90" s="1"/>
  <c r="V91"/>
  <c r="W91" s="1"/>
  <c r="V50"/>
  <c r="W50" s="1"/>
  <c r="V56"/>
  <c r="W56" s="1"/>
  <c r="V57"/>
  <c r="W57" s="1"/>
  <c r="V59"/>
  <c r="V60"/>
  <c r="W60" s="1"/>
  <c r="V72"/>
  <c r="W72" s="1"/>
  <c r="V77"/>
  <c r="W77" s="1"/>
  <c r="V61"/>
  <c r="W61" s="1"/>
  <c r="V70"/>
  <c r="W70" s="1"/>
  <c r="V74"/>
  <c r="W74" s="1"/>
  <c r="V78"/>
  <c r="W78" s="1"/>
  <c r="V85"/>
  <c r="W85" s="1"/>
  <c r="V92"/>
  <c r="W92" s="1"/>
  <c r="V93"/>
  <c r="W93" s="1"/>
  <c r="V96"/>
  <c r="W96" s="1"/>
  <c r="V97"/>
  <c r="W97" s="1"/>
  <c r="V98"/>
  <c r="W98" s="1"/>
  <c r="V99"/>
  <c r="W99" s="1"/>
  <c r="V100"/>
  <c r="W100" s="1"/>
  <c r="V102"/>
  <c r="W102" s="1"/>
  <c r="V104"/>
  <c r="W104" s="1"/>
  <c r="V106"/>
  <c r="W106" s="1"/>
  <c r="V107"/>
  <c r="W107" s="1"/>
  <c r="V109"/>
  <c r="W109" s="1"/>
  <c r="V110"/>
  <c r="W110" s="1"/>
  <c r="V111"/>
  <c r="W111" s="1"/>
  <c r="V112"/>
  <c r="W112" s="1"/>
  <c r="V113"/>
  <c r="W113" s="1"/>
  <c r="V114"/>
  <c r="W114" s="1"/>
  <c r="V115"/>
  <c r="W115" s="1"/>
  <c r="V116"/>
  <c r="W116" s="1"/>
  <c r="V117"/>
  <c r="W117" s="1"/>
  <c r="V118"/>
  <c r="W118" s="1"/>
  <c r="V119"/>
  <c r="W119" s="1"/>
  <c r="V121"/>
  <c r="W121" s="1"/>
  <c r="V123"/>
  <c r="W123" s="1"/>
  <c r="V124"/>
  <c r="W124" s="1"/>
  <c r="V126"/>
  <c r="W126" s="1"/>
  <c r="V94"/>
  <c r="W94" s="1"/>
  <c r="V101"/>
  <c r="W101" s="1"/>
  <c r="V103"/>
  <c r="W103" s="1"/>
  <c r="V105"/>
  <c r="W105" s="1"/>
  <c r="V108"/>
  <c r="W108" s="1"/>
  <c r="V122"/>
  <c r="W122" s="1"/>
  <c r="V125"/>
  <c r="W125" s="1"/>
  <c r="V128"/>
  <c r="W128" s="1"/>
  <c r="V129"/>
  <c r="W129" s="1"/>
  <c r="V131"/>
  <c r="W131" s="1"/>
  <c r="V95"/>
  <c r="W95" s="1"/>
  <c r="V120"/>
  <c r="W120" s="1"/>
  <c r="V127"/>
  <c r="W127" s="1"/>
  <c r="V130"/>
  <c r="W130" s="1"/>
  <c r="V133"/>
  <c r="W133" s="1"/>
  <c r="V132"/>
  <c r="W132" s="1"/>
  <c r="V135"/>
  <c r="W135" s="1"/>
  <c r="V138"/>
  <c r="W138" s="1"/>
  <c r="V139"/>
  <c r="W139" s="1"/>
  <c r="V140"/>
  <c r="W140" s="1"/>
  <c r="V143"/>
  <c r="W143" s="1"/>
  <c r="V144"/>
  <c r="W144" s="1"/>
  <c r="V146"/>
  <c r="W146" s="1"/>
  <c r="V147"/>
  <c r="W147" s="1"/>
  <c r="V148"/>
  <c r="W148" s="1"/>
  <c r="V151"/>
  <c r="W151" s="1"/>
  <c r="V152"/>
  <c r="W152" s="1"/>
  <c r="V153"/>
  <c r="W153" s="1"/>
  <c r="V154"/>
  <c r="W154" s="1"/>
  <c r="V155"/>
  <c r="W155" s="1"/>
  <c r="V158"/>
  <c r="W158" s="1"/>
  <c r="V160"/>
  <c r="W160" s="1"/>
  <c r="V161"/>
  <c r="W161" s="1"/>
  <c r="V162"/>
  <c r="W162" s="1"/>
  <c r="V163"/>
  <c r="W163" s="1"/>
  <c r="V164"/>
  <c r="W164" s="1"/>
  <c r="V165"/>
  <c r="W165" s="1"/>
  <c r="V145"/>
  <c r="W145" s="1"/>
  <c r="V136"/>
  <c r="W136" s="1"/>
  <c r="V141"/>
  <c r="W141" s="1"/>
  <c r="V142"/>
  <c r="W142" s="1"/>
  <c r="V149"/>
  <c r="W149" s="1"/>
  <c r="V156"/>
  <c r="W156" s="1"/>
  <c r="V166"/>
  <c r="W166" s="1"/>
  <c r="V169"/>
  <c r="W169" s="1"/>
  <c r="V134"/>
  <c r="W134" s="1"/>
  <c r="V137"/>
  <c r="W137" s="1"/>
  <c r="V150"/>
  <c r="W150" s="1"/>
  <c r="V157"/>
  <c r="W157" s="1"/>
  <c r="V159"/>
  <c r="W159" s="1"/>
  <c r="V167"/>
  <c r="W167" s="1"/>
  <c r="V168"/>
  <c r="W168" s="1"/>
  <c r="V170"/>
  <c r="W170" s="1"/>
  <c r="V171"/>
  <c r="W171" s="1"/>
  <c r="V175"/>
  <c r="W175" s="1"/>
  <c r="V176"/>
  <c r="W176" s="1"/>
  <c r="V177"/>
  <c r="W177" s="1"/>
  <c r="V178"/>
  <c r="W178" s="1"/>
  <c r="V179"/>
  <c r="W179" s="1"/>
  <c r="V183"/>
  <c r="W183" s="1"/>
  <c r="V186"/>
  <c r="W186" s="1"/>
  <c r="V187"/>
  <c r="W187" s="1"/>
  <c r="V188"/>
  <c r="W188" s="1"/>
  <c r="V197"/>
  <c r="W197" s="1"/>
  <c r="V198"/>
  <c r="W198" s="1"/>
  <c r="V199"/>
  <c r="W199" s="1"/>
  <c r="V200"/>
  <c r="W200" s="1"/>
  <c r="V201"/>
  <c r="W201" s="1"/>
  <c r="V202"/>
  <c r="W202" s="1"/>
  <c r="V204"/>
  <c r="W204" s="1"/>
  <c r="V205"/>
  <c r="W205" s="1"/>
  <c r="V206"/>
  <c r="W206" s="1"/>
  <c r="V207"/>
  <c r="W207" s="1"/>
  <c r="V180"/>
  <c r="W180" s="1"/>
  <c r="V185"/>
  <c r="W185" s="1"/>
  <c r="V196"/>
  <c r="W196" s="1"/>
  <c r="V172"/>
  <c r="W172" s="1"/>
  <c r="V173"/>
  <c r="W173" s="1"/>
  <c r="V174"/>
  <c r="W174" s="1"/>
  <c r="V181"/>
  <c r="W181" s="1"/>
  <c r="V190"/>
  <c r="W190" s="1"/>
  <c r="V191"/>
  <c r="W191" s="1"/>
  <c r="V193"/>
  <c r="W193" s="1"/>
  <c r="V194"/>
  <c r="W194" s="1"/>
  <c r="V203"/>
  <c r="W203" s="1"/>
  <c r="V208"/>
  <c r="W208" s="1"/>
  <c r="V182"/>
  <c r="W182" s="1"/>
  <c r="V184"/>
  <c r="W184" s="1"/>
  <c r="V192"/>
  <c r="W192" s="1"/>
  <c r="V195"/>
  <c r="W195" s="1"/>
  <c r="V189"/>
  <c r="W189" s="1"/>
  <c r="V209"/>
  <c r="W209" s="1"/>
  <c r="V210"/>
  <c r="W210" s="1"/>
  <c r="V211"/>
  <c r="W211" s="1"/>
  <c r="V213"/>
  <c r="W213" s="1"/>
  <c r="V214"/>
  <c r="W214" s="1"/>
  <c r="V215"/>
  <c r="W215" s="1"/>
  <c r="V216"/>
  <c r="W216" s="1"/>
  <c r="V217"/>
  <c r="W217" s="1"/>
  <c r="V218"/>
  <c r="W218" s="1"/>
  <c r="V219"/>
  <c r="W219" s="1"/>
  <c r="V227"/>
  <c r="W227" s="1"/>
  <c r="V229"/>
  <c r="W229" s="1"/>
  <c r="V231"/>
  <c r="W231" s="1"/>
  <c r="V233"/>
  <c r="W233" s="1"/>
  <c r="V232"/>
  <c r="W232" s="1"/>
  <c r="V234"/>
  <c r="W234" s="1"/>
  <c r="V235"/>
  <c r="W235" s="1"/>
  <c r="V238"/>
  <c r="W238" s="1"/>
  <c r="V240"/>
  <c r="W240" s="1"/>
  <c r="V241"/>
  <c r="W241" s="1"/>
  <c r="V242"/>
  <c r="W242" s="1"/>
  <c r="V243"/>
  <c r="W243" s="1"/>
  <c r="V244"/>
  <c r="W244" s="1"/>
  <c r="V245"/>
  <c r="W245" s="1"/>
  <c r="V246"/>
  <c r="W246" s="1"/>
  <c r="V247"/>
  <c r="W247" s="1"/>
  <c r="V248"/>
  <c r="W248" s="1"/>
  <c r="V249"/>
  <c r="W249" s="1"/>
  <c r="V226"/>
  <c r="W226" s="1"/>
  <c r="V250"/>
  <c r="W250" s="1"/>
  <c r="V212"/>
  <c r="W212" s="1"/>
  <c r="V221"/>
  <c r="W221" s="1"/>
  <c r="V222"/>
  <c r="W222" s="1"/>
  <c r="V223"/>
  <c r="W223" s="1"/>
  <c r="V224"/>
  <c r="W224" s="1"/>
  <c r="V225"/>
  <c r="W225" s="1"/>
  <c r="V228"/>
  <c r="W228" s="1"/>
  <c r="V230"/>
  <c r="W230" s="1"/>
  <c r="V236"/>
  <c r="W236" s="1"/>
  <c r="V239"/>
  <c r="W239" s="1"/>
  <c r="V220"/>
  <c r="W220" s="1"/>
  <c r="V237"/>
  <c r="W237" s="1"/>
  <c r="V251"/>
  <c r="W251" s="1"/>
  <c r="V252"/>
  <c r="W252" s="1"/>
  <c r="V253"/>
  <c r="W253" s="1"/>
  <c r="V255"/>
  <c r="W255" s="1"/>
  <c r="V256"/>
  <c r="W256" s="1"/>
  <c r="V258"/>
  <c r="W258" s="1"/>
  <c r="V259"/>
  <c r="W259" s="1"/>
  <c r="V260"/>
  <c r="W260" s="1"/>
  <c r="V261"/>
  <c r="W261" s="1"/>
  <c r="V270"/>
  <c r="W270" s="1"/>
  <c r="V271"/>
  <c r="W271" s="1"/>
  <c r="V272"/>
  <c r="W272" s="1"/>
  <c r="V273"/>
  <c r="W273" s="1"/>
  <c r="V275"/>
  <c r="W275" s="1"/>
  <c r="V276"/>
  <c r="W276" s="1"/>
  <c r="V277"/>
  <c r="W277" s="1"/>
  <c r="V279"/>
  <c r="W279" s="1"/>
  <c r="V278"/>
  <c r="W278" s="1"/>
  <c r="V280"/>
  <c r="W280" s="1"/>
  <c r="V281"/>
  <c r="W281" s="1"/>
  <c r="V282"/>
  <c r="W282" s="1"/>
  <c r="V286"/>
  <c r="W286" s="1"/>
  <c r="V288"/>
  <c r="W288" s="1"/>
  <c r="V257"/>
  <c r="W257" s="1"/>
  <c r="V263"/>
  <c r="W263" s="1"/>
  <c r="V264"/>
  <c r="W264" s="1"/>
  <c r="V266"/>
  <c r="W266" s="1"/>
  <c r="V267"/>
  <c r="W267" s="1"/>
  <c r="V268"/>
  <c r="W268" s="1"/>
  <c r="V269"/>
  <c r="W269" s="1"/>
  <c r="V274"/>
  <c r="W274" s="1"/>
  <c r="V283"/>
  <c r="W283" s="1"/>
  <c r="V284"/>
  <c r="W284" s="1"/>
  <c r="V285"/>
  <c r="W285" s="1"/>
  <c r="V287"/>
  <c r="W287" s="1"/>
  <c r="V262"/>
  <c r="W262" s="1"/>
  <c r="V254"/>
  <c r="W254" s="1"/>
  <c r="V265"/>
  <c r="W265" s="1"/>
  <c r="V289"/>
  <c r="W289" s="1"/>
  <c r="V290"/>
  <c r="W290" s="1"/>
  <c r="V294"/>
  <c r="W294" s="1"/>
  <c r="V297"/>
  <c r="W297" s="1"/>
  <c r="V296"/>
  <c r="W296" s="1"/>
  <c r="V295"/>
  <c r="W295" s="1"/>
  <c r="V298"/>
  <c r="W298" s="1"/>
  <c r="V300"/>
  <c r="W300" s="1"/>
  <c r="V305"/>
  <c r="W305" s="1"/>
  <c r="V306"/>
  <c r="W306" s="1"/>
  <c r="V307"/>
  <c r="W307" s="1"/>
  <c r="V309"/>
  <c r="W309" s="1"/>
  <c r="V310"/>
  <c r="W310" s="1"/>
  <c r="V315"/>
  <c r="W315" s="1"/>
  <c r="V317"/>
  <c r="W317" s="1"/>
  <c r="V316"/>
  <c r="W316" s="1"/>
  <c r="V318"/>
  <c r="W318" s="1"/>
  <c r="V321"/>
  <c r="W321" s="1"/>
  <c r="V320"/>
  <c r="W320" s="1"/>
  <c r="V319"/>
  <c r="W319" s="1"/>
  <c r="V322"/>
  <c r="W322" s="1"/>
  <c r="V324"/>
  <c r="W324" s="1"/>
  <c r="V326"/>
  <c r="W326" s="1"/>
  <c r="V327"/>
  <c r="W327" s="1"/>
  <c r="V328"/>
  <c r="W328" s="1"/>
  <c r="V292"/>
  <c r="W292" s="1"/>
  <c r="V293"/>
  <c r="W293" s="1"/>
  <c r="V299"/>
  <c r="W299" s="1"/>
  <c r="V301"/>
  <c r="W301" s="1"/>
  <c r="V302"/>
  <c r="W302" s="1"/>
  <c r="V303"/>
  <c r="W303" s="1"/>
  <c r="V304"/>
  <c r="W304" s="1"/>
  <c r="V308"/>
  <c r="W308" s="1"/>
  <c r="V312"/>
  <c r="W312" s="1"/>
  <c r="V313"/>
  <c r="W313" s="1"/>
  <c r="V323"/>
  <c r="W323" s="1"/>
  <c r="V325"/>
  <c r="W325" s="1"/>
  <c r="V329"/>
  <c r="W329" s="1"/>
  <c r="V330"/>
  <c r="W330" s="1"/>
  <c r="V291"/>
  <c r="W291" s="1"/>
  <c r="V311"/>
  <c r="W311" s="1"/>
  <c r="V314"/>
  <c r="W314" s="1"/>
  <c r="V332"/>
  <c r="W332" s="1"/>
  <c r="V333"/>
  <c r="W333" s="1"/>
  <c r="V336"/>
  <c r="W336" s="1"/>
  <c r="V338"/>
  <c r="W338" s="1"/>
  <c r="V337"/>
  <c r="W337" s="1"/>
  <c r="V339"/>
  <c r="W339" s="1"/>
  <c r="V340"/>
  <c r="W340" s="1"/>
  <c r="V346"/>
  <c r="W346" s="1"/>
  <c r="V348"/>
  <c r="W348" s="1"/>
  <c r="V347"/>
  <c r="W347" s="1"/>
  <c r="V352"/>
  <c r="W352" s="1"/>
  <c r="V353"/>
  <c r="W353" s="1"/>
  <c r="V359"/>
  <c r="W359" s="1"/>
  <c r="V362"/>
  <c r="W362" s="1"/>
  <c r="V363"/>
  <c r="W363" s="1"/>
  <c r="V364"/>
  <c r="W364" s="1"/>
  <c r="V365"/>
  <c r="W365" s="1"/>
  <c r="V366"/>
  <c r="W366" s="1"/>
  <c r="V367"/>
  <c r="W367" s="1"/>
  <c r="V368"/>
  <c r="W368" s="1"/>
  <c r="V369"/>
  <c r="W369" s="1"/>
  <c r="V370"/>
  <c r="W370" s="1"/>
  <c r="V371"/>
  <c r="W371" s="1"/>
  <c r="V372"/>
  <c r="W372" s="1"/>
  <c r="V334"/>
  <c r="W334" s="1"/>
  <c r="V350"/>
  <c r="W350" s="1"/>
  <c r="V341"/>
  <c r="W341" s="1"/>
  <c r="V342"/>
  <c r="W342" s="1"/>
  <c r="V343"/>
  <c r="W343" s="1"/>
  <c r="V344"/>
  <c r="W344" s="1"/>
  <c r="V345"/>
  <c r="W345" s="1"/>
  <c r="V349"/>
  <c r="W349" s="1"/>
  <c r="V351"/>
  <c r="W351" s="1"/>
  <c r="V354"/>
  <c r="W354" s="1"/>
  <c r="V356"/>
  <c r="W356" s="1"/>
  <c r="V357"/>
  <c r="W357" s="1"/>
  <c r="V360"/>
  <c r="W360" s="1"/>
  <c r="V361"/>
  <c r="W361" s="1"/>
  <c r="V331"/>
  <c r="W331" s="1"/>
  <c r="V335"/>
  <c r="W335" s="1"/>
  <c r="V355"/>
  <c r="W355" s="1"/>
  <c r="V358"/>
  <c r="W358" s="1"/>
  <c r="V373"/>
  <c r="W373" s="1"/>
  <c r="V374"/>
  <c r="W374" s="1"/>
  <c r="V376"/>
  <c r="W376" s="1"/>
  <c r="V379"/>
  <c r="W379" s="1"/>
  <c r="V380"/>
  <c r="W380" s="1"/>
  <c r="V382"/>
  <c r="W382" s="1"/>
  <c r="V383"/>
  <c r="W383" s="1"/>
  <c r="V384"/>
  <c r="W384" s="1"/>
  <c r="V387"/>
  <c r="W387" s="1"/>
  <c r="V388"/>
  <c r="W388" s="1"/>
  <c r="V390"/>
  <c r="W390" s="1"/>
  <c r="V389"/>
  <c r="W389" s="1"/>
  <c r="V393"/>
  <c r="W393" s="1"/>
  <c r="V394"/>
  <c r="W394" s="1"/>
  <c r="V399"/>
  <c r="W399" s="1"/>
  <c r="V400"/>
  <c r="W400" s="1"/>
  <c r="V401"/>
  <c r="W401" s="1"/>
  <c r="V402"/>
  <c r="W402" s="1"/>
  <c r="V403"/>
  <c r="W403" s="1"/>
  <c r="V404"/>
  <c r="W404" s="1"/>
  <c r="V405"/>
  <c r="W405" s="1"/>
  <c r="V408"/>
  <c r="W408" s="1"/>
  <c r="V410"/>
  <c r="W410" s="1"/>
  <c r="V413"/>
  <c r="W413" s="1"/>
  <c r="V414"/>
  <c r="W414" s="1"/>
  <c r="V378"/>
  <c r="W378" s="1"/>
  <c r="V386"/>
  <c r="W386" s="1"/>
  <c r="V391"/>
  <c r="W391" s="1"/>
  <c r="V395"/>
  <c r="W395" s="1"/>
  <c r="V396"/>
  <c r="W396" s="1"/>
  <c r="V397"/>
  <c r="W397" s="1"/>
  <c r="V398"/>
  <c r="W398" s="1"/>
  <c r="V406"/>
  <c r="W406" s="1"/>
  <c r="V407"/>
  <c r="W407" s="1"/>
  <c r="V409"/>
  <c r="W409" s="1"/>
  <c r="V412"/>
  <c r="W412" s="1"/>
  <c r="V375"/>
  <c r="W375" s="1"/>
  <c r="V377"/>
  <c r="W377" s="1"/>
  <c r="V385"/>
  <c r="W385" s="1"/>
  <c r="V392"/>
  <c r="W392" s="1"/>
  <c r="V381"/>
  <c r="W381" s="1"/>
  <c r="V411"/>
  <c r="W411" s="1"/>
  <c r="V415"/>
  <c r="W415" s="1"/>
  <c r="V416"/>
  <c r="W416" s="1"/>
  <c r="V417"/>
  <c r="W417" s="1"/>
  <c r="V422"/>
  <c r="W422" s="1"/>
  <c r="V426"/>
  <c r="W426" s="1"/>
  <c r="V424"/>
  <c r="W424" s="1"/>
  <c r="V425"/>
  <c r="W425" s="1"/>
  <c r="V427"/>
  <c r="W427" s="1"/>
  <c r="V434"/>
  <c r="W434" s="1"/>
  <c r="V435"/>
  <c r="W435" s="1"/>
  <c r="V436"/>
  <c r="W436" s="1"/>
  <c r="V439"/>
  <c r="W439" s="1"/>
  <c r="V443"/>
  <c r="W443" s="1"/>
  <c r="V444"/>
  <c r="W444" s="1"/>
  <c r="V446"/>
  <c r="W446" s="1"/>
  <c r="V448"/>
  <c r="W448" s="1"/>
  <c r="V449"/>
  <c r="W449" s="1"/>
  <c r="V450"/>
  <c r="W450" s="1"/>
  <c r="V452"/>
  <c r="W452" s="1"/>
  <c r="V451"/>
  <c r="W451" s="1"/>
  <c r="V453"/>
  <c r="W453" s="1"/>
  <c r="V454"/>
  <c r="W454" s="1"/>
  <c r="V455"/>
  <c r="W455" s="1"/>
  <c r="V418"/>
  <c r="W418" s="1"/>
  <c r="V420"/>
  <c r="W420" s="1"/>
  <c r="V421"/>
  <c r="W421" s="1"/>
  <c r="V423"/>
  <c r="W423" s="1"/>
  <c r="V428"/>
  <c r="W428" s="1"/>
  <c r="V429"/>
  <c r="W429" s="1"/>
  <c r="V432"/>
  <c r="W432" s="1"/>
  <c r="V437"/>
  <c r="W437" s="1"/>
  <c r="V441"/>
  <c r="W441" s="1"/>
  <c r="V442"/>
  <c r="W442" s="1"/>
  <c r="V445"/>
  <c r="W445" s="1"/>
  <c r="V447"/>
  <c r="W447" s="1"/>
  <c r="V419"/>
  <c r="W419" s="1"/>
  <c r="V430"/>
  <c r="W430" s="1"/>
  <c r="V431"/>
  <c r="W431" s="1"/>
  <c r="V433"/>
  <c r="W433" s="1"/>
  <c r="V438"/>
  <c r="W438" s="1"/>
  <c r="V440"/>
  <c r="W440" s="1"/>
  <c r="V457"/>
  <c r="W457" s="1"/>
  <c r="V458"/>
  <c r="W458" s="1"/>
  <c r="V461"/>
  <c r="W461" s="1"/>
  <c r="V462"/>
  <c r="W462" s="1"/>
  <c r="V463"/>
  <c r="W463" s="1"/>
  <c r="V464"/>
  <c r="W464" s="1"/>
  <c r="V465"/>
  <c r="W465" s="1"/>
  <c r="V469"/>
  <c r="W469" s="1"/>
  <c r="V470"/>
  <c r="W470" s="1"/>
  <c r="V472"/>
  <c r="W472" s="1"/>
  <c r="V475"/>
  <c r="W475" s="1"/>
  <c r="V477"/>
  <c r="W477" s="1"/>
  <c r="V481"/>
  <c r="W481" s="1"/>
  <c r="V482"/>
  <c r="W482" s="1"/>
  <c r="V483"/>
  <c r="W483" s="1"/>
  <c r="V484"/>
  <c r="W484" s="1"/>
  <c r="V485"/>
  <c r="W485" s="1"/>
  <c r="V486"/>
  <c r="W486" s="1"/>
  <c r="V487"/>
  <c r="W487" s="1"/>
  <c r="V488"/>
  <c r="W488" s="1"/>
  <c r="V489"/>
  <c r="W489" s="1"/>
  <c r="V490"/>
  <c r="W490" s="1"/>
  <c r="V478"/>
  <c r="W478" s="1"/>
  <c r="V456"/>
  <c r="W456" s="1"/>
  <c r="V466"/>
  <c r="W466" s="1"/>
  <c r="V468"/>
  <c r="W468" s="1"/>
  <c r="V471"/>
  <c r="W471" s="1"/>
  <c r="V473"/>
  <c r="W473" s="1"/>
  <c r="V474"/>
  <c r="W474" s="1"/>
  <c r="V479"/>
  <c r="W479" s="1"/>
  <c r="V476"/>
  <c r="W476" s="1"/>
  <c r="V492"/>
  <c r="W492" s="1"/>
  <c r="V459"/>
  <c r="W459" s="1"/>
  <c r="V460"/>
  <c r="W460" s="1"/>
  <c r="V467"/>
  <c r="W467" s="1"/>
  <c r="V480"/>
  <c r="W480" s="1"/>
  <c r="V491"/>
  <c r="W491" s="1"/>
  <c r="V494"/>
  <c r="W494" s="1"/>
  <c r="V493"/>
  <c r="W493" s="1"/>
  <c r="V495"/>
  <c r="W495" s="1"/>
  <c r="V496"/>
  <c r="W496" s="1"/>
  <c r="V497"/>
  <c r="W497" s="1"/>
  <c r="V498"/>
  <c r="W498" s="1"/>
  <c r="V502"/>
  <c r="W502" s="1"/>
  <c r="V501"/>
  <c r="W501" s="1"/>
  <c r="V503"/>
  <c r="W503" s="1"/>
  <c r="V504"/>
  <c r="W504" s="1"/>
  <c r="V505"/>
  <c r="W505" s="1"/>
  <c r="V506"/>
  <c r="W506" s="1"/>
  <c r="V510"/>
  <c r="W510" s="1"/>
  <c r="V511"/>
  <c r="W511" s="1"/>
  <c r="V512"/>
  <c r="W512" s="1"/>
  <c r="V516"/>
  <c r="W516" s="1"/>
  <c r="V517"/>
  <c r="W517" s="1"/>
  <c r="V521"/>
  <c r="W521" s="1"/>
  <c r="V519"/>
  <c r="W519" s="1"/>
  <c r="V523"/>
  <c r="W523" s="1"/>
  <c r="V522"/>
  <c r="W522" s="1"/>
  <c r="V524"/>
  <c r="W524" s="1"/>
  <c r="V525"/>
  <c r="W525" s="1"/>
  <c r="V529"/>
  <c r="W529" s="1"/>
  <c r="V530"/>
  <c r="W530" s="1"/>
  <c r="V508"/>
  <c r="W508" s="1"/>
  <c r="V509"/>
  <c r="W509" s="1"/>
  <c r="V513"/>
  <c r="W513" s="1"/>
  <c r="V514"/>
  <c r="W514" s="1"/>
  <c r="V515"/>
  <c r="W515" s="1"/>
  <c r="V518"/>
  <c r="W518" s="1"/>
  <c r="V526"/>
  <c r="W526" s="1"/>
  <c r="V527"/>
  <c r="W527" s="1"/>
  <c r="V532"/>
  <c r="W532" s="1"/>
  <c r="V499"/>
  <c r="W499" s="1"/>
  <c r="V500"/>
  <c r="W500" s="1"/>
  <c r="V520"/>
  <c r="W520" s="1"/>
  <c r="V528"/>
  <c r="W528" s="1"/>
  <c r="V531"/>
  <c r="W531" s="1"/>
  <c r="V507"/>
  <c r="W507" s="1"/>
  <c r="V561"/>
  <c r="W561" s="1"/>
  <c r="V552"/>
  <c r="W552" s="1"/>
  <c r="V547"/>
  <c r="W547" s="1"/>
  <c r="V562"/>
  <c r="W562" s="1"/>
  <c r="V540"/>
  <c r="W540" s="1"/>
  <c r="V567"/>
  <c r="W567" s="1"/>
  <c r="V544"/>
  <c r="W544" s="1"/>
  <c r="V543"/>
  <c r="W543" s="1"/>
  <c r="V548"/>
  <c r="W548" s="1"/>
  <c r="V533"/>
  <c r="W533" s="1"/>
  <c r="V541"/>
  <c r="W541" s="1"/>
  <c r="V542"/>
  <c r="W542" s="1"/>
  <c r="V568"/>
  <c r="W568" s="1"/>
  <c r="V563"/>
  <c r="W563" s="1"/>
  <c r="V565"/>
  <c r="W565" s="1"/>
  <c r="V566"/>
  <c r="W566" s="1"/>
  <c r="V559"/>
  <c r="W559" s="1"/>
  <c r="V556"/>
  <c r="W556" s="1"/>
  <c r="V549"/>
  <c r="W549" s="1"/>
  <c r="V564"/>
  <c r="W564" s="1"/>
  <c r="V546"/>
  <c r="W546" s="1"/>
  <c r="V555"/>
  <c r="W555" s="1"/>
  <c r="V557"/>
  <c r="W557" s="1"/>
  <c r="V551"/>
  <c r="W551" s="1"/>
  <c r="V535"/>
  <c r="W535" s="1"/>
  <c r="V560"/>
  <c r="W560" s="1"/>
  <c r="V550"/>
  <c r="W550" s="1"/>
  <c r="V554"/>
  <c r="W554" s="1"/>
  <c r="V537"/>
  <c r="W537" s="1"/>
  <c r="V570"/>
  <c r="W570" s="1"/>
  <c r="V536"/>
  <c r="W536" s="1"/>
  <c r="V553"/>
  <c r="W553" s="1"/>
  <c r="V539"/>
  <c r="W539" s="1"/>
  <c r="V538"/>
  <c r="W538" s="1"/>
  <c r="V569"/>
  <c r="W569" s="1"/>
  <c r="V558"/>
  <c r="W558" s="1"/>
  <c r="V534"/>
  <c r="W534" s="1"/>
  <c r="V545"/>
  <c r="W545" s="1"/>
  <c r="V572"/>
  <c r="W572" s="1"/>
  <c r="V573"/>
  <c r="W573" s="1"/>
  <c r="V574"/>
  <c r="W574" s="1"/>
  <c r="V575"/>
  <c r="W575" s="1"/>
  <c r="V576"/>
  <c r="W576" s="1"/>
  <c r="V577"/>
  <c r="W577" s="1"/>
  <c r="V578"/>
  <c r="W578" s="1"/>
  <c r="V579"/>
  <c r="W579" s="1"/>
  <c r="V580"/>
  <c r="W580" s="1"/>
  <c r="V583"/>
  <c r="W583" s="1"/>
  <c r="V584"/>
  <c r="W584" s="1"/>
  <c r="V587"/>
  <c r="W587" s="1"/>
  <c r="V588"/>
  <c r="W588" s="1"/>
  <c r="V589"/>
  <c r="W589" s="1"/>
  <c r="V590"/>
  <c r="W590" s="1"/>
  <c r="V591"/>
  <c r="W591" s="1"/>
  <c r="V596"/>
  <c r="W596" s="1"/>
  <c r="V599"/>
  <c r="W599" s="1"/>
  <c r="V600"/>
  <c r="W600" s="1"/>
  <c r="V602"/>
  <c r="W602" s="1"/>
  <c r="V603"/>
  <c r="W603" s="1"/>
  <c r="V605"/>
  <c r="W605" s="1"/>
  <c r="V606"/>
  <c r="W606" s="1"/>
  <c r="V607"/>
  <c r="W607" s="1"/>
  <c r="V608"/>
  <c r="W608" s="1"/>
  <c r="V609"/>
  <c r="W609" s="1"/>
  <c r="V610"/>
  <c r="W610" s="1"/>
  <c r="V611"/>
  <c r="W611" s="1"/>
  <c r="V612"/>
  <c r="W612" s="1"/>
  <c r="V585"/>
  <c r="W585" s="1"/>
  <c r="V597"/>
  <c r="W597" s="1"/>
  <c r="V604"/>
  <c r="W604" s="1"/>
  <c r="V571"/>
  <c r="W571" s="1"/>
  <c r="V581"/>
  <c r="W581" s="1"/>
  <c r="V586"/>
  <c r="W586" s="1"/>
  <c r="V592"/>
  <c r="W592" s="1"/>
  <c r="V593"/>
  <c r="W593" s="1"/>
  <c r="V594"/>
  <c r="W594" s="1"/>
  <c r="V595"/>
  <c r="W595" s="1"/>
  <c r="V598"/>
  <c r="W598" s="1"/>
  <c r="V601"/>
  <c r="W601" s="1"/>
  <c r="V613"/>
  <c r="W613" s="1"/>
  <c r="V582"/>
  <c r="W582" s="1"/>
  <c r="V615"/>
  <c r="W615" s="1"/>
  <c r="V617"/>
  <c r="W617" s="1"/>
  <c r="V618"/>
  <c r="W618" s="1"/>
  <c r="V619"/>
  <c r="W619" s="1"/>
  <c r="V620"/>
  <c r="W620" s="1"/>
  <c r="V621"/>
  <c r="W621" s="1"/>
  <c r="V622"/>
  <c r="W622" s="1"/>
  <c r="V631"/>
  <c r="W631" s="1"/>
  <c r="V630"/>
  <c r="W630" s="1"/>
  <c r="V632"/>
  <c r="W632" s="1"/>
  <c r="V633"/>
  <c r="W633" s="1"/>
  <c r="V634"/>
  <c r="W634" s="1"/>
  <c r="V639"/>
  <c r="W639" s="1"/>
  <c r="V640"/>
  <c r="W640" s="1"/>
  <c r="V641"/>
  <c r="W641" s="1"/>
  <c r="V642"/>
  <c r="W642" s="1"/>
  <c r="V643"/>
  <c r="W643" s="1"/>
  <c r="V645"/>
  <c r="W645" s="1"/>
  <c r="V646"/>
  <c r="W646" s="1"/>
  <c r="V649"/>
  <c r="W649" s="1"/>
  <c r="V651"/>
  <c r="W651" s="1"/>
  <c r="V650"/>
  <c r="W650" s="1"/>
  <c r="V627"/>
  <c r="W627" s="1"/>
  <c r="V614"/>
  <c r="W614" s="1"/>
  <c r="V616"/>
  <c r="W616" s="1"/>
  <c r="V623"/>
  <c r="W623" s="1"/>
  <c r="V625"/>
  <c r="W625" s="1"/>
  <c r="V626"/>
  <c r="W626" s="1"/>
  <c r="V635"/>
  <c r="W635" s="1"/>
  <c r="V636"/>
  <c r="W636" s="1"/>
  <c r="V638"/>
  <c r="W638" s="1"/>
  <c r="V644"/>
  <c r="W644" s="1"/>
  <c r="V647"/>
  <c r="W647" s="1"/>
  <c r="V648"/>
  <c r="W648" s="1"/>
  <c r="V652"/>
  <c r="W652" s="1"/>
  <c r="V624"/>
  <c r="W624" s="1"/>
  <c r="V628"/>
  <c r="W628" s="1"/>
  <c r="V629"/>
  <c r="W629" s="1"/>
  <c r="V637"/>
  <c r="W637" s="1"/>
  <c r="V655"/>
  <c r="W655" s="1"/>
  <c r="V654"/>
  <c r="W654" s="1"/>
  <c r="V659"/>
  <c r="W659" s="1"/>
  <c r="V660"/>
  <c r="W660" s="1"/>
  <c r="V661"/>
  <c r="W661" s="1"/>
  <c r="V662"/>
  <c r="V663"/>
  <c r="W663" s="1"/>
  <c r="V664"/>
  <c r="W664" s="1"/>
  <c r="V674"/>
  <c r="W674" s="1"/>
  <c r="V675"/>
  <c r="W675" s="1"/>
  <c r="V678"/>
  <c r="W678" s="1"/>
  <c r="V676"/>
  <c r="W676" s="1"/>
  <c r="V680"/>
  <c r="W680" s="1"/>
  <c r="V681"/>
  <c r="W681" s="1"/>
  <c r="V682"/>
  <c r="W682" s="1"/>
  <c r="V683"/>
  <c r="W683" s="1"/>
  <c r="V684"/>
  <c r="W684" s="1"/>
  <c r="V687"/>
  <c r="W687" s="1"/>
  <c r="V688"/>
  <c r="W688" s="1"/>
  <c r="V653"/>
  <c r="W653" s="1"/>
  <c r="V656"/>
  <c r="W656" s="1"/>
  <c r="V658"/>
  <c r="W658" s="1"/>
  <c r="V665"/>
  <c r="W665" s="1"/>
  <c r="V670"/>
  <c r="W670" s="1"/>
  <c r="V667"/>
  <c r="W667" s="1"/>
  <c r="V671"/>
  <c r="W671" s="1"/>
  <c r="V677"/>
  <c r="W677" s="1"/>
  <c r="V679"/>
  <c r="W679" s="1"/>
  <c r="V657"/>
  <c r="W657" s="1"/>
  <c r="V666"/>
  <c r="W666" s="1"/>
  <c r="V668"/>
  <c r="W668" s="1"/>
  <c r="V669"/>
  <c r="W669" s="1"/>
  <c r="V672"/>
  <c r="W672" s="1"/>
  <c r="V685"/>
  <c r="W685" s="1"/>
  <c r="V686"/>
  <c r="W686" s="1"/>
  <c r="V693"/>
  <c r="W693" s="1"/>
  <c r="V689"/>
  <c r="W689" s="1"/>
  <c r="V690"/>
  <c r="W690" s="1"/>
  <c r="V691"/>
  <c r="W691" s="1"/>
  <c r="V696"/>
  <c r="W696" s="1"/>
  <c r="V697"/>
  <c r="W697" s="1"/>
  <c r="V698"/>
  <c r="W698" s="1"/>
  <c r="V699"/>
  <c r="W699" s="1"/>
  <c r="V700"/>
  <c r="W700" s="1"/>
  <c r="V701"/>
  <c r="W701" s="1"/>
  <c r="V702"/>
  <c r="W702" s="1"/>
  <c r="V704"/>
  <c r="W704" s="1"/>
  <c r="V673"/>
  <c r="W673" s="1"/>
  <c r="V705"/>
  <c r="W705" s="1"/>
  <c r="V707"/>
  <c r="W707" s="1"/>
  <c r="V711"/>
  <c r="W711" s="1"/>
  <c r="V715"/>
  <c r="W715" s="1"/>
  <c r="V717"/>
  <c r="W717" s="1"/>
  <c r="V719"/>
  <c r="V721"/>
  <c r="W721" s="1"/>
  <c r="V723"/>
  <c r="W723" s="1"/>
  <c r="V724"/>
  <c r="W724" s="1"/>
  <c r="V725"/>
  <c r="W725" s="1"/>
  <c r="V726"/>
  <c r="W726" s="1"/>
  <c r="V727"/>
  <c r="W727" s="1"/>
  <c r="V728"/>
  <c r="W728" s="1"/>
  <c r="V729"/>
  <c r="W729" s="1"/>
  <c r="V720"/>
  <c r="W720" s="1"/>
  <c r="V692"/>
  <c r="W692" s="1"/>
  <c r="V703"/>
  <c r="W703" s="1"/>
  <c r="V706"/>
  <c r="W706" s="1"/>
  <c r="V708"/>
  <c r="W708" s="1"/>
  <c r="V709"/>
  <c r="W709" s="1"/>
  <c r="V710"/>
  <c r="W710" s="1"/>
  <c r="V713"/>
  <c r="V714"/>
  <c r="W714" s="1"/>
  <c r="V722"/>
  <c r="W722" s="1"/>
  <c r="V694"/>
  <c r="W694" s="1"/>
  <c r="V695"/>
  <c r="W695" s="1"/>
  <c r="V712"/>
  <c r="W712" s="1"/>
  <c r="V716"/>
  <c r="W716" s="1"/>
  <c r="V718"/>
  <c r="W718" s="1"/>
  <c r="V730"/>
  <c r="W730" s="1"/>
  <c r="V731"/>
  <c r="W731" s="1"/>
  <c r="V733"/>
  <c r="W733" s="1"/>
  <c r="V734"/>
  <c r="W734" s="1"/>
  <c r="V735"/>
  <c r="W735" s="1"/>
  <c r="V736"/>
  <c r="W736" s="1"/>
  <c r="V737"/>
  <c r="W737" s="1"/>
  <c r="V738"/>
  <c r="W738" s="1"/>
  <c r="V739"/>
  <c r="W739" s="1"/>
  <c r="V740"/>
  <c r="W740" s="1"/>
  <c r="V743"/>
  <c r="W743" s="1"/>
  <c r="V745"/>
  <c r="W745" s="1"/>
  <c r="V746"/>
  <c r="W746" s="1"/>
  <c r="V747"/>
  <c r="W747" s="1"/>
  <c r="V748"/>
  <c r="W748" s="1"/>
  <c r="V753"/>
  <c r="W753" s="1"/>
  <c r="V754"/>
  <c r="W754" s="1"/>
  <c r="V755"/>
  <c r="W755" s="1"/>
  <c r="V757"/>
  <c r="W757" s="1"/>
  <c r="V758"/>
  <c r="W758" s="1"/>
  <c r="V760"/>
  <c r="W760" s="1"/>
  <c r="V759"/>
  <c r="W759" s="1"/>
  <c r="V761"/>
  <c r="W761" s="1"/>
  <c r="V764"/>
  <c r="W764" s="1"/>
  <c r="V766"/>
  <c r="W766" s="1"/>
  <c r="V767"/>
  <c r="W767" s="1"/>
  <c r="V744"/>
  <c r="W744" s="1"/>
  <c r="V750"/>
  <c r="W750" s="1"/>
  <c r="V749"/>
  <c r="W749" s="1"/>
  <c r="V751"/>
  <c r="W751" s="1"/>
  <c r="V752"/>
  <c r="W752" s="1"/>
  <c r="V756"/>
  <c r="W756" s="1"/>
  <c r="V762"/>
  <c r="W762" s="1"/>
  <c r="V763"/>
  <c r="W763" s="1"/>
  <c r="V765"/>
  <c r="W765" s="1"/>
  <c r="V732"/>
  <c r="W732" s="1"/>
  <c r="V741"/>
  <c r="W741" s="1"/>
  <c r="V742"/>
  <c r="W742" s="1"/>
  <c r="V768"/>
  <c r="W768" s="1"/>
  <c r="V774"/>
  <c r="W774" s="1"/>
  <c r="V775"/>
  <c r="V776"/>
  <c r="W776" s="1"/>
  <c r="V777"/>
  <c r="W777" s="1"/>
  <c r="V778"/>
  <c r="W778" s="1"/>
  <c r="V784"/>
  <c r="W784" s="1"/>
  <c r="V785"/>
  <c r="W785" s="1"/>
  <c r="V786"/>
  <c r="W786" s="1"/>
  <c r="V788"/>
  <c r="W788" s="1"/>
  <c r="V787"/>
  <c r="W787" s="1"/>
  <c r="V789"/>
  <c r="W789" s="1"/>
  <c r="V790"/>
  <c r="W790" s="1"/>
  <c r="V795"/>
  <c r="W795" s="1"/>
  <c r="V798"/>
  <c r="W798" s="1"/>
  <c r="V796"/>
  <c r="W796" s="1"/>
  <c r="V797"/>
  <c r="W797" s="1"/>
  <c r="V799"/>
  <c r="W799" s="1"/>
  <c r="V800"/>
  <c r="V801"/>
  <c r="W801" s="1"/>
  <c r="V802"/>
  <c r="W802" s="1"/>
  <c r="V770"/>
  <c r="W770" s="1"/>
  <c r="V771"/>
  <c r="W771" s="1"/>
  <c r="V772"/>
  <c r="W772" s="1"/>
  <c r="V773"/>
  <c r="W773" s="1"/>
  <c r="V780"/>
  <c r="W780" s="1"/>
  <c r="V781"/>
  <c r="W781" s="1"/>
  <c r="V782"/>
  <c r="W782" s="1"/>
  <c r="V783"/>
  <c r="W783" s="1"/>
  <c r="V791"/>
  <c r="W791" s="1"/>
  <c r="V792"/>
  <c r="W792" s="1"/>
  <c r="V793"/>
  <c r="W793" s="1"/>
  <c r="V794"/>
  <c r="W794" s="1"/>
  <c r="V803"/>
  <c r="W803" s="1"/>
  <c r="V804"/>
  <c r="W804" s="1"/>
  <c r="V769"/>
  <c r="W769" s="1"/>
  <c r="V779"/>
  <c r="W779" s="1"/>
  <c r="V805"/>
  <c r="W805" s="1"/>
  <c r="V806"/>
  <c r="W806" s="1"/>
  <c r="V807"/>
  <c r="W807" s="1"/>
  <c r="V808"/>
  <c r="W808" s="1"/>
  <c r="V811"/>
  <c r="W811" s="1"/>
  <c r="V810"/>
  <c r="W810" s="1"/>
  <c r="V809"/>
  <c r="W809" s="1"/>
  <c r="V812"/>
  <c r="W812" s="1"/>
  <c r="V813"/>
  <c r="W813" s="1"/>
  <c r="V819"/>
  <c r="W819" s="1"/>
  <c r="V820"/>
  <c r="W820" s="1"/>
  <c r="V821"/>
  <c r="W821" s="1"/>
  <c r="V822"/>
  <c r="W822" s="1"/>
  <c r="V823"/>
  <c r="W823" s="1"/>
  <c r="V824"/>
  <c r="W824" s="1"/>
  <c r="V825"/>
  <c r="W825" s="1"/>
  <c r="W836"/>
  <c r="V837"/>
  <c r="W837" s="1"/>
  <c r="V838"/>
  <c r="W838" s="1"/>
  <c r="V839"/>
  <c r="W839" s="1"/>
  <c r="V840"/>
  <c r="W840" s="1"/>
  <c r="V841"/>
  <c r="W841" s="1"/>
  <c r="V815"/>
  <c r="W815" s="1"/>
  <c r="W818"/>
  <c r="V826"/>
  <c r="W826" s="1"/>
  <c r="V827"/>
  <c r="W827" s="1"/>
  <c r="V828"/>
  <c r="W828" s="1"/>
  <c r="V829"/>
  <c r="W829" s="1"/>
  <c r="V830"/>
  <c r="W830" s="1"/>
  <c r="V831"/>
  <c r="V832"/>
  <c r="W832" s="1"/>
  <c r="V834"/>
  <c r="W834" s="1"/>
  <c r="V835"/>
  <c r="W835" s="1"/>
  <c r="V814"/>
  <c r="W814" s="1"/>
  <c r="V816"/>
  <c r="W816" s="1"/>
  <c r="V817"/>
  <c r="W817" s="1"/>
  <c r="V833"/>
  <c r="W833" s="1"/>
  <c r="V845"/>
  <c r="W845" s="1"/>
  <c r="V846"/>
  <c r="W846" s="1"/>
  <c r="V847"/>
  <c r="W847" s="1"/>
  <c r="V848"/>
  <c r="W848" s="1"/>
  <c r="V849"/>
  <c r="W849" s="1"/>
  <c r="V850"/>
  <c r="W850" s="1"/>
  <c r="V851"/>
  <c r="W851" s="1"/>
  <c r="V855"/>
  <c r="W856"/>
  <c r="V857"/>
  <c r="W857" s="1"/>
  <c r="V858"/>
  <c r="W858" s="1"/>
  <c r="V859"/>
  <c r="W859" s="1"/>
  <c r="V860"/>
  <c r="W860" s="1"/>
  <c r="V864"/>
  <c r="W864" s="1"/>
  <c r="V865"/>
  <c r="W865" s="1"/>
  <c r="V866"/>
  <c r="W866" s="1"/>
  <c r="V868"/>
  <c r="W868" s="1"/>
  <c r="V869"/>
  <c r="W869" s="1"/>
  <c r="V870"/>
  <c r="W870" s="1"/>
  <c r="V843"/>
  <c r="W843" s="1"/>
  <c r="V844"/>
  <c r="W844" s="1"/>
  <c r="V852"/>
  <c r="W852" s="1"/>
  <c r="V853"/>
  <c r="W853" s="1"/>
  <c r="V854"/>
  <c r="W854" s="1"/>
  <c r="V861"/>
  <c r="W861" s="1"/>
  <c r="V867"/>
  <c r="W867" s="1"/>
  <c r="V871"/>
  <c r="W871" s="1"/>
  <c r="V872"/>
  <c r="W872" s="1"/>
  <c r="V873"/>
  <c r="W873" s="1"/>
  <c r="V874"/>
  <c r="W874" s="1"/>
  <c r="V875"/>
  <c r="W875" s="1"/>
  <c r="V842"/>
  <c r="W842" s="1"/>
  <c r="V862"/>
  <c r="W862" s="1"/>
  <c r="V863"/>
  <c r="W863" s="1"/>
  <c r="V886"/>
  <c r="W886" s="1"/>
  <c r="V887"/>
  <c r="W887" s="1"/>
  <c r="V889"/>
  <c r="W889" s="1"/>
  <c r="V888"/>
  <c r="W888" s="1"/>
  <c r="V890"/>
  <c r="W890" s="1"/>
  <c r="V893"/>
  <c r="W893" s="1"/>
  <c r="V896"/>
  <c r="W896" s="1"/>
  <c r="V897"/>
  <c r="W897" s="1"/>
  <c r="V898"/>
  <c r="W898" s="1"/>
  <c r="V899"/>
  <c r="W899" s="1"/>
  <c r="V900"/>
  <c r="W900" s="1"/>
  <c r="V901"/>
  <c r="W901" s="1"/>
  <c r="V902"/>
  <c r="W902" s="1"/>
  <c r="V903"/>
  <c r="W903" s="1"/>
  <c r="V904"/>
  <c r="W904" s="1"/>
  <c r="V905"/>
  <c r="W905" s="1"/>
  <c r="V913"/>
  <c r="W913" s="1"/>
  <c r="V877"/>
  <c r="W877" s="1"/>
  <c r="V880"/>
  <c r="W880" s="1"/>
  <c r="V891"/>
  <c r="W891" s="1"/>
  <c r="V892"/>
  <c r="W892" s="1"/>
  <c r="V895"/>
  <c r="V906"/>
  <c r="W906" s="1"/>
  <c r="V907"/>
  <c r="W907" s="1"/>
  <c r="V908"/>
  <c r="W908" s="1"/>
  <c r="V909"/>
  <c r="W909" s="1"/>
  <c r="V910"/>
  <c r="W910" s="1"/>
  <c r="V911"/>
  <c r="W911" s="1"/>
  <c r="V912"/>
  <c r="W912" s="1"/>
  <c r="V876"/>
  <c r="W876" s="1"/>
  <c r="V878"/>
  <c r="W878" s="1"/>
  <c r="V879"/>
  <c r="W879" s="1"/>
  <c r="V881"/>
  <c r="W881" s="1"/>
  <c r="V882"/>
  <c r="W882" s="1"/>
  <c r="V883"/>
  <c r="W883" s="1"/>
  <c r="V884"/>
  <c r="W884" s="1"/>
  <c r="V885"/>
  <c r="W885" s="1"/>
  <c r="V894"/>
  <c r="V918"/>
  <c r="W918" s="1"/>
  <c r="V919"/>
  <c r="W919" s="1"/>
  <c r="V920"/>
  <c r="W920" s="1"/>
  <c r="V921"/>
  <c r="W921" s="1"/>
  <c r="V922"/>
  <c r="W922" s="1"/>
  <c r="V923"/>
  <c r="W923" s="1"/>
  <c r="V924"/>
  <c r="W924" s="1"/>
  <c r="V925"/>
  <c r="W925" s="1"/>
  <c r="V926"/>
  <c r="W926" s="1"/>
  <c r="V929"/>
  <c r="W929" s="1"/>
  <c r="V931"/>
  <c r="W931" s="1"/>
  <c r="V936"/>
  <c r="W936" s="1"/>
  <c r="V937"/>
  <c r="W937" s="1"/>
  <c r="V939"/>
  <c r="W939" s="1"/>
  <c r="V942"/>
  <c r="W942" s="1"/>
  <c r="V947"/>
  <c r="V949"/>
  <c r="W949" s="1"/>
  <c r="V948"/>
  <c r="W948" s="1"/>
  <c r="V953"/>
  <c r="W953" s="1"/>
  <c r="V950"/>
  <c r="W950" s="1"/>
  <c r="V915"/>
  <c r="W915" s="1"/>
  <c r="V914"/>
  <c r="W914" s="1"/>
  <c r="V916"/>
  <c r="W916" s="1"/>
  <c r="V928"/>
  <c r="W928" s="1"/>
  <c r="V930"/>
  <c r="W930" s="1"/>
  <c r="V932"/>
  <c r="W932" s="1"/>
  <c r="V933"/>
  <c r="W933" s="1"/>
  <c r="V934"/>
  <c r="W934" s="1"/>
  <c r="V935"/>
  <c r="W935" s="1"/>
  <c r="V940"/>
  <c r="W940" s="1"/>
  <c r="V941"/>
  <c r="W941" s="1"/>
  <c r="V944"/>
  <c r="V945"/>
  <c r="W945" s="1"/>
  <c r="V946"/>
  <c r="W946" s="1"/>
  <c r="V917"/>
  <c r="W917" s="1"/>
  <c r="V927"/>
  <c r="W927" s="1"/>
  <c r="V938"/>
  <c r="W938" s="1"/>
  <c r="V943"/>
  <c r="W943" s="1"/>
  <c r="V955"/>
  <c r="W955" s="1"/>
  <c r="V962"/>
  <c r="W962" s="1"/>
  <c r="V963"/>
  <c r="W963" s="1"/>
  <c r="V964"/>
  <c r="W964" s="1"/>
  <c r="V965"/>
  <c r="W965" s="1"/>
  <c r="V966"/>
  <c r="W966" s="1"/>
  <c r="V967"/>
  <c r="W967" s="1"/>
  <c r="V973"/>
  <c r="W973" s="1"/>
  <c r="V976"/>
  <c r="W976" s="1"/>
  <c r="V978"/>
  <c r="V980"/>
  <c r="W980" s="1"/>
  <c r="V977"/>
  <c r="W977" s="1"/>
  <c r="V981"/>
  <c r="W981" s="1"/>
  <c r="V982"/>
  <c r="W982" s="1"/>
  <c r="V983"/>
  <c r="W983" s="1"/>
  <c r="V984"/>
  <c r="W984" s="1"/>
  <c r="V985"/>
  <c r="W985" s="1"/>
  <c r="V986"/>
  <c r="W986" s="1"/>
  <c r="V951"/>
  <c r="W951" s="1"/>
  <c r="V952"/>
  <c r="W952" s="1"/>
  <c r="V954"/>
  <c r="W954" s="1"/>
  <c r="V956"/>
  <c r="W956" s="1"/>
  <c r="V957"/>
  <c r="W957" s="1"/>
  <c r="V958"/>
  <c r="W958" s="1"/>
  <c r="V959"/>
  <c r="W959" s="1"/>
  <c r="V960"/>
  <c r="V961"/>
  <c r="W961" s="1"/>
  <c r="V969"/>
  <c r="W969" s="1"/>
  <c r="V970"/>
  <c r="W970" s="1"/>
  <c r="V971"/>
  <c r="W971" s="1"/>
  <c r="V974"/>
  <c r="W974" s="1"/>
  <c r="V979"/>
  <c r="W979" s="1"/>
  <c r="V968"/>
  <c r="W968" s="1"/>
  <c r="V972"/>
  <c r="W972" s="1"/>
  <c r="V975"/>
  <c r="W975" s="1"/>
  <c r="V988"/>
  <c r="W988" s="1"/>
  <c r="V992"/>
  <c r="W992" s="1"/>
  <c r="V993"/>
  <c r="W993" s="1"/>
  <c r="V994"/>
  <c r="W994" s="1"/>
  <c r="V995"/>
  <c r="W995" s="1"/>
  <c r="V997"/>
  <c r="W997" s="1"/>
  <c r="V996"/>
  <c r="V998"/>
  <c r="W998" s="1"/>
  <c r="V1006"/>
  <c r="W1006" s="1"/>
  <c r="V1007"/>
  <c r="W1007" s="1"/>
  <c r="V1008"/>
  <c r="W1008" s="1"/>
  <c r="V1009"/>
  <c r="W1009" s="1"/>
  <c r="V1010"/>
  <c r="W1010" s="1"/>
  <c r="V1012"/>
  <c r="W1012" s="1"/>
  <c r="V1014"/>
  <c r="W1014" s="1"/>
  <c r="V1013"/>
  <c r="W1013" s="1"/>
  <c r="V1016"/>
  <c r="W1016" s="1"/>
  <c r="V1011"/>
  <c r="W1011" s="1"/>
  <c r="L9"/>
  <c r="M9" s="1"/>
  <c r="V9"/>
  <c r="W9" s="1"/>
  <c r="AC875" i="11" l="1"/>
  <c r="AE875" s="1"/>
  <c r="AE766"/>
  <c r="AC1134" i="1"/>
  <c r="AE1134" s="1"/>
  <c r="AA1016"/>
  <c r="AA1010"/>
  <c r="AA1006"/>
  <c r="AA995"/>
  <c r="AA988"/>
  <c r="AA979"/>
  <c r="AA969"/>
  <c r="AA958"/>
  <c r="AA952"/>
  <c r="AA984"/>
  <c r="AA977"/>
  <c r="AA973"/>
  <c r="AA964"/>
  <c r="AA943"/>
  <c r="AA946"/>
  <c r="AA940"/>
  <c r="AA932"/>
  <c r="AA914"/>
  <c r="AA948"/>
  <c r="AA939"/>
  <c r="AA929"/>
  <c r="AA923"/>
  <c r="AA919"/>
  <c r="AA884"/>
  <c r="AA879"/>
  <c r="AA911"/>
  <c r="AA907"/>
  <c r="AA891"/>
  <c r="AA905"/>
  <c r="AA901"/>
  <c r="AA897"/>
  <c r="AA888"/>
  <c r="AA863"/>
  <c r="AA874"/>
  <c r="AA867"/>
  <c r="AA852"/>
  <c r="AA869"/>
  <c r="AA864"/>
  <c r="AA857"/>
  <c r="AA850"/>
  <c r="AA846"/>
  <c r="AA817"/>
  <c r="AA834"/>
  <c r="AA829"/>
  <c r="AA818"/>
  <c r="AA839"/>
  <c r="AA825"/>
  <c r="AA821"/>
  <c r="AA812"/>
  <c r="AA808"/>
  <c r="AA779"/>
  <c r="AA794"/>
  <c r="AA783"/>
  <c r="AA773"/>
  <c r="AA802"/>
  <c r="AA797"/>
  <c r="AA790"/>
  <c r="AA786"/>
  <c r="AA777"/>
  <c r="AA768"/>
  <c r="AA765"/>
  <c r="AA752"/>
  <c r="AA744"/>
  <c r="AA761"/>
  <c r="AA757"/>
  <c r="AA748"/>
  <c r="AA743"/>
  <c r="AA737"/>
  <c r="AA733"/>
  <c r="AA716"/>
  <c r="AA722"/>
  <c r="AA709"/>
  <c r="AA692"/>
  <c r="AA727"/>
  <c r="AA723"/>
  <c r="AA715"/>
  <c r="AA673"/>
  <c r="AA700"/>
  <c r="AA696"/>
  <c r="AA693"/>
  <c r="AA669"/>
  <c r="AA679"/>
  <c r="AA670"/>
  <c r="AA653"/>
  <c r="AA683"/>
  <c r="AA676"/>
  <c r="AA664"/>
  <c r="AA660"/>
  <c r="AA637"/>
  <c r="AA652"/>
  <c r="AA638"/>
  <c r="AA625"/>
  <c r="AA627"/>
  <c r="AA646"/>
  <c r="AA641"/>
  <c r="AA633"/>
  <c r="AA622"/>
  <c r="AA618"/>
  <c r="AA613"/>
  <c r="AA594"/>
  <c r="AA581"/>
  <c r="AA585"/>
  <c r="AA609"/>
  <c r="AA605"/>
  <c r="AA599"/>
  <c r="AA589"/>
  <c r="AA583"/>
  <c r="AA577"/>
  <c r="AA573"/>
  <c r="AA558"/>
  <c r="AA553"/>
  <c r="AA554"/>
  <c r="AA551"/>
  <c r="AA564"/>
  <c r="AA566"/>
  <c r="AA542"/>
  <c r="AA543"/>
  <c r="AA562"/>
  <c r="AA507"/>
  <c r="AA500"/>
  <c r="AA526"/>
  <c r="AA513"/>
  <c r="AA529"/>
  <c r="AA523"/>
  <c r="AA516"/>
  <c r="AA506"/>
  <c r="AA501"/>
  <c r="AA496"/>
  <c r="AA491"/>
  <c r="AA459"/>
  <c r="AA474"/>
  <c r="AA466"/>
  <c r="AA489"/>
  <c r="AA485"/>
  <c r="AA481"/>
  <c r="AA470"/>
  <c r="AA463"/>
  <c r="AA457"/>
  <c r="AA431"/>
  <c r="AA445"/>
  <c r="AA432"/>
  <c r="AA421"/>
  <c r="AA454"/>
  <c r="AA450"/>
  <c r="AA444"/>
  <c r="AA435"/>
  <c r="AA424"/>
  <c r="AA416"/>
  <c r="AA392"/>
  <c r="AA412"/>
  <c r="AA398"/>
  <c r="AA391"/>
  <c r="AA413"/>
  <c r="AA404"/>
  <c r="AA400"/>
  <c r="AA389"/>
  <c r="AA384"/>
  <c r="AA379"/>
  <c r="AA358"/>
  <c r="AA361"/>
  <c r="AA354"/>
  <c r="AA344"/>
  <c r="AA350"/>
  <c r="AA370"/>
  <c r="AA366"/>
  <c r="AA362"/>
  <c r="AA347"/>
  <c r="AA339"/>
  <c r="AA333"/>
  <c r="AA291"/>
  <c r="AA323"/>
  <c r="AA304"/>
  <c r="AA299"/>
  <c r="AA327"/>
  <c r="AA319"/>
  <c r="AA316"/>
  <c r="AA309"/>
  <c r="AA300"/>
  <c r="AA297"/>
  <c r="AA265"/>
  <c r="AA285"/>
  <c r="AA269"/>
  <c r="AA264"/>
  <c r="AA286"/>
  <c r="AA278"/>
  <c r="AA275"/>
  <c r="AA270"/>
  <c r="AA253"/>
  <c r="AA220"/>
  <c r="AA228"/>
  <c r="AA222"/>
  <c r="AA226"/>
  <c r="AA246"/>
  <c r="AA242"/>
  <c r="AA235"/>
  <c r="AA231"/>
  <c r="AA218"/>
  <c r="AA214"/>
  <c r="AA209"/>
  <c r="AA184"/>
  <c r="AA194"/>
  <c r="AA181"/>
  <c r="AA196"/>
  <c r="AA206"/>
  <c r="AA201"/>
  <c r="AA197"/>
  <c r="AA183"/>
  <c r="AA176"/>
  <c r="AA168"/>
  <c r="AA150"/>
  <c r="AA166"/>
  <c r="AA141"/>
  <c r="AA164"/>
  <c r="AA160"/>
  <c r="AA153"/>
  <c r="AA147"/>
  <c r="AA140"/>
  <c r="AA132"/>
  <c r="AA120"/>
  <c r="AA128"/>
  <c r="AA105"/>
  <c r="AA126"/>
  <c r="AA119"/>
  <c r="AA115"/>
  <c r="AA111"/>
  <c r="AA106"/>
  <c r="AA99"/>
  <c r="AA93"/>
  <c r="AA74"/>
  <c r="AA72"/>
  <c r="AA56"/>
  <c r="AA89"/>
  <c r="AA84"/>
  <c r="AA80"/>
  <c r="AA73"/>
  <c r="AA67"/>
  <c r="AA63"/>
  <c r="AA55"/>
  <c r="AA49"/>
  <c r="AA22"/>
  <c r="AA29"/>
  <c r="AA28"/>
  <c r="AA39"/>
  <c r="AA12"/>
  <c r="AA41"/>
  <c r="AA30"/>
  <c r="AA24"/>
  <c r="AA16"/>
  <c r="AA8"/>
  <c r="Z1011"/>
  <c r="Z1007"/>
  <c r="Z992"/>
  <c r="Z970"/>
  <c r="Z954"/>
  <c r="Z981"/>
  <c r="Z965"/>
  <c r="Z917"/>
  <c r="Z933"/>
  <c r="Z953"/>
  <c r="Z931"/>
  <c r="Z920"/>
  <c r="Z881"/>
  <c r="Z908"/>
  <c r="Z913"/>
  <c r="Z898"/>
  <c r="Z886"/>
  <c r="Z871"/>
  <c r="Z870"/>
  <c r="Z858"/>
  <c r="Z847"/>
  <c r="Z835"/>
  <c r="Z826"/>
  <c r="Z836"/>
  <c r="Z805"/>
  <c r="Z791"/>
  <c r="Z770"/>
  <c r="Z795"/>
  <c r="Z778"/>
  <c r="Z732"/>
  <c r="Z750"/>
  <c r="Z758"/>
  <c r="Z745"/>
  <c r="Z734"/>
  <c r="Z694"/>
  <c r="Z703"/>
  <c r="Z724"/>
  <c r="Z705"/>
  <c r="Z697"/>
  <c r="Z672"/>
  <c r="Z667"/>
  <c r="Z684"/>
  <c r="Z674"/>
  <c r="Z655"/>
  <c r="Z644"/>
  <c r="Z614"/>
  <c r="Z649"/>
  <c r="Z642"/>
  <c r="Z634"/>
  <c r="Z631"/>
  <c r="Z619"/>
  <c r="Z582"/>
  <c r="Z595"/>
  <c r="Z586"/>
  <c r="Z597"/>
  <c r="Z610"/>
  <c r="Z606"/>
  <c r="Z600"/>
  <c r="Z590"/>
  <c r="Z584"/>
  <c r="Z578"/>
  <c r="Z574"/>
  <c r="Z534"/>
  <c r="Z539"/>
  <c r="Z537"/>
  <c r="Z535"/>
  <c r="Z546"/>
  <c r="Z559"/>
  <c r="Z568"/>
  <c r="Z548"/>
  <c r="Z540"/>
  <c r="Z561"/>
  <c r="Z520"/>
  <c r="Z527"/>
  <c r="Z514"/>
  <c r="Z530"/>
  <c r="Z522"/>
  <c r="Z517"/>
  <c r="Z510"/>
  <c r="Z503"/>
  <c r="Z497"/>
  <c r="Z494"/>
  <c r="Z460"/>
  <c r="Z479"/>
  <c r="Z468"/>
  <c r="Z490"/>
  <c r="Z486"/>
  <c r="Z482"/>
  <c r="Z472"/>
  <c r="Z464"/>
  <c r="Z458"/>
  <c r="Z433"/>
  <c r="Z447"/>
  <c r="Z437"/>
  <c r="Z423"/>
  <c r="Z455"/>
  <c r="Z452"/>
  <c r="Z446"/>
  <c r="Z436"/>
  <c r="Z425"/>
  <c r="Z417"/>
  <c r="Z381"/>
  <c r="Z375"/>
  <c r="Z406"/>
  <c r="Z395"/>
  <c r="Z414"/>
  <c r="Z405"/>
  <c r="Z401"/>
  <c r="Z393"/>
  <c r="Z387"/>
  <c r="Z380"/>
  <c r="Z373"/>
  <c r="Z331"/>
  <c r="Z356"/>
  <c r="Z345"/>
  <c r="Z341"/>
  <c r="Z371"/>
  <c r="Z367"/>
  <c r="Z363"/>
  <c r="Z352"/>
  <c r="Z340"/>
  <c r="Z336"/>
  <c r="Z311"/>
  <c r="Z325"/>
  <c r="Z301"/>
  <c r="Z328"/>
  <c r="Z322"/>
  <c r="Z318"/>
  <c r="Z310"/>
  <c r="Z305"/>
  <c r="Z296"/>
  <c r="Z289"/>
  <c r="Z287"/>
  <c r="Z274"/>
  <c r="Z266"/>
  <c r="Z288"/>
  <c r="Z280"/>
  <c r="Z276"/>
  <c r="Z271"/>
  <c r="Z259"/>
  <c r="Z255"/>
  <c r="Z237"/>
  <c r="Z230"/>
  <c r="Z223"/>
  <c r="Z250"/>
  <c r="Z247"/>
  <c r="Z243"/>
  <c r="Z238"/>
  <c r="Z233"/>
  <c r="Z219"/>
  <c r="Z215"/>
  <c r="Z210"/>
  <c r="Z192"/>
  <c r="Z203"/>
  <c r="Z190"/>
  <c r="Z172"/>
  <c r="Z207"/>
  <c r="Z202"/>
  <c r="Z198"/>
  <c r="Z186"/>
  <c r="Z177"/>
  <c r="Z170"/>
  <c r="Z157"/>
  <c r="Z169"/>
  <c r="Z142"/>
  <c r="Z165"/>
  <c r="Z161"/>
  <c r="Z154"/>
  <c r="Z148"/>
  <c r="Z143"/>
  <c r="Z135"/>
  <c r="Z127"/>
  <c r="Z129"/>
  <c r="Z108"/>
  <c r="Z94"/>
  <c r="Z121"/>
  <c r="Z116"/>
  <c r="Z112"/>
  <c r="Z107"/>
  <c r="Z100"/>
  <c r="Z96"/>
  <c r="Z78"/>
  <c r="Z77"/>
  <c r="Z57"/>
  <c r="Z90"/>
  <c r="Z86"/>
  <c r="Z82"/>
  <c r="Z75"/>
  <c r="Z68"/>
  <c r="Z64"/>
  <c r="Z54"/>
  <c r="Z51"/>
  <c r="Z35"/>
  <c r="Z37"/>
  <c r="Z20"/>
  <c r="Z45"/>
  <c r="Z34"/>
  <c r="Z43"/>
  <c r="Z31"/>
  <c r="Z25"/>
  <c r="Z17"/>
  <c r="Z13"/>
  <c r="Z24"/>
  <c r="AA1014"/>
  <c r="AA1008"/>
  <c r="AA996"/>
  <c r="AA993"/>
  <c r="AA972"/>
  <c r="AA971"/>
  <c r="AA960"/>
  <c r="AA956"/>
  <c r="AA986"/>
  <c r="AA982"/>
  <c r="AA978"/>
  <c r="AA966"/>
  <c r="AA962"/>
  <c r="AA927"/>
  <c r="AA944"/>
  <c r="AA934"/>
  <c r="AA928"/>
  <c r="AA950"/>
  <c r="AA947"/>
  <c r="AA936"/>
  <c r="AA925"/>
  <c r="AA921"/>
  <c r="AA894"/>
  <c r="AA882"/>
  <c r="AA876"/>
  <c r="AA909"/>
  <c r="AA895"/>
  <c r="AA877"/>
  <c r="AA903"/>
  <c r="AA899"/>
  <c r="AA893"/>
  <c r="AA887"/>
  <c r="AA842"/>
  <c r="AA872"/>
  <c r="AA854"/>
  <c r="AA843"/>
  <c r="AA866"/>
  <c r="AA859"/>
  <c r="AA855"/>
  <c r="AA848"/>
  <c r="AA814"/>
  <c r="AA831"/>
  <c r="AA827"/>
  <c r="AA841"/>
  <c r="AA837"/>
  <c r="AA823"/>
  <c r="AA819"/>
  <c r="AA810"/>
  <c r="AA806"/>
  <c r="AA804"/>
  <c r="AA792"/>
  <c r="AA781"/>
  <c r="AA771"/>
  <c r="AA800"/>
  <c r="AA798"/>
  <c r="AA787"/>
  <c r="AA784"/>
  <c r="AA775"/>
  <c r="AA741"/>
  <c r="AA762"/>
  <c r="AA749"/>
  <c r="AA766"/>
  <c r="AA760"/>
  <c r="AA754"/>
  <c r="AA746"/>
  <c r="AA739"/>
  <c r="AA735"/>
  <c r="AA730"/>
  <c r="AA695"/>
  <c r="AA713"/>
  <c r="AA706"/>
  <c r="AA729"/>
  <c r="AA725"/>
  <c r="AA719"/>
  <c r="AA707"/>
  <c r="AA702"/>
  <c r="AA698"/>
  <c r="AA690"/>
  <c r="AA685"/>
  <c r="AA666"/>
  <c r="AA671"/>
  <c r="AA658"/>
  <c r="AA687"/>
  <c r="AA681"/>
  <c r="AA675"/>
  <c r="AA662"/>
  <c r="AA654"/>
  <c r="AA628"/>
  <c r="AA647"/>
  <c r="AA635"/>
  <c r="AA616"/>
  <c r="AA651"/>
  <c r="AA643"/>
  <c r="AA639"/>
  <c r="AA630"/>
  <c r="AA620"/>
  <c r="AA615"/>
  <c r="AA598"/>
  <c r="AA592"/>
  <c r="AA604"/>
  <c r="AA611"/>
  <c r="AA607"/>
  <c r="AA602"/>
  <c r="AA591"/>
  <c r="AA587"/>
  <c r="AA579"/>
  <c r="AA575"/>
  <c r="AA545"/>
  <c r="AA538"/>
  <c r="AA570"/>
  <c r="AA560"/>
  <c r="AA555"/>
  <c r="AA556"/>
  <c r="AA563"/>
  <c r="AA533"/>
  <c r="AA567"/>
  <c r="AA552"/>
  <c r="AA528"/>
  <c r="AA532"/>
  <c r="AA515"/>
  <c r="AA508"/>
  <c r="AA524"/>
  <c r="AA521"/>
  <c r="AA511"/>
  <c r="AA504"/>
  <c r="AA498"/>
  <c r="Z16"/>
  <c r="Z8"/>
  <c r="AA493"/>
  <c r="AA467"/>
  <c r="AA476"/>
  <c r="AA471"/>
  <c r="AA478"/>
  <c r="AA487"/>
  <c r="AA483"/>
  <c r="AA475"/>
  <c r="AA465"/>
  <c r="AA461"/>
  <c r="AA438"/>
  <c r="AA419"/>
  <c r="AA441"/>
  <c r="AA428"/>
  <c r="AA418"/>
  <c r="AA451"/>
  <c r="AA448"/>
  <c r="AA439"/>
  <c r="AA427"/>
  <c r="AA422"/>
  <c r="AA411"/>
  <c r="AA377"/>
  <c r="AA407"/>
  <c r="AA396"/>
  <c r="AA378"/>
  <c r="AA408"/>
  <c r="AA402"/>
  <c r="AA394"/>
  <c r="AA388"/>
  <c r="AA382"/>
  <c r="AA374"/>
  <c r="AA335"/>
  <c r="AA357"/>
  <c r="AA349"/>
  <c r="AA342"/>
  <c r="AA372"/>
  <c r="AA368"/>
  <c r="AA364"/>
  <c r="AA353"/>
  <c r="AA346"/>
  <c r="AA338"/>
  <c r="AA314"/>
  <c r="AA329"/>
  <c r="AA312"/>
  <c r="AA302"/>
  <c r="AA292"/>
  <c r="AA324"/>
  <c r="AA321"/>
  <c r="AA315"/>
  <c r="AA306"/>
  <c r="AA295"/>
  <c r="AA290"/>
  <c r="AA262"/>
  <c r="AA283"/>
  <c r="AA267"/>
  <c r="AA257"/>
  <c r="AA281"/>
  <c r="AA277"/>
  <c r="AA272"/>
  <c r="AA260"/>
  <c r="AA256"/>
  <c r="AA251"/>
  <c r="AA236"/>
  <c r="AA224"/>
  <c r="AA212"/>
  <c r="AA248"/>
  <c r="AA244"/>
  <c r="AA240"/>
  <c r="AA232"/>
  <c r="AA227"/>
  <c r="AA216"/>
  <c r="AA211"/>
  <c r="AA195"/>
  <c r="AA208"/>
  <c r="AA191"/>
  <c r="AA173"/>
  <c r="AA180"/>
  <c r="AA204"/>
  <c r="AA199"/>
  <c r="AA187"/>
  <c r="AA178"/>
  <c r="AA171"/>
  <c r="AA159"/>
  <c r="AA134"/>
  <c r="AA149"/>
  <c r="AA145"/>
  <c r="AA162"/>
  <c r="AA155"/>
  <c r="AA151"/>
  <c r="AA144"/>
  <c r="AA138"/>
  <c r="AA130"/>
  <c r="AA131"/>
  <c r="AA122"/>
  <c r="AA101"/>
  <c r="AA123"/>
  <c r="AA117"/>
  <c r="AA113"/>
  <c r="AA109"/>
  <c r="AA102"/>
  <c r="AA97"/>
  <c r="AA85"/>
  <c r="AA61"/>
  <c r="AA59"/>
  <c r="AA91"/>
  <c r="AA87"/>
  <c r="AA81"/>
  <c r="AA76"/>
  <c r="AA69"/>
  <c r="AA65"/>
  <c r="AA58"/>
  <c r="AA52"/>
  <c r="AA40"/>
  <c r="AA44"/>
  <c r="AA21"/>
  <c r="AA47"/>
  <c r="AA36"/>
  <c r="AA42"/>
  <c r="AA32"/>
  <c r="AA26"/>
  <c r="AA18"/>
  <c r="AA14"/>
  <c r="Z1009"/>
  <c r="Z994"/>
  <c r="Z974"/>
  <c r="Z957"/>
  <c r="Z983"/>
  <c r="Z967"/>
  <c r="Z938"/>
  <c r="Z935"/>
  <c r="Z915"/>
  <c r="Z937"/>
  <c r="Z922"/>
  <c r="Z883"/>
  <c r="Z910"/>
  <c r="Z880"/>
  <c r="Z900"/>
  <c r="Z889"/>
  <c r="Z873"/>
  <c r="Z844"/>
  <c r="Z860"/>
  <c r="Z849"/>
  <c r="Z816"/>
  <c r="Z828"/>
  <c r="Z838"/>
  <c r="Z820"/>
  <c r="Z807"/>
  <c r="Z793"/>
  <c r="Z772"/>
  <c r="Z796"/>
  <c r="Z785"/>
  <c r="Z742"/>
  <c r="Z751"/>
  <c r="Z759"/>
  <c r="Z747"/>
  <c r="Z736"/>
  <c r="Z712"/>
  <c r="Z708"/>
  <c r="Z726"/>
  <c r="Z711"/>
  <c r="Z699"/>
  <c r="Z686"/>
  <c r="Z677"/>
  <c r="Z688"/>
  <c r="Z678"/>
  <c r="Z659"/>
  <c r="Z648"/>
  <c r="Z623"/>
  <c r="Z645"/>
  <c r="Z632"/>
  <c r="Z617"/>
  <c r="Z593"/>
  <c r="Z612"/>
  <c r="Z603"/>
  <c r="Z588"/>
  <c r="Z576"/>
  <c r="Z569"/>
  <c r="Z550"/>
  <c r="Z549"/>
  <c r="Z541"/>
  <c r="Z547"/>
  <c r="Z499"/>
  <c r="Z509"/>
  <c r="Z519"/>
  <c r="Z505"/>
  <c r="Z495"/>
  <c r="Z492"/>
  <c r="Z456"/>
  <c r="Z484"/>
  <c r="Z469"/>
  <c r="Z440"/>
  <c r="Z442"/>
  <c r="Z420"/>
  <c r="Z449"/>
  <c r="Z434"/>
  <c r="Z415"/>
  <c r="Z409"/>
  <c r="Z386"/>
  <c r="Z403"/>
  <c r="Z390"/>
  <c r="Z376"/>
  <c r="Z360"/>
  <c r="Z343"/>
  <c r="Z369"/>
  <c r="Z359"/>
  <c r="Z337"/>
  <c r="Z330"/>
  <c r="Z303"/>
  <c r="Z326"/>
  <c r="Z317"/>
  <c r="Z298"/>
  <c r="Z254"/>
  <c r="Z268"/>
  <c r="Z282"/>
  <c r="Z273"/>
  <c r="Z258"/>
  <c r="Z239"/>
  <c r="Z221"/>
  <c r="Z245"/>
  <c r="Z234"/>
  <c r="Z217"/>
  <c r="Z189"/>
  <c r="Z193"/>
  <c r="Z185"/>
  <c r="Z200"/>
  <c r="Z179"/>
  <c r="Z167"/>
  <c r="Z156"/>
  <c r="Z163"/>
  <c r="Z152"/>
  <c r="Z139"/>
  <c r="Z95"/>
  <c r="Z103"/>
  <c r="Z118"/>
  <c r="Z110"/>
  <c r="Z98"/>
  <c r="Z70"/>
  <c r="Z50"/>
  <c r="Z83"/>
  <c r="Z71"/>
  <c r="Z62"/>
  <c r="Z48"/>
  <c r="Z23"/>
  <c r="Z38"/>
  <c r="Z33"/>
  <c r="Z27"/>
  <c r="Z19"/>
  <c r="Z15"/>
  <c r="Z26"/>
  <c r="Z18"/>
  <c r="Z14"/>
  <c r="AA1011"/>
  <c r="AA1012"/>
  <c r="AA1007"/>
  <c r="AA997"/>
  <c r="AA992"/>
  <c r="AA968"/>
  <c r="AA970"/>
  <c r="AA959"/>
  <c r="AA954"/>
  <c r="AA985"/>
  <c r="AA981"/>
  <c r="AA976"/>
  <c r="AA965"/>
  <c r="AA955"/>
  <c r="AA917"/>
  <c r="AA941"/>
  <c r="AA933"/>
  <c r="AA916"/>
  <c r="AA953"/>
  <c r="AA942"/>
  <c r="AA931"/>
  <c r="AA924"/>
  <c r="AA920"/>
  <c r="AA885"/>
  <c r="AA881"/>
  <c r="AA912"/>
  <c r="AA908"/>
  <c r="AA892"/>
  <c r="AA913"/>
  <c r="AA902"/>
  <c r="AA898"/>
  <c r="AA890"/>
  <c r="AA886"/>
  <c r="AA875"/>
  <c r="AA871"/>
  <c r="AA853"/>
  <c r="AA870"/>
  <c r="AA865"/>
  <c r="AA858"/>
  <c r="AA851"/>
  <c r="AA847"/>
  <c r="AA833"/>
  <c r="AA835"/>
  <c r="AA830"/>
  <c r="AA826"/>
  <c r="AA840"/>
  <c r="AA836"/>
  <c r="AA822"/>
  <c r="AA813"/>
  <c r="AA811"/>
  <c r="AA805"/>
  <c r="AA803"/>
  <c r="AA791"/>
  <c r="AA780"/>
  <c r="AA770"/>
  <c r="AA799"/>
  <c r="AA795"/>
  <c r="AA788"/>
  <c r="AA778"/>
  <c r="AA774"/>
  <c r="AA732"/>
  <c r="AA756"/>
  <c r="AA750"/>
  <c r="AA764"/>
  <c r="AA758"/>
  <c r="AA753"/>
  <c r="AA745"/>
  <c r="AA738"/>
  <c r="AA734"/>
  <c r="AA718"/>
  <c r="AA694"/>
  <c r="AA710"/>
  <c r="AA703"/>
  <c r="AA728"/>
  <c r="AA724"/>
  <c r="AA717"/>
  <c r="AA705"/>
  <c r="AA701"/>
  <c r="AA697"/>
  <c r="AA689"/>
  <c r="AA672"/>
  <c r="AA657"/>
  <c r="AA667"/>
  <c r="AA656"/>
  <c r="AA684"/>
  <c r="AA680"/>
  <c r="AA674"/>
  <c r="AA661"/>
  <c r="AA655"/>
  <c r="AA624"/>
  <c r="AA644"/>
  <c r="AA626"/>
  <c r="AA614"/>
  <c r="AA649"/>
  <c r="AA642"/>
  <c r="AA634"/>
  <c r="AA631"/>
  <c r="AA619"/>
  <c r="AA582"/>
  <c r="AA595"/>
  <c r="AA586"/>
  <c r="AA597"/>
  <c r="AA610"/>
  <c r="AA606"/>
  <c r="AA600"/>
  <c r="AA590"/>
  <c r="AA584"/>
  <c r="AA578"/>
  <c r="AA574"/>
  <c r="AA534"/>
  <c r="AA539"/>
  <c r="AA537"/>
  <c r="AA535"/>
  <c r="AA546"/>
  <c r="AA559"/>
  <c r="AA568"/>
  <c r="AA548"/>
  <c r="AA540"/>
  <c r="AA561"/>
  <c r="AA520"/>
  <c r="AA527"/>
  <c r="AA514"/>
  <c r="AA530"/>
  <c r="AA522"/>
  <c r="AA517"/>
  <c r="AA510"/>
  <c r="AA503"/>
  <c r="AA497"/>
  <c r="AA494"/>
  <c r="AA460"/>
  <c r="AA479"/>
  <c r="AA468"/>
  <c r="AA490"/>
  <c r="AA486"/>
  <c r="AA482"/>
  <c r="AA472"/>
  <c r="AA464"/>
  <c r="AA458"/>
  <c r="AA433"/>
  <c r="AA447"/>
  <c r="AA437"/>
  <c r="AA423"/>
  <c r="AA455"/>
  <c r="AA452"/>
  <c r="AA446"/>
  <c r="AA436"/>
  <c r="AA425"/>
  <c r="AA417"/>
  <c r="AA381"/>
  <c r="AA375"/>
  <c r="AA406"/>
  <c r="AA395"/>
  <c r="AA414"/>
  <c r="AA405"/>
  <c r="AA401"/>
  <c r="AA393"/>
  <c r="AA387"/>
  <c r="AA380"/>
  <c r="AA373"/>
  <c r="AA331"/>
  <c r="AA356"/>
  <c r="AA345"/>
  <c r="AA341"/>
  <c r="AA371"/>
  <c r="AA367"/>
  <c r="AA363"/>
  <c r="AA352"/>
  <c r="AA340"/>
  <c r="AA336"/>
  <c r="AA311"/>
  <c r="AA325"/>
  <c r="AA308"/>
  <c r="AA301"/>
  <c r="AA328"/>
  <c r="AA322"/>
  <c r="AA318"/>
  <c r="AA310"/>
  <c r="AA305"/>
  <c r="AA296"/>
  <c r="AA289"/>
  <c r="AA287"/>
  <c r="AA274"/>
  <c r="AA266"/>
  <c r="AA288"/>
  <c r="AA280"/>
  <c r="AA276"/>
  <c r="AA271"/>
  <c r="AA259"/>
  <c r="AA255"/>
  <c r="AA237"/>
  <c r="AA230"/>
  <c r="AA223"/>
  <c r="AA250"/>
  <c r="AA247"/>
  <c r="AA243"/>
  <c r="AA238"/>
  <c r="AA233"/>
  <c r="AA219"/>
  <c r="AA215"/>
  <c r="AA210"/>
  <c r="AA192"/>
  <c r="AA203"/>
  <c r="AA190"/>
  <c r="AA172"/>
  <c r="AA207"/>
  <c r="AA202"/>
  <c r="AA198"/>
  <c r="AA186"/>
  <c r="AA177"/>
  <c r="AA170"/>
  <c r="AA157"/>
  <c r="AA169"/>
  <c r="AA142"/>
  <c r="AA165"/>
  <c r="AA161"/>
  <c r="AA154"/>
  <c r="AA148"/>
  <c r="AA143"/>
  <c r="AA135"/>
  <c r="AA127"/>
  <c r="AA129"/>
  <c r="AA108"/>
  <c r="AA94"/>
  <c r="AA121"/>
  <c r="AA116"/>
  <c r="AA112"/>
  <c r="AA107"/>
  <c r="AA100"/>
  <c r="AA96"/>
  <c r="AA78"/>
  <c r="AA77"/>
  <c r="AA57"/>
  <c r="AA90"/>
  <c r="AA86"/>
  <c r="AA82"/>
  <c r="AA75"/>
  <c r="AA68"/>
  <c r="AA64"/>
  <c r="AA54"/>
  <c r="AA51"/>
  <c r="AA35"/>
  <c r="AA37"/>
  <c r="AA20"/>
  <c r="AA45"/>
  <c r="AA34"/>
  <c r="AA43"/>
  <c r="AA31"/>
  <c r="AA25"/>
  <c r="AA17"/>
  <c r="AA13"/>
  <c r="AA1013"/>
  <c r="AA1009"/>
  <c r="AA998"/>
  <c r="AA994"/>
  <c r="AA975"/>
  <c r="AA974"/>
  <c r="AA961"/>
  <c r="AA957"/>
  <c r="AA951"/>
  <c r="AA983"/>
  <c r="AA980"/>
  <c r="AA967"/>
  <c r="AA963"/>
  <c r="AA938"/>
  <c r="AA945"/>
  <c r="AA935"/>
  <c r="AA930"/>
  <c r="AA915"/>
  <c r="AA949"/>
  <c r="AA937"/>
  <c r="AA926"/>
  <c r="AA922"/>
  <c r="AA918"/>
  <c r="AA883"/>
  <c r="AA878"/>
  <c r="AA910"/>
  <c r="AA906"/>
  <c r="AA880"/>
  <c r="AA904"/>
  <c r="AA900"/>
  <c r="AA896"/>
  <c r="AA889"/>
  <c r="AA862"/>
  <c r="AA873"/>
  <c r="AA861"/>
  <c r="AA844"/>
  <c r="AA868"/>
  <c r="AA860"/>
  <c r="AA856"/>
  <c r="AA849"/>
  <c r="AA845"/>
  <c r="AA816"/>
  <c r="AA832"/>
  <c r="AA828"/>
  <c r="AA815"/>
  <c r="AA838"/>
  <c r="AA824"/>
  <c r="AA820"/>
  <c r="AA809"/>
  <c r="AA807"/>
  <c r="AA769"/>
  <c r="AA793"/>
  <c r="AA782"/>
  <c r="AA772"/>
  <c r="AA801"/>
  <c r="AA796"/>
  <c r="AA789"/>
  <c r="AA785"/>
  <c r="AA776"/>
  <c r="AA742"/>
  <c r="AA763"/>
  <c r="AA751"/>
  <c r="AA767"/>
  <c r="AA759"/>
  <c r="AA755"/>
  <c r="AA747"/>
  <c r="AA740"/>
  <c r="AA736"/>
  <c r="AA731"/>
  <c r="AA712"/>
  <c r="AA714"/>
  <c r="AA708"/>
  <c r="AA720"/>
  <c r="AA726"/>
  <c r="AA721"/>
  <c r="AA711"/>
  <c r="AA704"/>
  <c r="AA699"/>
  <c r="AA691"/>
  <c r="AA686"/>
  <c r="AA668"/>
  <c r="AA677"/>
  <c r="AA665"/>
  <c r="AA688"/>
  <c r="AA682"/>
  <c r="AA678"/>
  <c r="AA663"/>
  <c r="AA659"/>
  <c r="AA629"/>
  <c r="AA648"/>
  <c r="AA636"/>
  <c r="AA623"/>
  <c r="AA650"/>
  <c r="AA645"/>
  <c r="AA640"/>
  <c r="AA632"/>
  <c r="AA621"/>
  <c r="AA617"/>
  <c r="AA601"/>
  <c r="AA593"/>
  <c r="AA571"/>
  <c r="AA612"/>
  <c r="AA608"/>
  <c r="AA603"/>
  <c r="AA596"/>
  <c r="AA588"/>
  <c r="AA580"/>
  <c r="AA576"/>
  <c r="AA572"/>
  <c r="AA569"/>
  <c r="AA536"/>
  <c r="AA550"/>
  <c r="AA557"/>
  <c r="AA549"/>
  <c r="AA565"/>
  <c r="AA541"/>
  <c r="AA544"/>
  <c r="AA547"/>
  <c r="AA531"/>
  <c r="AA499"/>
  <c r="AA518"/>
  <c r="AA509"/>
  <c r="AA525"/>
  <c r="AA519"/>
  <c r="AA512"/>
  <c r="AA505"/>
  <c r="AA502"/>
  <c r="AA495"/>
  <c r="AA480"/>
  <c r="AA492"/>
  <c r="AA473"/>
  <c r="AA456"/>
  <c r="AA488"/>
  <c r="AA484"/>
  <c r="AA477"/>
  <c r="AA469"/>
  <c r="AA462"/>
  <c r="AA440"/>
  <c r="AA430"/>
  <c r="AA442"/>
  <c r="AA429"/>
  <c r="AA420"/>
  <c r="AA453"/>
  <c r="AA449"/>
  <c r="AA443"/>
  <c r="AA434"/>
  <c r="AA426"/>
  <c r="AA415"/>
  <c r="AA385"/>
  <c r="AA409"/>
  <c r="AA397"/>
  <c r="AA386"/>
  <c r="AA410"/>
  <c r="AA403"/>
  <c r="AA399"/>
  <c r="AA390"/>
  <c r="AA383"/>
  <c r="AA376"/>
  <c r="AA355"/>
  <c r="AA360"/>
  <c r="AA351"/>
  <c r="AA343"/>
  <c r="AA334"/>
  <c r="AA369"/>
  <c r="AA365"/>
  <c r="AA359"/>
  <c r="AA348"/>
  <c r="AA337"/>
  <c r="AA332"/>
  <c r="AA330"/>
  <c r="AA313"/>
  <c r="AA303"/>
  <c r="AA293"/>
  <c r="AA326"/>
  <c r="AA320"/>
  <c r="AA317"/>
  <c r="AA307"/>
  <c r="AA298"/>
  <c r="AA294"/>
  <c r="AA254"/>
  <c r="AA284"/>
  <c r="AA268"/>
  <c r="AA263"/>
  <c r="AA282"/>
  <c r="AA279"/>
  <c r="AA273"/>
  <c r="AA261"/>
  <c r="AA258"/>
  <c r="AA252"/>
  <c r="AA239"/>
  <c r="AA225"/>
  <c r="AA221"/>
  <c r="AA249"/>
  <c r="AA245"/>
  <c r="AA241"/>
  <c r="AA234"/>
  <c r="AA229"/>
  <c r="AA217"/>
  <c r="AA213"/>
  <c r="AA189"/>
  <c r="AA182"/>
  <c r="AA193"/>
  <c r="AA174"/>
  <c r="AA185"/>
  <c r="AA205"/>
  <c r="AA200"/>
  <c r="AA188"/>
  <c r="AA179"/>
  <c r="AA175"/>
  <c r="AA167"/>
  <c r="AA137"/>
  <c r="AA156"/>
  <c r="AA136"/>
  <c r="AA163"/>
  <c r="AA158"/>
  <c r="AA152"/>
  <c r="AA146"/>
  <c r="AA139"/>
  <c r="AA133"/>
  <c r="AA95"/>
  <c r="AA125"/>
  <c r="AA103"/>
  <c r="AA124"/>
  <c r="AA118"/>
  <c r="AA114"/>
  <c r="AA110"/>
  <c r="AA104"/>
  <c r="AA98"/>
  <c r="AA92"/>
  <c r="AA70"/>
  <c r="AA60"/>
  <c r="AA50"/>
  <c r="AA88"/>
  <c r="AA83"/>
  <c r="AA79"/>
  <c r="AA71"/>
  <c r="AA66"/>
  <c r="AA62"/>
  <c r="AA53"/>
  <c r="AA48"/>
  <c r="AA46"/>
  <c r="AA23"/>
  <c r="AA10"/>
  <c r="AA38"/>
  <c r="AA11"/>
  <c r="AA33"/>
  <c r="AA27"/>
  <c r="AA19"/>
  <c r="AA15"/>
  <c r="Z9"/>
  <c r="Z1014"/>
  <c r="Z1008"/>
  <c r="Z996"/>
  <c r="Z993"/>
  <c r="Z972"/>
  <c r="Z971"/>
  <c r="Z960"/>
  <c r="Z956"/>
  <c r="Z986"/>
  <c r="Z982"/>
  <c r="Z978"/>
  <c r="Z966"/>
  <c r="Z962"/>
  <c r="Z927"/>
  <c r="Z944"/>
  <c r="Z934"/>
  <c r="Z928"/>
  <c r="Z950"/>
  <c r="Z947"/>
  <c r="Z936"/>
  <c r="Z925"/>
  <c r="Z921"/>
  <c r="Z894"/>
  <c r="Z882"/>
  <c r="Z876"/>
  <c r="Z909"/>
  <c r="Z895"/>
  <c r="Z877"/>
  <c r="Z903"/>
  <c r="Z899"/>
  <c r="Z893"/>
  <c r="Z887"/>
  <c r="Z842"/>
  <c r="Z872"/>
  <c r="Z854"/>
  <c r="Z843"/>
  <c r="Z866"/>
  <c r="Z859"/>
  <c r="Z855"/>
  <c r="Z848"/>
  <c r="Z814"/>
  <c r="Z831"/>
  <c r="Z827"/>
  <c r="Z841"/>
  <c r="Z837"/>
  <c r="Z823"/>
  <c r="Z819"/>
  <c r="Z810"/>
  <c r="Z806"/>
  <c r="Z804"/>
  <c r="Z792"/>
  <c r="Z781"/>
  <c r="Z771"/>
  <c r="Z800"/>
  <c r="Z798"/>
  <c r="Z787"/>
  <c r="Z784"/>
  <c r="Z775"/>
  <c r="Z741"/>
  <c r="Z762"/>
  <c r="Z749"/>
  <c r="Z766"/>
  <c r="Z760"/>
  <c r="Z754"/>
  <c r="Z746"/>
  <c r="Z739"/>
  <c r="Z735"/>
  <c r="Z730"/>
  <c r="Z695"/>
  <c r="Z713"/>
  <c r="Z706"/>
  <c r="Z729"/>
  <c r="Z725"/>
  <c r="Z719"/>
  <c r="Z707"/>
  <c r="Z702"/>
  <c r="Z698"/>
  <c r="Z690"/>
  <c r="Z685"/>
  <c r="Z666"/>
  <c r="Z671"/>
  <c r="Z658"/>
  <c r="Z687"/>
  <c r="Z681"/>
  <c r="Z675"/>
  <c r="Z662"/>
  <c r="Z654"/>
  <c r="Z628"/>
  <c r="Z647"/>
  <c r="Z635"/>
  <c r="Z616"/>
  <c r="Z651"/>
  <c r="Z643"/>
  <c r="Z639"/>
  <c r="Z630"/>
  <c r="Z620"/>
  <c r="Z615"/>
  <c r="Z598"/>
  <c r="Z592"/>
  <c r="Z604"/>
  <c r="Z611"/>
  <c r="Z607"/>
  <c r="Z602"/>
  <c r="Z591"/>
  <c r="Z587"/>
  <c r="Z579"/>
  <c r="Z575"/>
  <c r="Z545"/>
  <c r="Z538"/>
  <c r="Z570"/>
  <c r="Z560"/>
  <c r="Z555"/>
  <c r="Z556"/>
  <c r="Z563"/>
  <c r="Z533"/>
  <c r="Z567"/>
  <c r="Z552"/>
  <c r="Z528"/>
  <c r="Z532"/>
  <c r="Z515"/>
  <c r="Z508"/>
  <c r="Z524"/>
  <c r="Z521"/>
  <c r="Z511"/>
  <c r="Z504"/>
  <c r="Z498"/>
  <c r="Z493"/>
  <c r="Z467"/>
  <c r="Z476"/>
  <c r="Z471"/>
  <c r="Z478"/>
  <c r="Z487"/>
  <c r="Z483"/>
  <c r="Z475"/>
  <c r="Z465"/>
  <c r="Z461"/>
  <c r="Z438"/>
  <c r="Z419"/>
  <c r="Z441"/>
  <c r="Z428"/>
  <c r="Z418"/>
  <c r="Z451"/>
  <c r="Z448"/>
  <c r="Z439"/>
  <c r="Z427"/>
  <c r="Z422"/>
  <c r="Z411"/>
  <c r="Z377"/>
  <c r="Z407"/>
  <c r="Z396"/>
  <c r="Z378"/>
  <c r="Z408"/>
  <c r="Z402"/>
  <c r="Z394"/>
  <c r="Z388"/>
  <c r="Z382"/>
  <c r="Z374"/>
  <c r="Z335"/>
  <c r="Z357"/>
  <c r="Z349"/>
  <c r="Z342"/>
  <c r="Z372"/>
  <c r="Z368"/>
  <c r="Z364"/>
  <c r="Z353"/>
  <c r="Z346"/>
  <c r="Z338"/>
  <c r="Z314"/>
  <c r="Z329"/>
  <c r="Z312"/>
  <c r="Z302"/>
  <c r="Z292"/>
  <c r="Z324"/>
  <c r="Z321"/>
  <c r="Z315"/>
  <c r="Z306"/>
  <c r="Z295"/>
  <c r="Z290"/>
  <c r="Z262"/>
  <c r="Z283"/>
  <c r="Z267"/>
  <c r="Z257"/>
  <c r="Z281"/>
  <c r="Z277"/>
  <c r="Z272"/>
  <c r="Z260"/>
  <c r="Z256"/>
  <c r="Z251"/>
  <c r="Z236"/>
  <c r="Z224"/>
  <c r="Z212"/>
  <c r="Z248"/>
  <c r="Z244"/>
  <c r="Z240"/>
  <c r="Z232"/>
  <c r="Z227"/>
  <c r="Z216"/>
  <c r="Z211"/>
  <c r="Z195"/>
  <c r="Z208"/>
  <c r="Z191"/>
  <c r="Z173"/>
  <c r="Z180"/>
  <c r="Z204"/>
  <c r="Z199"/>
  <c r="Z187"/>
  <c r="Z178"/>
  <c r="Z171"/>
  <c r="Z159"/>
  <c r="Z134"/>
  <c r="Z149"/>
  <c r="Z145"/>
  <c r="Z162"/>
  <c r="Z155"/>
  <c r="Z151"/>
  <c r="Z144"/>
  <c r="Z138"/>
  <c r="Z130"/>
  <c r="Z131"/>
  <c r="Z122"/>
  <c r="Z101"/>
  <c r="Z123"/>
  <c r="Z117"/>
  <c r="Z113"/>
  <c r="Z109"/>
  <c r="Z102"/>
  <c r="Z97"/>
  <c r="Z85"/>
  <c r="Z61"/>
  <c r="Z59"/>
  <c r="Z91"/>
  <c r="Z87"/>
  <c r="Z81"/>
  <c r="Z76"/>
  <c r="Z69"/>
  <c r="Z65"/>
  <c r="Z58"/>
  <c r="Z52"/>
  <c r="Z40"/>
  <c r="Z44"/>
  <c r="Z21"/>
  <c r="Z47"/>
  <c r="Z36"/>
  <c r="Z42"/>
  <c r="Z32"/>
  <c r="Z641"/>
  <c r="Z622"/>
  <c r="Z613"/>
  <c r="Z581"/>
  <c r="Z609"/>
  <c r="Z599"/>
  <c r="Z583"/>
  <c r="Z573"/>
  <c r="Z553"/>
  <c r="Z551"/>
  <c r="Z566"/>
  <c r="Z543"/>
  <c r="Z507"/>
  <c r="Z526"/>
  <c r="Z529"/>
  <c r="Z516"/>
  <c r="Z501"/>
  <c r="Z491"/>
  <c r="Z474"/>
  <c r="Z489"/>
  <c r="Z481"/>
  <c r="Z463"/>
  <c r="Z431"/>
  <c r="Z432"/>
  <c r="Z454"/>
  <c r="Z444"/>
  <c r="Z424"/>
  <c r="Z392"/>
  <c r="Z398"/>
  <c r="Z413"/>
  <c r="Z400"/>
  <c r="Z384"/>
  <c r="Z358"/>
  <c r="Z354"/>
  <c r="Z350"/>
  <c r="Z366"/>
  <c r="Z347"/>
  <c r="Z333"/>
  <c r="Z323"/>
  <c r="Z299"/>
  <c r="Z319"/>
  <c r="Z309"/>
  <c r="Z297"/>
  <c r="Z285"/>
  <c r="Z264"/>
  <c r="Z278"/>
  <c r="Z270"/>
  <c r="Z253"/>
  <c r="Z228"/>
  <c r="Z226"/>
  <c r="Z242"/>
  <c r="Z231"/>
  <c r="Z214"/>
  <c r="Z184"/>
  <c r="Z181"/>
  <c r="Z206"/>
  <c r="Z197"/>
  <c r="Z176"/>
  <c r="Z150"/>
  <c r="Z141"/>
  <c r="Z160"/>
  <c r="Z147"/>
  <c r="Z132"/>
  <c r="Z128"/>
  <c r="Z126"/>
  <c r="Z115"/>
  <c r="Z106"/>
  <c r="Z93"/>
  <c r="Z72"/>
  <c r="Z89"/>
  <c r="Z80"/>
  <c r="Z67"/>
  <c r="Z55"/>
  <c r="Z22"/>
  <c r="Z28"/>
  <c r="Z12"/>
  <c r="Z813"/>
  <c r="Z308"/>
  <c r="AC88" i="10"/>
  <c r="AE88" s="1"/>
  <c r="AC16"/>
  <c r="AE16" s="1"/>
  <c r="AC62"/>
  <c r="AE62" s="1"/>
  <c r="AC61"/>
  <c r="AE61" s="1"/>
  <c r="AC108"/>
  <c r="AE108" s="1"/>
  <c r="AC44"/>
  <c r="AE44" s="1"/>
  <c r="AC49"/>
  <c r="AE49" s="1"/>
  <c r="AC22"/>
  <c r="AE22" s="1"/>
  <c r="AC93"/>
  <c r="AE93" s="1"/>
  <c r="AC30"/>
  <c r="AE30" s="1"/>
  <c r="AC78"/>
  <c r="AE78" s="1"/>
  <c r="AC40"/>
  <c r="AE40" s="1"/>
  <c r="AC52"/>
  <c r="AE52" s="1"/>
  <c r="AC111"/>
  <c r="AE111" s="1"/>
  <c r="AC24"/>
  <c r="AE24" s="1"/>
  <c r="AC68"/>
  <c r="AE68" s="1"/>
  <c r="AC63"/>
  <c r="AE63" s="1"/>
  <c r="AC33"/>
  <c r="AE33" s="1"/>
  <c r="AC92"/>
  <c r="AE92" s="1"/>
  <c r="AC100"/>
  <c r="AE100" s="1"/>
  <c r="AC114"/>
  <c r="AE114" s="1"/>
  <c r="AC54"/>
  <c r="AE54" s="1"/>
  <c r="AC76"/>
  <c r="AE76" s="1"/>
  <c r="AC12"/>
  <c r="AE12" s="1"/>
  <c r="AC58"/>
  <c r="AE58" s="1"/>
  <c r="AE112"/>
  <c r="AC112"/>
  <c r="AC56"/>
  <c r="AE56" s="1"/>
  <c r="AC50"/>
  <c r="AE50" s="1"/>
  <c r="AC102"/>
  <c r="AE102" s="1"/>
  <c r="AC70"/>
  <c r="AE70" s="1"/>
  <c r="AC28"/>
  <c r="AE28" s="1"/>
  <c r="AC84"/>
  <c r="AE84" s="1"/>
  <c r="AC18"/>
  <c r="AE18" s="1"/>
  <c r="AC47"/>
  <c r="AE47" s="1"/>
  <c r="AC104"/>
  <c r="AE104" s="1"/>
  <c r="AC74"/>
  <c r="AE74" s="1"/>
  <c r="AC113"/>
  <c r="AE113" s="1"/>
  <c r="AC132" i="9"/>
  <c r="AE132" s="1"/>
  <c r="AC44"/>
  <c r="AE44" s="1"/>
  <c r="AE108"/>
  <c r="AC68"/>
  <c r="AE68" s="1"/>
  <c r="AC45"/>
  <c r="AE45" s="1"/>
  <c r="AC65"/>
  <c r="AE65" s="1"/>
  <c r="AC117"/>
  <c r="AE117" s="1"/>
  <c r="AC116"/>
  <c r="AE116" s="1"/>
  <c r="AC28"/>
  <c r="AE28" s="1"/>
  <c r="AC93"/>
  <c r="AE93" s="1"/>
  <c r="AC36"/>
  <c r="AE36" s="1"/>
  <c r="AC63"/>
  <c r="AE63" s="1"/>
  <c r="AC69"/>
  <c r="AE69" s="1"/>
  <c r="AC14"/>
  <c r="AE14" s="1"/>
  <c r="AC23"/>
  <c r="AE23" s="1"/>
  <c r="AC58"/>
  <c r="AE58" s="1"/>
  <c r="AC84"/>
  <c r="AE84" s="1"/>
  <c r="AC13"/>
  <c r="AE13" s="1"/>
  <c r="AC76"/>
  <c r="AE76" s="1"/>
  <c r="AC20"/>
  <c r="AE20" s="1"/>
  <c r="AC31"/>
  <c r="AE31" s="1"/>
  <c r="AC136"/>
  <c r="AE136" s="1"/>
  <c r="AC85"/>
  <c r="AE85" s="1"/>
  <c r="AC16"/>
  <c r="AE16" s="1"/>
  <c r="AC49"/>
  <c r="AE49" s="1"/>
  <c r="AC8"/>
  <c r="AE8" s="1"/>
  <c r="AC142"/>
  <c r="AE142" s="1"/>
  <c r="AC52"/>
  <c r="AE52" s="1"/>
  <c r="AC60"/>
  <c r="AE60" s="1"/>
  <c r="AC124"/>
  <c r="AE124" s="1"/>
  <c r="AC100"/>
  <c r="AE100" s="1"/>
  <c r="AC72"/>
  <c r="AE72" s="1"/>
  <c r="AC66"/>
  <c r="AE66" s="1"/>
  <c r="AC47"/>
  <c r="AE47" s="1"/>
  <c r="AC104"/>
  <c r="AE104" s="1"/>
  <c r="AC148"/>
  <c r="AE148" s="1"/>
  <c r="AC1089" i="1"/>
  <c r="AE1089" s="1"/>
  <c r="AC1081"/>
  <c r="AE1081" s="1"/>
  <c r="AC1045"/>
  <c r="AE1045" s="1"/>
  <c r="AC1114"/>
  <c r="AE1114" s="1"/>
  <c r="AC1077"/>
  <c r="AE1077" s="1"/>
  <c r="AC1080"/>
  <c r="AE1080" s="1"/>
  <c r="AC1100"/>
  <c r="AE1100" s="1"/>
  <c r="AC1137"/>
  <c r="AE1137" s="1"/>
  <c r="AC1093"/>
  <c r="AE1093" s="1"/>
  <c r="AC1085"/>
  <c r="AE1085" s="1"/>
  <c r="AC1060"/>
  <c r="AE1060" s="1"/>
  <c r="AC1113"/>
  <c r="AE1113" s="1"/>
  <c r="AC1052"/>
  <c r="AE1052" s="1"/>
  <c r="AC1061"/>
  <c r="AE1061" s="1"/>
  <c r="AC1133"/>
  <c r="AE1133" s="1"/>
  <c r="AC1125"/>
  <c r="AE1125" s="1"/>
  <c r="AC1101"/>
  <c r="AE1101" s="1"/>
  <c r="AC1069"/>
  <c r="AE1069" s="1"/>
  <c r="AC1037"/>
  <c r="AE1037" s="1"/>
  <c r="AC1121"/>
  <c r="AE1121" s="1"/>
  <c r="AC1034"/>
  <c r="AE1034" s="1"/>
  <c r="AC1111"/>
  <c r="AE1111" s="1"/>
  <c r="AC1105"/>
  <c r="AE1105" s="1"/>
  <c r="AC1097"/>
  <c r="AE1097" s="1"/>
  <c r="AC1129"/>
  <c r="AE1129" s="1"/>
  <c r="AC1053"/>
  <c r="AE1053" s="1"/>
  <c r="AC1084"/>
  <c r="AE1084" s="1"/>
  <c r="AC1025"/>
  <c r="AE1025" s="1"/>
  <c r="AC1057"/>
  <c r="AE1057" s="1"/>
  <c r="AF56"/>
  <c r="AD1001"/>
  <c r="M1001"/>
  <c r="AF1001" s="1"/>
  <c r="AF1004"/>
  <c r="AF847"/>
  <c r="AF795"/>
  <c r="AF758"/>
  <c r="AF600"/>
  <c r="AF527"/>
  <c r="AF494"/>
  <c r="AF336"/>
  <c r="AF280"/>
  <c r="AF250"/>
  <c r="AF54"/>
  <c r="AD1004"/>
  <c r="AA1000"/>
  <c r="Z1015"/>
  <c r="AD990"/>
  <c r="AF990"/>
  <c r="AF881"/>
  <c r="AF631"/>
  <c r="AF414"/>
  <c r="AF192"/>
  <c r="AD1018"/>
  <c r="AA1017"/>
  <c r="Z1002"/>
  <c r="AD1003"/>
  <c r="AF886"/>
  <c r="AF655"/>
  <c r="AF356"/>
  <c r="AF94"/>
  <c r="AF9"/>
  <c r="AF1013"/>
  <c r="AF998"/>
  <c r="AF975"/>
  <c r="AF961"/>
  <c r="AF951"/>
  <c r="AF980"/>
  <c r="AF963"/>
  <c r="AF945"/>
  <c r="AF930"/>
  <c r="AF949"/>
  <c r="AF926"/>
  <c r="AF918"/>
  <c r="AF878"/>
  <c r="AD156"/>
  <c r="AD136"/>
  <c r="AD152"/>
  <c r="AD146"/>
  <c r="AD95"/>
  <c r="AD125"/>
  <c r="AD118"/>
  <c r="AD114"/>
  <c r="AD98"/>
  <c r="AD92"/>
  <c r="AD50"/>
  <c r="AD88"/>
  <c r="AD71"/>
  <c r="AD66"/>
  <c r="AD48"/>
  <c r="AD46"/>
  <c r="AD38"/>
  <c r="AD11"/>
  <c r="AD19"/>
  <c r="AD15"/>
  <c r="AD996"/>
  <c r="AD960"/>
  <c r="AD978"/>
  <c r="AD944"/>
  <c r="AD947"/>
  <c r="AD894"/>
  <c r="AD895"/>
  <c r="AD855"/>
  <c r="AD831"/>
  <c r="AD800"/>
  <c r="AD775"/>
  <c r="AD713"/>
  <c r="AD719"/>
  <c r="AD662"/>
  <c r="AF607"/>
  <c r="AF528"/>
  <c r="AF396"/>
  <c r="AF933"/>
  <c r="AF813"/>
  <c r="AF672"/>
  <c r="AF535"/>
  <c r="AF446"/>
  <c r="AF310"/>
  <c r="AF177"/>
  <c r="AF954"/>
  <c r="AF703"/>
  <c r="AF464"/>
  <c r="AF992"/>
  <c r="AF965"/>
  <c r="AF931"/>
  <c r="AF913"/>
  <c r="AF870"/>
  <c r="AF826"/>
  <c r="AF791"/>
  <c r="AF732"/>
  <c r="AF734"/>
  <c r="AF705"/>
  <c r="AF684"/>
  <c r="AF614"/>
  <c r="AF586"/>
  <c r="AF574"/>
  <c r="AF548"/>
  <c r="AF517"/>
  <c r="AF490"/>
  <c r="AF437"/>
  <c r="AF381"/>
  <c r="AF387"/>
  <c r="AF367"/>
  <c r="AF301"/>
  <c r="AF287"/>
  <c r="AF255"/>
  <c r="AF233"/>
  <c r="AF207"/>
  <c r="AF161"/>
  <c r="AF77"/>
  <c r="AF31"/>
  <c r="AD1007"/>
  <c r="M1007"/>
  <c r="AF1007" s="1"/>
  <c r="AD970"/>
  <c r="M970"/>
  <c r="AF970" s="1"/>
  <c r="AD981"/>
  <c r="M981"/>
  <c r="AF981" s="1"/>
  <c r="AD917"/>
  <c r="M917"/>
  <c r="AF917" s="1"/>
  <c r="AD953"/>
  <c r="M953"/>
  <c r="AF953" s="1"/>
  <c r="AD920"/>
  <c r="M920"/>
  <c r="AF920" s="1"/>
  <c r="AD908"/>
  <c r="M908"/>
  <c r="AF908" s="1"/>
  <c r="AD898"/>
  <c r="M898"/>
  <c r="AF898" s="1"/>
  <c r="AD871"/>
  <c r="M871"/>
  <c r="AF871" s="1"/>
  <c r="AD858"/>
  <c r="M858"/>
  <c r="AF858" s="1"/>
  <c r="AD835"/>
  <c r="M835"/>
  <c r="AF835" s="1"/>
  <c r="AD836"/>
  <c r="M836"/>
  <c r="AF836" s="1"/>
  <c r="AD805"/>
  <c r="M805"/>
  <c r="AF805" s="1"/>
  <c r="AD770"/>
  <c r="M770"/>
  <c r="AF770" s="1"/>
  <c r="AD778"/>
  <c r="M778"/>
  <c r="AF778" s="1"/>
  <c r="AD750"/>
  <c r="M750"/>
  <c r="AF750" s="1"/>
  <c r="AD745"/>
  <c r="M745"/>
  <c r="AF745" s="1"/>
  <c r="AD694"/>
  <c r="M694"/>
  <c r="AF694" s="1"/>
  <c r="AD724"/>
  <c r="M724"/>
  <c r="AF724" s="1"/>
  <c r="AD697"/>
  <c r="M697"/>
  <c r="AF697" s="1"/>
  <c r="AD667"/>
  <c r="M667"/>
  <c r="AF667" s="1"/>
  <c r="AD674"/>
  <c r="M674"/>
  <c r="AF674" s="1"/>
  <c r="AD644"/>
  <c r="M644"/>
  <c r="AF644" s="1"/>
  <c r="AD642"/>
  <c r="M642"/>
  <c r="AF642" s="1"/>
  <c r="AD582"/>
  <c r="M582"/>
  <c r="AF582" s="1"/>
  <c r="AD610"/>
  <c r="M610"/>
  <c r="AF610" s="1"/>
  <c r="AD584"/>
  <c r="M584"/>
  <c r="AF584" s="1"/>
  <c r="AD539"/>
  <c r="M539"/>
  <c r="AF539" s="1"/>
  <c r="AD559"/>
  <c r="M559"/>
  <c r="AF559" s="1"/>
  <c r="AD561"/>
  <c r="M561"/>
  <c r="AF561" s="1"/>
  <c r="AD530"/>
  <c r="M530"/>
  <c r="AF530" s="1"/>
  <c r="AD503"/>
  <c r="M503"/>
  <c r="AF503" s="1"/>
  <c r="AD479"/>
  <c r="M479"/>
  <c r="AF479" s="1"/>
  <c r="AD482"/>
  <c r="M482"/>
  <c r="AF482" s="1"/>
  <c r="AD433"/>
  <c r="M433"/>
  <c r="AF433" s="1"/>
  <c r="AD455"/>
  <c r="M455"/>
  <c r="AF455" s="1"/>
  <c r="AD425"/>
  <c r="M425"/>
  <c r="AF425" s="1"/>
  <c r="AD406"/>
  <c r="M406"/>
  <c r="AF406" s="1"/>
  <c r="AD401"/>
  <c r="M401"/>
  <c r="AF401" s="1"/>
  <c r="AD373"/>
  <c r="M373"/>
  <c r="AF373" s="1"/>
  <c r="AD341"/>
  <c r="M341"/>
  <c r="AF341" s="1"/>
  <c r="AD352"/>
  <c r="M352"/>
  <c r="AF352" s="1"/>
  <c r="AD325"/>
  <c r="M325"/>
  <c r="AF325" s="1"/>
  <c r="AD322"/>
  <c r="M322"/>
  <c r="AF322" s="1"/>
  <c r="AD296"/>
  <c r="M296"/>
  <c r="AF296" s="1"/>
  <c r="AD266"/>
  <c r="M266"/>
  <c r="AF266" s="1"/>
  <c r="AD271"/>
  <c r="M271"/>
  <c r="AF271" s="1"/>
  <c r="AD230"/>
  <c r="M230"/>
  <c r="AF230" s="1"/>
  <c r="AD243"/>
  <c r="M243"/>
  <c r="AF243" s="1"/>
  <c r="AD215"/>
  <c r="M215"/>
  <c r="AF215" s="1"/>
  <c r="AD190"/>
  <c r="M190"/>
  <c r="AF190" s="1"/>
  <c r="AD198"/>
  <c r="M198"/>
  <c r="AF198" s="1"/>
  <c r="AD157"/>
  <c r="M157"/>
  <c r="AF157" s="1"/>
  <c r="AD135"/>
  <c r="M135"/>
  <c r="AF135" s="1"/>
  <c r="AD107"/>
  <c r="M107"/>
  <c r="AF107" s="1"/>
  <c r="AD82"/>
  <c r="M82"/>
  <c r="AF82" s="1"/>
  <c r="AD1012"/>
  <c r="AD997"/>
  <c r="AD992"/>
  <c r="AD968"/>
  <c r="AD959"/>
  <c r="AD954"/>
  <c r="AD985"/>
  <c r="AD976"/>
  <c r="AD965"/>
  <c r="AD955"/>
  <c r="AD941"/>
  <c r="AD933"/>
  <c r="AD916"/>
  <c r="AD942"/>
  <c r="AD931"/>
  <c r="AD924"/>
  <c r="AD885"/>
  <c r="AD881"/>
  <c r="AD912"/>
  <c r="AD892"/>
  <c r="AD913"/>
  <c r="AD902"/>
  <c r="AD890"/>
  <c r="AD886"/>
  <c r="AD875"/>
  <c r="AD853"/>
  <c r="AD870"/>
  <c r="AD865"/>
  <c r="AD851"/>
  <c r="AD847"/>
  <c r="AD833"/>
  <c r="AD830"/>
  <c r="AD826"/>
  <c r="AD840"/>
  <c r="AD822"/>
  <c r="AD813"/>
  <c r="AD811"/>
  <c r="AD803"/>
  <c r="AD791"/>
  <c r="AD780"/>
  <c r="AD799"/>
  <c r="AD795"/>
  <c r="AD788"/>
  <c r="AD774"/>
  <c r="AD732"/>
  <c r="AD756"/>
  <c r="AD764"/>
  <c r="AD758"/>
  <c r="AD753"/>
  <c r="AD738"/>
  <c r="AD734"/>
  <c r="AD718"/>
  <c r="AD710"/>
  <c r="AD703"/>
  <c r="AD728"/>
  <c r="AD717"/>
  <c r="AD705"/>
  <c r="AD701"/>
  <c r="AD689"/>
  <c r="AD672"/>
  <c r="AD657"/>
  <c r="AD656"/>
  <c r="AD684"/>
  <c r="AD680"/>
  <c r="AD661"/>
  <c r="AD655"/>
  <c r="AD624"/>
  <c r="AD626"/>
  <c r="AD614"/>
  <c r="AD649"/>
  <c r="AD634"/>
  <c r="AD631"/>
  <c r="AD619"/>
  <c r="AD595"/>
  <c r="AD586"/>
  <c r="AD597"/>
  <c r="AD606"/>
  <c r="AD600"/>
  <c r="AD590"/>
  <c r="AD578"/>
  <c r="AD574"/>
  <c r="AD534"/>
  <c r="AD537"/>
  <c r="AD535"/>
  <c r="AD546"/>
  <c r="AD568"/>
  <c r="AD548"/>
  <c r="AD540"/>
  <c r="AD520"/>
  <c r="AD527"/>
  <c r="AD514"/>
  <c r="AD522"/>
  <c r="AD517"/>
  <c r="AD510"/>
  <c r="AD497"/>
  <c r="AD494"/>
  <c r="AD460"/>
  <c r="AD468"/>
  <c r="AD490"/>
  <c r="AD486"/>
  <c r="AD472"/>
  <c r="AD464"/>
  <c r="AD458"/>
  <c r="AD447"/>
  <c r="AD437"/>
  <c r="AD423"/>
  <c r="AD452"/>
  <c r="AD446"/>
  <c r="AD436"/>
  <c r="AD417"/>
  <c r="AD381"/>
  <c r="AD375"/>
  <c r="AD395"/>
  <c r="AD414"/>
  <c r="AD405"/>
  <c r="AD393"/>
  <c r="AD387"/>
  <c r="AD380"/>
  <c r="AD331"/>
  <c r="AD356"/>
  <c r="AD345"/>
  <c r="AD371"/>
  <c r="AD367"/>
  <c r="AD363"/>
  <c r="AD340"/>
  <c r="AD336"/>
  <c r="AD311"/>
  <c r="AD308"/>
  <c r="AD301"/>
  <c r="AD328"/>
  <c r="AD318"/>
  <c r="AD310"/>
  <c r="AD305"/>
  <c r="AD289"/>
  <c r="AD287"/>
  <c r="AD274"/>
  <c r="AD288"/>
  <c r="AD280"/>
  <c r="AD276"/>
  <c r="AD259"/>
  <c r="AD255"/>
  <c r="AD237"/>
  <c r="AD223"/>
  <c r="AD250"/>
  <c r="AD247"/>
  <c r="AD238"/>
  <c r="AD233"/>
  <c r="AD219"/>
  <c r="AD210"/>
  <c r="AD192"/>
  <c r="AD203"/>
  <c r="AD172"/>
  <c r="AD207"/>
  <c r="AD202"/>
  <c r="AD186"/>
  <c r="AD177"/>
  <c r="AD170"/>
  <c r="AD169"/>
  <c r="AD142"/>
  <c r="AD165"/>
  <c r="AD161"/>
  <c r="AD154"/>
  <c r="AD148"/>
  <c r="AD143"/>
  <c r="AD127"/>
  <c r="AD129"/>
  <c r="AD108"/>
  <c r="AD94"/>
  <c r="AD121"/>
  <c r="AD116"/>
  <c r="AD112"/>
  <c r="AD100"/>
  <c r="AD96"/>
  <c r="AD78"/>
  <c r="AD77"/>
  <c r="AD57"/>
  <c r="AD90"/>
  <c r="AD86"/>
  <c r="AD75"/>
  <c r="AD68"/>
  <c r="AD64"/>
  <c r="AD54"/>
  <c r="AD51"/>
  <c r="AD35"/>
  <c r="AD37"/>
  <c r="AF1019"/>
  <c r="AF1003"/>
  <c r="AD20"/>
  <c r="AD45"/>
  <c r="AD34"/>
  <c r="AD43"/>
  <c r="AD31"/>
  <c r="AD25"/>
  <c r="AD17"/>
  <c r="AD13"/>
  <c r="M20"/>
  <c r="AF20" s="1"/>
  <c r="Z1023"/>
  <c r="AA1021"/>
  <c r="Z1019"/>
  <c r="M1022"/>
  <c r="AF1022" s="1"/>
  <c r="AD1022"/>
  <c r="M1020"/>
  <c r="AF1020" s="1"/>
  <c r="AD1020"/>
  <c r="M1000"/>
  <c r="AF1000" s="1"/>
  <c r="AD1000"/>
  <c r="AF475"/>
  <c r="M1015"/>
  <c r="AF1015" s="1"/>
  <c r="AD1015"/>
  <c r="M169"/>
  <c r="AF169" s="1"/>
  <c r="M154"/>
  <c r="AF154" s="1"/>
  <c r="M127"/>
  <c r="AF127" s="1"/>
  <c r="M121"/>
  <c r="AF121" s="1"/>
  <c r="M100"/>
  <c r="AF100" s="1"/>
  <c r="M57"/>
  <c r="AF57" s="1"/>
  <c r="M75"/>
  <c r="AF75" s="1"/>
  <c r="M51"/>
  <c r="AF51" s="1"/>
  <c r="M45"/>
  <c r="AF45" s="1"/>
  <c r="M25"/>
  <c r="AF25" s="1"/>
  <c r="M1012"/>
  <c r="AF1012" s="1"/>
  <c r="M997"/>
  <c r="AF997" s="1"/>
  <c r="M968"/>
  <c r="AF968" s="1"/>
  <c r="M959"/>
  <c r="AF959" s="1"/>
  <c r="M985"/>
  <c r="AF985" s="1"/>
  <c r="M976"/>
  <c r="AF976" s="1"/>
  <c r="M955"/>
  <c r="AF955" s="1"/>
  <c r="M941"/>
  <c r="AF941" s="1"/>
  <c r="M916"/>
  <c r="AF916" s="1"/>
  <c r="M942"/>
  <c r="AF942" s="1"/>
  <c r="M924"/>
  <c r="AF924" s="1"/>
  <c r="M885"/>
  <c r="AF885" s="1"/>
  <c r="M912"/>
  <c r="AF912" s="1"/>
  <c r="M892"/>
  <c r="AF892" s="1"/>
  <c r="M902"/>
  <c r="AF902" s="1"/>
  <c r="M890"/>
  <c r="AF890" s="1"/>
  <c r="M875"/>
  <c r="AF875" s="1"/>
  <c r="M853"/>
  <c r="AF853" s="1"/>
  <c r="M865"/>
  <c r="AF865" s="1"/>
  <c r="M851"/>
  <c r="AF851" s="1"/>
  <c r="M833"/>
  <c r="AF833" s="1"/>
  <c r="M830"/>
  <c r="AF830" s="1"/>
  <c r="M840"/>
  <c r="AF840" s="1"/>
  <c r="M822"/>
  <c r="AF822" s="1"/>
  <c r="M811"/>
  <c r="AF811" s="1"/>
  <c r="M803"/>
  <c r="AF803" s="1"/>
  <c r="M780"/>
  <c r="AF780" s="1"/>
  <c r="M799"/>
  <c r="AF799" s="1"/>
  <c r="M788"/>
  <c r="AF788" s="1"/>
  <c r="M774"/>
  <c r="AF774" s="1"/>
  <c r="M756"/>
  <c r="AF756" s="1"/>
  <c r="M764"/>
  <c r="AF764" s="1"/>
  <c r="M753"/>
  <c r="AF753" s="1"/>
  <c r="M738"/>
  <c r="AF738" s="1"/>
  <c r="M718"/>
  <c r="AF718" s="1"/>
  <c r="M710"/>
  <c r="AF710" s="1"/>
  <c r="M728"/>
  <c r="AF728" s="1"/>
  <c r="M717"/>
  <c r="AF717" s="1"/>
  <c r="M701"/>
  <c r="AF701" s="1"/>
  <c r="M689"/>
  <c r="AF689" s="1"/>
  <c r="M657"/>
  <c r="AF657" s="1"/>
  <c r="M656"/>
  <c r="AF656" s="1"/>
  <c r="M680"/>
  <c r="AF680" s="1"/>
  <c r="M661"/>
  <c r="AF661" s="1"/>
  <c r="M624"/>
  <c r="AF624" s="1"/>
  <c r="M626"/>
  <c r="AF626" s="1"/>
  <c r="M649"/>
  <c r="AF649" s="1"/>
  <c r="M634"/>
  <c r="AF634" s="1"/>
  <c r="M619"/>
  <c r="AF619" s="1"/>
  <c r="M595"/>
  <c r="AF595" s="1"/>
  <c r="M597"/>
  <c r="AF597" s="1"/>
  <c r="M606"/>
  <c r="AF606" s="1"/>
  <c r="M590"/>
  <c r="AF590" s="1"/>
  <c r="M578"/>
  <c r="AF578" s="1"/>
  <c r="M534"/>
  <c r="AF534" s="1"/>
  <c r="M537"/>
  <c r="AF537" s="1"/>
  <c r="M546"/>
  <c r="AF546" s="1"/>
  <c r="M568"/>
  <c r="AF568" s="1"/>
  <c r="M540"/>
  <c r="AF540" s="1"/>
  <c r="M520"/>
  <c r="AF520" s="1"/>
  <c r="M514"/>
  <c r="AF514" s="1"/>
  <c r="M522"/>
  <c r="AF522" s="1"/>
  <c r="M510"/>
  <c r="AF510" s="1"/>
  <c r="M497"/>
  <c r="AF497" s="1"/>
  <c r="M460"/>
  <c r="AF460" s="1"/>
  <c r="M468"/>
  <c r="AF468" s="1"/>
  <c r="M486"/>
  <c r="AF486" s="1"/>
  <c r="M472"/>
  <c r="AF472" s="1"/>
  <c r="M458"/>
  <c r="AF458" s="1"/>
  <c r="M447"/>
  <c r="AF447" s="1"/>
  <c r="M423"/>
  <c r="AF423" s="1"/>
  <c r="M452"/>
  <c r="AF452" s="1"/>
  <c r="M436"/>
  <c r="AF436" s="1"/>
  <c r="M417"/>
  <c r="AF417" s="1"/>
  <c r="M375"/>
  <c r="AF375" s="1"/>
  <c r="M395"/>
  <c r="AF395" s="1"/>
  <c r="M405"/>
  <c r="AF405" s="1"/>
  <c r="M393"/>
  <c r="AF393" s="1"/>
  <c r="M380"/>
  <c r="AF380" s="1"/>
  <c r="M331"/>
  <c r="AF331" s="1"/>
  <c r="M345"/>
  <c r="AF345" s="1"/>
  <c r="M371"/>
  <c r="AF371" s="1"/>
  <c r="M363"/>
  <c r="AF363" s="1"/>
  <c r="M340"/>
  <c r="AF340" s="1"/>
  <c r="M311"/>
  <c r="AF311" s="1"/>
  <c r="M308"/>
  <c r="AF308" s="1"/>
  <c r="M328"/>
  <c r="AF328" s="1"/>
  <c r="M318"/>
  <c r="AF318" s="1"/>
  <c r="M305"/>
  <c r="AF305" s="1"/>
  <c r="M289"/>
  <c r="AF289" s="1"/>
  <c r="M274"/>
  <c r="AF274" s="1"/>
  <c r="M288"/>
  <c r="AF288" s="1"/>
  <c r="M276"/>
  <c r="AF276" s="1"/>
  <c r="M259"/>
  <c r="AF259" s="1"/>
  <c r="M237"/>
  <c r="AF237" s="1"/>
  <c r="M223"/>
  <c r="AF223" s="1"/>
  <c r="M247"/>
  <c r="AF247" s="1"/>
  <c r="M238"/>
  <c r="AF238" s="1"/>
  <c r="M219"/>
  <c r="AF219" s="1"/>
  <c r="M210"/>
  <c r="AF210" s="1"/>
  <c r="M203"/>
  <c r="AF203" s="1"/>
  <c r="M172"/>
  <c r="AF172" s="1"/>
  <c r="M202"/>
  <c r="AF202" s="1"/>
  <c r="M186"/>
  <c r="AF186" s="1"/>
  <c r="M170"/>
  <c r="AF170" s="1"/>
  <c r="M1021"/>
  <c r="AF1021" s="1"/>
  <c r="AD1021"/>
  <c r="Z999"/>
  <c r="Z1020"/>
  <c r="AA1018"/>
  <c r="AA1001"/>
  <c r="AA1019"/>
  <c r="AA1015"/>
  <c r="AA999"/>
  <c r="AF1023"/>
  <c r="Z989"/>
  <c r="AD994"/>
  <c r="M994"/>
  <c r="AF994" s="1"/>
  <c r="AD957"/>
  <c r="M957"/>
  <c r="AF957" s="1"/>
  <c r="AD983"/>
  <c r="M983"/>
  <c r="AF983" s="1"/>
  <c r="AD935"/>
  <c r="M935"/>
  <c r="AF935" s="1"/>
  <c r="AD937"/>
  <c r="M937"/>
  <c r="AF937" s="1"/>
  <c r="M906"/>
  <c r="AF906" s="1"/>
  <c r="AD906"/>
  <c r="M904"/>
  <c r="AF904" s="1"/>
  <c r="AD904"/>
  <c r="AD896"/>
  <c r="M896"/>
  <c r="AF896" s="1"/>
  <c r="M862"/>
  <c r="AF862" s="1"/>
  <c r="AD862"/>
  <c r="AD861"/>
  <c r="M861"/>
  <c r="AF861" s="1"/>
  <c r="M868"/>
  <c r="AF868" s="1"/>
  <c r="AD868"/>
  <c r="AD860"/>
  <c r="M860"/>
  <c r="AF860" s="1"/>
  <c r="AD849"/>
  <c r="M849"/>
  <c r="AF849" s="1"/>
  <c r="AD816"/>
  <c r="M816"/>
  <c r="AF816" s="1"/>
  <c r="AD828"/>
  <c r="M828"/>
  <c r="AF828" s="1"/>
  <c r="AD838"/>
  <c r="M838"/>
  <c r="AF838" s="1"/>
  <c r="AD820"/>
  <c r="M820"/>
  <c r="AF820" s="1"/>
  <c r="AD807"/>
  <c r="M807"/>
  <c r="AF807" s="1"/>
  <c r="AD793"/>
  <c r="M793"/>
  <c r="AF793" s="1"/>
  <c r="AD772"/>
  <c r="M772"/>
  <c r="AF772" s="1"/>
  <c r="AD796"/>
  <c r="M796"/>
  <c r="AF796" s="1"/>
  <c r="AD785"/>
  <c r="M785"/>
  <c r="AF785" s="1"/>
  <c r="AD742"/>
  <c r="M742"/>
  <c r="AF742" s="1"/>
  <c r="AD751"/>
  <c r="M751"/>
  <c r="AF751" s="1"/>
  <c r="AD759"/>
  <c r="M759"/>
  <c r="AF759" s="1"/>
  <c r="AD747"/>
  <c r="M747"/>
  <c r="AF747" s="1"/>
  <c r="AD736"/>
  <c r="M736"/>
  <c r="AF736" s="1"/>
  <c r="AD712"/>
  <c r="M712"/>
  <c r="AF712" s="1"/>
  <c r="AD708"/>
  <c r="M708"/>
  <c r="AF708" s="1"/>
  <c r="AD726"/>
  <c r="M726"/>
  <c r="AF726" s="1"/>
  <c r="AD711"/>
  <c r="M711"/>
  <c r="AF711" s="1"/>
  <c r="AD699"/>
  <c r="M699"/>
  <c r="AF699" s="1"/>
  <c r="AD686"/>
  <c r="M686"/>
  <c r="AF686" s="1"/>
  <c r="M668"/>
  <c r="AF668" s="1"/>
  <c r="AD668"/>
  <c r="AD665"/>
  <c r="M665"/>
  <c r="AF665" s="1"/>
  <c r="M682"/>
  <c r="AF682" s="1"/>
  <c r="AD682"/>
  <c r="AD663"/>
  <c r="M663"/>
  <c r="AF663" s="1"/>
  <c r="M629"/>
  <c r="AF629" s="1"/>
  <c r="AD629"/>
  <c r="AD623"/>
  <c r="M623"/>
  <c r="AF623" s="1"/>
  <c r="AD645"/>
  <c r="M645"/>
  <c r="AF645" s="1"/>
  <c r="AD632"/>
  <c r="M632"/>
  <c r="AF632" s="1"/>
  <c r="AD617"/>
  <c r="M617"/>
  <c r="AF617" s="1"/>
  <c r="AD593"/>
  <c r="M593"/>
  <c r="AF593" s="1"/>
  <c r="AD612"/>
  <c r="M612"/>
  <c r="AF612" s="1"/>
  <c r="AD603"/>
  <c r="M603"/>
  <c r="AF603" s="1"/>
  <c r="AD588"/>
  <c r="M588"/>
  <c r="AF588" s="1"/>
  <c r="AD576"/>
  <c r="M576"/>
  <c r="AF576" s="1"/>
  <c r="AD569"/>
  <c r="M569"/>
  <c r="AF569" s="1"/>
  <c r="AD550"/>
  <c r="M550"/>
  <c r="AF550" s="1"/>
  <c r="AD549"/>
  <c r="M549"/>
  <c r="AF549" s="1"/>
  <c r="AD541"/>
  <c r="M541"/>
  <c r="AF541" s="1"/>
  <c r="AD547"/>
  <c r="M547"/>
  <c r="AF547" s="1"/>
  <c r="AD499"/>
  <c r="M499"/>
  <c r="AF499" s="1"/>
  <c r="AD509"/>
  <c r="M509"/>
  <c r="AF509" s="1"/>
  <c r="AD519"/>
  <c r="M519"/>
  <c r="AF519" s="1"/>
  <c r="AD505"/>
  <c r="M505"/>
  <c r="AF505" s="1"/>
  <c r="AD495"/>
  <c r="M495"/>
  <c r="AF495" s="1"/>
  <c r="AD492"/>
  <c r="M492"/>
  <c r="AF492" s="1"/>
  <c r="AD456"/>
  <c r="M456"/>
  <c r="AF456" s="1"/>
  <c r="AD484"/>
  <c r="M484"/>
  <c r="AF484" s="1"/>
  <c r="AD469"/>
  <c r="M469"/>
  <c r="AF469" s="1"/>
  <c r="AD440"/>
  <c r="M440"/>
  <c r="AF440" s="1"/>
  <c r="AD442"/>
  <c r="M442"/>
  <c r="AF442" s="1"/>
  <c r="AD420"/>
  <c r="M420"/>
  <c r="AF420" s="1"/>
  <c r="AD449"/>
  <c r="M449"/>
  <c r="AF449" s="1"/>
  <c r="AD434"/>
  <c r="M434"/>
  <c r="AF434" s="1"/>
  <c r="AD415"/>
  <c r="M415"/>
  <c r="AF415" s="1"/>
  <c r="AD409"/>
  <c r="M409"/>
  <c r="AF409" s="1"/>
  <c r="AD386"/>
  <c r="M386"/>
  <c r="AF386" s="1"/>
  <c r="AD403"/>
  <c r="M403"/>
  <c r="AF403" s="1"/>
  <c r="AD390"/>
  <c r="M390"/>
  <c r="AF390" s="1"/>
  <c r="M383"/>
  <c r="AF383" s="1"/>
  <c r="AD383"/>
  <c r="AD355"/>
  <c r="M355"/>
  <c r="AF355" s="1"/>
  <c r="AD360"/>
  <c r="M360"/>
  <c r="AF360" s="1"/>
  <c r="AD343"/>
  <c r="M343"/>
  <c r="AF343" s="1"/>
  <c r="AD369"/>
  <c r="M369"/>
  <c r="AF369" s="1"/>
  <c r="AD359"/>
  <c r="M359"/>
  <c r="AF359" s="1"/>
  <c r="M348"/>
  <c r="AF348" s="1"/>
  <c r="AD348"/>
  <c r="AD332"/>
  <c r="M332"/>
  <c r="AF332" s="1"/>
  <c r="M313"/>
  <c r="AF313" s="1"/>
  <c r="AD313"/>
  <c r="AD293"/>
  <c r="M293"/>
  <c r="AF293" s="1"/>
  <c r="M320"/>
  <c r="AF320" s="1"/>
  <c r="AD320"/>
  <c r="M307"/>
  <c r="AF307" s="1"/>
  <c r="AD307"/>
  <c r="AD294"/>
  <c r="M294"/>
  <c r="AF294" s="1"/>
  <c r="M284"/>
  <c r="AF284" s="1"/>
  <c r="AD284"/>
  <c r="AD263"/>
  <c r="M263"/>
  <c r="AF263" s="1"/>
  <c r="M279"/>
  <c r="AF279" s="1"/>
  <c r="AD279"/>
  <c r="AD261"/>
  <c r="M261"/>
  <c r="AF261" s="1"/>
  <c r="M252"/>
  <c r="AF252" s="1"/>
  <c r="AD252"/>
  <c r="AD225"/>
  <c r="M225"/>
  <c r="AF225" s="1"/>
  <c r="M249"/>
  <c r="AF249" s="1"/>
  <c r="AD249"/>
  <c r="AD241"/>
  <c r="M241"/>
  <c r="AF241" s="1"/>
  <c r="M229"/>
  <c r="AF229" s="1"/>
  <c r="AD229"/>
  <c r="AD213"/>
  <c r="M213"/>
  <c r="AF213" s="1"/>
  <c r="M182"/>
  <c r="AF182" s="1"/>
  <c r="AD182"/>
  <c r="AD174"/>
  <c r="M174"/>
  <c r="AF174" s="1"/>
  <c r="M205"/>
  <c r="AF205" s="1"/>
  <c r="AD205"/>
  <c r="AD200"/>
  <c r="M200"/>
  <c r="AF200" s="1"/>
  <c r="AD179"/>
  <c r="M179"/>
  <c r="AF179" s="1"/>
  <c r="AD167"/>
  <c r="M167"/>
  <c r="AF167" s="1"/>
  <c r="AD163"/>
  <c r="M163"/>
  <c r="AF163" s="1"/>
  <c r="AD139"/>
  <c r="M139"/>
  <c r="AF139" s="1"/>
  <c r="AD103"/>
  <c r="M103"/>
  <c r="AF103" s="1"/>
  <c r="AD110"/>
  <c r="M110"/>
  <c r="AF110" s="1"/>
  <c r="M104"/>
  <c r="AF104" s="1"/>
  <c r="AD104"/>
  <c r="AD60"/>
  <c r="M60"/>
  <c r="AF60" s="1"/>
  <c r="M79"/>
  <c r="AF79" s="1"/>
  <c r="AD79"/>
  <c r="AD62"/>
  <c r="M62"/>
  <c r="AF62" s="1"/>
  <c r="AD23"/>
  <c r="M23"/>
  <c r="AF23" s="1"/>
  <c r="M10"/>
  <c r="AF10" s="1"/>
  <c r="AD10"/>
  <c r="M27"/>
  <c r="AF27" s="1"/>
  <c r="AD27"/>
  <c r="W59"/>
  <c r="AF59" s="1"/>
  <c r="AD59"/>
  <c r="AD1016"/>
  <c r="M1016"/>
  <c r="AF1016" s="1"/>
  <c r="AD1006"/>
  <c r="M1006"/>
  <c r="AF1006" s="1"/>
  <c r="AD988"/>
  <c r="M988"/>
  <c r="AF988" s="1"/>
  <c r="AD969"/>
  <c r="M969"/>
  <c r="AF969" s="1"/>
  <c r="AD952"/>
  <c r="M952"/>
  <c r="AF952" s="1"/>
  <c r="AD977"/>
  <c r="M977"/>
  <c r="AF977" s="1"/>
  <c r="AD964"/>
  <c r="M964"/>
  <c r="AF964" s="1"/>
  <c r="AD946"/>
  <c r="M946"/>
  <c r="AF946" s="1"/>
  <c r="AD932"/>
  <c r="M932"/>
  <c r="AF932" s="1"/>
  <c r="AD948"/>
  <c r="M948"/>
  <c r="AF948" s="1"/>
  <c r="AD929"/>
  <c r="M929"/>
  <c r="AF929" s="1"/>
  <c r="AD919"/>
  <c r="M919"/>
  <c r="AF919" s="1"/>
  <c r="AD879"/>
  <c r="M879"/>
  <c r="AF879" s="1"/>
  <c r="AD907"/>
  <c r="M907"/>
  <c r="AF907" s="1"/>
  <c r="AD905"/>
  <c r="M905"/>
  <c r="AF905" s="1"/>
  <c r="AD901"/>
  <c r="M901"/>
  <c r="AF901" s="1"/>
  <c r="AD897"/>
  <c r="M897"/>
  <c r="AF897" s="1"/>
  <c r="AD863"/>
  <c r="M863"/>
  <c r="AF863" s="1"/>
  <c r="AD874"/>
  <c r="M874"/>
  <c r="AF874" s="1"/>
  <c r="AD852"/>
  <c r="M852"/>
  <c r="AF852" s="1"/>
  <c r="AD864"/>
  <c r="M864"/>
  <c r="AF864" s="1"/>
  <c r="AD850"/>
  <c r="M850"/>
  <c r="AF850" s="1"/>
  <c r="AD817"/>
  <c r="M817"/>
  <c r="AF817" s="1"/>
  <c r="AD829"/>
  <c r="M829"/>
  <c r="AF829" s="1"/>
  <c r="AD839"/>
  <c r="M839"/>
  <c r="AF839" s="1"/>
  <c r="AD821"/>
  <c r="M821"/>
  <c r="AF821" s="1"/>
  <c r="AD808"/>
  <c r="M808"/>
  <c r="AF808" s="1"/>
  <c r="AD794"/>
  <c r="M794"/>
  <c r="AF794" s="1"/>
  <c r="AD773"/>
  <c r="M773"/>
  <c r="AF773" s="1"/>
  <c r="AD797"/>
  <c r="M797"/>
  <c r="AF797" s="1"/>
  <c r="AD786"/>
  <c r="M786"/>
  <c r="AF786" s="1"/>
  <c r="AD768"/>
  <c r="M768"/>
  <c r="AF768" s="1"/>
  <c r="AD752"/>
  <c r="M752"/>
  <c r="AF752" s="1"/>
  <c r="AD744"/>
  <c r="M744"/>
  <c r="AF744" s="1"/>
  <c r="AD757"/>
  <c r="M757"/>
  <c r="AF757" s="1"/>
  <c r="AD743"/>
  <c r="M743"/>
  <c r="AF743" s="1"/>
  <c r="AD733"/>
  <c r="M733"/>
  <c r="AF733" s="1"/>
  <c r="AD722"/>
  <c r="M722"/>
  <c r="AF722" s="1"/>
  <c r="AD692"/>
  <c r="M692"/>
  <c r="AF692" s="1"/>
  <c r="AD723"/>
  <c r="M723"/>
  <c r="AF723" s="1"/>
  <c r="AD673"/>
  <c r="M673"/>
  <c r="AF673" s="1"/>
  <c r="AD696"/>
  <c r="M696"/>
  <c r="AF696" s="1"/>
  <c r="AD669"/>
  <c r="M669"/>
  <c r="AF669" s="1"/>
  <c r="AD670"/>
  <c r="M670"/>
  <c r="AF670" s="1"/>
  <c r="AD683"/>
  <c r="M683"/>
  <c r="AF683" s="1"/>
  <c r="AD664"/>
  <c r="M664"/>
  <c r="AF664" s="1"/>
  <c r="AD637"/>
  <c r="M637"/>
  <c r="AF637" s="1"/>
  <c r="AD638"/>
  <c r="M638"/>
  <c r="AF638" s="1"/>
  <c r="AD627"/>
  <c r="M627"/>
  <c r="AF627" s="1"/>
  <c r="AD641"/>
  <c r="M641"/>
  <c r="AF641" s="1"/>
  <c r="AD622"/>
  <c r="M622"/>
  <c r="AF622" s="1"/>
  <c r="AD613"/>
  <c r="M613"/>
  <c r="AF613" s="1"/>
  <c r="AD581"/>
  <c r="M581"/>
  <c r="AF581" s="1"/>
  <c r="AD609"/>
  <c r="M609"/>
  <c r="AF609" s="1"/>
  <c r="AD599"/>
  <c r="M599"/>
  <c r="AF599" s="1"/>
  <c r="AD583"/>
  <c r="M583"/>
  <c r="AF583" s="1"/>
  <c r="AD573"/>
  <c r="M573"/>
  <c r="AF573" s="1"/>
  <c r="AD553"/>
  <c r="M553"/>
  <c r="AF553" s="1"/>
  <c r="AD551"/>
  <c r="M551"/>
  <c r="AF551" s="1"/>
  <c r="AD566"/>
  <c r="M566"/>
  <c r="AF566" s="1"/>
  <c r="AD543"/>
  <c r="M543"/>
  <c r="AF543" s="1"/>
  <c r="AD507"/>
  <c r="M507"/>
  <c r="AF507" s="1"/>
  <c r="AD526"/>
  <c r="M526"/>
  <c r="AF526" s="1"/>
  <c r="AD513"/>
  <c r="M513"/>
  <c r="AF513" s="1"/>
  <c r="AD523"/>
  <c r="M523"/>
  <c r="AF523" s="1"/>
  <c r="AD506"/>
  <c r="M506"/>
  <c r="AF506" s="1"/>
  <c r="AD496"/>
  <c r="M496"/>
  <c r="AF496" s="1"/>
  <c r="AD459"/>
  <c r="M459"/>
  <c r="AF459" s="1"/>
  <c r="AD466"/>
  <c r="M466"/>
  <c r="AF466" s="1"/>
  <c r="AD489"/>
  <c r="M489"/>
  <c r="AF489" s="1"/>
  <c r="AD481"/>
  <c r="M481"/>
  <c r="AF481" s="1"/>
  <c r="AD463"/>
  <c r="M463"/>
  <c r="AF463" s="1"/>
  <c r="AD431"/>
  <c r="M431"/>
  <c r="AF431" s="1"/>
  <c r="AD432"/>
  <c r="M432"/>
  <c r="AF432" s="1"/>
  <c r="AD454"/>
  <c r="M454"/>
  <c r="AF454" s="1"/>
  <c r="AD444"/>
  <c r="M444"/>
  <c r="AF444" s="1"/>
  <c r="AD424"/>
  <c r="M424"/>
  <c r="AF424" s="1"/>
  <c r="AD392"/>
  <c r="M392"/>
  <c r="AF392" s="1"/>
  <c r="AD398"/>
  <c r="M398"/>
  <c r="AF398" s="1"/>
  <c r="AD413"/>
  <c r="M413"/>
  <c r="AF413" s="1"/>
  <c r="AD400"/>
  <c r="M400"/>
  <c r="AF400" s="1"/>
  <c r="AD384"/>
  <c r="M384"/>
  <c r="AF384" s="1"/>
  <c r="AD358"/>
  <c r="M358"/>
  <c r="AF358" s="1"/>
  <c r="AD354"/>
  <c r="M354"/>
  <c r="AF354" s="1"/>
  <c r="AD350"/>
  <c r="M350"/>
  <c r="AF350" s="1"/>
  <c r="AD366"/>
  <c r="M366"/>
  <c r="AF366" s="1"/>
  <c r="AD347"/>
  <c r="M347"/>
  <c r="AF347" s="1"/>
  <c r="AD333"/>
  <c r="M333"/>
  <c r="AF333" s="1"/>
  <c r="AD323"/>
  <c r="M323"/>
  <c r="AF323" s="1"/>
  <c r="AD299"/>
  <c r="M299"/>
  <c r="AF299" s="1"/>
  <c r="AD319"/>
  <c r="M319"/>
  <c r="AF319" s="1"/>
  <c r="AD309"/>
  <c r="M309"/>
  <c r="AF309" s="1"/>
  <c r="AD300"/>
  <c r="M300"/>
  <c r="AF300" s="1"/>
  <c r="AD265"/>
  <c r="M265"/>
  <c r="AF265" s="1"/>
  <c r="AD269"/>
  <c r="M269"/>
  <c r="AF269" s="1"/>
  <c r="AD286"/>
  <c r="M286"/>
  <c r="AF286" s="1"/>
  <c r="AD275"/>
  <c r="M275"/>
  <c r="AF275" s="1"/>
  <c r="AD220"/>
  <c r="M220"/>
  <c r="AF220" s="1"/>
  <c r="AD222"/>
  <c r="M222"/>
  <c r="AF222" s="1"/>
  <c r="AD246"/>
  <c r="M246"/>
  <c r="AF246" s="1"/>
  <c r="AD235"/>
  <c r="M235"/>
  <c r="AF235" s="1"/>
  <c r="AD218"/>
  <c r="M218"/>
  <c r="AF218" s="1"/>
  <c r="AD209"/>
  <c r="M209"/>
  <c r="AF209" s="1"/>
  <c r="AD194"/>
  <c r="M194"/>
  <c r="AF194" s="1"/>
  <c r="AD196"/>
  <c r="M196"/>
  <c r="AF196" s="1"/>
  <c r="AD201"/>
  <c r="M201"/>
  <c r="AF201" s="1"/>
  <c r="AD183"/>
  <c r="M183"/>
  <c r="AF183" s="1"/>
  <c r="AD168"/>
  <c r="M168"/>
  <c r="AF168" s="1"/>
  <c r="AD166"/>
  <c r="M166"/>
  <c r="AF166" s="1"/>
  <c r="AD164"/>
  <c r="M164"/>
  <c r="AF164" s="1"/>
  <c r="AD153"/>
  <c r="M153"/>
  <c r="AF153" s="1"/>
  <c r="AD140"/>
  <c r="M140"/>
  <c r="AF140" s="1"/>
  <c r="AD120"/>
  <c r="M120"/>
  <c r="AF120" s="1"/>
  <c r="AD126"/>
  <c r="M126"/>
  <c r="AF126" s="1"/>
  <c r="AD115"/>
  <c r="M115"/>
  <c r="AF115" s="1"/>
  <c r="AD106"/>
  <c r="M106"/>
  <c r="AF106" s="1"/>
  <c r="AD99"/>
  <c r="M99"/>
  <c r="AF99" s="1"/>
  <c r="AD74"/>
  <c r="M74"/>
  <c r="AF74" s="1"/>
  <c r="AD72"/>
  <c r="M72"/>
  <c r="AF72" s="1"/>
  <c r="AD89"/>
  <c r="M89"/>
  <c r="AF89" s="1"/>
  <c r="AD80"/>
  <c r="M80"/>
  <c r="AF80" s="1"/>
  <c r="AD67"/>
  <c r="M67"/>
  <c r="AF67" s="1"/>
  <c r="AD55"/>
  <c r="M55"/>
  <c r="AF55" s="1"/>
  <c r="AD22"/>
  <c r="M22"/>
  <c r="AF22" s="1"/>
  <c r="AD29"/>
  <c r="M29"/>
  <c r="AF29" s="1"/>
  <c r="AD39"/>
  <c r="M39"/>
  <c r="AF39" s="1"/>
  <c r="AD41"/>
  <c r="M41"/>
  <c r="AF41" s="1"/>
  <c r="AD24"/>
  <c r="M24"/>
  <c r="AF24" s="1"/>
  <c r="AD8"/>
  <c r="M8"/>
  <c r="AF8" s="1"/>
  <c r="M152"/>
  <c r="AF152" s="1"/>
  <c r="M118"/>
  <c r="AF118" s="1"/>
  <c r="AF85"/>
  <c r="M48"/>
  <c r="AF48" s="1"/>
  <c r="AF42"/>
  <c r="AD1014"/>
  <c r="AD986"/>
  <c r="AD925"/>
  <c r="AD842"/>
  <c r="AD810"/>
  <c r="AD754"/>
  <c r="AD666"/>
  <c r="AD628"/>
  <c r="AD591"/>
  <c r="AD515"/>
  <c r="AD461"/>
  <c r="AD408"/>
  <c r="AD314"/>
  <c r="AD277"/>
  <c r="AD208"/>
  <c r="AD144"/>
  <c r="AD76"/>
  <c r="AF1011"/>
  <c r="AF993"/>
  <c r="AF956"/>
  <c r="AF982"/>
  <c r="AF927"/>
  <c r="AF950"/>
  <c r="AF921"/>
  <c r="AF909"/>
  <c r="AF899"/>
  <c r="AF872"/>
  <c r="AF859"/>
  <c r="AF814"/>
  <c r="AF837"/>
  <c r="AF806"/>
  <c r="AF771"/>
  <c r="AF784"/>
  <c r="AF749"/>
  <c r="AF760"/>
  <c r="AF735"/>
  <c r="AF706"/>
  <c r="AF707"/>
  <c r="AF685"/>
  <c r="AF671"/>
  <c r="AF675"/>
  <c r="AF647"/>
  <c r="AF643"/>
  <c r="AF615"/>
  <c r="AF611"/>
  <c r="AF587"/>
  <c r="AF538"/>
  <c r="AF556"/>
  <c r="AF552"/>
  <c r="AF508"/>
  <c r="AF504"/>
  <c r="AF476"/>
  <c r="AF483"/>
  <c r="AF438"/>
  <c r="AF418"/>
  <c r="AF427"/>
  <c r="AF407"/>
  <c r="AF402"/>
  <c r="AF374"/>
  <c r="AF342"/>
  <c r="AF353"/>
  <c r="AF329"/>
  <c r="AF324"/>
  <c r="AF295"/>
  <c r="AF267"/>
  <c r="AF272"/>
  <c r="AF256"/>
  <c r="AF212"/>
  <c r="AF232"/>
  <c r="AF195"/>
  <c r="AF191"/>
  <c r="AF199"/>
  <c r="AF159"/>
  <c r="M136"/>
  <c r="AF136" s="1"/>
  <c r="AF138"/>
  <c r="M125"/>
  <c r="AF125" s="1"/>
  <c r="AF109"/>
  <c r="M66"/>
  <c r="AF66" s="1"/>
  <c r="M11"/>
  <c r="AF11" s="1"/>
  <c r="W978"/>
  <c r="AF978" s="1"/>
  <c r="W895"/>
  <c r="AF895" s="1"/>
  <c r="W831"/>
  <c r="AF831" s="1"/>
  <c r="W775"/>
  <c r="AF775" s="1"/>
  <c r="W719"/>
  <c r="AF719" s="1"/>
  <c r="AD975"/>
  <c r="AD963"/>
  <c r="AD926"/>
  <c r="AD893"/>
  <c r="AD823"/>
  <c r="AD766"/>
  <c r="AD690"/>
  <c r="AD639"/>
  <c r="AD570"/>
  <c r="AD498"/>
  <c r="AD475"/>
  <c r="AD396"/>
  <c r="AD346"/>
  <c r="AD257"/>
  <c r="AD211"/>
  <c r="AD155"/>
  <c r="AD26"/>
  <c r="M156"/>
  <c r="AF156" s="1"/>
  <c r="AF144"/>
  <c r="M95"/>
  <c r="AF95" s="1"/>
  <c r="AF113"/>
  <c r="M98"/>
  <c r="AF98" s="1"/>
  <c r="M71"/>
  <c r="AF71" s="1"/>
  <c r="M38"/>
  <c r="AF38" s="1"/>
  <c r="AD1011"/>
  <c r="AD1008"/>
  <c r="AD993"/>
  <c r="AD971"/>
  <c r="AD956"/>
  <c r="AD982"/>
  <c r="AD966"/>
  <c r="AD927"/>
  <c r="AD934"/>
  <c r="AD950"/>
  <c r="AD936"/>
  <c r="AD921"/>
  <c r="AD882"/>
  <c r="AD909"/>
  <c r="AD877"/>
  <c r="AD899"/>
  <c r="AD887"/>
  <c r="AD872"/>
  <c r="AD843"/>
  <c r="AD859"/>
  <c r="AD848"/>
  <c r="AD814"/>
  <c r="AD827"/>
  <c r="AD837"/>
  <c r="AD819"/>
  <c r="AD806"/>
  <c r="AD792"/>
  <c r="AD771"/>
  <c r="AD798"/>
  <c r="AD784"/>
  <c r="AD741"/>
  <c r="AD749"/>
  <c r="AD760"/>
  <c r="AD746"/>
  <c r="AD735"/>
  <c r="AD695"/>
  <c r="AD706"/>
  <c r="AD725"/>
  <c r="AD707"/>
  <c r="AD698"/>
  <c r="AD685"/>
  <c r="AD671"/>
  <c r="AD687"/>
  <c r="AD675"/>
  <c r="AD654"/>
  <c r="AD647"/>
  <c r="AD616"/>
  <c r="AD643"/>
  <c r="AD630"/>
  <c r="AD615"/>
  <c r="AD592"/>
  <c r="AD611"/>
  <c r="AD602"/>
  <c r="AD587"/>
  <c r="AD575"/>
  <c r="AD538"/>
  <c r="AD560"/>
  <c r="AD556"/>
  <c r="AD533"/>
  <c r="AD552"/>
  <c r="AD532"/>
  <c r="AD508"/>
  <c r="AD521"/>
  <c r="AD504"/>
  <c r="AD493"/>
  <c r="AD476"/>
  <c r="AD478"/>
  <c r="AD483"/>
  <c r="AD465"/>
  <c r="AD438"/>
  <c r="AD441"/>
  <c r="AD418"/>
  <c r="AD448"/>
  <c r="AD427"/>
  <c r="AD411"/>
  <c r="AD407"/>
  <c r="AD378"/>
  <c r="AD402"/>
  <c r="AD388"/>
  <c r="AD374"/>
  <c r="AD357"/>
  <c r="AD342"/>
  <c r="AD368"/>
  <c r="AD353"/>
  <c r="AD338"/>
  <c r="AD329"/>
  <c r="AD302"/>
  <c r="AD324"/>
  <c r="AD315"/>
  <c r="AD295"/>
  <c r="AD262"/>
  <c r="AD267"/>
  <c r="AD281"/>
  <c r="AD272"/>
  <c r="AD256"/>
  <c r="AD236"/>
  <c r="AD212"/>
  <c r="AD244"/>
  <c r="AD232"/>
  <c r="AD216"/>
  <c r="AD195"/>
  <c r="AD191"/>
  <c r="AD180"/>
  <c r="AD199"/>
  <c r="AD178"/>
  <c r="AD159"/>
  <c r="AF134"/>
  <c r="AF149"/>
  <c r="AD162"/>
  <c r="AF155"/>
  <c r="AF151"/>
  <c r="AD138"/>
  <c r="AF130"/>
  <c r="AF131"/>
  <c r="AD101"/>
  <c r="AF123"/>
  <c r="AF117"/>
  <c r="AD109"/>
  <c r="AF102"/>
  <c r="AF97"/>
  <c r="AD61"/>
  <c r="AD87"/>
  <c r="AF76"/>
  <c r="AD65"/>
  <c r="AF52"/>
  <c r="AD44"/>
  <c r="AF47"/>
  <c r="AD42"/>
  <c r="AF26"/>
  <c r="AD14"/>
  <c r="AF1014"/>
  <c r="AF972"/>
  <c r="AF986"/>
  <c r="AF962"/>
  <c r="AF928"/>
  <c r="AF925"/>
  <c r="AF876"/>
  <c r="AF903"/>
  <c r="AF893"/>
  <c r="AF842"/>
  <c r="AF854"/>
  <c r="AF866"/>
  <c r="AF841"/>
  <c r="AF823"/>
  <c r="AF810"/>
  <c r="AF804"/>
  <c r="AF781"/>
  <c r="AF787"/>
  <c r="AF762"/>
  <c r="AF766"/>
  <c r="AF754"/>
  <c r="AF739"/>
  <c r="AF730"/>
  <c r="AF729"/>
  <c r="AF702"/>
  <c r="AF690"/>
  <c r="AF666"/>
  <c r="AF658"/>
  <c r="AF681"/>
  <c r="AF628"/>
  <c r="AF635"/>
  <c r="AF651"/>
  <c r="AF639"/>
  <c r="AF620"/>
  <c r="AF598"/>
  <c r="AF604"/>
  <c r="AF591"/>
  <c r="AF579"/>
  <c r="AF545"/>
  <c r="AF570"/>
  <c r="AF555"/>
  <c r="AF563"/>
  <c r="AF567"/>
  <c r="AF515"/>
  <c r="AF524"/>
  <c r="AF511"/>
  <c r="AF498"/>
  <c r="AF467"/>
  <c r="AF471"/>
  <c r="AF487"/>
  <c r="AF461"/>
  <c r="AF419"/>
  <c r="AF428"/>
  <c r="AF451"/>
  <c r="AF439"/>
  <c r="AF422"/>
  <c r="AF377"/>
  <c r="AF408"/>
  <c r="AF394"/>
  <c r="AF382"/>
  <c r="AF335"/>
  <c r="AF349"/>
  <c r="AF372"/>
  <c r="AF364"/>
  <c r="AF346"/>
  <c r="AF314"/>
  <c r="AF312"/>
  <c r="AF292"/>
  <c r="AF321"/>
  <c r="AF306"/>
  <c r="AF290"/>
  <c r="AF283"/>
  <c r="AF257"/>
  <c r="AF277"/>
  <c r="AF260"/>
  <c r="AF251"/>
  <c r="AF224"/>
  <c r="AF248"/>
  <c r="AF240"/>
  <c r="AF227"/>
  <c r="AF211"/>
  <c r="AF208"/>
  <c r="AF173"/>
  <c r="AF204"/>
  <c r="AF187"/>
  <c r="AF171"/>
  <c r="AF162"/>
  <c r="M146"/>
  <c r="AF146" s="1"/>
  <c r="AF101"/>
  <c r="M114"/>
  <c r="AF114" s="1"/>
  <c r="AF61"/>
  <c r="M88"/>
  <c r="AF88" s="1"/>
  <c r="AF58"/>
  <c r="M46"/>
  <c r="AF46" s="1"/>
  <c r="AF32"/>
  <c r="M15"/>
  <c r="AF15" s="1"/>
  <c r="W960"/>
  <c r="AF960" s="1"/>
  <c r="W944"/>
  <c r="AF944" s="1"/>
  <c r="W894"/>
  <c r="AF894" s="1"/>
  <c r="W855"/>
  <c r="AF855" s="1"/>
  <c r="W800"/>
  <c r="AF800" s="1"/>
  <c r="W713"/>
  <c r="AF713" s="1"/>
  <c r="W662"/>
  <c r="AF662" s="1"/>
  <c r="AD998"/>
  <c r="AD961"/>
  <c r="AD980"/>
  <c r="AD945"/>
  <c r="AD949"/>
  <c r="AD918"/>
  <c r="AD854"/>
  <c r="AD804"/>
  <c r="AD739"/>
  <c r="AD658"/>
  <c r="AD635"/>
  <c r="AD598"/>
  <c r="AD579"/>
  <c r="AD563"/>
  <c r="AD524"/>
  <c r="AD471"/>
  <c r="AD419"/>
  <c r="AD422"/>
  <c r="AD394"/>
  <c r="AD372"/>
  <c r="AD312"/>
  <c r="AD290"/>
  <c r="AD260"/>
  <c r="AD240"/>
  <c r="AD173"/>
  <c r="AD134"/>
  <c r="AD130"/>
  <c r="AD102"/>
  <c r="AD52"/>
  <c r="AD1009"/>
  <c r="M1009"/>
  <c r="AF1009" s="1"/>
  <c r="AD974"/>
  <c r="M974"/>
  <c r="AF974" s="1"/>
  <c r="AD967"/>
  <c r="M967"/>
  <c r="AF967" s="1"/>
  <c r="AD938"/>
  <c r="M938"/>
  <c r="AF938" s="1"/>
  <c r="AD915"/>
  <c r="M915"/>
  <c r="AF915" s="1"/>
  <c r="AD922"/>
  <c r="M922"/>
  <c r="AF922" s="1"/>
  <c r="AD883"/>
  <c r="M883"/>
  <c r="AF883" s="1"/>
  <c r="AD910"/>
  <c r="M910"/>
  <c r="AF910" s="1"/>
  <c r="AD880"/>
  <c r="M880"/>
  <c r="AF880" s="1"/>
  <c r="AD900"/>
  <c r="M900"/>
  <c r="AF900" s="1"/>
  <c r="AD889"/>
  <c r="M889"/>
  <c r="AF889" s="1"/>
  <c r="AD873"/>
  <c r="M873"/>
  <c r="AF873" s="1"/>
  <c r="AD844"/>
  <c r="M844"/>
  <c r="AF844" s="1"/>
  <c r="AD856"/>
  <c r="M856"/>
  <c r="AF856" s="1"/>
  <c r="M845"/>
  <c r="AF845" s="1"/>
  <c r="AD845"/>
  <c r="AD832"/>
  <c r="M832"/>
  <c r="AF832" s="1"/>
  <c r="M815"/>
  <c r="AF815" s="1"/>
  <c r="AD815"/>
  <c r="AD824"/>
  <c r="M824"/>
  <c r="AF824" s="1"/>
  <c r="AD809"/>
  <c r="M809"/>
  <c r="AF809" s="1"/>
  <c r="M769"/>
  <c r="AF769" s="1"/>
  <c r="AD769"/>
  <c r="AD782"/>
  <c r="M782"/>
  <c r="AF782" s="1"/>
  <c r="M801"/>
  <c r="AF801" s="1"/>
  <c r="AD801"/>
  <c r="AD789"/>
  <c r="M789"/>
  <c r="AF789" s="1"/>
  <c r="M776"/>
  <c r="AF776" s="1"/>
  <c r="AD776"/>
  <c r="AD763"/>
  <c r="M763"/>
  <c r="AF763" s="1"/>
  <c r="M767"/>
  <c r="AF767" s="1"/>
  <c r="AD767"/>
  <c r="M755"/>
  <c r="AF755" s="1"/>
  <c r="AD755"/>
  <c r="AD740"/>
  <c r="M740"/>
  <c r="AF740" s="1"/>
  <c r="M731"/>
  <c r="AF731" s="1"/>
  <c r="AD731"/>
  <c r="AD714"/>
  <c r="M714"/>
  <c r="AF714" s="1"/>
  <c r="M720"/>
  <c r="AF720" s="1"/>
  <c r="AD720"/>
  <c r="AD721"/>
  <c r="M721"/>
  <c r="AF721" s="1"/>
  <c r="M704"/>
  <c r="AF704" s="1"/>
  <c r="AD704"/>
  <c r="AD691"/>
  <c r="M691"/>
  <c r="AF691" s="1"/>
  <c r="AD677"/>
  <c r="M677"/>
  <c r="AF677" s="1"/>
  <c r="AD688"/>
  <c r="M688"/>
  <c r="AF688" s="1"/>
  <c r="AD678"/>
  <c r="M678"/>
  <c r="AF678" s="1"/>
  <c r="AD659"/>
  <c r="M659"/>
  <c r="AF659" s="1"/>
  <c r="AD648"/>
  <c r="M648"/>
  <c r="AF648" s="1"/>
  <c r="AD636"/>
  <c r="M636"/>
  <c r="AF636" s="1"/>
  <c r="M650"/>
  <c r="AF650" s="1"/>
  <c r="AD650"/>
  <c r="AD640"/>
  <c r="M640"/>
  <c r="AF640" s="1"/>
  <c r="M621"/>
  <c r="AF621" s="1"/>
  <c r="AD621"/>
  <c r="AD601"/>
  <c r="M601"/>
  <c r="AF601" s="1"/>
  <c r="M571"/>
  <c r="AF571" s="1"/>
  <c r="AD571"/>
  <c r="AD608"/>
  <c r="M608"/>
  <c r="AF608" s="1"/>
  <c r="M596"/>
  <c r="AF596" s="1"/>
  <c r="AD596"/>
  <c r="AD580"/>
  <c r="M580"/>
  <c r="AF580" s="1"/>
  <c r="M572"/>
  <c r="AF572" s="1"/>
  <c r="AD572"/>
  <c r="AD536"/>
  <c r="M536"/>
  <c r="AF536" s="1"/>
  <c r="M557"/>
  <c r="AF557" s="1"/>
  <c r="AD557"/>
  <c r="AD565"/>
  <c r="M565"/>
  <c r="AF565" s="1"/>
  <c r="M544"/>
  <c r="AF544" s="1"/>
  <c r="AD544"/>
  <c r="AD531"/>
  <c r="M531"/>
  <c r="AF531" s="1"/>
  <c r="M518"/>
  <c r="AF518" s="1"/>
  <c r="AD518"/>
  <c r="AD525"/>
  <c r="M525"/>
  <c r="AF525" s="1"/>
  <c r="M512"/>
  <c r="AF512" s="1"/>
  <c r="AD512"/>
  <c r="AD502"/>
  <c r="M502"/>
  <c r="AF502" s="1"/>
  <c r="M480"/>
  <c r="AF480" s="1"/>
  <c r="AD480"/>
  <c r="AD473"/>
  <c r="M473"/>
  <c r="AF473" s="1"/>
  <c r="M488"/>
  <c r="AF488" s="1"/>
  <c r="AD488"/>
  <c r="AD477"/>
  <c r="M477"/>
  <c r="AF477" s="1"/>
  <c r="M462"/>
  <c r="AF462" s="1"/>
  <c r="AD462"/>
  <c r="AD430"/>
  <c r="M430"/>
  <c r="AF430" s="1"/>
  <c r="M429"/>
  <c r="AF429" s="1"/>
  <c r="AD429"/>
  <c r="AD453"/>
  <c r="M453"/>
  <c r="AF453" s="1"/>
  <c r="M443"/>
  <c r="AF443" s="1"/>
  <c r="AD443"/>
  <c r="AD426"/>
  <c r="M426"/>
  <c r="AF426" s="1"/>
  <c r="M385"/>
  <c r="AF385" s="1"/>
  <c r="AD385"/>
  <c r="AD397"/>
  <c r="M397"/>
  <c r="AF397" s="1"/>
  <c r="M410"/>
  <c r="AF410" s="1"/>
  <c r="AD410"/>
  <c r="AD399"/>
  <c r="M399"/>
  <c r="AF399" s="1"/>
  <c r="AD376"/>
  <c r="M376"/>
  <c r="AF376" s="1"/>
  <c r="M351"/>
  <c r="AF351" s="1"/>
  <c r="AD351"/>
  <c r="AD334"/>
  <c r="M334"/>
  <c r="AF334" s="1"/>
  <c r="M365"/>
  <c r="AF365" s="1"/>
  <c r="AD365"/>
  <c r="AD337"/>
  <c r="M337"/>
  <c r="AF337" s="1"/>
  <c r="AD330"/>
  <c r="M330"/>
  <c r="AF330" s="1"/>
  <c r="AD303"/>
  <c r="M303"/>
  <c r="AF303" s="1"/>
  <c r="AD326"/>
  <c r="M326"/>
  <c r="AF326" s="1"/>
  <c r="AD317"/>
  <c r="M317"/>
  <c r="AF317" s="1"/>
  <c r="AD298"/>
  <c r="M298"/>
  <c r="AF298" s="1"/>
  <c r="AD254"/>
  <c r="M254"/>
  <c r="AF254" s="1"/>
  <c r="AD268"/>
  <c r="M268"/>
  <c r="AF268" s="1"/>
  <c r="AD282"/>
  <c r="M282"/>
  <c r="AF282" s="1"/>
  <c r="AD273"/>
  <c r="M273"/>
  <c r="AF273" s="1"/>
  <c r="AD258"/>
  <c r="M258"/>
  <c r="AF258" s="1"/>
  <c r="AD239"/>
  <c r="M239"/>
  <c r="AF239" s="1"/>
  <c r="AD221"/>
  <c r="M221"/>
  <c r="AF221" s="1"/>
  <c r="AD245"/>
  <c r="M245"/>
  <c r="AF245" s="1"/>
  <c r="AD234"/>
  <c r="M234"/>
  <c r="AF234" s="1"/>
  <c r="AD217"/>
  <c r="M217"/>
  <c r="AF217" s="1"/>
  <c r="AD189"/>
  <c r="M189"/>
  <c r="AF189" s="1"/>
  <c r="AD193"/>
  <c r="M193"/>
  <c r="AF193" s="1"/>
  <c r="AD185"/>
  <c r="M185"/>
  <c r="AF185" s="1"/>
  <c r="AD188"/>
  <c r="M188"/>
  <c r="AF188" s="1"/>
  <c r="M175"/>
  <c r="AF175" s="1"/>
  <c r="AD175"/>
  <c r="M137"/>
  <c r="AF137" s="1"/>
  <c r="AD137"/>
  <c r="M158"/>
  <c r="AF158" s="1"/>
  <c r="AD158"/>
  <c r="M133"/>
  <c r="AF133" s="1"/>
  <c r="AD133"/>
  <c r="M124"/>
  <c r="AF124" s="1"/>
  <c r="AD124"/>
  <c r="AD70"/>
  <c r="M70"/>
  <c r="AF70" s="1"/>
  <c r="AD83"/>
  <c r="M83"/>
  <c r="AF83" s="1"/>
  <c r="M53"/>
  <c r="AF53" s="1"/>
  <c r="AD53"/>
  <c r="AD33"/>
  <c r="M33"/>
  <c r="AF33" s="1"/>
  <c r="AD1010"/>
  <c r="M1010"/>
  <c r="AF1010" s="1"/>
  <c r="AD995"/>
  <c r="M995"/>
  <c r="AF995" s="1"/>
  <c r="AD979"/>
  <c r="M979"/>
  <c r="AF979" s="1"/>
  <c r="AD958"/>
  <c r="M958"/>
  <c r="AF958" s="1"/>
  <c r="AD984"/>
  <c r="M984"/>
  <c r="AF984" s="1"/>
  <c r="AD973"/>
  <c r="M973"/>
  <c r="AF973" s="1"/>
  <c r="AD943"/>
  <c r="M943"/>
  <c r="AF943" s="1"/>
  <c r="AD940"/>
  <c r="M940"/>
  <c r="AF940" s="1"/>
  <c r="AD914"/>
  <c r="M914"/>
  <c r="AF914" s="1"/>
  <c r="AD939"/>
  <c r="M939"/>
  <c r="AF939" s="1"/>
  <c r="AD923"/>
  <c r="M923"/>
  <c r="AF923" s="1"/>
  <c r="AD884"/>
  <c r="M884"/>
  <c r="AF884" s="1"/>
  <c r="AD911"/>
  <c r="M911"/>
  <c r="AF911" s="1"/>
  <c r="AD891"/>
  <c r="M891"/>
  <c r="AF891" s="1"/>
  <c r="AD888"/>
  <c r="M888"/>
  <c r="AF888" s="1"/>
  <c r="AD867"/>
  <c r="M867"/>
  <c r="AF867" s="1"/>
  <c r="AD869"/>
  <c r="M869"/>
  <c r="AF869" s="1"/>
  <c r="AD857"/>
  <c r="M857"/>
  <c r="AF857" s="1"/>
  <c r="AD846"/>
  <c r="M846"/>
  <c r="AF846" s="1"/>
  <c r="AD834"/>
  <c r="M834"/>
  <c r="AF834" s="1"/>
  <c r="AD818"/>
  <c r="M818"/>
  <c r="AF818" s="1"/>
  <c r="AD825"/>
  <c r="M825"/>
  <c r="AF825" s="1"/>
  <c r="AD812"/>
  <c r="M812"/>
  <c r="AF812" s="1"/>
  <c r="AD779"/>
  <c r="M779"/>
  <c r="AF779" s="1"/>
  <c r="AD783"/>
  <c r="M783"/>
  <c r="AF783" s="1"/>
  <c r="AD802"/>
  <c r="M802"/>
  <c r="AF802" s="1"/>
  <c r="AD790"/>
  <c r="M790"/>
  <c r="AF790" s="1"/>
  <c r="AD777"/>
  <c r="M777"/>
  <c r="AF777" s="1"/>
  <c r="AD765"/>
  <c r="M765"/>
  <c r="AF765" s="1"/>
  <c r="AD761"/>
  <c r="M761"/>
  <c r="AF761" s="1"/>
  <c r="AD748"/>
  <c r="M748"/>
  <c r="AF748" s="1"/>
  <c r="AD737"/>
  <c r="M737"/>
  <c r="AF737" s="1"/>
  <c r="AD716"/>
  <c r="M716"/>
  <c r="AF716" s="1"/>
  <c r="AD709"/>
  <c r="M709"/>
  <c r="AF709" s="1"/>
  <c r="AD727"/>
  <c r="M727"/>
  <c r="AF727" s="1"/>
  <c r="AD715"/>
  <c r="M715"/>
  <c r="AF715" s="1"/>
  <c r="AD700"/>
  <c r="M700"/>
  <c r="AF700" s="1"/>
  <c r="AD693"/>
  <c r="M693"/>
  <c r="AF693" s="1"/>
  <c r="AD679"/>
  <c r="M679"/>
  <c r="AF679" s="1"/>
  <c r="AD653"/>
  <c r="M653"/>
  <c r="AF653" s="1"/>
  <c r="AD676"/>
  <c r="M676"/>
  <c r="AF676" s="1"/>
  <c r="AD660"/>
  <c r="M660"/>
  <c r="AF660" s="1"/>
  <c r="AD652"/>
  <c r="M652"/>
  <c r="AF652" s="1"/>
  <c r="AD625"/>
  <c r="M625"/>
  <c r="AF625" s="1"/>
  <c r="AD646"/>
  <c r="M646"/>
  <c r="AF646" s="1"/>
  <c r="AD633"/>
  <c r="M633"/>
  <c r="AF633" s="1"/>
  <c r="AD618"/>
  <c r="M618"/>
  <c r="AF618" s="1"/>
  <c r="AD594"/>
  <c r="M594"/>
  <c r="AF594" s="1"/>
  <c r="AD585"/>
  <c r="M585"/>
  <c r="AF585" s="1"/>
  <c r="AD605"/>
  <c r="M605"/>
  <c r="AF605" s="1"/>
  <c r="AD589"/>
  <c r="M589"/>
  <c r="AF589" s="1"/>
  <c r="AD577"/>
  <c r="M577"/>
  <c r="AF577" s="1"/>
  <c r="AD558"/>
  <c r="M558"/>
  <c r="AF558" s="1"/>
  <c r="AD554"/>
  <c r="M554"/>
  <c r="AF554" s="1"/>
  <c r="AD564"/>
  <c r="M564"/>
  <c r="AF564" s="1"/>
  <c r="AD542"/>
  <c r="M542"/>
  <c r="AF542" s="1"/>
  <c r="AD562"/>
  <c r="M562"/>
  <c r="AF562" s="1"/>
  <c r="AD500"/>
  <c r="M500"/>
  <c r="AF500" s="1"/>
  <c r="AD529"/>
  <c r="M529"/>
  <c r="AF529" s="1"/>
  <c r="AD516"/>
  <c r="M516"/>
  <c r="AF516" s="1"/>
  <c r="AD501"/>
  <c r="M501"/>
  <c r="AF501" s="1"/>
  <c r="AD491"/>
  <c r="M491"/>
  <c r="AF491" s="1"/>
  <c r="AD474"/>
  <c r="M474"/>
  <c r="AF474" s="1"/>
  <c r="AD485"/>
  <c r="M485"/>
  <c r="AF485" s="1"/>
  <c r="AD470"/>
  <c r="M470"/>
  <c r="AF470" s="1"/>
  <c r="AD457"/>
  <c r="M457"/>
  <c r="AF457" s="1"/>
  <c r="AD445"/>
  <c r="M445"/>
  <c r="AF445" s="1"/>
  <c r="AD421"/>
  <c r="M421"/>
  <c r="AF421" s="1"/>
  <c r="AD450"/>
  <c r="M450"/>
  <c r="AF450" s="1"/>
  <c r="AD435"/>
  <c r="M435"/>
  <c r="AF435" s="1"/>
  <c r="AD416"/>
  <c r="M416"/>
  <c r="AF416" s="1"/>
  <c r="AD412"/>
  <c r="M412"/>
  <c r="AF412" s="1"/>
  <c r="AD391"/>
  <c r="M391"/>
  <c r="AF391" s="1"/>
  <c r="AD404"/>
  <c r="M404"/>
  <c r="AF404" s="1"/>
  <c r="AD389"/>
  <c r="M389"/>
  <c r="AF389" s="1"/>
  <c r="AD379"/>
  <c r="M379"/>
  <c r="AF379" s="1"/>
  <c r="AD361"/>
  <c r="M361"/>
  <c r="AF361" s="1"/>
  <c r="AD344"/>
  <c r="M344"/>
  <c r="AF344" s="1"/>
  <c r="AD370"/>
  <c r="M370"/>
  <c r="AF370" s="1"/>
  <c r="AD362"/>
  <c r="M362"/>
  <c r="AF362" s="1"/>
  <c r="AD339"/>
  <c r="M339"/>
  <c r="AF339" s="1"/>
  <c r="AD291"/>
  <c r="M291"/>
  <c r="AF291" s="1"/>
  <c r="AD304"/>
  <c r="M304"/>
  <c r="AF304" s="1"/>
  <c r="AD327"/>
  <c r="M327"/>
  <c r="AF327" s="1"/>
  <c r="AD316"/>
  <c r="M316"/>
  <c r="AF316" s="1"/>
  <c r="AD297"/>
  <c r="M297"/>
  <c r="AF297" s="1"/>
  <c r="AD285"/>
  <c r="M285"/>
  <c r="AF285" s="1"/>
  <c r="AD264"/>
  <c r="M264"/>
  <c r="AF264" s="1"/>
  <c r="AD278"/>
  <c r="M278"/>
  <c r="AF278" s="1"/>
  <c r="AD270"/>
  <c r="M270"/>
  <c r="AF270" s="1"/>
  <c r="AD253"/>
  <c r="M253"/>
  <c r="AF253" s="1"/>
  <c r="AD228"/>
  <c r="M228"/>
  <c r="AF228" s="1"/>
  <c r="AD226"/>
  <c r="M226"/>
  <c r="AF226" s="1"/>
  <c r="AD242"/>
  <c r="M242"/>
  <c r="AF242" s="1"/>
  <c r="AD231"/>
  <c r="M231"/>
  <c r="AF231" s="1"/>
  <c r="AD214"/>
  <c r="M214"/>
  <c r="AF214" s="1"/>
  <c r="AD184"/>
  <c r="M184"/>
  <c r="AF184" s="1"/>
  <c r="AD181"/>
  <c r="M181"/>
  <c r="AF181" s="1"/>
  <c r="AD206"/>
  <c r="M206"/>
  <c r="AF206" s="1"/>
  <c r="AD197"/>
  <c r="M197"/>
  <c r="AF197" s="1"/>
  <c r="AD176"/>
  <c r="M176"/>
  <c r="AF176" s="1"/>
  <c r="AD150"/>
  <c r="M150"/>
  <c r="AF150" s="1"/>
  <c r="AD141"/>
  <c r="M141"/>
  <c r="AF141" s="1"/>
  <c r="AD160"/>
  <c r="M160"/>
  <c r="AF160" s="1"/>
  <c r="AD147"/>
  <c r="M147"/>
  <c r="AF147" s="1"/>
  <c r="AD132"/>
  <c r="M132"/>
  <c r="AF132" s="1"/>
  <c r="AD128"/>
  <c r="M128"/>
  <c r="AF128" s="1"/>
  <c r="AD105"/>
  <c r="M105"/>
  <c r="AF105" s="1"/>
  <c r="AD119"/>
  <c r="M119"/>
  <c r="AF119" s="1"/>
  <c r="AD111"/>
  <c r="M111"/>
  <c r="AF111" s="1"/>
  <c r="AD93"/>
  <c r="M93"/>
  <c r="AF93" s="1"/>
  <c r="AD84"/>
  <c r="M84"/>
  <c r="AF84" s="1"/>
  <c r="AD73"/>
  <c r="M73"/>
  <c r="AF73" s="1"/>
  <c r="AD63"/>
  <c r="M63"/>
  <c r="AF63" s="1"/>
  <c r="AD49"/>
  <c r="M49"/>
  <c r="AF49" s="1"/>
  <c r="AD28"/>
  <c r="M28"/>
  <c r="AF28" s="1"/>
  <c r="AD12"/>
  <c r="M12"/>
  <c r="AF12" s="1"/>
  <c r="AD30"/>
  <c r="M30"/>
  <c r="AF30" s="1"/>
  <c r="AD16"/>
  <c r="M16"/>
  <c r="AF16" s="1"/>
  <c r="AF145"/>
  <c r="AF122"/>
  <c r="M50"/>
  <c r="AF50" s="1"/>
  <c r="AF65"/>
  <c r="M19"/>
  <c r="AF19" s="1"/>
  <c r="AD972"/>
  <c r="AD962"/>
  <c r="AD928"/>
  <c r="AD876"/>
  <c r="AD787"/>
  <c r="AD729"/>
  <c r="AD620"/>
  <c r="AD555"/>
  <c r="AD467"/>
  <c r="AD439"/>
  <c r="AD349"/>
  <c r="AD306"/>
  <c r="AD248"/>
  <c r="AD171"/>
  <c r="AD113"/>
  <c r="AF1008"/>
  <c r="AF971"/>
  <c r="AF966"/>
  <c r="AF934"/>
  <c r="AF936"/>
  <c r="AF882"/>
  <c r="AF877"/>
  <c r="AF887"/>
  <c r="AF843"/>
  <c r="AF848"/>
  <c r="AF827"/>
  <c r="AF819"/>
  <c r="AF792"/>
  <c r="AF798"/>
  <c r="AF741"/>
  <c r="AF746"/>
  <c r="AF695"/>
  <c r="AF725"/>
  <c r="AF698"/>
  <c r="AF687"/>
  <c r="AF654"/>
  <c r="AF616"/>
  <c r="AF630"/>
  <c r="AF592"/>
  <c r="AF602"/>
  <c r="AF575"/>
  <c r="AF560"/>
  <c r="AF533"/>
  <c r="AF532"/>
  <c r="AF521"/>
  <c r="AF493"/>
  <c r="AF478"/>
  <c r="AF465"/>
  <c r="AF441"/>
  <c r="AF448"/>
  <c r="AF411"/>
  <c r="AF378"/>
  <c r="AF388"/>
  <c r="AF357"/>
  <c r="AF368"/>
  <c r="AF338"/>
  <c r="AF302"/>
  <c r="AF315"/>
  <c r="AF262"/>
  <c r="AF281"/>
  <c r="AF236"/>
  <c r="AF244"/>
  <c r="AF216"/>
  <c r="AF180"/>
  <c r="AF178"/>
  <c r="M92"/>
  <c r="AF92" s="1"/>
  <c r="AF81"/>
  <c r="AF21"/>
  <c r="W996"/>
  <c r="AF996" s="1"/>
  <c r="W947"/>
  <c r="AF947" s="1"/>
  <c r="AD1013"/>
  <c r="AD951"/>
  <c r="AD930"/>
  <c r="AD878"/>
  <c r="AD607"/>
  <c r="AD528"/>
  <c r="AD451"/>
  <c r="AD335"/>
  <c r="AD321"/>
  <c r="AD224"/>
  <c r="AD187"/>
  <c r="AD123"/>
  <c r="AD56"/>
  <c r="AF87"/>
  <c r="AF44"/>
  <c r="AF14"/>
  <c r="AD903"/>
  <c r="AD866"/>
  <c r="AD841"/>
  <c r="AD781"/>
  <c r="AD762"/>
  <c r="AD730"/>
  <c r="AD702"/>
  <c r="AD681"/>
  <c r="AD651"/>
  <c r="AD604"/>
  <c r="AD545"/>
  <c r="AD567"/>
  <c r="AD511"/>
  <c r="AD487"/>
  <c r="AD428"/>
  <c r="AD377"/>
  <c r="AD382"/>
  <c r="AD364"/>
  <c r="AD292"/>
  <c r="AD283"/>
  <c r="AD251"/>
  <c r="AD227"/>
  <c r="AD204"/>
  <c r="AD145"/>
  <c r="AD122"/>
  <c r="AD85"/>
  <c r="AD47"/>
  <c r="M142"/>
  <c r="AF142" s="1"/>
  <c r="M148"/>
  <c r="AF148" s="1"/>
  <c r="M129"/>
  <c r="AF129" s="1"/>
  <c r="M116"/>
  <c r="AF116" s="1"/>
  <c r="M96"/>
  <c r="AF96" s="1"/>
  <c r="M90"/>
  <c r="AF90" s="1"/>
  <c r="M68"/>
  <c r="AF68" s="1"/>
  <c r="M35"/>
  <c r="AF35" s="1"/>
  <c r="M34"/>
  <c r="AF34" s="1"/>
  <c r="M17"/>
  <c r="AF17" s="1"/>
  <c r="AD149"/>
  <c r="AD151"/>
  <c r="AD131"/>
  <c r="AD117"/>
  <c r="AD97"/>
  <c r="AD91"/>
  <c r="AD81"/>
  <c r="AD69"/>
  <c r="AD58"/>
  <c r="AD40"/>
  <c r="AD21"/>
  <c r="AD36"/>
  <c r="AD32"/>
  <c r="AD18"/>
  <c r="M165"/>
  <c r="AF165" s="1"/>
  <c r="M143"/>
  <c r="AF143" s="1"/>
  <c r="M108"/>
  <c r="AF108" s="1"/>
  <c r="M112"/>
  <c r="AF112" s="1"/>
  <c r="M78"/>
  <c r="AF78" s="1"/>
  <c r="M91"/>
  <c r="AF91" s="1"/>
  <c r="M86"/>
  <c r="AF86" s="1"/>
  <c r="M69"/>
  <c r="AF69" s="1"/>
  <c r="M64"/>
  <c r="AF64" s="1"/>
  <c r="M40"/>
  <c r="AF40" s="1"/>
  <c r="M37"/>
  <c r="AF37" s="1"/>
  <c r="M36"/>
  <c r="AF36" s="1"/>
  <c r="M43"/>
  <c r="AF43" s="1"/>
  <c r="M18"/>
  <c r="AF18" s="1"/>
  <c r="M13"/>
  <c r="AF13" s="1"/>
  <c r="Z1013"/>
  <c r="Z998"/>
  <c r="Z975"/>
  <c r="Z961"/>
  <c r="Z951"/>
  <c r="Z980"/>
  <c r="Z963"/>
  <c r="Z945"/>
  <c r="Z930"/>
  <c r="Z949"/>
  <c r="Z926"/>
  <c r="Z918"/>
  <c r="Z878"/>
  <c r="Z906"/>
  <c r="Z904"/>
  <c r="Z896"/>
  <c r="Z862"/>
  <c r="Z861"/>
  <c r="Z868"/>
  <c r="Z856"/>
  <c r="Z845"/>
  <c r="Z832"/>
  <c r="Z815"/>
  <c r="Z824"/>
  <c r="Z809"/>
  <c r="Z769"/>
  <c r="Z782"/>
  <c r="Z801"/>
  <c r="Z789"/>
  <c r="Z776"/>
  <c r="Z763"/>
  <c r="Z767"/>
  <c r="Z755"/>
  <c r="Z740"/>
  <c r="Z731"/>
  <c r="Z714"/>
  <c r="Z720"/>
  <c r="Z721"/>
  <c r="Z704"/>
  <c r="Z691"/>
  <c r="Z668"/>
  <c r="Z665"/>
  <c r="Z682"/>
  <c r="Z663"/>
  <c r="Z629"/>
  <c r="Z636"/>
  <c r="Z650"/>
  <c r="Z640"/>
  <c r="Z621"/>
  <c r="Z601"/>
  <c r="Z571"/>
  <c r="Z608"/>
  <c r="Z596"/>
  <c r="Z580"/>
  <c r="Z572"/>
  <c r="Z536"/>
  <c r="Z557"/>
  <c r="Z565"/>
  <c r="Z544"/>
  <c r="Z531"/>
  <c r="Z518"/>
  <c r="Z525"/>
  <c r="Z512"/>
  <c r="Z502"/>
  <c r="Z480"/>
  <c r="Z473"/>
  <c r="Z488"/>
  <c r="Z477"/>
  <c r="Z462"/>
  <c r="Z430"/>
  <c r="Z429"/>
  <c r="Z453"/>
  <c r="Z443"/>
  <c r="Z426"/>
  <c r="Z385"/>
  <c r="Z397"/>
  <c r="Z410"/>
  <c r="Z399"/>
  <c r="Z383"/>
  <c r="Z355"/>
  <c r="Z351"/>
  <c r="Z334"/>
  <c r="Z365"/>
  <c r="Z348"/>
  <c r="Z332"/>
  <c r="Z313"/>
  <c r="Z293"/>
  <c r="Z320"/>
  <c r="Z307"/>
  <c r="Z294"/>
  <c r="Z284"/>
  <c r="Z263"/>
  <c r="Z279"/>
  <c r="Z261"/>
  <c r="Z252"/>
  <c r="Z225"/>
  <c r="Z249"/>
  <c r="Z241"/>
  <c r="Z229"/>
  <c r="Z213"/>
  <c r="Z182"/>
  <c r="Z174"/>
  <c r="Z205"/>
  <c r="Z188"/>
  <c r="Z175"/>
  <c r="Z137"/>
  <c r="Z136"/>
  <c r="Z158"/>
  <c r="Z146"/>
  <c r="Z133"/>
  <c r="Z125"/>
  <c r="Z124"/>
  <c r="Z114"/>
  <c r="Z104"/>
  <c r="Z92"/>
  <c r="Z60"/>
  <c r="Z88"/>
  <c r="Z79"/>
  <c r="Z66"/>
  <c r="Z53"/>
  <c r="Z46"/>
  <c r="Z10"/>
  <c r="Z11"/>
  <c r="Z1016"/>
  <c r="Z1010"/>
  <c r="Z1006"/>
  <c r="Z995"/>
  <c r="M1024"/>
  <c r="AF1024" s="1"/>
  <c r="AD1024"/>
  <c r="Z1012"/>
  <c r="Z997"/>
  <c r="Z968"/>
  <c r="Z959"/>
  <c r="Z985"/>
  <c r="Z976"/>
  <c r="Z955"/>
  <c r="Z941"/>
  <c r="Z916"/>
  <c r="Z942"/>
  <c r="Z924"/>
  <c r="Z885"/>
  <c r="Z912"/>
  <c r="Z892"/>
  <c r="Z902"/>
  <c r="Z890"/>
  <c r="Z875"/>
  <c r="Z853"/>
  <c r="Z865"/>
  <c r="Z851"/>
  <c r="Z833"/>
  <c r="Z830"/>
  <c r="Z840"/>
  <c r="Z822"/>
  <c r="Z811"/>
  <c r="Z803"/>
  <c r="Z780"/>
  <c r="Z799"/>
  <c r="Z788"/>
  <c r="Z774"/>
  <c r="Z756"/>
  <c r="Z764"/>
  <c r="Z753"/>
  <c r="Z738"/>
  <c r="Z718"/>
  <c r="Z710"/>
  <c r="Z728"/>
  <c r="Z717"/>
  <c r="Z701"/>
  <c r="Z689"/>
  <c r="Z657"/>
  <c r="Z656"/>
  <c r="Z680"/>
  <c r="Z661"/>
  <c r="Z624"/>
  <c r="Z626"/>
  <c r="M987"/>
  <c r="AF987" s="1"/>
  <c r="AD987"/>
  <c r="Z988"/>
  <c r="Z979"/>
  <c r="Z969"/>
  <c r="Z958"/>
  <c r="Z952"/>
  <c r="Z984"/>
  <c r="Z977"/>
  <c r="Z973"/>
  <c r="Z964"/>
  <c r="Z943"/>
  <c r="Z946"/>
  <c r="Z940"/>
  <c r="Z932"/>
  <c r="Z914"/>
  <c r="Z948"/>
  <c r="Z939"/>
  <c r="Z929"/>
  <c r="Z923"/>
  <c r="Z919"/>
  <c r="Z884"/>
  <c r="Z879"/>
  <c r="Z911"/>
  <c r="Z907"/>
  <c r="Z891"/>
  <c r="Z905"/>
  <c r="Z901"/>
  <c r="Z897"/>
  <c r="Z888"/>
  <c r="Z863"/>
  <c r="Z874"/>
  <c r="Z867"/>
  <c r="Z852"/>
  <c r="Z869"/>
  <c r="Z864"/>
  <c r="Z857"/>
  <c r="Z850"/>
  <c r="Z846"/>
  <c r="Z817"/>
  <c r="Z834"/>
  <c r="Z829"/>
  <c r="Z818"/>
  <c r="Z839"/>
  <c r="Z825"/>
  <c r="Z821"/>
  <c r="Z812"/>
  <c r="Z808"/>
  <c r="Z779"/>
  <c r="Z794"/>
  <c r="Z783"/>
  <c r="Z773"/>
  <c r="Z802"/>
  <c r="Z797"/>
  <c r="Z790"/>
  <c r="Z786"/>
  <c r="Z777"/>
  <c r="Z768"/>
  <c r="Z765"/>
  <c r="Z752"/>
  <c r="Z744"/>
  <c r="Z761"/>
  <c r="Z757"/>
  <c r="Z748"/>
  <c r="Z743"/>
  <c r="Z737"/>
  <c r="Z733"/>
  <c r="Z716"/>
  <c r="Z722"/>
  <c r="Z709"/>
  <c r="Z692"/>
  <c r="Z727"/>
  <c r="Z723"/>
  <c r="Z715"/>
  <c r="Z673"/>
  <c r="Z700"/>
  <c r="Z696"/>
  <c r="Z693"/>
  <c r="Z669"/>
  <c r="Z679"/>
  <c r="Z670"/>
  <c r="Z653"/>
  <c r="Z683"/>
  <c r="Z676"/>
  <c r="Z664"/>
  <c r="Z660"/>
  <c r="Z637"/>
  <c r="Z652"/>
  <c r="Z638"/>
  <c r="Z625"/>
  <c r="Z627"/>
  <c r="Z646"/>
  <c r="Z633"/>
  <c r="Z618"/>
  <c r="Z594"/>
  <c r="Z585"/>
  <c r="Z605"/>
  <c r="Z589"/>
  <c r="Z577"/>
  <c r="Z558"/>
  <c r="Z554"/>
  <c r="Z564"/>
  <c r="Z542"/>
  <c r="Z562"/>
  <c r="Z500"/>
  <c r="Z513"/>
  <c r="Z523"/>
  <c r="Z506"/>
  <c r="Z496"/>
  <c r="Z459"/>
  <c r="Z466"/>
  <c r="Z485"/>
  <c r="Z470"/>
  <c r="Z457"/>
  <c r="Z445"/>
  <c r="Z421"/>
  <c r="Z450"/>
  <c r="Z435"/>
  <c r="Z416"/>
  <c r="Z412"/>
  <c r="Z391"/>
  <c r="Z404"/>
  <c r="Z389"/>
  <c r="Z379"/>
  <c r="Z361"/>
  <c r="Z344"/>
  <c r="Z370"/>
  <c r="Z362"/>
  <c r="Z339"/>
  <c r="Z291"/>
  <c r="Z304"/>
  <c r="Z327"/>
  <c r="Z316"/>
  <c r="Z300"/>
  <c r="Z265"/>
  <c r="Z269"/>
  <c r="Z286"/>
  <c r="Z275"/>
  <c r="Z220"/>
  <c r="Z222"/>
  <c r="Z246"/>
  <c r="Z235"/>
  <c r="Z218"/>
  <c r="Z209"/>
  <c r="Z194"/>
  <c r="Z196"/>
  <c r="Z201"/>
  <c r="Z183"/>
  <c r="Z168"/>
  <c r="Z166"/>
  <c r="Z164"/>
  <c r="Z153"/>
  <c r="Z140"/>
  <c r="Z120"/>
  <c r="Z105"/>
  <c r="Z119"/>
  <c r="Z111"/>
  <c r="Z99"/>
  <c r="Z74"/>
  <c r="Z56"/>
  <c r="Z84"/>
  <c r="Z73"/>
  <c r="Z63"/>
  <c r="Z49"/>
  <c r="Z29"/>
  <c r="Z39"/>
  <c r="Z41"/>
  <c r="Z30"/>
  <c r="Z1005"/>
  <c r="M1017"/>
  <c r="AF1017" s="1"/>
  <c r="AD1017"/>
  <c r="Z991"/>
  <c r="Z1024"/>
  <c r="AA1022"/>
  <c r="AA1002"/>
  <c r="AA991"/>
  <c r="AA989"/>
  <c r="AA1023"/>
  <c r="AA1004"/>
  <c r="AD1002"/>
  <c r="AF1002"/>
  <c r="Z990"/>
  <c r="AF1018"/>
  <c r="AD1005"/>
  <c r="AF1005"/>
  <c r="AD991"/>
  <c r="Z987"/>
  <c r="AA1024"/>
  <c r="Z1021"/>
  <c r="AA1020"/>
  <c r="Z1017"/>
  <c r="AA1003"/>
  <c r="AF991"/>
  <c r="AD1023"/>
  <c r="AD1019"/>
  <c r="AA1005"/>
  <c r="Z1004"/>
  <c r="AD999"/>
  <c r="AF999"/>
  <c r="Z1003"/>
  <c r="AD989"/>
  <c r="AF989"/>
  <c r="Z1022"/>
  <c r="Z1018"/>
  <c r="Z1001"/>
  <c r="AA990"/>
  <c r="Z1000"/>
  <c r="AA987"/>
  <c r="AA9"/>
  <c r="AD9"/>
  <c r="AB336" l="1"/>
  <c r="AC336" s="1"/>
  <c r="AE336" s="1"/>
  <c r="AB356"/>
  <c r="AC356" s="1"/>
  <c r="AE356" s="1"/>
  <c r="AB414"/>
  <c r="AC414" s="1"/>
  <c r="AB446"/>
  <c r="AC446" s="1"/>
  <c r="AB464"/>
  <c r="AC464" s="1"/>
  <c r="AE464" s="1"/>
  <c r="AB494"/>
  <c r="AC494" s="1"/>
  <c r="AE494" s="1"/>
  <c r="AB527"/>
  <c r="AC527" s="1"/>
  <c r="AB574"/>
  <c r="AC574" s="1"/>
  <c r="AB586"/>
  <c r="AC586" s="1"/>
  <c r="AE586" s="1"/>
  <c r="AB631"/>
  <c r="AC631" s="1"/>
  <c r="AE631" s="1"/>
  <c r="AB734"/>
  <c r="AC734" s="1"/>
  <c r="AB367"/>
  <c r="AC367" s="1"/>
  <c r="AE367" s="1"/>
  <c r="AB387"/>
  <c r="AC387" s="1"/>
  <c r="AE387" s="1"/>
  <c r="AB381"/>
  <c r="AC381" s="1"/>
  <c r="AE381" s="1"/>
  <c r="AB437"/>
  <c r="AC437" s="1"/>
  <c r="AB490"/>
  <c r="AC490" s="1"/>
  <c r="AB517"/>
  <c r="AC517" s="1"/>
  <c r="AE517" s="1"/>
  <c r="AB548"/>
  <c r="AC548" s="1"/>
  <c r="AB535"/>
  <c r="AC535" s="1"/>
  <c r="AE535" s="1"/>
  <c r="AB600"/>
  <c r="AC600" s="1"/>
  <c r="AB614"/>
  <c r="AC614" s="1"/>
  <c r="AE614" s="1"/>
  <c r="AB684"/>
  <c r="AC684" s="1"/>
  <c r="AE684" s="1"/>
  <c r="AB705"/>
  <c r="AC705" s="1"/>
  <c r="AB732"/>
  <c r="AC732" s="1"/>
  <c r="AB791"/>
  <c r="AC791" s="1"/>
  <c r="AE791" s="1"/>
  <c r="AB308"/>
  <c r="AC308" s="1"/>
  <c r="AE308" s="1"/>
  <c r="AB871"/>
  <c r="AC871" s="1"/>
  <c r="AE871" s="1"/>
  <c r="AB953"/>
  <c r="AC953" s="1"/>
  <c r="AE953" s="1"/>
  <c r="AB1007"/>
  <c r="AC1007" s="1"/>
  <c r="AB187"/>
  <c r="AC187" s="1"/>
  <c r="AE187" s="1"/>
  <c r="AB240"/>
  <c r="AC240" s="1"/>
  <c r="AB340"/>
  <c r="AC340" s="1"/>
  <c r="AE340" s="1"/>
  <c r="AB371"/>
  <c r="AC371" s="1"/>
  <c r="AE371" s="1"/>
  <c r="AB331"/>
  <c r="AC331" s="1"/>
  <c r="AE331" s="1"/>
  <c r="AB393"/>
  <c r="AC393" s="1"/>
  <c r="AE393" s="1"/>
  <c r="AB395"/>
  <c r="AC395" s="1"/>
  <c r="AE395" s="1"/>
  <c r="AB452"/>
  <c r="AC452" s="1"/>
  <c r="AE452" s="1"/>
  <c r="AB447"/>
  <c r="AC447" s="1"/>
  <c r="AE447" s="1"/>
  <c r="AB472"/>
  <c r="AC472" s="1"/>
  <c r="AE472" s="1"/>
  <c r="AB468"/>
  <c r="AC468" s="1"/>
  <c r="AE468" s="1"/>
  <c r="AB497"/>
  <c r="AC497" s="1"/>
  <c r="AE497" s="1"/>
  <c r="AB522"/>
  <c r="AC522" s="1"/>
  <c r="AE522" s="1"/>
  <c r="AB520"/>
  <c r="AC520" s="1"/>
  <c r="AE520" s="1"/>
  <c r="AB568"/>
  <c r="AC568" s="1"/>
  <c r="AE568" s="1"/>
  <c r="AB578"/>
  <c r="AC578" s="1"/>
  <c r="AE578" s="1"/>
  <c r="AB606"/>
  <c r="AC606" s="1"/>
  <c r="AE606" s="1"/>
  <c r="AB595"/>
  <c r="AC595" s="1"/>
  <c r="AE595" s="1"/>
  <c r="AB634"/>
  <c r="AC634" s="1"/>
  <c r="AE634" s="1"/>
  <c r="AB12"/>
  <c r="AC12" s="1"/>
  <c r="AE12" s="1"/>
  <c r="AB67"/>
  <c r="AC67" s="1"/>
  <c r="AE67" s="1"/>
  <c r="AB93"/>
  <c r="AC93" s="1"/>
  <c r="AE93" s="1"/>
  <c r="AB128"/>
  <c r="AC128" s="1"/>
  <c r="AE128" s="1"/>
  <c r="AB141"/>
  <c r="AC141" s="1"/>
  <c r="AE141" s="1"/>
  <c r="AB206"/>
  <c r="AC206" s="1"/>
  <c r="AE206" s="1"/>
  <c r="AB231"/>
  <c r="AC231" s="1"/>
  <c r="AE231" s="1"/>
  <c r="AB253"/>
  <c r="AC253" s="1"/>
  <c r="AE253" s="1"/>
  <c r="AB285"/>
  <c r="AC285" s="1"/>
  <c r="AE285" s="1"/>
  <c r="AB299"/>
  <c r="AC299" s="1"/>
  <c r="AE299" s="1"/>
  <c r="AB366"/>
  <c r="AC366" s="1"/>
  <c r="AE366" s="1"/>
  <c r="AB384"/>
  <c r="AC384" s="1"/>
  <c r="AE384" s="1"/>
  <c r="AB392"/>
  <c r="AC392" s="1"/>
  <c r="AE392" s="1"/>
  <c r="AB432"/>
  <c r="AC432" s="1"/>
  <c r="AE432" s="1"/>
  <c r="AB489"/>
  <c r="AC489" s="1"/>
  <c r="AB516"/>
  <c r="AC516" s="1"/>
  <c r="AE516" s="1"/>
  <c r="AB543"/>
  <c r="AC543" s="1"/>
  <c r="AE543" s="1"/>
  <c r="AB573"/>
  <c r="AC573" s="1"/>
  <c r="AE573" s="1"/>
  <c r="AB581"/>
  <c r="AC581" s="1"/>
  <c r="AE581" s="1"/>
  <c r="AB101"/>
  <c r="AC101" s="1"/>
  <c r="AE101" s="1"/>
  <c r="AB427"/>
  <c r="AC427" s="1"/>
  <c r="AE427" s="1"/>
  <c r="AB363"/>
  <c r="AC363" s="1"/>
  <c r="AE363" s="1"/>
  <c r="AB380"/>
  <c r="AC380" s="1"/>
  <c r="AE380" s="1"/>
  <c r="AB458"/>
  <c r="AC458" s="1"/>
  <c r="AE458" s="1"/>
  <c r="AB486"/>
  <c r="AC486" s="1"/>
  <c r="AE486" s="1"/>
  <c r="AB460"/>
  <c r="AC460" s="1"/>
  <c r="AE460" s="1"/>
  <c r="AB510"/>
  <c r="AC510" s="1"/>
  <c r="AE510" s="1"/>
  <c r="AB514"/>
  <c r="AC514" s="1"/>
  <c r="AE514" s="1"/>
  <c r="AB597"/>
  <c r="AC597" s="1"/>
  <c r="AE597" s="1"/>
  <c r="AB649"/>
  <c r="AC649" s="1"/>
  <c r="AE649" s="1"/>
  <c r="AB214"/>
  <c r="AC214" s="1"/>
  <c r="AE214" s="1"/>
  <c r="AB347"/>
  <c r="AC347" s="1"/>
  <c r="AE347" s="1"/>
  <c r="AB481"/>
  <c r="AC481" s="1"/>
  <c r="AE481" s="1"/>
  <c r="AB609"/>
  <c r="AC609" s="1"/>
  <c r="AE609" s="1"/>
  <c r="AB819"/>
  <c r="AC819" s="1"/>
  <c r="AE819" s="1"/>
  <c r="AB210"/>
  <c r="AC210" s="1"/>
  <c r="AE210" s="1"/>
  <c r="AB479"/>
  <c r="AC479" s="1"/>
  <c r="AE479" s="1"/>
  <c r="AB49"/>
  <c r="AC49" s="1"/>
  <c r="AE49" s="1"/>
  <c r="AB56"/>
  <c r="AC56" s="1"/>
  <c r="AE56" s="1"/>
  <c r="AB119"/>
  <c r="AC119" s="1"/>
  <c r="AE119" s="1"/>
  <c r="AB153"/>
  <c r="AC153" s="1"/>
  <c r="AE153" s="1"/>
  <c r="AB183"/>
  <c r="AC183" s="1"/>
  <c r="AE183" s="1"/>
  <c r="AB209"/>
  <c r="AC209" s="1"/>
  <c r="AE209" s="1"/>
  <c r="AB222"/>
  <c r="AC222" s="1"/>
  <c r="AE222" s="1"/>
  <c r="AB286"/>
  <c r="AC286" s="1"/>
  <c r="AE286" s="1"/>
  <c r="AB316"/>
  <c r="AC316" s="1"/>
  <c r="AE316" s="1"/>
  <c r="AB339"/>
  <c r="AC339" s="1"/>
  <c r="AE339" s="1"/>
  <c r="AB361"/>
  <c r="AC361" s="1"/>
  <c r="AE361" s="1"/>
  <c r="AB391"/>
  <c r="AC391" s="1"/>
  <c r="AE391" s="1"/>
  <c r="AB450"/>
  <c r="AC450" s="1"/>
  <c r="AE450" s="1"/>
  <c r="AB470"/>
  <c r="AC470" s="1"/>
  <c r="AE470" s="1"/>
  <c r="AB496"/>
  <c r="AC496" s="1"/>
  <c r="AE496" s="1"/>
  <c r="AB500"/>
  <c r="AC500" s="1"/>
  <c r="AE500" s="1"/>
  <c r="AB554"/>
  <c r="AC554" s="1"/>
  <c r="AE554" s="1"/>
  <c r="AB605"/>
  <c r="AC605" s="1"/>
  <c r="AE605" s="1"/>
  <c r="AB633"/>
  <c r="AC633" s="1"/>
  <c r="AE633" s="1"/>
  <c r="AB559"/>
  <c r="AC559" s="1"/>
  <c r="AE559" s="1"/>
  <c r="AB917"/>
  <c r="AC917" s="1"/>
  <c r="AE917" s="1"/>
  <c r="AB39"/>
  <c r="AC39" s="1"/>
  <c r="AE39" s="1"/>
  <c r="AB73"/>
  <c r="AC73" s="1"/>
  <c r="AE73" s="1"/>
  <c r="AB99"/>
  <c r="AC99" s="1"/>
  <c r="AE99" s="1"/>
  <c r="AB120"/>
  <c r="AC120" s="1"/>
  <c r="AE120" s="1"/>
  <c r="AB166"/>
  <c r="AC166" s="1"/>
  <c r="AE166" s="1"/>
  <c r="AB196"/>
  <c r="AC196" s="1"/>
  <c r="AE196" s="1"/>
  <c r="AB235"/>
  <c r="AC235" s="1"/>
  <c r="AE235" s="1"/>
  <c r="AB265"/>
  <c r="AC265" s="1"/>
  <c r="AE265" s="1"/>
  <c r="AB304"/>
  <c r="AC304" s="1"/>
  <c r="AE304" s="1"/>
  <c r="AB370"/>
  <c r="AC370" s="1"/>
  <c r="AE370" s="1"/>
  <c r="AB389"/>
  <c r="AC389" s="1"/>
  <c r="AE389" s="1"/>
  <c r="AB416"/>
  <c r="AC416" s="1"/>
  <c r="AE416" s="1"/>
  <c r="AB445"/>
  <c r="AC445" s="1"/>
  <c r="AE445" s="1"/>
  <c r="AB466"/>
  <c r="AC466" s="1"/>
  <c r="AE466" s="1"/>
  <c r="AB523"/>
  <c r="AC523" s="1"/>
  <c r="AE523" s="1"/>
  <c r="AB542"/>
  <c r="AC542" s="1"/>
  <c r="AE542" s="1"/>
  <c r="AB577"/>
  <c r="AC577" s="1"/>
  <c r="AE577" s="1"/>
  <c r="AB594"/>
  <c r="AC594" s="1"/>
  <c r="AE594" s="1"/>
  <c r="AB352"/>
  <c r="AC352" s="1"/>
  <c r="AE352" s="1"/>
  <c r="AB406"/>
  <c r="AC406" s="1"/>
  <c r="AE406" s="1"/>
  <c r="AB610"/>
  <c r="AC610" s="1"/>
  <c r="AE610" s="1"/>
  <c r="AB770"/>
  <c r="AC770" s="1"/>
  <c r="AE770" s="1"/>
  <c r="AB325"/>
  <c r="AC325" s="1"/>
  <c r="AE325" s="1"/>
  <c r="AB401"/>
  <c r="AC401" s="1"/>
  <c r="AE401" s="1"/>
  <c r="AB455"/>
  <c r="AC455" s="1"/>
  <c r="AE455" s="1"/>
  <c r="AB503"/>
  <c r="AC503" s="1"/>
  <c r="AE503" s="1"/>
  <c r="AB584"/>
  <c r="AC584" s="1"/>
  <c r="AE584" s="1"/>
  <c r="AB898"/>
  <c r="AC898" s="1"/>
  <c r="AE898" s="1"/>
  <c r="AB970"/>
  <c r="AC970" s="1"/>
  <c r="AE970" s="1"/>
  <c r="AB995"/>
  <c r="AC995" s="1"/>
  <c r="AE995" s="1"/>
  <c r="AB538"/>
  <c r="AC538" s="1"/>
  <c r="AE538" s="1"/>
  <c r="AB675"/>
  <c r="AC675" s="1"/>
  <c r="AE675" s="1"/>
  <c r="AB695"/>
  <c r="AC695" s="1"/>
  <c r="AE695" s="1"/>
  <c r="AB50"/>
  <c r="AC50" s="1"/>
  <c r="AE50" s="1"/>
  <c r="AB152"/>
  <c r="AC152" s="1"/>
  <c r="AE152" s="1"/>
  <c r="AB179"/>
  <c r="AC179" s="1"/>
  <c r="AE179" s="1"/>
  <c r="AB189"/>
  <c r="AC189" s="1"/>
  <c r="AE189" s="1"/>
  <c r="AB221"/>
  <c r="AC221" s="1"/>
  <c r="AE221" s="1"/>
  <c r="AB282"/>
  <c r="AC282" s="1"/>
  <c r="AE282" s="1"/>
  <c r="AB360"/>
  <c r="AC360" s="1"/>
  <c r="AE360" s="1"/>
  <c r="AB386"/>
  <c r="AC386" s="1"/>
  <c r="AE386" s="1"/>
  <c r="AB449"/>
  <c r="AC449" s="1"/>
  <c r="AE449" s="1"/>
  <c r="AB469"/>
  <c r="AC469" s="1"/>
  <c r="AE469" s="1"/>
  <c r="AB495"/>
  <c r="AC495" s="1"/>
  <c r="AE495" s="1"/>
  <c r="AB499"/>
  <c r="AC499" s="1"/>
  <c r="AE499" s="1"/>
  <c r="AB632"/>
  <c r="AC632" s="1"/>
  <c r="AE632" s="1"/>
  <c r="AB659"/>
  <c r="AC659" s="1"/>
  <c r="AE659" s="1"/>
  <c r="AB686"/>
  <c r="AC686" s="1"/>
  <c r="AE686" s="1"/>
  <c r="AB711"/>
  <c r="AC711" s="1"/>
  <c r="AE711" s="1"/>
  <c r="AB708"/>
  <c r="AC708" s="1"/>
  <c r="AE708" s="1"/>
  <c r="AB759"/>
  <c r="AC759" s="1"/>
  <c r="AE759" s="1"/>
  <c r="AB796"/>
  <c r="AC796" s="1"/>
  <c r="AE796" s="1"/>
  <c r="AB849"/>
  <c r="AC849" s="1"/>
  <c r="AE849" s="1"/>
  <c r="AB889"/>
  <c r="AC889" s="1"/>
  <c r="AE889" s="1"/>
  <c r="AB883"/>
  <c r="AC883" s="1"/>
  <c r="AE883" s="1"/>
  <c r="AB935"/>
  <c r="AC935" s="1"/>
  <c r="AE935" s="1"/>
  <c r="AB13"/>
  <c r="AC13" s="1"/>
  <c r="AE13" s="1"/>
  <c r="AB108"/>
  <c r="AC108" s="1"/>
  <c r="AE108" s="1"/>
  <c r="AB305"/>
  <c r="AC305" s="1"/>
  <c r="AE305" s="1"/>
  <c r="AB268"/>
  <c r="AC268" s="1"/>
  <c r="AE268" s="1"/>
  <c r="AB547"/>
  <c r="AC547" s="1"/>
  <c r="AE547" s="1"/>
  <c r="AB772"/>
  <c r="AC772" s="1"/>
  <c r="AE772" s="1"/>
  <c r="AB262"/>
  <c r="AC262" s="1"/>
  <c r="AE262" s="1"/>
  <c r="AB524"/>
  <c r="AC524" s="1"/>
  <c r="AE524" s="1"/>
  <c r="AB528"/>
  <c r="AC528" s="1"/>
  <c r="AE528" s="1"/>
  <c r="AB570"/>
  <c r="AC570" s="1"/>
  <c r="AE570" s="1"/>
  <c r="AB579"/>
  <c r="AC579" s="1"/>
  <c r="AE579" s="1"/>
  <c r="AB607"/>
  <c r="AC607" s="1"/>
  <c r="AE607" s="1"/>
  <c r="AB662"/>
  <c r="AC662" s="1"/>
  <c r="AE662" s="1"/>
  <c r="AB719"/>
  <c r="AC719" s="1"/>
  <c r="AE719" s="1"/>
  <c r="AB713"/>
  <c r="AC713" s="1"/>
  <c r="AE713" s="1"/>
  <c r="AB766"/>
  <c r="AC766" s="1"/>
  <c r="AE766" s="1"/>
  <c r="AB775"/>
  <c r="AC775" s="1"/>
  <c r="AE775" s="1"/>
  <c r="AB823"/>
  <c r="AC823" s="1"/>
  <c r="AE823" s="1"/>
  <c r="AB854"/>
  <c r="AC854" s="1"/>
  <c r="AE854" s="1"/>
  <c r="AB893"/>
  <c r="AC893" s="1"/>
  <c r="AE893" s="1"/>
  <c r="AB947"/>
  <c r="AC947" s="1"/>
  <c r="AE947" s="1"/>
  <c r="AB960"/>
  <c r="AC960" s="1"/>
  <c r="AE960" s="1"/>
  <c r="AB996"/>
  <c r="AC996" s="1"/>
  <c r="AE996" s="1"/>
  <c r="AB24"/>
  <c r="AC24" s="1"/>
  <c r="AE24" s="1"/>
  <c r="AB31"/>
  <c r="AC31" s="1"/>
  <c r="AE31" s="1"/>
  <c r="AB20"/>
  <c r="AC20" s="1"/>
  <c r="AE20" s="1"/>
  <c r="AB54"/>
  <c r="AC54" s="1"/>
  <c r="AE54" s="1"/>
  <c r="AB82"/>
  <c r="AC82" s="1"/>
  <c r="AE82" s="1"/>
  <c r="AB77"/>
  <c r="AC77" s="1"/>
  <c r="AE77" s="1"/>
  <c r="AB107"/>
  <c r="AC107" s="1"/>
  <c r="AE107" s="1"/>
  <c r="AB94"/>
  <c r="AC94" s="1"/>
  <c r="AE94" s="1"/>
  <c r="AB135"/>
  <c r="AC135" s="1"/>
  <c r="AE135" s="1"/>
  <c r="AB161"/>
  <c r="AC161" s="1"/>
  <c r="AE161" s="1"/>
  <c r="AB157"/>
  <c r="AC157" s="1"/>
  <c r="AE157" s="1"/>
  <c r="AB198"/>
  <c r="AC198" s="1"/>
  <c r="AE198" s="1"/>
  <c r="AB190"/>
  <c r="AC190" s="1"/>
  <c r="AE190" s="1"/>
  <c r="AB215"/>
  <c r="AC215" s="1"/>
  <c r="AE215" s="1"/>
  <c r="AB243"/>
  <c r="AC243" s="1"/>
  <c r="AE243" s="1"/>
  <c r="AB230"/>
  <c r="AC230" s="1"/>
  <c r="AE230" s="1"/>
  <c r="AB271"/>
  <c r="AC271" s="1"/>
  <c r="AE271" s="1"/>
  <c r="AB266"/>
  <c r="AC266" s="1"/>
  <c r="AE266" s="1"/>
  <c r="AB296"/>
  <c r="AC296" s="1"/>
  <c r="AE296" s="1"/>
  <c r="AB322"/>
  <c r="AC322" s="1"/>
  <c r="AE322" s="1"/>
  <c r="AB674"/>
  <c r="AC674" s="1"/>
  <c r="AE674" s="1"/>
  <c r="AB697"/>
  <c r="AC697" s="1"/>
  <c r="AE697" s="1"/>
  <c r="AB694"/>
  <c r="AC694" s="1"/>
  <c r="AE694" s="1"/>
  <c r="AB750"/>
  <c r="AC750" s="1"/>
  <c r="AE750" s="1"/>
  <c r="AB16"/>
  <c r="AC16" s="1"/>
  <c r="AE16" s="1"/>
  <c r="AB29"/>
  <c r="AC29" s="1"/>
  <c r="AE29" s="1"/>
  <c r="AB84"/>
  <c r="AC84" s="1"/>
  <c r="AE84" s="1"/>
  <c r="AB111"/>
  <c r="AC111" s="1"/>
  <c r="AE111" s="1"/>
  <c r="AB140"/>
  <c r="AC140" s="1"/>
  <c r="AE140" s="1"/>
  <c r="AB168"/>
  <c r="AC168" s="1"/>
  <c r="AE168" s="1"/>
  <c r="AB194"/>
  <c r="AC194" s="1"/>
  <c r="AE194" s="1"/>
  <c r="AB246"/>
  <c r="AC246" s="1"/>
  <c r="AE246" s="1"/>
  <c r="AB275"/>
  <c r="AC275" s="1"/>
  <c r="AE275" s="1"/>
  <c r="AB300"/>
  <c r="AC300" s="1"/>
  <c r="AE300" s="1"/>
  <c r="AB291"/>
  <c r="AC291" s="1"/>
  <c r="AE291" s="1"/>
  <c r="AB344"/>
  <c r="AC344" s="1"/>
  <c r="AE344" s="1"/>
  <c r="AB404"/>
  <c r="AC404" s="1"/>
  <c r="AE404" s="1"/>
  <c r="AB435"/>
  <c r="AC435" s="1"/>
  <c r="AE435" s="1"/>
  <c r="AB457"/>
  <c r="AC457" s="1"/>
  <c r="AE457" s="1"/>
  <c r="AB459"/>
  <c r="AC459" s="1"/>
  <c r="AE459" s="1"/>
  <c r="AB513"/>
  <c r="AC513" s="1"/>
  <c r="AE513" s="1"/>
  <c r="AB564"/>
  <c r="AC564" s="1"/>
  <c r="AE564" s="1"/>
  <c r="AB589"/>
  <c r="AC589" s="1"/>
  <c r="AE589" s="1"/>
  <c r="AB618"/>
  <c r="AC618" s="1"/>
  <c r="AE618" s="1"/>
  <c r="AB625"/>
  <c r="AC625" s="1"/>
  <c r="AE625" s="1"/>
  <c r="AB660"/>
  <c r="AC660" s="1"/>
  <c r="AE660" s="1"/>
  <c r="AB653"/>
  <c r="AC653" s="1"/>
  <c r="AE653" s="1"/>
  <c r="AB693"/>
  <c r="AC693" s="1"/>
  <c r="AE693" s="1"/>
  <c r="AB715"/>
  <c r="AC715" s="1"/>
  <c r="AE715" s="1"/>
  <c r="AB709"/>
  <c r="AC709" s="1"/>
  <c r="AE709" s="1"/>
  <c r="AB737"/>
  <c r="AC737" s="1"/>
  <c r="AE737" s="1"/>
  <c r="AB761"/>
  <c r="AC761" s="1"/>
  <c r="AE761" s="1"/>
  <c r="AB768"/>
  <c r="AC768" s="1"/>
  <c r="AE768" s="1"/>
  <c r="AB797"/>
  <c r="AC797" s="1"/>
  <c r="AE797" s="1"/>
  <c r="AB794"/>
  <c r="AC794" s="1"/>
  <c r="AE794" s="1"/>
  <c r="AB821"/>
  <c r="AC821" s="1"/>
  <c r="AE821" s="1"/>
  <c r="AB829"/>
  <c r="AC829" s="1"/>
  <c r="AE829" s="1"/>
  <c r="AB850"/>
  <c r="AC850" s="1"/>
  <c r="AE850" s="1"/>
  <c r="AB852"/>
  <c r="AC852" s="1"/>
  <c r="AE852" s="1"/>
  <c r="AB888"/>
  <c r="AC888" s="1"/>
  <c r="AE888" s="1"/>
  <c r="AB891"/>
  <c r="AC891" s="1"/>
  <c r="AE891" s="1"/>
  <c r="AB884"/>
  <c r="AC884" s="1"/>
  <c r="AE884" s="1"/>
  <c r="AB939"/>
  <c r="AC939" s="1"/>
  <c r="AE939" s="1"/>
  <c r="AB940"/>
  <c r="AC940" s="1"/>
  <c r="AE940" s="1"/>
  <c r="AB973"/>
  <c r="AC973" s="1"/>
  <c r="AE973" s="1"/>
  <c r="AB958"/>
  <c r="AC958" s="1"/>
  <c r="AE958" s="1"/>
  <c r="AB46"/>
  <c r="AC46" s="1"/>
  <c r="AE46" s="1"/>
  <c r="AB88"/>
  <c r="AC88" s="1"/>
  <c r="AE88" s="1"/>
  <c r="AB114"/>
  <c r="AC114" s="1"/>
  <c r="AE114" s="1"/>
  <c r="AB146"/>
  <c r="AC146" s="1"/>
  <c r="AE146" s="1"/>
  <c r="AB175"/>
  <c r="AC175" s="1"/>
  <c r="AE175" s="1"/>
  <c r="AB182"/>
  <c r="AC182" s="1"/>
  <c r="AE182" s="1"/>
  <c r="AB249"/>
  <c r="AC249" s="1"/>
  <c r="AE249" s="1"/>
  <c r="AB279"/>
  <c r="AC279" s="1"/>
  <c r="AE279" s="1"/>
  <c r="AB307"/>
  <c r="AC307" s="1"/>
  <c r="AE307" s="1"/>
  <c r="AB332"/>
  <c r="AC332" s="1"/>
  <c r="AE332" s="1"/>
  <c r="AB351"/>
  <c r="AC351" s="1"/>
  <c r="AE351" s="1"/>
  <c r="AB410"/>
  <c r="AC410" s="1"/>
  <c r="AE410" s="1"/>
  <c r="AB443"/>
  <c r="AC443" s="1"/>
  <c r="AE443" s="1"/>
  <c r="AB462"/>
  <c r="AC462" s="1"/>
  <c r="AE462" s="1"/>
  <c r="AB480"/>
  <c r="AC480" s="1"/>
  <c r="AE480" s="1"/>
  <c r="AB518"/>
  <c r="AC518" s="1"/>
  <c r="AE518" s="1"/>
  <c r="AB557"/>
  <c r="AC557" s="1"/>
  <c r="AE557" s="1"/>
  <c r="AB596"/>
  <c r="AC596" s="1"/>
  <c r="AE596" s="1"/>
  <c r="AB621"/>
  <c r="AC621" s="1"/>
  <c r="AE621" s="1"/>
  <c r="AB629"/>
  <c r="AC629" s="1"/>
  <c r="AE629" s="1"/>
  <c r="AB668"/>
  <c r="AC668" s="1"/>
  <c r="AE668" s="1"/>
  <c r="AB720"/>
  <c r="AC720" s="1"/>
  <c r="AE720" s="1"/>
  <c r="AB755"/>
  <c r="AC755" s="1"/>
  <c r="AE755" s="1"/>
  <c r="AB789"/>
  <c r="AC789" s="1"/>
  <c r="AE789" s="1"/>
  <c r="AB809"/>
  <c r="AC809" s="1"/>
  <c r="AE809" s="1"/>
  <c r="AB845"/>
  <c r="AC845" s="1"/>
  <c r="AE845" s="1"/>
  <c r="AB862"/>
  <c r="AC862" s="1"/>
  <c r="AE862" s="1"/>
  <c r="AB878"/>
  <c r="AC878" s="1"/>
  <c r="AE878" s="1"/>
  <c r="AB930"/>
  <c r="AC930" s="1"/>
  <c r="AE930" s="1"/>
  <c r="AB951"/>
  <c r="AC951" s="1"/>
  <c r="AE951" s="1"/>
  <c r="AB1013"/>
  <c r="AC1013" s="1"/>
  <c r="AE1013" s="1"/>
  <c r="AB934"/>
  <c r="AC934" s="1"/>
  <c r="AE934" s="1"/>
  <c r="AB644"/>
  <c r="AC644" s="1"/>
  <c r="AE644" s="1"/>
  <c r="AB72"/>
  <c r="AC72" s="1"/>
  <c r="AE72" s="1"/>
  <c r="AB197"/>
  <c r="AC197" s="1"/>
  <c r="AE197" s="1"/>
  <c r="AB319"/>
  <c r="AC319" s="1"/>
  <c r="AE319" s="1"/>
  <c r="AB454"/>
  <c r="AC454" s="1"/>
  <c r="AE454" s="1"/>
  <c r="AB553"/>
  <c r="AC553" s="1"/>
  <c r="AE553" s="1"/>
  <c r="AB423"/>
  <c r="AC423" s="1"/>
  <c r="AE423" s="1"/>
  <c r="AB147"/>
  <c r="AC147" s="1"/>
  <c r="AE147" s="1"/>
  <c r="AB491"/>
  <c r="AC491" s="1"/>
  <c r="AE491" s="1"/>
  <c r="AB1006"/>
  <c r="AC1006" s="1"/>
  <c r="AE1006" s="1"/>
  <c r="AB55"/>
  <c r="AC55" s="1"/>
  <c r="AE55" s="1"/>
  <c r="AB126"/>
  <c r="AC126" s="1"/>
  <c r="AE126" s="1"/>
  <c r="AB160"/>
  <c r="AC160" s="1"/>
  <c r="AE160" s="1"/>
  <c r="AB228"/>
  <c r="AC228" s="1"/>
  <c r="AE228" s="1"/>
  <c r="AB264"/>
  <c r="AC264" s="1"/>
  <c r="AE264" s="1"/>
  <c r="AB358"/>
  <c r="AC358" s="1"/>
  <c r="AE358" s="1"/>
  <c r="AB398"/>
  <c r="AC398" s="1"/>
  <c r="AE398" s="1"/>
  <c r="AB501"/>
  <c r="AC501" s="1"/>
  <c r="AE501" s="1"/>
  <c r="AB507"/>
  <c r="AC507" s="1"/>
  <c r="AE507" s="1"/>
  <c r="AB641"/>
  <c r="AC641" s="1"/>
  <c r="AE641" s="1"/>
  <c r="AB30"/>
  <c r="AC30" s="1"/>
  <c r="AE30" s="1"/>
  <c r="AB638"/>
  <c r="AC638" s="1"/>
  <c r="AE638" s="1"/>
  <c r="AB664"/>
  <c r="AC664" s="1"/>
  <c r="AE664" s="1"/>
  <c r="AB670"/>
  <c r="AC670" s="1"/>
  <c r="AE670" s="1"/>
  <c r="AB696"/>
  <c r="AC696" s="1"/>
  <c r="AE696" s="1"/>
  <c r="AB723"/>
  <c r="AC723" s="1"/>
  <c r="AE723" s="1"/>
  <c r="AB722"/>
  <c r="AC722" s="1"/>
  <c r="AE722" s="1"/>
  <c r="AB743"/>
  <c r="AC743" s="1"/>
  <c r="AE743" s="1"/>
  <c r="AB744"/>
  <c r="AC744" s="1"/>
  <c r="AE744" s="1"/>
  <c r="AB777"/>
  <c r="AC777" s="1"/>
  <c r="AE777" s="1"/>
  <c r="AB802"/>
  <c r="AC802" s="1"/>
  <c r="AE802" s="1"/>
  <c r="AB779"/>
  <c r="AC779" s="1"/>
  <c r="AE779" s="1"/>
  <c r="AB825"/>
  <c r="AC825" s="1"/>
  <c r="AE825" s="1"/>
  <c r="AB834"/>
  <c r="AC834" s="1"/>
  <c r="AE834" s="1"/>
  <c r="AB857"/>
  <c r="AC857" s="1"/>
  <c r="AE857" s="1"/>
  <c r="AB867"/>
  <c r="AC867" s="1"/>
  <c r="AE867" s="1"/>
  <c r="AB897"/>
  <c r="AC897" s="1"/>
  <c r="AE897" s="1"/>
  <c r="AB907"/>
  <c r="AC907" s="1"/>
  <c r="AE907" s="1"/>
  <c r="AB919"/>
  <c r="AC919" s="1"/>
  <c r="AE919" s="1"/>
  <c r="AB948"/>
  <c r="AC948" s="1"/>
  <c r="AE948" s="1"/>
  <c r="AB946"/>
  <c r="AC946" s="1"/>
  <c r="AE946" s="1"/>
  <c r="AB977"/>
  <c r="AC977" s="1"/>
  <c r="AE977" s="1"/>
  <c r="AB969"/>
  <c r="AC969" s="1"/>
  <c r="AE969" s="1"/>
  <c r="AB28"/>
  <c r="AC28" s="1"/>
  <c r="AE28" s="1"/>
  <c r="AB80"/>
  <c r="AC80" s="1"/>
  <c r="AE80" s="1"/>
  <c r="AB106"/>
  <c r="AC106" s="1"/>
  <c r="AE106" s="1"/>
  <c r="AB132"/>
  <c r="AC132" s="1"/>
  <c r="AE132" s="1"/>
  <c r="AB150"/>
  <c r="AC150" s="1"/>
  <c r="AE150" s="1"/>
  <c r="AB181"/>
  <c r="AC181" s="1"/>
  <c r="AE181" s="1"/>
  <c r="AB242"/>
  <c r="AC242" s="1"/>
  <c r="AE242" s="1"/>
  <c r="AB270"/>
  <c r="AC270" s="1"/>
  <c r="AE270" s="1"/>
  <c r="AB297"/>
  <c r="AC297" s="1"/>
  <c r="AE297" s="1"/>
  <c r="AB323"/>
  <c r="AC323" s="1"/>
  <c r="AE323" s="1"/>
  <c r="AB350"/>
  <c r="AC350" s="1"/>
  <c r="AE350" s="1"/>
  <c r="AB400"/>
  <c r="AC400" s="1"/>
  <c r="AE400" s="1"/>
  <c r="AB424"/>
  <c r="AC424" s="1"/>
  <c r="AE424" s="1"/>
  <c r="AB431"/>
  <c r="AC431" s="1"/>
  <c r="AE431" s="1"/>
  <c r="AB474"/>
  <c r="AC474" s="1"/>
  <c r="AE474" s="1"/>
  <c r="AB529"/>
  <c r="AC529" s="1"/>
  <c r="AE529" s="1"/>
  <c r="AB566"/>
  <c r="AC566" s="1"/>
  <c r="AE566" s="1"/>
  <c r="AB583"/>
  <c r="AC583" s="1"/>
  <c r="AE583" s="1"/>
  <c r="AB613"/>
  <c r="AC613" s="1"/>
  <c r="AE613" s="1"/>
  <c r="AB405"/>
  <c r="AC405" s="1"/>
  <c r="AE405" s="1"/>
  <c r="AB75"/>
  <c r="AC75" s="1"/>
  <c r="AE75" s="1"/>
  <c r="AB341"/>
  <c r="AC341" s="1"/>
  <c r="AE341" s="1"/>
  <c r="AB373"/>
  <c r="AC373" s="1"/>
  <c r="AE373" s="1"/>
  <c r="AB425"/>
  <c r="AC425" s="1"/>
  <c r="AE425" s="1"/>
  <c r="AB433"/>
  <c r="AC433" s="1"/>
  <c r="AE433" s="1"/>
  <c r="AB482"/>
  <c r="AC482" s="1"/>
  <c r="AE482" s="1"/>
  <c r="AB530"/>
  <c r="AC530" s="1"/>
  <c r="AE530" s="1"/>
  <c r="AB561"/>
  <c r="AC561" s="1"/>
  <c r="AE561" s="1"/>
  <c r="AB539"/>
  <c r="AC539" s="1"/>
  <c r="AE539" s="1"/>
  <c r="AB582"/>
  <c r="AC582" s="1"/>
  <c r="AE582" s="1"/>
  <c r="AB642"/>
  <c r="AC642" s="1"/>
  <c r="AE642" s="1"/>
  <c r="AB836"/>
  <c r="AC836" s="1"/>
  <c r="AE836" s="1"/>
  <c r="AB858"/>
  <c r="AC858" s="1"/>
  <c r="AE858" s="1"/>
  <c r="AB920"/>
  <c r="AC920" s="1"/>
  <c r="AE920" s="1"/>
  <c r="AB311"/>
  <c r="AC311" s="1"/>
  <c r="AE311" s="1"/>
  <c r="AB345"/>
  <c r="AC345" s="1"/>
  <c r="AE345" s="1"/>
  <c r="AB375"/>
  <c r="AC375" s="1"/>
  <c r="AE375" s="1"/>
  <c r="AB436"/>
  <c r="AC436" s="1"/>
  <c r="AE436" s="1"/>
  <c r="AB540"/>
  <c r="AC540" s="1"/>
  <c r="AE540" s="1"/>
  <c r="AB546"/>
  <c r="AC546" s="1"/>
  <c r="AE546" s="1"/>
  <c r="AB534"/>
  <c r="AC534" s="1"/>
  <c r="AE534" s="1"/>
  <c r="AB590"/>
  <c r="AC590" s="1"/>
  <c r="AE590" s="1"/>
  <c r="AB619"/>
  <c r="AC619" s="1"/>
  <c r="AE619" s="1"/>
  <c r="AB680"/>
  <c r="AC680" s="1"/>
  <c r="AE680" s="1"/>
  <c r="AB701"/>
  <c r="AC701" s="1"/>
  <c r="AE701" s="1"/>
  <c r="AB718"/>
  <c r="AC718" s="1"/>
  <c r="AE718" s="1"/>
  <c r="AB756"/>
  <c r="AC756" s="1"/>
  <c r="AE756" s="1"/>
  <c r="AB780"/>
  <c r="AC780" s="1"/>
  <c r="AE780" s="1"/>
  <c r="AB840"/>
  <c r="AC840" s="1"/>
  <c r="AE840" s="1"/>
  <c r="AB865"/>
  <c r="AC865" s="1"/>
  <c r="AE865" s="1"/>
  <c r="AB902"/>
  <c r="AC902" s="1"/>
  <c r="AE902" s="1"/>
  <c r="AB924"/>
  <c r="AC924" s="1"/>
  <c r="AE924" s="1"/>
  <c r="AB955"/>
  <c r="AC955" s="1"/>
  <c r="AE955" s="1"/>
  <c r="AB968"/>
  <c r="AC968" s="1"/>
  <c r="AE968" s="1"/>
  <c r="AB498"/>
  <c r="AC498" s="1"/>
  <c r="AE498" s="1"/>
  <c r="AB563"/>
  <c r="AC563" s="1"/>
  <c r="AE563" s="1"/>
  <c r="AB598"/>
  <c r="AC598" s="1"/>
  <c r="AE598" s="1"/>
  <c r="AB639"/>
  <c r="AC639" s="1"/>
  <c r="AE639" s="1"/>
  <c r="AB635"/>
  <c r="AC635" s="1"/>
  <c r="AE635" s="1"/>
  <c r="AB658"/>
  <c r="AC658" s="1"/>
  <c r="AE658" s="1"/>
  <c r="AB690"/>
  <c r="AC690" s="1"/>
  <c r="AE690" s="1"/>
  <c r="AB739"/>
  <c r="AC739" s="1"/>
  <c r="AE739" s="1"/>
  <c r="AB800"/>
  <c r="AC800" s="1"/>
  <c r="AE800" s="1"/>
  <c r="AB804"/>
  <c r="AC804" s="1"/>
  <c r="AE804" s="1"/>
  <c r="AB831"/>
  <c r="AC831" s="1"/>
  <c r="AE831" s="1"/>
  <c r="AB855"/>
  <c r="AC855" s="1"/>
  <c r="AE855" s="1"/>
  <c r="AB895"/>
  <c r="AC895" s="1"/>
  <c r="AE895" s="1"/>
  <c r="AB894"/>
  <c r="AC894" s="1"/>
  <c r="AE894" s="1"/>
  <c r="AB944"/>
  <c r="AC944" s="1"/>
  <c r="AE944" s="1"/>
  <c r="AB978"/>
  <c r="AC978" s="1"/>
  <c r="AE978" s="1"/>
  <c r="AB18"/>
  <c r="AC18" s="1"/>
  <c r="AE18" s="1"/>
  <c r="AB48"/>
  <c r="AC48" s="1"/>
  <c r="AE48" s="1"/>
  <c r="AB118"/>
  <c r="AC118" s="1"/>
  <c r="AE118" s="1"/>
  <c r="AB317"/>
  <c r="AC317" s="1"/>
  <c r="AE317" s="1"/>
  <c r="AB337"/>
  <c r="AC337" s="1"/>
  <c r="AE337" s="1"/>
  <c r="AB550"/>
  <c r="AC550" s="1"/>
  <c r="AE550" s="1"/>
  <c r="AB603"/>
  <c r="AC603" s="1"/>
  <c r="AE603" s="1"/>
  <c r="AB820"/>
  <c r="AC820" s="1"/>
  <c r="AE820" s="1"/>
  <c r="AB957"/>
  <c r="AC957" s="1"/>
  <c r="AE957" s="1"/>
  <c r="AB627"/>
  <c r="AC627" s="1"/>
  <c r="AE627" s="1"/>
  <c r="AB637"/>
  <c r="AC637" s="1"/>
  <c r="AE637" s="1"/>
  <c r="AB683"/>
  <c r="AC683" s="1"/>
  <c r="AE683" s="1"/>
  <c r="AB669"/>
  <c r="AC669" s="1"/>
  <c r="AE669" s="1"/>
  <c r="AB673"/>
  <c r="AC673" s="1"/>
  <c r="AE673" s="1"/>
  <c r="AB692"/>
  <c r="AC692" s="1"/>
  <c r="AE692" s="1"/>
  <c r="AB733"/>
  <c r="AC733" s="1"/>
  <c r="AE733" s="1"/>
  <c r="AB757"/>
  <c r="AC757" s="1"/>
  <c r="AE757" s="1"/>
  <c r="AB765"/>
  <c r="AC765" s="1"/>
  <c r="AE765" s="1"/>
  <c r="AB790"/>
  <c r="AC790" s="1"/>
  <c r="AE790" s="1"/>
  <c r="AB783"/>
  <c r="AC783" s="1"/>
  <c r="AE783" s="1"/>
  <c r="AB812"/>
  <c r="AC812" s="1"/>
  <c r="AE812" s="1"/>
  <c r="AB818"/>
  <c r="AC818" s="1"/>
  <c r="AE818" s="1"/>
  <c r="AB846"/>
  <c r="AC846" s="1"/>
  <c r="AE846" s="1"/>
  <c r="AB869"/>
  <c r="AC869" s="1"/>
  <c r="AE869" s="1"/>
  <c r="AB863"/>
  <c r="AC863" s="1"/>
  <c r="AE863" s="1"/>
  <c r="AB905"/>
  <c r="AC905" s="1"/>
  <c r="AE905" s="1"/>
  <c r="AB879"/>
  <c r="AC879" s="1"/>
  <c r="AE879" s="1"/>
  <c r="AB929"/>
  <c r="AC929" s="1"/>
  <c r="AE929" s="1"/>
  <c r="AB932"/>
  <c r="AC932" s="1"/>
  <c r="AE932" s="1"/>
  <c r="AB964"/>
  <c r="AC964" s="1"/>
  <c r="AE964" s="1"/>
  <c r="AB952"/>
  <c r="AC952" s="1"/>
  <c r="AE952" s="1"/>
  <c r="AB988"/>
  <c r="AC988" s="1"/>
  <c r="AE988" s="1"/>
  <c r="AB1016"/>
  <c r="AC1016" s="1"/>
  <c r="AE1016" s="1"/>
  <c r="AB11"/>
  <c r="AC11" s="1"/>
  <c r="AE11" s="1"/>
  <c r="AB66"/>
  <c r="AC66" s="1"/>
  <c r="AE66" s="1"/>
  <c r="AB92"/>
  <c r="AC92" s="1"/>
  <c r="AE92" s="1"/>
  <c r="AB125"/>
  <c r="AC125" s="1"/>
  <c r="AE125" s="1"/>
  <c r="AB136"/>
  <c r="AC136" s="1"/>
  <c r="AE136" s="1"/>
  <c r="AB205"/>
  <c r="AC205" s="1"/>
  <c r="AE205" s="1"/>
  <c r="AB229"/>
  <c r="AC229" s="1"/>
  <c r="AE229" s="1"/>
  <c r="AB252"/>
  <c r="AC252" s="1"/>
  <c r="AE252" s="1"/>
  <c r="AB284"/>
  <c r="AC284" s="1"/>
  <c r="AE284" s="1"/>
  <c r="AB293"/>
  <c r="AC293" s="1"/>
  <c r="AE293" s="1"/>
  <c r="AB365"/>
  <c r="AC365" s="1"/>
  <c r="AE365" s="1"/>
  <c r="AB383"/>
  <c r="AC383" s="1"/>
  <c r="AE383" s="1"/>
  <c r="AB385"/>
  <c r="AC385" s="1"/>
  <c r="AE385" s="1"/>
  <c r="AB429"/>
  <c r="AC429" s="1"/>
  <c r="AE429" s="1"/>
  <c r="AB488"/>
  <c r="AC488" s="1"/>
  <c r="AE488" s="1"/>
  <c r="AB512"/>
  <c r="AC512" s="1"/>
  <c r="AE512" s="1"/>
  <c r="AB544"/>
  <c r="AC544" s="1"/>
  <c r="AE544" s="1"/>
  <c r="AB572"/>
  <c r="AC572" s="1"/>
  <c r="AE572" s="1"/>
  <c r="AB571"/>
  <c r="AC571" s="1"/>
  <c r="AE571" s="1"/>
  <c r="AB650"/>
  <c r="AC650" s="1"/>
  <c r="AE650" s="1"/>
  <c r="AB682"/>
  <c r="AC682" s="1"/>
  <c r="AE682" s="1"/>
  <c r="AB704"/>
  <c r="AC704" s="1"/>
  <c r="AE704" s="1"/>
  <c r="AB731"/>
  <c r="AC731" s="1"/>
  <c r="AE731" s="1"/>
  <c r="AB763"/>
  <c r="AC763" s="1"/>
  <c r="AE763" s="1"/>
  <c r="AB782"/>
  <c r="AC782" s="1"/>
  <c r="AE782" s="1"/>
  <c r="AB815"/>
  <c r="AC815" s="1"/>
  <c r="AE815" s="1"/>
  <c r="AB868"/>
  <c r="AC868" s="1"/>
  <c r="AE868" s="1"/>
  <c r="AB904"/>
  <c r="AC904" s="1"/>
  <c r="AE904" s="1"/>
  <c r="AB926"/>
  <c r="AC926" s="1"/>
  <c r="AE926" s="1"/>
  <c r="AB963"/>
  <c r="AC963" s="1"/>
  <c r="AE963" s="1"/>
  <c r="AB975"/>
  <c r="AC975" s="1"/>
  <c r="AE975" s="1"/>
  <c r="AB22"/>
  <c r="AC22" s="1"/>
  <c r="AE22" s="1"/>
  <c r="AB89"/>
  <c r="AC89" s="1"/>
  <c r="AE89" s="1"/>
  <c r="AB115"/>
  <c r="AC115" s="1"/>
  <c r="AE115" s="1"/>
  <c r="AB176"/>
  <c r="AC176" s="1"/>
  <c r="AE176" s="1"/>
  <c r="AB184"/>
  <c r="AC184" s="1"/>
  <c r="AE184" s="1"/>
  <c r="AB226"/>
  <c r="AC226" s="1"/>
  <c r="AE226" s="1"/>
  <c r="AB278"/>
  <c r="AC278" s="1"/>
  <c r="AE278" s="1"/>
  <c r="AB309"/>
  <c r="AC309" s="1"/>
  <c r="AE309" s="1"/>
  <c r="AB333"/>
  <c r="AC333" s="1"/>
  <c r="AE333" s="1"/>
  <c r="AB354"/>
  <c r="AC354" s="1"/>
  <c r="AE354" s="1"/>
  <c r="AB413"/>
  <c r="AC413" s="1"/>
  <c r="AE413" s="1"/>
  <c r="AB444"/>
  <c r="AC444" s="1"/>
  <c r="AE444" s="1"/>
  <c r="AB463"/>
  <c r="AC463" s="1"/>
  <c r="AE463" s="1"/>
  <c r="AB526"/>
  <c r="AC526" s="1"/>
  <c r="AE526" s="1"/>
  <c r="AB551"/>
  <c r="AC551" s="1"/>
  <c r="AE551" s="1"/>
  <c r="AB599"/>
  <c r="AC599" s="1"/>
  <c r="AE599" s="1"/>
  <c r="AB622"/>
  <c r="AC622" s="1"/>
  <c r="AE622" s="1"/>
  <c r="AB36"/>
  <c r="AC36" s="1"/>
  <c r="AE36" s="1"/>
  <c r="AB40"/>
  <c r="AC40" s="1"/>
  <c r="AE40" s="1"/>
  <c r="AB69"/>
  <c r="AC69" s="1"/>
  <c r="AE69" s="1"/>
  <c r="AB91"/>
  <c r="AC91" s="1"/>
  <c r="AE91" s="1"/>
  <c r="AB97"/>
  <c r="AC97" s="1"/>
  <c r="AE97" s="1"/>
  <c r="AB117"/>
  <c r="AC117" s="1"/>
  <c r="AE117" s="1"/>
  <c r="AB131"/>
  <c r="AC131" s="1"/>
  <c r="AE131" s="1"/>
  <c r="AB151"/>
  <c r="AC151" s="1"/>
  <c r="AE151" s="1"/>
  <c r="AB149"/>
  <c r="AC149" s="1"/>
  <c r="AE149" s="1"/>
  <c r="AB178"/>
  <c r="AC178" s="1"/>
  <c r="AE178" s="1"/>
  <c r="AB180"/>
  <c r="AC180" s="1"/>
  <c r="AE180" s="1"/>
  <c r="AB195"/>
  <c r="AC195" s="1"/>
  <c r="AE195" s="1"/>
  <c r="AB232"/>
  <c r="AC232" s="1"/>
  <c r="AE232" s="1"/>
  <c r="AB212"/>
  <c r="AC212" s="1"/>
  <c r="AE212" s="1"/>
  <c r="AB256"/>
  <c r="AC256" s="1"/>
  <c r="AE256" s="1"/>
  <c r="AB281"/>
  <c r="AC281" s="1"/>
  <c r="AE281" s="1"/>
  <c r="AB315"/>
  <c r="AC315" s="1"/>
  <c r="AE315" s="1"/>
  <c r="AB302"/>
  <c r="AC302" s="1"/>
  <c r="AE302" s="1"/>
  <c r="AB338"/>
  <c r="AC338" s="1"/>
  <c r="AE338" s="1"/>
  <c r="AB368"/>
  <c r="AC368" s="1"/>
  <c r="AE368" s="1"/>
  <c r="AB357"/>
  <c r="AC357" s="1"/>
  <c r="AE357" s="1"/>
  <c r="AB388"/>
  <c r="AC388" s="1"/>
  <c r="AE388" s="1"/>
  <c r="AB378"/>
  <c r="AC378" s="1"/>
  <c r="AE378" s="1"/>
  <c r="AB411"/>
  <c r="AC411" s="1"/>
  <c r="AE411" s="1"/>
  <c r="AB448"/>
  <c r="AC448" s="1"/>
  <c r="AE448" s="1"/>
  <c r="AB441"/>
  <c r="AC441" s="1"/>
  <c r="AE441" s="1"/>
  <c r="AB465"/>
  <c r="AC465" s="1"/>
  <c r="AE465" s="1"/>
  <c r="AB478"/>
  <c r="AC478" s="1"/>
  <c r="AE478" s="1"/>
  <c r="AB493"/>
  <c r="AC493" s="1"/>
  <c r="AE493" s="1"/>
  <c r="AB521"/>
  <c r="AC521" s="1"/>
  <c r="AE521" s="1"/>
  <c r="AB532"/>
  <c r="AC532" s="1"/>
  <c r="AE532" s="1"/>
  <c r="AB533"/>
  <c r="AC533" s="1"/>
  <c r="AE533" s="1"/>
  <c r="AB560"/>
  <c r="AC560" s="1"/>
  <c r="AE560" s="1"/>
  <c r="AB575"/>
  <c r="AC575" s="1"/>
  <c r="AE575" s="1"/>
  <c r="AB602"/>
  <c r="AC602" s="1"/>
  <c r="AE602" s="1"/>
  <c r="AB592"/>
  <c r="AC592" s="1"/>
  <c r="AE592" s="1"/>
  <c r="AB630"/>
  <c r="AC630" s="1"/>
  <c r="AE630" s="1"/>
  <c r="AB616"/>
  <c r="AC616" s="1"/>
  <c r="AE616" s="1"/>
  <c r="AB654"/>
  <c r="AC654" s="1"/>
  <c r="AE654" s="1"/>
  <c r="AB687"/>
  <c r="AC687" s="1"/>
  <c r="AE687" s="1"/>
  <c r="AB685"/>
  <c r="AC685" s="1"/>
  <c r="AE685" s="1"/>
  <c r="AB707"/>
  <c r="AC707" s="1"/>
  <c r="AE707" s="1"/>
  <c r="AB706"/>
  <c r="AC706" s="1"/>
  <c r="AE706" s="1"/>
  <c r="AB735"/>
  <c r="AC735" s="1"/>
  <c r="AE735" s="1"/>
  <c r="AB760"/>
  <c r="AC760" s="1"/>
  <c r="AE760" s="1"/>
  <c r="AB741"/>
  <c r="AC741" s="1"/>
  <c r="AE741" s="1"/>
  <c r="AB798"/>
  <c r="AC798" s="1"/>
  <c r="AE798" s="1"/>
  <c r="AB792"/>
  <c r="AC792" s="1"/>
  <c r="AE792" s="1"/>
  <c r="AB827"/>
  <c r="AC827" s="1"/>
  <c r="AE827" s="1"/>
  <c r="AB848"/>
  <c r="AC848" s="1"/>
  <c r="AE848" s="1"/>
  <c r="AB843"/>
  <c r="AC843" s="1"/>
  <c r="AE843" s="1"/>
  <c r="AB887"/>
  <c r="AC887" s="1"/>
  <c r="AE887" s="1"/>
  <c r="AB877"/>
  <c r="AC877" s="1"/>
  <c r="AE877" s="1"/>
  <c r="AB882"/>
  <c r="AC882" s="1"/>
  <c r="AE882" s="1"/>
  <c r="AB936"/>
  <c r="AC936" s="1"/>
  <c r="AE936" s="1"/>
  <c r="AB966"/>
  <c r="AC966" s="1"/>
  <c r="AE966" s="1"/>
  <c r="AB956"/>
  <c r="AC956" s="1"/>
  <c r="AE956" s="1"/>
  <c r="AB993"/>
  <c r="AC993" s="1"/>
  <c r="AE993" s="1"/>
  <c r="AB33"/>
  <c r="AC33" s="1"/>
  <c r="AE33" s="1"/>
  <c r="AB62"/>
  <c r="AC62" s="1"/>
  <c r="AE62" s="1"/>
  <c r="AB70"/>
  <c r="AC70" s="1"/>
  <c r="AE70" s="1"/>
  <c r="AB103"/>
  <c r="AC103" s="1"/>
  <c r="AE103" s="1"/>
  <c r="AB163"/>
  <c r="AC163" s="1"/>
  <c r="AE163" s="1"/>
  <c r="AB200"/>
  <c r="AC200" s="1"/>
  <c r="AE200" s="1"/>
  <c r="AB217"/>
  <c r="AC217" s="1"/>
  <c r="AE217" s="1"/>
  <c r="AB239"/>
  <c r="AC239" s="1"/>
  <c r="AE239" s="1"/>
  <c r="AB326"/>
  <c r="AC326" s="1"/>
  <c r="AE326" s="1"/>
  <c r="AB359"/>
  <c r="AC359" s="1"/>
  <c r="AE359" s="1"/>
  <c r="AB376"/>
  <c r="AC376" s="1"/>
  <c r="AE376" s="1"/>
  <c r="AB409"/>
  <c r="AC409" s="1"/>
  <c r="AE409" s="1"/>
  <c r="AB420"/>
  <c r="AC420" s="1"/>
  <c r="AE420" s="1"/>
  <c r="AB484"/>
  <c r="AC484" s="1"/>
  <c r="AE484" s="1"/>
  <c r="AB505"/>
  <c r="AC505" s="1"/>
  <c r="AE505" s="1"/>
  <c r="AB569"/>
  <c r="AC569" s="1"/>
  <c r="AE569" s="1"/>
  <c r="AB612"/>
  <c r="AC612" s="1"/>
  <c r="AE612" s="1"/>
  <c r="AB645"/>
  <c r="AC645" s="1"/>
  <c r="AE645" s="1"/>
  <c r="AB678"/>
  <c r="AC678" s="1"/>
  <c r="AE678" s="1"/>
  <c r="AB699"/>
  <c r="AC699" s="1"/>
  <c r="AE699" s="1"/>
  <c r="AB712"/>
  <c r="AC712" s="1"/>
  <c r="AE712" s="1"/>
  <c r="AB751"/>
  <c r="AC751" s="1"/>
  <c r="AE751" s="1"/>
  <c r="AB838"/>
  <c r="AC838" s="1"/>
  <c r="AE838" s="1"/>
  <c r="AB860"/>
  <c r="AC860" s="1"/>
  <c r="AE860" s="1"/>
  <c r="AB900"/>
  <c r="AC900" s="1"/>
  <c r="AE900" s="1"/>
  <c r="AB922"/>
  <c r="AC922" s="1"/>
  <c r="AE922" s="1"/>
  <c r="AB938"/>
  <c r="AC938" s="1"/>
  <c r="AE938" s="1"/>
  <c r="AB974"/>
  <c r="AC974" s="1"/>
  <c r="AE974" s="1"/>
  <c r="AB25"/>
  <c r="AC25" s="1"/>
  <c r="AE25" s="1"/>
  <c r="AB45"/>
  <c r="AC45" s="1"/>
  <c r="AE45" s="1"/>
  <c r="AB51"/>
  <c r="AC51" s="1"/>
  <c r="AE51" s="1"/>
  <c r="AB57"/>
  <c r="AC57" s="1"/>
  <c r="AE57" s="1"/>
  <c r="AB100"/>
  <c r="AC100" s="1"/>
  <c r="AE100" s="1"/>
  <c r="AB121"/>
  <c r="AC121" s="1"/>
  <c r="AE121" s="1"/>
  <c r="AB127"/>
  <c r="AC127" s="1"/>
  <c r="AE127" s="1"/>
  <c r="AB154"/>
  <c r="AC154" s="1"/>
  <c r="AE154" s="1"/>
  <c r="AB169"/>
  <c r="AC169" s="1"/>
  <c r="AE169" s="1"/>
  <c r="AB186"/>
  <c r="AC186" s="1"/>
  <c r="AE186" s="1"/>
  <c r="AB172"/>
  <c r="AC172" s="1"/>
  <c r="AE172" s="1"/>
  <c r="AB238"/>
  <c r="AC238" s="1"/>
  <c r="AE238" s="1"/>
  <c r="AB223"/>
  <c r="AC223" s="1"/>
  <c r="AE223" s="1"/>
  <c r="AB259"/>
  <c r="AC259" s="1"/>
  <c r="AE259" s="1"/>
  <c r="AB288"/>
  <c r="AC288" s="1"/>
  <c r="AE288" s="1"/>
  <c r="AB289"/>
  <c r="AC289" s="1"/>
  <c r="AE289" s="1"/>
  <c r="AB318"/>
  <c r="AC318" s="1"/>
  <c r="AE318" s="1"/>
  <c r="AB14"/>
  <c r="AC14" s="1"/>
  <c r="AE14" s="1"/>
  <c r="AB19"/>
  <c r="AC19" s="1"/>
  <c r="AE19" s="1"/>
  <c r="AB110"/>
  <c r="AC110" s="1"/>
  <c r="AE110" s="1"/>
  <c r="AB32"/>
  <c r="AC32" s="1"/>
  <c r="AE32" s="1"/>
  <c r="AB21"/>
  <c r="AC21" s="1"/>
  <c r="AE21" s="1"/>
  <c r="AB58"/>
  <c r="AC58" s="1"/>
  <c r="AE58" s="1"/>
  <c r="AB81"/>
  <c r="AC81" s="1"/>
  <c r="AE81" s="1"/>
  <c r="AB61"/>
  <c r="AC61" s="1"/>
  <c r="AE61" s="1"/>
  <c r="AB109"/>
  <c r="AC109" s="1"/>
  <c r="AE109" s="1"/>
  <c r="AB138"/>
  <c r="AC138" s="1"/>
  <c r="AE138" s="1"/>
  <c r="AB162"/>
  <c r="AC162" s="1"/>
  <c r="AE162" s="1"/>
  <c r="AB159"/>
  <c r="AC159" s="1"/>
  <c r="AE159" s="1"/>
  <c r="AB324"/>
  <c r="AC324" s="1"/>
  <c r="AE324" s="1"/>
  <c r="AB329"/>
  <c r="AC329" s="1"/>
  <c r="AE329" s="1"/>
  <c r="AB353"/>
  <c r="AC353" s="1"/>
  <c r="AE353" s="1"/>
  <c r="AB342"/>
  <c r="AC342" s="1"/>
  <c r="AE342" s="1"/>
  <c r="AB374"/>
  <c r="AC374" s="1"/>
  <c r="AE374" s="1"/>
  <c r="AB402"/>
  <c r="AC402" s="1"/>
  <c r="AE402" s="1"/>
  <c r="AB407"/>
  <c r="AC407" s="1"/>
  <c r="AE407" s="1"/>
  <c r="AB68"/>
  <c r="AC68" s="1"/>
  <c r="AE68" s="1"/>
  <c r="AB417"/>
  <c r="AC417" s="1"/>
  <c r="AE417" s="1"/>
  <c r="AB537"/>
  <c r="AC537" s="1"/>
  <c r="AE537" s="1"/>
  <c r="AB667"/>
  <c r="AC667" s="1"/>
  <c r="AE667" s="1"/>
  <c r="AB724"/>
  <c r="AC724" s="1"/>
  <c r="AE724" s="1"/>
  <c r="AB745"/>
  <c r="AC745" s="1"/>
  <c r="AE745" s="1"/>
  <c r="AB778"/>
  <c r="AC778" s="1"/>
  <c r="AE778" s="1"/>
  <c r="AB805"/>
  <c r="AC805" s="1"/>
  <c r="AE805" s="1"/>
  <c r="AB41"/>
  <c r="AC41" s="1"/>
  <c r="AE41" s="1"/>
  <c r="AB63"/>
  <c r="AC63" s="1"/>
  <c r="AE63" s="1"/>
  <c r="AB74"/>
  <c r="AC74" s="1"/>
  <c r="AE74" s="1"/>
  <c r="AB105"/>
  <c r="AC105" s="1"/>
  <c r="AE105" s="1"/>
  <c r="AB164"/>
  <c r="AC164" s="1"/>
  <c r="AE164" s="1"/>
  <c r="AB201"/>
  <c r="AC201" s="1"/>
  <c r="AE201" s="1"/>
  <c r="AB218"/>
  <c r="AC218" s="1"/>
  <c r="AE218" s="1"/>
  <c r="AB220"/>
  <c r="AC220" s="1"/>
  <c r="AE220" s="1"/>
  <c r="AB269"/>
  <c r="AC269" s="1"/>
  <c r="AE269" s="1"/>
  <c r="AB327"/>
  <c r="AC327" s="1"/>
  <c r="AE327" s="1"/>
  <c r="AB362"/>
  <c r="AC362" s="1"/>
  <c r="AE362" s="1"/>
  <c r="AB379"/>
  <c r="AC379" s="1"/>
  <c r="AE379" s="1"/>
  <c r="AB412"/>
  <c r="AC412" s="1"/>
  <c r="AE412" s="1"/>
  <c r="AB421"/>
  <c r="AC421" s="1"/>
  <c r="AE421" s="1"/>
  <c r="AB485"/>
  <c r="AC485" s="1"/>
  <c r="AE485" s="1"/>
  <c r="AB506"/>
  <c r="AC506" s="1"/>
  <c r="AE506" s="1"/>
  <c r="AB562"/>
  <c r="AC562" s="1"/>
  <c r="AE562" s="1"/>
  <c r="AB558"/>
  <c r="AC558" s="1"/>
  <c r="AE558" s="1"/>
  <c r="AB585"/>
  <c r="AC585" s="1"/>
  <c r="AE585" s="1"/>
  <c r="AB646"/>
  <c r="AC646" s="1"/>
  <c r="AE646" s="1"/>
  <c r="AB652"/>
  <c r="AC652" s="1"/>
  <c r="AE652" s="1"/>
  <c r="AB676"/>
  <c r="AC676" s="1"/>
  <c r="AE676" s="1"/>
  <c r="AB679"/>
  <c r="AC679" s="1"/>
  <c r="AE679" s="1"/>
  <c r="AB700"/>
  <c r="AC700" s="1"/>
  <c r="AE700" s="1"/>
  <c r="AB727"/>
  <c r="AC727" s="1"/>
  <c r="AE727" s="1"/>
  <c r="AB716"/>
  <c r="AC716" s="1"/>
  <c r="AE716" s="1"/>
  <c r="AB748"/>
  <c r="AC748" s="1"/>
  <c r="AE748" s="1"/>
  <c r="AB752"/>
  <c r="AC752" s="1"/>
  <c r="AE752" s="1"/>
  <c r="AB786"/>
  <c r="AC786" s="1"/>
  <c r="AE786" s="1"/>
  <c r="AB773"/>
  <c r="AC773" s="1"/>
  <c r="AE773" s="1"/>
  <c r="AB808"/>
  <c r="AC808" s="1"/>
  <c r="AE808" s="1"/>
  <c r="AB839"/>
  <c r="AC839" s="1"/>
  <c r="AE839" s="1"/>
  <c r="AB817"/>
  <c r="AC817" s="1"/>
  <c r="AE817" s="1"/>
  <c r="AB864"/>
  <c r="AC864" s="1"/>
  <c r="AE864" s="1"/>
  <c r="AB874"/>
  <c r="AC874" s="1"/>
  <c r="AE874" s="1"/>
  <c r="AB901"/>
  <c r="AC901" s="1"/>
  <c r="AE901" s="1"/>
  <c r="AB911"/>
  <c r="AC911" s="1"/>
  <c r="AE911" s="1"/>
  <c r="AB923"/>
  <c r="AC923" s="1"/>
  <c r="AE923" s="1"/>
  <c r="AB914"/>
  <c r="AC914" s="1"/>
  <c r="AE914" s="1"/>
  <c r="AB943"/>
  <c r="AC943" s="1"/>
  <c r="AE943" s="1"/>
  <c r="AB984"/>
  <c r="AC984" s="1"/>
  <c r="AE984" s="1"/>
  <c r="AB979"/>
  <c r="AC979" s="1"/>
  <c r="AE979" s="1"/>
  <c r="AB1010"/>
  <c r="AC1010" s="1"/>
  <c r="AE1010" s="1"/>
  <c r="AB42"/>
  <c r="AC42" s="1"/>
  <c r="AE42" s="1"/>
  <c r="AB44"/>
  <c r="AC44" s="1"/>
  <c r="AE44" s="1"/>
  <c r="AB65"/>
  <c r="AC65" s="1"/>
  <c r="AE65" s="1"/>
  <c r="AB87"/>
  <c r="AC87" s="1"/>
  <c r="AE87" s="1"/>
  <c r="AB85"/>
  <c r="AC85" s="1"/>
  <c r="AE85" s="1"/>
  <c r="AB113"/>
  <c r="AC113" s="1"/>
  <c r="AE113" s="1"/>
  <c r="AB122"/>
  <c r="AC122" s="1"/>
  <c r="AE122" s="1"/>
  <c r="AB144"/>
  <c r="AC144" s="1"/>
  <c r="AE144" s="1"/>
  <c r="AB145"/>
  <c r="AC145" s="1"/>
  <c r="AE145" s="1"/>
  <c r="AB171"/>
  <c r="AC171" s="1"/>
  <c r="AE171" s="1"/>
  <c r="AB204"/>
  <c r="AC204" s="1"/>
  <c r="AE204" s="1"/>
  <c r="AB208"/>
  <c r="AC208" s="1"/>
  <c r="AE208" s="1"/>
  <c r="AB227"/>
  <c r="AC227" s="1"/>
  <c r="AE227" s="1"/>
  <c r="AB248"/>
  <c r="AC248" s="1"/>
  <c r="AE248" s="1"/>
  <c r="AB251"/>
  <c r="AC251" s="1"/>
  <c r="AE251" s="1"/>
  <c r="AB277"/>
  <c r="AC277" s="1"/>
  <c r="AE277" s="1"/>
  <c r="AB283"/>
  <c r="AC283" s="1"/>
  <c r="AE283" s="1"/>
  <c r="AB306"/>
  <c r="AC306" s="1"/>
  <c r="AE306" s="1"/>
  <c r="AB292"/>
  <c r="AC292" s="1"/>
  <c r="AE292" s="1"/>
  <c r="AB314"/>
  <c r="AC314" s="1"/>
  <c r="AE314" s="1"/>
  <c r="AB364"/>
  <c r="AC364" s="1"/>
  <c r="AE364" s="1"/>
  <c r="AB349"/>
  <c r="AC349" s="1"/>
  <c r="AE349" s="1"/>
  <c r="AB382"/>
  <c r="AC382" s="1"/>
  <c r="AE382" s="1"/>
  <c r="AB408"/>
  <c r="AC408" s="1"/>
  <c r="AE408" s="1"/>
  <c r="AB377"/>
  <c r="AC377" s="1"/>
  <c r="AE377" s="1"/>
  <c r="AB439"/>
  <c r="AC439" s="1"/>
  <c r="AE439" s="1"/>
  <c r="AB428"/>
  <c r="AC428" s="1"/>
  <c r="AE428" s="1"/>
  <c r="AB461"/>
  <c r="AC461" s="1"/>
  <c r="AE461" s="1"/>
  <c r="AB487"/>
  <c r="AC487" s="1"/>
  <c r="AE487" s="1"/>
  <c r="AB467"/>
  <c r="AC467" s="1"/>
  <c r="AE467" s="1"/>
  <c r="AB27"/>
  <c r="AC27" s="1"/>
  <c r="AE27" s="1"/>
  <c r="AB655"/>
  <c r="AC655" s="1"/>
  <c r="AE655" s="1"/>
  <c r="AB672"/>
  <c r="AC672" s="1"/>
  <c r="AE672" s="1"/>
  <c r="AB703"/>
  <c r="AC703" s="1"/>
  <c r="AE703" s="1"/>
  <c r="AB758"/>
  <c r="AC758" s="1"/>
  <c r="AE758" s="1"/>
  <c r="AB795"/>
  <c r="AC795" s="1"/>
  <c r="AE795" s="1"/>
  <c r="AB813"/>
  <c r="AC813" s="1"/>
  <c r="AE813" s="1"/>
  <c r="AB826"/>
  <c r="AC826" s="1"/>
  <c r="AE826" s="1"/>
  <c r="AB870"/>
  <c r="AC870" s="1"/>
  <c r="AE870" s="1"/>
  <c r="AB913"/>
  <c r="AC913" s="1"/>
  <c r="AE913" s="1"/>
  <c r="AB931"/>
  <c r="AC931" s="1"/>
  <c r="AE931" s="1"/>
  <c r="AB965"/>
  <c r="AC965" s="1"/>
  <c r="AE965" s="1"/>
  <c r="AB992"/>
  <c r="AC992" s="1"/>
  <c r="AE992" s="1"/>
  <c r="AB15"/>
  <c r="AC15" s="1"/>
  <c r="AE15" s="1"/>
  <c r="AB71"/>
  <c r="AC71" s="1"/>
  <c r="AE71" s="1"/>
  <c r="AB156"/>
  <c r="AC156" s="1"/>
  <c r="AE156" s="1"/>
  <c r="AB303"/>
  <c r="AC303" s="1"/>
  <c r="AE303" s="1"/>
  <c r="AB369"/>
  <c r="AC369" s="1"/>
  <c r="AE369" s="1"/>
  <c r="AB390"/>
  <c r="AC390" s="1"/>
  <c r="AE390" s="1"/>
  <c r="AB415"/>
  <c r="AC415" s="1"/>
  <c r="AE415" s="1"/>
  <c r="AB519"/>
  <c r="AC519" s="1"/>
  <c r="AE519" s="1"/>
  <c r="AB593"/>
  <c r="AC593" s="1"/>
  <c r="AE593" s="1"/>
  <c r="AB623"/>
  <c r="AC623" s="1"/>
  <c r="AE623" s="1"/>
  <c r="AB688"/>
  <c r="AC688" s="1"/>
  <c r="AE688" s="1"/>
  <c r="AB828"/>
  <c r="AC828" s="1"/>
  <c r="AE828" s="1"/>
  <c r="AB844"/>
  <c r="AC844" s="1"/>
  <c r="AE844" s="1"/>
  <c r="AB880"/>
  <c r="AC880" s="1"/>
  <c r="AE880" s="1"/>
  <c r="AB937"/>
  <c r="AC937" s="1"/>
  <c r="AE937" s="1"/>
  <c r="AB967"/>
  <c r="AC967" s="1"/>
  <c r="AE967" s="1"/>
  <c r="AB26"/>
  <c r="AC26" s="1"/>
  <c r="AE26" s="1"/>
  <c r="AB47"/>
  <c r="AC47" s="1"/>
  <c r="AE47" s="1"/>
  <c r="AB52"/>
  <c r="AC52" s="1"/>
  <c r="AE52" s="1"/>
  <c r="AB76"/>
  <c r="AC76" s="1"/>
  <c r="AE76" s="1"/>
  <c r="AB59"/>
  <c r="AC59" s="1"/>
  <c r="AE59" s="1"/>
  <c r="AB102"/>
  <c r="AC102" s="1"/>
  <c r="AE102" s="1"/>
  <c r="AB123"/>
  <c r="AC123" s="1"/>
  <c r="AE123" s="1"/>
  <c r="AB130"/>
  <c r="AC130" s="1"/>
  <c r="AE130" s="1"/>
  <c r="AB155"/>
  <c r="AC155" s="1"/>
  <c r="AE155" s="1"/>
  <c r="AB134"/>
  <c r="AC134" s="1"/>
  <c r="AE134" s="1"/>
  <c r="AB173"/>
  <c r="AC173" s="1"/>
  <c r="AE173" s="1"/>
  <c r="AB211"/>
  <c r="AC211" s="1"/>
  <c r="AE211" s="1"/>
  <c r="AB224"/>
  <c r="AC224" s="1"/>
  <c r="AE224" s="1"/>
  <c r="AB260"/>
  <c r="AC260" s="1"/>
  <c r="AE260" s="1"/>
  <c r="AB257"/>
  <c r="AC257" s="1"/>
  <c r="AE257" s="1"/>
  <c r="AB290"/>
  <c r="AC290" s="1"/>
  <c r="AE290" s="1"/>
  <c r="AB321"/>
  <c r="AC321" s="1"/>
  <c r="AE321" s="1"/>
  <c r="AB312"/>
  <c r="AC312" s="1"/>
  <c r="AE312" s="1"/>
  <c r="AB346"/>
  <c r="AC346" s="1"/>
  <c r="AE346" s="1"/>
  <c r="AB372"/>
  <c r="AC372" s="1"/>
  <c r="AE372" s="1"/>
  <c r="AB335"/>
  <c r="AC335" s="1"/>
  <c r="AE335" s="1"/>
  <c r="AB394"/>
  <c r="AC394" s="1"/>
  <c r="AE394" s="1"/>
  <c r="AB396"/>
  <c r="AC396" s="1"/>
  <c r="AE396" s="1"/>
  <c r="AB422"/>
  <c r="AC422" s="1"/>
  <c r="AE422" s="1"/>
  <c r="AB451"/>
  <c r="AC451" s="1"/>
  <c r="AE451" s="1"/>
  <c r="AB419"/>
  <c r="AC419" s="1"/>
  <c r="AE419" s="1"/>
  <c r="AB475"/>
  <c r="AC475" s="1"/>
  <c r="AE475" s="1"/>
  <c r="AB471"/>
  <c r="AC471" s="1"/>
  <c r="AE471" s="1"/>
  <c r="AB8"/>
  <c r="AC8" s="1"/>
  <c r="AE8" s="1"/>
  <c r="AB587"/>
  <c r="AC587" s="1"/>
  <c r="AE587" s="1"/>
  <c r="AB611"/>
  <c r="AC611" s="1"/>
  <c r="AE611" s="1"/>
  <c r="AB615"/>
  <c r="AC615" s="1"/>
  <c r="AE615" s="1"/>
  <c r="AB643"/>
  <c r="AC643" s="1"/>
  <c r="AE643" s="1"/>
  <c r="AB647"/>
  <c r="AC647" s="1"/>
  <c r="AE647" s="1"/>
  <c r="AB671"/>
  <c r="AC671" s="1"/>
  <c r="AE671" s="1"/>
  <c r="AB698"/>
  <c r="AC698" s="1"/>
  <c r="AE698" s="1"/>
  <c r="AB725"/>
  <c r="AC725" s="1"/>
  <c r="AE725" s="1"/>
  <c r="AB746"/>
  <c r="AC746" s="1"/>
  <c r="AE746" s="1"/>
  <c r="AB43"/>
  <c r="AC43" s="1"/>
  <c r="AE43" s="1"/>
  <c r="AB64"/>
  <c r="AC64" s="1"/>
  <c r="AE64" s="1"/>
  <c r="AB86"/>
  <c r="AC86" s="1"/>
  <c r="AE86" s="1"/>
  <c r="AB143"/>
  <c r="AC143" s="1"/>
  <c r="AE143" s="1"/>
  <c r="AB202"/>
  <c r="AC202" s="1"/>
  <c r="AE202" s="1"/>
  <c r="AB219"/>
  <c r="AC219" s="1"/>
  <c r="AE219" s="1"/>
  <c r="AB328"/>
  <c r="AC328" s="1"/>
  <c r="AE328" s="1"/>
  <c r="AB835"/>
  <c r="AC835" s="1"/>
  <c r="AE835" s="1"/>
  <c r="AB908"/>
  <c r="AC908" s="1"/>
  <c r="AE908" s="1"/>
  <c r="AB981"/>
  <c r="AC981" s="1"/>
  <c r="AE981" s="1"/>
  <c r="AB23"/>
  <c r="AC23" s="1"/>
  <c r="AE23" s="1"/>
  <c r="AB167"/>
  <c r="AC167" s="1"/>
  <c r="AE167" s="1"/>
  <c r="AB273"/>
  <c r="AC273" s="1"/>
  <c r="AE273" s="1"/>
  <c r="AB343"/>
  <c r="AC343" s="1"/>
  <c r="AE343" s="1"/>
  <c r="AB492"/>
  <c r="AC492" s="1"/>
  <c r="AE492" s="1"/>
  <c r="AB549"/>
  <c r="AC549" s="1"/>
  <c r="AE549" s="1"/>
  <c r="AB677"/>
  <c r="AC677" s="1"/>
  <c r="AE677" s="1"/>
  <c r="AB785"/>
  <c r="AC785" s="1"/>
  <c r="AE785" s="1"/>
  <c r="AB873"/>
  <c r="AC873" s="1"/>
  <c r="AE873" s="1"/>
  <c r="AB983"/>
  <c r="AC983" s="1"/>
  <c r="AE983" s="1"/>
  <c r="AB9"/>
  <c r="AC9" s="1"/>
  <c r="AE9" s="1"/>
  <c r="AB83"/>
  <c r="AC83" s="1"/>
  <c r="AE83" s="1"/>
  <c r="AB139"/>
  <c r="AC139" s="1"/>
  <c r="AE139" s="1"/>
  <c r="AB193"/>
  <c r="AC193" s="1"/>
  <c r="AE193" s="1"/>
  <c r="AB330"/>
  <c r="AC330" s="1"/>
  <c r="AE330" s="1"/>
  <c r="AB403"/>
  <c r="AC403" s="1"/>
  <c r="AE403" s="1"/>
  <c r="AB440"/>
  <c r="AC440" s="1"/>
  <c r="AE440" s="1"/>
  <c r="AB509"/>
  <c r="AC509" s="1"/>
  <c r="AE509" s="1"/>
  <c r="AB617"/>
  <c r="AC617" s="1"/>
  <c r="AE617" s="1"/>
  <c r="AB648"/>
  <c r="AC648" s="1"/>
  <c r="AE648" s="1"/>
  <c r="AB726"/>
  <c r="AC726" s="1"/>
  <c r="AE726" s="1"/>
  <c r="AB807"/>
  <c r="AC807" s="1"/>
  <c r="AE807" s="1"/>
  <c r="AB910"/>
  <c r="AC910" s="1"/>
  <c r="AE910" s="1"/>
  <c r="AB1009"/>
  <c r="AC1009" s="1"/>
  <c r="AE1009" s="1"/>
  <c r="AB17"/>
  <c r="AC17" s="1"/>
  <c r="AE17" s="1"/>
  <c r="AB34"/>
  <c r="AC34" s="1"/>
  <c r="AE34" s="1"/>
  <c r="AB35"/>
  <c r="AC35" s="1"/>
  <c r="AE35" s="1"/>
  <c r="AB90"/>
  <c r="AC90" s="1"/>
  <c r="AE90" s="1"/>
  <c r="AB96"/>
  <c r="AC96" s="1"/>
  <c r="AE96" s="1"/>
  <c r="AB116"/>
  <c r="AC116" s="1"/>
  <c r="AE116" s="1"/>
  <c r="AB129"/>
  <c r="AC129" s="1"/>
  <c r="AE129" s="1"/>
  <c r="AB148"/>
  <c r="AC148" s="1"/>
  <c r="AE148" s="1"/>
  <c r="AB142"/>
  <c r="AC142" s="1"/>
  <c r="AE142" s="1"/>
  <c r="AB177"/>
  <c r="AC177" s="1"/>
  <c r="AE177" s="1"/>
  <c r="AB207"/>
  <c r="AC207" s="1"/>
  <c r="AE207" s="1"/>
  <c r="AB192"/>
  <c r="AC192" s="1"/>
  <c r="AE192" s="1"/>
  <c r="AB233"/>
  <c r="AC233" s="1"/>
  <c r="AE233" s="1"/>
  <c r="AB250"/>
  <c r="AC250" s="1"/>
  <c r="AE250" s="1"/>
  <c r="AB255"/>
  <c r="AC255" s="1"/>
  <c r="AE255" s="1"/>
  <c r="AB280"/>
  <c r="AC280" s="1"/>
  <c r="AE280" s="1"/>
  <c r="AB287"/>
  <c r="AC287" s="1"/>
  <c r="AE287" s="1"/>
  <c r="AB310"/>
  <c r="AC310" s="1"/>
  <c r="AE310" s="1"/>
  <c r="AB301"/>
  <c r="AC301" s="1"/>
  <c r="AE301" s="1"/>
  <c r="AB847"/>
  <c r="AC847" s="1"/>
  <c r="AE847" s="1"/>
  <c r="AB886"/>
  <c r="AC886" s="1"/>
  <c r="AE886" s="1"/>
  <c r="AB881"/>
  <c r="AC881" s="1"/>
  <c r="AE881" s="1"/>
  <c r="AB933"/>
  <c r="AC933" s="1"/>
  <c r="AE933" s="1"/>
  <c r="AB954"/>
  <c r="AC954" s="1"/>
  <c r="AE954" s="1"/>
  <c r="AB1011"/>
  <c r="AC1011" s="1"/>
  <c r="AE1011" s="1"/>
  <c r="AB626"/>
  <c r="AC626" s="1"/>
  <c r="AE626" s="1"/>
  <c r="AB656"/>
  <c r="AC656" s="1"/>
  <c r="AE656" s="1"/>
  <c r="AB717"/>
  <c r="AC717" s="1"/>
  <c r="AE717" s="1"/>
  <c r="AB738"/>
  <c r="AC738" s="1"/>
  <c r="AE738" s="1"/>
  <c r="AB774"/>
  <c r="AC774" s="1"/>
  <c r="AE774" s="1"/>
  <c r="AB803"/>
  <c r="AC803" s="1"/>
  <c r="AE803" s="1"/>
  <c r="AB830"/>
  <c r="AC830" s="1"/>
  <c r="AE830" s="1"/>
  <c r="AB853"/>
  <c r="AC853" s="1"/>
  <c r="AE853" s="1"/>
  <c r="AB892"/>
  <c r="AC892" s="1"/>
  <c r="AE892" s="1"/>
  <c r="AB942"/>
  <c r="AC942" s="1"/>
  <c r="AE942" s="1"/>
  <c r="AB976"/>
  <c r="AC976" s="1"/>
  <c r="AE976" s="1"/>
  <c r="AB997"/>
  <c r="AC997" s="1"/>
  <c r="AE997" s="1"/>
  <c r="AB37"/>
  <c r="AC37" s="1"/>
  <c r="AE37" s="1"/>
  <c r="AB78"/>
  <c r="AC78" s="1"/>
  <c r="AE78" s="1"/>
  <c r="AB112"/>
  <c r="AC112" s="1"/>
  <c r="AE112" s="1"/>
  <c r="AB165"/>
  <c r="AC165" s="1"/>
  <c r="AE165" s="1"/>
  <c r="AB170"/>
  <c r="AC170" s="1"/>
  <c r="AE170" s="1"/>
  <c r="AB203"/>
  <c r="AC203" s="1"/>
  <c r="AE203" s="1"/>
  <c r="AB247"/>
  <c r="AC247" s="1"/>
  <c r="AE247" s="1"/>
  <c r="AB237"/>
  <c r="AC237" s="1"/>
  <c r="AE237" s="1"/>
  <c r="AB276"/>
  <c r="AC276" s="1"/>
  <c r="AE276" s="1"/>
  <c r="AB274"/>
  <c r="AC274" s="1"/>
  <c r="AE274" s="1"/>
  <c r="AB245"/>
  <c r="AC245" s="1"/>
  <c r="AE245" s="1"/>
  <c r="AB298"/>
  <c r="AC298" s="1"/>
  <c r="AE298" s="1"/>
  <c r="AB434"/>
  <c r="AC434" s="1"/>
  <c r="AE434" s="1"/>
  <c r="AB588"/>
  <c r="AC588" s="1"/>
  <c r="AE588" s="1"/>
  <c r="AB747"/>
  <c r="AC747" s="1"/>
  <c r="AE747" s="1"/>
  <c r="AB816"/>
  <c r="AC816" s="1"/>
  <c r="AE816" s="1"/>
  <c r="AB915"/>
  <c r="AC915" s="1"/>
  <c r="AE915" s="1"/>
  <c r="AB515"/>
  <c r="AC515" s="1"/>
  <c r="AE515" s="1"/>
  <c r="AB555"/>
  <c r="AC555" s="1"/>
  <c r="AE555" s="1"/>
  <c r="AB604"/>
  <c r="AC604" s="1"/>
  <c r="AE604" s="1"/>
  <c r="AB651"/>
  <c r="AC651" s="1"/>
  <c r="AE651" s="1"/>
  <c r="AB681"/>
  <c r="AC681" s="1"/>
  <c r="AE681" s="1"/>
  <c r="AB702"/>
  <c r="AC702" s="1"/>
  <c r="AE702" s="1"/>
  <c r="AB730"/>
  <c r="AC730" s="1"/>
  <c r="AE730" s="1"/>
  <c r="AB762"/>
  <c r="AC762" s="1"/>
  <c r="AE762" s="1"/>
  <c r="AB781"/>
  <c r="AC781" s="1"/>
  <c r="AE781" s="1"/>
  <c r="AB841"/>
  <c r="AC841" s="1"/>
  <c r="AE841" s="1"/>
  <c r="AB866"/>
  <c r="AC866" s="1"/>
  <c r="AE866" s="1"/>
  <c r="AB903"/>
  <c r="AC903" s="1"/>
  <c r="AE903" s="1"/>
  <c r="AB925"/>
  <c r="AC925" s="1"/>
  <c r="AE925" s="1"/>
  <c r="AB962"/>
  <c r="AC962" s="1"/>
  <c r="AE962" s="1"/>
  <c r="AB972"/>
  <c r="AC972" s="1"/>
  <c r="AE972" s="1"/>
  <c r="AB1014"/>
  <c r="AC1014" s="1"/>
  <c r="AE1014" s="1"/>
  <c r="AB661"/>
  <c r="AC661" s="1"/>
  <c r="AE661" s="1"/>
  <c r="AB689"/>
  <c r="AC689" s="1"/>
  <c r="AE689" s="1"/>
  <c r="AB710"/>
  <c r="AC710" s="1"/>
  <c r="AE710" s="1"/>
  <c r="AB764"/>
  <c r="AC764" s="1"/>
  <c r="AE764" s="1"/>
  <c r="AB799"/>
  <c r="AC799" s="1"/>
  <c r="AE799" s="1"/>
  <c r="AB822"/>
  <c r="AC822" s="1"/>
  <c r="AE822" s="1"/>
  <c r="AB851"/>
  <c r="AC851" s="1"/>
  <c r="AE851" s="1"/>
  <c r="AB890"/>
  <c r="AC890" s="1"/>
  <c r="AE890" s="1"/>
  <c r="AB885"/>
  <c r="AC885" s="1"/>
  <c r="AE885" s="1"/>
  <c r="AB941"/>
  <c r="AC941" s="1"/>
  <c r="AE941" s="1"/>
  <c r="AB959"/>
  <c r="AC959" s="1"/>
  <c r="AE959" s="1"/>
  <c r="AB199"/>
  <c r="AC199" s="1"/>
  <c r="AE199" s="1"/>
  <c r="AB191"/>
  <c r="AC191" s="1"/>
  <c r="AE191" s="1"/>
  <c r="AB216"/>
  <c r="AC216" s="1"/>
  <c r="AE216" s="1"/>
  <c r="AB244"/>
  <c r="AC244" s="1"/>
  <c r="AE244" s="1"/>
  <c r="AB236"/>
  <c r="AC236" s="1"/>
  <c r="AE236" s="1"/>
  <c r="AB272"/>
  <c r="AC272" s="1"/>
  <c r="AE272" s="1"/>
  <c r="AB267"/>
  <c r="AC267" s="1"/>
  <c r="AE267" s="1"/>
  <c r="AB295"/>
  <c r="AC295" s="1"/>
  <c r="AE295" s="1"/>
  <c r="AB418"/>
  <c r="AC418" s="1"/>
  <c r="AE418" s="1"/>
  <c r="AB438"/>
  <c r="AC438" s="1"/>
  <c r="AE438" s="1"/>
  <c r="AB483"/>
  <c r="AC483" s="1"/>
  <c r="AE483" s="1"/>
  <c r="AB476"/>
  <c r="AC476" s="1"/>
  <c r="AE476" s="1"/>
  <c r="AB504"/>
  <c r="AC504" s="1"/>
  <c r="AE504" s="1"/>
  <c r="AB508"/>
  <c r="AC508" s="1"/>
  <c r="AE508" s="1"/>
  <c r="AB552"/>
  <c r="AC552" s="1"/>
  <c r="AE552" s="1"/>
  <c r="AB556"/>
  <c r="AC556" s="1"/>
  <c r="AE556" s="1"/>
  <c r="AB749"/>
  <c r="AC749" s="1"/>
  <c r="AE749" s="1"/>
  <c r="AB784"/>
  <c r="AC784" s="1"/>
  <c r="AE784" s="1"/>
  <c r="AB771"/>
  <c r="AC771" s="1"/>
  <c r="AE771" s="1"/>
  <c r="AB806"/>
  <c r="AC806" s="1"/>
  <c r="AE806" s="1"/>
  <c r="AB837"/>
  <c r="AC837" s="1"/>
  <c r="AE837" s="1"/>
  <c r="AB814"/>
  <c r="AC814" s="1"/>
  <c r="AE814" s="1"/>
  <c r="AB859"/>
  <c r="AC859" s="1"/>
  <c r="AE859" s="1"/>
  <c r="AB872"/>
  <c r="AC872" s="1"/>
  <c r="AE872" s="1"/>
  <c r="AB899"/>
  <c r="AC899" s="1"/>
  <c r="AE899" s="1"/>
  <c r="AB909"/>
  <c r="AC909" s="1"/>
  <c r="AE909" s="1"/>
  <c r="AB921"/>
  <c r="AC921" s="1"/>
  <c r="AE921" s="1"/>
  <c r="AB950"/>
  <c r="AC950" s="1"/>
  <c r="AE950" s="1"/>
  <c r="AB927"/>
  <c r="AC927" s="1"/>
  <c r="AE927" s="1"/>
  <c r="AB982"/>
  <c r="AC982" s="1"/>
  <c r="AE982" s="1"/>
  <c r="AB971"/>
  <c r="AC971" s="1"/>
  <c r="AE971" s="1"/>
  <c r="AB1008"/>
  <c r="AC1008" s="1"/>
  <c r="AE1008" s="1"/>
  <c r="AB511"/>
  <c r="AC511" s="1"/>
  <c r="AE511" s="1"/>
  <c r="AB567"/>
  <c r="AC567" s="1"/>
  <c r="AE567" s="1"/>
  <c r="AB545"/>
  <c r="AC545" s="1"/>
  <c r="AE545" s="1"/>
  <c r="AB591"/>
  <c r="AC591" s="1"/>
  <c r="AE591" s="1"/>
  <c r="AB620"/>
  <c r="AC620" s="1"/>
  <c r="AE620" s="1"/>
  <c r="AB628"/>
  <c r="AC628" s="1"/>
  <c r="AE628" s="1"/>
  <c r="AB666"/>
  <c r="AC666" s="1"/>
  <c r="AE666" s="1"/>
  <c r="AB729"/>
  <c r="AC729" s="1"/>
  <c r="AE729" s="1"/>
  <c r="AB754"/>
  <c r="AC754" s="1"/>
  <c r="AE754" s="1"/>
  <c r="AB787"/>
  <c r="AC787" s="1"/>
  <c r="AE787" s="1"/>
  <c r="AB810"/>
  <c r="AC810" s="1"/>
  <c r="AE810" s="1"/>
  <c r="AB842"/>
  <c r="AC842" s="1"/>
  <c r="AE842" s="1"/>
  <c r="AB876"/>
  <c r="AC876" s="1"/>
  <c r="AE876" s="1"/>
  <c r="AB928"/>
  <c r="AC928" s="1"/>
  <c r="AE928" s="1"/>
  <c r="AB986"/>
  <c r="AC986" s="1"/>
  <c r="AE986" s="1"/>
  <c r="AB38"/>
  <c r="AC38" s="1"/>
  <c r="AE38" s="1"/>
  <c r="AB98"/>
  <c r="AC98" s="1"/>
  <c r="AE98" s="1"/>
  <c r="AB95"/>
  <c r="AC95" s="1"/>
  <c r="AE95" s="1"/>
  <c r="AB185"/>
  <c r="AC185" s="1"/>
  <c r="AE185" s="1"/>
  <c r="AB234"/>
  <c r="AC234" s="1"/>
  <c r="AE234" s="1"/>
  <c r="AB258"/>
  <c r="AC258" s="1"/>
  <c r="AE258" s="1"/>
  <c r="AB254"/>
  <c r="AC254" s="1"/>
  <c r="AE254" s="1"/>
  <c r="AB442"/>
  <c r="AC442" s="1"/>
  <c r="AE442" s="1"/>
  <c r="AB456"/>
  <c r="AC456" s="1"/>
  <c r="AE456" s="1"/>
  <c r="AB541"/>
  <c r="AC541" s="1"/>
  <c r="AE541" s="1"/>
  <c r="AB576"/>
  <c r="AC576" s="1"/>
  <c r="AE576" s="1"/>
  <c r="AB736"/>
  <c r="AC736" s="1"/>
  <c r="AE736" s="1"/>
  <c r="AB742"/>
  <c r="AC742" s="1"/>
  <c r="AE742" s="1"/>
  <c r="AB793"/>
  <c r="AC793" s="1"/>
  <c r="AE793" s="1"/>
  <c r="AB994"/>
  <c r="AC994" s="1"/>
  <c r="AE994" s="1"/>
  <c r="AB60"/>
  <c r="AC60" s="1"/>
  <c r="AE60" s="1"/>
  <c r="AB158"/>
  <c r="AC158" s="1"/>
  <c r="AE158" s="1"/>
  <c r="AB213"/>
  <c r="AC213" s="1"/>
  <c r="AE213" s="1"/>
  <c r="AB263"/>
  <c r="AC263" s="1"/>
  <c r="AE263" s="1"/>
  <c r="AB320"/>
  <c r="AC320" s="1"/>
  <c r="AE320" s="1"/>
  <c r="AB355"/>
  <c r="AC355" s="1"/>
  <c r="AE355" s="1"/>
  <c r="AB477"/>
  <c r="AC477" s="1"/>
  <c r="AE477" s="1"/>
  <c r="AB531"/>
  <c r="AC531" s="1"/>
  <c r="AE531" s="1"/>
  <c r="AB608"/>
  <c r="AC608" s="1"/>
  <c r="AE608" s="1"/>
  <c r="AB640"/>
  <c r="AC640" s="1"/>
  <c r="AE640" s="1"/>
  <c r="AB714"/>
  <c r="AC714" s="1"/>
  <c r="AE714" s="1"/>
  <c r="AB801"/>
  <c r="AC801" s="1"/>
  <c r="AE801" s="1"/>
  <c r="AB856"/>
  <c r="AC856" s="1"/>
  <c r="AE856" s="1"/>
  <c r="AB945"/>
  <c r="AC945" s="1"/>
  <c r="AE945" s="1"/>
  <c r="AB624"/>
  <c r="AC624" s="1"/>
  <c r="AE624" s="1"/>
  <c r="AB657"/>
  <c r="AC657" s="1"/>
  <c r="AE657" s="1"/>
  <c r="AB728"/>
  <c r="AC728" s="1"/>
  <c r="AE728" s="1"/>
  <c r="AB753"/>
  <c r="AC753" s="1"/>
  <c r="AE753" s="1"/>
  <c r="AB788"/>
  <c r="AC788" s="1"/>
  <c r="AE788" s="1"/>
  <c r="AB811"/>
  <c r="AC811" s="1"/>
  <c r="AE811" s="1"/>
  <c r="AB833"/>
  <c r="AC833" s="1"/>
  <c r="AE833" s="1"/>
  <c r="AB875"/>
  <c r="AC875" s="1"/>
  <c r="AE875" s="1"/>
  <c r="AB912"/>
  <c r="AC912" s="1"/>
  <c r="AE912" s="1"/>
  <c r="AB916"/>
  <c r="AC916" s="1"/>
  <c r="AE916" s="1"/>
  <c r="AB985"/>
  <c r="AC985" s="1"/>
  <c r="AE985" s="1"/>
  <c r="AB1012"/>
  <c r="AC1012" s="1"/>
  <c r="AE1012" s="1"/>
  <c r="AB53"/>
  <c r="AC53" s="1"/>
  <c r="AE53" s="1"/>
  <c r="AB124"/>
  <c r="AC124" s="1"/>
  <c r="AE124" s="1"/>
  <c r="AB188"/>
  <c r="AC188" s="1"/>
  <c r="AE188" s="1"/>
  <c r="AB225"/>
  <c r="AC225" s="1"/>
  <c r="AE225" s="1"/>
  <c r="AB348"/>
  <c r="AC348" s="1"/>
  <c r="AE348" s="1"/>
  <c r="AB397"/>
  <c r="AC397" s="1"/>
  <c r="AE397" s="1"/>
  <c r="AB453"/>
  <c r="AC453" s="1"/>
  <c r="AE453" s="1"/>
  <c r="AB502"/>
  <c r="AC502" s="1"/>
  <c r="AE502" s="1"/>
  <c r="AB536"/>
  <c r="AC536" s="1"/>
  <c r="AE536" s="1"/>
  <c r="AB663"/>
  <c r="AC663" s="1"/>
  <c r="AE663" s="1"/>
  <c r="AB691"/>
  <c r="AC691" s="1"/>
  <c r="AE691" s="1"/>
  <c r="AB767"/>
  <c r="AC767" s="1"/>
  <c r="AE767" s="1"/>
  <c r="AB824"/>
  <c r="AC824" s="1"/>
  <c r="AE824" s="1"/>
  <c r="AB896"/>
  <c r="AC896" s="1"/>
  <c r="AE896" s="1"/>
  <c r="AB918"/>
  <c r="AC918" s="1"/>
  <c r="AE918" s="1"/>
  <c r="AB961"/>
  <c r="AC961" s="1"/>
  <c r="AE961" s="1"/>
  <c r="AB10"/>
  <c r="AC10" s="1"/>
  <c r="AE10" s="1"/>
  <c r="AB79"/>
  <c r="AC79" s="1"/>
  <c r="AE79" s="1"/>
  <c r="AB104"/>
  <c r="AC104" s="1"/>
  <c r="AE104" s="1"/>
  <c r="AB133"/>
  <c r="AC133" s="1"/>
  <c r="AE133" s="1"/>
  <c r="AB137"/>
  <c r="AC137" s="1"/>
  <c r="AE137" s="1"/>
  <c r="AB174"/>
  <c r="AC174" s="1"/>
  <c r="AE174" s="1"/>
  <c r="AB241"/>
  <c r="AC241" s="1"/>
  <c r="AE241" s="1"/>
  <c r="AB261"/>
  <c r="AC261" s="1"/>
  <c r="AE261" s="1"/>
  <c r="AB294"/>
  <c r="AC294" s="1"/>
  <c r="AE294" s="1"/>
  <c r="AB313"/>
  <c r="AC313" s="1"/>
  <c r="AE313" s="1"/>
  <c r="AB334"/>
  <c r="AC334" s="1"/>
  <c r="AE334" s="1"/>
  <c r="AB399"/>
  <c r="AC399" s="1"/>
  <c r="AE399" s="1"/>
  <c r="AB426"/>
  <c r="AC426" s="1"/>
  <c r="AE426" s="1"/>
  <c r="AB430"/>
  <c r="AC430" s="1"/>
  <c r="AE430" s="1"/>
  <c r="AB473"/>
  <c r="AC473" s="1"/>
  <c r="AE473" s="1"/>
  <c r="AB525"/>
  <c r="AC525" s="1"/>
  <c r="AE525" s="1"/>
  <c r="AB565"/>
  <c r="AC565" s="1"/>
  <c r="AE565" s="1"/>
  <c r="AB580"/>
  <c r="AC580" s="1"/>
  <c r="AE580" s="1"/>
  <c r="AB601"/>
  <c r="AC601" s="1"/>
  <c r="AE601" s="1"/>
  <c r="AB636"/>
  <c r="AC636" s="1"/>
  <c r="AE636" s="1"/>
  <c r="AB665"/>
  <c r="AC665" s="1"/>
  <c r="AE665" s="1"/>
  <c r="AB721"/>
  <c r="AC721" s="1"/>
  <c r="AE721" s="1"/>
  <c r="AB740"/>
  <c r="AC740" s="1"/>
  <c r="AE740" s="1"/>
  <c r="AB776"/>
  <c r="AC776" s="1"/>
  <c r="AE776" s="1"/>
  <c r="AB769"/>
  <c r="AC769" s="1"/>
  <c r="AE769" s="1"/>
  <c r="AB832"/>
  <c r="AC832" s="1"/>
  <c r="AE832" s="1"/>
  <c r="AB861"/>
  <c r="AC861" s="1"/>
  <c r="AE861" s="1"/>
  <c r="AB906"/>
  <c r="AC906" s="1"/>
  <c r="AE906" s="1"/>
  <c r="AB949"/>
  <c r="AC949" s="1"/>
  <c r="AE949" s="1"/>
  <c r="AB980"/>
  <c r="AC980" s="1"/>
  <c r="AE980" s="1"/>
  <c r="AB998"/>
  <c r="AC998" s="1"/>
  <c r="AE998" s="1"/>
  <c r="AB1000"/>
  <c r="AC1000" s="1"/>
  <c r="AE1000" s="1"/>
  <c r="AB1018"/>
  <c r="AB1021"/>
  <c r="AB1015"/>
  <c r="AB991"/>
  <c r="AB1023"/>
  <c r="AB1019"/>
  <c r="AE548"/>
  <c r="AB1020"/>
  <c r="AC1020" s="1"/>
  <c r="AE734"/>
  <c r="AB1017"/>
  <c r="AC1017" s="1"/>
  <c r="AE1007"/>
  <c r="AB1024"/>
  <c r="AC1024" s="1"/>
  <c r="AB1002"/>
  <c r="AC1002" s="1"/>
  <c r="AE705"/>
  <c r="AE732"/>
  <c r="AE446"/>
  <c r="AE437"/>
  <c r="AE574"/>
  <c r="AE600"/>
  <c r="AE240"/>
  <c r="AB999"/>
  <c r="AC999" s="1"/>
  <c r="AB1022"/>
  <c r="AC1022" s="1"/>
  <c r="AB1004"/>
  <c r="AC1004" s="1"/>
  <c r="AB987"/>
  <c r="AC987" s="1"/>
  <c r="AB989"/>
  <c r="AC989" s="1"/>
  <c r="AE490"/>
  <c r="AE489"/>
  <c r="AE414"/>
  <c r="AE527"/>
  <c r="AB1001"/>
  <c r="AC1001" s="1"/>
  <c r="AB990"/>
  <c r="AC990" s="1"/>
  <c r="AB1005"/>
  <c r="AC1005" s="1"/>
  <c r="AB1003"/>
  <c r="AC1003" s="1"/>
  <c r="AC1023" l="1"/>
  <c r="AE1023" s="1"/>
  <c r="AC1018"/>
  <c r="AE1018" s="1"/>
  <c r="AC1019"/>
  <c r="AE1019" s="1"/>
  <c r="AC1021"/>
  <c r="AE1021" s="1"/>
  <c r="AC991"/>
  <c r="AE991" s="1"/>
  <c r="AC1015"/>
  <c r="AE1015" s="1"/>
  <c r="AE1017"/>
  <c r="AE1004"/>
  <c r="AE1002"/>
  <c r="AE999"/>
  <c r="AE1003"/>
  <c r="AE990"/>
  <c r="AE1001"/>
  <c r="AE989"/>
  <c r="AE987"/>
  <c r="AE1024"/>
  <c r="AE1020"/>
  <c r="AE1005"/>
  <c r="AE1022"/>
</calcChain>
</file>

<file path=xl/sharedStrings.xml><?xml version="1.0" encoding="utf-8"?>
<sst xmlns="http://schemas.openxmlformats.org/spreadsheetml/2006/main" count="65729" uniqueCount="3607">
  <si>
    <t>FACULTE DES SCIENCES DE LA NATURE ET DE LA VIE</t>
  </si>
  <si>
    <t>TRONC COMMUN : SCIENCES DE LA NATURE ET DE LA VIE</t>
  </si>
  <si>
    <t>UNIVERSITE MENTOURI CONSTANTINE 1</t>
  </si>
  <si>
    <t xml:space="preserve">Classement 1+ 2 année </t>
  </si>
  <si>
    <t>N°</t>
  </si>
  <si>
    <t xml:space="preserve">Nom </t>
  </si>
  <si>
    <t>Prénom</t>
  </si>
  <si>
    <t>N°D'inscription</t>
  </si>
  <si>
    <t>Grp</t>
  </si>
  <si>
    <t>M S1</t>
  </si>
  <si>
    <t>Crds</t>
  </si>
  <si>
    <t>Session</t>
  </si>
  <si>
    <t>M S2</t>
  </si>
  <si>
    <t>session</t>
  </si>
  <si>
    <t>MG1</t>
  </si>
  <si>
    <t>TC1</t>
  </si>
  <si>
    <t>NR1</t>
  </si>
  <si>
    <t>P1</t>
  </si>
  <si>
    <t xml:space="preserve">M  S3 </t>
  </si>
  <si>
    <t>Créd</t>
  </si>
  <si>
    <t xml:space="preserve">M  S4 </t>
  </si>
  <si>
    <t>MG2</t>
  </si>
  <si>
    <t>TC2</t>
  </si>
  <si>
    <t>NR2</t>
  </si>
  <si>
    <t>P2</t>
  </si>
  <si>
    <t>NRT</t>
  </si>
  <si>
    <t>NPT</t>
  </si>
  <si>
    <t>NG</t>
  </si>
  <si>
    <t>Coef</t>
  </si>
  <si>
    <t>MG</t>
  </si>
  <si>
    <t>MG*Coef</t>
  </si>
  <si>
    <t>TCG</t>
  </si>
  <si>
    <t>DETTES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</si>
  <si>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</si>
  <si>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</si>
  <si>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</si>
  <si>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</si>
  <si>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</si>
  <si>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</si>
  <si>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</si>
  <si>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</si>
  <si>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</si>
  <si>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</si>
  <si>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r>
      <t xml:space="preserve">              </t>
    </r>
    <r>
      <rPr>
        <sz val="18"/>
        <color theme="1"/>
        <rFont val="Calibri"/>
        <family val="2"/>
      </rPr>
      <t xml:space="preserve"> CLASSEMENT   1ére et 2ème Année TC SNV  S1+S2+S3+S4  2019/2020</t>
    </r>
  </si>
  <si>
    <t>ABBOU</t>
  </si>
  <si>
    <t xml:space="preserve"> INES</t>
  </si>
  <si>
    <t>18/34034071</t>
  </si>
  <si>
    <t>ABD ELALI</t>
  </si>
  <si>
    <t>17/34042312</t>
  </si>
  <si>
    <t>ABDI</t>
  </si>
  <si>
    <t>FAIROUZ</t>
  </si>
  <si>
    <t>18/34052334</t>
  </si>
  <si>
    <t xml:space="preserve">ACHOURI </t>
  </si>
  <si>
    <t xml:space="preserve"> ZOUAOUI AMINE </t>
  </si>
  <si>
    <t>18/34034266</t>
  </si>
  <si>
    <t>ADIMI</t>
  </si>
  <si>
    <t xml:space="preserve"> BAHAA EDDINE</t>
  </si>
  <si>
    <t>18/34036665</t>
  </si>
  <si>
    <t>AFFIF</t>
  </si>
  <si>
    <t xml:space="preserve"> BOUCHRA</t>
  </si>
  <si>
    <t>18/34050818</t>
  </si>
  <si>
    <t>AHMED LECHEHEB</t>
  </si>
  <si>
    <t>NOURHENE</t>
  </si>
  <si>
    <t>18/34034848</t>
  </si>
  <si>
    <t>AHMIDA</t>
  </si>
  <si>
    <t xml:space="preserve"> AMANI</t>
  </si>
  <si>
    <t>18/34038796</t>
  </si>
  <si>
    <t>AISSA</t>
  </si>
  <si>
    <t xml:space="preserve"> ISKANDER ABDELDJOUAD</t>
  </si>
  <si>
    <t>18/34036553</t>
  </si>
  <si>
    <t>ALI KHELLAF</t>
  </si>
  <si>
    <t xml:space="preserve"> NARIMENE</t>
  </si>
  <si>
    <t>18/34072689</t>
  </si>
  <si>
    <t>ALLEM</t>
  </si>
  <si>
    <t xml:space="preserve"> KHADIDJA</t>
  </si>
  <si>
    <t>18/34038074</t>
  </si>
  <si>
    <t>ALLOUCHE OUHAME</t>
  </si>
  <si>
    <t xml:space="preserve"> MALEK </t>
  </si>
  <si>
    <t>18/34052827</t>
  </si>
  <si>
    <t>ALLOUI</t>
  </si>
  <si>
    <t xml:space="preserve"> MOHAMED KHALED</t>
  </si>
  <si>
    <t>18/34037110</t>
  </si>
  <si>
    <t>ALMI</t>
  </si>
  <si>
    <t xml:space="preserve"> MANAL</t>
  </si>
  <si>
    <t>18/34081950</t>
  </si>
  <si>
    <t>AMIOUR</t>
  </si>
  <si>
    <t>ANOUAR</t>
  </si>
  <si>
    <t>17/34055057</t>
  </si>
  <si>
    <t xml:space="preserve">AMIOUR </t>
  </si>
  <si>
    <t xml:space="preserve"> IKRAM </t>
  </si>
  <si>
    <t>18/34036560</t>
  </si>
  <si>
    <t>AMMAR NEZZAR</t>
  </si>
  <si>
    <t xml:space="preserve"> ROUFEYDA</t>
  </si>
  <si>
    <t>18/34072348</t>
  </si>
  <si>
    <t>AMOUCHE</t>
  </si>
  <si>
    <t xml:space="preserve"> SELMA</t>
  </si>
  <si>
    <t>18/34041543</t>
  </si>
  <si>
    <t>ATMA</t>
  </si>
  <si>
    <t xml:space="preserve"> SALMA</t>
  </si>
  <si>
    <t>18/34069494</t>
  </si>
  <si>
    <t>BELHI</t>
  </si>
  <si>
    <t xml:space="preserve">HOUDA           </t>
  </si>
  <si>
    <t>17/34079199</t>
  </si>
  <si>
    <t>BENKHEDDA</t>
  </si>
  <si>
    <t xml:space="preserve"> RANIA</t>
  </si>
  <si>
    <t>18/34072324</t>
  </si>
  <si>
    <t xml:space="preserve">BENMESSIOUD </t>
  </si>
  <si>
    <t xml:space="preserve"> MOHAMED LAKHDER</t>
  </si>
  <si>
    <t>18/34037120</t>
  </si>
  <si>
    <t>BENNACEUR</t>
  </si>
  <si>
    <t xml:space="preserve"> AMANI MALAK</t>
  </si>
  <si>
    <t>18/34033926</t>
  </si>
  <si>
    <t>BERKANE</t>
  </si>
  <si>
    <t xml:space="preserve"> SAMIA</t>
  </si>
  <si>
    <t>18/34080977</t>
  </si>
  <si>
    <t>BOULAHIA</t>
  </si>
  <si>
    <t>AMEL</t>
  </si>
  <si>
    <t>15/34050973</t>
  </si>
  <si>
    <t>BOULMERKA</t>
  </si>
  <si>
    <t>SARA DORIA</t>
  </si>
  <si>
    <t>16/34039444</t>
  </si>
  <si>
    <t>BOUTEBBA</t>
  </si>
  <si>
    <t>LOKMEN</t>
  </si>
  <si>
    <t>16/34053339</t>
  </si>
  <si>
    <t>CHAIB</t>
  </si>
  <si>
    <t>HASSINA</t>
  </si>
  <si>
    <t>16/34050492</t>
  </si>
  <si>
    <t>CHERGUI</t>
  </si>
  <si>
    <t>18/34066804</t>
  </si>
  <si>
    <t>CISSE</t>
  </si>
  <si>
    <t>FANTA</t>
  </si>
  <si>
    <t>18MLI5444</t>
  </si>
  <si>
    <t>FARS</t>
  </si>
  <si>
    <t>SOUHEIB ZAKARIA</t>
  </si>
  <si>
    <t>17/34045329</t>
  </si>
  <si>
    <t>FERDI</t>
  </si>
  <si>
    <t>AYMEN EL MOUNDHIR</t>
  </si>
  <si>
    <t>17/34055099</t>
  </si>
  <si>
    <t>KHEBBEB</t>
  </si>
  <si>
    <t xml:space="preserve"> MENAL</t>
  </si>
  <si>
    <t>18/34040806</t>
  </si>
  <si>
    <t>KHIAT</t>
  </si>
  <si>
    <t xml:space="preserve"> AYA</t>
  </si>
  <si>
    <t>18/34038774</t>
  </si>
  <si>
    <t>KHIRI</t>
  </si>
  <si>
    <t>AYMEN ABD ENNOUR</t>
  </si>
  <si>
    <t>17/34036553</t>
  </si>
  <si>
    <t>MAIGA</t>
  </si>
  <si>
    <t>ISMAILA</t>
  </si>
  <si>
    <t>18/MLI5366</t>
  </si>
  <si>
    <t xml:space="preserve">MARHOUM </t>
  </si>
  <si>
    <t xml:space="preserve"> IMENE </t>
  </si>
  <si>
    <t>18/34036571</t>
  </si>
  <si>
    <t xml:space="preserve">MIEZAH </t>
  </si>
  <si>
    <t>VERONICA</t>
  </si>
  <si>
    <t>8GH0584</t>
  </si>
  <si>
    <t>MOUSSA</t>
  </si>
  <si>
    <t>INOUA OUSSEINA</t>
  </si>
  <si>
    <t>18/NER4146</t>
  </si>
  <si>
    <t>MUKATANGA</t>
  </si>
  <si>
    <t>JOEL</t>
  </si>
  <si>
    <t>18/ZWE1054</t>
  </si>
  <si>
    <t>NASRI</t>
  </si>
  <si>
    <t>18/34072153</t>
  </si>
  <si>
    <t>SANOGO</t>
  </si>
  <si>
    <t>HALI</t>
  </si>
  <si>
    <t>18/MLI5286</t>
  </si>
  <si>
    <t>SEKHANE</t>
  </si>
  <si>
    <t xml:space="preserve"> AYA KAOUTHER</t>
  </si>
  <si>
    <t>18/34036446</t>
  </si>
  <si>
    <t>TOUAT</t>
  </si>
  <si>
    <t>MOHAMED ISLEM</t>
  </si>
  <si>
    <t>16/34044827</t>
  </si>
  <si>
    <t>TOURE</t>
  </si>
  <si>
    <t>MAHAMAR IDRISSA</t>
  </si>
  <si>
    <t>18MLI/E5480</t>
  </si>
  <si>
    <t>TRAIKIA</t>
  </si>
  <si>
    <t>17/34039895</t>
  </si>
  <si>
    <t>TRAORE</t>
  </si>
  <si>
    <t>SOUMANA</t>
  </si>
  <si>
    <t>18/MLI5384</t>
  </si>
  <si>
    <t>ADAMA</t>
  </si>
  <si>
    <t>18/E/MLI5442</t>
  </si>
  <si>
    <t>ZIANE</t>
  </si>
  <si>
    <t>17/34080908</t>
  </si>
  <si>
    <t>ZOUAGHI</t>
  </si>
  <si>
    <t xml:space="preserve"> AYYOUB</t>
  </si>
  <si>
    <t>18/34068566</t>
  </si>
  <si>
    <t>AMROUNI</t>
  </si>
  <si>
    <t xml:space="preserve"> NESRINE</t>
  </si>
  <si>
    <t>18/34038203</t>
  </si>
  <si>
    <t>ANNANI</t>
  </si>
  <si>
    <t>SAHAR</t>
  </si>
  <si>
    <t>18/34034294</t>
  </si>
  <si>
    <t>ARAFA</t>
  </si>
  <si>
    <t xml:space="preserve">SKANDER                 </t>
  </si>
  <si>
    <t>17/34044285</t>
  </si>
  <si>
    <t>ARIBA</t>
  </si>
  <si>
    <t>ROFEYDA</t>
  </si>
  <si>
    <t>17/34055942</t>
  </si>
  <si>
    <t>ATMANI</t>
  </si>
  <si>
    <t xml:space="preserve"> HADIL</t>
  </si>
  <si>
    <t>18/34075115</t>
  </si>
  <si>
    <t>ATOUI</t>
  </si>
  <si>
    <t>ZINEB</t>
  </si>
  <si>
    <t>17/34039917</t>
  </si>
  <si>
    <t>AYACHI</t>
  </si>
  <si>
    <t xml:space="preserve"> DJIHANE</t>
  </si>
  <si>
    <t>18/34036677</t>
  </si>
  <si>
    <t>AYADI</t>
  </si>
  <si>
    <t>18/34076177</t>
  </si>
  <si>
    <t>AZIL</t>
  </si>
  <si>
    <t xml:space="preserve"> ASSALA</t>
  </si>
  <si>
    <t>18/34033905</t>
  </si>
  <si>
    <t>AZIOUNE</t>
  </si>
  <si>
    <t xml:space="preserve"> MALAK RAYENE</t>
  </si>
  <si>
    <t>18/34037180</t>
  </si>
  <si>
    <t>AZZAM</t>
  </si>
  <si>
    <t xml:space="preserve"> SAKINA</t>
  </si>
  <si>
    <t>18/34072402</t>
  </si>
  <si>
    <t xml:space="preserve">AZZIOUNE </t>
  </si>
  <si>
    <t xml:space="preserve"> FERIAL AMIRA</t>
  </si>
  <si>
    <t>18/34043590</t>
  </si>
  <si>
    <t xml:space="preserve">AZZIZI </t>
  </si>
  <si>
    <t xml:space="preserve"> ADEL</t>
  </si>
  <si>
    <t>18/34052007</t>
  </si>
  <si>
    <t>AZZOUZE</t>
  </si>
  <si>
    <t xml:space="preserve"> CHAIMA</t>
  </si>
  <si>
    <t>18/34042185</t>
  </si>
  <si>
    <t>BAAZIZI</t>
  </si>
  <si>
    <t xml:space="preserve"> RIHAB</t>
  </si>
  <si>
    <t>18/34072380</t>
  </si>
  <si>
    <t>BACHKHAZNADJI</t>
  </si>
  <si>
    <t xml:space="preserve"> SARA</t>
  </si>
  <si>
    <t>18/34044454</t>
  </si>
  <si>
    <t>BAGHDOUCHE</t>
  </si>
  <si>
    <t>ASALA MELEK</t>
  </si>
  <si>
    <t>18/36059023</t>
  </si>
  <si>
    <t>BAHLOUL</t>
  </si>
  <si>
    <t xml:space="preserve"> TASNIM</t>
  </si>
  <si>
    <t>18/34044397</t>
  </si>
  <si>
    <t xml:space="preserve">BAHLOUL </t>
  </si>
  <si>
    <t xml:space="preserve"> INES NADA</t>
  </si>
  <si>
    <t>18/34050768</t>
  </si>
  <si>
    <t>BENABBAS</t>
  </si>
  <si>
    <t xml:space="preserve"> LAMIS</t>
  </si>
  <si>
    <t>18/34074002</t>
  </si>
  <si>
    <t>BENSALEM</t>
  </si>
  <si>
    <t xml:space="preserve"> RAOUANE</t>
  </si>
  <si>
    <t>18/34038878</t>
  </si>
  <si>
    <t>BOUBERHANE</t>
  </si>
  <si>
    <t xml:space="preserve">SAMI ABD EL MADJID       </t>
  </si>
  <si>
    <t>17/34036984</t>
  </si>
  <si>
    <t>BOUDERROUH</t>
  </si>
  <si>
    <t>MERIEM</t>
  </si>
  <si>
    <t>16/34047489</t>
  </si>
  <si>
    <t>BOUKERRACHE</t>
  </si>
  <si>
    <t xml:space="preserve"> BOUTHEINA</t>
  </si>
  <si>
    <t>18/34074830</t>
  </si>
  <si>
    <t>BOULKROUNE</t>
  </si>
  <si>
    <t>MOHAMED HABIB ERRAHMANE</t>
  </si>
  <si>
    <t>17/34043658</t>
  </si>
  <si>
    <t>BOUSSOUF</t>
  </si>
  <si>
    <t xml:space="preserve"> MOHAMED AMINE</t>
  </si>
  <si>
    <t>18/34034608</t>
  </si>
  <si>
    <t>CEDDAH</t>
  </si>
  <si>
    <t xml:space="preserve"> YASSAMINE</t>
  </si>
  <si>
    <t>18/34039563</t>
  </si>
  <si>
    <t>CHAMEKH</t>
  </si>
  <si>
    <t>18/34044371</t>
  </si>
  <si>
    <t>DELIMI</t>
  </si>
  <si>
    <t>DOUNIAZAD</t>
  </si>
  <si>
    <t>17/34044718</t>
  </si>
  <si>
    <t>GUELLATI</t>
  </si>
  <si>
    <t xml:space="preserve">RAYENE         </t>
  </si>
  <si>
    <t>17/34008786</t>
  </si>
  <si>
    <t>KAFSI</t>
  </si>
  <si>
    <t xml:space="preserve"> MEISSA</t>
  </si>
  <si>
    <t>18/34040814</t>
  </si>
  <si>
    <t>LATRECHE</t>
  </si>
  <si>
    <t>ZAKIA</t>
  </si>
  <si>
    <t>17/34072107</t>
  </si>
  <si>
    <t>LEMDANI</t>
  </si>
  <si>
    <t>18/34050082</t>
  </si>
  <si>
    <t>LEZZAR</t>
  </si>
  <si>
    <t xml:space="preserve"> IHEB</t>
  </si>
  <si>
    <t>18/34034074</t>
  </si>
  <si>
    <t>MEGHAZI</t>
  </si>
  <si>
    <t>ABDERRAOUF</t>
  </si>
  <si>
    <t>18/34043553</t>
  </si>
  <si>
    <t>MEHAIA</t>
  </si>
  <si>
    <t xml:space="preserve"> MOHAMED IDRIS</t>
  </si>
  <si>
    <t>18/34033984</t>
  </si>
  <si>
    <t>MIMOUNI</t>
  </si>
  <si>
    <t xml:space="preserve">AZZA                               </t>
  </si>
  <si>
    <t>17/34040123</t>
  </si>
  <si>
    <t>SLIM</t>
  </si>
  <si>
    <t xml:space="preserve"> MOHAMED BACHIR</t>
  </si>
  <si>
    <t>18/34034643</t>
  </si>
  <si>
    <t>TEBIB</t>
  </si>
  <si>
    <t xml:space="preserve"> HIBA</t>
  </si>
  <si>
    <t>18/34034873</t>
  </si>
  <si>
    <t xml:space="preserve"> MAIMOUNA </t>
  </si>
  <si>
    <t>18/MLI/5374</t>
  </si>
  <si>
    <t xml:space="preserve">AGGOUNE </t>
  </si>
  <si>
    <t xml:space="preserve"> ZAHRA</t>
  </si>
  <si>
    <t>18/34043469</t>
  </si>
  <si>
    <t>AOUANE</t>
  </si>
  <si>
    <t>18/34042105</t>
  </si>
  <si>
    <t>BEDJEGHIT</t>
  </si>
  <si>
    <t>18/34036742</t>
  </si>
  <si>
    <t>BEGUIRI</t>
  </si>
  <si>
    <t xml:space="preserve"> CHIMA</t>
  </si>
  <si>
    <t>18/34075881</t>
  </si>
  <si>
    <t>BEKHOUCHE</t>
  </si>
  <si>
    <t xml:space="preserve"> NESSRINE</t>
  </si>
  <si>
    <t>18/34076910</t>
  </si>
  <si>
    <t>BEKKIS</t>
  </si>
  <si>
    <t>HADIL</t>
  </si>
  <si>
    <t>18/34082208</t>
  </si>
  <si>
    <t>BELAALA</t>
  </si>
  <si>
    <t xml:space="preserve"> NOR EL HOUDA</t>
  </si>
  <si>
    <t>18/34072713</t>
  </si>
  <si>
    <t>BELAIDI</t>
  </si>
  <si>
    <t xml:space="preserve"> NADA</t>
  </si>
  <si>
    <t>18/34052991</t>
  </si>
  <si>
    <t xml:space="preserve">NOURHANE      </t>
  </si>
  <si>
    <t>17/34057838</t>
  </si>
  <si>
    <t>BELAYADI</t>
  </si>
  <si>
    <t>17/34041536</t>
  </si>
  <si>
    <t>BELGHIT</t>
  </si>
  <si>
    <t xml:space="preserve"> HADJER</t>
  </si>
  <si>
    <t>18/34067256</t>
  </si>
  <si>
    <t>BELGUEDJ</t>
  </si>
  <si>
    <t xml:space="preserve"> WISSAM</t>
  </si>
  <si>
    <t>18/34071206</t>
  </si>
  <si>
    <t>BELHADEF</t>
  </si>
  <si>
    <t xml:space="preserve"> SOUNDES</t>
  </si>
  <si>
    <t>18/34074923</t>
  </si>
  <si>
    <t xml:space="preserve">BELIARDOUH </t>
  </si>
  <si>
    <t>18/34044564</t>
  </si>
  <si>
    <t>BELKHIR</t>
  </si>
  <si>
    <t xml:space="preserve"> ILYADA BOUTHEINA</t>
  </si>
  <si>
    <t>18/34072184</t>
  </si>
  <si>
    <t>BELLALOUI</t>
  </si>
  <si>
    <t xml:space="preserve"> CHEIMA</t>
  </si>
  <si>
    <t>18/34044475</t>
  </si>
  <si>
    <t>BELLIL</t>
  </si>
  <si>
    <t>RACHA</t>
  </si>
  <si>
    <t>17/34081760</t>
  </si>
  <si>
    <t>BELMOKRE</t>
  </si>
  <si>
    <t>LOUBNA</t>
  </si>
  <si>
    <t>17/34048459</t>
  </si>
  <si>
    <t>BELOUAHAD</t>
  </si>
  <si>
    <t xml:space="preserve"> SABRINE</t>
  </si>
  <si>
    <t>18/34051932</t>
  </si>
  <si>
    <t>BENZAOUCHE</t>
  </si>
  <si>
    <t>MOHAMED AYMENE</t>
  </si>
  <si>
    <t>17/34057267</t>
  </si>
  <si>
    <t>BENZEGGOUTA</t>
  </si>
  <si>
    <t xml:space="preserve"> ABDELMOUKTEDER RESLENE</t>
  </si>
  <si>
    <t>18/34034442</t>
  </si>
  <si>
    <t>BOUAFIA</t>
  </si>
  <si>
    <t>18/34075023</t>
  </si>
  <si>
    <t>DIF</t>
  </si>
  <si>
    <t>MESSOUDE LOTFI</t>
  </si>
  <si>
    <t>17/34079112</t>
  </si>
  <si>
    <t>GHORRI</t>
  </si>
  <si>
    <t>MAISSOUNE</t>
  </si>
  <si>
    <t>17/34040394</t>
  </si>
  <si>
    <t>HADDAM</t>
  </si>
  <si>
    <t>HAITHEM</t>
  </si>
  <si>
    <t>16/34050636</t>
  </si>
  <si>
    <t>KABACHI</t>
  </si>
  <si>
    <t xml:space="preserve">MOHAMED LYES    </t>
  </si>
  <si>
    <t>17/34043657</t>
  </si>
  <si>
    <t>LAHNECHE</t>
  </si>
  <si>
    <t xml:space="preserve">MOHAMED  ADLENE          </t>
  </si>
  <si>
    <t>17/34040291</t>
  </si>
  <si>
    <t>MARFIA</t>
  </si>
  <si>
    <t xml:space="preserve"> ROZEIMA</t>
  </si>
  <si>
    <t>18/34042165</t>
  </si>
  <si>
    <t>MEDJANI</t>
  </si>
  <si>
    <t>OUSSAMA</t>
  </si>
  <si>
    <t>17/34044279</t>
  </si>
  <si>
    <t>MEKTI</t>
  </si>
  <si>
    <t>INES LAYEL</t>
  </si>
  <si>
    <t>18/34003880</t>
  </si>
  <si>
    <t>MERDACI</t>
  </si>
  <si>
    <t xml:space="preserve"> ZINEB MARAM</t>
  </si>
  <si>
    <t>18/34043478</t>
  </si>
  <si>
    <t>MIMOUNE</t>
  </si>
  <si>
    <t xml:space="preserve"> FATIMA</t>
  </si>
  <si>
    <t>18/34037002</t>
  </si>
  <si>
    <t>RAHAL</t>
  </si>
  <si>
    <t>MERWANE</t>
  </si>
  <si>
    <t>18/34073374</t>
  </si>
  <si>
    <t>RAS EL DJEBEL</t>
  </si>
  <si>
    <t>LOTFI</t>
  </si>
  <si>
    <t>17/34075242</t>
  </si>
  <si>
    <t>SEBTI</t>
  </si>
  <si>
    <t>17/34088265</t>
  </si>
  <si>
    <t>SEGHIRI</t>
  </si>
  <si>
    <t>18/34072456</t>
  </si>
  <si>
    <t xml:space="preserve">TALBI </t>
  </si>
  <si>
    <t xml:space="preserve"> YASMINA</t>
  </si>
  <si>
    <t>18/34044589</t>
  </si>
  <si>
    <t>ZAAROUR</t>
  </si>
  <si>
    <t>ZINEB SAOUSSEN</t>
  </si>
  <si>
    <t>16/34039428</t>
  </si>
  <si>
    <t>ZAITER</t>
  </si>
  <si>
    <t>18/34043697</t>
  </si>
  <si>
    <t>ADOUI</t>
  </si>
  <si>
    <t>NESRINE</t>
  </si>
  <si>
    <t>16/34043542</t>
  </si>
  <si>
    <t xml:space="preserve">AOUFI </t>
  </si>
  <si>
    <t>ROKIA</t>
  </si>
  <si>
    <t>18/34043447</t>
  </si>
  <si>
    <t>BEN AMIRA</t>
  </si>
  <si>
    <t xml:space="preserve">GHADA                     </t>
  </si>
  <si>
    <t>17/34041474</t>
  </si>
  <si>
    <t>BEN DAKIR</t>
  </si>
  <si>
    <t>NOUR ELHOUDA</t>
  </si>
  <si>
    <t>17/34045478</t>
  </si>
  <si>
    <t>BEN DRIDI</t>
  </si>
  <si>
    <t>OUASSIM</t>
  </si>
  <si>
    <t>17/34057976</t>
  </si>
  <si>
    <t>BEN HAFED</t>
  </si>
  <si>
    <t>MAYSSA</t>
  </si>
  <si>
    <t>17/34079963</t>
  </si>
  <si>
    <t>BEN MENSOUR</t>
  </si>
  <si>
    <t>17/34039472</t>
  </si>
  <si>
    <t>BENABDELKADER</t>
  </si>
  <si>
    <t xml:space="preserve">RANIA          </t>
  </si>
  <si>
    <t>18/34072331</t>
  </si>
  <si>
    <t>BENAHMED</t>
  </si>
  <si>
    <t>ABIR</t>
  </si>
  <si>
    <t>18/34081415</t>
  </si>
  <si>
    <t>BENAISSA</t>
  </si>
  <si>
    <t xml:space="preserve">ABDERRAHMANE AMIR      </t>
  </si>
  <si>
    <t>16/34061330</t>
  </si>
  <si>
    <t>BENAMARA</t>
  </si>
  <si>
    <t>INES</t>
  </si>
  <si>
    <t>18/34034069</t>
  </si>
  <si>
    <t>BENASKEUR</t>
  </si>
  <si>
    <t>17/34037553</t>
  </si>
  <si>
    <t>BENAYACHE</t>
  </si>
  <si>
    <t>NOR EL-HOUDA</t>
  </si>
  <si>
    <t>18/34068210</t>
  </si>
  <si>
    <t>BENCHEIKH LEHOCINE</t>
  </si>
  <si>
    <t>ANFEL</t>
  </si>
  <si>
    <t>18/34036519</t>
  </si>
  <si>
    <t>BENCHIHEB</t>
  </si>
  <si>
    <t>AMANI</t>
  </si>
  <si>
    <t>17/34039500</t>
  </si>
  <si>
    <t>BENDADA</t>
  </si>
  <si>
    <t>IKRAM</t>
  </si>
  <si>
    <t>18/34036561</t>
  </si>
  <si>
    <t xml:space="preserve">BENFADEL </t>
  </si>
  <si>
    <t>MALAK ABRAR</t>
  </si>
  <si>
    <t>18/34041676</t>
  </si>
  <si>
    <t>BENGHORIEB</t>
  </si>
  <si>
    <t xml:space="preserve"> HIND</t>
  </si>
  <si>
    <t>18/34040847</t>
  </si>
  <si>
    <t>BENGUERBAA</t>
  </si>
  <si>
    <t xml:space="preserve"> DJIHENE</t>
  </si>
  <si>
    <t>18/34042520</t>
  </si>
  <si>
    <t>BENHAMIDA</t>
  </si>
  <si>
    <t xml:space="preserve"> ISMAHANE</t>
  </si>
  <si>
    <t>18/34040574</t>
  </si>
  <si>
    <t>BENIAICHE</t>
  </si>
  <si>
    <t xml:space="preserve"> LILIA</t>
  </si>
  <si>
    <t>18/34034553</t>
  </si>
  <si>
    <t>BOULAKROUNE</t>
  </si>
  <si>
    <t>16/34047530</t>
  </si>
  <si>
    <t>BRAHIMI</t>
  </si>
  <si>
    <t xml:space="preserve"> CHOUBEILA NIHED</t>
  </si>
  <si>
    <t>18/34044718</t>
  </si>
  <si>
    <t>ASMA</t>
  </si>
  <si>
    <t>16/34071107</t>
  </si>
  <si>
    <t>DJENHI</t>
  </si>
  <si>
    <t>15/34049049</t>
  </si>
  <si>
    <t>FILALI</t>
  </si>
  <si>
    <t xml:space="preserve"> ROMAISSA</t>
  </si>
  <si>
    <t>18/34080796</t>
  </si>
  <si>
    <t>LAKEHAL</t>
  </si>
  <si>
    <t>17/34047436</t>
  </si>
  <si>
    <t>MOHCENE ABDERAOUF</t>
  </si>
  <si>
    <t>17/34048470</t>
  </si>
  <si>
    <t>MADOUI</t>
  </si>
  <si>
    <t>AYMEN</t>
  </si>
  <si>
    <t>15/34056821</t>
  </si>
  <si>
    <t>MEDJROUBI</t>
  </si>
  <si>
    <t>SAOUSSEN</t>
  </si>
  <si>
    <t>15/34055538</t>
  </si>
  <si>
    <t>MESSAI</t>
  </si>
  <si>
    <t>17/34006936</t>
  </si>
  <si>
    <t>NEBTI</t>
  </si>
  <si>
    <t>AHMED ABDELBASSET</t>
  </si>
  <si>
    <t>17/34039596</t>
  </si>
  <si>
    <t>SAAD AZZEM</t>
  </si>
  <si>
    <t xml:space="preserve"> ZINEDDINE </t>
  </si>
  <si>
    <t>18/34073914</t>
  </si>
  <si>
    <t>SAOULI</t>
  </si>
  <si>
    <t>ISLAM SERAJ EDDINE</t>
  </si>
  <si>
    <t>18/34073221</t>
  </si>
  <si>
    <t>SLIMANI</t>
  </si>
  <si>
    <t xml:space="preserve"> IMED EDDINE</t>
  </si>
  <si>
    <t>18/34034472</t>
  </si>
  <si>
    <t>YABERI</t>
  </si>
  <si>
    <t>DOUNIA</t>
  </si>
  <si>
    <t>16/34048381</t>
  </si>
  <si>
    <t>ZAHERE</t>
  </si>
  <si>
    <t xml:space="preserve"> MIYADA</t>
  </si>
  <si>
    <t>18/34068196</t>
  </si>
  <si>
    <t>ARAB</t>
  </si>
  <si>
    <t xml:space="preserve"> DALIA</t>
  </si>
  <si>
    <t>18/34034151</t>
  </si>
  <si>
    <t>BAHRI</t>
  </si>
  <si>
    <t xml:space="preserve"> FATIMA-ZOHRA</t>
  </si>
  <si>
    <t>18/34075005</t>
  </si>
  <si>
    <t>BEDJOU</t>
  </si>
  <si>
    <t>AYMEN ABDESSETAR</t>
  </si>
  <si>
    <t>17/34041371</t>
  </si>
  <si>
    <t xml:space="preserve"> ANFAL</t>
  </si>
  <si>
    <t>18/34039938</t>
  </si>
  <si>
    <t>BENHELLAL</t>
  </si>
  <si>
    <t xml:space="preserve"> OUIEM</t>
  </si>
  <si>
    <t>18/34044579</t>
  </si>
  <si>
    <t>BENIDIR</t>
  </si>
  <si>
    <t>17/34082027</t>
  </si>
  <si>
    <t>BENKAHOUL</t>
  </si>
  <si>
    <t xml:space="preserve"> ABDERRAHMANE LOTFI CHOUKRI</t>
  </si>
  <si>
    <t>18/34036965</t>
  </si>
  <si>
    <t>BENKETFI</t>
  </si>
  <si>
    <t>18/34080313</t>
  </si>
  <si>
    <t>BENKOLLI</t>
  </si>
  <si>
    <t xml:space="preserve"> DIKRA</t>
  </si>
  <si>
    <t>18/34072317</t>
  </si>
  <si>
    <t>BENKOUITEN</t>
  </si>
  <si>
    <t xml:space="preserve"> ABIR</t>
  </si>
  <si>
    <t>18/34071102</t>
  </si>
  <si>
    <t>BENLABED</t>
  </si>
  <si>
    <t>17/34087722</t>
  </si>
  <si>
    <t>BENLAKHLEF</t>
  </si>
  <si>
    <t>OUMEIMA</t>
  </si>
  <si>
    <t>18/34042117</t>
  </si>
  <si>
    <t>BENLARIBI</t>
  </si>
  <si>
    <t>CHOUROUK</t>
  </si>
  <si>
    <t>18/34036892</t>
  </si>
  <si>
    <t>BENLATRECHE</t>
  </si>
  <si>
    <t xml:space="preserve"> MARWA</t>
  </si>
  <si>
    <t>18/34040785</t>
  </si>
  <si>
    <t>BENMENIA</t>
  </si>
  <si>
    <t xml:space="preserve"> NOUHA</t>
  </si>
  <si>
    <t>18/34037249</t>
  </si>
  <si>
    <t>BENMESSAOUD</t>
  </si>
  <si>
    <t xml:space="preserve"> ROUMEISSA</t>
  </si>
  <si>
    <t>18/34051340</t>
  </si>
  <si>
    <t>BENMRARA</t>
  </si>
  <si>
    <t xml:space="preserve"> KHAWLA</t>
  </si>
  <si>
    <t>18/34066970</t>
  </si>
  <si>
    <t>BENOUMLAID</t>
  </si>
  <si>
    <t>18/34044561</t>
  </si>
  <si>
    <t>BEY</t>
  </si>
  <si>
    <t xml:space="preserve"> DOUNIA</t>
  </si>
  <si>
    <t>18/34080642</t>
  </si>
  <si>
    <t>BOUHAHA</t>
  </si>
  <si>
    <t xml:space="preserve"> IKRAM</t>
  </si>
  <si>
    <t>18/34033991</t>
  </si>
  <si>
    <t>BOUTRA</t>
  </si>
  <si>
    <t xml:space="preserve"> HAOUA</t>
  </si>
  <si>
    <t>18/34038073</t>
  </si>
  <si>
    <t>BOUZEGHOUL</t>
  </si>
  <si>
    <t xml:space="preserve"> KAOUTHER</t>
  </si>
  <si>
    <t>18/34075630</t>
  </si>
  <si>
    <t>DJEGHDIR</t>
  </si>
  <si>
    <t xml:space="preserve">BELKIS                           </t>
  </si>
  <si>
    <t>17/34042211</t>
  </si>
  <si>
    <t>DJEGHIM</t>
  </si>
  <si>
    <t xml:space="preserve"> MALAK</t>
  </si>
  <si>
    <t>18/34038192</t>
  </si>
  <si>
    <t>HAMOUDI</t>
  </si>
  <si>
    <t xml:space="preserve"> DJIHAD</t>
  </si>
  <si>
    <t>18/34073255</t>
  </si>
  <si>
    <t>MAALEM</t>
  </si>
  <si>
    <t xml:space="preserve">WISSEM         </t>
  </si>
  <si>
    <t>17/34042467</t>
  </si>
  <si>
    <t>MEZANE</t>
  </si>
  <si>
    <t>DOUNYA</t>
  </si>
  <si>
    <t>17/34072041</t>
  </si>
  <si>
    <t>MEZAZIGH</t>
  </si>
  <si>
    <t xml:space="preserve">DAHBIA   NADA                   </t>
  </si>
  <si>
    <t>17/34037535</t>
  </si>
  <si>
    <t>SEGGANI</t>
  </si>
  <si>
    <t>RAYANE</t>
  </si>
  <si>
    <t>17/34078761</t>
  </si>
  <si>
    <t xml:space="preserve">SIAH </t>
  </si>
  <si>
    <t xml:space="preserve"> BESMA </t>
  </si>
  <si>
    <t>18/34036645</t>
  </si>
  <si>
    <t>SOUAYEB</t>
  </si>
  <si>
    <t>FATEN</t>
  </si>
  <si>
    <t>17/34084123</t>
  </si>
  <si>
    <t>TEBOUL</t>
  </si>
  <si>
    <t>17/34079838</t>
  </si>
  <si>
    <t>ZOUAK</t>
  </si>
  <si>
    <t>ILHAM</t>
  </si>
  <si>
    <t>17/34087327</t>
  </si>
  <si>
    <t>ABDELKADER</t>
  </si>
  <si>
    <t>CHAIMA</t>
  </si>
  <si>
    <t>16/34043035</t>
  </si>
  <si>
    <t>BENENEMISSI</t>
  </si>
  <si>
    <t>CHEIMA</t>
  </si>
  <si>
    <t>18/34036914</t>
  </si>
  <si>
    <t>BENREMICHI</t>
  </si>
  <si>
    <t xml:space="preserve"> TAKOUA</t>
  </si>
  <si>
    <t>18/34073866</t>
  </si>
  <si>
    <t>BENSABER</t>
  </si>
  <si>
    <t xml:space="preserve"> KHAOULA</t>
  </si>
  <si>
    <t>18/34036708</t>
  </si>
  <si>
    <t>BENSAHA</t>
  </si>
  <si>
    <t>INSAF</t>
  </si>
  <si>
    <t>18/34038031</t>
  </si>
  <si>
    <t>BENSAMMAR</t>
  </si>
  <si>
    <t>18/34051913</t>
  </si>
  <si>
    <t>BENSDIRA</t>
  </si>
  <si>
    <t xml:space="preserve"> SOUAD</t>
  </si>
  <si>
    <t>18/34074915</t>
  </si>
  <si>
    <t>BENSSACI</t>
  </si>
  <si>
    <t xml:space="preserve"> ZEYNEB</t>
  </si>
  <si>
    <t>18/34080920</t>
  </si>
  <si>
    <t>BENTRAD</t>
  </si>
  <si>
    <t xml:space="preserve">SARA                    </t>
  </si>
  <si>
    <t>16/34040323</t>
  </si>
  <si>
    <t>BENYAHIA</t>
  </si>
  <si>
    <t xml:space="preserve"> AMANI FARIDA</t>
  </si>
  <si>
    <t>18/34036500</t>
  </si>
  <si>
    <t xml:space="preserve"> WISSAL</t>
  </si>
  <si>
    <t>18/34075126</t>
  </si>
  <si>
    <t>BENZAI</t>
  </si>
  <si>
    <t xml:space="preserve"> OUISSAM</t>
  </si>
  <si>
    <t>18/34037337</t>
  </si>
  <si>
    <t>BENZERAFA</t>
  </si>
  <si>
    <t xml:space="preserve"> IBTISSAM</t>
  </si>
  <si>
    <t>18/34072155</t>
  </si>
  <si>
    <t>BERGUELLAH</t>
  </si>
  <si>
    <t xml:space="preserve"> HOUSSEM</t>
  </si>
  <si>
    <t>18/34074855</t>
  </si>
  <si>
    <t>18/34038214</t>
  </si>
  <si>
    <t xml:space="preserve"> BOUTHEYNA</t>
  </si>
  <si>
    <t>18/34072220</t>
  </si>
  <si>
    <t xml:space="preserve">BERKNI </t>
  </si>
  <si>
    <t xml:space="preserve"> ISRAA</t>
  </si>
  <si>
    <t>18/34069397</t>
  </si>
  <si>
    <t>BERREHAL</t>
  </si>
  <si>
    <t xml:space="preserve"> MAYADA</t>
  </si>
  <si>
    <t>18/34039003</t>
  </si>
  <si>
    <t>BOUSALEM</t>
  </si>
  <si>
    <t xml:space="preserve"> SARA </t>
  </si>
  <si>
    <t>18/34038096</t>
  </si>
  <si>
    <t>BOUSEBA</t>
  </si>
  <si>
    <t>IMENE</t>
  </si>
  <si>
    <t>18/34040119</t>
  </si>
  <si>
    <t xml:space="preserve"> DOUA</t>
  </si>
  <si>
    <t>18/34073886</t>
  </si>
  <si>
    <t xml:space="preserve">DEFFOUS </t>
  </si>
  <si>
    <t xml:space="preserve"> KENZA</t>
  </si>
  <si>
    <t>18/34068162</t>
  </si>
  <si>
    <t>DENNI</t>
  </si>
  <si>
    <t>HOUSSEM EDDINE</t>
  </si>
  <si>
    <t>16/34039199</t>
  </si>
  <si>
    <t>DIAB</t>
  </si>
  <si>
    <t>AHLAME</t>
  </si>
  <si>
    <t>17/34079751</t>
  </si>
  <si>
    <t>HADJEZ</t>
  </si>
  <si>
    <t>AHLAM</t>
  </si>
  <si>
    <t>17/34079752</t>
  </si>
  <si>
    <t xml:space="preserve">HAMEL </t>
  </si>
  <si>
    <t xml:space="preserve">GHADA DJOUHAINA           </t>
  </si>
  <si>
    <t>17/34045361</t>
  </si>
  <si>
    <t>KHALED</t>
  </si>
  <si>
    <t>HOUDA</t>
  </si>
  <si>
    <t>16/34040156</t>
  </si>
  <si>
    <t>MAZZI</t>
  </si>
  <si>
    <t xml:space="preserve"> MERYEM</t>
  </si>
  <si>
    <t>18/34075062</t>
  </si>
  <si>
    <t>MESBAH</t>
  </si>
  <si>
    <t>RAYENE</t>
  </si>
  <si>
    <t>18/34036792</t>
  </si>
  <si>
    <t>MOKHTARI</t>
  </si>
  <si>
    <t>18/34036922</t>
  </si>
  <si>
    <t>REGAD</t>
  </si>
  <si>
    <t>YASMINE</t>
  </si>
  <si>
    <t>18/34074090</t>
  </si>
  <si>
    <t>SALHI</t>
  </si>
  <si>
    <t xml:space="preserve"> NOUR EL -HOUDA</t>
  </si>
  <si>
    <t>18/34074065</t>
  </si>
  <si>
    <t>SEKHRI</t>
  </si>
  <si>
    <t xml:space="preserve"> CHAHINEZ</t>
  </si>
  <si>
    <t>18/34073946</t>
  </si>
  <si>
    <t>TLILI</t>
  </si>
  <si>
    <t>MOHAMED KHALIL</t>
  </si>
  <si>
    <t>16/34043346</t>
  </si>
  <si>
    <t>TOUALI</t>
  </si>
  <si>
    <t>WAIL</t>
  </si>
  <si>
    <t>17/34082066</t>
  </si>
  <si>
    <t>ZAMOUCHE</t>
  </si>
  <si>
    <t>RANIA</t>
  </si>
  <si>
    <t>15/34044171</t>
  </si>
  <si>
    <t>ZEDADKA</t>
  </si>
  <si>
    <t>17/34039888</t>
  </si>
  <si>
    <t xml:space="preserve">ZERTAL </t>
  </si>
  <si>
    <t xml:space="preserve"> SARA SABRINE </t>
  </si>
  <si>
    <t>18/34034285</t>
  </si>
  <si>
    <t>BELAKROUM</t>
  </si>
  <si>
    <t xml:space="preserve"> IMEN</t>
  </si>
  <si>
    <t>18/34074816</t>
  </si>
  <si>
    <t>BENLEMADJAT</t>
  </si>
  <si>
    <t xml:space="preserve">SOUHEIR      </t>
  </si>
  <si>
    <t>16/34040328</t>
  </si>
  <si>
    <t xml:space="preserve">BENNEHAR </t>
  </si>
  <si>
    <t>THOURYA</t>
  </si>
  <si>
    <t>16/34062689</t>
  </si>
  <si>
    <t>BIRECHE</t>
  </si>
  <si>
    <t xml:space="preserve"> IMANE</t>
  </si>
  <si>
    <t>18/34073243</t>
  </si>
  <si>
    <t>BLHADAD</t>
  </si>
  <si>
    <t xml:space="preserve"> JOMANA</t>
  </si>
  <si>
    <t>18/34080445</t>
  </si>
  <si>
    <t>BOUABDALLAH</t>
  </si>
  <si>
    <t xml:space="preserve"> TEQWA</t>
  </si>
  <si>
    <t>18/34066921</t>
  </si>
  <si>
    <t>BOUAITA</t>
  </si>
  <si>
    <t xml:space="preserve"> AMAL</t>
  </si>
  <si>
    <t>18/34068560</t>
  </si>
  <si>
    <t>BOUALI</t>
  </si>
  <si>
    <t>17/34081583</t>
  </si>
  <si>
    <t>BOUAOUN</t>
  </si>
  <si>
    <t>18/34043376</t>
  </si>
  <si>
    <t>BOUARIOUA</t>
  </si>
  <si>
    <t xml:space="preserve"> AHLAM</t>
  </si>
  <si>
    <t>18/34079846</t>
  </si>
  <si>
    <t>BOUAROUDJ</t>
  </si>
  <si>
    <t xml:space="preserve"> KHOULOUD</t>
  </si>
  <si>
    <t>18/34044410</t>
  </si>
  <si>
    <t>BOUARROUDJ</t>
  </si>
  <si>
    <t xml:space="preserve"> NIHAL</t>
  </si>
  <si>
    <t>18/34067240</t>
  </si>
  <si>
    <t>BOUCEKINE</t>
  </si>
  <si>
    <t xml:space="preserve">DALEL              </t>
  </si>
  <si>
    <t>16/34053995</t>
  </si>
  <si>
    <t>BOUCETTA</t>
  </si>
  <si>
    <t>18/34038893</t>
  </si>
  <si>
    <t>BOUCHAIR</t>
  </si>
  <si>
    <t xml:space="preserve"> CHOUROUK</t>
  </si>
  <si>
    <t>18/34043516</t>
  </si>
  <si>
    <t>BOUCHARA</t>
  </si>
  <si>
    <t xml:space="preserve"> ILHEM</t>
  </si>
  <si>
    <t>18/34044367</t>
  </si>
  <si>
    <t>BOUCHAREB</t>
  </si>
  <si>
    <t xml:space="preserve"> LYNA</t>
  </si>
  <si>
    <t>18/34034561</t>
  </si>
  <si>
    <t>18/34076878</t>
  </si>
  <si>
    <t>BOUCHEMAL</t>
  </si>
  <si>
    <t xml:space="preserve"> AHLEM AMINA</t>
  </si>
  <si>
    <t>18/34034013</t>
  </si>
  <si>
    <t xml:space="preserve"> NOURELHOUDA</t>
  </si>
  <si>
    <t>18/34068211</t>
  </si>
  <si>
    <t>BOUCHEMAT</t>
  </si>
  <si>
    <t xml:space="preserve"> RAYANE</t>
  </si>
  <si>
    <t>18/34080845</t>
  </si>
  <si>
    <t>BOUDINAR</t>
  </si>
  <si>
    <t xml:space="preserve"> NEDJLA</t>
  </si>
  <si>
    <t>18/34052966</t>
  </si>
  <si>
    <t>BOUHEZILA</t>
  </si>
  <si>
    <t>18/34073942</t>
  </si>
  <si>
    <t>BOULFOUS</t>
  </si>
  <si>
    <t>MARAM</t>
  </si>
  <si>
    <t>17/34076380</t>
  </si>
  <si>
    <t>CHIKH</t>
  </si>
  <si>
    <t xml:space="preserve"> NADJAT</t>
  </si>
  <si>
    <t>18/34076907</t>
  </si>
  <si>
    <t>DAAS</t>
  </si>
  <si>
    <t>CHEMS EDDINE</t>
  </si>
  <si>
    <t>16/34053308</t>
  </si>
  <si>
    <t xml:space="preserve"> SABRINA</t>
  </si>
  <si>
    <t>18/34043534</t>
  </si>
  <si>
    <t>DENNA</t>
  </si>
  <si>
    <t>17/36044353</t>
  </si>
  <si>
    <t>DJOUIMA</t>
  </si>
  <si>
    <t xml:space="preserve"> ASMA</t>
  </si>
  <si>
    <t>18/34072078</t>
  </si>
  <si>
    <t>FENIRI</t>
  </si>
  <si>
    <t>17/34081669</t>
  </si>
  <si>
    <t>FERHAT</t>
  </si>
  <si>
    <t>18/34067143</t>
  </si>
  <si>
    <t>HARIZA</t>
  </si>
  <si>
    <t>18/34072563</t>
  </si>
  <si>
    <t>18/34043734</t>
  </si>
  <si>
    <t>LAIDI</t>
  </si>
  <si>
    <t xml:space="preserve"> NIHED</t>
  </si>
  <si>
    <t>18/34040824</t>
  </si>
  <si>
    <t>NAMOUS</t>
  </si>
  <si>
    <t xml:space="preserve"> LIDYA</t>
  </si>
  <si>
    <t>18/34081670</t>
  </si>
  <si>
    <t>NOUAR</t>
  </si>
  <si>
    <t>NADA</t>
  </si>
  <si>
    <t>18/34082046</t>
  </si>
  <si>
    <t>TEBBANI</t>
  </si>
  <si>
    <t xml:space="preserve"> SIRINE</t>
  </si>
  <si>
    <t>18/34039479</t>
  </si>
  <si>
    <t>ZAHRAOUI</t>
  </si>
  <si>
    <t>17/34079776</t>
  </si>
  <si>
    <t>AIMAR</t>
  </si>
  <si>
    <t xml:space="preserve"> AYA AMIRA</t>
  </si>
  <si>
    <t>18/34050102</t>
  </si>
  <si>
    <t>BEN CHEIKH EL FEGOUNE</t>
  </si>
  <si>
    <t xml:space="preserve">HACENE          </t>
  </si>
  <si>
    <t>17/34036742</t>
  </si>
  <si>
    <t>BENTAFER</t>
  </si>
  <si>
    <t xml:space="preserve"> AIDA</t>
  </si>
  <si>
    <t>18/34068131</t>
  </si>
  <si>
    <t>BOUAOUD</t>
  </si>
  <si>
    <t xml:space="preserve"> MALAK FATIMA ZOHRA</t>
  </si>
  <si>
    <t>18/34042576</t>
  </si>
  <si>
    <t>BOUDAOUD</t>
  </si>
  <si>
    <t xml:space="preserve">SOUHA            </t>
  </si>
  <si>
    <t>17/34072138</t>
  </si>
  <si>
    <t>BOUDEBEZA</t>
  </si>
  <si>
    <t xml:space="preserve"> KARIMA</t>
  </si>
  <si>
    <t>18/34052359</t>
  </si>
  <si>
    <t>BOUDEBZA</t>
  </si>
  <si>
    <t xml:space="preserve"> ANFEL</t>
  </si>
  <si>
    <t>18/34050388</t>
  </si>
  <si>
    <t>BOUDELIOUA</t>
  </si>
  <si>
    <t xml:space="preserve"> HURIYAH</t>
  </si>
  <si>
    <t>18/34041486</t>
  </si>
  <si>
    <t>BOUDERBALA</t>
  </si>
  <si>
    <t xml:space="preserve"> RANDA</t>
  </si>
  <si>
    <t>18/34043452</t>
  </si>
  <si>
    <t>BOUDIAF</t>
  </si>
  <si>
    <t xml:space="preserve"> AICHA</t>
  </si>
  <si>
    <t>18/34074965</t>
  </si>
  <si>
    <t xml:space="preserve">ROKIA                                   </t>
  </si>
  <si>
    <t>17/34042938</t>
  </si>
  <si>
    <t>BOUDJENANA</t>
  </si>
  <si>
    <t>18/34072222</t>
  </si>
  <si>
    <t>BOUFEDCHE</t>
  </si>
  <si>
    <t xml:space="preserve"> RANYA</t>
  </si>
  <si>
    <t>18/34068584</t>
  </si>
  <si>
    <t>BOUFELLAGA</t>
  </si>
  <si>
    <t xml:space="preserve"> SOMIA</t>
  </si>
  <si>
    <t>18/34081047</t>
  </si>
  <si>
    <t>BOUFERIS</t>
  </si>
  <si>
    <t xml:space="preserve"> ZOHRA NOUR EL IMANE</t>
  </si>
  <si>
    <t>18/34034265</t>
  </si>
  <si>
    <t>BOUGHABA</t>
  </si>
  <si>
    <t>17/34042323</t>
  </si>
  <si>
    <t>BOUGHELOUM</t>
  </si>
  <si>
    <t xml:space="preserve"> MEROUA</t>
  </si>
  <si>
    <t>18/34072636</t>
  </si>
  <si>
    <t>BOUGHERIRZA</t>
  </si>
  <si>
    <t>17/34079841</t>
  </si>
  <si>
    <t>BOUGUELLI</t>
  </si>
  <si>
    <t xml:space="preserve">CHAIMA                 </t>
  </si>
  <si>
    <t>17/34004870</t>
  </si>
  <si>
    <t>BOUGUERRA</t>
  </si>
  <si>
    <t>18/34073389</t>
  </si>
  <si>
    <t>BOUHADJAR</t>
  </si>
  <si>
    <t xml:space="preserve"> BATOUL</t>
  </si>
  <si>
    <t>18/34040599</t>
  </si>
  <si>
    <t>BOUHALI</t>
  </si>
  <si>
    <t xml:space="preserve">YOUSRA      </t>
  </si>
  <si>
    <t>17/33048004</t>
  </si>
  <si>
    <t>BOUHANIKA</t>
  </si>
  <si>
    <t xml:space="preserve"> MALAK RYM</t>
  </si>
  <si>
    <t>18/34043679</t>
  </si>
  <si>
    <t>BOULKARA</t>
  </si>
  <si>
    <t>SAMIA</t>
  </si>
  <si>
    <t>18/34043486</t>
  </si>
  <si>
    <t>BOUSNANE</t>
  </si>
  <si>
    <t xml:space="preserve"> HALIMA</t>
  </si>
  <si>
    <t>18/34040621</t>
  </si>
  <si>
    <t>BOUSSAFSAF</t>
  </si>
  <si>
    <t>ABDELALI</t>
  </si>
  <si>
    <t>17/34075848</t>
  </si>
  <si>
    <t>CHELLI</t>
  </si>
  <si>
    <t>NOUARA</t>
  </si>
  <si>
    <t>17/34073588</t>
  </si>
  <si>
    <t>CHETTIBI</t>
  </si>
  <si>
    <t xml:space="preserve"> OMNYA</t>
  </si>
  <si>
    <t>18/34066817</t>
  </si>
  <si>
    <t>DJEHEL</t>
  </si>
  <si>
    <t>MOHAMED SALAH</t>
  </si>
  <si>
    <t>17/34042396</t>
  </si>
  <si>
    <t>DJENNA</t>
  </si>
  <si>
    <t>16/34043100</t>
  </si>
  <si>
    <t>HAFSI</t>
  </si>
  <si>
    <t xml:space="preserve"> OUMNIA</t>
  </si>
  <si>
    <t>18/34074744</t>
  </si>
  <si>
    <t>HANOUNE</t>
  </si>
  <si>
    <t>NOUSSAIBA</t>
  </si>
  <si>
    <t>15/34065600</t>
  </si>
  <si>
    <t>KRIOUET</t>
  </si>
  <si>
    <t xml:space="preserve"> NOURA</t>
  </si>
  <si>
    <t>18/34068212</t>
  </si>
  <si>
    <t>MAKHLOUFI</t>
  </si>
  <si>
    <t>AYA</t>
  </si>
  <si>
    <t>17/34079749</t>
  </si>
  <si>
    <t xml:space="preserve">MECIAD </t>
  </si>
  <si>
    <t xml:space="preserve"> LAMIA</t>
  </si>
  <si>
    <t>18/34043601</t>
  </si>
  <si>
    <t>MILOUDI</t>
  </si>
  <si>
    <t>DALLEL</t>
  </si>
  <si>
    <t>17/34036797</t>
  </si>
  <si>
    <t>NAIT RABAH</t>
  </si>
  <si>
    <t>SAADIA CHIRAZ</t>
  </si>
  <si>
    <t>18/34034300</t>
  </si>
  <si>
    <t>NAKES</t>
  </si>
  <si>
    <t>17/34081619</t>
  </si>
  <si>
    <t>ZIADA</t>
  </si>
  <si>
    <t xml:space="preserve"> ARIDJ</t>
  </si>
  <si>
    <t>18/34033890</t>
  </si>
  <si>
    <t>AMARA</t>
  </si>
  <si>
    <t>MOUHAMMED EL RACHID FOUED</t>
  </si>
  <si>
    <t>16/34003672</t>
  </si>
  <si>
    <t>BEHNAS</t>
  </si>
  <si>
    <t xml:space="preserve"> AYA DOUNIA ZED</t>
  </si>
  <si>
    <t>18/34034059</t>
  </si>
  <si>
    <t>BELIARDOUH</t>
  </si>
  <si>
    <t xml:space="preserve"> ESMA</t>
  </si>
  <si>
    <t>18/34044343</t>
  </si>
  <si>
    <t xml:space="preserve">BENTOUNSI </t>
  </si>
  <si>
    <t>17/34041359</t>
  </si>
  <si>
    <t>BEYOUD</t>
  </si>
  <si>
    <t xml:space="preserve"> MOHAMED BOURHAN EDDINE</t>
  </si>
  <si>
    <t>18/34042564</t>
  </si>
  <si>
    <t>BOUANAKA</t>
  </si>
  <si>
    <t>ROUSTOM FAREHEEDDINE</t>
  </si>
  <si>
    <t>17/34055916</t>
  </si>
  <si>
    <t>BOUANANE</t>
  </si>
  <si>
    <t>KHOULOUD</t>
  </si>
  <si>
    <t>16/34042698</t>
  </si>
  <si>
    <t xml:space="preserve">BOUBENDIR </t>
  </si>
  <si>
    <t>18/34038133</t>
  </si>
  <si>
    <t xml:space="preserve"> AMDJED</t>
  </si>
  <si>
    <t>18/34043314</t>
  </si>
  <si>
    <t>BOUHEBEL</t>
  </si>
  <si>
    <t xml:space="preserve"> ALA</t>
  </si>
  <si>
    <t>18/34070374</t>
  </si>
  <si>
    <t>BOUHELFA</t>
  </si>
  <si>
    <t>18/34073999</t>
  </si>
  <si>
    <t>BOUHEMHEM</t>
  </si>
  <si>
    <t xml:space="preserve"> SARRA</t>
  </si>
  <si>
    <t>18/34080956</t>
  </si>
  <si>
    <t>BOUKACHABIA</t>
  </si>
  <si>
    <t>18/34069643</t>
  </si>
  <si>
    <t>BOUKAIL</t>
  </si>
  <si>
    <t>AICHA</t>
  </si>
  <si>
    <t>17/34040068</t>
  </si>
  <si>
    <t>BOUKATTA</t>
  </si>
  <si>
    <t>18/34042542</t>
  </si>
  <si>
    <t>BOUKEFOUS</t>
  </si>
  <si>
    <t>18/34070521</t>
  </si>
  <si>
    <t>BOUKERDOUGHA</t>
  </si>
  <si>
    <t>18/34036723</t>
  </si>
  <si>
    <t>BOUKHENTACHE</t>
  </si>
  <si>
    <t xml:space="preserve"> NIDHAL</t>
  </si>
  <si>
    <t>18/34073390</t>
  </si>
  <si>
    <t>BOUKHMIS</t>
  </si>
  <si>
    <t xml:space="preserve"> LEILA</t>
  </si>
  <si>
    <t>18/34076262</t>
  </si>
  <si>
    <t>BOUKHTALA</t>
  </si>
  <si>
    <t>18/34076602</t>
  </si>
  <si>
    <t>BOUKRIBA</t>
  </si>
  <si>
    <t xml:space="preserve"> CHAHINAZ</t>
  </si>
  <si>
    <t>18/34072447</t>
  </si>
  <si>
    <t xml:space="preserve"> YOUSRA</t>
  </si>
  <si>
    <t>18/34075137</t>
  </si>
  <si>
    <t>BOULAYOUNE</t>
  </si>
  <si>
    <t>SOFIA</t>
  </si>
  <si>
    <t>17/34073474</t>
  </si>
  <si>
    <t>BOULAZERGUE</t>
  </si>
  <si>
    <t xml:space="preserve"> MEISSOUNE</t>
  </si>
  <si>
    <t>18/34034780</t>
  </si>
  <si>
    <t>BOULBAIR</t>
  </si>
  <si>
    <t>YOUSRA</t>
  </si>
  <si>
    <t>17/34074129</t>
  </si>
  <si>
    <t>BOULCHERAB</t>
  </si>
  <si>
    <t>17/34044271</t>
  </si>
  <si>
    <t>16/34044832</t>
  </si>
  <si>
    <t>BOULESNANE</t>
  </si>
  <si>
    <t xml:space="preserve">ABIR                  </t>
  </si>
  <si>
    <t>17/34081913</t>
  </si>
  <si>
    <t>CHANTI</t>
  </si>
  <si>
    <t>16/34043146</t>
  </si>
  <si>
    <t>CHERIFI</t>
  </si>
  <si>
    <t>RYM</t>
  </si>
  <si>
    <t>14/34037418</t>
  </si>
  <si>
    <t>CHOUCHANE</t>
  </si>
  <si>
    <t>ROUMAISSA</t>
  </si>
  <si>
    <t>17/34081780</t>
  </si>
  <si>
    <t>DARI</t>
  </si>
  <si>
    <t>18/34073376</t>
  </si>
  <si>
    <t xml:space="preserve">DOUCOURE </t>
  </si>
  <si>
    <t>MAMADOU</t>
  </si>
  <si>
    <t>18/MLI5380</t>
  </si>
  <si>
    <t>FATMI</t>
  </si>
  <si>
    <t>18/34075116</t>
  </si>
  <si>
    <t>HACHELAF</t>
  </si>
  <si>
    <t>AMIRA</t>
  </si>
  <si>
    <t>17/34087056</t>
  </si>
  <si>
    <t xml:space="preserve">HELAL </t>
  </si>
  <si>
    <t xml:space="preserve"> MONSEF</t>
  </si>
  <si>
    <t>18/34043692</t>
  </si>
  <si>
    <t>KEHILI</t>
  </si>
  <si>
    <t xml:space="preserve"> FATIMA ZOHRA SOUNDOUS</t>
  </si>
  <si>
    <t>18/34037005</t>
  </si>
  <si>
    <t>MIROUD</t>
  </si>
  <si>
    <t>HOUSNA</t>
  </si>
  <si>
    <t>17/34074031</t>
  </si>
  <si>
    <t xml:space="preserve">OULDJI </t>
  </si>
  <si>
    <t xml:space="preserve"> MERIEM </t>
  </si>
  <si>
    <t>18/34040067</t>
  </si>
  <si>
    <t>SAIBA</t>
  </si>
  <si>
    <t>16/34060694</t>
  </si>
  <si>
    <t>SAIDI</t>
  </si>
  <si>
    <t xml:space="preserve"> DOUAA EL FERDOUS</t>
  </si>
  <si>
    <t>18/34036719</t>
  </si>
  <si>
    <t>SAIGHI</t>
  </si>
  <si>
    <t>AHMED WASSIM</t>
  </si>
  <si>
    <t>15/34003304</t>
  </si>
  <si>
    <t>SEDRATI</t>
  </si>
  <si>
    <t>WISSEM</t>
  </si>
  <si>
    <t>16/33063725</t>
  </si>
  <si>
    <t xml:space="preserve"> RACHIK</t>
  </si>
  <si>
    <t>18/34036767</t>
  </si>
  <si>
    <t>AMEUR</t>
  </si>
  <si>
    <t>18/34041730</t>
  </si>
  <si>
    <t xml:space="preserve"> IMENE</t>
  </si>
  <si>
    <t>18/34072208</t>
  </si>
  <si>
    <t>BENSOUICI</t>
  </si>
  <si>
    <t>HASNA</t>
  </si>
  <si>
    <t>17/34039726</t>
  </si>
  <si>
    <t>17/34081737</t>
  </si>
  <si>
    <t>16/34040067</t>
  </si>
  <si>
    <t>BOUCHOUCHA</t>
  </si>
  <si>
    <t>YAMINA</t>
  </si>
  <si>
    <t>15/36008978</t>
  </si>
  <si>
    <t>BOUCHOUKA</t>
  </si>
  <si>
    <t xml:space="preserve"> DORIA OUIDAD NOUDJOUD</t>
  </si>
  <si>
    <t>18/34036728</t>
  </si>
  <si>
    <t>BOUGUEMRA</t>
  </si>
  <si>
    <t xml:space="preserve"> MOHAMED SALAH</t>
  </si>
  <si>
    <t>18/34037092</t>
  </si>
  <si>
    <t>BOUKALKOUL</t>
  </si>
  <si>
    <t>17/34036515</t>
  </si>
  <si>
    <t>BOUKERSI</t>
  </si>
  <si>
    <t xml:space="preserve"> BELKAIS</t>
  </si>
  <si>
    <t>18/34072238</t>
  </si>
  <si>
    <t>BOULSSINA</t>
  </si>
  <si>
    <t xml:space="preserve"> IBRAHIM</t>
  </si>
  <si>
    <t>18/34041445</t>
  </si>
  <si>
    <t>BOUMAAZA</t>
  </si>
  <si>
    <t>18/34080699</t>
  </si>
  <si>
    <t>BOUMAZA</t>
  </si>
  <si>
    <t>LINA</t>
  </si>
  <si>
    <t>17/34040207</t>
  </si>
  <si>
    <t>BOUMAZAAR</t>
  </si>
  <si>
    <t>18/34051590</t>
  </si>
  <si>
    <t>BOUMEDECHE</t>
  </si>
  <si>
    <t xml:space="preserve"> FATIHA</t>
  </si>
  <si>
    <t>18/34075893</t>
  </si>
  <si>
    <t>BOUMEKIK</t>
  </si>
  <si>
    <t>18/34070944</t>
  </si>
  <si>
    <t>BOUMEZBEUR</t>
  </si>
  <si>
    <t xml:space="preserve">YOUSSRA RAYEN   </t>
  </si>
  <si>
    <t>17/34045513</t>
  </si>
  <si>
    <t xml:space="preserve"> ROUMAISSA</t>
  </si>
  <si>
    <t>18/34068590</t>
  </si>
  <si>
    <t>BOUNEFIKHA</t>
  </si>
  <si>
    <t>KHADIDJA</t>
  </si>
  <si>
    <t>17/34043550</t>
  </si>
  <si>
    <t>BOUNEMEUR</t>
  </si>
  <si>
    <t xml:space="preserve"> DOUNIA  ZAHIA</t>
  </si>
  <si>
    <t>18/34034165</t>
  </si>
  <si>
    <t>BOURAHLA</t>
  </si>
  <si>
    <t xml:space="preserve"> ZAHRAT ELAMAL</t>
  </si>
  <si>
    <t>18/34034264</t>
  </si>
  <si>
    <t>BOUREBOUHAT</t>
  </si>
  <si>
    <t xml:space="preserve">CHEIMA         </t>
  </si>
  <si>
    <t>17/34040030</t>
  </si>
  <si>
    <t>BOURENNANE</t>
  </si>
  <si>
    <t xml:space="preserve">RANIA           </t>
  </si>
  <si>
    <t>17/34004719</t>
  </si>
  <si>
    <t xml:space="preserve"> YASMIN</t>
  </si>
  <si>
    <t>18/34043769</t>
  </si>
  <si>
    <t>BOUROUAG</t>
  </si>
  <si>
    <t>HALIMA</t>
  </si>
  <si>
    <t>17/34078647</t>
  </si>
  <si>
    <t>BOURTAL</t>
  </si>
  <si>
    <t>18/34034697</t>
  </si>
  <si>
    <t>17/34082661</t>
  </si>
  <si>
    <t>CHAABOUB</t>
  </si>
  <si>
    <t xml:space="preserve"> FARES</t>
  </si>
  <si>
    <t>18/34072542</t>
  </si>
  <si>
    <t>18/34034710</t>
  </si>
  <si>
    <t xml:space="preserve">CHEURFI </t>
  </si>
  <si>
    <t xml:space="preserve"> MANAR </t>
  </si>
  <si>
    <t>18/34037185</t>
  </si>
  <si>
    <t>KHARBACHE</t>
  </si>
  <si>
    <t>RYANE</t>
  </si>
  <si>
    <t>17/34082631</t>
  </si>
  <si>
    <t>SAFIA</t>
  </si>
  <si>
    <t>17/35092469</t>
  </si>
  <si>
    <t>MAOUCHE</t>
  </si>
  <si>
    <t>17/34040205</t>
  </si>
  <si>
    <t>MAZOUZ</t>
  </si>
  <si>
    <t xml:space="preserve"> RAYENE</t>
  </si>
  <si>
    <t>18/34042533</t>
  </si>
  <si>
    <t>MEHAL</t>
  </si>
  <si>
    <t>CHOUBAILA</t>
  </si>
  <si>
    <t>17/34078840</t>
  </si>
  <si>
    <t>MEZAACHE</t>
  </si>
  <si>
    <t>REBIAI</t>
  </si>
  <si>
    <t>18/34034958</t>
  </si>
  <si>
    <t>SAIFI</t>
  </si>
  <si>
    <t>17/34080641</t>
  </si>
  <si>
    <t>ZEGHDOUD MEBAREK</t>
  </si>
  <si>
    <t>NEDJMA</t>
  </si>
  <si>
    <t>15/34045935</t>
  </si>
  <si>
    <t xml:space="preserve">BOUMEHDIOU </t>
  </si>
  <si>
    <t xml:space="preserve"> RAHMA</t>
  </si>
  <si>
    <t>18/34040647</t>
  </si>
  <si>
    <t>18/34040600</t>
  </si>
  <si>
    <t>ATROUZ</t>
  </si>
  <si>
    <t xml:space="preserve"> AMINA</t>
  </si>
  <si>
    <t>18/34069376</t>
  </si>
  <si>
    <t>BENLAHOUES</t>
  </si>
  <si>
    <t>BOUTHEINA</t>
  </si>
  <si>
    <t>17/34073525</t>
  </si>
  <si>
    <t>BENNEHAR</t>
  </si>
  <si>
    <t>18/34051810</t>
  </si>
  <si>
    <t>BOUDISSA</t>
  </si>
  <si>
    <t xml:space="preserve"> SOFIA</t>
  </si>
  <si>
    <t>18/34045094</t>
  </si>
  <si>
    <t>BOUDJERIOU</t>
  </si>
  <si>
    <t>18/34050210</t>
  </si>
  <si>
    <t>BOUKERROUCHE</t>
  </si>
  <si>
    <t>18/34037224</t>
  </si>
  <si>
    <t>BOUROUBI</t>
  </si>
  <si>
    <t>LOKMANE TAKI EDDINE</t>
  </si>
  <si>
    <t>16/34052470</t>
  </si>
  <si>
    <t xml:space="preserve">BOUSSADIA </t>
  </si>
  <si>
    <t xml:space="preserve"> CHOUAIB-NOUR EL ISLEM </t>
  </si>
  <si>
    <t>18/34033962</t>
  </si>
  <si>
    <t>BOUSSAFEUR</t>
  </si>
  <si>
    <t>17/34057558</t>
  </si>
  <si>
    <t>BOUSSALIA</t>
  </si>
  <si>
    <t>18/34073238</t>
  </si>
  <si>
    <t>BOUSSEHAL</t>
  </si>
  <si>
    <t>MAROUA</t>
  </si>
  <si>
    <t>18/34069504</t>
  </si>
  <si>
    <t>BOUTAF</t>
  </si>
  <si>
    <t xml:space="preserve"> AYA RAHIL</t>
  </si>
  <si>
    <t>18/34036501</t>
  </si>
  <si>
    <t>BOUTALEB</t>
  </si>
  <si>
    <t>MOUNDER</t>
  </si>
  <si>
    <t xml:space="preserve">BOUTI </t>
  </si>
  <si>
    <t xml:space="preserve"> AMANI </t>
  </si>
  <si>
    <t>18/34074058</t>
  </si>
  <si>
    <t>BOUZEKIOU</t>
  </si>
  <si>
    <t>18/34043401</t>
  </si>
  <si>
    <t>BOUZIANE</t>
  </si>
  <si>
    <t>18/34043504</t>
  </si>
  <si>
    <t xml:space="preserve"> SAFA</t>
  </si>
  <si>
    <t>17/34056673</t>
  </si>
  <si>
    <t>BOUZID</t>
  </si>
  <si>
    <t xml:space="preserve"> NOUR</t>
  </si>
  <si>
    <t>17/34055048</t>
  </si>
  <si>
    <t xml:space="preserve">BOUZITOUNA </t>
  </si>
  <si>
    <t xml:space="preserve"> HOUR EL AIN </t>
  </si>
  <si>
    <t>18/34069463</t>
  </si>
  <si>
    <t>BOUZOUBIA</t>
  </si>
  <si>
    <t xml:space="preserve"> SAWSAN</t>
  </si>
  <si>
    <t>17/34041476</t>
  </si>
  <si>
    <t>BOUZRED</t>
  </si>
  <si>
    <t>AICHA MAROUA</t>
  </si>
  <si>
    <t>INFEL</t>
  </si>
  <si>
    <t>18/34074804</t>
  </si>
  <si>
    <t>BRAHMA</t>
  </si>
  <si>
    <t xml:space="preserve"> RAOUIA</t>
  </si>
  <si>
    <t>18/34068062</t>
  </si>
  <si>
    <t>BREDAI</t>
  </si>
  <si>
    <t xml:space="preserve">FARES               </t>
  </si>
  <si>
    <t>18/34038206</t>
  </si>
  <si>
    <t>CHADI</t>
  </si>
  <si>
    <t>17/34040116</t>
  </si>
  <si>
    <t>18/34068075</t>
  </si>
  <si>
    <t xml:space="preserve"> NOUSSEIBA</t>
  </si>
  <si>
    <t>CHAKMAK</t>
  </si>
  <si>
    <t xml:space="preserve"> GHADA</t>
  </si>
  <si>
    <t>17/34036533</t>
  </si>
  <si>
    <t>CHAREF</t>
  </si>
  <si>
    <t>DEGDOUG</t>
  </si>
  <si>
    <t>18/34042157</t>
  </si>
  <si>
    <t>DJADLI</t>
  </si>
  <si>
    <t>GUENICHE</t>
  </si>
  <si>
    <t>KHAOULA</t>
  </si>
  <si>
    <t>15/34083490</t>
  </si>
  <si>
    <t>KACIMI</t>
  </si>
  <si>
    <t>MEHDI</t>
  </si>
  <si>
    <t>KOUADRI</t>
  </si>
  <si>
    <t>17/34082080</t>
  </si>
  <si>
    <t>LABIBES</t>
  </si>
  <si>
    <t>17/34036681</t>
  </si>
  <si>
    <t>LALA BOUALI</t>
  </si>
  <si>
    <t>16/34048880</t>
  </si>
  <si>
    <t>MEKKI</t>
  </si>
  <si>
    <t>ASSIA</t>
  </si>
  <si>
    <t>16/34061991</t>
  </si>
  <si>
    <t>MESLEM</t>
  </si>
  <si>
    <t>15/34045880</t>
  </si>
  <si>
    <t>MOHAMMED YAHIAOUI</t>
  </si>
  <si>
    <t>16/34059909</t>
  </si>
  <si>
    <t>MOUMENI</t>
  </si>
  <si>
    <t>17/34054970</t>
  </si>
  <si>
    <t>BELKHAOUNI</t>
  </si>
  <si>
    <t>18/34034945</t>
  </si>
  <si>
    <t xml:space="preserve">BENGUEDOUAR </t>
  </si>
  <si>
    <t xml:space="preserve"> ROUIDA</t>
  </si>
  <si>
    <t>18/34034231</t>
  </si>
  <si>
    <t>BENSELMI</t>
  </si>
  <si>
    <t xml:space="preserve"> CHIRINE</t>
  </si>
  <si>
    <t>18/34073943</t>
  </si>
  <si>
    <t>BOUKHAMA</t>
  </si>
  <si>
    <t xml:space="preserve"> KHADIDJA FERIAL</t>
  </si>
  <si>
    <t>18/34073270</t>
  </si>
  <si>
    <t>BOULAHLIB</t>
  </si>
  <si>
    <t>MEROUA</t>
  </si>
  <si>
    <t>17/34042411</t>
  </si>
  <si>
    <t>BOUTALBI</t>
  </si>
  <si>
    <t>BOUTHAINA</t>
  </si>
  <si>
    <t>14/34040019</t>
  </si>
  <si>
    <t>BOUTELDJA</t>
  </si>
  <si>
    <t>18/34068119</t>
  </si>
  <si>
    <t>CHEFRAG</t>
  </si>
  <si>
    <t>SARRA</t>
  </si>
  <si>
    <t>16/34090693</t>
  </si>
  <si>
    <t>CHEKIREB</t>
  </si>
  <si>
    <t>17/34044361</t>
  </si>
  <si>
    <t>CHELABI</t>
  </si>
  <si>
    <t xml:space="preserve">MOHAMED    NADIR     </t>
  </si>
  <si>
    <t>17/34040298</t>
  </si>
  <si>
    <t>CHELLOUG</t>
  </si>
  <si>
    <t xml:space="preserve"> MAROUA</t>
  </si>
  <si>
    <t>18/34052736</t>
  </si>
  <si>
    <t>CHENNAF</t>
  </si>
  <si>
    <t>18/34072227</t>
  </si>
  <si>
    <t>CHERIBI</t>
  </si>
  <si>
    <t>18/34043316</t>
  </si>
  <si>
    <t>CHEROUANA</t>
  </si>
  <si>
    <t xml:space="preserve"> IHAB</t>
  </si>
  <si>
    <t>18/34034073</t>
  </si>
  <si>
    <t>CHIEUL</t>
  </si>
  <si>
    <t>CHOUBEYLA</t>
  </si>
  <si>
    <t>17/34042964</t>
  </si>
  <si>
    <t>CHIHEB</t>
  </si>
  <si>
    <t xml:space="preserve"> AMIRA</t>
  </si>
  <si>
    <t>18/34040554</t>
  </si>
  <si>
    <t>CHOUAIB</t>
  </si>
  <si>
    <t>NOR EL HOUDA</t>
  </si>
  <si>
    <t>17/34079986</t>
  </si>
  <si>
    <t>CHOUFI</t>
  </si>
  <si>
    <t xml:space="preserve">YASMINE      </t>
  </si>
  <si>
    <t>17/34075363</t>
  </si>
  <si>
    <t>17/34079976</t>
  </si>
  <si>
    <t xml:space="preserve">DABOUZ </t>
  </si>
  <si>
    <t xml:space="preserve"> RADHIA</t>
  </si>
  <si>
    <t>18/34051154</t>
  </si>
  <si>
    <t>DADOU</t>
  </si>
  <si>
    <t xml:space="preserve"> TESNIM</t>
  </si>
  <si>
    <t>18/34038060</t>
  </si>
  <si>
    <t>DAHMRI</t>
  </si>
  <si>
    <t xml:space="preserve"> NOUR ELHOUDA</t>
  </si>
  <si>
    <t>18/34044570</t>
  </si>
  <si>
    <t>DEBABAA</t>
  </si>
  <si>
    <t xml:space="preserve"> LOUDJEINE</t>
  </si>
  <si>
    <t>18/34043597</t>
  </si>
  <si>
    <t>DEFFOUS</t>
  </si>
  <si>
    <t xml:space="preserve"> SAMRA</t>
  </si>
  <si>
    <t>18/34068099</t>
  </si>
  <si>
    <t>DEGHDAK</t>
  </si>
  <si>
    <t>18/34036780</t>
  </si>
  <si>
    <t>HABBAS</t>
  </si>
  <si>
    <t>TAREK RAMY</t>
  </si>
  <si>
    <t>15/34046934</t>
  </si>
  <si>
    <t>HADHOUD</t>
  </si>
  <si>
    <t xml:space="preserve"> NAZIHA</t>
  </si>
  <si>
    <t>18/34068201</t>
  </si>
  <si>
    <t xml:space="preserve"> HOUDA</t>
  </si>
  <si>
    <t>18/34073402</t>
  </si>
  <si>
    <t>HALLIS</t>
  </si>
  <si>
    <t>18/34070968</t>
  </si>
  <si>
    <t>KHANTOUL</t>
  </si>
  <si>
    <t>17/34043615</t>
  </si>
  <si>
    <t>LABIOD</t>
  </si>
  <si>
    <t xml:space="preserve"> WIAM</t>
  </si>
  <si>
    <t>18/34068648</t>
  </si>
  <si>
    <t>LAHOUA</t>
  </si>
  <si>
    <t>18/34073890</t>
  </si>
  <si>
    <t>MERAHI</t>
  </si>
  <si>
    <t xml:space="preserve"> ROUKIA</t>
  </si>
  <si>
    <t>18/34036774</t>
  </si>
  <si>
    <t>MESSAOUDI</t>
  </si>
  <si>
    <t>LYDIA SARA</t>
  </si>
  <si>
    <t>15/34048208</t>
  </si>
  <si>
    <t>NEKAA</t>
  </si>
  <si>
    <t xml:space="preserve">KHOULOUD                  </t>
  </si>
  <si>
    <t>17/34087648</t>
  </si>
  <si>
    <t>OUFFROUKH</t>
  </si>
  <si>
    <t xml:space="preserve"> MEHDI BRAHIM TAREK</t>
  </si>
  <si>
    <t>18/34034769</t>
  </si>
  <si>
    <t>ROUGUETI</t>
  </si>
  <si>
    <t>16/34038848</t>
  </si>
  <si>
    <t>ZERTAL</t>
  </si>
  <si>
    <t>RAMI BORHANE EDDINE</t>
  </si>
  <si>
    <t>17/34039784</t>
  </si>
  <si>
    <t>ABID CHAREF</t>
  </si>
  <si>
    <t>AHLEM</t>
  </si>
  <si>
    <t>16/34049432</t>
  </si>
  <si>
    <t>BEN DJABELLAH</t>
  </si>
  <si>
    <t>16/34047363</t>
  </si>
  <si>
    <t>BENCHIHEUB</t>
  </si>
  <si>
    <t>SOFIANE</t>
  </si>
  <si>
    <t>15/34044596</t>
  </si>
  <si>
    <t>BENROUBA</t>
  </si>
  <si>
    <t>18/34044334</t>
  </si>
  <si>
    <t>BOUDELLIOUA</t>
  </si>
  <si>
    <t>18/34040050</t>
  </si>
  <si>
    <t>SABRI</t>
  </si>
  <si>
    <t>16/34044768</t>
  </si>
  <si>
    <t>BRIOUK</t>
  </si>
  <si>
    <t>17/34045214</t>
  </si>
  <si>
    <t>18/34036509</t>
  </si>
  <si>
    <t>DEHAMCHI</t>
  </si>
  <si>
    <t xml:space="preserve"> EL BATOUL</t>
  </si>
  <si>
    <t>18/34038827</t>
  </si>
  <si>
    <t>DELLAL</t>
  </si>
  <si>
    <t xml:space="preserve"> YAHIA</t>
  </si>
  <si>
    <t>18/34043774</t>
  </si>
  <si>
    <t>DERMOUCHI</t>
  </si>
  <si>
    <t xml:space="preserve"> MIYYADA</t>
  </si>
  <si>
    <t>18/34068640</t>
  </si>
  <si>
    <t>DEROUICHE</t>
  </si>
  <si>
    <t xml:space="preserve"> ABDELAZIZ</t>
  </si>
  <si>
    <t>18/34044489</t>
  </si>
  <si>
    <t>DHAOUI</t>
  </si>
  <si>
    <t xml:space="preserve"> AZZEDDINE</t>
  </si>
  <si>
    <t>18/34044494</t>
  </si>
  <si>
    <t>DIABI</t>
  </si>
  <si>
    <t>18/34040709</t>
  </si>
  <si>
    <t>18/34040721</t>
  </si>
  <si>
    <t>DIB</t>
  </si>
  <si>
    <t>18/34070979</t>
  </si>
  <si>
    <t xml:space="preserve"> AHLEM</t>
  </si>
  <si>
    <t>18/34042132</t>
  </si>
  <si>
    <t>YASMINA</t>
  </si>
  <si>
    <t>17/34082794</t>
  </si>
  <si>
    <t>DJADAOUN</t>
  </si>
  <si>
    <t xml:space="preserve"> BOUTAINA</t>
  </si>
  <si>
    <t>18/34036639</t>
  </si>
  <si>
    <t>DJAMAA</t>
  </si>
  <si>
    <t xml:space="preserve"> SOUNDOUS</t>
  </si>
  <si>
    <t>18/34081061</t>
  </si>
  <si>
    <t>DJARIT</t>
  </si>
  <si>
    <t>YOUSSRA</t>
  </si>
  <si>
    <t>17/34074130</t>
  </si>
  <si>
    <t>DJEBBAR</t>
  </si>
  <si>
    <t xml:space="preserve"> KAWTHAR</t>
  </si>
  <si>
    <t>18/34037017</t>
  </si>
  <si>
    <t>DJEGHAR</t>
  </si>
  <si>
    <t>18/34041549</t>
  </si>
  <si>
    <t>DJEGHMOUN</t>
  </si>
  <si>
    <t xml:space="preserve"> DJIHAD NASREDDIN</t>
  </si>
  <si>
    <t>18/34080451</t>
  </si>
  <si>
    <t>GAZAOUT</t>
  </si>
  <si>
    <t>18/34038830</t>
  </si>
  <si>
    <t>GHARFI</t>
  </si>
  <si>
    <t>18/34038869</t>
  </si>
  <si>
    <t>KERFA</t>
  </si>
  <si>
    <t xml:space="preserve"> RYM</t>
  </si>
  <si>
    <t>18/34072381</t>
  </si>
  <si>
    <t>KHEN</t>
  </si>
  <si>
    <t>DHAYA KHEIR EDDINE</t>
  </si>
  <si>
    <t>17/34078898</t>
  </si>
  <si>
    <t>LEMIZ</t>
  </si>
  <si>
    <t>17/34086989</t>
  </si>
  <si>
    <t>LEMOUALDI</t>
  </si>
  <si>
    <t>18/34043688</t>
  </si>
  <si>
    <t>MAHSENE</t>
  </si>
  <si>
    <t>18/34043677</t>
  </si>
  <si>
    <t>MOHAMMED BOUABDALLAH</t>
  </si>
  <si>
    <t xml:space="preserve"> ZINAB</t>
  </si>
  <si>
    <t>18/34080922</t>
  </si>
  <si>
    <t>MOKHNACHE</t>
  </si>
  <si>
    <t>WALID</t>
  </si>
  <si>
    <t>17/34089393</t>
  </si>
  <si>
    <t>NAMOUNE</t>
  </si>
  <si>
    <t>18/34072657</t>
  </si>
  <si>
    <t xml:space="preserve"> CHIRAZ</t>
  </si>
  <si>
    <t>18/34068109</t>
  </si>
  <si>
    <t>NEMOUCHI</t>
  </si>
  <si>
    <t xml:space="preserve"> SANA</t>
  </si>
  <si>
    <t>18/34038106</t>
  </si>
  <si>
    <t>18/34068002</t>
  </si>
  <si>
    <t>ARB CHAABA</t>
  </si>
  <si>
    <t xml:space="preserve"> ILYES</t>
  </si>
  <si>
    <t>18/34072185</t>
  </si>
  <si>
    <t>BEDJAOUI</t>
  </si>
  <si>
    <t xml:space="preserve">AMIR                  </t>
  </si>
  <si>
    <t>17/34078431</t>
  </si>
  <si>
    <t>BELAOUNE</t>
  </si>
  <si>
    <t>18/34076187</t>
  </si>
  <si>
    <t>BOUALITA</t>
  </si>
  <si>
    <t>18/34068608</t>
  </si>
  <si>
    <t>BOUIZAR</t>
  </si>
  <si>
    <t>LAMIA</t>
  </si>
  <si>
    <t>17/34083754</t>
  </si>
  <si>
    <t xml:space="preserve"> DOUNYA</t>
  </si>
  <si>
    <t>18/34068580</t>
  </si>
  <si>
    <t>BOUREBA</t>
  </si>
  <si>
    <t>MOUHIEDDINE</t>
  </si>
  <si>
    <t>14/34038208</t>
  </si>
  <si>
    <t>BOUSLIMANI</t>
  </si>
  <si>
    <t xml:space="preserve">MAROUA           </t>
  </si>
  <si>
    <t>17/34037423</t>
  </si>
  <si>
    <t>CHEBIRA</t>
  </si>
  <si>
    <t>18/34034107</t>
  </si>
  <si>
    <t>DJEHICHE</t>
  </si>
  <si>
    <t xml:space="preserve"> RAZIKA</t>
  </si>
  <si>
    <t>18/34076871</t>
  </si>
  <si>
    <t>DJEMAL</t>
  </si>
  <si>
    <t>17/34047314</t>
  </si>
  <si>
    <t>DOUKALI</t>
  </si>
  <si>
    <t>18/34053207</t>
  </si>
  <si>
    <t>DOULA</t>
  </si>
  <si>
    <t>18/34036611</t>
  </si>
  <si>
    <t>DRIDI</t>
  </si>
  <si>
    <t xml:space="preserve"> AHMED MORCHED</t>
  </si>
  <si>
    <t>18/34033888</t>
  </si>
  <si>
    <t>EL HADEF EL OKKI</t>
  </si>
  <si>
    <t>18/34036706</t>
  </si>
  <si>
    <t>FARA</t>
  </si>
  <si>
    <t xml:space="preserve"> YASMINE</t>
  </si>
  <si>
    <t>18/34070531</t>
  </si>
  <si>
    <t xml:space="preserve"> ABDERRAHMANE</t>
  </si>
  <si>
    <t>18/34072504</t>
  </si>
  <si>
    <t>FEDSI</t>
  </si>
  <si>
    <t xml:space="preserve"> SAFIA</t>
  </si>
  <si>
    <t>18/34072470</t>
  </si>
  <si>
    <t>FELAHI</t>
  </si>
  <si>
    <t>18/34045135</t>
  </si>
  <si>
    <t>FELIACHI</t>
  </si>
  <si>
    <t xml:space="preserve">BADR EDDINE                   </t>
  </si>
  <si>
    <t>17/34039682</t>
  </si>
  <si>
    <t>FELLAK</t>
  </si>
  <si>
    <t>17/34045479</t>
  </si>
  <si>
    <t>FENNOUR</t>
  </si>
  <si>
    <t xml:space="preserve"> SOUHA</t>
  </si>
  <si>
    <t>18/34073933</t>
  </si>
  <si>
    <t>FERHI</t>
  </si>
  <si>
    <t>17/34082039</t>
  </si>
  <si>
    <t>FERTOUL</t>
  </si>
  <si>
    <t>DARINE</t>
  </si>
  <si>
    <t>17/34043553</t>
  </si>
  <si>
    <t>FETHI</t>
  </si>
  <si>
    <t>17/34078440</t>
  </si>
  <si>
    <t>18/34038779</t>
  </si>
  <si>
    <t xml:space="preserve"> DONYA</t>
  </si>
  <si>
    <t>18/34040633</t>
  </si>
  <si>
    <t xml:space="preserve"> SALAM</t>
  </si>
  <si>
    <t>18/34069492</t>
  </si>
  <si>
    <t xml:space="preserve">AYHEM              </t>
  </si>
  <si>
    <t>17/34040625</t>
  </si>
  <si>
    <t>HABABCHA</t>
  </si>
  <si>
    <t>14/34004428</t>
  </si>
  <si>
    <t xml:space="preserve">KHENTIT </t>
  </si>
  <si>
    <t xml:space="preserve"> INSSAF </t>
  </si>
  <si>
    <t>18/34043372</t>
  </si>
  <si>
    <t>MANADI</t>
  </si>
  <si>
    <t>17/34022014</t>
  </si>
  <si>
    <t>MAROUF</t>
  </si>
  <si>
    <t>18/34074793</t>
  </si>
  <si>
    <t>MOUADNA</t>
  </si>
  <si>
    <t xml:space="preserve"> RACHA</t>
  </si>
  <si>
    <t>18/34042166</t>
  </si>
  <si>
    <t xml:space="preserve"> DOUNIA </t>
  </si>
  <si>
    <t>18/34034163</t>
  </si>
  <si>
    <t>TOUATI</t>
  </si>
  <si>
    <t>SARA</t>
  </si>
  <si>
    <t>17/34046041</t>
  </si>
  <si>
    <t>YOUSFI</t>
  </si>
  <si>
    <t>18/34069984</t>
  </si>
  <si>
    <t>18/34069994</t>
  </si>
  <si>
    <t>AGABI</t>
  </si>
  <si>
    <t>18/34051899</t>
  </si>
  <si>
    <t>18/34074078</t>
  </si>
  <si>
    <t>BENDJABALLAH</t>
  </si>
  <si>
    <t>AHMED ROCHDI</t>
  </si>
  <si>
    <t>16/34052075</t>
  </si>
  <si>
    <t>BENDJEMA</t>
  </si>
  <si>
    <t>RIMA</t>
  </si>
  <si>
    <t>17/34056133</t>
  </si>
  <si>
    <t>BENTAG</t>
  </si>
  <si>
    <t xml:space="preserve"> HEDDA</t>
  </si>
  <si>
    <t>18/34076565</t>
  </si>
  <si>
    <t>BOUFENGHOUR</t>
  </si>
  <si>
    <t xml:space="preserve"> ROQIYA</t>
  </si>
  <si>
    <t>18/34075566</t>
  </si>
  <si>
    <t>BOUNEMER</t>
  </si>
  <si>
    <t xml:space="preserve">SARA                </t>
  </si>
  <si>
    <t>17/34045291</t>
  </si>
  <si>
    <t>BRIKA</t>
  </si>
  <si>
    <t xml:space="preserve"> MESSAOUDA</t>
  </si>
  <si>
    <t>18/34076903</t>
  </si>
  <si>
    <t>18/34080417</t>
  </si>
  <si>
    <t>DOUBABI</t>
  </si>
  <si>
    <t>INTISSAR</t>
  </si>
  <si>
    <t>17/34045991</t>
  </si>
  <si>
    <t xml:space="preserve"> AKRAM</t>
  </si>
  <si>
    <t>18/34039437</t>
  </si>
  <si>
    <t>GHADDAB</t>
  </si>
  <si>
    <t xml:space="preserve"> RIHAM</t>
  </si>
  <si>
    <t>18/34045113</t>
  </si>
  <si>
    <t>GHANEMI</t>
  </si>
  <si>
    <t>18/34040735</t>
  </si>
  <si>
    <t>GHARZI</t>
  </si>
  <si>
    <t xml:space="preserve">AYA                     </t>
  </si>
  <si>
    <t>17/34036534</t>
  </si>
  <si>
    <t>GHAZI</t>
  </si>
  <si>
    <t xml:space="preserve"> MADJDA</t>
  </si>
  <si>
    <t>18/34034583</t>
  </si>
  <si>
    <t>GHELILA</t>
  </si>
  <si>
    <t xml:space="preserve"> SAMIHA</t>
  </si>
  <si>
    <t>18/34034313</t>
  </si>
  <si>
    <t>GHERBI</t>
  </si>
  <si>
    <t xml:space="preserve"> NACHOUA</t>
  </si>
  <si>
    <t>18/34053063</t>
  </si>
  <si>
    <t>GHERIBI</t>
  </si>
  <si>
    <t>16/34046648</t>
  </si>
  <si>
    <t>GHETTOUT</t>
  </si>
  <si>
    <t xml:space="preserve"> LOUBNA</t>
  </si>
  <si>
    <t>18/34068164</t>
  </si>
  <si>
    <t>GHEZGHOUZ</t>
  </si>
  <si>
    <t>MARWA</t>
  </si>
  <si>
    <t>17/34043665</t>
  </si>
  <si>
    <t>GHICHI</t>
  </si>
  <si>
    <t xml:space="preserve"> FARAH</t>
  </si>
  <si>
    <t>18/34075623</t>
  </si>
  <si>
    <t>GHIZELLAOUI</t>
  </si>
  <si>
    <t>17/34079777</t>
  </si>
  <si>
    <t>GHIZLAOUI</t>
  </si>
  <si>
    <t>18/34067268</t>
  </si>
  <si>
    <t xml:space="preserve">INES                    </t>
  </si>
  <si>
    <t>17/34039672</t>
  </si>
  <si>
    <t>GHOUATI</t>
  </si>
  <si>
    <t>18/34038122</t>
  </si>
  <si>
    <t>GHRIS</t>
  </si>
  <si>
    <t>HOUSSNA</t>
  </si>
  <si>
    <t>17/34081720</t>
  </si>
  <si>
    <t>GUECHTAL</t>
  </si>
  <si>
    <t>18/34044514</t>
  </si>
  <si>
    <t>GUEDJAL</t>
  </si>
  <si>
    <t xml:space="preserve"> OUMAIMA</t>
  </si>
  <si>
    <t>18/34036605</t>
  </si>
  <si>
    <t>HADJI</t>
  </si>
  <si>
    <t>17/34042376</t>
  </si>
  <si>
    <t>HAMLAOUI</t>
  </si>
  <si>
    <t>17/34039889</t>
  </si>
  <si>
    <t>HAOUESS</t>
  </si>
  <si>
    <t xml:space="preserve">AMINA                </t>
  </si>
  <si>
    <t>17/33059670</t>
  </si>
  <si>
    <t>KAHIA</t>
  </si>
  <si>
    <t xml:space="preserve">IZDIHAR                        </t>
  </si>
  <si>
    <t>16/34088790</t>
  </si>
  <si>
    <t>KASSA BAGHDOUCHE</t>
  </si>
  <si>
    <t>17/34078448</t>
  </si>
  <si>
    <t>KHELLAF</t>
  </si>
  <si>
    <t>SABRINA</t>
  </si>
  <si>
    <t>17/34081870</t>
  </si>
  <si>
    <t>LALAOUI</t>
  </si>
  <si>
    <t>18/34042208</t>
  </si>
  <si>
    <t>LALMI</t>
  </si>
  <si>
    <t>17/34086985</t>
  </si>
  <si>
    <t>LAOUAR</t>
  </si>
  <si>
    <t>18/34075667</t>
  </si>
  <si>
    <t xml:space="preserve">MAKHLOUF  </t>
  </si>
  <si>
    <t xml:space="preserve">CHAIMA            </t>
  </si>
  <si>
    <t>17/34048914</t>
  </si>
  <si>
    <t>MERABET</t>
  </si>
  <si>
    <t>18/34052056</t>
  </si>
  <si>
    <t xml:space="preserve"> FATIMA ZOHRA</t>
  </si>
  <si>
    <t>18/34072552</t>
  </si>
  <si>
    <t>SMARA</t>
  </si>
  <si>
    <t>18/34034316</t>
  </si>
  <si>
    <t>18/36055453</t>
  </si>
  <si>
    <t>17/34039448</t>
  </si>
  <si>
    <t>BELABED</t>
  </si>
  <si>
    <t xml:space="preserve"> RAMI</t>
  </si>
  <si>
    <t>18/34034177</t>
  </si>
  <si>
    <t>WAFA</t>
  </si>
  <si>
    <t>17/34082787</t>
  </si>
  <si>
    <t>BENYOUCEF</t>
  </si>
  <si>
    <t>18/34074749</t>
  </si>
  <si>
    <t>BOUKERZAZA</t>
  </si>
  <si>
    <t>MAYA AMEL</t>
  </si>
  <si>
    <t>17/34037315</t>
  </si>
  <si>
    <t>BOUZAHZAH</t>
  </si>
  <si>
    <t>MOHAMED LOKMANE</t>
  </si>
  <si>
    <t>17/34037394</t>
  </si>
  <si>
    <t>18/34036745</t>
  </si>
  <si>
    <t>GRIOUA</t>
  </si>
  <si>
    <t>16/34044667</t>
  </si>
  <si>
    <t>GUELLOUT</t>
  </si>
  <si>
    <t xml:space="preserve"> MERIEM</t>
  </si>
  <si>
    <t>18/34034704</t>
  </si>
  <si>
    <t>GUENNICHE</t>
  </si>
  <si>
    <t>18/34074805</t>
  </si>
  <si>
    <t>18/34076176</t>
  </si>
  <si>
    <t xml:space="preserve">GUERDOUH </t>
  </si>
  <si>
    <t xml:space="preserve"> KHEDIDJA</t>
  </si>
  <si>
    <t>18/34072280</t>
  </si>
  <si>
    <t>GUERN</t>
  </si>
  <si>
    <t>18/34034335</t>
  </si>
  <si>
    <t>GUESSOUM</t>
  </si>
  <si>
    <t>18/34082044</t>
  </si>
  <si>
    <t>GUIRI</t>
  </si>
  <si>
    <t>18/34080643</t>
  </si>
  <si>
    <t>GUIZI</t>
  </si>
  <si>
    <t>18/34082213</t>
  </si>
  <si>
    <t>HACI</t>
  </si>
  <si>
    <t>18/34072724</t>
  </si>
  <si>
    <t>HADEF</t>
  </si>
  <si>
    <t xml:space="preserve"> ISHAK</t>
  </si>
  <si>
    <t>18/34080100</t>
  </si>
  <si>
    <t>HADERBACHE</t>
  </si>
  <si>
    <t xml:space="preserve"> HIBA HADIL</t>
  </si>
  <si>
    <t>18/34037291</t>
  </si>
  <si>
    <t xml:space="preserve"> FARYEL</t>
  </si>
  <si>
    <t>18/34068157</t>
  </si>
  <si>
    <t>HADJ KHELLOUF</t>
  </si>
  <si>
    <t xml:space="preserve"> ZINEB</t>
  </si>
  <si>
    <t>18/34073917</t>
  </si>
  <si>
    <t xml:space="preserve"> WARDA</t>
  </si>
  <si>
    <t>18/34073411</t>
  </si>
  <si>
    <t>HADJIRA</t>
  </si>
  <si>
    <t>17/34081607</t>
  </si>
  <si>
    <t>HAFI</t>
  </si>
  <si>
    <t>18/34043775</t>
  </si>
  <si>
    <t>HALITIM</t>
  </si>
  <si>
    <t xml:space="preserve"> BOUTHAINA</t>
  </si>
  <si>
    <t>18/34073855</t>
  </si>
  <si>
    <t>HALMOUS</t>
  </si>
  <si>
    <t>18/34051760</t>
  </si>
  <si>
    <t>HAMAD</t>
  </si>
  <si>
    <t xml:space="preserve"> IBTIHEL</t>
  </si>
  <si>
    <t>18/34043355</t>
  </si>
  <si>
    <t>IKHELEF</t>
  </si>
  <si>
    <t>LABBANI</t>
  </si>
  <si>
    <t>YASSMINE</t>
  </si>
  <si>
    <t>17/34042474</t>
  </si>
  <si>
    <t>MEBARKI</t>
  </si>
  <si>
    <t>18/34041491</t>
  </si>
  <si>
    <t>MANCEF</t>
  </si>
  <si>
    <t>17/34082000</t>
  </si>
  <si>
    <t>17/34083728</t>
  </si>
  <si>
    <t>MESSELEM</t>
  </si>
  <si>
    <t>ANIS</t>
  </si>
  <si>
    <t>17/34081614</t>
  </si>
  <si>
    <t>MOKRANE</t>
  </si>
  <si>
    <t xml:space="preserve"> HANA</t>
  </si>
  <si>
    <t>18/34082229</t>
  </si>
  <si>
    <t>MOUELLEF</t>
  </si>
  <si>
    <t>17/34041434</t>
  </si>
  <si>
    <t>RABIA</t>
  </si>
  <si>
    <t>ROUMEISSA</t>
  </si>
  <si>
    <t>13/34038564</t>
  </si>
  <si>
    <t>SEMMADI</t>
  </si>
  <si>
    <t>SOURAR</t>
  </si>
  <si>
    <t>18/34036929</t>
  </si>
  <si>
    <t>SERRAR</t>
  </si>
  <si>
    <t>AKRAM ABD ELJALIL</t>
  </si>
  <si>
    <t>16/34043296</t>
  </si>
  <si>
    <t>ZAROUATA</t>
  </si>
  <si>
    <t>17/34042946</t>
  </si>
  <si>
    <t>ZEGROUR</t>
  </si>
  <si>
    <t>18/34075659</t>
  </si>
  <si>
    <t>AMEDJOUDJ</t>
  </si>
  <si>
    <t>ABDERRAHMEN AHMED FAROUK</t>
  </si>
  <si>
    <t>16/34043117</t>
  </si>
  <si>
    <t>ARIBI</t>
  </si>
  <si>
    <t xml:space="preserve"> OUISSAL</t>
  </si>
  <si>
    <t>18/34037350</t>
  </si>
  <si>
    <t>BATLI</t>
  </si>
  <si>
    <t>18/34053343</t>
  </si>
  <si>
    <t>17/34043587</t>
  </si>
  <si>
    <t>BEGUIRET</t>
  </si>
  <si>
    <t xml:space="preserve">YASMINE    MALAK      </t>
  </si>
  <si>
    <t>17/34041581</t>
  </si>
  <si>
    <t>BEN HANNACHE</t>
  </si>
  <si>
    <t xml:space="preserve">RAWAD                    </t>
  </si>
  <si>
    <t>17/34036893</t>
  </si>
  <si>
    <t>BOUKHANFOUF</t>
  </si>
  <si>
    <t>AYA ANFAL</t>
  </si>
  <si>
    <t>18/34033960</t>
  </si>
  <si>
    <t>BOULKROUN</t>
  </si>
  <si>
    <t>18/34051079</t>
  </si>
  <si>
    <t>18/34081241</t>
  </si>
  <si>
    <t>BOUSSOUAR</t>
  </si>
  <si>
    <t>18/34066824</t>
  </si>
  <si>
    <t>CHIHA</t>
  </si>
  <si>
    <t>18/34075080</t>
  </si>
  <si>
    <t xml:space="preserve">ESMA                  </t>
  </si>
  <si>
    <t>17/34039485</t>
  </si>
  <si>
    <t>DJIDJELI</t>
  </si>
  <si>
    <t>18/34038992</t>
  </si>
  <si>
    <t>18/34038825</t>
  </si>
  <si>
    <t>SABER</t>
  </si>
  <si>
    <t>14/34037686</t>
  </si>
  <si>
    <t xml:space="preserve"> LYLIANE</t>
  </si>
  <si>
    <t>18/34037037</t>
  </si>
  <si>
    <t>HAMADA</t>
  </si>
  <si>
    <t>17/34039852</t>
  </si>
  <si>
    <t>HAMADOUCHE</t>
  </si>
  <si>
    <t xml:space="preserve"> IBTIHAL</t>
  </si>
  <si>
    <t>18/34042125</t>
  </si>
  <si>
    <t>HAMAL</t>
  </si>
  <si>
    <t xml:space="preserve"> CHOUBEILA</t>
  </si>
  <si>
    <t>18/34038111</t>
  </si>
  <si>
    <t>HAMANI</t>
  </si>
  <si>
    <t>18/34044574</t>
  </si>
  <si>
    <t>HAMDI</t>
  </si>
  <si>
    <t>18/34040788</t>
  </si>
  <si>
    <t>HAMIDA</t>
  </si>
  <si>
    <t xml:space="preserve"> ASSIA</t>
  </si>
  <si>
    <t>18/34038826</t>
  </si>
  <si>
    <t>HAMIDECHE</t>
  </si>
  <si>
    <t xml:space="preserve"> HOCINE</t>
  </si>
  <si>
    <t>18/34068049</t>
  </si>
  <si>
    <t xml:space="preserve"> NOUR EL HOUDA</t>
  </si>
  <si>
    <t>18/34037272</t>
  </si>
  <si>
    <t xml:space="preserve">HAMMA </t>
  </si>
  <si>
    <t>17/34079892</t>
  </si>
  <si>
    <t>HAMMADA</t>
  </si>
  <si>
    <t>18/34036896</t>
  </si>
  <si>
    <t>HAMMOUD</t>
  </si>
  <si>
    <t xml:space="preserve"> HIBAT ELLAH</t>
  </si>
  <si>
    <t>18/34053243</t>
  </si>
  <si>
    <t>HANNECHE</t>
  </si>
  <si>
    <t>18/34034359</t>
  </si>
  <si>
    <t>HARCHOUCHE</t>
  </si>
  <si>
    <t>18/34073232</t>
  </si>
  <si>
    <t xml:space="preserve">HARKATI </t>
  </si>
  <si>
    <t>DOUNIA DJOUHEINA</t>
  </si>
  <si>
    <t>18/34043422</t>
  </si>
  <si>
    <t>HAROUCHE</t>
  </si>
  <si>
    <t xml:space="preserve"> TAIMA</t>
  </si>
  <si>
    <t>18/34041472</t>
  </si>
  <si>
    <t>HASNAOUI</t>
  </si>
  <si>
    <t xml:space="preserve">MAROUA            </t>
  </si>
  <si>
    <t>17/34080830</t>
  </si>
  <si>
    <t>HASSANI</t>
  </si>
  <si>
    <t xml:space="preserve">NOR EL  HOUDA                   </t>
  </si>
  <si>
    <t>17/34079984</t>
  </si>
  <si>
    <t>HEBBACHE</t>
  </si>
  <si>
    <t>18/34034933</t>
  </si>
  <si>
    <t>HIMROUCHE</t>
  </si>
  <si>
    <t xml:space="preserve"> SAMAH</t>
  </si>
  <si>
    <t>18/34076876</t>
  </si>
  <si>
    <t>HORCHI</t>
  </si>
  <si>
    <t>18/34052995</t>
  </si>
  <si>
    <t>18/34051893</t>
  </si>
  <si>
    <t>LAKHLEF</t>
  </si>
  <si>
    <t>17/34087062</t>
  </si>
  <si>
    <t>MAAFI</t>
  </si>
  <si>
    <t>17/34036778</t>
  </si>
  <si>
    <t xml:space="preserve">CHOUROUK          </t>
  </si>
  <si>
    <t>17/34049148</t>
  </si>
  <si>
    <t>MOHAMED ABDELKADER</t>
  </si>
  <si>
    <t>16/34039924</t>
  </si>
  <si>
    <t>MERABTI</t>
  </si>
  <si>
    <t>18/34039995</t>
  </si>
  <si>
    <t>MEROUANI</t>
  </si>
  <si>
    <t>18/34034402</t>
  </si>
  <si>
    <t>MESSBAH</t>
  </si>
  <si>
    <t>ZINE EDDINE</t>
  </si>
  <si>
    <t>16/34039420</t>
  </si>
  <si>
    <t>AZARA</t>
  </si>
  <si>
    <t xml:space="preserve"> DJIHANE IDIRA</t>
  </si>
  <si>
    <t>18/34036679</t>
  </si>
  <si>
    <t>BARKAT</t>
  </si>
  <si>
    <t>18/34040799</t>
  </si>
  <si>
    <t>18/34038896</t>
  </si>
  <si>
    <t>BLIKAZ</t>
  </si>
  <si>
    <t xml:space="preserve">RACHA               </t>
  </si>
  <si>
    <t xml:space="preserve">17/34039817 </t>
  </si>
  <si>
    <t>BEN M'HAMED</t>
  </si>
  <si>
    <t>18/34034283</t>
  </si>
  <si>
    <t>BENDIAB</t>
  </si>
  <si>
    <t>16/34048434</t>
  </si>
  <si>
    <t>BENKHENNOUF</t>
  </si>
  <si>
    <t>NOUR EL HOUDA DORIA</t>
  </si>
  <si>
    <t>18/34034841</t>
  </si>
  <si>
    <t>17/34078727</t>
  </si>
  <si>
    <t>BOUFAA</t>
  </si>
  <si>
    <t>17/34042244</t>
  </si>
  <si>
    <t>BOUHADJIRA</t>
  </si>
  <si>
    <t>18/34040607</t>
  </si>
  <si>
    <t>BOUHENGUEL</t>
  </si>
  <si>
    <t xml:space="preserve"> CHOUROUK NOUR EL HOUDA</t>
  </si>
  <si>
    <t>18/34036897</t>
  </si>
  <si>
    <t>BOUREZG</t>
  </si>
  <si>
    <t xml:space="preserve">HIBA  ERRAHMANE ANFEL       </t>
  </si>
  <si>
    <t>17/34040506</t>
  </si>
  <si>
    <t>CHABANI</t>
  </si>
  <si>
    <t xml:space="preserve"> DHOHA</t>
  </si>
  <si>
    <t>DIBOUNE</t>
  </si>
  <si>
    <t>18/34071190</t>
  </si>
  <si>
    <t>DREIBINE</t>
  </si>
  <si>
    <t>MAISSA</t>
  </si>
  <si>
    <t>16/34048604</t>
  </si>
  <si>
    <t>HOSNA</t>
  </si>
  <si>
    <t>18/34034258</t>
  </si>
  <si>
    <t>HOURIA</t>
  </si>
  <si>
    <t>18/34044426</t>
  </si>
  <si>
    <t>18/34082377</t>
  </si>
  <si>
    <t>KABACHE</t>
  </si>
  <si>
    <t>17/34043725</t>
  </si>
  <si>
    <t>KACEMI</t>
  </si>
  <si>
    <t>18/34072140</t>
  </si>
  <si>
    <t>KAID KASBAH</t>
  </si>
  <si>
    <t xml:space="preserve"> KAMILA MEY</t>
  </si>
  <si>
    <t>18/34034516</t>
  </si>
  <si>
    <t>KALLAB DEBBIH</t>
  </si>
  <si>
    <t>18/34045157</t>
  </si>
  <si>
    <t>KAOUECHE</t>
  </si>
  <si>
    <t xml:space="preserve"> RAOUNEK</t>
  </si>
  <si>
    <t>18/34034229</t>
  </si>
  <si>
    <t>KARAR</t>
  </si>
  <si>
    <t xml:space="preserve">  CHAIMA</t>
  </si>
  <si>
    <t>18/34044896</t>
  </si>
  <si>
    <t>KARFA</t>
  </si>
  <si>
    <t>18/34072310</t>
  </si>
  <si>
    <t>KASMI</t>
  </si>
  <si>
    <t xml:space="preserve"> MAISSA</t>
  </si>
  <si>
    <t>18/34041683</t>
  </si>
  <si>
    <t>KASSAH LAOUAR</t>
  </si>
  <si>
    <t>17/34079859</t>
  </si>
  <si>
    <t>KEBABI</t>
  </si>
  <si>
    <t>18/34034734</t>
  </si>
  <si>
    <t>KEBAILI</t>
  </si>
  <si>
    <t>18/34038119</t>
  </si>
  <si>
    <t>KEMMOUCHE</t>
  </si>
  <si>
    <t>18/34068117</t>
  </si>
  <si>
    <t xml:space="preserve"> NOUR DJIHANE</t>
  </si>
  <si>
    <t>18/34041698</t>
  </si>
  <si>
    <t>17/34036684</t>
  </si>
  <si>
    <t>KERROUCHE</t>
  </si>
  <si>
    <t xml:space="preserve">KHADIDJA     </t>
  </si>
  <si>
    <t>KESSAOUI</t>
  </si>
  <si>
    <t>17/34078638</t>
  </si>
  <si>
    <t>KHALFI</t>
  </si>
  <si>
    <t>NOURHAN</t>
  </si>
  <si>
    <t>17/34048519</t>
  </si>
  <si>
    <t>LAIB</t>
  </si>
  <si>
    <t xml:space="preserve"> WAFA</t>
  </si>
  <si>
    <t>18/34076302</t>
  </si>
  <si>
    <t>Marwa</t>
  </si>
  <si>
    <t>15/34050333</t>
  </si>
  <si>
    <t>LARGUET</t>
  </si>
  <si>
    <t>18/34068066</t>
  </si>
  <si>
    <t>MAAMRIA</t>
  </si>
  <si>
    <t>18/34044476</t>
  </si>
  <si>
    <t>MESKINE</t>
  </si>
  <si>
    <t>18/34070408</t>
  </si>
  <si>
    <t>KARIM</t>
  </si>
  <si>
    <t>18/34072556</t>
  </si>
  <si>
    <t>OUARETS</t>
  </si>
  <si>
    <t>IMED EDDINE</t>
  </si>
  <si>
    <t>16/34043168</t>
  </si>
  <si>
    <t>REZAIKI</t>
  </si>
  <si>
    <t xml:space="preserve"> FERYAL</t>
  </si>
  <si>
    <t>18/34075624</t>
  </si>
  <si>
    <t>TURKI</t>
  </si>
  <si>
    <t>17/34039585</t>
  </si>
  <si>
    <t>ZENIZENE</t>
  </si>
  <si>
    <t xml:space="preserve">OUSSAMA        </t>
  </si>
  <si>
    <t>17/34036444</t>
  </si>
  <si>
    <t>AIFAOUI</t>
  </si>
  <si>
    <t xml:space="preserve"> HAIEM</t>
  </si>
  <si>
    <t>18/34072746</t>
  </si>
  <si>
    <t xml:space="preserve">AMRANI </t>
  </si>
  <si>
    <t xml:space="preserve"> ROUMAISSA </t>
  </si>
  <si>
    <t>18/34040659</t>
  </si>
  <si>
    <t>AZAB</t>
  </si>
  <si>
    <t xml:space="preserve"> SONIA</t>
  </si>
  <si>
    <t>18/34034395</t>
  </si>
  <si>
    <t>BAHOULI</t>
  </si>
  <si>
    <t>MOHAMMED ZEID</t>
  </si>
  <si>
    <t>15/34051226</t>
  </si>
  <si>
    <t>BECILA</t>
  </si>
  <si>
    <t>18/34036822</t>
  </si>
  <si>
    <t xml:space="preserve"> MOUNDIR</t>
  </si>
  <si>
    <t>18/34074037</t>
  </si>
  <si>
    <t>BOUDELLIOU</t>
  </si>
  <si>
    <t>AYA SALSABIL</t>
  </si>
  <si>
    <t>16/34052061</t>
  </si>
  <si>
    <t>BOUGUENDOURA</t>
  </si>
  <si>
    <t xml:space="preserve"> ZAKARYA</t>
  </si>
  <si>
    <t>18/34072386</t>
  </si>
  <si>
    <t>BOUKABOUR</t>
  </si>
  <si>
    <t>18/34040733</t>
  </si>
  <si>
    <t>18/34075084</t>
  </si>
  <si>
    <t>DJEDDI</t>
  </si>
  <si>
    <t>18/34039408</t>
  </si>
  <si>
    <t>DJEMMADA</t>
  </si>
  <si>
    <t>17/34075155</t>
  </si>
  <si>
    <t>18/34036526</t>
  </si>
  <si>
    <t>GHERARA</t>
  </si>
  <si>
    <t>17/34075764</t>
  </si>
  <si>
    <t xml:space="preserve">GUEDDA </t>
  </si>
  <si>
    <t xml:space="preserve"> SIRINE NOURHANE </t>
  </si>
  <si>
    <t>18/34034328</t>
  </si>
  <si>
    <t>KHACHAY</t>
  </si>
  <si>
    <t>16/34021688</t>
  </si>
  <si>
    <t>KHALFA</t>
  </si>
  <si>
    <t xml:space="preserve"> AMIRA DALEL</t>
  </si>
  <si>
    <t>18/34050696</t>
  </si>
  <si>
    <t>KHANFRI</t>
  </si>
  <si>
    <t>ESMA</t>
  </si>
  <si>
    <t>17/34039484</t>
  </si>
  <si>
    <t xml:space="preserve"> YAAKOUB</t>
  </si>
  <si>
    <t>18/34042252</t>
  </si>
  <si>
    <t>KHEBAZA</t>
  </si>
  <si>
    <t>18/34075102</t>
  </si>
  <si>
    <t>KHEIRI</t>
  </si>
  <si>
    <t>18/34040626</t>
  </si>
  <si>
    <t>KHELIL</t>
  </si>
  <si>
    <t>17/34078498</t>
  </si>
  <si>
    <t>KHENCHOUL</t>
  </si>
  <si>
    <t>18/34051975</t>
  </si>
  <si>
    <t>KHENFOUD</t>
  </si>
  <si>
    <t xml:space="preserve"> MARIA NOUR EL IMENE</t>
  </si>
  <si>
    <t>18/34052502</t>
  </si>
  <si>
    <t>KHENGUI</t>
  </si>
  <si>
    <t>18/34041450</t>
  </si>
  <si>
    <t>KHERALLAH</t>
  </si>
  <si>
    <t>18/34044516</t>
  </si>
  <si>
    <t>KHERIEF</t>
  </si>
  <si>
    <t>SARAH</t>
  </si>
  <si>
    <t>17/34036968</t>
  </si>
  <si>
    <t>LINA ZELEIKHA</t>
  </si>
  <si>
    <t>17/34044459</t>
  </si>
  <si>
    <t>KHIROUNIA</t>
  </si>
  <si>
    <t>17/34041451</t>
  </si>
  <si>
    <t>KHOUALDA</t>
  </si>
  <si>
    <t>18/34034816</t>
  </si>
  <si>
    <t>KIFOUCHE</t>
  </si>
  <si>
    <t>18/34039417</t>
  </si>
  <si>
    <t>LEMHACHEHECHE</t>
  </si>
  <si>
    <t>15/34045721</t>
  </si>
  <si>
    <t>MADACI</t>
  </si>
  <si>
    <t xml:space="preserve">AHLEM                 </t>
  </si>
  <si>
    <t>17/34079779</t>
  </si>
  <si>
    <t>MANSOURI</t>
  </si>
  <si>
    <t>18/34071152</t>
  </si>
  <si>
    <t>MEGHARZI</t>
  </si>
  <si>
    <t>SELSABIL</t>
  </si>
  <si>
    <t>18/34073303</t>
  </si>
  <si>
    <t>MOHCEN</t>
  </si>
  <si>
    <t xml:space="preserve"> GHADA LOUDJAIN</t>
  </si>
  <si>
    <t>18/34052236</t>
  </si>
  <si>
    <t>MOUALKIA</t>
  </si>
  <si>
    <t xml:space="preserve"> ELINA  AYAT ERRAHMANE</t>
  </si>
  <si>
    <t>18/34044874</t>
  </si>
  <si>
    <t>RECHIDI</t>
  </si>
  <si>
    <t xml:space="preserve"> CHAHRA</t>
  </si>
  <si>
    <t>18/34043521</t>
  </si>
  <si>
    <t>SARI</t>
  </si>
  <si>
    <t xml:space="preserve"> NOUR-EL-HOUDA</t>
  </si>
  <si>
    <t>18/34074064</t>
  </si>
  <si>
    <t>SEGHIR</t>
  </si>
  <si>
    <t>18/34072145</t>
  </si>
  <si>
    <t>ZEBILAH</t>
  </si>
  <si>
    <t>18/34038134</t>
  </si>
  <si>
    <t>ZERDOUDI</t>
  </si>
  <si>
    <t>18/34073337</t>
  </si>
  <si>
    <t>ACHI</t>
  </si>
  <si>
    <t xml:space="preserve"> NADA RIHANE</t>
  </si>
  <si>
    <t>18/34034793</t>
  </si>
  <si>
    <t>AMAMRA</t>
  </si>
  <si>
    <t>18/34004013</t>
  </si>
  <si>
    <t>AMINE KHODJA</t>
  </si>
  <si>
    <t xml:space="preserve"> MALAK OUISSEM</t>
  </si>
  <si>
    <t>18/34040074</t>
  </si>
  <si>
    <t>BENKADJA</t>
  </si>
  <si>
    <t>17/34078719</t>
  </si>
  <si>
    <t>BENKHELIFA</t>
  </si>
  <si>
    <t>17/34086914</t>
  </si>
  <si>
    <t>BENLAMRI</t>
  </si>
  <si>
    <t xml:space="preserve"> AYA SARA</t>
  </si>
  <si>
    <t>18/34036445</t>
  </si>
  <si>
    <t>18/34080619</t>
  </si>
  <si>
    <t>BENYOUNES</t>
  </si>
  <si>
    <t xml:space="preserve"> BADR  RIHEM</t>
  </si>
  <si>
    <t>18/34044882</t>
  </si>
  <si>
    <t>18/34075093</t>
  </si>
  <si>
    <t>BOZEGLA</t>
  </si>
  <si>
    <t>16/33048531</t>
  </si>
  <si>
    <t>DAHDOUH</t>
  </si>
  <si>
    <t>HANINE</t>
  </si>
  <si>
    <t>17/34043548</t>
  </si>
  <si>
    <t>DJEKHRAB</t>
  </si>
  <si>
    <t>ASSALA</t>
  </si>
  <si>
    <t>17/34075749</t>
  </si>
  <si>
    <t>FERROUM</t>
  </si>
  <si>
    <t>NARIMEN</t>
  </si>
  <si>
    <t>15/36013083</t>
  </si>
  <si>
    <t>GRINE</t>
  </si>
  <si>
    <t>18/34034530</t>
  </si>
  <si>
    <t>HAMMOUDI</t>
  </si>
  <si>
    <t>DJOUHAINA</t>
  </si>
  <si>
    <t>17/34081711</t>
  </si>
  <si>
    <t>HIMOUD</t>
  </si>
  <si>
    <t>HADJER</t>
  </si>
  <si>
    <t>16/34049887</t>
  </si>
  <si>
    <t>KIROUANE</t>
  </si>
  <si>
    <t>18/34040677</t>
  </si>
  <si>
    <t>KITATNI</t>
  </si>
  <si>
    <t xml:space="preserve"> SAIDA</t>
  </si>
  <si>
    <t>18/34051624</t>
  </si>
  <si>
    <t>KITOUNI</t>
  </si>
  <si>
    <t xml:space="preserve"> SELSABIL</t>
  </si>
  <si>
    <t>18/34036859</t>
  </si>
  <si>
    <t xml:space="preserve"> MOHAMED GHOULEM EDDINE</t>
  </si>
  <si>
    <t>18/34040782</t>
  </si>
  <si>
    <t xml:space="preserve">LAAKEL </t>
  </si>
  <si>
    <t xml:space="preserve"> NOURHANE</t>
  </si>
  <si>
    <t>18/34034851</t>
  </si>
  <si>
    <t>18/34042596</t>
  </si>
  <si>
    <t>LAFEHAL</t>
  </si>
  <si>
    <t>NOUHA</t>
  </si>
  <si>
    <t>18/34053105</t>
  </si>
  <si>
    <t>LAHLOUH</t>
  </si>
  <si>
    <t xml:space="preserve"> YASMINE AMANI</t>
  </si>
  <si>
    <t>18/34053397</t>
  </si>
  <si>
    <t xml:space="preserve"> NOUDJOUD SABRINA</t>
  </si>
  <si>
    <t>18/34037221</t>
  </si>
  <si>
    <t>RANDA</t>
  </si>
  <si>
    <t>17/34077074</t>
  </si>
  <si>
    <t>18/34044915</t>
  </si>
  <si>
    <t>LAIDOUNI</t>
  </si>
  <si>
    <t>17/34045382</t>
  </si>
  <si>
    <t>LAIOUAR</t>
  </si>
  <si>
    <t>18/34036913</t>
  </si>
  <si>
    <t>18/34038820</t>
  </si>
  <si>
    <t>FATIMA</t>
  </si>
  <si>
    <t>17/34077206</t>
  </si>
  <si>
    <t>LAOUIR</t>
  </si>
  <si>
    <t xml:space="preserve"> ABDERAHIM</t>
  </si>
  <si>
    <t>18/34043567</t>
  </si>
  <si>
    <t>LAROUS</t>
  </si>
  <si>
    <t>18/34037004</t>
  </si>
  <si>
    <t>MAHFOUDI</t>
  </si>
  <si>
    <t>16/34061748</t>
  </si>
  <si>
    <t xml:space="preserve"> AYA YASMINE</t>
  </si>
  <si>
    <t>18/34033871</t>
  </si>
  <si>
    <t>MEZMAZ</t>
  </si>
  <si>
    <t xml:space="preserve"> IMAD EDDINE</t>
  </si>
  <si>
    <t>18/34073983</t>
  </si>
  <si>
    <t>OGAB</t>
  </si>
  <si>
    <t>18/34042501</t>
  </si>
  <si>
    <t>REZKOUNE</t>
  </si>
  <si>
    <t>DALILA</t>
  </si>
  <si>
    <t>17/34055783</t>
  </si>
  <si>
    <t>SERRAG</t>
  </si>
  <si>
    <t>17/34047487</t>
  </si>
  <si>
    <t>ZEROUAL</t>
  </si>
  <si>
    <t xml:space="preserve"> FELLA</t>
  </si>
  <si>
    <t>18/34073361</t>
  </si>
  <si>
    <t>AOUATI</t>
  </si>
  <si>
    <t>KHAWLA</t>
  </si>
  <si>
    <t>17/34072032</t>
  </si>
  <si>
    <t>BAKHA</t>
  </si>
  <si>
    <t xml:space="preserve"> BILINDA MAISSANE</t>
  </si>
  <si>
    <t>18/34045128</t>
  </si>
  <si>
    <t>BECHARA</t>
  </si>
  <si>
    <t>17/34005262</t>
  </si>
  <si>
    <t>17/34078472</t>
  </si>
  <si>
    <t>BEKKOUCHE</t>
  </si>
  <si>
    <t>18/34037013</t>
  </si>
  <si>
    <t>BELKACEMI</t>
  </si>
  <si>
    <t>18/34040816</t>
  </si>
  <si>
    <t>BELMERABET</t>
  </si>
  <si>
    <t xml:space="preserve"> MAYSSOUNE</t>
  </si>
  <si>
    <t>18/34071169</t>
  </si>
  <si>
    <t>NIHAD</t>
  </si>
  <si>
    <t>16/34040109</t>
  </si>
  <si>
    <t>BENZOHRA</t>
  </si>
  <si>
    <t>SAMIHA</t>
  </si>
  <si>
    <t>16/34081082</t>
  </si>
  <si>
    <t>BOUFRIOUA</t>
  </si>
  <si>
    <t>18/34044902</t>
  </si>
  <si>
    <t>NADIA</t>
  </si>
  <si>
    <t>17/34089079</t>
  </si>
  <si>
    <t>17/34081827</t>
  </si>
  <si>
    <t>BOULIFA</t>
  </si>
  <si>
    <t xml:space="preserve"> NARDJIS</t>
  </si>
  <si>
    <t>18/34034797</t>
  </si>
  <si>
    <t>CHARAOUI</t>
  </si>
  <si>
    <t>18/34044462</t>
  </si>
  <si>
    <t>CHOUALA</t>
  </si>
  <si>
    <t>18/34042145</t>
  </si>
  <si>
    <t>DEBBACHE</t>
  </si>
  <si>
    <t>18/34080960</t>
  </si>
  <si>
    <t>DJIMLI</t>
  </si>
  <si>
    <t>OUAHIBA</t>
  </si>
  <si>
    <t>18/34042605</t>
  </si>
  <si>
    <t>FERKOUS</t>
  </si>
  <si>
    <t xml:space="preserve"> SARA NESRINE</t>
  </si>
  <si>
    <t>18/34041538</t>
  </si>
  <si>
    <t>HAMELA</t>
  </si>
  <si>
    <t>17/34044247</t>
  </si>
  <si>
    <t>HOUCINI</t>
  </si>
  <si>
    <t>SOUHA</t>
  </si>
  <si>
    <t>17/34045303</t>
  </si>
  <si>
    <t>IDJET</t>
  </si>
  <si>
    <t>17/34057967</t>
  </si>
  <si>
    <t>LAICHE</t>
  </si>
  <si>
    <t xml:space="preserve"> CHARAF EDDINE</t>
  </si>
  <si>
    <t>18/34038112</t>
  </si>
  <si>
    <t>18/34071201</t>
  </si>
  <si>
    <t>LAMRANI</t>
  </si>
  <si>
    <t>17/34075354</t>
  </si>
  <si>
    <t>LAMRI ZEGAR</t>
  </si>
  <si>
    <t xml:space="preserve"> ROUFIA</t>
  </si>
  <si>
    <t>18/34072365</t>
  </si>
  <si>
    <t>LASSED</t>
  </si>
  <si>
    <t>18/34072144</t>
  </si>
  <si>
    <t>LAZIZ</t>
  </si>
  <si>
    <t xml:space="preserve"> OUMAYMA</t>
  </si>
  <si>
    <t>18/34074806</t>
  </si>
  <si>
    <t>LEBHOUR</t>
  </si>
  <si>
    <t>BILLEL</t>
  </si>
  <si>
    <t>17/34039692</t>
  </si>
  <si>
    <t>LEBKIES</t>
  </si>
  <si>
    <t>17/34048539</t>
  </si>
  <si>
    <t>LEHAS</t>
  </si>
  <si>
    <t>18/34080948</t>
  </si>
  <si>
    <t>LEMOUDDA</t>
  </si>
  <si>
    <t>17/34078710</t>
  </si>
  <si>
    <t>LOUALI</t>
  </si>
  <si>
    <t xml:space="preserve">ABIR                                    </t>
  </si>
  <si>
    <t>17/33055799</t>
  </si>
  <si>
    <t xml:space="preserve">MAHDI </t>
  </si>
  <si>
    <t xml:space="preserve"> NAOUFEL </t>
  </si>
  <si>
    <t>18/34037283</t>
  </si>
  <si>
    <t>MAHIMOUD</t>
  </si>
  <si>
    <t xml:space="preserve"> MANEL</t>
  </si>
  <si>
    <t>18/34041679</t>
  </si>
  <si>
    <t>MAKHBI</t>
  </si>
  <si>
    <t>17/34074122</t>
  </si>
  <si>
    <t xml:space="preserve">MANA </t>
  </si>
  <si>
    <t xml:space="preserve"> HADIL </t>
  </si>
  <si>
    <t>18/34043745</t>
  </si>
  <si>
    <t>MARIR</t>
  </si>
  <si>
    <t>17/34056988</t>
  </si>
  <si>
    <t>MARMI</t>
  </si>
  <si>
    <t>18/34036508</t>
  </si>
  <si>
    <t>MASSAOUDI</t>
  </si>
  <si>
    <t xml:space="preserve">SOFIA                   </t>
  </si>
  <si>
    <t>17/34043620</t>
  </si>
  <si>
    <t>MECHERI</t>
  </si>
  <si>
    <t>MAROUANE</t>
  </si>
  <si>
    <t>17/34046083</t>
  </si>
  <si>
    <t>MECIAD</t>
  </si>
  <si>
    <t>18/34036587</t>
  </si>
  <si>
    <t>OUCHTATI</t>
  </si>
  <si>
    <t>MOHMED TAHAR</t>
  </si>
  <si>
    <t>17/34045398</t>
  </si>
  <si>
    <t>SERRAB</t>
  </si>
  <si>
    <t>17/34081692</t>
  </si>
  <si>
    <t>ZAROUR</t>
  </si>
  <si>
    <t>SONIA</t>
  </si>
  <si>
    <t>17/34045331</t>
  </si>
  <si>
    <t>18/34043449</t>
  </si>
  <si>
    <t>15/34044770</t>
  </si>
  <si>
    <t>BAAZIZ</t>
  </si>
  <si>
    <t>18/34075056</t>
  </si>
  <si>
    <t>BENMAHIDI</t>
  </si>
  <si>
    <t>INESS</t>
  </si>
  <si>
    <t>17/34036597</t>
  </si>
  <si>
    <t>BOUCHAMA</t>
  </si>
  <si>
    <t>18/34038977</t>
  </si>
  <si>
    <t>BOUHBILA</t>
  </si>
  <si>
    <t>16/34047353</t>
  </si>
  <si>
    <t>BOULAKHRACHEF</t>
  </si>
  <si>
    <t>SAMI</t>
  </si>
  <si>
    <t>17/34088020</t>
  </si>
  <si>
    <t>CHAKER</t>
  </si>
  <si>
    <t>17/34078927</t>
  </si>
  <si>
    <t>DJOU</t>
  </si>
  <si>
    <t xml:space="preserve"> NAHLA</t>
  </si>
  <si>
    <t>18/34075098</t>
  </si>
  <si>
    <t>17/34088931</t>
  </si>
  <si>
    <t>FOUGHALI</t>
  </si>
  <si>
    <t xml:space="preserve"> AYA RIHANE</t>
  </si>
  <si>
    <t>18/34050108</t>
  </si>
  <si>
    <t>17/34081729</t>
  </si>
  <si>
    <t>LADACI</t>
  </si>
  <si>
    <t xml:space="preserve">ISLEM    EDDINE               </t>
  </si>
  <si>
    <t>16/34050453</t>
  </si>
  <si>
    <t>MECIBAH</t>
  </si>
  <si>
    <t>17/34044240</t>
  </si>
  <si>
    <t>18/34045164</t>
  </si>
  <si>
    <t>MEGHEZZI</t>
  </si>
  <si>
    <t>18/34053328</t>
  </si>
  <si>
    <t xml:space="preserve">MEGHZILI </t>
  </si>
  <si>
    <t xml:space="preserve"> KHADIDJA </t>
  </si>
  <si>
    <t>18/34068063</t>
  </si>
  <si>
    <t xml:space="preserve">MEGUITA </t>
  </si>
  <si>
    <t>MANAR</t>
  </si>
  <si>
    <t>18/36054549</t>
  </si>
  <si>
    <t>MEHAOUCHI</t>
  </si>
  <si>
    <t>18/34074882</t>
  </si>
  <si>
    <t>MEHDADI</t>
  </si>
  <si>
    <t>17/34081816</t>
  </si>
  <si>
    <t>MEHENNAOUI</t>
  </si>
  <si>
    <t xml:space="preserve"> MANAR</t>
  </si>
  <si>
    <t>18/34074033</t>
  </si>
  <si>
    <t>MEHENNI</t>
  </si>
  <si>
    <t>IKHLAS</t>
  </si>
  <si>
    <t>18/34073219</t>
  </si>
  <si>
    <t>MEKHLOUFI</t>
  </si>
  <si>
    <t>18/34036676</t>
  </si>
  <si>
    <t>MELAH</t>
  </si>
  <si>
    <t>17/34037425</t>
  </si>
  <si>
    <t>MELLAH</t>
  </si>
  <si>
    <t xml:space="preserve">YASMINE                       </t>
  </si>
  <si>
    <t>17/34005293</t>
  </si>
  <si>
    <t>MELLOUL</t>
  </si>
  <si>
    <t>18/34040802</t>
  </si>
  <si>
    <t>MEMDOUH</t>
  </si>
  <si>
    <t xml:space="preserve"> MERIEM NADA</t>
  </si>
  <si>
    <t>18/34037158</t>
  </si>
  <si>
    <t>MENACER</t>
  </si>
  <si>
    <t>18/34074956</t>
  </si>
  <si>
    <t>IBTISSAM</t>
  </si>
  <si>
    <t>17/34075023</t>
  </si>
  <si>
    <t>MERADA</t>
  </si>
  <si>
    <t>18/34041567</t>
  </si>
  <si>
    <t>MERADJI</t>
  </si>
  <si>
    <t>AMIRA NESRINE</t>
  </si>
  <si>
    <t>18/34040556</t>
  </si>
  <si>
    <t>MERAH</t>
  </si>
  <si>
    <t>18/34074049</t>
  </si>
  <si>
    <t>MIHOUB</t>
  </si>
  <si>
    <t>18/34074899</t>
  </si>
  <si>
    <t>MOHAMEDI</t>
  </si>
  <si>
    <t>HANANE</t>
  </si>
  <si>
    <t>18/34044405</t>
  </si>
  <si>
    <t>OUIDAD</t>
  </si>
  <si>
    <t>17/34079240</t>
  </si>
  <si>
    <t>NOUI</t>
  </si>
  <si>
    <t>AYA DORSAF</t>
  </si>
  <si>
    <t>17/34036416</t>
  </si>
  <si>
    <t>SEMOUMA</t>
  </si>
  <si>
    <t>16/34047408</t>
  </si>
  <si>
    <t>SOUIKI</t>
  </si>
  <si>
    <t>DJAHIDA</t>
  </si>
  <si>
    <t>17/34087507</t>
  </si>
  <si>
    <t>AYAD</t>
  </si>
  <si>
    <t xml:space="preserve"> ROUFEIDA</t>
  </si>
  <si>
    <t>18/34042529</t>
  </si>
  <si>
    <t>BARA</t>
  </si>
  <si>
    <t xml:space="preserve"> ABDELHAKIM</t>
  </si>
  <si>
    <t>18/34076244</t>
  </si>
  <si>
    <t>BELFETTAR</t>
  </si>
  <si>
    <t>ROUIA</t>
  </si>
  <si>
    <t>16/34039276</t>
  </si>
  <si>
    <t>BOUBACIR</t>
  </si>
  <si>
    <t>16/34048309</t>
  </si>
  <si>
    <t>DJESSAS</t>
  </si>
  <si>
    <t>MOHSEN</t>
  </si>
  <si>
    <t>16/34049770</t>
  </si>
  <si>
    <t>DJEZZAR</t>
  </si>
  <si>
    <t>18/34036849</t>
  </si>
  <si>
    <t>ELHADJALI</t>
  </si>
  <si>
    <t xml:space="preserve"> ISKANDER</t>
  </si>
  <si>
    <t>18/34074792</t>
  </si>
  <si>
    <t>GUERRAICHE</t>
  </si>
  <si>
    <t xml:space="preserve"> MOUNIA</t>
  </si>
  <si>
    <t>18/34074038</t>
  </si>
  <si>
    <t>HAMDOUCHE</t>
  </si>
  <si>
    <t>FARES RIAD</t>
  </si>
  <si>
    <t>17/34040152</t>
  </si>
  <si>
    <t>LABED</t>
  </si>
  <si>
    <t>17/34040231</t>
  </si>
  <si>
    <t>MEBAREK BOUKHALFA</t>
  </si>
  <si>
    <t>DJIHANE</t>
  </si>
  <si>
    <t>17/34080612</t>
  </si>
  <si>
    <t>MENAKH</t>
  </si>
  <si>
    <t xml:space="preserve"> FATEH</t>
  </si>
  <si>
    <t>18/34074999</t>
  </si>
  <si>
    <t>MERACHE</t>
  </si>
  <si>
    <t>ABDELJALIL</t>
  </si>
  <si>
    <t>17/34081904</t>
  </si>
  <si>
    <t>18/34042159</t>
  </si>
  <si>
    <t>MERHOUDJ</t>
  </si>
  <si>
    <t xml:space="preserve"> LINA</t>
  </si>
  <si>
    <t>18/34070483</t>
  </si>
  <si>
    <t>MERZOUG</t>
  </si>
  <si>
    <t xml:space="preserve"> KHADIDJA SOUNDOUS</t>
  </si>
  <si>
    <t>18/34038075</t>
  </si>
  <si>
    <t>MESALET</t>
  </si>
  <si>
    <t>18/34043354</t>
  </si>
  <si>
    <t>18/34070377</t>
  </si>
  <si>
    <t>MESSAOUD  KHELLOUF</t>
  </si>
  <si>
    <t>CHAOUKI</t>
  </si>
  <si>
    <t>17/34078863</t>
  </si>
  <si>
    <t>MESSAOUD BOUREGHDA</t>
  </si>
  <si>
    <t>17/34078577</t>
  </si>
  <si>
    <t>MESSAOUDENE</t>
  </si>
  <si>
    <t>18/34072372</t>
  </si>
  <si>
    <t>18/34044917</t>
  </si>
  <si>
    <t>MESSIKH</t>
  </si>
  <si>
    <t>18/34043460</t>
  </si>
  <si>
    <t>MEZIADI</t>
  </si>
  <si>
    <t xml:space="preserve"> NASSIMA</t>
  </si>
  <si>
    <t>18/34039544</t>
  </si>
  <si>
    <t>MEZIANI</t>
  </si>
  <si>
    <t>18/34072067</t>
  </si>
  <si>
    <t xml:space="preserve">MEZICHE </t>
  </si>
  <si>
    <t xml:space="preserve"> GHOZLENE</t>
  </si>
  <si>
    <t>18/34043578</t>
  </si>
  <si>
    <t>MEZITI</t>
  </si>
  <si>
    <t xml:space="preserve"> NADHIRA</t>
  </si>
  <si>
    <t>18/34075662</t>
  </si>
  <si>
    <t>MEZLI</t>
  </si>
  <si>
    <t>18/34043458</t>
  </si>
  <si>
    <t xml:space="preserve"> ROMISSA</t>
  </si>
  <si>
    <t>18/34080815</t>
  </si>
  <si>
    <t xml:space="preserve"> HIBATULLAH</t>
  </si>
  <si>
    <t>18/34034876</t>
  </si>
  <si>
    <t>MIROUH</t>
  </si>
  <si>
    <t>18/34052931</t>
  </si>
  <si>
    <t>MOKADEM</t>
  </si>
  <si>
    <t xml:space="preserve"> MAISSEM</t>
  </si>
  <si>
    <t>18/34082001</t>
  </si>
  <si>
    <t>RAKHES</t>
  </si>
  <si>
    <t>REDHA</t>
  </si>
  <si>
    <t>17/34036868</t>
  </si>
  <si>
    <t>ROUHANI</t>
  </si>
  <si>
    <t xml:space="preserve"> OUMEIMA</t>
  </si>
  <si>
    <t>18/34044354</t>
  </si>
  <si>
    <t>SALAOUADJI</t>
  </si>
  <si>
    <t>HALA</t>
  </si>
  <si>
    <t>16/34043619</t>
  </si>
  <si>
    <t>18/34073918</t>
  </si>
  <si>
    <t>16/34039424</t>
  </si>
  <si>
    <t>TERKI</t>
  </si>
  <si>
    <t xml:space="preserve">MAISSA            </t>
  </si>
  <si>
    <t>17/34044509</t>
  </si>
  <si>
    <t>TOUIL</t>
  </si>
  <si>
    <t xml:space="preserve"> ABDENNOUR</t>
  </si>
  <si>
    <t>18/34075889</t>
  </si>
  <si>
    <t>ZIADI</t>
  </si>
  <si>
    <t>17/34003245</t>
  </si>
  <si>
    <t>MALAK</t>
  </si>
  <si>
    <t>18/34004369</t>
  </si>
  <si>
    <t>BELHADJ</t>
  </si>
  <si>
    <t>18/34074092</t>
  </si>
  <si>
    <t>BENHAMMADI</t>
  </si>
  <si>
    <t>18/34040731</t>
  </si>
  <si>
    <t>BOUAOUNE</t>
  </si>
  <si>
    <t>KOTRATE ENNADA</t>
  </si>
  <si>
    <t>17/34081949</t>
  </si>
  <si>
    <t>18/34036772</t>
  </si>
  <si>
    <t>BOULAZREG</t>
  </si>
  <si>
    <t>18/34034884</t>
  </si>
  <si>
    <t>BOUSBOULA</t>
  </si>
  <si>
    <t>HIBA</t>
  </si>
  <si>
    <t>16/34052627</t>
  </si>
  <si>
    <t>CHABANE</t>
  </si>
  <si>
    <t>MOUHAMED AMINE</t>
  </si>
  <si>
    <t>17/34057205</t>
  </si>
  <si>
    <t>CHETTAH</t>
  </si>
  <si>
    <t>18/34034808</t>
  </si>
  <si>
    <t>DEHISSI</t>
  </si>
  <si>
    <t>18/34074027</t>
  </si>
  <si>
    <t>GERIDA</t>
  </si>
  <si>
    <t>17/34080765</t>
  </si>
  <si>
    <t>HERNOUNE</t>
  </si>
  <si>
    <t>18/34069514</t>
  </si>
  <si>
    <t>FATHI SALIM</t>
  </si>
  <si>
    <t>16/34044796</t>
  </si>
  <si>
    <t xml:space="preserve"> HADIL KHADIDJA</t>
  </si>
  <si>
    <t>18/34043749</t>
  </si>
  <si>
    <t>OUISSAL</t>
  </si>
  <si>
    <t>18/34037348</t>
  </si>
  <si>
    <t>MORDJANA</t>
  </si>
  <si>
    <t>SOULEF</t>
  </si>
  <si>
    <t>MOSBAH</t>
  </si>
  <si>
    <t>ZEBIDA</t>
  </si>
  <si>
    <t>18/39087596</t>
  </si>
  <si>
    <t xml:space="preserve"> SABA</t>
  </si>
  <si>
    <t>18/34036928</t>
  </si>
  <si>
    <t>18/34072579</t>
  </si>
  <si>
    <t>MOUSSA MEBAREK</t>
  </si>
  <si>
    <t>CHAHRAZED</t>
  </si>
  <si>
    <t>17/34040009</t>
  </si>
  <si>
    <t>NAFIR</t>
  </si>
  <si>
    <t>SIRINA</t>
  </si>
  <si>
    <t>18/34036852</t>
  </si>
  <si>
    <t>NECER</t>
  </si>
  <si>
    <t>18/34034228</t>
  </si>
  <si>
    <t>NEHAL</t>
  </si>
  <si>
    <t xml:space="preserve"> ZINEB MALAK</t>
  </si>
  <si>
    <t>18/34036836</t>
  </si>
  <si>
    <t>18/34079906</t>
  </si>
  <si>
    <t>NINI</t>
  </si>
  <si>
    <t>17/34056516</t>
  </si>
  <si>
    <t>17/34079135</t>
  </si>
  <si>
    <t>NOUICER</t>
  </si>
  <si>
    <t xml:space="preserve">NESRINE              </t>
  </si>
  <si>
    <t>17/33046512</t>
  </si>
  <si>
    <t>18/34082291</t>
  </si>
  <si>
    <t>OUAHCHI</t>
  </si>
  <si>
    <t>WARDA</t>
  </si>
  <si>
    <t>17/34044551</t>
  </si>
  <si>
    <t>OUAR</t>
  </si>
  <si>
    <t>18/34072360</t>
  </si>
  <si>
    <t>OUARGLI</t>
  </si>
  <si>
    <t>17/34078657</t>
  </si>
  <si>
    <t xml:space="preserve">OUCHENANE </t>
  </si>
  <si>
    <t>18/34036842</t>
  </si>
  <si>
    <t>OULEBANI</t>
  </si>
  <si>
    <t>RANIA NOUR</t>
  </si>
  <si>
    <t>18/34034189</t>
  </si>
  <si>
    <t>OUNOUS</t>
  </si>
  <si>
    <t>RAYHANA</t>
  </si>
  <si>
    <t>17/34043585</t>
  </si>
  <si>
    <t>RABAHI</t>
  </si>
  <si>
    <t>18/34036787</t>
  </si>
  <si>
    <t xml:space="preserve">NOUR EL ISLEM      </t>
  </si>
  <si>
    <t>17/34037573</t>
  </si>
  <si>
    <t>TADRENT</t>
  </si>
  <si>
    <t>17/34080013</t>
  </si>
  <si>
    <t>16/34045730</t>
  </si>
  <si>
    <t>AROUAK</t>
  </si>
  <si>
    <t>LOUAY TAKI EDDINE</t>
  </si>
  <si>
    <t>17/34041485</t>
  </si>
  <si>
    <t>MOHAMED AIMEN</t>
  </si>
  <si>
    <t>16/34039855</t>
  </si>
  <si>
    <t>AZERI</t>
  </si>
  <si>
    <t>18/34074773</t>
  </si>
  <si>
    <t>BENAZIZA</t>
  </si>
  <si>
    <t>18/34081409</t>
  </si>
  <si>
    <t xml:space="preserve">HANINE         </t>
  </si>
  <si>
    <t>17/34036762</t>
  </si>
  <si>
    <t>BENLEMDEK</t>
  </si>
  <si>
    <t xml:space="preserve"> HOSNA</t>
  </si>
  <si>
    <t>18/34041482</t>
  </si>
  <si>
    <t>BENMAHMOUD</t>
  </si>
  <si>
    <t>17/34040317</t>
  </si>
  <si>
    <t>BETINA</t>
  </si>
  <si>
    <t>18/34034324</t>
  </si>
  <si>
    <t>BIDI</t>
  </si>
  <si>
    <t>18/34039461</t>
  </si>
  <si>
    <t>18/34034894</t>
  </si>
  <si>
    <t>BOULKHADRA</t>
  </si>
  <si>
    <t>17/34043676</t>
  </si>
  <si>
    <t>17/34075129</t>
  </si>
  <si>
    <t>BOUTELALA</t>
  </si>
  <si>
    <t>18/39044632</t>
  </si>
  <si>
    <t>DIAFI</t>
  </si>
  <si>
    <t>YOUCEF</t>
  </si>
  <si>
    <t>17/34079288</t>
  </si>
  <si>
    <t xml:space="preserve">KIOUCHE </t>
  </si>
  <si>
    <t>17/34042943</t>
  </si>
  <si>
    <t>LARABA</t>
  </si>
  <si>
    <t>16/34049578</t>
  </si>
  <si>
    <t>LARBAOUI</t>
  </si>
  <si>
    <t>18/34044887</t>
  </si>
  <si>
    <t>AMINA</t>
  </si>
  <si>
    <t>16/34042428</t>
  </si>
  <si>
    <t>REBAHI</t>
  </si>
  <si>
    <t>18/34072643</t>
  </si>
  <si>
    <t>REBOUH</t>
  </si>
  <si>
    <t xml:space="preserve"> AFAF</t>
  </si>
  <si>
    <t>18/34072530</t>
  </si>
  <si>
    <t>REDJEM</t>
  </si>
  <si>
    <t>17/34043048</t>
  </si>
  <si>
    <t>REDJEM CHIBANE</t>
  </si>
  <si>
    <t>18/34036811</t>
  </si>
  <si>
    <t>REGUAD</t>
  </si>
  <si>
    <t xml:space="preserve">HAITHEM         </t>
  </si>
  <si>
    <t>17/34057937</t>
  </si>
  <si>
    <t>REGUIG</t>
  </si>
  <si>
    <t xml:space="preserve"> ZINA</t>
  </si>
  <si>
    <t>18/34074908</t>
  </si>
  <si>
    <t>18/34072206</t>
  </si>
  <si>
    <t>REHAMNIA</t>
  </si>
  <si>
    <t>18/34042104</t>
  </si>
  <si>
    <t>REKAB</t>
  </si>
  <si>
    <t>REMMACHE</t>
  </si>
  <si>
    <t xml:space="preserve"> ILHAM </t>
  </si>
  <si>
    <t>18/34068033</t>
  </si>
  <si>
    <t xml:space="preserve">REMOUCHE </t>
  </si>
  <si>
    <t>18/34043300</t>
  </si>
  <si>
    <t>ROUABAH</t>
  </si>
  <si>
    <t>18/34038036</t>
  </si>
  <si>
    <t xml:space="preserve"> ACHOUAK</t>
  </si>
  <si>
    <t>18/34040544</t>
  </si>
  <si>
    <t>ROUIBAH</t>
  </si>
  <si>
    <t>SAAD KHORCHEF</t>
  </si>
  <si>
    <t xml:space="preserve">MOHAMED   AYMENE    </t>
  </si>
  <si>
    <t>17/34037335</t>
  </si>
  <si>
    <t>SAADA</t>
  </si>
  <si>
    <t>18/34080577</t>
  </si>
  <si>
    <t>SAADI</t>
  </si>
  <si>
    <t>18/34042511</t>
  </si>
  <si>
    <t>SABOURI</t>
  </si>
  <si>
    <t>17/34037118</t>
  </si>
  <si>
    <t>SAFI</t>
  </si>
  <si>
    <t xml:space="preserve"> NACER ELLAH</t>
  </si>
  <si>
    <t>18/34072694</t>
  </si>
  <si>
    <t>SAHRAOUI</t>
  </si>
  <si>
    <t xml:space="preserve"> MEYADA</t>
  </si>
  <si>
    <t>18/34041682</t>
  </si>
  <si>
    <t>SAIB</t>
  </si>
  <si>
    <t>18/34072562</t>
  </si>
  <si>
    <t>17/34045139</t>
  </si>
  <si>
    <t>ZAHTANI</t>
  </si>
  <si>
    <t xml:space="preserve"> NAIMA</t>
  </si>
  <si>
    <t>18/34073392</t>
  </si>
  <si>
    <t>ZIDANE</t>
  </si>
  <si>
    <t>17/34042202</t>
  </si>
  <si>
    <t>17/34042203</t>
  </si>
  <si>
    <t>ZITOUNI</t>
  </si>
  <si>
    <t>18/34069604</t>
  </si>
  <si>
    <t>18/34073196</t>
  </si>
  <si>
    <t>AHRICHE</t>
  </si>
  <si>
    <t>18/34069442</t>
  </si>
  <si>
    <t>ALAMA</t>
  </si>
  <si>
    <t>18/34068165</t>
  </si>
  <si>
    <t>BENSIMESSAOUD</t>
  </si>
  <si>
    <t>18/34067186</t>
  </si>
  <si>
    <t>BENSOUYAD</t>
  </si>
  <si>
    <t>17/34078393</t>
  </si>
  <si>
    <t>BOUCHAGOUR</t>
  </si>
  <si>
    <t>18/34043596</t>
  </si>
  <si>
    <t>BOUOUDEN</t>
  </si>
  <si>
    <t>AHMED ABDELMAOULA</t>
  </si>
  <si>
    <t>17/34047220</t>
  </si>
  <si>
    <t>BOURAS</t>
  </si>
  <si>
    <t>18/34033961</t>
  </si>
  <si>
    <t>BOUZRARA</t>
  </si>
  <si>
    <t>17/34080797</t>
  </si>
  <si>
    <t>18/34050700</t>
  </si>
  <si>
    <t>CHOUDER</t>
  </si>
  <si>
    <t>ZEHAIRA</t>
  </si>
  <si>
    <t>17/34036954</t>
  </si>
  <si>
    <t>18/34033904</t>
  </si>
  <si>
    <t>DOUKHANE</t>
  </si>
  <si>
    <t>18/34034212</t>
  </si>
  <si>
    <t>HAMZA</t>
  </si>
  <si>
    <t>18/34039029</t>
  </si>
  <si>
    <t>HANACHI</t>
  </si>
  <si>
    <t>18/34072463</t>
  </si>
  <si>
    <t xml:space="preserve"> ATHAR</t>
  </si>
  <si>
    <t>18/34040532</t>
  </si>
  <si>
    <t>LEBOUZ</t>
  </si>
  <si>
    <t>NAILA</t>
  </si>
  <si>
    <t>16/34043501</t>
  </si>
  <si>
    <t>MELIANI</t>
  </si>
  <si>
    <t>AMAR</t>
  </si>
  <si>
    <t>16/34039708</t>
  </si>
  <si>
    <t>MENOUBI</t>
  </si>
  <si>
    <t>17/34005274</t>
  </si>
  <si>
    <t>18/34072250</t>
  </si>
  <si>
    <t>SAIH</t>
  </si>
  <si>
    <t>18/34036932</t>
  </si>
  <si>
    <t>18/34040064</t>
  </si>
  <si>
    <t>SAMAH</t>
  </si>
  <si>
    <t>18/34068126</t>
  </si>
  <si>
    <t>SANAA</t>
  </si>
  <si>
    <t>DJOUHEINA SARA</t>
  </si>
  <si>
    <t>17/34078629</t>
  </si>
  <si>
    <t>SAYEH MEDDOUR</t>
  </si>
  <si>
    <t xml:space="preserve"> KHAOULA KHIERA</t>
  </si>
  <si>
    <t>18/34072299</t>
  </si>
  <si>
    <t>SEBIH</t>
  </si>
  <si>
    <t>18/34037147</t>
  </si>
  <si>
    <t>SEDIRA</t>
  </si>
  <si>
    <t>18/34038089</t>
  </si>
  <si>
    <t>18/34043324</t>
  </si>
  <si>
    <t>SEFIANI</t>
  </si>
  <si>
    <t xml:space="preserve"> NOUR EL IMANE</t>
  </si>
  <si>
    <t>18/34072706</t>
  </si>
  <si>
    <t>SEGGANE</t>
  </si>
  <si>
    <t>17/34048313</t>
  </si>
  <si>
    <t>18/34072111</t>
  </si>
  <si>
    <t xml:space="preserve"> FERIAL</t>
  </si>
  <si>
    <t>18/34081567</t>
  </si>
  <si>
    <t>18/34043664</t>
  </si>
  <si>
    <t>SEGUENI</t>
  </si>
  <si>
    <t xml:space="preserve">YASMINA          </t>
  </si>
  <si>
    <t>16/34043697</t>
  </si>
  <si>
    <t>18/34072629</t>
  </si>
  <si>
    <t>SELLAI</t>
  </si>
  <si>
    <t>18/34051030</t>
  </si>
  <si>
    <t>SELLAMI</t>
  </si>
  <si>
    <t xml:space="preserve"> RACHA IKRAM</t>
  </si>
  <si>
    <t>18/34043440</t>
  </si>
  <si>
    <t>AKIK</t>
  </si>
  <si>
    <t>NARDJES</t>
  </si>
  <si>
    <t>16/36028328</t>
  </si>
  <si>
    <t>AMOR CHELIHI</t>
  </si>
  <si>
    <t>BOUTHAYNA</t>
  </si>
  <si>
    <t>17/34078581</t>
  </si>
  <si>
    <t>ATTALAH</t>
  </si>
  <si>
    <t>18/34034317</t>
  </si>
  <si>
    <t>BALI</t>
  </si>
  <si>
    <t>SOUNDOUS</t>
  </si>
  <si>
    <t>17/34037017</t>
  </si>
  <si>
    <t>BENREDJEM</t>
  </si>
  <si>
    <t>18/34053021</t>
  </si>
  <si>
    <t xml:space="preserve"> AMEL</t>
  </si>
  <si>
    <t>18/34033918</t>
  </si>
  <si>
    <t>17/34081882</t>
  </si>
  <si>
    <t>BOUCHELAREM</t>
  </si>
  <si>
    <t>LAMISS KATER NADA</t>
  </si>
  <si>
    <t>17/34037268</t>
  </si>
  <si>
    <t>18/34072341</t>
  </si>
  <si>
    <t>CHERFIA</t>
  </si>
  <si>
    <t>18/34042574</t>
  </si>
  <si>
    <t>DIR</t>
  </si>
  <si>
    <t xml:space="preserve"> LOKMANE</t>
  </si>
  <si>
    <t>18/34052410</t>
  </si>
  <si>
    <t>DJAB ALLAH</t>
  </si>
  <si>
    <t>17/34057760</t>
  </si>
  <si>
    <t>18/34039974</t>
  </si>
  <si>
    <t>HALIMI</t>
  </si>
  <si>
    <t>18/34050245</t>
  </si>
  <si>
    <t>KARA ALI</t>
  </si>
  <si>
    <t>18/34044584</t>
  </si>
  <si>
    <t xml:space="preserve">KHAINE </t>
  </si>
  <si>
    <t>DJALLAL EDDINE OUSSAMA</t>
  </si>
  <si>
    <t>16/34039175</t>
  </si>
  <si>
    <t>17/34041551</t>
  </si>
  <si>
    <t>SEHARI</t>
  </si>
  <si>
    <t>16/34003575</t>
  </si>
  <si>
    <t>SEMINERAS</t>
  </si>
  <si>
    <t>18/34042226</t>
  </si>
  <si>
    <t>SENHADJI</t>
  </si>
  <si>
    <t>18/34039418</t>
  </si>
  <si>
    <t>SENSRI</t>
  </si>
  <si>
    <t>NADJETTE</t>
  </si>
  <si>
    <t>17/34048505</t>
  </si>
  <si>
    <t>SERIEF</t>
  </si>
  <si>
    <t xml:space="preserve"> SOUNDOUS MALAK</t>
  </si>
  <si>
    <t>18/34040685</t>
  </si>
  <si>
    <t>SIA</t>
  </si>
  <si>
    <t>17/34036442</t>
  </si>
  <si>
    <t>SIEF</t>
  </si>
  <si>
    <t>18/34036709</t>
  </si>
  <si>
    <t>SIF</t>
  </si>
  <si>
    <t>18/34074767</t>
  </si>
  <si>
    <t>SIMOUD</t>
  </si>
  <si>
    <t>17/34041324</t>
  </si>
  <si>
    <t>18/34044549</t>
  </si>
  <si>
    <t xml:space="preserve">SLIMANI </t>
  </si>
  <si>
    <t xml:space="preserve"> MOHAMED DJAOUED EDDINE</t>
  </si>
  <si>
    <t>18/34044526</t>
  </si>
  <si>
    <t>SMAILI</t>
  </si>
  <si>
    <t>18/34073274</t>
  </si>
  <si>
    <t>SMAIR</t>
  </si>
  <si>
    <t xml:space="preserve"> CHAIMAA</t>
  </si>
  <si>
    <t>18/34051877</t>
  </si>
  <si>
    <t>SOUDANI</t>
  </si>
  <si>
    <t xml:space="preserve">SOUHA                       </t>
  </si>
  <si>
    <t>17/34047853</t>
  </si>
  <si>
    <t>SOUKI</t>
  </si>
  <si>
    <t>MOUAAD</t>
  </si>
  <si>
    <t>16/34039985</t>
  </si>
  <si>
    <t>SOULI</t>
  </si>
  <si>
    <t>AMDJED</t>
  </si>
  <si>
    <t>17/34073355</t>
  </si>
  <si>
    <t>TABET</t>
  </si>
  <si>
    <t xml:space="preserve">LYDIA           </t>
  </si>
  <si>
    <t>17/34047576</t>
  </si>
  <si>
    <t>TAFER</t>
  </si>
  <si>
    <t xml:space="preserve">ILHEM   </t>
  </si>
  <si>
    <t>17/34045187</t>
  </si>
  <si>
    <t>TALBI</t>
  </si>
  <si>
    <t>18/34073292</t>
  </si>
  <si>
    <t>TALHI</t>
  </si>
  <si>
    <t>18/34039022</t>
  </si>
  <si>
    <t>YAHIOUCHE</t>
  </si>
  <si>
    <t>18/34040656</t>
  </si>
  <si>
    <t>ZEMIECHE</t>
  </si>
  <si>
    <t>ABDENNACER</t>
  </si>
  <si>
    <t>17/34072218</t>
  </si>
  <si>
    <t>AISSAOUI</t>
  </si>
  <si>
    <t>18/34072176</t>
  </si>
  <si>
    <t xml:space="preserve">ABIR              </t>
  </si>
  <si>
    <t>17/34048921</t>
  </si>
  <si>
    <t>18/34074947</t>
  </si>
  <si>
    <t>18/34036649</t>
  </si>
  <si>
    <t>BOUNAAS</t>
  </si>
  <si>
    <t>18/34044553</t>
  </si>
  <si>
    <t>BOUSLAH</t>
  </si>
  <si>
    <t>MOHAMED EL AMINE</t>
  </si>
  <si>
    <t>17/34043655</t>
  </si>
  <si>
    <t>AHMED ADEM</t>
  </si>
  <si>
    <t>17/34044273</t>
  </si>
  <si>
    <t>CHERAFA</t>
  </si>
  <si>
    <t>18/34082314</t>
  </si>
  <si>
    <t>DJELLALI</t>
  </si>
  <si>
    <t xml:space="preserve"> OUMEYMA</t>
  </si>
  <si>
    <t>18/34074750</t>
  </si>
  <si>
    <t xml:space="preserve"> KAOUTER</t>
  </si>
  <si>
    <t>18/34075017</t>
  </si>
  <si>
    <t>17/34078758</t>
  </si>
  <si>
    <t xml:space="preserve">GHERBI </t>
  </si>
  <si>
    <t>18/34044420</t>
  </si>
  <si>
    <t>GOUAREF</t>
  </si>
  <si>
    <t>18/34034138</t>
  </si>
  <si>
    <t>KARMI</t>
  </si>
  <si>
    <t>18/34072379</t>
  </si>
  <si>
    <t>KHELIFI</t>
  </si>
  <si>
    <t>DJOUMANA</t>
  </si>
  <si>
    <t>17/34036721</t>
  </si>
  <si>
    <t>SOUROUR</t>
  </si>
  <si>
    <t>16/34042945</t>
  </si>
  <si>
    <t>MERYEME</t>
  </si>
  <si>
    <t>17/34088957</t>
  </si>
  <si>
    <t>16/34039389</t>
  </si>
  <si>
    <t xml:space="preserve"> MOUDJIB ABDERRAHMANE</t>
  </si>
  <si>
    <t>18/34034593</t>
  </si>
  <si>
    <t>TAMER</t>
  </si>
  <si>
    <t xml:space="preserve"> ZAKAT</t>
  </si>
  <si>
    <t>18/34073297</t>
  </si>
  <si>
    <t xml:space="preserve">  LINA</t>
  </si>
  <si>
    <t>18/34044905</t>
  </si>
  <si>
    <t>TEBOUB</t>
  </si>
  <si>
    <t xml:space="preserve"> NOUFAILA</t>
  </si>
  <si>
    <t>18/34034824</t>
  </si>
  <si>
    <t>TLILANI</t>
  </si>
  <si>
    <t xml:space="preserve"> LILIA MALAK</t>
  </si>
  <si>
    <t>18/34041626</t>
  </si>
  <si>
    <t>18/34040674</t>
  </si>
  <si>
    <t>18/34034062</t>
  </si>
  <si>
    <t>YAKHLEF</t>
  </si>
  <si>
    <t>18/34038050</t>
  </si>
  <si>
    <t>YININEB</t>
  </si>
  <si>
    <t>17/34081643</t>
  </si>
  <si>
    <t>YOUBI</t>
  </si>
  <si>
    <t xml:space="preserve"> AHLEM IMENE</t>
  </si>
  <si>
    <t>18/34033876</t>
  </si>
  <si>
    <t>ABDELBARI</t>
  </si>
  <si>
    <t>17/34037135</t>
  </si>
  <si>
    <t>YZELIOUI</t>
  </si>
  <si>
    <t xml:space="preserve">KENZA   MANEL                 </t>
  </si>
  <si>
    <t>17/34048925</t>
  </si>
  <si>
    <t xml:space="preserve"> DOUAA</t>
  </si>
  <si>
    <t>18/34080633</t>
  </si>
  <si>
    <t>ZAID</t>
  </si>
  <si>
    <t>18/34080576</t>
  </si>
  <si>
    <t>ZEBBICHE</t>
  </si>
  <si>
    <t>18/34074000</t>
  </si>
  <si>
    <t xml:space="preserve">ZEGHAD </t>
  </si>
  <si>
    <t>18/34043434</t>
  </si>
  <si>
    <t>17/34042326</t>
  </si>
  <si>
    <t>ALI GUECHI</t>
  </si>
  <si>
    <t>FERIAL</t>
  </si>
  <si>
    <t>17/34088664</t>
  </si>
  <si>
    <t>MERDJANA</t>
  </si>
  <si>
    <t>16/34049893</t>
  </si>
  <si>
    <t xml:space="preserve">AISSOUS </t>
  </si>
  <si>
    <t xml:space="preserve">ZINEB </t>
  </si>
  <si>
    <t>18/34044449</t>
  </si>
  <si>
    <t>ALIOUCHE</t>
  </si>
  <si>
    <t>DJALLEL</t>
  </si>
  <si>
    <t>17/34055549</t>
  </si>
  <si>
    <t>BA ABDOULAYE</t>
  </si>
  <si>
    <t>YAMANE</t>
  </si>
  <si>
    <t>18/E/8MRT4539</t>
  </si>
  <si>
    <t>BENHAMOUD</t>
  </si>
  <si>
    <t>ABD RAOUF</t>
  </si>
  <si>
    <t>16/34051158</t>
  </si>
  <si>
    <t>BENSID</t>
  </si>
  <si>
    <t>AYOUB</t>
  </si>
  <si>
    <t>16/34042461</t>
  </si>
  <si>
    <t>BENTOUNSI</t>
  </si>
  <si>
    <t>MED  ISLEM</t>
  </si>
  <si>
    <t>15/34045470</t>
  </si>
  <si>
    <t xml:space="preserve">BONNEY </t>
  </si>
  <si>
    <t>EMMANUEL</t>
  </si>
  <si>
    <t>18/E/GHA0566</t>
  </si>
  <si>
    <t>BOUDAB</t>
  </si>
  <si>
    <t>17/34087004</t>
  </si>
  <si>
    <t>BOUDJAMLINE</t>
  </si>
  <si>
    <t>LAMIS</t>
  </si>
  <si>
    <t>17/34041487</t>
  </si>
  <si>
    <t>BOUDJEFDJOUF</t>
  </si>
  <si>
    <t>MANEL</t>
  </si>
  <si>
    <t>17/34073562</t>
  </si>
  <si>
    <t>BOUKHEZAR</t>
  </si>
  <si>
    <t>18/34051414</t>
  </si>
  <si>
    <t>BOUMANA</t>
  </si>
  <si>
    <t>MOHAMMED ELHACHEMI</t>
  </si>
  <si>
    <t>16/34039893</t>
  </si>
  <si>
    <t>17/34046501</t>
  </si>
  <si>
    <t>BOUSSEDJRA</t>
  </si>
  <si>
    <t>17/34079768</t>
  </si>
  <si>
    <t>BOUZENKA</t>
  </si>
  <si>
    <t>15/34046082</t>
  </si>
  <si>
    <t>CHERIER</t>
  </si>
  <si>
    <t>18/34082110</t>
  </si>
  <si>
    <t>CHIMWANI MICHAEL</t>
  </si>
  <si>
    <t>MASHIYA</t>
  </si>
  <si>
    <t>18/KEN0865</t>
  </si>
  <si>
    <t>EL HADEUF</t>
  </si>
  <si>
    <t>18/34039475</t>
  </si>
  <si>
    <t>GHERNOUG</t>
  </si>
  <si>
    <t>MOHMED ANOUAR</t>
  </si>
  <si>
    <t>16/34006808</t>
  </si>
  <si>
    <t>HAMOUY</t>
  </si>
  <si>
    <t>LOKMANE</t>
  </si>
  <si>
    <t>16/34053340</t>
  </si>
  <si>
    <t xml:space="preserve">HIMOURA </t>
  </si>
  <si>
    <t xml:space="preserve"> IBTIHEL </t>
  </si>
  <si>
    <t>18/34036551</t>
  </si>
  <si>
    <t>KADJOUDJ</t>
  </si>
  <si>
    <t>SAFA</t>
  </si>
  <si>
    <t>17/34083729</t>
  </si>
  <si>
    <t>KHELOUF</t>
  </si>
  <si>
    <t>17/34081765</t>
  </si>
  <si>
    <t>LACHTAR</t>
  </si>
  <si>
    <t>SALSABIL</t>
  </si>
  <si>
    <t>16/34050534</t>
  </si>
  <si>
    <t>MAZLI</t>
  </si>
  <si>
    <t>SARA SOULEF</t>
  </si>
  <si>
    <t>16/34051107</t>
  </si>
  <si>
    <t>MOHAMED MOUNIB</t>
  </si>
  <si>
    <t>17/34040297</t>
  </si>
  <si>
    <t>MOUAS</t>
  </si>
  <si>
    <t>MESSAOUDA</t>
  </si>
  <si>
    <t>17/34080838</t>
  </si>
  <si>
    <t>MOUSSAOUI</t>
  </si>
  <si>
    <t xml:space="preserve"> MENAR</t>
  </si>
  <si>
    <t>18/34071156</t>
  </si>
  <si>
    <t>NAIDJA</t>
  </si>
  <si>
    <t>AMEL LINA</t>
  </si>
  <si>
    <t>17/34036475</t>
  </si>
  <si>
    <t>17/34073341</t>
  </si>
  <si>
    <t>OUATTARA</t>
  </si>
  <si>
    <t>MARIAM AGUIBOU</t>
  </si>
  <si>
    <t>18/MLI5446</t>
  </si>
  <si>
    <t>RAMOUL</t>
  </si>
  <si>
    <t>ABDERRAHIM</t>
  </si>
  <si>
    <t>16/34039637</t>
  </si>
  <si>
    <t>TAKI EDDINE</t>
  </si>
  <si>
    <t>16/34049541</t>
  </si>
  <si>
    <t>LASSINA</t>
  </si>
  <si>
    <t>18/MLI5299</t>
  </si>
  <si>
    <t>ZEGHAD</t>
  </si>
  <si>
    <t>16/34053250</t>
  </si>
  <si>
    <t>ZERGUINE</t>
  </si>
  <si>
    <t>SOUMIA</t>
  </si>
  <si>
    <t>15/34053393</t>
  </si>
  <si>
    <t>ABDEMOUCHE</t>
  </si>
  <si>
    <t>HOUCEM EDDINE</t>
  </si>
  <si>
    <t>16/34042664</t>
  </si>
  <si>
    <t>MOUHAMED SALEH</t>
  </si>
  <si>
    <t>17/34037356</t>
  </si>
  <si>
    <t>AICHE</t>
  </si>
  <si>
    <t>17/34042295</t>
  </si>
  <si>
    <t>ZOUBIEDA AMANI</t>
  </si>
  <si>
    <t>17/34042286</t>
  </si>
  <si>
    <t>AZIZI</t>
  </si>
  <si>
    <t>OKBA</t>
  </si>
  <si>
    <t>16/34061438</t>
  </si>
  <si>
    <t>BAZOULA</t>
  </si>
  <si>
    <t>NABIL</t>
  </si>
  <si>
    <t>16/34044861</t>
  </si>
  <si>
    <t>BELFIHEDJ</t>
  </si>
  <si>
    <t>NARIMANE</t>
  </si>
  <si>
    <t>17/34080863</t>
  </si>
  <si>
    <t>BELMOKHI</t>
  </si>
  <si>
    <t>LOUDJEINE</t>
  </si>
  <si>
    <t>17/34040180</t>
  </si>
  <si>
    <t>BENKARA</t>
  </si>
  <si>
    <t>DIA EDDINE</t>
  </si>
  <si>
    <t>17/34047505</t>
  </si>
  <si>
    <t>BENLAIB</t>
  </si>
  <si>
    <t xml:space="preserve"> SOULEF</t>
  </si>
  <si>
    <t>18/34051643</t>
  </si>
  <si>
    <t>BOUCHERIR</t>
  </si>
  <si>
    <t>SEIF EL ISLEM</t>
  </si>
  <si>
    <t>16/34047397</t>
  </si>
  <si>
    <t>BOUKAOUS</t>
  </si>
  <si>
    <t>17/34045223</t>
  </si>
  <si>
    <t>BOULAHDJAR</t>
  </si>
  <si>
    <t xml:space="preserve">WAIL                 </t>
  </si>
  <si>
    <t>16/34045978</t>
  </si>
  <si>
    <t>RANIA CHEHRAZED</t>
  </si>
  <si>
    <t>17/34036837</t>
  </si>
  <si>
    <t>BOUTROUF</t>
  </si>
  <si>
    <t>HALLA</t>
  </si>
  <si>
    <t>16/34062470</t>
  </si>
  <si>
    <t>DJOUAMA</t>
  </si>
  <si>
    <t xml:space="preserve"> AYCEL LINE</t>
  </si>
  <si>
    <t>18/34050413</t>
  </si>
  <si>
    <t>IKHLEF</t>
  </si>
  <si>
    <t>AFAF</t>
  </si>
  <si>
    <t>16/34045830</t>
  </si>
  <si>
    <t>17/34089461</t>
  </si>
  <si>
    <t>NOUR CHANEZ</t>
  </si>
  <si>
    <t>17/36025933</t>
  </si>
  <si>
    <t>KHOUDRANE</t>
  </si>
  <si>
    <t xml:space="preserve"> OUSSAMA</t>
  </si>
  <si>
    <t>18/34036584</t>
  </si>
  <si>
    <t xml:space="preserve">KSOURI </t>
  </si>
  <si>
    <t xml:space="preserve"> NADA HOURIA </t>
  </si>
  <si>
    <t>18/34034792</t>
  </si>
  <si>
    <t>MAAMRI</t>
  </si>
  <si>
    <t>16/34052404</t>
  </si>
  <si>
    <t>MEROUDJ</t>
  </si>
  <si>
    <t>18/34069477</t>
  </si>
  <si>
    <t>NOURI</t>
  </si>
  <si>
    <t>17/34046458</t>
  </si>
  <si>
    <t>REZGUI</t>
  </si>
  <si>
    <t>AKRAM</t>
  </si>
  <si>
    <t>16/34048305</t>
  </si>
  <si>
    <t>ROGAI</t>
  </si>
  <si>
    <t>17/34044328</t>
  </si>
  <si>
    <t xml:space="preserve">SALHI </t>
  </si>
  <si>
    <t>SAFWA</t>
  </si>
  <si>
    <t>16/34086860</t>
  </si>
  <si>
    <t>SEKHARA</t>
  </si>
  <si>
    <t>OUALID</t>
  </si>
  <si>
    <t>17/34048534</t>
  </si>
  <si>
    <t>SIMANGO</t>
  </si>
  <si>
    <t xml:space="preserve">MANUEL FRANCISCO  </t>
  </si>
  <si>
    <t>E/8MOZ1681</t>
  </si>
  <si>
    <t>TIAB</t>
  </si>
  <si>
    <t>17/34076212</t>
  </si>
  <si>
    <t>TOUAMI</t>
  </si>
  <si>
    <t>RAHMA</t>
  </si>
  <si>
    <t>17/34046492</t>
  </si>
  <si>
    <t>ZEGHDOUD</t>
  </si>
  <si>
    <t>MOHAMED AIMENE</t>
  </si>
  <si>
    <t>16/34039898</t>
  </si>
  <si>
    <t>ZIAN</t>
  </si>
  <si>
    <t>15/34064360</t>
  </si>
  <si>
    <t>AMZEL</t>
  </si>
  <si>
    <t>18/34069523</t>
  </si>
  <si>
    <t>BAALI</t>
  </si>
  <si>
    <t>17/34089225</t>
  </si>
  <si>
    <t>BECHEIKER</t>
  </si>
  <si>
    <t>ISSAM</t>
  </si>
  <si>
    <t>17/34048699</t>
  </si>
  <si>
    <t>BELHOULA</t>
  </si>
  <si>
    <t xml:space="preserve"> HOUNAIDA</t>
  </si>
  <si>
    <t>18/34053275</t>
  </si>
  <si>
    <t>BENHABSA</t>
  </si>
  <si>
    <t>16/34047331</t>
  </si>
  <si>
    <t>BIREM</t>
  </si>
  <si>
    <t xml:space="preserve"> SAMIYA</t>
  </si>
  <si>
    <t>18/34068597</t>
  </si>
  <si>
    <t>18/34037363</t>
  </si>
  <si>
    <t>BOUBIADA</t>
  </si>
  <si>
    <t>CHOUROUK EL AMEL</t>
  </si>
  <si>
    <t>17/34078848</t>
  </si>
  <si>
    <t>BOUGHERAR</t>
  </si>
  <si>
    <t xml:space="preserve"> MALAK </t>
  </si>
  <si>
    <t>18/34034739</t>
  </si>
  <si>
    <t>BOUGUERN</t>
  </si>
  <si>
    <t>17/34057228</t>
  </si>
  <si>
    <t xml:space="preserve">BOUHEROUR </t>
  </si>
  <si>
    <t xml:space="preserve"> ALA EDDINE </t>
  </si>
  <si>
    <t>18/34036987</t>
  </si>
  <si>
    <t>BOULTIF</t>
  </si>
  <si>
    <t xml:space="preserve"> YOUSRA LAMIS</t>
  </si>
  <si>
    <t>18/34043780</t>
  </si>
  <si>
    <t>17/34042876</t>
  </si>
  <si>
    <t>18/34034369</t>
  </si>
  <si>
    <t>CHELLAG</t>
  </si>
  <si>
    <t>17/34043483</t>
  </si>
  <si>
    <t>CHERIBET</t>
  </si>
  <si>
    <t>16/36010830</t>
  </si>
  <si>
    <t>ELBEY</t>
  </si>
  <si>
    <t>NASSIM  ABDELKADER</t>
  </si>
  <si>
    <t>17/34040427</t>
  </si>
  <si>
    <t>FERTAS</t>
  </si>
  <si>
    <t>ABDELOUAHAB</t>
  </si>
  <si>
    <t>15/34057173</t>
  </si>
  <si>
    <t>GUERRAS</t>
  </si>
  <si>
    <t>MAROWA</t>
  </si>
  <si>
    <t>HARIZI</t>
  </si>
  <si>
    <t>WISSAL</t>
  </si>
  <si>
    <t>17/34077307</t>
  </si>
  <si>
    <t>KADOUM</t>
  </si>
  <si>
    <t xml:space="preserve"> MELISSA</t>
  </si>
  <si>
    <t>18/34043680</t>
  </si>
  <si>
    <t>KENIOUCHE</t>
  </si>
  <si>
    <t>17/34043609</t>
  </si>
  <si>
    <t>LAZAOULA</t>
  </si>
  <si>
    <t xml:space="preserve"> NAWAL</t>
  </si>
  <si>
    <t>18/34082119</t>
  </si>
  <si>
    <t>LILAOUI</t>
  </si>
  <si>
    <t>OMAR ELMOKHTAR</t>
  </si>
  <si>
    <t>16/34037862</t>
  </si>
  <si>
    <t>METARFI</t>
  </si>
  <si>
    <t>18/35053387</t>
  </si>
  <si>
    <t>17/34078547</t>
  </si>
  <si>
    <t>NAKAA</t>
  </si>
  <si>
    <t>17/34055728</t>
  </si>
  <si>
    <t>REBADJ</t>
  </si>
  <si>
    <t>16/34086949</t>
  </si>
  <si>
    <t>SAYAH</t>
  </si>
  <si>
    <t>YOUNES</t>
  </si>
  <si>
    <t>17/34080021</t>
  </si>
  <si>
    <t>SOLTANI</t>
  </si>
  <si>
    <t xml:space="preserve"> INES NORHENE</t>
  </si>
  <si>
    <t>18/34034008</t>
  </si>
  <si>
    <t xml:space="preserve">TABAANE </t>
  </si>
  <si>
    <t>18/34043348</t>
  </si>
  <si>
    <t>ZEGHOUANE</t>
  </si>
  <si>
    <t>KHALIL</t>
  </si>
  <si>
    <t>17/34039749</t>
  </si>
  <si>
    <t>ZERIDA</t>
  </si>
  <si>
    <t>HAROUN</t>
  </si>
  <si>
    <t>17/34048524</t>
  </si>
  <si>
    <t>ZOUAOUI</t>
  </si>
  <si>
    <t>17/34081791</t>
  </si>
  <si>
    <t>SAKHER</t>
  </si>
  <si>
    <t>15/39045824</t>
  </si>
  <si>
    <t>ALLAM</t>
  </si>
  <si>
    <t>ABD EL MALEK</t>
  </si>
  <si>
    <t>16/34039659</t>
  </si>
  <si>
    <t>AMMADJOUDJ</t>
  </si>
  <si>
    <t>16/34043711</t>
  </si>
  <si>
    <t>AMRANI</t>
  </si>
  <si>
    <t>ISHAK</t>
  </si>
  <si>
    <t>17/34078518</t>
  </si>
  <si>
    <t>18/34053115</t>
  </si>
  <si>
    <t>BELBAHRI</t>
  </si>
  <si>
    <t>17/34042882</t>
  </si>
  <si>
    <t>BELDJEZZAR</t>
  </si>
  <si>
    <t>MOHAMEDEL MEHDI</t>
  </si>
  <si>
    <t>16/34039889</t>
  </si>
  <si>
    <t>15/34043946</t>
  </si>
  <si>
    <t>BENZENIAR</t>
  </si>
  <si>
    <t xml:space="preserve"> DJOUMANA</t>
  </si>
  <si>
    <t>18/34038842</t>
  </si>
  <si>
    <t>BENZOUID</t>
  </si>
  <si>
    <t>MOHAMED CHARAF EDDINE</t>
  </si>
  <si>
    <t>16/34052518</t>
  </si>
  <si>
    <t>BETTHA</t>
  </si>
  <si>
    <t>18/34081948</t>
  </si>
  <si>
    <t>BOUABSA</t>
  </si>
  <si>
    <t>ABDELATIF</t>
  </si>
  <si>
    <t>16/34048514</t>
  </si>
  <si>
    <t>BOUCHLOUCHE</t>
  </si>
  <si>
    <t>16/34087721</t>
  </si>
  <si>
    <t>BOUDEBABA</t>
  </si>
  <si>
    <t>ABDELFATEH</t>
  </si>
  <si>
    <t>17/34040112</t>
  </si>
  <si>
    <t>18/34072627</t>
  </si>
  <si>
    <t>BOUDJELLEL</t>
  </si>
  <si>
    <t>NOUDJOUD</t>
  </si>
  <si>
    <t>17/34057639</t>
  </si>
  <si>
    <t>BOUGAOUZINE</t>
  </si>
  <si>
    <t xml:space="preserve"> YASSER</t>
  </si>
  <si>
    <t>18/34038227</t>
  </si>
  <si>
    <t>BOULAMDAIS</t>
  </si>
  <si>
    <t xml:space="preserve">YASSER            </t>
  </si>
  <si>
    <t>17/34043722</t>
  </si>
  <si>
    <t>BOULARES</t>
  </si>
  <si>
    <t>MOUNIR</t>
  </si>
  <si>
    <t>16/34045934</t>
  </si>
  <si>
    <t>BOULEBNANE</t>
  </si>
  <si>
    <t xml:space="preserve"> ISKANDER ABDELKAYOUM</t>
  </si>
  <si>
    <t>18/34050480</t>
  </si>
  <si>
    <t>BOULEMKAHEL</t>
  </si>
  <si>
    <t>AHMED RAMI</t>
  </si>
  <si>
    <t>16/34038856</t>
  </si>
  <si>
    <t>16/34043033</t>
  </si>
  <si>
    <t>16/34052629</t>
  </si>
  <si>
    <t>CHEBEIKI</t>
  </si>
  <si>
    <t xml:space="preserve">AHMED   BAHA  EDDINE     </t>
  </si>
  <si>
    <t>16/34042358</t>
  </si>
  <si>
    <t>CHORFI</t>
  </si>
  <si>
    <t>ABDEEL DJALIIL</t>
  </si>
  <si>
    <t>17/34040075</t>
  </si>
  <si>
    <t>EUTAMENE</t>
  </si>
  <si>
    <t>ZAKARIA</t>
  </si>
  <si>
    <t>16/34039411</t>
  </si>
  <si>
    <t>GASMI</t>
  </si>
  <si>
    <t>18/34034275</t>
  </si>
  <si>
    <t>17/34036436</t>
  </si>
  <si>
    <t>SAID</t>
  </si>
  <si>
    <t>16/34053243</t>
  </si>
  <si>
    <t>17/34081943</t>
  </si>
  <si>
    <t>KHELASSI</t>
  </si>
  <si>
    <t>MOHAMED ANOUAR</t>
  </si>
  <si>
    <t>16/34045450</t>
  </si>
  <si>
    <t>LANANI</t>
  </si>
  <si>
    <t>FEHD ABDELHAKIM</t>
  </si>
  <si>
    <t>16/34061587</t>
  </si>
  <si>
    <t>ROUFAIDA AYA ELRAHMAN</t>
  </si>
  <si>
    <t>17/34055946</t>
  </si>
  <si>
    <t>MEHARZI</t>
  </si>
  <si>
    <t>17/34042297</t>
  </si>
  <si>
    <t>MEHASNI</t>
  </si>
  <si>
    <t>AYA MALEK</t>
  </si>
  <si>
    <t>17/34043525</t>
  </si>
  <si>
    <t xml:space="preserve"> SABRI</t>
  </si>
  <si>
    <t>18/34072472</t>
  </si>
  <si>
    <t>MESOUDI</t>
  </si>
  <si>
    <t>MASOUDA</t>
  </si>
  <si>
    <t>15/34057354</t>
  </si>
  <si>
    <t xml:space="preserve"> MOHAMED RAMI</t>
  </si>
  <si>
    <t>18/34038174</t>
  </si>
  <si>
    <t>OUCHENANE</t>
  </si>
  <si>
    <t>18/34040043</t>
  </si>
  <si>
    <t>ROUAG</t>
  </si>
  <si>
    <t>ABDELDJALIL</t>
  </si>
  <si>
    <t>15/34044938</t>
  </si>
  <si>
    <t>BADREDDINE</t>
  </si>
  <si>
    <t>17/34036687</t>
  </si>
  <si>
    <t>RAOUF</t>
  </si>
  <si>
    <t>16/34060465</t>
  </si>
  <si>
    <t>AZIZ</t>
  </si>
  <si>
    <t>15/34057917</t>
  </si>
  <si>
    <t>TEMMIM</t>
  </si>
  <si>
    <t xml:space="preserve">CHOUROUK           </t>
  </si>
  <si>
    <t>17/34044392</t>
  </si>
  <si>
    <t>ZAIBI</t>
  </si>
  <si>
    <t>14/34037852</t>
  </si>
  <si>
    <t>ZERADE</t>
  </si>
  <si>
    <t>18/34036796</t>
  </si>
  <si>
    <t>ZIAT</t>
  </si>
  <si>
    <t>18/34040069</t>
  </si>
  <si>
    <t>16/34085697</t>
  </si>
  <si>
    <t>ACHOUR</t>
  </si>
  <si>
    <t>BOUBAKEUR</t>
  </si>
  <si>
    <t>15/34050184</t>
  </si>
  <si>
    <t>MALEK</t>
  </si>
  <si>
    <t>16/34005846</t>
  </si>
  <si>
    <t>BADAOUI</t>
  </si>
  <si>
    <t>OUAHIBA DANIA</t>
  </si>
  <si>
    <t>16/34040198</t>
  </si>
  <si>
    <t>NADJEM EDDINE</t>
  </si>
  <si>
    <t>15/34051274</t>
  </si>
  <si>
    <t>BAZ</t>
  </si>
  <si>
    <t>18/34070057</t>
  </si>
  <si>
    <t>16/34062025</t>
  </si>
  <si>
    <t>BENAZIEB</t>
  </si>
  <si>
    <t>18/34036515</t>
  </si>
  <si>
    <t>BENBESSEM</t>
  </si>
  <si>
    <t>NADIR</t>
  </si>
  <si>
    <t>17/34040410</t>
  </si>
  <si>
    <t>BENLEMRABET</t>
  </si>
  <si>
    <t>SOUHEIL BADREDDINE</t>
  </si>
  <si>
    <t>16/34005472</t>
  </si>
  <si>
    <t>BIROUK</t>
  </si>
  <si>
    <t>15/34048094</t>
  </si>
  <si>
    <t>BITAT</t>
  </si>
  <si>
    <t>RAYAN</t>
  </si>
  <si>
    <t>16/34039381</t>
  </si>
  <si>
    <t>BOUANIMBA</t>
  </si>
  <si>
    <t>IMED</t>
  </si>
  <si>
    <t>16/34045109</t>
  </si>
  <si>
    <t>BOUCENINA</t>
  </si>
  <si>
    <t>FOUAD</t>
  </si>
  <si>
    <t>17/34081930</t>
  </si>
  <si>
    <t>RAMI OUAIL</t>
  </si>
  <si>
    <t>16/34039283</t>
  </si>
  <si>
    <t>BOUCHATIBET</t>
  </si>
  <si>
    <t>CHAIME</t>
  </si>
  <si>
    <t>17/34043614</t>
  </si>
  <si>
    <t>BOULAININE</t>
  </si>
  <si>
    <t>ITIDEL</t>
  </si>
  <si>
    <t>17/34036626</t>
  </si>
  <si>
    <t>BOUMACHOUN</t>
  </si>
  <si>
    <t>BAHAE EDDINE</t>
  </si>
  <si>
    <t>17/34041376</t>
  </si>
  <si>
    <t>BOUSSAHLA</t>
  </si>
  <si>
    <t>17/34057698</t>
  </si>
  <si>
    <t>BRAMKI</t>
  </si>
  <si>
    <t>18/34072571</t>
  </si>
  <si>
    <t>CHETTIH</t>
  </si>
  <si>
    <t>AMMAR</t>
  </si>
  <si>
    <t>17/34080774</t>
  </si>
  <si>
    <t>CHIKHAOUI</t>
  </si>
  <si>
    <t>16/34039289</t>
  </si>
  <si>
    <t>MOUATAZ</t>
  </si>
  <si>
    <t>17/34073557</t>
  </si>
  <si>
    <t>CHARAFEDDINE</t>
  </si>
  <si>
    <t>16/34077964</t>
  </si>
  <si>
    <t>GHEDDAB</t>
  </si>
  <si>
    <t>17/34040192</t>
  </si>
  <si>
    <t>GHELLAM</t>
  </si>
  <si>
    <t>ILYES</t>
  </si>
  <si>
    <t>15/34049083</t>
  </si>
  <si>
    <t>GHODBAN</t>
  </si>
  <si>
    <t>HIBAT ALLAH</t>
  </si>
  <si>
    <t>17/34057896</t>
  </si>
  <si>
    <t>GUERES</t>
  </si>
  <si>
    <t>HOCINE</t>
  </si>
  <si>
    <t>17/34079814</t>
  </si>
  <si>
    <t>IDOUGHI</t>
  </si>
  <si>
    <t>17/34037417</t>
  </si>
  <si>
    <t>KAABOUCHE</t>
  </si>
  <si>
    <t>SEIF EDDINE</t>
  </si>
  <si>
    <t>16/34042994</t>
  </si>
  <si>
    <t>KARBOUA</t>
  </si>
  <si>
    <t xml:space="preserve"> AHMED</t>
  </si>
  <si>
    <t>18/34041396</t>
  </si>
  <si>
    <t>KARECHE</t>
  </si>
  <si>
    <t>SOUSENE</t>
  </si>
  <si>
    <t>17/34078824</t>
  </si>
  <si>
    <t>18/34076590</t>
  </si>
  <si>
    <t>KHENFRI</t>
  </si>
  <si>
    <t>16/34039025</t>
  </si>
  <si>
    <t>FAHIMA</t>
  </si>
  <si>
    <t>17/34073519</t>
  </si>
  <si>
    <t>MIMECHE</t>
  </si>
  <si>
    <t>15/34057496</t>
  </si>
  <si>
    <t>INDJAD</t>
  </si>
  <si>
    <t>17/34045977</t>
  </si>
  <si>
    <t>OULDZAKARI</t>
  </si>
  <si>
    <t>16/34048416</t>
  </si>
  <si>
    <t>SABA</t>
  </si>
  <si>
    <t>MOHAMMEDISLAM</t>
  </si>
  <si>
    <t>16/34039857</t>
  </si>
  <si>
    <t>TAHAR</t>
  </si>
  <si>
    <t>17/34073352</t>
  </si>
  <si>
    <t>BORHANE EDDINE</t>
  </si>
  <si>
    <t>16/34042619</t>
  </si>
  <si>
    <t>TABI</t>
  </si>
  <si>
    <t>HAROUN ABDERAHMANE</t>
  </si>
  <si>
    <t>17/34037599</t>
  </si>
  <si>
    <t>TERRANTI</t>
  </si>
  <si>
    <t>15/34045649</t>
  </si>
  <si>
    <t>17/34045140</t>
  </si>
  <si>
    <t>ZEDDAM</t>
  </si>
  <si>
    <t>17/34075113</t>
  </si>
  <si>
    <t>KORICHI</t>
  </si>
  <si>
    <t>FATEH</t>
  </si>
  <si>
    <t>15/36049368</t>
  </si>
  <si>
    <t>ACHILI</t>
  </si>
  <si>
    <t>16/34048460</t>
  </si>
  <si>
    <t xml:space="preserve">AOUAOUDA </t>
  </si>
  <si>
    <t>CHIRAZ</t>
  </si>
  <si>
    <t>17/34040016</t>
  </si>
  <si>
    <t>ATROUS</t>
  </si>
  <si>
    <t>17/34043561</t>
  </si>
  <si>
    <t>17/34089252</t>
  </si>
  <si>
    <t>BELLILI</t>
  </si>
  <si>
    <t>16/34062000</t>
  </si>
  <si>
    <t>BELLOUT</t>
  </si>
  <si>
    <t>ILHEM</t>
  </si>
  <si>
    <t>17/34081659</t>
  </si>
  <si>
    <t>BENCHABIA</t>
  </si>
  <si>
    <t xml:space="preserve">ABD EL HAK                  </t>
  </si>
  <si>
    <t>17/34040079</t>
  </si>
  <si>
    <t>BENMAMMER</t>
  </si>
  <si>
    <t>AMANI IKRAM</t>
  </si>
  <si>
    <t>16/34042401</t>
  </si>
  <si>
    <t>15/34044842</t>
  </si>
  <si>
    <t>BOUBETRA</t>
  </si>
  <si>
    <t>AIMENE</t>
  </si>
  <si>
    <t>15/34052854</t>
  </si>
  <si>
    <t>BOUHABILA</t>
  </si>
  <si>
    <t xml:space="preserve">ISSAM   EDDINE           </t>
  </si>
  <si>
    <t>17/34041467</t>
  </si>
  <si>
    <t>BOUHOUHOU</t>
  </si>
  <si>
    <t>ZINAB</t>
  </si>
  <si>
    <t>17/34046510</t>
  </si>
  <si>
    <t>BOUKHALFA</t>
  </si>
  <si>
    <t>16/34059820</t>
  </si>
  <si>
    <t>BOULASSEL</t>
  </si>
  <si>
    <t>MOFIDA</t>
  </si>
  <si>
    <t>17/34074101</t>
  </si>
  <si>
    <t>BOULDJENIB</t>
  </si>
  <si>
    <t>SALAH EDDINE</t>
  </si>
  <si>
    <t>16/34061216</t>
  </si>
  <si>
    <t>BOURICHE</t>
  </si>
  <si>
    <t>17/34080778</t>
  </si>
  <si>
    <t>17/34048296</t>
  </si>
  <si>
    <t>17/34080829</t>
  </si>
  <si>
    <t>ABDELAZIZ</t>
  </si>
  <si>
    <t>17/34078932</t>
  </si>
  <si>
    <t>DAOUDI</t>
  </si>
  <si>
    <t>17/34075765</t>
  </si>
  <si>
    <t>DJAOUT</t>
  </si>
  <si>
    <t>ABDELLAH YOUSSEF</t>
  </si>
  <si>
    <t>17/34079913</t>
  </si>
  <si>
    <t>DOUADI</t>
  </si>
  <si>
    <t>IBTISSEM</t>
  </si>
  <si>
    <t>17/34081641</t>
  </si>
  <si>
    <t>OUSSAMA NOUR ELHAK</t>
  </si>
  <si>
    <t>16/34048238</t>
  </si>
  <si>
    <t>GATTAL</t>
  </si>
  <si>
    <t xml:space="preserve"> HAMZA</t>
  </si>
  <si>
    <t>18/34036687</t>
  </si>
  <si>
    <t>GHODBANE</t>
  </si>
  <si>
    <t>SIRAJ EDDINE</t>
  </si>
  <si>
    <t>17/34078796</t>
  </si>
  <si>
    <t>KERRACHE</t>
  </si>
  <si>
    <t>17/34079810</t>
  </si>
  <si>
    <t>KHALFALLAH</t>
  </si>
  <si>
    <t>MOUNCEF</t>
  </si>
  <si>
    <t>16/34062145</t>
  </si>
  <si>
    <t>KHANCHALI</t>
  </si>
  <si>
    <t>16/34052316</t>
  </si>
  <si>
    <t>KHENNAOUI</t>
  </si>
  <si>
    <t>16/34061077</t>
  </si>
  <si>
    <t>LAGRA BOUAKAZ</t>
  </si>
  <si>
    <t>17/34079796</t>
  </si>
  <si>
    <t>LAHIRA</t>
  </si>
  <si>
    <t>18/34039966</t>
  </si>
  <si>
    <t>MOHAMED ISKANDER</t>
  </si>
  <si>
    <t>17/34040245</t>
  </si>
  <si>
    <t xml:space="preserve">MEROUANI </t>
  </si>
  <si>
    <t>18/34074057</t>
  </si>
  <si>
    <t>MEZHOUD</t>
  </si>
  <si>
    <t>FATIMA ZAHRA</t>
  </si>
  <si>
    <t>16/34048532</t>
  </si>
  <si>
    <t>MEZIOUT</t>
  </si>
  <si>
    <t>ABDERRAHMAN</t>
  </si>
  <si>
    <t>17/34081894</t>
  </si>
  <si>
    <t>17/34080777</t>
  </si>
  <si>
    <t>RAHMOUNI</t>
  </si>
  <si>
    <t>CHERIFA</t>
  </si>
  <si>
    <t>17/34079884</t>
  </si>
  <si>
    <t>RIHANE</t>
  </si>
  <si>
    <t>LAHSSEN</t>
  </si>
  <si>
    <t>17/34079030</t>
  </si>
  <si>
    <t>HOUSSAM</t>
  </si>
  <si>
    <t>17/34087530</t>
  </si>
  <si>
    <t>IMANE</t>
  </si>
  <si>
    <t>17/34080579</t>
  </si>
  <si>
    <t>SEMMACHE</t>
  </si>
  <si>
    <t>18/34034498</t>
  </si>
  <si>
    <t>SIDI</t>
  </si>
  <si>
    <t>ROFIDA</t>
  </si>
  <si>
    <t>17/34075100</t>
  </si>
  <si>
    <t>TAYEBI</t>
  </si>
  <si>
    <t>17/34087735</t>
  </si>
  <si>
    <t>TEMMAR</t>
  </si>
  <si>
    <t>ADRA</t>
  </si>
  <si>
    <t>15/34053604</t>
  </si>
  <si>
    <t>ZERROUKI</t>
  </si>
  <si>
    <t>18/34072212</t>
  </si>
  <si>
    <t>ACC</t>
  </si>
  <si>
    <t>ACR</t>
  </si>
  <si>
    <r>
      <t xml:space="preserve">ANOUAR AMINE   </t>
    </r>
    <r>
      <rPr>
        <sz val="20"/>
        <color rgb="FFFF0000"/>
        <rFont val="Times New Roman"/>
        <family val="1"/>
      </rPr>
      <t>(congé A)</t>
    </r>
  </si>
  <si>
    <r>
      <t xml:space="preserve">YOUCEF </t>
    </r>
    <r>
      <rPr>
        <sz val="20"/>
        <color rgb="FFFF0000"/>
        <rFont val="Times New Roman"/>
        <family val="1"/>
      </rPr>
      <t xml:space="preserve"> T</t>
    </r>
  </si>
  <si>
    <r>
      <t xml:space="preserve">CHAM RAMA  </t>
    </r>
    <r>
      <rPr>
        <sz val="20"/>
        <color rgb="FFFF0000"/>
        <rFont val="Times New Roman"/>
        <family val="1"/>
      </rPr>
      <t xml:space="preserve"> (congé A) </t>
    </r>
  </si>
  <si>
    <r>
      <t xml:space="preserve">RIHAB   </t>
    </r>
    <r>
      <rPr>
        <sz val="20"/>
        <color rgb="FFFF0000"/>
        <rFont val="Times New Roman"/>
        <family val="1"/>
      </rPr>
      <t>(congé A)</t>
    </r>
  </si>
  <si>
    <r>
      <t xml:space="preserve">YASSER   </t>
    </r>
    <r>
      <rPr>
        <sz val="20"/>
        <color rgb="FFFF0000"/>
        <rFont val="Times New Roman"/>
        <family val="1"/>
      </rPr>
      <t>(congé A)</t>
    </r>
  </si>
  <si>
    <r>
      <t xml:space="preserve">MALAK   </t>
    </r>
    <r>
      <rPr>
        <sz val="20"/>
        <color rgb="FFFF0000"/>
        <rFont val="Times New Roman"/>
        <family val="1"/>
      </rPr>
      <t>(congé A)</t>
    </r>
  </si>
  <si>
    <r>
      <t xml:space="preserve">CHAIMA   </t>
    </r>
    <r>
      <rPr>
        <sz val="20"/>
        <color rgb="FFFF0000"/>
        <rFont val="Times New Roman"/>
        <family val="1"/>
      </rPr>
      <t>(congé A)</t>
    </r>
  </si>
  <si>
    <r>
      <t xml:space="preserve">NOUR ELHOUDA </t>
    </r>
    <r>
      <rPr>
        <sz val="20"/>
        <color rgb="FFFF0000"/>
        <rFont val="Times New Roman"/>
        <family val="1"/>
      </rPr>
      <t>(congéA)</t>
    </r>
  </si>
  <si>
    <r>
      <t xml:space="preserve">BOUTHEINA    </t>
    </r>
    <r>
      <rPr>
        <sz val="20"/>
        <color rgb="FFFF0000"/>
        <rFont val="Times New Roman"/>
        <family val="1"/>
      </rPr>
      <t xml:space="preserve"> (congé A)</t>
    </r>
  </si>
  <si>
    <r>
      <t xml:space="preserve">NIHAL </t>
    </r>
    <r>
      <rPr>
        <sz val="20"/>
        <color rgb="FFFF0000"/>
        <rFont val="Times New Roman"/>
        <family val="1"/>
      </rPr>
      <t xml:space="preserve"> (congé A)</t>
    </r>
  </si>
  <si>
    <r>
      <t xml:space="preserve">THOURYA    </t>
    </r>
    <r>
      <rPr>
        <sz val="20"/>
        <color rgb="FFFF0000"/>
        <rFont val="Times New Roman"/>
        <family val="1"/>
      </rPr>
      <t>(congé A)</t>
    </r>
  </si>
  <si>
    <r>
      <t xml:space="preserve">AKRAM     </t>
    </r>
    <r>
      <rPr>
        <sz val="20"/>
        <color rgb="FFFF0000"/>
        <rFont val="Times New Roman"/>
        <family val="1"/>
      </rPr>
      <t>(congé A)</t>
    </r>
  </si>
  <si>
    <r>
      <t xml:space="preserve">INES    </t>
    </r>
    <r>
      <rPr>
        <sz val="20"/>
        <color rgb="FFFF0000"/>
        <rFont val="Times New Roman"/>
        <family val="1"/>
      </rPr>
      <t xml:space="preserve"> (congé A)   </t>
    </r>
    <r>
      <rPr>
        <sz val="20"/>
        <color theme="1"/>
        <rFont val="Times New Roman"/>
        <family val="1"/>
      </rPr>
      <t xml:space="preserve">        </t>
    </r>
  </si>
  <si>
    <r>
      <t xml:space="preserve">MOHAMED ABDELHAKIM   </t>
    </r>
    <r>
      <rPr>
        <sz val="20"/>
        <color rgb="FFFF0000"/>
        <rFont val="Times New Roman"/>
        <family val="1"/>
      </rPr>
      <t>(congé A)</t>
    </r>
  </si>
  <si>
    <r>
      <t xml:space="preserve">INES  </t>
    </r>
    <r>
      <rPr>
        <sz val="20"/>
        <color rgb="FFFF0000"/>
        <rFont val="Times New Roman"/>
        <family val="1"/>
      </rPr>
      <t xml:space="preserve"> (congé A) </t>
    </r>
    <r>
      <rPr>
        <sz val="20"/>
        <color theme="1"/>
        <rFont val="Times New Roman"/>
        <family val="1"/>
      </rPr>
      <t xml:space="preserve">           </t>
    </r>
  </si>
  <si>
    <r>
      <t xml:space="preserve">AMINA   </t>
    </r>
    <r>
      <rPr>
        <sz val="20"/>
        <color rgb="FFFF0000"/>
        <rFont val="Times New Roman"/>
        <family val="1"/>
      </rPr>
      <t>(congé A)</t>
    </r>
  </si>
  <si>
    <r>
      <t xml:space="preserve">LINA    </t>
    </r>
    <r>
      <rPr>
        <sz val="20"/>
        <color rgb="FFFF0000"/>
        <rFont val="Times New Roman"/>
        <family val="1"/>
      </rPr>
      <t xml:space="preserve">(congé A)  </t>
    </r>
    <r>
      <rPr>
        <sz val="20"/>
        <rFont val="Times New Roman"/>
        <family val="1"/>
      </rPr>
      <t xml:space="preserve">                    </t>
    </r>
  </si>
  <si>
    <r>
      <t xml:space="preserve">ROUMAISSA    </t>
    </r>
    <r>
      <rPr>
        <sz val="20"/>
        <color rgb="FFFF0000"/>
        <rFont val="Times New Roman"/>
        <family val="1"/>
      </rPr>
      <t>(congé A)</t>
    </r>
  </si>
  <si>
    <r>
      <t xml:space="preserve">NOURHANE    </t>
    </r>
    <r>
      <rPr>
        <sz val="20"/>
        <color rgb="FFFF0000"/>
        <rFont val="Times New Roman"/>
        <family val="1"/>
      </rPr>
      <t>(congé A)</t>
    </r>
  </si>
  <si>
    <r>
      <t xml:space="preserve">NORA  </t>
    </r>
    <r>
      <rPr>
        <sz val="20"/>
        <color rgb="FFFF0000"/>
        <rFont val="Times New Roman"/>
        <family val="1"/>
      </rPr>
      <t xml:space="preserve"> (congé A)</t>
    </r>
  </si>
  <si>
    <r>
      <t xml:space="preserve">AMIRA   </t>
    </r>
    <r>
      <rPr>
        <sz val="20"/>
        <color rgb="FFFF0000"/>
        <rFont val="Times New Roman"/>
        <family val="1"/>
      </rPr>
      <t>(congé A)</t>
    </r>
  </si>
  <si>
    <r>
      <t xml:space="preserve">SAFA MARWA  </t>
    </r>
    <r>
      <rPr>
        <sz val="20"/>
        <color rgb="FFFF0000"/>
        <rFont val="Times New Roman"/>
        <family val="1"/>
      </rPr>
      <t xml:space="preserve"> (congé A)</t>
    </r>
  </si>
  <si>
    <r>
      <t xml:space="preserve">YASMINE  </t>
    </r>
    <r>
      <rPr>
        <sz val="20"/>
        <color rgb="FFFF0000"/>
        <rFont val="Times New Roman"/>
        <family val="1"/>
      </rPr>
      <t xml:space="preserve"> (congé A)</t>
    </r>
  </si>
  <si>
    <r>
      <t xml:space="preserve">SADJEDA  </t>
    </r>
    <r>
      <rPr>
        <sz val="20"/>
        <color rgb="FFFF0000"/>
        <rFont val="Times New Roman"/>
        <family val="1"/>
      </rPr>
      <t xml:space="preserve">  (congé A)</t>
    </r>
  </si>
  <si>
    <r>
      <t xml:space="preserve">HESNA     </t>
    </r>
    <r>
      <rPr>
        <sz val="20"/>
        <color rgb="FFFF0000"/>
        <rFont val="Times New Roman"/>
        <family val="1"/>
      </rPr>
      <t xml:space="preserve"> (congé A)</t>
    </r>
  </si>
  <si>
    <r>
      <t xml:space="preserve">RANIA </t>
    </r>
    <r>
      <rPr>
        <sz val="20"/>
        <color rgb="FFFF0000"/>
        <rFont val="Times New Roman"/>
        <family val="1"/>
      </rPr>
      <t xml:space="preserve">  (congé A)</t>
    </r>
  </si>
  <si>
    <r>
      <t xml:space="preserve">LINA  </t>
    </r>
    <r>
      <rPr>
        <sz val="20"/>
        <color rgb="FFFF0000"/>
        <rFont val="Times New Roman"/>
        <family val="1"/>
      </rPr>
      <t xml:space="preserve"> (congé A)</t>
    </r>
  </si>
  <si>
    <r>
      <t xml:space="preserve">AYOUB SOUHEIL </t>
    </r>
    <r>
      <rPr>
        <sz val="20"/>
        <color rgb="FFFF0000"/>
        <rFont val="Times New Roman"/>
        <family val="1"/>
      </rPr>
      <t xml:space="preserve"> (congé A)</t>
    </r>
  </si>
  <si>
    <r>
      <t xml:space="preserve">OUISSEM    </t>
    </r>
    <r>
      <rPr>
        <sz val="20"/>
        <color rgb="FFFF0000"/>
        <rFont val="Times New Roman"/>
        <family val="1"/>
      </rPr>
      <t xml:space="preserve"> (congé A)  </t>
    </r>
  </si>
  <si>
    <r>
      <t xml:space="preserve">WISSAM      </t>
    </r>
    <r>
      <rPr>
        <sz val="20"/>
        <color rgb="FFFF0000"/>
        <rFont val="Times New Roman"/>
        <family val="1"/>
      </rPr>
      <t>(congé A)</t>
    </r>
  </si>
  <si>
    <r>
      <t xml:space="preserve">RANIA  </t>
    </r>
    <r>
      <rPr>
        <sz val="20"/>
        <color rgb="FFFF0000"/>
        <rFont val="Times New Roman"/>
        <family val="1"/>
      </rPr>
      <t xml:space="preserve"> (congé A)</t>
    </r>
  </si>
  <si>
    <r>
      <t xml:space="preserve">FARIDA    </t>
    </r>
    <r>
      <rPr>
        <sz val="20"/>
        <color rgb="FFFF0000"/>
        <rFont val="Times New Roman"/>
        <family val="1"/>
      </rPr>
      <t>(congé A)</t>
    </r>
  </si>
  <si>
    <r>
      <t xml:space="preserve">AKARM   </t>
    </r>
    <r>
      <rPr>
        <sz val="20"/>
        <color rgb="FFFF0000"/>
        <rFont val="Times New Roman"/>
        <family val="1"/>
      </rPr>
      <t xml:space="preserve"> (congé A)</t>
    </r>
  </si>
  <si>
    <r>
      <t xml:space="preserve">ZINA   </t>
    </r>
    <r>
      <rPr>
        <sz val="20"/>
        <color rgb="FFFF0000"/>
        <rFont val="Times New Roman"/>
        <family val="1"/>
      </rPr>
      <t>(congé A)</t>
    </r>
  </si>
  <si>
    <r>
      <t xml:space="preserve">CHAOUKI   </t>
    </r>
    <r>
      <rPr>
        <sz val="20"/>
        <color rgb="FFFF0000"/>
        <rFont val="Times New Roman"/>
        <family val="1"/>
      </rPr>
      <t>(congé A)</t>
    </r>
  </si>
  <si>
    <r>
      <t xml:space="preserve">BATOUL   </t>
    </r>
    <r>
      <rPr>
        <sz val="20"/>
        <color rgb="FFFF0000"/>
        <rFont val="Times New Roman"/>
        <family val="1"/>
      </rPr>
      <t>(congé A)</t>
    </r>
  </si>
  <si>
    <r>
      <t xml:space="preserve">LAMIS   </t>
    </r>
    <r>
      <rPr>
        <sz val="20"/>
        <color rgb="FFFF0000"/>
        <rFont val="Times New Roman"/>
        <family val="1"/>
      </rPr>
      <t>(congé A)</t>
    </r>
  </si>
  <si>
    <r>
      <t xml:space="preserve">MANAL   </t>
    </r>
    <r>
      <rPr>
        <sz val="20"/>
        <color rgb="FFFF0000"/>
        <rFont val="Times New Roman"/>
        <family val="1"/>
      </rPr>
      <t>(congé A)</t>
    </r>
  </si>
  <si>
    <r>
      <t xml:space="preserve">KHADIDJA  </t>
    </r>
    <r>
      <rPr>
        <sz val="20"/>
        <color rgb="FFFF0000"/>
        <rFont val="Times New Roman"/>
        <family val="1"/>
      </rPr>
      <t>(congé A)</t>
    </r>
  </si>
  <si>
    <r>
      <t xml:space="preserve">SARA   </t>
    </r>
    <r>
      <rPr>
        <sz val="20"/>
        <color rgb="FFFF0000"/>
        <rFont val="Times New Roman"/>
        <family val="1"/>
      </rPr>
      <t>(congé A)</t>
    </r>
  </si>
  <si>
    <r>
      <t xml:space="preserve">ABIR    </t>
    </r>
    <r>
      <rPr>
        <sz val="20"/>
        <color rgb="FFFF0000"/>
        <rFont val="Times New Roman"/>
        <family val="1"/>
      </rPr>
      <t xml:space="preserve">  T </t>
    </r>
    <r>
      <rPr>
        <sz val="20"/>
        <color indexed="8"/>
        <rFont val="Times New Roman"/>
        <family val="1"/>
      </rPr>
      <t xml:space="preserve">                             </t>
    </r>
  </si>
  <si>
    <r>
      <t xml:space="preserve">AMINA    </t>
    </r>
    <r>
      <rPr>
        <sz val="20"/>
        <color rgb="FFFF0000"/>
        <rFont val="Times New Roman"/>
        <family val="1"/>
      </rPr>
      <t>(congé A)</t>
    </r>
  </si>
  <si>
    <r>
      <t xml:space="preserve">OUARDA  </t>
    </r>
    <r>
      <rPr>
        <sz val="20"/>
        <color rgb="FFFF0000"/>
        <rFont val="Times New Roman"/>
        <family val="1"/>
      </rPr>
      <t xml:space="preserve"> T</t>
    </r>
  </si>
  <si>
    <r>
      <t xml:space="preserve">NIHEL       </t>
    </r>
    <r>
      <rPr>
        <sz val="20"/>
        <color rgb="FFFF0000"/>
        <rFont val="Times New Roman"/>
        <family val="1"/>
      </rPr>
      <t xml:space="preserve">(congé A)   </t>
    </r>
    <r>
      <rPr>
        <sz val="20"/>
        <color theme="1"/>
        <rFont val="Times New Roman"/>
        <family val="1"/>
      </rPr>
      <t xml:space="preserve">    </t>
    </r>
  </si>
  <si>
    <r>
      <t xml:space="preserve">ARSLEN       </t>
    </r>
    <r>
      <rPr>
        <sz val="20"/>
        <color rgb="FFFF0000"/>
        <rFont val="Times New Roman"/>
        <family val="1"/>
      </rPr>
      <t>(congé A)</t>
    </r>
  </si>
  <si>
    <r>
      <t xml:space="preserve">ASMA </t>
    </r>
    <r>
      <rPr>
        <sz val="20"/>
        <color rgb="FFFF0000"/>
        <rFont val="Times New Roman"/>
        <family val="1"/>
      </rPr>
      <t>T</t>
    </r>
  </si>
  <si>
    <r>
      <t xml:space="preserve">BOUTHEYNA  </t>
    </r>
    <r>
      <rPr>
        <sz val="20"/>
        <color rgb="FFFF0000"/>
        <rFont val="Times New Roman"/>
        <family val="1"/>
      </rPr>
      <t>T</t>
    </r>
  </si>
  <si>
    <r>
      <t xml:space="preserve">KAOUTER </t>
    </r>
    <r>
      <rPr>
        <sz val="20"/>
        <color rgb="FFFF0000"/>
        <rFont val="Times New Roman"/>
        <family val="1"/>
      </rPr>
      <t>T</t>
    </r>
  </si>
  <si>
    <r>
      <t xml:space="preserve">MANAL   </t>
    </r>
    <r>
      <rPr>
        <sz val="20"/>
        <color rgb="FFFF0000"/>
        <rFont val="Times New Roman"/>
        <family val="1"/>
      </rPr>
      <t>T</t>
    </r>
  </si>
  <si>
    <t>16/34080932</t>
  </si>
  <si>
    <r>
      <t xml:space="preserve">ABDELDJALIL </t>
    </r>
    <r>
      <rPr>
        <sz val="20"/>
        <color rgb="FFFF0000"/>
        <rFont val="Times New Roman"/>
        <family val="1"/>
      </rPr>
      <t xml:space="preserve"> (congé A)</t>
    </r>
  </si>
  <si>
    <t>HIBA SALSABIL</t>
  </si>
  <si>
    <r>
      <t xml:space="preserve">Khaled Taqy Eddine </t>
    </r>
    <r>
      <rPr>
        <sz val="20"/>
        <color rgb="FFFF0000"/>
        <rFont val="Times New Roman"/>
        <family val="1"/>
      </rPr>
      <t xml:space="preserve"> T</t>
    </r>
  </si>
  <si>
    <r>
      <t xml:space="preserve">ANEFEL   </t>
    </r>
    <r>
      <rPr>
        <sz val="20"/>
        <color rgb="FFFF0000"/>
        <rFont val="Times New Roman"/>
        <family val="1"/>
      </rPr>
      <t xml:space="preserve"> (congé A)</t>
    </r>
  </si>
  <si>
    <t xml:space="preserve">BOUTHEINA   </t>
  </si>
  <si>
    <r>
      <t xml:space="preserve">KAWTAR    </t>
    </r>
    <r>
      <rPr>
        <sz val="20"/>
        <color rgb="FFFF0000"/>
        <rFont val="Times New Roman"/>
        <family val="1"/>
      </rPr>
      <t xml:space="preserve">(congé A)    </t>
    </r>
  </si>
  <si>
    <t>17/34072481</t>
  </si>
  <si>
    <r>
      <t xml:space="preserve"> OUMNIA  </t>
    </r>
    <r>
      <rPr>
        <sz val="20"/>
        <color rgb="FFFF0000"/>
        <rFont val="Times New Roman"/>
        <family val="1"/>
      </rPr>
      <t xml:space="preserve"> </t>
    </r>
  </si>
  <si>
    <t xml:space="preserve"> GHADA    </t>
  </si>
  <si>
    <r>
      <t xml:space="preserve">BOUTHEINA  </t>
    </r>
    <r>
      <rPr>
        <sz val="20"/>
        <color rgb="FFFF0000"/>
        <rFont val="Times New Roman"/>
        <family val="1"/>
      </rPr>
      <t xml:space="preserve">   (congé A) </t>
    </r>
  </si>
  <si>
    <r>
      <t xml:space="preserve">AYA  </t>
    </r>
    <r>
      <rPr>
        <sz val="20"/>
        <color rgb="FFFF0000"/>
        <rFont val="Times New Roman"/>
        <family val="1"/>
      </rPr>
      <t xml:space="preserve"> (congé A) </t>
    </r>
  </si>
  <si>
    <r>
      <t xml:space="preserve">ABIR </t>
    </r>
    <r>
      <rPr>
        <sz val="20"/>
        <color rgb="FFFF0000"/>
        <rFont val="Times New Roman"/>
        <family val="1"/>
      </rPr>
      <t xml:space="preserve"> (congé A)  </t>
    </r>
    <r>
      <rPr>
        <sz val="20"/>
        <color theme="1"/>
        <rFont val="Times New Roman"/>
        <family val="1"/>
      </rPr>
      <t xml:space="preserve"> </t>
    </r>
  </si>
  <si>
    <t xml:space="preserve">HAITHEM AMINE    </t>
  </si>
  <si>
    <r>
      <t xml:space="preserve">AYA     </t>
    </r>
    <r>
      <rPr>
        <sz val="20"/>
        <color rgb="FFFF0000"/>
        <rFont val="Times New Roman"/>
        <family val="1"/>
      </rPr>
      <t xml:space="preserve"> (congé A)</t>
    </r>
  </si>
  <si>
    <r>
      <t xml:space="preserve">MOHAMED    </t>
    </r>
    <r>
      <rPr>
        <sz val="20"/>
        <color rgb="FFFF0000"/>
        <rFont val="Times New Roman"/>
        <family val="1"/>
      </rPr>
      <t xml:space="preserve"> (congé A)</t>
    </r>
  </si>
  <si>
    <r>
      <t xml:space="preserve"> BOUTHEINA </t>
    </r>
    <r>
      <rPr>
        <sz val="20"/>
        <color rgb="FFFF0000"/>
        <rFont val="Times New Roman"/>
        <family val="1"/>
      </rPr>
      <t>T</t>
    </r>
  </si>
  <si>
    <r>
      <t xml:space="preserve">KHAOULA  </t>
    </r>
    <r>
      <rPr>
        <sz val="10"/>
        <color rgb="FFFF0000"/>
        <rFont val="Times New Roman"/>
        <family val="1"/>
      </rPr>
      <t>T</t>
    </r>
  </si>
  <si>
    <r>
      <t xml:space="preserve">ROUMAISSA  </t>
    </r>
    <r>
      <rPr>
        <sz val="10"/>
        <color rgb="FFFF0000"/>
        <rFont val="Times New Roman"/>
        <family val="1"/>
      </rPr>
      <t xml:space="preserve"> (congé A)</t>
    </r>
  </si>
  <si>
    <r>
      <t xml:space="preserve"> SARRA  </t>
    </r>
    <r>
      <rPr>
        <sz val="10"/>
        <color rgb="FFFF0000"/>
        <rFont val="Times New Roman"/>
        <family val="1"/>
      </rPr>
      <t>T</t>
    </r>
  </si>
  <si>
    <t>18/36002761</t>
  </si>
  <si>
    <r>
      <t xml:space="preserve">FATIMA ZOHRA </t>
    </r>
    <r>
      <rPr>
        <sz val="20"/>
        <color rgb="FFFF0000"/>
        <rFont val="Times New Roman"/>
        <family val="1"/>
      </rPr>
      <t>T</t>
    </r>
  </si>
  <si>
    <t>16/34080608</t>
  </si>
  <si>
    <r>
      <t>NADIR</t>
    </r>
    <r>
      <rPr>
        <sz val="20"/>
        <color rgb="FFFF0000"/>
        <rFont val="Times New Roman"/>
        <family val="1"/>
      </rPr>
      <t xml:space="preserve"> T</t>
    </r>
  </si>
  <si>
    <t>18/34040712</t>
  </si>
  <si>
    <t>Biot Micr</t>
  </si>
  <si>
    <t>BTGV</t>
  </si>
  <si>
    <t>17/35055206</t>
  </si>
  <si>
    <t>MICRO</t>
  </si>
  <si>
    <t>IMM</t>
  </si>
  <si>
    <t>BIOCH</t>
  </si>
  <si>
    <t>GEN</t>
  </si>
  <si>
    <t>BMC</t>
  </si>
  <si>
    <t>TOXICO</t>
  </si>
  <si>
    <t>BIOINF</t>
  </si>
  <si>
    <t>API</t>
  </si>
  <si>
    <t>ENT</t>
  </si>
  <si>
    <t>BPV</t>
  </si>
  <si>
    <t xml:space="preserve">BIOCH </t>
  </si>
  <si>
    <t xml:space="preserve">ENT </t>
  </si>
  <si>
    <t xml:space="preserve">GEN </t>
  </si>
  <si>
    <t>GET</t>
  </si>
  <si>
    <t>BIONF</t>
  </si>
  <si>
    <t>f</t>
  </si>
  <si>
    <t xml:space="preserve"> TAKOI</t>
  </si>
  <si>
    <t xml:space="preserve"> RIHAME</t>
  </si>
  <si>
    <t xml:space="preserve"> FAHD</t>
  </si>
  <si>
    <t>ILHAME</t>
  </si>
  <si>
    <t xml:space="preserve"> ABDERRAHMEN</t>
  </si>
  <si>
    <t xml:space="preserve"> FATIMA ZAHRA</t>
  </si>
  <si>
    <t>GEUNNIFI</t>
  </si>
  <si>
    <t xml:space="preserve"> SEIF EDDINE</t>
  </si>
  <si>
    <t xml:space="preserve">SERINE   SARAB      </t>
  </si>
  <si>
    <t xml:space="preserve"> NADJETT</t>
  </si>
  <si>
    <t>BCHIRI</t>
  </si>
  <si>
    <t>ZAKARIYA</t>
  </si>
  <si>
    <t xml:space="preserve"> OMAIMA</t>
  </si>
  <si>
    <t>FELOUAT</t>
  </si>
  <si>
    <r>
      <t xml:space="preserve">RAOUANE    </t>
    </r>
    <r>
      <rPr>
        <sz val="20"/>
        <color rgb="FFFF0000"/>
        <rFont val="Times New Roman"/>
        <family val="1"/>
      </rPr>
      <t>(congé A)</t>
    </r>
  </si>
  <si>
    <t>MAHZOUA</t>
  </si>
  <si>
    <t xml:space="preserve"> SLIMANE BEY</t>
  </si>
  <si>
    <t>17/34055696</t>
  </si>
  <si>
    <t xml:space="preserve"> NOUSSAYBA</t>
  </si>
  <si>
    <t>ALIA</t>
  </si>
  <si>
    <t>BOUKEZZOULA</t>
  </si>
  <si>
    <t>BASSMA</t>
  </si>
  <si>
    <t>ZERROUKA</t>
  </si>
  <si>
    <t>AIT AMER MEZIAN</t>
  </si>
  <si>
    <t>CHAHINEZ</t>
  </si>
  <si>
    <t>ABDERREZAK</t>
  </si>
  <si>
    <t>DJOUIMAA</t>
  </si>
  <si>
    <t xml:space="preserve"> ROUA CHAMS EL ACILE</t>
  </si>
  <si>
    <t>LYES</t>
  </si>
  <si>
    <r>
      <t xml:space="preserve">AZZEDDINE   </t>
    </r>
    <r>
      <rPr>
        <sz val="20"/>
        <color rgb="FFFF0000"/>
        <rFont val="Times New Roman"/>
        <family val="1"/>
      </rPr>
      <t xml:space="preserve"> (congé A)</t>
    </r>
  </si>
  <si>
    <t>18/34034305</t>
  </si>
  <si>
    <t xml:space="preserve"> RAOINA</t>
  </si>
  <si>
    <t xml:space="preserve"> RAYAN</t>
  </si>
  <si>
    <t>BENDJELLOUL</t>
  </si>
  <si>
    <t xml:space="preserve"> SID ALI GHOULAM ELLAH SIRADJ EDDINE </t>
  </si>
  <si>
    <t>17/34040502</t>
  </si>
  <si>
    <t xml:space="preserve"> AYAT ERRAHMANE</t>
  </si>
  <si>
    <t xml:space="preserve">KAWTHAR               </t>
  </si>
  <si>
    <t>YAHYOUCHE</t>
  </si>
  <si>
    <t xml:space="preserve"> MANEL </t>
  </si>
  <si>
    <t>ZEGHBBIB</t>
  </si>
  <si>
    <t>KARIMANE  MALAK</t>
  </si>
  <si>
    <t>EX</t>
  </si>
  <si>
    <t>AC</t>
  </si>
  <si>
    <t>17/34079095</t>
  </si>
  <si>
    <t>14/34041309</t>
  </si>
  <si>
    <t>18/34080362</t>
  </si>
  <si>
    <t>18/34034155</t>
  </si>
  <si>
    <t>18/34081501</t>
  </si>
  <si>
    <r>
      <t xml:space="preserve">ROUMAISSA  </t>
    </r>
    <r>
      <rPr>
        <sz val="16"/>
        <color rgb="FFFF0000"/>
        <rFont val="Times New Roman"/>
        <family val="1"/>
      </rPr>
      <t xml:space="preserve"> (congé A)</t>
    </r>
  </si>
  <si>
    <r>
      <t xml:space="preserve"> SARRA  </t>
    </r>
    <r>
      <rPr>
        <sz val="16"/>
        <color rgb="FFFF0000"/>
        <rFont val="Times New Roman"/>
        <family val="1"/>
      </rPr>
      <t>T</t>
    </r>
  </si>
  <si>
    <t>Filieres Sciences  : Sciences Bilogiques</t>
  </si>
  <si>
    <t xml:space="preserve">Spécialite : </t>
  </si>
  <si>
    <r>
      <t xml:space="preserve">INES  </t>
    </r>
    <r>
      <rPr>
        <sz val="8"/>
        <color rgb="FFFF0000"/>
        <rFont val="Times New Roman"/>
        <family val="1"/>
      </rPr>
      <t xml:space="preserve"> (congé A) </t>
    </r>
    <r>
      <rPr>
        <sz val="8"/>
        <color theme="1"/>
        <rFont val="Times New Roman"/>
        <family val="1"/>
      </rPr>
      <t xml:space="preserve">           </t>
    </r>
  </si>
  <si>
    <r>
      <t xml:space="preserve">LAMIS   </t>
    </r>
    <r>
      <rPr>
        <sz val="8"/>
        <color rgb="FFFF0000"/>
        <rFont val="Times New Roman"/>
        <family val="1"/>
      </rPr>
      <t>(congé A)</t>
    </r>
  </si>
  <si>
    <r>
      <t xml:space="preserve">NOURHANE    </t>
    </r>
    <r>
      <rPr>
        <sz val="8"/>
        <color rgb="FFFF0000"/>
        <rFont val="Times New Roman"/>
        <family val="1"/>
      </rPr>
      <t>(congé A)</t>
    </r>
  </si>
  <si>
    <r>
      <t xml:space="preserve">NORA  </t>
    </r>
    <r>
      <rPr>
        <sz val="8"/>
        <color rgb="FFFF0000"/>
        <rFont val="Times New Roman"/>
        <family val="1"/>
      </rPr>
      <t xml:space="preserve"> (congé A)</t>
    </r>
  </si>
  <si>
    <r>
      <t xml:space="preserve">WISSAM      </t>
    </r>
    <r>
      <rPr>
        <sz val="8"/>
        <color rgb="FFFF0000"/>
        <rFont val="Times New Roman"/>
        <family val="1"/>
      </rPr>
      <t>(congé A)</t>
    </r>
  </si>
  <si>
    <r>
      <t xml:space="preserve">CHAOUKI   </t>
    </r>
    <r>
      <rPr>
        <sz val="8"/>
        <color rgb="FFFF0000"/>
        <rFont val="Times New Roman"/>
        <family val="1"/>
      </rPr>
      <t>(congé A)</t>
    </r>
  </si>
  <si>
    <r>
      <t xml:space="preserve">AYA  </t>
    </r>
    <r>
      <rPr>
        <sz val="8"/>
        <color rgb="FFFF0000"/>
        <rFont val="Times New Roman"/>
        <family val="1"/>
      </rPr>
      <t xml:space="preserve"> (congé A) </t>
    </r>
  </si>
  <si>
    <r>
      <t xml:space="preserve">KAOUTER </t>
    </r>
    <r>
      <rPr>
        <sz val="8"/>
        <color rgb="FFFF0000"/>
        <rFont val="Times New Roman"/>
        <family val="1"/>
      </rPr>
      <t>T</t>
    </r>
  </si>
  <si>
    <r>
      <t xml:space="preserve">NIHAL </t>
    </r>
    <r>
      <rPr>
        <sz val="8"/>
        <color rgb="FFFF0000"/>
        <rFont val="Times New Roman"/>
        <family val="1"/>
      </rPr>
      <t xml:space="preserve"> (congé A)</t>
    </r>
  </si>
  <si>
    <r>
      <t xml:space="preserve">SARA   </t>
    </r>
    <r>
      <rPr>
        <sz val="8"/>
        <color rgb="FFFF0000"/>
        <rFont val="Times New Roman"/>
        <family val="1"/>
      </rPr>
      <t>(congé A)</t>
    </r>
  </si>
  <si>
    <r>
      <t xml:space="preserve">RANIA </t>
    </r>
    <r>
      <rPr>
        <sz val="8"/>
        <color rgb="FFFF0000"/>
        <rFont val="Times New Roman"/>
        <family val="1"/>
      </rPr>
      <t xml:space="preserve">  (congé A)</t>
    </r>
  </si>
  <si>
    <r>
      <t xml:space="preserve">YASMINE  </t>
    </r>
    <r>
      <rPr>
        <sz val="8"/>
        <color rgb="FFFF0000"/>
        <rFont val="Times New Roman"/>
        <family val="1"/>
      </rPr>
      <t xml:space="preserve"> (congé A)</t>
    </r>
  </si>
  <si>
    <r>
      <t xml:space="preserve"> OUMNIA  </t>
    </r>
    <r>
      <rPr>
        <sz val="8"/>
        <color rgb="FFFF0000"/>
        <rFont val="Times New Roman"/>
        <family val="1"/>
      </rPr>
      <t xml:space="preserve"> </t>
    </r>
  </si>
  <si>
    <r>
      <t xml:space="preserve">RIHAB   </t>
    </r>
    <r>
      <rPr>
        <sz val="8"/>
        <color rgb="FFFF0000"/>
        <rFont val="Times New Roman"/>
        <family val="1"/>
      </rPr>
      <t>(congé A)</t>
    </r>
  </si>
  <si>
    <r>
      <t xml:space="preserve">RAOUANE    </t>
    </r>
    <r>
      <rPr>
        <sz val="8"/>
        <color rgb="FFFF0000"/>
        <rFont val="Times New Roman"/>
        <family val="1"/>
      </rPr>
      <t>(congé A)</t>
    </r>
  </si>
  <si>
    <r>
      <t xml:space="preserve">LINA    </t>
    </r>
    <r>
      <rPr>
        <sz val="8"/>
        <color rgb="FFFF0000"/>
        <rFont val="Times New Roman"/>
        <family val="1"/>
      </rPr>
      <t xml:space="preserve">(congé A)  </t>
    </r>
    <r>
      <rPr>
        <sz val="8"/>
        <rFont val="Times New Roman"/>
        <family val="1"/>
      </rPr>
      <t xml:space="preserve">                    </t>
    </r>
  </si>
  <si>
    <r>
      <t xml:space="preserve"> BOUTHEINA </t>
    </r>
    <r>
      <rPr>
        <sz val="8"/>
        <color rgb="FFFF0000"/>
        <rFont val="Times New Roman"/>
        <family val="1"/>
      </rPr>
      <t>T</t>
    </r>
  </si>
  <si>
    <r>
      <t xml:space="preserve">FARIDA    </t>
    </r>
    <r>
      <rPr>
        <sz val="8"/>
        <color rgb="FFFF0000"/>
        <rFont val="Times New Roman"/>
        <family val="1"/>
      </rPr>
      <t>(congé A)</t>
    </r>
  </si>
  <si>
    <r>
      <t xml:space="preserve">YASSER   </t>
    </r>
    <r>
      <rPr>
        <sz val="8"/>
        <color rgb="FFFF0000"/>
        <rFont val="Times New Roman"/>
        <family val="1"/>
      </rPr>
      <t>(congé A)</t>
    </r>
  </si>
  <si>
    <r>
      <t xml:space="preserve">MANAL   </t>
    </r>
    <r>
      <rPr>
        <sz val="8"/>
        <color rgb="FFFF0000"/>
        <rFont val="Times New Roman"/>
        <family val="1"/>
      </rPr>
      <t>(congé A)</t>
    </r>
  </si>
  <si>
    <r>
      <t xml:space="preserve">MALAK   </t>
    </r>
    <r>
      <rPr>
        <sz val="8"/>
        <color rgb="FFFF0000"/>
        <rFont val="Times New Roman"/>
        <family val="1"/>
      </rPr>
      <t>(congé A)</t>
    </r>
  </si>
  <si>
    <r>
      <t xml:space="preserve">LINA  </t>
    </r>
    <r>
      <rPr>
        <sz val="8"/>
        <color rgb="FFFF0000"/>
        <rFont val="Times New Roman"/>
        <family val="1"/>
      </rPr>
      <t xml:space="preserve"> (congé A)</t>
    </r>
  </si>
  <si>
    <r>
      <t xml:space="preserve">AKRAM     </t>
    </r>
    <r>
      <rPr>
        <sz val="8"/>
        <color rgb="FFFF0000"/>
        <rFont val="Times New Roman"/>
        <family val="1"/>
      </rPr>
      <t>(congé A)</t>
    </r>
  </si>
  <si>
    <r>
      <t xml:space="preserve">AMINA    </t>
    </r>
    <r>
      <rPr>
        <sz val="8"/>
        <color rgb="FFFF0000"/>
        <rFont val="Times New Roman"/>
        <family val="1"/>
      </rPr>
      <t>(congé A)</t>
    </r>
  </si>
  <si>
    <r>
      <t xml:space="preserve">ZINA   </t>
    </r>
    <r>
      <rPr>
        <sz val="8"/>
        <color rgb="FFFF0000"/>
        <rFont val="Times New Roman"/>
        <family val="1"/>
      </rPr>
      <t>(congé A)</t>
    </r>
  </si>
  <si>
    <r>
      <t xml:space="preserve">HESNA     </t>
    </r>
    <r>
      <rPr>
        <sz val="8"/>
        <color rgb="FFFF0000"/>
        <rFont val="Times New Roman"/>
        <family val="1"/>
      </rPr>
      <t xml:space="preserve"> (congé A)</t>
    </r>
  </si>
  <si>
    <r>
      <t xml:space="preserve">NOUR ELHOUDA </t>
    </r>
    <r>
      <rPr>
        <sz val="8"/>
        <color rgb="FFFF0000"/>
        <rFont val="Times New Roman"/>
        <family val="1"/>
      </rPr>
      <t>(congéA)</t>
    </r>
  </si>
  <si>
    <r>
      <t xml:space="preserve">RANIA  </t>
    </r>
    <r>
      <rPr>
        <sz val="8"/>
        <color rgb="FFFF0000"/>
        <rFont val="Times New Roman"/>
        <family val="1"/>
      </rPr>
      <t xml:space="preserve"> (congé A)</t>
    </r>
  </si>
  <si>
    <r>
      <t xml:space="preserve">NIHEL       </t>
    </r>
    <r>
      <rPr>
        <sz val="8"/>
        <color rgb="FFFF0000"/>
        <rFont val="Times New Roman"/>
        <family val="1"/>
      </rPr>
      <t xml:space="preserve">(congé A)   </t>
    </r>
    <r>
      <rPr>
        <sz val="8"/>
        <color theme="1"/>
        <rFont val="Times New Roman"/>
        <family val="1"/>
      </rPr>
      <t xml:space="preserve">    </t>
    </r>
  </si>
  <si>
    <r>
      <t xml:space="preserve">KHADIDJA  </t>
    </r>
    <r>
      <rPr>
        <sz val="8"/>
        <color rgb="FFFF0000"/>
        <rFont val="Times New Roman"/>
        <family val="1"/>
      </rPr>
      <t>(congé A)</t>
    </r>
  </si>
  <si>
    <r>
      <t xml:space="preserve">AMINA   </t>
    </r>
    <r>
      <rPr>
        <sz val="8"/>
        <color rgb="FFFF0000"/>
        <rFont val="Times New Roman"/>
        <family val="1"/>
      </rPr>
      <t>(congé A)</t>
    </r>
  </si>
  <si>
    <r>
      <t xml:space="preserve">AMIRA   </t>
    </r>
    <r>
      <rPr>
        <sz val="8"/>
        <color rgb="FFFF0000"/>
        <rFont val="Times New Roman"/>
        <family val="1"/>
      </rPr>
      <t>(congé A)</t>
    </r>
  </si>
  <si>
    <r>
      <t xml:space="preserve">SADJEDA  </t>
    </r>
    <r>
      <rPr>
        <sz val="8"/>
        <color rgb="FFFF0000"/>
        <rFont val="Times New Roman"/>
        <family val="1"/>
      </rPr>
      <t xml:space="preserve">  (congé A)</t>
    </r>
  </si>
  <si>
    <r>
      <t xml:space="preserve">ABIR </t>
    </r>
    <r>
      <rPr>
        <sz val="8"/>
        <color rgb="FFFF0000"/>
        <rFont val="Times New Roman"/>
        <family val="1"/>
      </rPr>
      <t xml:space="preserve"> (congé A)  </t>
    </r>
    <r>
      <rPr>
        <sz val="8"/>
        <color theme="1"/>
        <rFont val="Times New Roman"/>
        <family val="1"/>
      </rPr>
      <t xml:space="preserve"> </t>
    </r>
  </si>
  <si>
    <r>
      <t xml:space="preserve">CHAIMA   </t>
    </r>
    <r>
      <rPr>
        <sz val="8"/>
        <color rgb="FFFF0000"/>
        <rFont val="Times New Roman"/>
        <family val="1"/>
      </rPr>
      <t>(congé A)</t>
    </r>
  </si>
  <si>
    <r>
      <t xml:space="preserve">CHAM RAMA  </t>
    </r>
    <r>
      <rPr>
        <sz val="8"/>
        <color rgb="FFFF0000"/>
        <rFont val="Times New Roman"/>
        <family val="1"/>
      </rPr>
      <t xml:space="preserve"> (congé A) </t>
    </r>
  </si>
  <si>
    <r>
      <t xml:space="preserve">AYA     </t>
    </r>
    <r>
      <rPr>
        <sz val="8"/>
        <color rgb="FFFF0000"/>
        <rFont val="Times New Roman"/>
        <family val="1"/>
      </rPr>
      <t xml:space="preserve"> (congé A)</t>
    </r>
  </si>
  <si>
    <r>
      <t xml:space="preserve">FATIMA ZOHRA </t>
    </r>
    <r>
      <rPr>
        <sz val="8"/>
        <color rgb="FFFF0000"/>
        <rFont val="Times New Roman"/>
        <family val="1"/>
      </rPr>
      <t>T</t>
    </r>
  </si>
  <si>
    <r>
      <t xml:space="preserve">MOHAMED    </t>
    </r>
    <r>
      <rPr>
        <sz val="8"/>
        <color rgb="FFFF0000"/>
        <rFont val="Times New Roman"/>
        <family val="1"/>
      </rPr>
      <t xml:space="preserve"> (congé A)</t>
    </r>
  </si>
  <si>
    <r>
      <t xml:space="preserve">OUARDA  </t>
    </r>
    <r>
      <rPr>
        <sz val="8"/>
        <color rgb="FFFF0000"/>
        <rFont val="Times New Roman"/>
        <family val="1"/>
      </rPr>
      <t xml:space="preserve"> T</t>
    </r>
  </si>
  <si>
    <r>
      <t xml:space="preserve">ARSLEN       </t>
    </r>
    <r>
      <rPr>
        <sz val="8"/>
        <color rgb="FFFF0000"/>
        <rFont val="Times New Roman"/>
        <family val="1"/>
      </rPr>
      <t>(congé A)</t>
    </r>
  </si>
  <si>
    <r>
      <t xml:space="preserve">ROUMAISSA    </t>
    </r>
    <r>
      <rPr>
        <sz val="8"/>
        <color rgb="FFFF0000"/>
        <rFont val="Times New Roman"/>
        <family val="1"/>
      </rPr>
      <t>(congé A)</t>
    </r>
  </si>
  <si>
    <r>
      <t xml:space="preserve">BOUTHEINA    </t>
    </r>
    <r>
      <rPr>
        <sz val="8"/>
        <color rgb="FFFF0000"/>
        <rFont val="Times New Roman"/>
        <family val="1"/>
      </rPr>
      <t xml:space="preserve"> (congé A)</t>
    </r>
  </si>
  <si>
    <r>
      <t xml:space="preserve">ANEFEL   </t>
    </r>
    <r>
      <rPr>
        <sz val="8"/>
        <color rgb="FFFF0000"/>
        <rFont val="Times New Roman"/>
        <family val="1"/>
      </rPr>
      <t xml:space="preserve"> (congé A)</t>
    </r>
  </si>
  <si>
    <r>
      <t xml:space="preserve">BATOUL   </t>
    </r>
    <r>
      <rPr>
        <sz val="8"/>
        <color rgb="FFFF0000"/>
        <rFont val="Times New Roman"/>
        <family val="1"/>
      </rPr>
      <t>(congé A)</t>
    </r>
  </si>
  <si>
    <r>
      <t xml:space="preserve">INES    </t>
    </r>
    <r>
      <rPr>
        <sz val="8"/>
        <color rgb="FFFF0000"/>
        <rFont val="Times New Roman"/>
        <family val="1"/>
      </rPr>
      <t xml:space="preserve"> (congé A)   </t>
    </r>
    <r>
      <rPr>
        <sz val="8"/>
        <color theme="1"/>
        <rFont val="Times New Roman"/>
        <family val="1"/>
      </rPr>
      <t xml:space="preserve">        </t>
    </r>
  </si>
  <si>
    <r>
      <t xml:space="preserve">AKARM   </t>
    </r>
    <r>
      <rPr>
        <sz val="8"/>
        <color rgb="FFFF0000"/>
        <rFont val="Times New Roman"/>
        <family val="1"/>
      </rPr>
      <t xml:space="preserve"> (congé A)</t>
    </r>
  </si>
  <si>
    <r>
      <t xml:space="preserve">ABIR    </t>
    </r>
    <r>
      <rPr>
        <sz val="8"/>
        <color rgb="FFFF0000"/>
        <rFont val="Times New Roman"/>
        <family val="1"/>
      </rPr>
      <t xml:space="preserve">  T </t>
    </r>
    <r>
      <rPr>
        <sz val="8"/>
        <color indexed="8"/>
        <rFont val="Times New Roman"/>
        <family val="1"/>
      </rPr>
      <t xml:space="preserve">                             </t>
    </r>
  </si>
  <si>
    <r>
      <t xml:space="preserve">AYOUB SOUHEIL </t>
    </r>
    <r>
      <rPr>
        <sz val="8"/>
        <color rgb="FFFF0000"/>
        <rFont val="Times New Roman"/>
        <family val="1"/>
      </rPr>
      <t xml:space="preserve"> (congé A)</t>
    </r>
  </si>
  <si>
    <r>
      <t xml:space="preserve">Khaled Taqy Eddine </t>
    </r>
    <r>
      <rPr>
        <sz val="8"/>
        <color rgb="FFFF0000"/>
        <rFont val="Times New Roman"/>
        <family val="1"/>
      </rPr>
      <t xml:space="preserve"> T</t>
    </r>
  </si>
  <si>
    <r>
      <t xml:space="preserve">KAWTAR    </t>
    </r>
    <r>
      <rPr>
        <sz val="8"/>
        <color rgb="FFFF0000"/>
        <rFont val="Times New Roman"/>
        <family val="1"/>
      </rPr>
      <t xml:space="preserve">(congé A)    </t>
    </r>
  </si>
  <si>
    <r>
      <t xml:space="preserve">AZZEDDINE   </t>
    </r>
    <r>
      <rPr>
        <sz val="8"/>
        <color rgb="FFFF0000"/>
        <rFont val="Times New Roman"/>
        <family val="1"/>
      </rPr>
      <t xml:space="preserve"> (congé A)</t>
    </r>
  </si>
  <si>
    <r>
      <t>NADIR</t>
    </r>
    <r>
      <rPr>
        <sz val="8"/>
        <color rgb="FFFF0000"/>
        <rFont val="Times New Roman"/>
        <family val="1"/>
      </rPr>
      <t xml:space="preserve"> T</t>
    </r>
  </si>
  <si>
    <r>
      <t xml:space="preserve">BOUTHEYNA  </t>
    </r>
    <r>
      <rPr>
        <sz val="8"/>
        <color rgb="FFFF0000"/>
        <rFont val="Times New Roman"/>
        <family val="1"/>
      </rPr>
      <t>T</t>
    </r>
  </si>
  <si>
    <r>
      <t xml:space="preserve">BOUTHEINA  </t>
    </r>
    <r>
      <rPr>
        <sz val="8"/>
        <color rgb="FFFF0000"/>
        <rFont val="Times New Roman"/>
        <family val="1"/>
      </rPr>
      <t xml:space="preserve">   (congé A) </t>
    </r>
  </si>
  <si>
    <t xml:space="preserve">Filieres Sciences  : Biotechnologie </t>
  </si>
  <si>
    <r>
      <t xml:space="preserve">ANOUAR AMINE   </t>
    </r>
    <r>
      <rPr>
        <sz val="8"/>
        <color rgb="FFFF0000"/>
        <rFont val="Times New Roman"/>
        <family val="1"/>
      </rPr>
      <t>(congé A)</t>
    </r>
  </si>
  <si>
    <r>
      <t xml:space="preserve">ABDELDJALIL </t>
    </r>
    <r>
      <rPr>
        <sz val="8"/>
        <color rgb="FFFF0000"/>
        <rFont val="Times New Roman"/>
        <family val="1"/>
      </rPr>
      <t xml:space="preserve"> (congé A)</t>
    </r>
  </si>
  <si>
    <r>
      <t xml:space="preserve">MANAL   </t>
    </r>
    <r>
      <rPr>
        <sz val="8"/>
        <color rgb="FFFF0000"/>
        <rFont val="Times New Roman"/>
        <family val="1"/>
      </rPr>
      <t>T</t>
    </r>
  </si>
  <si>
    <r>
      <t xml:space="preserve">YOUCEF </t>
    </r>
    <r>
      <rPr>
        <sz val="8"/>
        <color rgb="FFFF0000"/>
        <rFont val="Times New Roman"/>
        <family val="1"/>
      </rPr>
      <t xml:space="preserve"> T</t>
    </r>
  </si>
  <si>
    <t xml:space="preserve">Ecologie et Environnement </t>
  </si>
  <si>
    <t xml:space="preserve">Spécialite : Ecologie et Environnement </t>
  </si>
  <si>
    <t>UNIVERSITE  DES FRERES MENTOURI CONSTANTINE 1</t>
  </si>
  <si>
    <t>UNIVERSITE DES FRERES  MENTOURI CONSTANTINE 1</t>
  </si>
  <si>
    <r>
      <t xml:space="preserve">ASMA </t>
    </r>
    <r>
      <rPr>
        <sz val="10"/>
        <color rgb="FFFF0000"/>
        <rFont val="Times New Roman"/>
        <family val="1"/>
      </rPr>
      <t>T</t>
    </r>
  </si>
  <si>
    <r>
      <t xml:space="preserve">OUISSEM    </t>
    </r>
    <r>
      <rPr>
        <sz val="10"/>
        <color rgb="FFFF0000"/>
        <rFont val="Times New Roman"/>
        <family val="1"/>
      </rPr>
      <t xml:space="preserve"> (congé A)  </t>
    </r>
  </si>
  <si>
    <r>
      <t xml:space="preserve">THOURYA    </t>
    </r>
    <r>
      <rPr>
        <sz val="10"/>
        <color rgb="FFFF0000"/>
        <rFont val="Times New Roman"/>
        <family val="1"/>
      </rPr>
      <t>(congé A)</t>
    </r>
  </si>
  <si>
    <r>
      <t xml:space="preserve">MOHAMED ABDELHAKIM   </t>
    </r>
    <r>
      <rPr>
        <sz val="10"/>
        <color rgb="FFFF0000"/>
        <rFont val="Times New Roman"/>
        <family val="1"/>
      </rPr>
      <t>(congé A)</t>
    </r>
  </si>
  <si>
    <r>
      <t xml:space="preserve">SAFA MARWA  </t>
    </r>
    <r>
      <rPr>
        <sz val="10"/>
        <color rgb="FFFF0000"/>
        <rFont val="Times New Roman"/>
        <family val="1"/>
      </rPr>
      <t xml:space="preserve"> (congé A)</t>
    </r>
  </si>
  <si>
    <t>acr</t>
  </si>
  <si>
    <t xml:space="preserve">ACR </t>
  </si>
  <si>
    <t xml:space="preserve">ACC </t>
  </si>
  <si>
    <t xml:space="preserve">SERINE   SARAB      Congé accadémique </t>
  </si>
  <si>
    <t xml:space="preserve">Spécialite : 3eme Année Biotechnologie Microbienne  46 étudiants </t>
  </si>
  <si>
    <t xml:space="preserve">Spécialite : 3éme Année Biotechnologie et génomique végétale  45 étudiants </t>
  </si>
  <si>
    <t xml:space="preserve">Spécialite : 3eme Année Ecologie et Environnement  87 étudiants </t>
  </si>
  <si>
    <t xml:space="preserve">Spécialite : 3eme Année  Microbiologie 185 étudiants </t>
  </si>
  <si>
    <t xml:space="preserve"> BMC </t>
  </si>
  <si>
    <t xml:space="preserve">Spécialite : 3 eme Année Biochimie 181 étudinats </t>
  </si>
  <si>
    <t>Spécialite :3eme Anné  Bioinformatique  40 étudiants</t>
  </si>
  <si>
    <t xml:space="preserve">Spécialite : 3eme Anné Entomologie 80 étudiants </t>
  </si>
  <si>
    <t xml:space="preserve">Spécialite : 3eme Anné Apiculture 28 étidiants </t>
  </si>
  <si>
    <t xml:space="preserve">Spécialite : 3eme Année Biologie et physiologie Végétale 225 étudiants </t>
  </si>
  <si>
    <t xml:space="preserve">Spécialite : 3eme Année Génétique 81 étudiants </t>
  </si>
  <si>
    <t xml:space="preserve">Spécialite : 3eme Année Biologie Cellulaire et Moléculaire 76 étudiants </t>
  </si>
  <si>
    <t>Spécialite :  3eme Année Toxicologie 82 étudiants</t>
  </si>
  <si>
    <t xml:space="preserve">Spécialite : 3eme Année  Immunologie 84 étudiants </t>
  </si>
</sst>
</file>

<file path=xl/styles.xml><?xml version="1.0" encoding="utf-8"?>
<styleSheet xmlns="http://schemas.openxmlformats.org/spreadsheetml/2006/main">
  <fonts count="60"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22"/>
      <color theme="1"/>
      <name val="Calibri"/>
      <family val="2"/>
      <scheme val="minor"/>
    </font>
    <font>
      <b/>
      <sz val="22"/>
      <color theme="1"/>
      <name val="Calibri"/>
      <family val="2"/>
    </font>
    <font>
      <sz val="18"/>
      <color theme="1"/>
      <name val="Calibri"/>
      <family val="2"/>
    </font>
    <font>
      <b/>
      <sz val="14"/>
      <name val="Times New Roman"/>
      <family val="1"/>
    </font>
    <font>
      <sz val="16"/>
      <color theme="1"/>
      <name val="Times New Roman"/>
      <family val="1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20"/>
      <name val="Times New Roman"/>
      <family val="1"/>
    </font>
    <font>
      <b/>
      <sz val="20"/>
      <color theme="1"/>
      <name val="Times New Roman"/>
      <family val="1"/>
    </font>
    <font>
      <sz val="20"/>
      <color rgb="FF000000"/>
      <name val="Times New Roman"/>
      <family val="1"/>
    </font>
    <font>
      <sz val="20"/>
      <color theme="1"/>
      <name val="Times New Roman"/>
      <family val="1"/>
    </font>
    <font>
      <sz val="20"/>
      <name val="Times New Roman"/>
      <family val="1"/>
    </font>
    <font>
      <sz val="20"/>
      <color rgb="FFFF0000"/>
      <name val="Times New Roman"/>
      <family val="1"/>
    </font>
    <font>
      <sz val="20"/>
      <color indexed="8"/>
      <name val="Times New Roman"/>
      <family val="1"/>
    </font>
    <font>
      <sz val="20"/>
      <color theme="1"/>
      <name val="Calibri"/>
      <family val="2"/>
      <scheme val="minor"/>
    </font>
    <font>
      <b/>
      <sz val="8"/>
      <name val="Times New Roman"/>
      <family val="1"/>
    </font>
    <font>
      <b/>
      <sz val="8"/>
      <color theme="1"/>
      <name val="Times New Roman"/>
      <family val="1"/>
    </font>
    <font>
      <sz val="8"/>
      <name val="Times New Roman"/>
      <family val="1"/>
    </font>
    <font>
      <sz val="8"/>
      <color theme="1"/>
      <name val="Times New Roman"/>
      <family val="1"/>
    </font>
    <font>
      <sz val="10"/>
      <color rgb="FF00000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indexed="8"/>
      <name val="Times New Roman"/>
      <family val="1"/>
    </font>
    <font>
      <sz val="10"/>
      <color rgb="FFFF0000"/>
      <name val="Times New Roman"/>
      <family val="1"/>
    </font>
    <font>
      <sz val="22"/>
      <color theme="1"/>
      <name val="Times New Roman"/>
      <family val="1"/>
    </font>
    <font>
      <sz val="22"/>
      <name val="Times New Roman"/>
      <family val="1"/>
    </font>
    <font>
      <sz val="22"/>
      <name val="Calibri"/>
      <family val="2"/>
      <scheme val="minor"/>
    </font>
    <font>
      <sz val="18"/>
      <name val="Times New Roman"/>
      <family val="1"/>
    </font>
    <font>
      <sz val="22"/>
      <color rgb="FFFF0000"/>
      <name val="Times New Roman"/>
      <family val="1"/>
    </font>
    <font>
      <sz val="16"/>
      <color indexed="8"/>
      <name val="Times New Roman"/>
      <family val="1"/>
    </font>
    <font>
      <sz val="16"/>
      <name val="Times New Roman"/>
      <family val="1"/>
    </font>
    <font>
      <sz val="16"/>
      <color rgb="FFFF0000"/>
      <name val="Times New Roman"/>
      <family val="1"/>
    </font>
    <font>
      <sz val="16"/>
      <color theme="1"/>
      <name val="Calibri"/>
      <family val="2"/>
      <scheme val="minor"/>
    </font>
    <font>
      <sz val="16"/>
      <color rgb="FF00000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name val="Times New Roman"/>
      <family val="1"/>
    </font>
    <font>
      <sz val="8"/>
      <color theme="1"/>
      <name val="Calibri"/>
      <family val="2"/>
      <scheme val="minor"/>
    </font>
    <font>
      <sz val="8"/>
      <color rgb="FF000000"/>
      <name val="Times New Roman"/>
      <family val="1"/>
    </font>
    <font>
      <sz val="8"/>
      <color rgb="FFFF0000"/>
      <name val="Times New Roman"/>
      <family val="1"/>
    </font>
    <font>
      <sz val="8"/>
      <name val="Calibri"/>
      <family val="2"/>
      <scheme val="minor"/>
    </font>
    <font>
      <sz val="8"/>
      <color indexed="8"/>
      <name val="Times New Roman"/>
      <family val="1"/>
    </font>
    <font>
      <b/>
      <sz val="16"/>
      <name val="Times New Roman"/>
      <family val="1"/>
    </font>
    <font>
      <sz val="16"/>
      <name val="Calibri"/>
      <family val="2"/>
      <scheme val="minor"/>
    </font>
    <font>
      <sz val="8"/>
      <color rgb="FFFF0000"/>
      <name val="Calibri"/>
      <family val="2"/>
      <scheme val="minor"/>
    </font>
    <font>
      <sz val="18"/>
      <color theme="1"/>
      <name val="Times New Roman"/>
      <family val="1"/>
    </font>
    <font>
      <sz val="18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4" borderId="6" applyNumberFormat="0" applyAlignment="0" applyProtection="0"/>
  </cellStyleXfs>
  <cellXfs count="424">
    <xf numFmtId="0" fontId="0" fillId="0" borderId="0" xfId="0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top"/>
    </xf>
    <xf numFmtId="0" fontId="1" fillId="0" borderId="0" xfId="0" applyNumberFormat="1" applyFont="1" applyFill="1" applyAlignment="1">
      <alignment horizontal="center" vertical="center"/>
    </xf>
    <xf numFmtId="0" fontId="0" fillId="0" borderId="0" xfId="0" applyFont="1" applyFill="1" applyBorder="1"/>
    <xf numFmtId="0" fontId="0" fillId="0" borderId="0" xfId="0" applyFont="1" applyFill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2" fontId="1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ill="1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8" fillId="0" borderId="0" xfId="0" applyFont="1" applyFill="1" applyAlignment="1">
      <alignment horizontal="center" vertical="center"/>
    </xf>
    <xf numFmtId="0" fontId="7" fillId="0" borderId="2" xfId="0" applyFont="1" applyFill="1" applyBorder="1"/>
    <xf numFmtId="0" fontId="9" fillId="0" borderId="0" xfId="0" applyFont="1" applyFill="1"/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6" fillId="3" borderId="2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10" fillId="0" borderId="0" xfId="0" applyFont="1" applyBorder="1"/>
    <xf numFmtId="2" fontId="0" fillId="0" borderId="0" xfId="0" applyNumberFormat="1"/>
    <xf numFmtId="0" fontId="12" fillId="3" borderId="2" xfId="0" applyFont="1" applyFill="1" applyBorder="1" applyAlignment="1">
      <alignment horizontal="center" vertical="center"/>
    </xf>
    <xf numFmtId="2" fontId="12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2" fontId="12" fillId="3" borderId="2" xfId="0" applyNumberFormat="1" applyFont="1" applyFill="1" applyBorder="1" applyAlignment="1">
      <alignment horizontal="center"/>
    </xf>
    <xf numFmtId="0" fontId="12" fillId="3" borderId="2" xfId="0" applyNumberFormat="1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1" fontId="12" fillId="3" borderId="2" xfId="0" applyNumberFormat="1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/>
    </xf>
    <xf numFmtId="0" fontId="15" fillId="0" borderId="4" xfId="0" applyFont="1" applyFill="1" applyBorder="1"/>
    <xf numFmtId="2" fontId="15" fillId="0" borderId="4" xfId="0" applyNumberFormat="1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/>
    </xf>
    <xf numFmtId="0" fontId="15" fillId="0" borderId="2" xfId="0" applyFont="1" applyFill="1" applyBorder="1"/>
    <xf numFmtId="2" fontId="15" fillId="0" borderId="2" xfId="0" applyNumberFormat="1" applyFont="1" applyFill="1" applyBorder="1" applyAlignment="1">
      <alignment horizontal="center"/>
    </xf>
    <xf numFmtId="0" fontId="16" fillId="0" borderId="2" xfId="0" applyFont="1" applyFill="1" applyBorder="1"/>
    <xf numFmtId="0" fontId="16" fillId="0" borderId="2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/>
    <xf numFmtId="0" fontId="18" fillId="0" borderId="2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left" vertical="center"/>
    </xf>
    <xf numFmtId="2" fontId="16" fillId="0" borderId="2" xfId="0" applyNumberFormat="1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2" fontId="19" fillId="0" borderId="0" xfId="0" applyNumberFormat="1" applyFont="1"/>
    <xf numFmtId="0" fontId="19" fillId="0" borderId="0" xfId="0" applyFont="1" applyFill="1" applyAlignment="1">
      <alignment horizontal="center"/>
    </xf>
    <xf numFmtId="0" fontId="16" fillId="0" borderId="2" xfId="0" applyFont="1" applyFill="1" applyBorder="1" applyAlignment="1">
      <alignment horizontal="left"/>
    </xf>
    <xf numFmtId="0" fontId="18" fillId="0" borderId="2" xfId="0" applyFont="1" applyFill="1" applyBorder="1"/>
    <xf numFmtId="0" fontId="18" fillId="0" borderId="2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left"/>
    </xf>
    <xf numFmtId="0" fontId="16" fillId="0" borderId="2" xfId="0" applyFont="1" applyFill="1" applyBorder="1" applyAlignment="1">
      <alignment vertical="center"/>
    </xf>
    <xf numFmtId="0" fontId="16" fillId="0" borderId="5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5" fillId="0" borderId="2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left" vertical="center"/>
    </xf>
    <xf numFmtId="0" fontId="16" fillId="0" borderId="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vertical="center"/>
    </xf>
    <xf numFmtId="0" fontId="18" fillId="0" borderId="2" xfId="0" applyFont="1" applyFill="1" applyBorder="1" applyAlignment="1">
      <alignment vertical="center"/>
    </xf>
    <xf numFmtId="0" fontId="14" fillId="0" borderId="2" xfId="0" applyFont="1" applyFill="1" applyBorder="1" applyAlignment="1">
      <alignment vertical="center"/>
    </xf>
    <xf numFmtId="0" fontId="18" fillId="0" borderId="2" xfId="0" applyFont="1" applyFill="1" applyBorder="1" applyAlignment="1">
      <alignment horizontal="left"/>
    </xf>
    <xf numFmtId="0" fontId="12" fillId="5" borderId="2" xfId="0" applyFont="1" applyFill="1" applyBorder="1" applyAlignment="1">
      <alignment horizontal="center" vertical="center"/>
    </xf>
    <xf numFmtId="2" fontId="12" fillId="5" borderId="2" xfId="0" applyNumberFormat="1" applyFont="1" applyFill="1" applyBorder="1" applyAlignment="1">
      <alignment horizontal="center" vertical="center"/>
    </xf>
    <xf numFmtId="0" fontId="12" fillId="5" borderId="2" xfId="0" applyNumberFormat="1" applyFont="1" applyFill="1" applyBorder="1" applyAlignment="1">
      <alignment horizontal="center" vertical="center"/>
    </xf>
    <xf numFmtId="0" fontId="13" fillId="5" borderId="2" xfId="0" applyNumberFormat="1" applyFont="1" applyFill="1" applyBorder="1" applyAlignment="1">
      <alignment horizontal="center" vertical="center"/>
    </xf>
    <xf numFmtId="2" fontId="12" fillId="5" borderId="2" xfId="0" applyNumberFormat="1" applyFont="1" applyFill="1" applyBorder="1" applyAlignment="1">
      <alignment horizontal="center"/>
    </xf>
    <xf numFmtId="0" fontId="12" fillId="5" borderId="2" xfId="0" applyNumberFormat="1" applyFont="1" applyFill="1" applyBorder="1" applyAlignment="1">
      <alignment horizontal="center"/>
    </xf>
    <xf numFmtId="0" fontId="12" fillId="5" borderId="2" xfId="0" applyFont="1" applyFill="1" applyBorder="1" applyAlignment="1">
      <alignment horizontal="center"/>
    </xf>
    <xf numFmtId="1" fontId="12" fillId="5" borderId="2" xfId="0" applyNumberFormat="1" applyFont="1" applyFill="1" applyBorder="1" applyAlignment="1">
      <alignment horizontal="center"/>
    </xf>
    <xf numFmtId="2" fontId="15" fillId="0" borderId="2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19" fillId="0" borderId="0" xfId="0" applyNumberFormat="1" applyFont="1" applyAlignment="1">
      <alignment horizontal="center"/>
    </xf>
    <xf numFmtId="2" fontId="1" fillId="0" borderId="0" xfId="0" applyNumberFormat="1" applyFont="1" applyFill="1" applyAlignment="1">
      <alignment horizontal="center"/>
    </xf>
    <xf numFmtId="2" fontId="15" fillId="0" borderId="4" xfId="0" applyNumberFormat="1" applyFont="1" applyFill="1" applyBorder="1" applyAlignment="1">
      <alignment horizontal="center" vertical="center"/>
    </xf>
    <xf numFmtId="2" fontId="12" fillId="3" borderId="2" xfId="0" applyNumberFormat="1" applyFont="1" applyFill="1" applyBorder="1" applyAlignment="1">
      <alignment vertical="center"/>
    </xf>
    <xf numFmtId="0" fontId="12" fillId="3" borderId="2" xfId="0" applyFont="1" applyFill="1" applyBorder="1" applyAlignment="1">
      <alignment vertical="center"/>
    </xf>
    <xf numFmtId="2" fontId="0" fillId="0" borderId="0" xfId="0" applyNumberFormat="1" applyAlignment="1"/>
    <xf numFmtId="2" fontId="19" fillId="0" borderId="0" xfId="0" applyNumberFormat="1" applyFont="1" applyAlignment="1"/>
    <xf numFmtId="2" fontId="1" fillId="0" borderId="0" xfId="0" applyNumberFormat="1" applyFont="1" applyFill="1" applyBorder="1" applyAlignment="1">
      <alignment horizontal="center"/>
    </xf>
    <xf numFmtId="2" fontId="16" fillId="0" borderId="2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 vertical="center"/>
    </xf>
    <xf numFmtId="2" fontId="20" fillId="2" borderId="2" xfId="0" applyNumberFormat="1" applyFont="1" applyFill="1" applyBorder="1" applyAlignment="1">
      <alignment horizontal="center" vertical="center"/>
    </xf>
    <xf numFmtId="0" fontId="20" fillId="2" borderId="2" xfId="0" applyNumberFormat="1" applyFont="1" applyFill="1" applyBorder="1" applyAlignment="1">
      <alignment horizontal="center" vertical="center"/>
    </xf>
    <xf numFmtId="0" fontId="21" fillId="2" borderId="2" xfId="0" applyNumberFormat="1" applyFont="1" applyFill="1" applyBorder="1" applyAlignment="1">
      <alignment horizontal="center" vertical="center"/>
    </xf>
    <xf numFmtId="2" fontId="20" fillId="2" borderId="2" xfId="0" applyNumberFormat="1" applyFont="1" applyFill="1" applyBorder="1" applyAlignment="1">
      <alignment horizontal="center"/>
    </xf>
    <xf numFmtId="0" fontId="20" fillId="2" borderId="2" xfId="0" applyNumberFormat="1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/>
    </xf>
    <xf numFmtId="1" fontId="20" fillId="2" borderId="2" xfId="0" applyNumberFormat="1" applyFont="1" applyFill="1" applyBorder="1" applyAlignment="1">
      <alignment horizontal="center"/>
    </xf>
    <xf numFmtId="0" fontId="23" fillId="0" borderId="4" xfId="0" applyFont="1" applyFill="1" applyBorder="1"/>
    <xf numFmtId="0" fontId="23" fillId="0" borderId="2" xfId="0" applyFont="1" applyFill="1" applyBorder="1"/>
    <xf numFmtId="0" fontId="22" fillId="0" borderId="2" xfId="0" applyFont="1" applyFill="1" applyBorder="1"/>
    <xf numFmtId="0" fontId="24" fillId="0" borderId="4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left" vertical="center"/>
    </xf>
    <xf numFmtId="0" fontId="25" fillId="0" borderId="2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/>
    </xf>
    <xf numFmtId="2" fontId="26" fillId="0" borderId="4" xfId="0" applyNumberFormat="1" applyFont="1" applyFill="1" applyBorder="1" applyAlignment="1">
      <alignment horizontal="center"/>
    </xf>
    <xf numFmtId="0" fontId="26" fillId="0" borderId="4" xfId="0" applyFont="1" applyFill="1" applyBorder="1" applyAlignment="1">
      <alignment horizontal="center"/>
    </xf>
    <xf numFmtId="2" fontId="26" fillId="0" borderId="4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2" fontId="26" fillId="0" borderId="2" xfId="0" applyNumberFormat="1" applyFont="1" applyFill="1" applyBorder="1" applyAlignment="1">
      <alignment horizontal="center"/>
    </xf>
    <xf numFmtId="0" fontId="26" fillId="0" borderId="2" xfId="0" applyFont="1" applyFill="1" applyBorder="1" applyAlignment="1">
      <alignment horizontal="center"/>
    </xf>
    <xf numFmtId="2" fontId="26" fillId="0" borderId="2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left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left"/>
    </xf>
    <xf numFmtId="0" fontId="27" fillId="0" borderId="2" xfId="0" applyFont="1" applyFill="1" applyBorder="1" applyAlignment="1">
      <alignment horizontal="center"/>
    </xf>
    <xf numFmtId="0" fontId="26" fillId="0" borderId="2" xfId="0" applyFont="1" applyFill="1" applyBorder="1" applyAlignment="1">
      <alignment horizontal="left" vertical="center"/>
    </xf>
    <xf numFmtId="2" fontId="25" fillId="0" borderId="2" xfId="0" applyNumberFormat="1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0" fontId="26" fillId="0" borderId="2" xfId="0" applyFont="1" applyFill="1" applyBorder="1" applyAlignment="1">
      <alignment horizontal="left"/>
    </xf>
    <xf numFmtId="0" fontId="29" fillId="0" borderId="4" xfId="0" applyFont="1" applyFill="1" applyBorder="1" applyAlignment="1">
      <alignment horizontal="center"/>
    </xf>
    <xf numFmtId="0" fontId="30" fillId="0" borderId="2" xfId="0" applyFont="1" applyFill="1" applyBorder="1" applyAlignment="1">
      <alignment horizontal="center"/>
    </xf>
    <xf numFmtId="0" fontId="30" fillId="0" borderId="0" xfId="0" applyFont="1" applyFill="1" applyAlignment="1">
      <alignment horizontal="center"/>
    </xf>
    <xf numFmtId="0" fontId="30" fillId="0" borderId="7" xfId="0" applyFont="1" applyFill="1" applyBorder="1" applyAlignment="1">
      <alignment horizontal="center"/>
    </xf>
    <xf numFmtId="0" fontId="31" fillId="0" borderId="0" xfId="0" applyFont="1" applyFill="1"/>
    <xf numFmtId="14" fontId="16" fillId="0" borderId="2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left" vertical="center"/>
    </xf>
    <xf numFmtId="0" fontId="15" fillId="6" borderId="2" xfId="0" applyFont="1" applyFill="1" applyBorder="1" applyAlignment="1">
      <alignment horizontal="left" vertical="center"/>
    </xf>
    <xf numFmtId="0" fontId="16" fillId="6" borderId="2" xfId="0" applyFont="1" applyFill="1" applyBorder="1" applyAlignment="1">
      <alignment horizontal="left" vertical="center"/>
    </xf>
    <xf numFmtId="0" fontId="15" fillId="0" borderId="2" xfId="1" applyFont="1" applyFill="1" applyBorder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2" fontId="15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top"/>
    </xf>
    <xf numFmtId="0" fontId="15" fillId="0" borderId="0" xfId="0" applyNumberFormat="1" applyFont="1" applyFill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Alignment="1">
      <alignment horizontal="center"/>
    </xf>
    <xf numFmtId="0" fontId="19" fillId="0" borderId="0" xfId="0" applyFont="1" applyFill="1" applyBorder="1" applyAlignment="1">
      <alignment horizontal="center"/>
    </xf>
    <xf numFmtId="2" fontId="19" fillId="0" borderId="0" xfId="0" applyNumberFormat="1" applyFont="1" applyFill="1" applyAlignment="1">
      <alignment horizontal="center"/>
    </xf>
    <xf numFmtId="0" fontId="19" fillId="0" borderId="0" xfId="0" applyFon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2" fontId="19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2" fontId="19" fillId="0" borderId="0" xfId="0" applyNumberFormat="1" applyFont="1" applyFill="1"/>
    <xf numFmtId="0" fontId="19" fillId="0" borderId="0" xfId="0" applyFont="1" applyFill="1"/>
    <xf numFmtId="2" fontId="19" fillId="0" borderId="0" xfId="0" applyNumberFormat="1" applyFont="1" applyFill="1" applyAlignment="1"/>
    <xf numFmtId="0" fontId="15" fillId="0" borderId="5" xfId="0" applyFont="1" applyFill="1" applyBorder="1" applyAlignment="1">
      <alignment horizontal="left" vertical="center"/>
    </xf>
    <xf numFmtId="0" fontId="15" fillId="0" borderId="3" xfId="0" applyFont="1" applyFill="1" applyBorder="1" applyAlignment="1">
      <alignment horizontal="left" vertical="center"/>
    </xf>
    <xf numFmtId="0" fontId="15" fillId="0" borderId="3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/>
    </xf>
    <xf numFmtId="0" fontId="31" fillId="0" borderId="2" xfId="0" applyFont="1" applyFill="1" applyBorder="1"/>
    <xf numFmtId="0" fontId="17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left" vertical="center"/>
    </xf>
    <xf numFmtId="2" fontId="17" fillId="0" borderId="2" xfId="0" applyNumberFormat="1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2" fontId="17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/>
    <xf numFmtId="0" fontId="33" fillId="0" borderId="2" xfId="0" applyFont="1" applyFill="1" applyBorder="1" applyAlignment="1">
      <alignment horizontal="center"/>
    </xf>
    <xf numFmtId="0" fontId="15" fillId="0" borderId="0" xfId="0" applyFont="1" applyFill="1" applyAlignment="1">
      <alignment vertical="center"/>
    </xf>
    <xf numFmtId="0" fontId="29" fillId="0" borderId="2" xfId="0" applyFont="1" applyFill="1" applyBorder="1" applyAlignment="1">
      <alignment horizontal="center"/>
    </xf>
    <xf numFmtId="0" fontId="7" fillId="0" borderId="4" xfId="0" applyFont="1" applyFill="1" applyBorder="1"/>
    <xf numFmtId="0" fontId="34" fillId="0" borderId="2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2" fontId="7" fillId="0" borderId="2" xfId="0" applyNumberFormat="1" applyFont="1" applyFill="1" applyBorder="1" applyAlignment="1">
      <alignment horizontal="center" vertical="center"/>
    </xf>
    <xf numFmtId="2" fontId="7" fillId="0" borderId="4" xfId="0" applyNumberFormat="1" applyFont="1" applyFill="1" applyBorder="1" applyAlignment="1">
      <alignment horizontal="center"/>
    </xf>
    <xf numFmtId="0" fontId="35" fillId="0" borderId="2" xfId="0" applyFont="1" applyFill="1" applyBorder="1" applyAlignment="1">
      <alignment horizontal="left" vertical="center"/>
    </xf>
    <xf numFmtId="0" fontId="35" fillId="0" borderId="2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/>
    </xf>
    <xf numFmtId="2" fontId="35" fillId="0" borderId="2" xfId="0" applyNumberFormat="1" applyFont="1" applyFill="1" applyBorder="1" applyAlignment="1">
      <alignment horizontal="center"/>
    </xf>
    <xf numFmtId="0" fontId="35" fillId="0" borderId="2" xfId="0" applyFont="1" applyFill="1" applyBorder="1" applyAlignment="1">
      <alignment horizontal="center"/>
    </xf>
    <xf numFmtId="0" fontId="34" fillId="0" borderId="2" xfId="0" applyFont="1" applyFill="1" applyBorder="1" applyAlignment="1">
      <alignment horizontal="left" vertical="center"/>
    </xf>
    <xf numFmtId="0" fontId="34" fillId="0" borderId="2" xfId="0" applyFont="1" applyFill="1" applyBorder="1" applyAlignment="1">
      <alignment horizontal="center" vertical="center"/>
    </xf>
    <xf numFmtId="0" fontId="37" fillId="0" borderId="0" xfId="0" applyFont="1"/>
    <xf numFmtId="0" fontId="38" fillId="0" borderId="2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/>
    </xf>
    <xf numFmtId="2" fontId="7" fillId="0" borderId="4" xfId="0" applyNumberFormat="1" applyFont="1" applyFill="1" applyBorder="1" applyAlignment="1">
      <alignment horizontal="center" vertical="center"/>
    </xf>
    <xf numFmtId="0" fontId="37" fillId="0" borderId="0" xfId="0" applyFont="1" applyFill="1"/>
    <xf numFmtId="0" fontId="40" fillId="0" borderId="0" xfId="0" applyFont="1"/>
    <xf numFmtId="0" fontId="41" fillId="5" borderId="2" xfId="0" applyFont="1" applyFill="1" applyBorder="1" applyAlignment="1">
      <alignment horizontal="center" vertical="center"/>
    </xf>
    <xf numFmtId="2" fontId="41" fillId="5" borderId="2" xfId="0" applyNumberFormat="1" applyFont="1" applyFill="1" applyBorder="1" applyAlignment="1">
      <alignment horizontal="center" vertical="center"/>
    </xf>
    <xf numFmtId="0" fontId="41" fillId="5" borderId="2" xfId="0" applyNumberFormat="1" applyFont="1" applyFill="1" applyBorder="1" applyAlignment="1">
      <alignment horizontal="center" vertical="center"/>
    </xf>
    <xf numFmtId="0" fontId="39" fillId="5" borderId="2" xfId="0" applyNumberFormat="1" applyFont="1" applyFill="1" applyBorder="1" applyAlignment="1">
      <alignment horizontal="center" vertical="center"/>
    </xf>
    <xf numFmtId="2" fontId="41" fillId="5" borderId="2" xfId="0" applyNumberFormat="1" applyFont="1" applyFill="1" applyBorder="1" applyAlignment="1">
      <alignment horizontal="center"/>
    </xf>
    <xf numFmtId="0" fontId="41" fillId="5" borderId="2" xfId="0" applyNumberFormat="1" applyFont="1" applyFill="1" applyBorder="1" applyAlignment="1">
      <alignment horizontal="center"/>
    </xf>
    <xf numFmtId="0" fontId="41" fillId="5" borderId="2" xfId="0" applyFont="1" applyFill="1" applyBorder="1" applyAlignment="1">
      <alignment horizontal="center"/>
    </xf>
    <xf numFmtId="1" fontId="41" fillId="5" borderId="2" xfId="0" applyNumberFormat="1" applyFont="1" applyFill="1" applyBorder="1" applyAlignment="1">
      <alignment horizontal="center"/>
    </xf>
    <xf numFmtId="0" fontId="20" fillId="5" borderId="2" xfId="0" applyFont="1" applyFill="1" applyBorder="1" applyAlignment="1">
      <alignment horizontal="center" vertical="center"/>
    </xf>
    <xf numFmtId="2" fontId="20" fillId="5" borderId="2" xfId="0" applyNumberFormat="1" applyFont="1" applyFill="1" applyBorder="1" applyAlignment="1">
      <alignment horizontal="center" vertical="center"/>
    </xf>
    <xf numFmtId="0" fontId="20" fillId="5" borderId="2" xfId="0" applyNumberFormat="1" applyFont="1" applyFill="1" applyBorder="1" applyAlignment="1">
      <alignment horizontal="center" vertical="center"/>
    </xf>
    <xf numFmtId="0" fontId="21" fillId="5" borderId="2" xfId="0" applyNumberFormat="1" applyFont="1" applyFill="1" applyBorder="1" applyAlignment="1">
      <alignment horizontal="center" vertical="center"/>
    </xf>
    <xf numFmtId="2" fontId="20" fillId="5" borderId="2" xfId="0" applyNumberFormat="1" applyFont="1" applyFill="1" applyBorder="1" applyAlignment="1">
      <alignment horizontal="center"/>
    </xf>
    <xf numFmtId="0" fontId="20" fillId="5" borderId="2" xfId="0" applyNumberFormat="1" applyFont="1" applyFill="1" applyBorder="1" applyAlignment="1">
      <alignment horizontal="center"/>
    </xf>
    <xf numFmtId="0" fontId="20" fillId="5" borderId="2" xfId="0" applyFont="1" applyFill="1" applyBorder="1" applyAlignment="1">
      <alignment horizontal="center"/>
    </xf>
    <xf numFmtId="1" fontId="20" fillId="5" borderId="2" xfId="0" applyNumberFormat="1" applyFont="1" applyFill="1" applyBorder="1" applyAlignment="1">
      <alignment horizontal="center"/>
    </xf>
    <xf numFmtId="0" fontId="42" fillId="0" borderId="0" xfId="0" applyFont="1"/>
    <xf numFmtId="0" fontId="43" fillId="0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/>
    <xf numFmtId="0" fontId="22" fillId="0" borderId="2" xfId="0" applyFont="1" applyFill="1" applyBorder="1" applyAlignment="1">
      <alignment horizontal="center"/>
    </xf>
    <xf numFmtId="0" fontId="23" fillId="0" borderId="2" xfId="0" applyFont="1" applyFill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/>
    </xf>
    <xf numFmtId="0" fontId="23" fillId="0" borderId="2" xfId="0" applyFont="1" applyFill="1" applyBorder="1" applyAlignment="1">
      <alignment horizontal="center"/>
    </xf>
    <xf numFmtId="2" fontId="23" fillId="0" borderId="2" xfId="0" applyNumberFormat="1" applyFont="1" applyFill="1" applyBorder="1" applyAlignment="1">
      <alignment horizontal="center" vertical="center"/>
    </xf>
    <xf numFmtId="0" fontId="42" fillId="0" borderId="0" xfId="0" applyFont="1" applyFill="1"/>
    <xf numFmtId="0" fontId="23" fillId="0" borderId="2" xfId="0" applyFont="1" applyFill="1" applyBorder="1" applyAlignment="1">
      <alignment horizontal="left" vertical="center"/>
    </xf>
    <xf numFmtId="0" fontId="23" fillId="0" borderId="2" xfId="0" applyFont="1" applyFill="1" applyBorder="1" applyAlignment="1">
      <alignment vertical="center"/>
    </xf>
    <xf numFmtId="0" fontId="22" fillId="0" borderId="2" xfId="0" applyFont="1" applyFill="1" applyBorder="1" applyAlignment="1">
      <alignment horizontal="left"/>
    </xf>
    <xf numFmtId="0" fontId="22" fillId="0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left" vertical="center"/>
    </xf>
    <xf numFmtId="0" fontId="23" fillId="0" borderId="5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left" vertical="center"/>
    </xf>
    <xf numFmtId="0" fontId="45" fillId="0" borderId="0" xfId="0" applyFont="1" applyFill="1"/>
    <xf numFmtId="0" fontId="46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horizontal="left" vertical="center"/>
    </xf>
    <xf numFmtId="0" fontId="23" fillId="6" borderId="2" xfId="0" applyFont="1" applyFill="1" applyBorder="1" applyAlignment="1">
      <alignment horizontal="left" vertical="center"/>
    </xf>
    <xf numFmtId="0" fontId="22" fillId="0" borderId="2" xfId="0" applyFont="1" applyFill="1" applyBorder="1" applyAlignment="1">
      <alignment vertical="center"/>
    </xf>
    <xf numFmtId="2" fontId="22" fillId="0" borderId="2" xfId="0" applyNumberFormat="1" applyFont="1" applyFill="1" applyBorder="1" applyAlignment="1">
      <alignment horizontal="center"/>
    </xf>
    <xf numFmtId="2" fontId="22" fillId="0" borderId="2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center" vertical="center"/>
    </xf>
    <xf numFmtId="0" fontId="42" fillId="0" borderId="2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7" xfId="0" applyFont="1" applyFill="1" applyBorder="1" applyAlignment="1">
      <alignment horizontal="center"/>
    </xf>
    <xf numFmtId="0" fontId="23" fillId="0" borderId="2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2" fillId="0" borderId="2" xfId="0" applyFont="1" applyFill="1" applyBorder="1"/>
    <xf numFmtId="0" fontId="43" fillId="0" borderId="2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0" fontId="46" fillId="0" borderId="2" xfId="0" applyFont="1" applyFill="1" applyBorder="1"/>
    <xf numFmtId="0" fontId="43" fillId="0" borderId="2" xfId="0" applyFont="1" applyFill="1" applyBorder="1" applyAlignment="1">
      <alignment vertical="center"/>
    </xf>
    <xf numFmtId="0" fontId="46" fillId="0" borderId="2" xfId="0" applyFont="1" applyFill="1" applyBorder="1" applyAlignment="1">
      <alignment horizontal="center"/>
    </xf>
    <xf numFmtId="14" fontId="22" fillId="0" borderId="2" xfId="0" applyNumberFormat="1" applyFont="1" applyFill="1" applyBorder="1" applyAlignment="1">
      <alignment horizontal="center" vertical="center"/>
    </xf>
    <xf numFmtId="0" fontId="43" fillId="0" borderId="2" xfId="0" applyFont="1" applyFill="1" applyBorder="1" applyAlignment="1">
      <alignment horizontal="left" vertical="center"/>
    </xf>
    <xf numFmtId="0" fontId="23" fillId="0" borderId="2" xfId="1" applyFont="1" applyFill="1" applyBorder="1" applyAlignment="1">
      <alignment horizontal="left" vertical="center"/>
    </xf>
    <xf numFmtId="0" fontId="22" fillId="6" borderId="2" xfId="0" applyFont="1" applyFill="1" applyBorder="1" applyAlignment="1">
      <alignment horizontal="left" vertical="center"/>
    </xf>
    <xf numFmtId="0" fontId="46" fillId="0" borderId="2" xfId="0" applyFont="1" applyFill="1" applyBorder="1" applyAlignment="1">
      <alignment horizontal="left"/>
    </xf>
    <xf numFmtId="0" fontId="37" fillId="0" borderId="0" xfId="0" applyFont="1" applyFill="1" applyBorder="1"/>
    <xf numFmtId="0" fontId="47" fillId="0" borderId="0" xfId="0" applyFont="1" applyFill="1" applyBorder="1" applyAlignment="1">
      <alignment horizontal="center" vertical="center"/>
    </xf>
    <xf numFmtId="0" fontId="48" fillId="0" borderId="0" xfId="0" applyFont="1" applyFill="1"/>
    <xf numFmtId="0" fontId="22" fillId="0" borderId="8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 vertical="center"/>
    </xf>
    <xf numFmtId="2" fontId="20" fillId="3" borderId="2" xfId="0" applyNumberFormat="1" applyFont="1" applyFill="1" applyBorder="1" applyAlignment="1">
      <alignment horizontal="center" vertical="center"/>
    </xf>
    <xf numFmtId="0" fontId="20" fillId="3" borderId="2" xfId="0" applyNumberFormat="1" applyFont="1" applyFill="1" applyBorder="1" applyAlignment="1">
      <alignment horizontal="center" vertical="center"/>
    </xf>
    <xf numFmtId="0" fontId="21" fillId="3" borderId="2" xfId="0" applyNumberFormat="1" applyFont="1" applyFill="1" applyBorder="1" applyAlignment="1">
      <alignment horizontal="center" vertical="center"/>
    </xf>
    <xf numFmtId="2" fontId="20" fillId="3" borderId="2" xfId="0" applyNumberFormat="1" applyFont="1" applyFill="1" applyBorder="1" applyAlignment="1">
      <alignment vertical="center"/>
    </xf>
    <xf numFmtId="0" fontId="20" fillId="3" borderId="2" xfId="0" applyFont="1" applyFill="1" applyBorder="1" applyAlignment="1">
      <alignment vertical="center"/>
    </xf>
    <xf numFmtId="2" fontId="20" fillId="3" borderId="2" xfId="0" applyNumberFormat="1" applyFont="1" applyFill="1" applyBorder="1" applyAlignment="1">
      <alignment horizontal="center"/>
    </xf>
    <xf numFmtId="0" fontId="20" fillId="3" borderId="2" xfId="0" applyNumberFormat="1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/>
    </xf>
    <xf numFmtId="1" fontId="20" fillId="3" borderId="2" xfId="0" applyNumberFormat="1" applyFont="1" applyFill="1" applyBorder="1" applyAlignment="1">
      <alignment horizontal="center"/>
    </xf>
    <xf numFmtId="0" fontId="23" fillId="0" borderId="4" xfId="0" applyFont="1" applyFill="1" applyBorder="1" applyAlignment="1">
      <alignment horizontal="center"/>
    </xf>
    <xf numFmtId="0" fontId="43" fillId="0" borderId="4" xfId="0" applyFont="1" applyFill="1" applyBorder="1" applyAlignment="1">
      <alignment horizontal="center" vertical="center"/>
    </xf>
    <xf numFmtId="0" fontId="20" fillId="7" borderId="2" xfId="0" applyFont="1" applyFill="1" applyBorder="1" applyAlignment="1">
      <alignment horizontal="center" vertical="center"/>
    </xf>
    <xf numFmtId="2" fontId="20" fillId="7" borderId="2" xfId="0" applyNumberFormat="1" applyFont="1" applyFill="1" applyBorder="1" applyAlignment="1">
      <alignment horizontal="center" vertical="center"/>
    </xf>
    <xf numFmtId="0" fontId="20" fillId="7" borderId="2" xfId="0" applyNumberFormat="1" applyFont="1" applyFill="1" applyBorder="1" applyAlignment="1">
      <alignment horizontal="center" vertical="center"/>
    </xf>
    <xf numFmtId="0" fontId="21" fillId="7" borderId="2" xfId="0" applyNumberFormat="1" applyFont="1" applyFill="1" applyBorder="1" applyAlignment="1">
      <alignment horizontal="center" vertical="center"/>
    </xf>
    <xf numFmtId="2" fontId="20" fillId="7" borderId="2" xfId="0" applyNumberFormat="1" applyFont="1" applyFill="1" applyBorder="1" applyAlignment="1">
      <alignment vertical="center"/>
    </xf>
    <xf numFmtId="0" fontId="20" fillId="7" borderId="2" xfId="0" applyFont="1" applyFill="1" applyBorder="1" applyAlignment="1">
      <alignment vertical="center"/>
    </xf>
    <xf numFmtId="2" fontId="20" fillId="7" borderId="2" xfId="0" applyNumberFormat="1" applyFont="1" applyFill="1" applyBorder="1" applyAlignment="1">
      <alignment horizontal="center"/>
    </xf>
    <xf numFmtId="0" fontId="20" fillId="7" borderId="2" xfId="0" applyNumberFormat="1" applyFont="1" applyFill="1" applyBorder="1" applyAlignment="1">
      <alignment horizontal="center"/>
    </xf>
    <xf numFmtId="0" fontId="20" fillId="7" borderId="2" xfId="0" applyFont="1" applyFill="1" applyBorder="1" applyAlignment="1">
      <alignment horizontal="center"/>
    </xf>
    <xf numFmtId="1" fontId="20" fillId="7" borderId="2" xfId="0" applyNumberFormat="1" applyFont="1" applyFill="1" applyBorder="1" applyAlignment="1">
      <alignment horizontal="center"/>
    </xf>
    <xf numFmtId="0" fontId="0" fillId="7" borderId="0" xfId="0" applyFill="1"/>
    <xf numFmtId="0" fontId="44" fillId="0" borderId="2" xfId="0" applyFont="1" applyFill="1" applyBorder="1" applyAlignment="1">
      <alignment horizontal="center" vertical="center"/>
    </xf>
    <xf numFmtId="0" fontId="44" fillId="0" borderId="2" xfId="0" applyFont="1" applyFill="1" applyBorder="1" applyAlignment="1">
      <alignment horizontal="left" vertical="center"/>
    </xf>
    <xf numFmtId="2" fontId="44" fillId="0" borderId="2" xfId="0" applyNumberFormat="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2" fontId="44" fillId="0" borderId="2" xfId="0" applyNumberFormat="1" applyFont="1" applyFill="1" applyBorder="1" applyAlignment="1">
      <alignment horizontal="center" vertical="center"/>
    </xf>
    <xf numFmtId="0" fontId="44" fillId="0" borderId="2" xfId="0" applyFont="1" applyFill="1" applyBorder="1"/>
    <xf numFmtId="0" fontId="49" fillId="0" borderId="0" xfId="0" applyFont="1" applyFill="1"/>
    <xf numFmtId="0" fontId="22" fillId="0" borderId="0" xfId="0" applyFont="1" applyFill="1" applyAlignment="1">
      <alignment horizontal="left" vertical="center"/>
    </xf>
    <xf numFmtId="0" fontId="2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2" fontId="23" fillId="0" borderId="0" xfId="0" applyNumberFormat="1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2" fontId="23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/>
    </xf>
    <xf numFmtId="0" fontId="25" fillId="0" borderId="0" xfId="0" applyFont="1" applyFill="1" applyAlignment="1">
      <alignment horizontal="left" vertical="center"/>
    </xf>
    <xf numFmtId="0" fontId="25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2" fontId="26" fillId="0" borderId="0" xfId="0" applyNumberFormat="1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2" fontId="26" fillId="0" borderId="0" xfId="0" applyNumberFormat="1" applyFont="1" applyFill="1" applyAlignment="1">
      <alignment horizontal="center" vertical="center"/>
    </xf>
    <xf numFmtId="2" fontId="26" fillId="0" borderId="5" xfId="0" applyNumberFormat="1" applyFont="1" applyFill="1" applyBorder="1" applyAlignment="1">
      <alignment horizontal="center"/>
    </xf>
    <xf numFmtId="2" fontId="44" fillId="0" borderId="5" xfId="0" applyNumberFormat="1" applyFont="1" applyFill="1" applyBorder="1" applyAlignment="1">
      <alignment horizontal="center"/>
    </xf>
    <xf numFmtId="0" fontId="50" fillId="0" borderId="2" xfId="0" applyFont="1" applyFill="1" applyBorder="1" applyAlignment="1">
      <alignment horizontal="left" vertical="center"/>
    </xf>
    <xf numFmtId="0" fontId="50" fillId="0" borderId="2" xfId="0" applyFont="1" applyFill="1" applyBorder="1" applyAlignment="1">
      <alignment horizontal="center" vertical="center"/>
    </xf>
    <xf numFmtId="2" fontId="50" fillId="0" borderId="2" xfId="0" applyNumberFormat="1" applyFont="1" applyFill="1" applyBorder="1" applyAlignment="1">
      <alignment horizontal="center"/>
    </xf>
    <xf numFmtId="0" fontId="50" fillId="0" borderId="2" xfId="0" applyFont="1" applyFill="1" applyBorder="1" applyAlignment="1">
      <alignment horizontal="center"/>
    </xf>
    <xf numFmtId="2" fontId="50" fillId="0" borderId="2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/>
    </xf>
    <xf numFmtId="0" fontId="51" fillId="0" borderId="0" xfId="0" applyFont="1" applyFill="1"/>
    <xf numFmtId="0" fontId="13" fillId="0" borderId="1" xfId="0" applyFont="1" applyFill="1" applyBorder="1" applyAlignment="1"/>
    <xf numFmtId="0" fontId="13" fillId="0" borderId="0" xfId="0" applyFont="1" applyFill="1" applyBorder="1" applyAlignment="1"/>
    <xf numFmtId="0" fontId="13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/>
    <xf numFmtId="0" fontId="15" fillId="0" borderId="0" xfId="0" applyFont="1" applyFill="1"/>
    <xf numFmtId="2" fontId="15" fillId="0" borderId="0" xfId="0" applyNumberFormat="1" applyFont="1" applyFill="1"/>
    <xf numFmtId="0" fontId="19" fillId="0" borderId="0" xfId="0" applyFont="1" applyFill="1" applyBorder="1"/>
    <xf numFmtId="0" fontId="0" fillId="0" borderId="0" xfId="0" applyAlignment="1">
      <alignment horizontal="left"/>
    </xf>
    <xf numFmtId="0" fontId="43" fillId="5" borderId="2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left" vertical="center"/>
    </xf>
    <xf numFmtId="0" fontId="22" fillId="5" borderId="2" xfId="0" applyFont="1" applyFill="1" applyBorder="1" applyAlignment="1">
      <alignment horizontal="center" vertical="center"/>
    </xf>
    <xf numFmtId="0" fontId="23" fillId="5" borderId="2" xfId="0" applyFont="1" applyFill="1" applyBorder="1" applyAlignment="1">
      <alignment horizontal="center" vertical="center"/>
    </xf>
    <xf numFmtId="2" fontId="23" fillId="5" borderId="2" xfId="0" applyNumberFormat="1" applyFont="1" applyFill="1" applyBorder="1" applyAlignment="1">
      <alignment horizontal="center"/>
    </xf>
    <xf numFmtId="0" fontId="23" fillId="5" borderId="2" xfId="0" applyFont="1" applyFill="1" applyBorder="1" applyAlignment="1">
      <alignment horizontal="center"/>
    </xf>
    <xf numFmtId="2" fontId="23" fillId="5" borderId="2" xfId="0" applyNumberFormat="1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/>
    </xf>
    <xf numFmtId="0" fontId="42" fillId="5" borderId="0" xfId="0" applyFont="1" applyFill="1"/>
    <xf numFmtId="0" fontId="26" fillId="0" borderId="2" xfId="0" applyFont="1" applyFill="1" applyBorder="1"/>
    <xf numFmtId="0" fontId="40" fillId="0" borderId="0" xfId="0" applyFont="1" applyFill="1"/>
    <xf numFmtId="0" fontId="27" fillId="0" borderId="2" xfId="0" applyFont="1" applyFill="1" applyBorder="1" applyAlignment="1">
      <alignment vertical="center"/>
    </xf>
    <xf numFmtId="0" fontId="24" fillId="0" borderId="2" xfId="0" applyFont="1" applyFill="1" applyBorder="1" applyAlignment="1">
      <alignment horizontal="left" vertical="center"/>
    </xf>
    <xf numFmtId="0" fontId="25" fillId="0" borderId="2" xfId="0" applyFont="1" applyFill="1" applyBorder="1" applyAlignment="1">
      <alignment horizontal="left"/>
    </xf>
    <xf numFmtId="0" fontId="25" fillId="0" borderId="2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2" xfId="0" applyFont="1" applyFill="1" applyBorder="1" applyAlignment="1">
      <alignment horizontal="center" vertical="center"/>
    </xf>
    <xf numFmtId="2" fontId="28" fillId="0" borderId="2" xfId="0" applyNumberFormat="1" applyFont="1" applyFill="1" applyBorder="1" applyAlignment="1">
      <alignment horizontal="center"/>
    </xf>
    <xf numFmtId="0" fontId="28" fillId="0" borderId="2" xfId="0" applyFont="1" applyFill="1" applyBorder="1" applyAlignment="1">
      <alignment horizontal="center"/>
    </xf>
    <xf numFmtId="2" fontId="28" fillId="0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/>
    <xf numFmtId="0" fontId="25" fillId="0" borderId="7" xfId="0" applyFont="1" applyFill="1" applyBorder="1" applyAlignment="1">
      <alignment horizontal="center"/>
    </xf>
    <xf numFmtId="0" fontId="52" fillId="0" borderId="2" xfId="0" applyFont="1" applyFill="1" applyBorder="1"/>
    <xf numFmtId="0" fontId="26" fillId="0" borderId="2" xfId="0" applyFont="1" applyFill="1" applyBorder="1" applyAlignment="1">
      <alignment vertical="center"/>
    </xf>
    <xf numFmtId="0" fontId="26" fillId="0" borderId="4" xfId="0" applyFont="1" applyFill="1" applyBorder="1"/>
    <xf numFmtId="0" fontId="25" fillId="0" borderId="2" xfId="0" applyFont="1" applyFill="1" applyBorder="1"/>
    <xf numFmtId="0" fontId="23" fillId="5" borderId="2" xfId="0" applyFont="1" applyFill="1" applyBorder="1" applyAlignment="1">
      <alignment horizontal="left" vertical="center"/>
    </xf>
    <xf numFmtId="0" fontId="24" fillId="5" borderId="2" xfId="0" applyFont="1" applyFill="1" applyBorder="1" applyAlignment="1">
      <alignment horizontal="center" vertical="center"/>
    </xf>
    <xf numFmtId="0" fontId="26" fillId="5" borderId="2" xfId="0" applyFont="1" applyFill="1" applyBorder="1" applyAlignment="1">
      <alignment horizontal="left" vertical="center"/>
    </xf>
    <xf numFmtId="0" fontId="25" fillId="5" borderId="2" xfId="0" applyFont="1" applyFill="1" applyBorder="1" applyAlignment="1">
      <alignment horizontal="center" vertical="center"/>
    </xf>
    <xf numFmtId="0" fontId="26" fillId="5" borderId="2" xfId="0" applyFont="1" applyFill="1" applyBorder="1" applyAlignment="1">
      <alignment horizontal="center" vertical="center"/>
    </xf>
    <xf numFmtId="2" fontId="26" fillId="5" borderId="2" xfId="0" applyNumberFormat="1" applyFont="1" applyFill="1" applyBorder="1" applyAlignment="1">
      <alignment horizontal="center"/>
    </xf>
    <xf numFmtId="0" fontId="26" fillId="5" borderId="2" xfId="0" applyFont="1" applyFill="1" applyBorder="1" applyAlignment="1">
      <alignment horizontal="center"/>
    </xf>
    <xf numFmtId="2" fontId="26" fillId="5" borderId="2" xfId="0" applyNumberFormat="1" applyFont="1" applyFill="1" applyBorder="1" applyAlignment="1">
      <alignment horizontal="center" vertical="center"/>
    </xf>
    <xf numFmtId="0" fontId="26" fillId="5" borderId="2" xfId="0" applyFont="1" applyFill="1" applyBorder="1"/>
    <xf numFmtId="0" fontId="25" fillId="5" borderId="2" xfId="0" applyFont="1" applyFill="1" applyBorder="1" applyAlignment="1">
      <alignment horizontal="center"/>
    </xf>
    <xf numFmtId="0" fontId="40" fillId="5" borderId="0" xfId="0" applyFont="1" applyFill="1"/>
    <xf numFmtId="0" fontId="27" fillId="5" borderId="2" xfId="0" applyFont="1" applyFill="1" applyBorder="1" applyAlignment="1">
      <alignment horizontal="left" vertical="center"/>
    </xf>
    <xf numFmtId="0" fontId="27" fillId="5" borderId="2" xfId="0" applyFont="1" applyFill="1" applyBorder="1" applyAlignment="1">
      <alignment horizontal="center" vertical="center"/>
    </xf>
    <xf numFmtId="2" fontId="26" fillId="5" borderId="4" xfId="0" applyNumberFormat="1" applyFont="1" applyFill="1" applyBorder="1" applyAlignment="1">
      <alignment horizontal="center"/>
    </xf>
    <xf numFmtId="0" fontId="26" fillId="5" borderId="4" xfId="0" applyFont="1" applyFill="1" applyBorder="1" applyAlignment="1">
      <alignment horizontal="center"/>
    </xf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left"/>
    </xf>
    <xf numFmtId="0" fontId="27" fillId="5" borderId="2" xfId="0" applyFont="1" applyFill="1" applyBorder="1" applyAlignment="1">
      <alignment horizontal="center"/>
    </xf>
    <xf numFmtId="0" fontId="24" fillId="5" borderId="4" xfId="0" applyFont="1" applyFill="1" applyBorder="1" applyAlignment="1">
      <alignment horizontal="center" vertical="center"/>
    </xf>
    <xf numFmtId="0" fontId="23" fillId="5" borderId="2" xfId="0" applyFont="1" applyFill="1" applyBorder="1"/>
    <xf numFmtId="0" fontId="0" fillId="5" borderId="0" xfId="0" applyFill="1"/>
    <xf numFmtId="0" fontId="22" fillId="5" borderId="2" xfId="0" applyFont="1" applyFill="1" applyBorder="1" applyAlignment="1"/>
    <xf numFmtId="0" fontId="25" fillId="5" borderId="2" xfId="0" applyFont="1" applyFill="1" applyBorder="1" applyAlignment="1">
      <alignment horizontal="left" vertical="center"/>
    </xf>
    <xf numFmtId="0" fontId="22" fillId="5" borderId="2" xfId="0" applyFont="1" applyFill="1" applyBorder="1"/>
    <xf numFmtId="0" fontId="23" fillId="5" borderId="4" xfId="0" applyFont="1" applyFill="1" applyBorder="1" applyAlignment="1">
      <alignment horizontal="center"/>
    </xf>
    <xf numFmtId="0" fontId="24" fillId="5" borderId="2" xfId="0" applyFont="1" applyFill="1" applyBorder="1" applyAlignment="1">
      <alignment horizontal="left" vertical="center"/>
    </xf>
    <xf numFmtId="0" fontId="26" fillId="5" borderId="4" xfId="0" applyFont="1" applyFill="1" applyBorder="1" applyAlignment="1">
      <alignment horizontal="center" vertical="center"/>
    </xf>
    <xf numFmtId="2" fontId="26" fillId="5" borderId="4" xfId="0" applyNumberFormat="1" applyFont="1" applyFill="1" applyBorder="1" applyAlignment="1">
      <alignment horizontal="center" vertical="center"/>
    </xf>
    <xf numFmtId="0" fontId="26" fillId="5" borderId="4" xfId="0" applyFont="1" applyFill="1" applyBorder="1"/>
    <xf numFmtId="0" fontId="53" fillId="5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horizontal="left" vertical="center"/>
    </xf>
    <xf numFmtId="0" fontId="54" fillId="5" borderId="2" xfId="0" applyFont="1" applyFill="1" applyBorder="1" applyAlignment="1">
      <alignment horizontal="center" vertical="center"/>
    </xf>
    <xf numFmtId="2" fontId="54" fillId="5" borderId="2" xfId="0" applyNumberFormat="1" applyFont="1" applyFill="1" applyBorder="1" applyAlignment="1">
      <alignment horizontal="center"/>
    </xf>
    <xf numFmtId="0" fontId="54" fillId="5" borderId="2" xfId="0" applyFont="1" applyFill="1" applyBorder="1" applyAlignment="1">
      <alignment horizontal="center"/>
    </xf>
    <xf numFmtId="2" fontId="54" fillId="5" borderId="2" xfId="0" applyNumberFormat="1" applyFont="1" applyFill="1" applyBorder="1" applyAlignment="1">
      <alignment horizontal="center" vertical="center"/>
    </xf>
    <xf numFmtId="0" fontId="55" fillId="5" borderId="2" xfId="0" applyFont="1" applyFill="1" applyBorder="1" applyAlignment="1">
      <alignment horizontal="center"/>
    </xf>
    <xf numFmtId="0" fontId="0" fillId="5" borderId="0" xfId="0" applyFont="1" applyFill="1"/>
    <xf numFmtId="0" fontId="55" fillId="5" borderId="8" xfId="0" applyFont="1" applyFill="1" applyBorder="1" applyAlignment="1">
      <alignment horizontal="center"/>
    </xf>
    <xf numFmtId="0" fontId="46" fillId="5" borderId="2" xfId="0" applyFont="1" applyFill="1" applyBorder="1" applyAlignment="1">
      <alignment horizontal="left" vertical="center"/>
    </xf>
    <xf numFmtId="0" fontId="46" fillId="5" borderId="2" xfId="0" applyFont="1" applyFill="1" applyBorder="1" applyAlignment="1">
      <alignment horizontal="center" vertical="center"/>
    </xf>
    <xf numFmtId="0" fontId="0" fillId="0" borderId="2" xfId="0" applyBorder="1"/>
    <xf numFmtId="0" fontId="23" fillId="0" borderId="0" xfId="0" applyFont="1" applyFill="1" applyAlignment="1">
      <alignment horizontal="left" vertical="center"/>
    </xf>
    <xf numFmtId="0" fontId="25" fillId="5" borderId="0" xfId="0" applyFont="1" applyFill="1" applyAlignment="1">
      <alignment horizontal="center"/>
    </xf>
    <xf numFmtId="0" fontId="0" fillId="0" borderId="4" xfId="0" applyBorder="1"/>
    <xf numFmtId="0" fontId="23" fillId="0" borderId="0" xfId="0" applyFont="1" applyFill="1"/>
    <xf numFmtId="0" fontId="44" fillId="5" borderId="2" xfId="0" applyFont="1" applyFill="1" applyBorder="1" applyAlignment="1">
      <alignment horizontal="left" vertical="center"/>
    </xf>
    <xf numFmtId="0" fontId="44" fillId="5" borderId="2" xfId="0" applyFont="1" applyFill="1" applyBorder="1" applyAlignment="1">
      <alignment horizontal="center" vertical="center"/>
    </xf>
    <xf numFmtId="2" fontId="44" fillId="5" borderId="2" xfId="0" applyNumberFormat="1" applyFont="1" applyFill="1" applyBorder="1" applyAlignment="1">
      <alignment horizontal="center"/>
    </xf>
    <xf numFmtId="0" fontId="44" fillId="5" borderId="2" xfId="0" applyFont="1" applyFill="1" applyBorder="1" applyAlignment="1">
      <alignment horizontal="center"/>
    </xf>
    <xf numFmtId="2" fontId="44" fillId="5" borderId="2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2" fontId="26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/>
    <xf numFmtId="0" fontId="26" fillId="0" borderId="0" xfId="0" applyFont="1" applyFill="1" applyBorder="1" applyAlignment="1">
      <alignment horizontal="left" vertical="center"/>
    </xf>
    <xf numFmtId="0" fontId="28" fillId="0" borderId="7" xfId="0" applyFont="1" applyFill="1" applyBorder="1" applyAlignment="1">
      <alignment horizontal="center"/>
    </xf>
    <xf numFmtId="0" fontId="49" fillId="5" borderId="0" xfId="0" applyFont="1" applyFill="1"/>
    <xf numFmtId="0" fontId="28" fillId="5" borderId="2" xfId="0" applyFont="1" applyFill="1" applyBorder="1" applyAlignment="1">
      <alignment horizontal="center"/>
    </xf>
    <xf numFmtId="0" fontId="28" fillId="5" borderId="2" xfId="0" applyFont="1" applyFill="1" applyBorder="1" applyAlignment="1">
      <alignment horizontal="center" vertical="center"/>
    </xf>
    <xf numFmtId="0" fontId="23" fillId="5" borderId="2" xfId="0" applyFont="1" applyFill="1" applyBorder="1" applyAlignment="1">
      <alignment horizontal="left" vertical="center" wrapText="1"/>
    </xf>
    <xf numFmtId="0" fontId="23" fillId="5" borderId="2" xfId="0" applyFont="1" applyFill="1" applyBorder="1" applyAlignment="1">
      <alignment horizontal="center" vertical="center" wrapText="1"/>
    </xf>
    <xf numFmtId="0" fontId="23" fillId="5" borderId="4" xfId="0" applyFont="1" applyFill="1" applyBorder="1"/>
    <xf numFmtId="0" fontId="43" fillId="0" borderId="0" xfId="0" applyFont="1" applyFill="1" applyAlignment="1">
      <alignment horizontal="center" vertical="center"/>
    </xf>
    <xf numFmtId="0" fontId="56" fillId="5" borderId="2" xfId="0" applyFont="1" applyFill="1" applyBorder="1" applyAlignment="1">
      <alignment horizontal="center" vertical="center"/>
    </xf>
    <xf numFmtId="0" fontId="57" fillId="5" borderId="2" xfId="0" applyFont="1" applyFill="1" applyBorder="1" applyAlignment="1">
      <alignment horizontal="left" vertical="center"/>
    </xf>
    <xf numFmtId="0" fontId="57" fillId="5" borderId="2" xfId="0" applyFont="1" applyFill="1" applyBorder="1" applyAlignment="1">
      <alignment horizontal="center" vertical="center"/>
    </xf>
    <xf numFmtId="0" fontId="58" fillId="5" borderId="2" xfId="0" applyFont="1" applyFill="1" applyBorder="1" applyAlignment="1">
      <alignment horizontal="center" vertical="center"/>
    </xf>
    <xf numFmtId="2" fontId="58" fillId="5" borderId="2" xfId="0" applyNumberFormat="1" applyFont="1" applyFill="1" applyBorder="1" applyAlignment="1">
      <alignment horizontal="center"/>
    </xf>
    <xf numFmtId="0" fontId="58" fillId="5" borderId="2" xfId="0" applyFont="1" applyFill="1" applyBorder="1" applyAlignment="1">
      <alignment horizontal="center"/>
    </xf>
    <xf numFmtId="2" fontId="58" fillId="5" borderId="2" xfId="0" applyNumberFormat="1" applyFont="1" applyFill="1" applyBorder="1" applyAlignment="1">
      <alignment horizontal="center" vertical="center"/>
    </xf>
    <xf numFmtId="0" fontId="58" fillId="5" borderId="2" xfId="0" applyFont="1" applyFill="1" applyBorder="1"/>
    <xf numFmtId="0" fontId="59" fillId="5" borderId="0" xfId="0" applyFont="1" applyFill="1"/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</cellXfs>
  <cellStyles count="2">
    <cellStyle name="Calcul" xfId="1" builtinId="22"/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192"/>
  <sheetViews>
    <sheetView topLeftCell="A149" workbookViewId="0">
      <selection activeCell="B122" sqref="B122"/>
    </sheetView>
  </sheetViews>
  <sheetFormatPr baseColWidth="10" defaultRowHeight="15"/>
  <cols>
    <col min="1" max="1" width="3.5703125" customWidth="1"/>
    <col min="2" max="2" width="21.28515625" customWidth="1"/>
    <col min="3" max="3" width="26.7109375" customWidth="1"/>
    <col min="4" max="4" width="13.42578125" customWidth="1"/>
    <col min="5" max="5" width="4" customWidth="1"/>
    <col min="6" max="6" width="5.140625" customWidth="1"/>
    <col min="7" max="7" width="4.85546875" customWidth="1"/>
    <col min="8" max="8" width="7.140625" customWidth="1"/>
    <col min="9" max="9" width="5.140625" customWidth="1"/>
    <col min="10" max="10" width="4.85546875" customWidth="1"/>
    <col min="11" max="11" width="6.85546875" customWidth="1"/>
    <col min="12" max="12" width="4.85546875" customWidth="1"/>
    <col min="13" max="13" width="4.42578125" customWidth="1"/>
    <col min="14" max="14" width="4.5703125" customWidth="1"/>
    <col min="15" max="15" width="3.140625" customWidth="1"/>
    <col min="16" max="16" width="6" customWidth="1"/>
    <col min="17" max="17" width="4.85546875" customWidth="1"/>
    <col min="18" max="18" width="6.85546875" customWidth="1"/>
    <col min="19" max="19" width="6" customWidth="1"/>
    <col min="20" max="20" width="4.85546875" customWidth="1"/>
    <col min="21" max="21" width="6.85546875" customWidth="1"/>
    <col min="22" max="22" width="4.85546875" customWidth="1"/>
    <col min="23" max="23" width="4.42578125" customWidth="1"/>
    <col min="24" max="24" width="4.5703125" customWidth="1"/>
    <col min="25" max="25" width="3.140625" customWidth="1"/>
    <col min="26" max="26" width="4.7109375" customWidth="1"/>
    <col min="27" max="27" width="4.5703125" customWidth="1"/>
    <col min="28" max="28" width="3.5703125" customWidth="1"/>
    <col min="29" max="29" width="4.5703125" customWidth="1"/>
    <col min="30" max="30" width="4.85546875" customWidth="1"/>
    <col min="31" max="31" width="8.42578125" customWidth="1"/>
    <col min="32" max="32" width="4.7109375" customWidth="1"/>
    <col min="33" max="33" width="6.85546875" customWidth="1"/>
    <col min="34" max="42" width="7.7109375" customWidth="1"/>
  </cols>
  <sheetData>
    <row r="1" spans="1:42" ht="26.25">
      <c r="A1" s="22" t="s">
        <v>3582</v>
      </c>
      <c r="B1" s="23"/>
      <c r="C1" s="23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12"/>
      <c r="X1" s="12"/>
      <c r="Y1" s="12"/>
      <c r="Z1" s="12"/>
      <c r="AA1" s="12"/>
      <c r="AB1" s="12"/>
      <c r="AC1" s="14"/>
      <c r="AD1" s="14"/>
      <c r="AE1" s="14"/>
      <c r="AF1" s="12"/>
      <c r="AG1" s="7"/>
      <c r="AH1" s="7"/>
      <c r="AI1" s="7"/>
      <c r="AJ1" s="7"/>
      <c r="AK1" s="7"/>
      <c r="AL1" s="7"/>
      <c r="AM1" s="7"/>
      <c r="AN1" s="7"/>
      <c r="AO1" s="7"/>
      <c r="AP1" s="7"/>
    </row>
    <row r="2" spans="1:42" ht="26.25">
      <c r="A2" s="22" t="s">
        <v>0</v>
      </c>
      <c r="B2" s="23"/>
      <c r="C2" s="23"/>
      <c r="D2" s="137"/>
      <c r="E2" s="137"/>
      <c r="F2" s="139"/>
      <c r="G2" s="140"/>
      <c r="H2" s="140"/>
      <c r="I2" s="141"/>
      <c r="J2" s="142"/>
      <c r="K2" s="137"/>
      <c r="L2" s="139"/>
      <c r="M2" s="143"/>
      <c r="N2" s="143"/>
      <c r="O2" s="143"/>
      <c r="P2" s="144"/>
      <c r="Q2" s="140"/>
      <c r="R2" s="140"/>
      <c r="S2" s="145"/>
      <c r="T2" s="146"/>
      <c r="U2" s="60"/>
      <c r="V2" s="147"/>
      <c r="W2" s="12"/>
      <c r="X2" s="12"/>
      <c r="Y2" s="12"/>
      <c r="Z2" s="12"/>
      <c r="AA2" s="12"/>
      <c r="AB2" s="12"/>
      <c r="AC2" s="14"/>
      <c r="AD2" s="14"/>
      <c r="AE2" s="14"/>
      <c r="AF2" s="12"/>
      <c r="AG2" s="7"/>
      <c r="AH2" s="7"/>
      <c r="AI2" s="7"/>
      <c r="AJ2" s="7"/>
      <c r="AK2" s="7"/>
      <c r="AL2" s="7"/>
      <c r="AM2" s="7"/>
      <c r="AN2" s="7"/>
      <c r="AO2" s="7"/>
      <c r="AP2" s="7"/>
    </row>
    <row r="3" spans="1:42" ht="26.25">
      <c r="A3" s="22" t="s">
        <v>1</v>
      </c>
      <c r="B3" s="23"/>
      <c r="C3" s="23"/>
      <c r="D3" s="137"/>
      <c r="E3" s="137"/>
      <c r="F3" s="139"/>
      <c r="G3" s="140"/>
      <c r="H3" s="140"/>
      <c r="I3" s="141"/>
      <c r="J3" s="142"/>
      <c r="K3" s="137"/>
      <c r="L3" s="139"/>
      <c r="M3" s="143"/>
      <c r="N3" s="143"/>
      <c r="O3" s="143"/>
      <c r="P3" s="144"/>
      <c r="Q3" s="140"/>
      <c r="R3" s="140"/>
      <c r="S3" s="145"/>
      <c r="T3" s="146"/>
      <c r="U3" s="60"/>
      <c r="V3" s="147"/>
      <c r="W3" s="12"/>
      <c r="X3" s="12"/>
      <c r="Y3" s="12"/>
      <c r="Z3" s="12"/>
      <c r="AA3" s="12"/>
      <c r="AB3" s="12"/>
      <c r="AC3" s="14"/>
      <c r="AD3" s="14"/>
      <c r="AE3" s="14"/>
      <c r="AF3" s="12"/>
      <c r="AG3" s="7"/>
      <c r="AH3" s="7"/>
      <c r="AI3" s="7"/>
      <c r="AJ3" s="7"/>
      <c r="AK3" s="7"/>
      <c r="AL3" s="7"/>
      <c r="AM3" s="7"/>
      <c r="AN3" s="7"/>
      <c r="AO3" s="7"/>
      <c r="AP3" s="7"/>
    </row>
    <row r="4" spans="1:42" ht="26.25">
      <c r="A4" s="23" t="s">
        <v>3518</v>
      </c>
      <c r="B4" s="23"/>
      <c r="C4" s="23"/>
      <c r="D4" s="137"/>
      <c r="E4" s="137"/>
      <c r="F4" s="139"/>
      <c r="G4" s="140"/>
      <c r="H4" s="140"/>
      <c r="I4" s="141"/>
      <c r="J4" s="142"/>
      <c r="K4" s="137"/>
      <c r="L4" s="139"/>
      <c r="M4" s="143"/>
      <c r="N4" s="143"/>
      <c r="O4" s="143"/>
      <c r="P4" s="144"/>
      <c r="Q4" s="140"/>
      <c r="R4" s="140"/>
      <c r="S4" s="145"/>
      <c r="T4" s="146"/>
      <c r="U4" s="60"/>
      <c r="V4" s="147"/>
      <c r="W4" s="12"/>
      <c r="X4" s="12"/>
      <c r="Y4" s="12"/>
      <c r="Z4" s="12"/>
      <c r="AA4" s="12"/>
      <c r="AB4" s="12"/>
      <c r="AC4" s="14"/>
      <c r="AD4" s="14"/>
      <c r="AE4" s="14"/>
      <c r="AF4" s="12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ht="28.5">
      <c r="A5" s="421" t="s">
        <v>3598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</row>
    <row r="7" spans="1:42" s="209" customFormat="1" ht="11.25">
      <c r="A7" s="201" t="s">
        <v>4</v>
      </c>
      <c r="B7" s="201" t="s">
        <v>5</v>
      </c>
      <c r="C7" s="201" t="s">
        <v>6</v>
      </c>
      <c r="D7" s="201" t="s">
        <v>7</v>
      </c>
      <c r="E7" s="201" t="s">
        <v>8</v>
      </c>
      <c r="F7" s="202" t="s">
        <v>9</v>
      </c>
      <c r="G7" s="201" t="s">
        <v>10</v>
      </c>
      <c r="H7" s="201" t="s">
        <v>11</v>
      </c>
      <c r="I7" s="202" t="s">
        <v>12</v>
      </c>
      <c r="J7" s="201" t="s">
        <v>10</v>
      </c>
      <c r="K7" s="201" t="s">
        <v>13</v>
      </c>
      <c r="L7" s="202" t="s">
        <v>14</v>
      </c>
      <c r="M7" s="203" t="s">
        <v>15</v>
      </c>
      <c r="N7" s="204" t="s">
        <v>16</v>
      </c>
      <c r="O7" s="203" t="s">
        <v>17</v>
      </c>
      <c r="P7" s="202" t="s">
        <v>18</v>
      </c>
      <c r="Q7" s="201" t="s">
        <v>19</v>
      </c>
      <c r="R7" s="201" t="s">
        <v>13</v>
      </c>
      <c r="S7" s="202" t="s">
        <v>20</v>
      </c>
      <c r="T7" s="201" t="s">
        <v>19</v>
      </c>
      <c r="U7" s="201" t="s">
        <v>13</v>
      </c>
      <c r="V7" s="205" t="s">
        <v>21</v>
      </c>
      <c r="W7" s="206" t="s">
        <v>22</v>
      </c>
      <c r="X7" s="206" t="s">
        <v>23</v>
      </c>
      <c r="Y7" s="206" t="s">
        <v>24</v>
      </c>
      <c r="Z7" s="206" t="s">
        <v>25</v>
      </c>
      <c r="AA7" s="207" t="s">
        <v>26</v>
      </c>
      <c r="AB7" s="207" t="s">
        <v>27</v>
      </c>
      <c r="AC7" s="205" t="s">
        <v>28</v>
      </c>
      <c r="AD7" s="205" t="s">
        <v>29</v>
      </c>
      <c r="AE7" s="205" t="s">
        <v>30</v>
      </c>
      <c r="AF7" s="208" t="s">
        <v>31</v>
      </c>
      <c r="AG7" s="201" t="s">
        <v>33</v>
      </c>
      <c r="AH7" s="201" t="s">
        <v>34</v>
      </c>
      <c r="AI7" s="201" t="s">
        <v>35</v>
      </c>
      <c r="AJ7" s="201" t="s">
        <v>36</v>
      </c>
      <c r="AK7" s="201" t="s">
        <v>37</v>
      </c>
      <c r="AL7" s="201" t="s">
        <v>38</v>
      </c>
      <c r="AM7" s="201" t="s">
        <v>39</v>
      </c>
      <c r="AN7" s="201" t="s">
        <v>40</v>
      </c>
      <c r="AO7" s="201" t="s">
        <v>41</v>
      </c>
      <c r="AP7" s="201" t="s">
        <v>42</v>
      </c>
    </row>
    <row r="8" spans="1:42" s="217" customFormat="1" ht="11.25">
      <c r="A8" s="210">
        <v>1</v>
      </c>
      <c r="B8" s="211" t="s">
        <v>153</v>
      </c>
      <c r="C8" s="211" t="s">
        <v>154</v>
      </c>
      <c r="D8" s="212" t="s">
        <v>155</v>
      </c>
      <c r="E8" s="213">
        <v>1</v>
      </c>
      <c r="F8" s="214">
        <v>15.88</v>
      </c>
      <c r="G8" s="215">
        <v>30</v>
      </c>
      <c r="H8" s="215" t="s">
        <v>3372</v>
      </c>
      <c r="I8" s="214">
        <v>17.7</v>
      </c>
      <c r="J8" s="215">
        <v>30</v>
      </c>
      <c r="K8" s="215" t="s">
        <v>3372</v>
      </c>
      <c r="L8" s="216">
        <f t="shared" ref="L8:L39" si="0">(F8+I8)/2</f>
        <v>16.79</v>
      </c>
      <c r="M8" s="213">
        <f t="shared" ref="M8:M39" si="1">IF(L8&gt;=10,60,G8+J8)</f>
        <v>60</v>
      </c>
      <c r="N8" s="213">
        <f t="shared" ref="N8:N39" si="2">IF(H8="ACC",0,1)+IF(K8="ACC",0,1)</f>
        <v>0</v>
      </c>
      <c r="O8" s="213">
        <f t="shared" ref="O8:O39" si="3">IF(F8&lt;10,1,(IF(I8&lt;10,1,0)))</f>
        <v>0</v>
      </c>
      <c r="P8" s="214">
        <v>17.07</v>
      </c>
      <c r="Q8" s="215">
        <v>30</v>
      </c>
      <c r="R8" s="215" t="s">
        <v>3372</v>
      </c>
      <c r="S8" s="214">
        <v>18.32</v>
      </c>
      <c r="T8" s="215">
        <v>30</v>
      </c>
      <c r="U8" s="215" t="s">
        <v>3372</v>
      </c>
      <c r="V8" s="214">
        <f t="shared" ref="V8:V39" si="4">(P8+S8)/2</f>
        <v>17.695</v>
      </c>
      <c r="W8" s="215">
        <f t="shared" ref="W8:W39" si="5">IF(V8&gt;=10,60,Q8+T8)</f>
        <v>60</v>
      </c>
      <c r="X8" s="215">
        <f t="shared" ref="X8:X39" si="6">IF(R8="ACC",0,1)+IF(U8="ACC",0,1)</f>
        <v>0</v>
      </c>
      <c r="Y8" s="215">
        <f t="shared" ref="Y8:Y39" si="7">IF(P8&lt;10,1,(IF(S8&lt;10,1,0)))</f>
        <v>0</v>
      </c>
      <c r="Z8" s="215">
        <f t="shared" ref="Z8:Z39" si="8">N8+X8</f>
        <v>0</v>
      </c>
      <c r="AA8" s="215">
        <f t="shared" ref="AA8:AA39" si="9">O8+Y8</f>
        <v>0</v>
      </c>
      <c r="AB8" s="215">
        <f t="shared" ref="AB8:AB39" si="10">Z8+AA8</f>
        <v>0</v>
      </c>
      <c r="AC8" s="214">
        <f t="shared" ref="AC8:AC36" si="11">IF(AB8=0,1,IF(AB8=1,0.99,IF(AB8=2,0.98,IF(AB8=3,0.97,IF(AB8=4,0.96,IF(AB8=5,0.95,IF(AB8=6,0.94)))))))</f>
        <v>1</v>
      </c>
      <c r="AD8" s="214">
        <f t="shared" ref="AD8:AD39" si="12">AVERAGE(L8,V8)</f>
        <v>17.2425</v>
      </c>
      <c r="AE8" s="214">
        <f t="shared" ref="AE8:AE39" si="13">AC8*AD8</f>
        <v>17.2425</v>
      </c>
      <c r="AF8" s="215">
        <f t="shared" ref="AF8:AF39" si="14">M8+W8</f>
        <v>120</v>
      </c>
      <c r="AG8" s="212" t="s">
        <v>3453</v>
      </c>
      <c r="AH8" s="212" t="s">
        <v>3451</v>
      </c>
      <c r="AI8" s="212" t="s">
        <v>3454</v>
      </c>
      <c r="AJ8" s="212" t="s">
        <v>3455</v>
      </c>
      <c r="AK8" s="212" t="s">
        <v>3452</v>
      </c>
      <c r="AL8" s="212" t="s">
        <v>3456</v>
      </c>
      <c r="AM8" s="212" t="s">
        <v>3459</v>
      </c>
      <c r="AN8" s="212" t="s">
        <v>3457</v>
      </c>
      <c r="AO8" s="212" t="s">
        <v>3460</v>
      </c>
      <c r="AP8" s="212" t="s">
        <v>3458</v>
      </c>
    </row>
    <row r="9" spans="1:42" s="217" customFormat="1" ht="11.25">
      <c r="A9" s="210">
        <v>2</v>
      </c>
      <c r="B9" s="218" t="s">
        <v>726</v>
      </c>
      <c r="C9" s="218" t="s">
        <v>727</v>
      </c>
      <c r="D9" s="213" t="s">
        <v>728</v>
      </c>
      <c r="E9" s="213">
        <v>7</v>
      </c>
      <c r="F9" s="214">
        <v>18.72</v>
      </c>
      <c r="G9" s="215">
        <v>30</v>
      </c>
      <c r="H9" s="215" t="s">
        <v>3372</v>
      </c>
      <c r="I9" s="214">
        <v>18.09</v>
      </c>
      <c r="J9" s="215">
        <v>30</v>
      </c>
      <c r="K9" s="215" t="s">
        <v>3372</v>
      </c>
      <c r="L9" s="216">
        <f t="shared" si="0"/>
        <v>18.405000000000001</v>
      </c>
      <c r="M9" s="213">
        <f t="shared" si="1"/>
        <v>60</v>
      </c>
      <c r="N9" s="213">
        <f t="shared" si="2"/>
        <v>0</v>
      </c>
      <c r="O9" s="213">
        <f t="shared" si="3"/>
        <v>0</v>
      </c>
      <c r="P9" s="214">
        <v>15.09</v>
      </c>
      <c r="Q9" s="215">
        <v>30</v>
      </c>
      <c r="R9" s="215" t="s">
        <v>3372</v>
      </c>
      <c r="S9" s="214">
        <v>17.45</v>
      </c>
      <c r="T9" s="215">
        <v>30</v>
      </c>
      <c r="U9" s="215" t="s">
        <v>3510</v>
      </c>
      <c r="V9" s="214">
        <f t="shared" si="4"/>
        <v>16.27</v>
      </c>
      <c r="W9" s="215">
        <f t="shared" si="5"/>
        <v>60</v>
      </c>
      <c r="X9" s="215">
        <f t="shared" si="6"/>
        <v>1</v>
      </c>
      <c r="Y9" s="215">
        <f t="shared" si="7"/>
        <v>0</v>
      </c>
      <c r="Z9" s="215">
        <f t="shared" si="8"/>
        <v>1</v>
      </c>
      <c r="AA9" s="215">
        <f t="shared" si="9"/>
        <v>0</v>
      </c>
      <c r="AB9" s="215">
        <f t="shared" si="10"/>
        <v>1</v>
      </c>
      <c r="AC9" s="214">
        <f t="shared" si="11"/>
        <v>0.99</v>
      </c>
      <c r="AD9" s="214">
        <f t="shared" si="12"/>
        <v>17.337499999999999</v>
      </c>
      <c r="AE9" s="214">
        <f t="shared" si="13"/>
        <v>17.164124999999999</v>
      </c>
      <c r="AF9" s="215">
        <f t="shared" si="14"/>
        <v>120</v>
      </c>
      <c r="AG9" s="212" t="s">
        <v>3453</v>
      </c>
      <c r="AH9" s="212" t="s">
        <v>3451</v>
      </c>
      <c r="AI9" s="212" t="s">
        <v>3452</v>
      </c>
      <c r="AJ9" s="212" t="s">
        <v>3454</v>
      </c>
      <c r="AK9" s="212" t="s">
        <v>3458</v>
      </c>
      <c r="AL9" s="212" t="s">
        <v>3455</v>
      </c>
      <c r="AM9" s="212" t="s">
        <v>3456</v>
      </c>
      <c r="AN9" s="212" t="s">
        <v>3459</v>
      </c>
      <c r="AO9" s="212" t="s">
        <v>3457</v>
      </c>
      <c r="AP9" s="212" t="s">
        <v>3460</v>
      </c>
    </row>
    <row r="10" spans="1:42" s="217" customFormat="1" ht="11.25">
      <c r="A10" s="210">
        <v>3</v>
      </c>
      <c r="B10" s="211" t="s">
        <v>1004</v>
      </c>
      <c r="C10" s="211" t="s">
        <v>1005</v>
      </c>
      <c r="D10" s="212" t="s">
        <v>1006</v>
      </c>
      <c r="E10" s="213">
        <v>9</v>
      </c>
      <c r="F10" s="214">
        <v>15.46</v>
      </c>
      <c r="G10" s="215">
        <v>30</v>
      </c>
      <c r="H10" s="215" t="s">
        <v>3372</v>
      </c>
      <c r="I10" s="214">
        <v>16.68</v>
      </c>
      <c r="J10" s="215">
        <v>30</v>
      </c>
      <c r="K10" s="215" t="s">
        <v>3372</v>
      </c>
      <c r="L10" s="216">
        <f t="shared" si="0"/>
        <v>16.07</v>
      </c>
      <c r="M10" s="213">
        <f t="shared" si="1"/>
        <v>60</v>
      </c>
      <c r="N10" s="213">
        <f t="shared" si="2"/>
        <v>0</v>
      </c>
      <c r="O10" s="213">
        <f t="shared" si="3"/>
        <v>0</v>
      </c>
      <c r="P10" s="214">
        <v>17.14</v>
      </c>
      <c r="Q10" s="215">
        <v>30</v>
      </c>
      <c r="R10" s="215" t="s">
        <v>3372</v>
      </c>
      <c r="S10" s="214">
        <v>17.78</v>
      </c>
      <c r="T10" s="215">
        <v>30</v>
      </c>
      <c r="U10" s="215" t="s">
        <v>3372</v>
      </c>
      <c r="V10" s="214">
        <f t="shared" si="4"/>
        <v>17.46</v>
      </c>
      <c r="W10" s="215">
        <f t="shared" si="5"/>
        <v>60</v>
      </c>
      <c r="X10" s="215">
        <f t="shared" si="6"/>
        <v>0</v>
      </c>
      <c r="Y10" s="215">
        <f t="shared" si="7"/>
        <v>0</v>
      </c>
      <c r="Z10" s="215">
        <f t="shared" si="8"/>
        <v>0</v>
      </c>
      <c r="AA10" s="215">
        <f t="shared" si="9"/>
        <v>0</v>
      </c>
      <c r="AB10" s="215">
        <f t="shared" si="10"/>
        <v>0</v>
      </c>
      <c r="AC10" s="214">
        <f t="shared" si="11"/>
        <v>1</v>
      </c>
      <c r="AD10" s="214">
        <f t="shared" si="12"/>
        <v>16.765000000000001</v>
      </c>
      <c r="AE10" s="214">
        <f t="shared" si="13"/>
        <v>16.765000000000001</v>
      </c>
      <c r="AF10" s="215">
        <f t="shared" si="14"/>
        <v>120</v>
      </c>
      <c r="AG10" s="212" t="s">
        <v>3453</v>
      </c>
      <c r="AH10" s="212" t="s">
        <v>3455</v>
      </c>
      <c r="AI10" s="212" t="s">
        <v>3451</v>
      </c>
      <c r="AJ10" s="212" t="s">
        <v>3454</v>
      </c>
      <c r="AK10" s="212" t="s">
        <v>3457</v>
      </c>
      <c r="AL10" s="212" t="s">
        <v>3452</v>
      </c>
      <c r="AM10" s="212" t="s">
        <v>3460</v>
      </c>
      <c r="AN10" s="212" t="s">
        <v>3458</v>
      </c>
      <c r="AO10" s="212" t="s">
        <v>3459</v>
      </c>
      <c r="AP10" s="212" t="s">
        <v>3456</v>
      </c>
    </row>
    <row r="11" spans="1:42" s="217" customFormat="1" ht="11.25">
      <c r="A11" s="210">
        <v>4</v>
      </c>
      <c r="B11" s="218" t="s">
        <v>1825</v>
      </c>
      <c r="C11" s="218" t="s">
        <v>1826</v>
      </c>
      <c r="D11" s="213" t="s">
        <v>3447</v>
      </c>
      <c r="E11" s="213">
        <v>18</v>
      </c>
      <c r="F11" s="214">
        <v>16.899999999999999</v>
      </c>
      <c r="G11" s="215">
        <v>30</v>
      </c>
      <c r="H11" s="215" t="s">
        <v>3372</v>
      </c>
      <c r="I11" s="214">
        <v>16.68</v>
      </c>
      <c r="J11" s="215">
        <v>30</v>
      </c>
      <c r="K11" s="215" t="s">
        <v>3372</v>
      </c>
      <c r="L11" s="216">
        <f t="shared" si="0"/>
        <v>16.79</v>
      </c>
      <c r="M11" s="213">
        <f t="shared" si="1"/>
        <v>60</v>
      </c>
      <c r="N11" s="213">
        <f t="shared" si="2"/>
        <v>0</v>
      </c>
      <c r="O11" s="213">
        <f t="shared" si="3"/>
        <v>0</v>
      </c>
      <c r="P11" s="214">
        <v>16.100000000000001</v>
      </c>
      <c r="Q11" s="215">
        <v>30</v>
      </c>
      <c r="R11" s="215" t="s">
        <v>3372</v>
      </c>
      <c r="S11" s="214">
        <v>17.350000000000001</v>
      </c>
      <c r="T11" s="215">
        <v>30</v>
      </c>
      <c r="U11" s="215" t="s">
        <v>3372</v>
      </c>
      <c r="V11" s="214">
        <f t="shared" si="4"/>
        <v>16.725000000000001</v>
      </c>
      <c r="W11" s="215">
        <f t="shared" si="5"/>
        <v>60</v>
      </c>
      <c r="X11" s="215">
        <f t="shared" si="6"/>
        <v>0</v>
      </c>
      <c r="Y11" s="215">
        <f t="shared" si="7"/>
        <v>0</v>
      </c>
      <c r="Z11" s="215">
        <f t="shared" si="8"/>
        <v>0</v>
      </c>
      <c r="AA11" s="215">
        <f t="shared" si="9"/>
        <v>0</v>
      </c>
      <c r="AB11" s="215">
        <f t="shared" si="10"/>
        <v>0</v>
      </c>
      <c r="AC11" s="214">
        <f t="shared" si="11"/>
        <v>1</v>
      </c>
      <c r="AD11" s="214">
        <f t="shared" si="12"/>
        <v>16.7575</v>
      </c>
      <c r="AE11" s="214">
        <f t="shared" si="13"/>
        <v>16.7575</v>
      </c>
      <c r="AF11" s="215">
        <f t="shared" si="14"/>
        <v>120</v>
      </c>
      <c r="AG11" s="212" t="s">
        <v>3453</v>
      </c>
      <c r="AH11" s="212" t="s">
        <v>3455</v>
      </c>
      <c r="AI11" s="212" t="s">
        <v>3452</v>
      </c>
      <c r="AJ11" s="212" t="s">
        <v>3451</v>
      </c>
      <c r="AK11" s="212" t="s">
        <v>3454</v>
      </c>
      <c r="AL11" s="212" t="s">
        <v>3456</v>
      </c>
      <c r="AM11" s="212" t="s">
        <v>3459</v>
      </c>
      <c r="AN11" s="212" t="s">
        <v>3457</v>
      </c>
      <c r="AO11" s="212" t="s">
        <v>3460</v>
      </c>
      <c r="AP11" s="212" t="s">
        <v>3458</v>
      </c>
    </row>
    <row r="12" spans="1:42" s="217" customFormat="1" ht="11.25">
      <c r="A12" s="210">
        <v>5</v>
      </c>
      <c r="B12" s="218" t="s">
        <v>299</v>
      </c>
      <c r="C12" s="218" t="s">
        <v>300</v>
      </c>
      <c r="D12" s="213" t="s">
        <v>301</v>
      </c>
      <c r="E12" s="213">
        <v>2</v>
      </c>
      <c r="F12" s="214">
        <v>16.14</v>
      </c>
      <c r="G12" s="215">
        <v>30</v>
      </c>
      <c r="H12" s="215" t="s">
        <v>3372</v>
      </c>
      <c r="I12" s="214">
        <v>16.48</v>
      </c>
      <c r="J12" s="215">
        <v>30</v>
      </c>
      <c r="K12" s="215" t="s">
        <v>3372</v>
      </c>
      <c r="L12" s="216">
        <f t="shared" si="0"/>
        <v>16.310000000000002</v>
      </c>
      <c r="M12" s="213">
        <f t="shared" si="1"/>
        <v>60</v>
      </c>
      <c r="N12" s="213">
        <f t="shared" si="2"/>
        <v>0</v>
      </c>
      <c r="O12" s="213">
        <f t="shared" si="3"/>
        <v>0</v>
      </c>
      <c r="P12" s="214">
        <v>15.4</v>
      </c>
      <c r="Q12" s="215">
        <v>30</v>
      </c>
      <c r="R12" s="215" t="s">
        <v>3372</v>
      </c>
      <c r="S12" s="214">
        <v>18.420000000000002</v>
      </c>
      <c r="T12" s="215">
        <v>30</v>
      </c>
      <c r="U12" s="215" t="s">
        <v>3372</v>
      </c>
      <c r="V12" s="214">
        <f t="shared" si="4"/>
        <v>16.91</v>
      </c>
      <c r="W12" s="215">
        <f t="shared" si="5"/>
        <v>60</v>
      </c>
      <c r="X12" s="215">
        <f t="shared" si="6"/>
        <v>0</v>
      </c>
      <c r="Y12" s="215">
        <f t="shared" si="7"/>
        <v>0</v>
      </c>
      <c r="Z12" s="215">
        <f t="shared" si="8"/>
        <v>0</v>
      </c>
      <c r="AA12" s="215">
        <f t="shared" si="9"/>
        <v>0</v>
      </c>
      <c r="AB12" s="215">
        <f t="shared" si="10"/>
        <v>0</v>
      </c>
      <c r="AC12" s="214">
        <f t="shared" si="11"/>
        <v>1</v>
      </c>
      <c r="AD12" s="214">
        <f t="shared" si="12"/>
        <v>16.61</v>
      </c>
      <c r="AE12" s="214">
        <f t="shared" si="13"/>
        <v>16.61</v>
      </c>
      <c r="AF12" s="215">
        <f t="shared" si="14"/>
        <v>120</v>
      </c>
      <c r="AG12" s="212" t="s">
        <v>3453</v>
      </c>
      <c r="AH12" s="212" t="s">
        <v>3451</v>
      </c>
      <c r="AI12" s="212" t="s">
        <v>3452</v>
      </c>
      <c r="AJ12" s="212" t="s">
        <v>3457</v>
      </c>
      <c r="AK12" s="212" t="s">
        <v>3455</v>
      </c>
      <c r="AL12" s="212" t="s">
        <v>3454</v>
      </c>
      <c r="AM12" s="212" t="s">
        <v>3460</v>
      </c>
      <c r="AN12" s="212" t="s">
        <v>3456</v>
      </c>
      <c r="AO12" s="212" t="s">
        <v>3459</v>
      </c>
      <c r="AP12" s="212" t="s">
        <v>3458</v>
      </c>
    </row>
    <row r="13" spans="1:42" s="217" customFormat="1" ht="11.25">
      <c r="A13" s="210">
        <v>6</v>
      </c>
      <c r="B13" s="218" t="s">
        <v>1817</v>
      </c>
      <c r="C13" s="218" t="s">
        <v>59</v>
      </c>
      <c r="D13" s="213" t="s">
        <v>1818</v>
      </c>
      <c r="E13" s="213">
        <v>18</v>
      </c>
      <c r="F13" s="214">
        <v>16.559999999999999</v>
      </c>
      <c r="G13" s="215">
        <v>30</v>
      </c>
      <c r="H13" s="215" t="s">
        <v>3373</v>
      </c>
      <c r="I13" s="214">
        <v>16.170000000000002</v>
      </c>
      <c r="J13" s="215">
        <v>30</v>
      </c>
      <c r="K13" s="215" t="s">
        <v>3372</v>
      </c>
      <c r="L13" s="216">
        <f t="shared" si="0"/>
        <v>16.365000000000002</v>
      </c>
      <c r="M13" s="213">
        <f t="shared" si="1"/>
        <v>60</v>
      </c>
      <c r="N13" s="213">
        <f t="shared" si="2"/>
        <v>1</v>
      </c>
      <c r="O13" s="213">
        <f t="shared" si="3"/>
        <v>0</v>
      </c>
      <c r="P13" s="214">
        <v>16.53</v>
      </c>
      <c r="Q13" s="215">
        <v>30</v>
      </c>
      <c r="R13" s="215" t="s">
        <v>3372</v>
      </c>
      <c r="S13" s="214">
        <v>16.72</v>
      </c>
      <c r="T13" s="215">
        <v>30</v>
      </c>
      <c r="U13" s="215" t="s">
        <v>3372</v>
      </c>
      <c r="V13" s="214">
        <f t="shared" si="4"/>
        <v>16.625</v>
      </c>
      <c r="W13" s="215">
        <f t="shared" si="5"/>
        <v>60</v>
      </c>
      <c r="X13" s="215">
        <f t="shared" si="6"/>
        <v>0</v>
      </c>
      <c r="Y13" s="215">
        <f t="shared" si="7"/>
        <v>0</v>
      </c>
      <c r="Z13" s="215">
        <f t="shared" si="8"/>
        <v>1</v>
      </c>
      <c r="AA13" s="215">
        <f t="shared" si="9"/>
        <v>0</v>
      </c>
      <c r="AB13" s="215">
        <f t="shared" si="10"/>
        <v>1</v>
      </c>
      <c r="AC13" s="214">
        <f t="shared" si="11"/>
        <v>0.99</v>
      </c>
      <c r="AD13" s="214">
        <f t="shared" si="12"/>
        <v>16.495000000000001</v>
      </c>
      <c r="AE13" s="214">
        <f t="shared" si="13"/>
        <v>16.33005</v>
      </c>
      <c r="AF13" s="215">
        <f t="shared" si="14"/>
        <v>120</v>
      </c>
      <c r="AG13" s="212" t="s">
        <v>3453</v>
      </c>
      <c r="AH13" s="212" t="s">
        <v>3455</v>
      </c>
      <c r="AI13" s="212" t="s">
        <v>3451</v>
      </c>
      <c r="AJ13" s="212" t="s">
        <v>3452</v>
      </c>
      <c r="AK13" s="212" t="s">
        <v>3460</v>
      </c>
      <c r="AL13" s="212" t="s">
        <v>3454</v>
      </c>
      <c r="AM13" s="212" t="s">
        <v>3457</v>
      </c>
      <c r="AN13" s="212" t="s">
        <v>3459</v>
      </c>
      <c r="AO13" s="212" t="s">
        <v>3458</v>
      </c>
      <c r="AP13" s="212" t="s">
        <v>3456</v>
      </c>
    </row>
    <row r="14" spans="1:42" s="217" customFormat="1" ht="11.25">
      <c r="A14" s="210">
        <v>7</v>
      </c>
      <c r="B14" s="218" t="s">
        <v>950</v>
      </c>
      <c r="C14" s="218" t="s">
        <v>910</v>
      </c>
      <c r="D14" s="213" t="s">
        <v>951</v>
      </c>
      <c r="E14" s="213">
        <v>9</v>
      </c>
      <c r="F14" s="214">
        <v>13.58</v>
      </c>
      <c r="G14" s="215">
        <v>30</v>
      </c>
      <c r="H14" s="215" t="s">
        <v>3372</v>
      </c>
      <c r="I14" s="214">
        <v>16.670000000000002</v>
      </c>
      <c r="J14" s="215">
        <v>30</v>
      </c>
      <c r="K14" s="215" t="s">
        <v>3372</v>
      </c>
      <c r="L14" s="216">
        <f t="shared" si="0"/>
        <v>15.125</v>
      </c>
      <c r="M14" s="213">
        <f t="shared" si="1"/>
        <v>60</v>
      </c>
      <c r="N14" s="213">
        <f t="shared" si="2"/>
        <v>0</v>
      </c>
      <c r="O14" s="213">
        <f t="shared" si="3"/>
        <v>0</v>
      </c>
      <c r="P14" s="214">
        <v>16.309999999999999</v>
      </c>
      <c r="Q14" s="215">
        <v>30</v>
      </c>
      <c r="R14" s="215" t="s">
        <v>3372</v>
      </c>
      <c r="S14" s="214">
        <v>18.36</v>
      </c>
      <c r="T14" s="215">
        <v>30</v>
      </c>
      <c r="U14" s="215" t="s">
        <v>3372</v>
      </c>
      <c r="V14" s="214">
        <f t="shared" si="4"/>
        <v>17.335000000000001</v>
      </c>
      <c r="W14" s="215">
        <f t="shared" si="5"/>
        <v>60</v>
      </c>
      <c r="X14" s="215">
        <f t="shared" si="6"/>
        <v>0</v>
      </c>
      <c r="Y14" s="215">
        <f t="shared" si="7"/>
        <v>0</v>
      </c>
      <c r="Z14" s="215">
        <f t="shared" si="8"/>
        <v>0</v>
      </c>
      <c r="AA14" s="215">
        <f t="shared" si="9"/>
        <v>0</v>
      </c>
      <c r="AB14" s="215">
        <f t="shared" si="10"/>
        <v>0</v>
      </c>
      <c r="AC14" s="214">
        <f t="shared" si="11"/>
        <v>1</v>
      </c>
      <c r="AD14" s="214">
        <f t="shared" si="12"/>
        <v>16.23</v>
      </c>
      <c r="AE14" s="214">
        <f t="shared" si="13"/>
        <v>16.23</v>
      </c>
      <c r="AF14" s="215">
        <f t="shared" si="14"/>
        <v>120</v>
      </c>
      <c r="AG14" s="212" t="s">
        <v>3453</v>
      </c>
      <c r="AH14" s="212" t="s">
        <v>3451</v>
      </c>
      <c r="AI14" s="212" t="s">
        <v>3452</v>
      </c>
      <c r="AJ14" s="212" t="s">
        <v>3454</v>
      </c>
      <c r="AK14" s="212" t="s">
        <v>3456</v>
      </c>
      <c r="AL14" s="212" t="s">
        <v>3460</v>
      </c>
      <c r="AM14" s="212" t="s">
        <v>3455</v>
      </c>
      <c r="AN14" s="212" t="s">
        <v>3457</v>
      </c>
      <c r="AO14" s="212" t="s">
        <v>3459</v>
      </c>
      <c r="AP14" s="212" t="s">
        <v>3458</v>
      </c>
    </row>
    <row r="15" spans="1:42" s="217" customFormat="1" ht="11.25">
      <c r="A15" s="210">
        <v>8</v>
      </c>
      <c r="B15" s="218" t="s">
        <v>952</v>
      </c>
      <c r="C15" s="218" t="s">
        <v>953</v>
      </c>
      <c r="D15" s="213" t="s">
        <v>954</v>
      </c>
      <c r="E15" s="213">
        <v>9</v>
      </c>
      <c r="F15" s="214">
        <v>14.77</v>
      </c>
      <c r="G15" s="215">
        <v>30</v>
      </c>
      <c r="H15" s="215" t="s">
        <v>3372</v>
      </c>
      <c r="I15" s="214">
        <v>16.72</v>
      </c>
      <c r="J15" s="215">
        <v>30</v>
      </c>
      <c r="K15" s="215" t="s">
        <v>3372</v>
      </c>
      <c r="L15" s="216">
        <f t="shared" si="0"/>
        <v>15.744999999999999</v>
      </c>
      <c r="M15" s="213">
        <f t="shared" si="1"/>
        <v>60</v>
      </c>
      <c r="N15" s="213">
        <f t="shared" si="2"/>
        <v>0</v>
      </c>
      <c r="O15" s="213">
        <f t="shared" si="3"/>
        <v>0</v>
      </c>
      <c r="P15" s="214">
        <v>15.98</v>
      </c>
      <c r="Q15" s="215">
        <v>30</v>
      </c>
      <c r="R15" s="215" t="s">
        <v>3372</v>
      </c>
      <c r="S15" s="214">
        <v>17.350000000000001</v>
      </c>
      <c r="T15" s="215">
        <v>30</v>
      </c>
      <c r="U15" s="215" t="s">
        <v>3372</v>
      </c>
      <c r="V15" s="214">
        <f t="shared" si="4"/>
        <v>16.664999999999999</v>
      </c>
      <c r="W15" s="215">
        <f t="shared" si="5"/>
        <v>60</v>
      </c>
      <c r="X15" s="215">
        <f t="shared" si="6"/>
        <v>0</v>
      </c>
      <c r="Y15" s="215">
        <f t="shared" si="7"/>
        <v>0</v>
      </c>
      <c r="Z15" s="215">
        <f t="shared" si="8"/>
        <v>0</v>
      </c>
      <c r="AA15" s="215">
        <f t="shared" si="9"/>
        <v>0</v>
      </c>
      <c r="AB15" s="215">
        <f t="shared" si="10"/>
        <v>0</v>
      </c>
      <c r="AC15" s="214">
        <f t="shared" si="11"/>
        <v>1</v>
      </c>
      <c r="AD15" s="214">
        <f t="shared" si="12"/>
        <v>16.204999999999998</v>
      </c>
      <c r="AE15" s="214">
        <f t="shared" si="13"/>
        <v>16.204999999999998</v>
      </c>
      <c r="AF15" s="215">
        <f t="shared" si="14"/>
        <v>120</v>
      </c>
      <c r="AG15" s="212" t="s">
        <v>3453</v>
      </c>
      <c r="AH15" s="212" t="s">
        <v>3451</v>
      </c>
      <c r="AI15" s="212" t="s">
        <v>3455</v>
      </c>
      <c r="AJ15" s="212" t="s">
        <v>3454</v>
      </c>
      <c r="AK15" s="212" t="s">
        <v>3459</v>
      </c>
      <c r="AL15" s="212" t="s">
        <v>3452</v>
      </c>
      <c r="AM15" s="212" t="s">
        <v>3457</v>
      </c>
      <c r="AN15" s="212" t="s">
        <v>3460</v>
      </c>
      <c r="AO15" s="212" t="s">
        <v>3456</v>
      </c>
      <c r="AP15" s="212" t="s">
        <v>3458</v>
      </c>
    </row>
    <row r="16" spans="1:42" s="217" customFormat="1" ht="11.25">
      <c r="A16" s="210">
        <v>9</v>
      </c>
      <c r="B16" s="218" t="s">
        <v>1950</v>
      </c>
      <c r="C16" s="218" t="s">
        <v>1144</v>
      </c>
      <c r="D16" s="213" t="s">
        <v>1951</v>
      </c>
      <c r="E16" s="213">
        <v>19</v>
      </c>
      <c r="F16" s="214">
        <v>15.64</v>
      </c>
      <c r="G16" s="215">
        <v>30</v>
      </c>
      <c r="H16" s="215" t="s">
        <v>3372</v>
      </c>
      <c r="I16" s="214">
        <v>16.64</v>
      </c>
      <c r="J16" s="215">
        <v>30</v>
      </c>
      <c r="K16" s="215" t="s">
        <v>3372</v>
      </c>
      <c r="L16" s="216">
        <f t="shared" si="0"/>
        <v>16.14</v>
      </c>
      <c r="M16" s="213">
        <f t="shared" si="1"/>
        <v>60</v>
      </c>
      <c r="N16" s="213">
        <f t="shared" si="2"/>
        <v>0</v>
      </c>
      <c r="O16" s="213">
        <f t="shared" si="3"/>
        <v>0</v>
      </c>
      <c r="P16" s="214">
        <v>15.06</v>
      </c>
      <c r="Q16" s="215">
        <v>30</v>
      </c>
      <c r="R16" s="215" t="s">
        <v>3372</v>
      </c>
      <c r="S16" s="214">
        <v>17.14</v>
      </c>
      <c r="T16" s="215">
        <v>30</v>
      </c>
      <c r="U16" s="215" t="s">
        <v>3372</v>
      </c>
      <c r="V16" s="214">
        <f t="shared" si="4"/>
        <v>16.100000000000001</v>
      </c>
      <c r="W16" s="215">
        <f t="shared" si="5"/>
        <v>60</v>
      </c>
      <c r="X16" s="215">
        <f t="shared" si="6"/>
        <v>0</v>
      </c>
      <c r="Y16" s="215">
        <f t="shared" si="7"/>
        <v>0</v>
      </c>
      <c r="Z16" s="215">
        <f t="shared" si="8"/>
        <v>0</v>
      </c>
      <c r="AA16" s="215">
        <f t="shared" si="9"/>
        <v>0</v>
      </c>
      <c r="AB16" s="215">
        <f t="shared" si="10"/>
        <v>0</v>
      </c>
      <c r="AC16" s="214">
        <f t="shared" si="11"/>
        <v>1</v>
      </c>
      <c r="AD16" s="214">
        <f t="shared" si="12"/>
        <v>16.12</v>
      </c>
      <c r="AE16" s="214">
        <f t="shared" si="13"/>
        <v>16.12</v>
      </c>
      <c r="AF16" s="215">
        <f t="shared" si="14"/>
        <v>120</v>
      </c>
      <c r="AG16" s="212" t="s">
        <v>3453</v>
      </c>
      <c r="AH16" s="212" t="s">
        <v>3451</v>
      </c>
      <c r="AI16" s="212" t="s">
        <v>3452</v>
      </c>
      <c r="AJ16" s="212" t="s">
        <v>3454</v>
      </c>
      <c r="AK16" s="212" t="s">
        <v>3455</v>
      </c>
      <c r="AL16" s="212" t="s">
        <v>3457</v>
      </c>
      <c r="AM16" s="212" t="s">
        <v>3456</v>
      </c>
      <c r="AN16" s="212" t="s">
        <v>3459</v>
      </c>
      <c r="AO16" s="212" t="s">
        <v>3460</v>
      </c>
      <c r="AP16" s="212" t="s">
        <v>3458</v>
      </c>
    </row>
    <row r="17" spans="1:42" s="217" customFormat="1" ht="11.25">
      <c r="A17" s="210">
        <v>10</v>
      </c>
      <c r="B17" s="218" t="s">
        <v>1068</v>
      </c>
      <c r="C17" s="218" t="s">
        <v>233</v>
      </c>
      <c r="D17" s="213" t="s">
        <v>1069</v>
      </c>
      <c r="E17" s="213">
        <v>10</v>
      </c>
      <c r="F17" s="214">
        <v>16.440000000000001</v>
      </c>
      <c r="G17" s="215">
        <v>30</v>
      </c>
      <c r="H17" s="215" t="s">
        <v>3372</v>
      </c>
      <c r="I17" s="214">
        <v>15.47</v>
      </c>
      <c r="J17" s="215">
        <v>30</v>
      </c>
      <c r="K17" s="215" t="s">
        <v>3372</v>
      </c>
      <c r="L17" s="216">
        <f t="shared" si="0"/>
        <v>15.955000000000002</v>
      </c>
      <c r="M17" s="213">
        <f t="shared" si="1"/>
        <v>60</v>
      </c>
      <c r="N17" s="213">
        <f t="shared" si="2"/>
        <v>0</v>
      </c>
      <c r="O17" s="213">
        <f t="shared" si="3"/>
        <v>0</v>
      </c>
      <c r="P17" s="214">
        <v>14.47</v>
      </c>
      <c r="Q17" s="215">
        <v>30</v>
      </c>
      <c r="R17" s="215" t="s">
        <v>3372</v>
      </c>
      <c r="S17" s="214">
        <v>18.010000000000002</v>
      </c>
      <c r="T17" s="215">
        <v>30</v>
      </c>
      <c r="U17" s="215" t="s">
        <v>3372</v>
      </c>
      <c r="V17" s="214">
        <f t="shared" si="4"/>
        <v>16.240000000000002</v>
      </c>
      <c r="W17" s="215">
        <f t="shared" si="5"/>
        <v>60</v>
      </c>
      <c r="X17" s="215">
        <f t="shared" si="6"/>
        <v>0</v>
      </c>
      <c r="Y17" s="215">
        <f t="shared" si="7"/>
        <v>0</v>
      </c>
      <c r="Z17" s="215">
        <f t="shared" si="8"/>
        <v>0</v>
      </c>
      <c r="AA17" s="215">
        <f t="shared" si="9"/>
        <v>0</v>
      </c>
      <c r="AB17" s="215">
        <f t="shared" si="10"/>
        <v>0</v>
      </c>
      <c r="AC17" s="214">
        <f t="shared" si="11"/>
        <v>1</v>
      </c>
      <c r="AD17" s="214">
        <f t="shared" si="12"/>
        <v>16.097500000000004</v>
      </c>
      <c r="AE17" s="214">
        <f t="shared" si="13"/>
        <v>16.097500000000004</v>
      </c>
      <c r="AF17" s="215">
        <f t="shared" si="14"/>
        <v>120</v>
      </c>
      <c r="AG17" s="212" t="s">
        <v>3453</v>
      </c>
      <c r="AH17" s="212" t="s">
        <v>3451</v>
      </c>
      <c r="AI17" s="212" t="s">
        <v>3456</v>
      </c>
      <c r="AJ17" s="212" t="s">
        <v>3454</v>
      </c>
      <c r="AK17" s="212" t="s">
        <v>3452</v>
      </c>
      <c r="AL17" s="212" t="s">
        <v>3455</v>
      </c>
      <c r="AM17" s="212" t="s">
        <v>3457</v>
      </c>
      <c r="AN17" s="212" t="s">
        <v>3460</v>
      </c>
      <c r="AO17" s="212" t="s">
        <v>3459</v>
      </c>
      <c r="AP17" s="212" t="s">
        <v>3458</v>
      </c>
    </row>
    <row r="18" spans="1:42" s="217" customFormat="1" ht="11.25">
      <c r="A18" s="210">
        <v>11</v>
      </c>
      <c r="B18" s="211" t="s">
        <v>178</v>
      </c>
      <c r="C18" s="211" t="s">
        <v>179</v>
      </c>
      <c r="D18" s="212" t="s">
        <v>180</v>
      </c>
      <c r="E18" s="213">
        <v>1</v>
      </c>
      <c r="F18" s="214">
        <v>15.11</v>
      </c>
      <c r="G18" s="215">
        <v>30</v>
      </c>
      <c r="H18" s="215" t="s">
        <v>3372</v>
      </c>
      <c r="I18" s="214">
        <v>16</v>
      </c>
      <c r="J18" s="215">
        <v>30</v>
      </c>
      <c r="K18" s="215" t="s">
        <v>3372</v>
      </c>
      <c r="L18" s="216">
        <f t="shared" si="0"/>
        <v>15.555</v>
      </c>
      <c r="M18" s="213">
        <f t="shared" si="1"/>
        <v>60</v>
      </c>
      <c r="N18" s="213">
        <f t="shared" si="2"/>
        <v>0</v>
      </c>
      <c r="O18" s="213">
        <f t="shared" si="3"/>
        <v>0</v>
      </c>
      <c r="P18" s="214">
        <v>15.02</v>
      </c>
      <c r="Q18" s="215">
        <v>30</v>
      </c>
      <c r="R18" s="215" t="s">
        <v>3372</v>
      </c>
      <c r="S18" s="214">
        <v>17.05</v>
      </c>
      <c r="T18" s="215">
        <v>30</v>
      </c>
      <c r="U18" s="215" t="s">
        <v>3372</v>
      </c>
      <c r="V18" s="214">
        <f t="shared" si="4"/>
        <v>16.035</v>
      </c>
      <c r="W18" s="215">
        <f t="shared" si="5"/>
        <v>60</v>
      </c>
      <c r="X18" s="215">
        <f t="shared" si="6"/>
        <v>0</v>
      </c>
      <c r="Y18" s="215">
        <f t="shared" si="7"/>
        <v>0</v>
      </c>
      <c r="Z18" s="215">
        <f t="shared" si="8"/>
        <v>0</v>
      </c>
      <c r="AA18" s="215">
        <f t="shared" si="9"/>
        <v>0</v>
      </c>
      <c r="AB18" s="215">
        <f t="shared" si="10"/>
        <v>0</v>
      </c>
      <c r="AC18" s="214">
        <f t="shared" si="11"/>
        <v>1</v>
      </c>
      <c r="AD18" s="214">
        <f t="shared" si="12"/>
        <v>15.795</v>
      </c>
      <c r="AE18" s="214">
        <f t="shared" si="13"/>
        <v>15.795</v>
      </c>
      <c r="AF18" s="215">
        <f t="shared" si="14"/>
        <v>120</v>
      </c>
      <c r="AG18" s="212" t="s">
        <v>3453</v>
      </c>
      <c r="AH18" s="212" t="s">
        <v>3452</v>
      </c>
      <c r="AI18" s="212" t="s">
        <v>3451</v>
      </c>
      <c r="AJ18" s="212" t="s">
        <v>3456</v>
      </c>
      <c r="AK18" s="212" t="s">
        <v>3460</v>
      </c>
      <c r="AL18" s="212" t="s">
        <v>3455</v>
      </c>
      <c r="AM18" s="212" t="s">
        <v>3454</v>
      </c>
      <c r="AN18" s="212" t="s">
        <v>3459</v>
      </c>
      <c r="AO18" s="212" t="s">
        <v>3458</v>
      </c>
      <c r="AP18" s="212" t="s">
        <v>3457</v>
      </c>
    </row>
    <row r="19" spans="1:42" s="217" customFormat="1" ht="11.25">
      <c r="A19" s="210">
        <v>12</v>
      </c>
      <c r="B19" s="218" t="s">
        <v>2296</v>
      </c>
      <c r="C19" s="218" t="s">
        <v>113</v>
      </c>
      <c r="D19" s="213" t="s">
        <v>2297</v>
      </c>
      <c r="E19" s="213">
        <v>23</v>
      </c>
      <c r="F19" s="214">
        <v>16.14</v>
      </c>
      <c r="G19" s="215">
        <v>30</v>
      </c>
      <c r="H19" s="215" t="s">
        <v>3372</v>
      </c>
      <c r="I19" s="214">
        <v>16.29</v>
      </c>
      <c r="J19" s="215">
        <v>30</v>
      </c>
      <c r="K19" s="215" t="s">
        <v>3372</v>
      </c>
      <c r="L19" s="216">
        <f t="shared" si="0"/>
        <v>16.215</v>
      </c>
      <c r="M19" s="213">
        <f t="shared" si="1"/>
        <v>60</v>
      </c>
      <c r="N19" s="213">
        <f t="shared" si="2"/>
        <v>0</v>
      </c>
      <c r="O19" s="213">
        <f t="shared" si="3"/>
        <v>0</v>
      </c>
      <c r="P19" s="214">
        <v>14.8</v>
      </c>
      <c r="Q19" s="215">
        <v>30</v>
      </c>
      <c r="R19" s="215" t="s">
        <v>3372</v>
      </c>
      <c r="S19" s="214">
        <v>14.94</v>
      </c>
      <c r="T19" s="215">
        <v>30</v>
      </c>
      <c r="U19" s="215" t="s">
        <v>3372</v>
      </c>
      <c r="V19" s="214">
        <f t="shared" si="4"/>
        <v>14.870000000000001</v>
      </c>
      <c r="W19" s="215">
        <f t="shared" si="5"/>
        <v>60</v>
      </c>
      <c r="X19" s="215">
        <f t="shared" si="6"/>
        <v>0</v>
      </c>
      <c r="Y19" s="215">
        <f t="shared" si="7"/>
        <v>0</v>
      </c>
      <c r="Z19" s="215">
        <f t="shared" si="8"/>
        <v>0</v>
      </c>
      <c r="AA19" s="215">
        <f t="shared" si="9"/>
        <v>0</v>
      </c>
      <c r="AB19" s="215">
        <f t="shared" si="10"/>
        <v>0</v>
      </c>
      <c r="AC19" s="214">
        <f t="shared" si="11"/>
        <v>1</v>
      </c>
      <c r="AD19" s="214">
        <f t="shared" si="12"/>
        <v>15.5425</v>
      </c>
      <c r="AE19" s="214">
        <f t="shared" si="13"/>
        <v>15.5425</v>
      </c>
      <c r="AF19" s="215">
        <f t="shared" si="14"/>
        <v>120</v>
      </c>
      <c r="AG19" s="212" t="s">
        <v>3453</v>
      </c>
      <c r="AH19" s="212" t="s">
        <v>3456</v>
      </c>
      <c r="AI19" s="212" t="s">
        <v>3451</v>
      </c>
      <c r="AJ19" s="212" t="s">
        <v>3454</v>
      </c>
      <c r="AK19" s="212" t="s">
        <v>3452</v>
      </c>
      <c r="AL19" s="212" t="s">
        <v>3459</v>
      </c>
      <c r="AM19" s="212" t="s">
        <v>3455</v>
      </c>
      <c r="AN19" s="212" t="s">
        <v>3460</v>
      </c>
      <c r="AO19" s="212" t="s">
        <v>3457</v>
      </c>
      <c r="AP19" s="212" t="s">
        <v>3458</v>
      </c>
    </row>
    <row r="20" spans="1:42" s="217" customFormat="1" ht="11.25">
      <c r="A20" s="210">
        <v>13</v>
      </c>
      <c r="B20" s="218" t="s">
        <v>850</v>
      </c>
      <c r="C20" s="218" t="s">
        <v>851</v>
      </c>
      <c r="D20" s="213" t="s">
        <v>852</v>
      </c>
      <c r="E20" s="213">
        <v>8</v>
      </c>
      <c r="F20" s="214">
        <v>15.21</v>
      </c>
      <c r="G20" s="215">
        <v>30</v>
      </c>
      <c r="H20" s="215" t="s">
        <v>3372</v>
      </c>
      <c r="I20" s="214">
        <v>15.34</v>
      </c>
      <c r="J20" s="215">
        <v>30</v>
      </c>
      <c r="K20" s="215" t="s">
        <v>3372</v>
      </c>
      <c r="L20" s="216">
        <f t="shared" si="0"/>
        <v>15.275</v>
      </c>
      <c r="M20" s="213">
        <f t="shared" si="1"/>
        <v>60</v>
      </c>
      <c r="N20" s="213">
        <f t="shared" si="2"/>
        <v>0</v>
      </c>
      <c r="O20" s="213">
        <f t="shared" si="3"/>
        <v>0</v>
      </c>
      <c r="P20" s="214">
        <v>13.91</v>
      </c>
      <c r="Q20" s="215">
        <v>30</v>
      </c>
      <c r="R20" s="215" t="s">
        <v>3372</v>
      </c>
      <c r="S20" s="214">
        <v>17.309999999999999</v>
      </c>
      <c r="T20" s="215">
        <v>30</v>
      </c>
      <c r="U20" s="215" t="s">
        <v>3372</v>
      </c>
      <c r="V20" s="214">
        <f t="shared" si="4"/>
        <v>15.61</v>
      </c>
      <c r="W20" s="215">
        <f t="shared" si="5"/>
        <v>60</v>
      </c>
      <c r="X20" s="215">
        <f t="shared" si="6"/>
        <v>0</v>
      </c>
      <c r="Y20" s="215">
        <f t="shared" si="7"/>
        <v>0</v>
      </c>
      <c r="Z20" s="215">
        <f t="shared" si="8"/>
        <v>0</v>
      </c>
      <c r="AA20" s="215">
        <f t="shared" si="9"/>
        <v>0</v>
      </c>
      <c r="AB20" s="215">
        <f t="shared" si="10"/>
        <v>0</v>
      </c>
      <c r="AC20" s="214">
        <f t="shared" si="11"/>
        <v>1</v>
      </c>
      <c r="AD20" s="214">
        <f t="shared" si="12"/>
        <v>15.442499999999999</v>
      </c>
      <c r="AE20" s="214">
        <f t="shared" si="13"/>
        <v>15.442499999999999</v>
      </c>
      <c r="AF20" s="215">
        <f t="shared" si="14"/>
        <v>120</v>
      </c>
      <c r="AG20" s="212" t="s">
        <v>3453</v>
      </c>
      <c r="AH20" s="212" t="s">
        <v>3451</v>
      </c>
      <c r="AI20" s="212" t="s">
        <v>3454</v>
      </c>
      <c r="AJ20" s="212" t="s">
        <v>3452</v>
      </c>
      <c r="AK20" s="212" t="s">
        <v>3456</v>
      </c>
      <c r="AL20" s="212" t="s">
        <v>3455</v>
      </c>
      <c r="AM20" s="212" t="s">
        <v>3457</v>
      </c>
      <c r="AN20" s="212" t="s">
        <v>3460</v>
      </c>
      <c r="AO20" s="212" t="s">
        <v>3459</v>
      </c>
      <c r="AP20" s="212" t="s">
        <v>3458</v>
      </c>
    </row>
    <row r="21" spans="1:42" s="217" customFormat="1" ht="11.25">
      <c r="A21" s="210">
        <v>14</v>
      </c>
      <c r="B21" s="218" t="s">
        <v>317</v>
      </c>
      <c r="C21" s="218" t="s">
        <v>318</v>
      </c>
      <c r="D21" s="213" t="s">
        <v>319</v>
      </c>
      <c r="E21" s="213">
        <v>3</v>
      </c>
      <c r="F21" s="214">
        <v>16.28</v>
      </c>
      <c r="G21" s="215">
        <v>30</v>
      </c>
      <c r="H21" s="215" t="s">
        <v>3372</v>
      </c>
      <c r="I21" s="214">
        <v>13.87</v>
      </c>
      <c r="J21" s="215">
        <v>30</v>
      </c>
      <c r="K21" s="215" t="s">
        <v>3372</v>
      </c>
      <c r="L21" s="216">
        <f t="shared" si="0"/>
        <v>15.074999999999999</v>
      </c>
      <c r="M21" s="213">
        <f t="shared" si="1"/>
        <v>60</v>
      </c>
      <c r="N21" s="213">
        <f t="shared" si="2"/>
        <v>0</v>
      </c>
      <c r="O21" s="213">
        <f t="shared" si="3"/>
        <v>0</v>
      </c>
      <c r="P21" s="214">
        <v>14.32</v>
      </c>
      <c r="Q21" s="215">
        <v>30</v>
      </c>
      <c r="R21" s="215" t="s">
        <v>3372</v>
      </c>
      <c r="S21" s="214">
        <v>17.21</v>
      </c>
      <c r="T21" s="215">
        <v>30</v>
      </c>
      <c r="U21" s="215" t="s">
        <v>3372</v>
      </c>
      <c r="V21" s="214">
        <f t="shared" si="4"/>
        <v>15.765000000000001</v>
      </c>
      <c r="W21" s="215">
        <f t="shared" si="5"/>
        <v>60</v>
      </c>
      <c r="X21" s="215">
        <f t="shared" si="6"/>
        <v>0</v>
      </c>
      <c r="Y21" s="215">
        <f t="shared" si="7"/>
        <v>0</v>
      </c>
      <c r="Z21" s="215">
        <f t="shared" si="8"/>
        <v>0</v>
      </c>
      <c r="AA21" s="215">
        <f t="shared" si="9"/>
        <v>0</v>
      </c>
      <c r="AB21" s="215">
        <f t="shared" si="10"/>
        <v>0</v>
      </c>
      <c r="AC21" s="214">
        <f t="shared" si="11"/>
        <v>1</v>
      </c>
      <c r="AD21" s="214">
        <f t="shared" si="12"/>
        <v>15.42</v>
      </c>
      <c r="AE21" s="214">
        <f t="shared" si="13"/>
        <v>15.42</v>
      </c>
      <c r="AF21" s="215">
        <f t="shared" si="14"/>
        <v>120</v>
      </c>
      <c r="AG21" s="212" t="s">
        <v>3453</v>
      </c>
      <c r="AH21" s="212" t="s">
        <v>3451</v>
      </c>
      <c r="AI21" s="212" t="s">
        <v>3457</v>
      </c>
      <c r="AJ21" s="212" t="s">
        <v>3454</v>
      </c>
      <c r="AK21" s="212" t="s">
        <v>3455</v>
      </c>
      <c r="AL21" s="212" t="s">
        <v>3452</v>
      </c>
      <c r="AM21" s="212" t="s">
        <v>3460</v>
      </c>
      <c r="AN21" s="212" t="s">
        <v>3456</v>
      </c>
      <c r="AO21" s="212" t="s">
        <v>3458</v>
      </c>
      <c r="AP21" s="212" t="s">
        <v>3459</v>
      </c>
    </row>
    <row r="22" spans="1:42" s="217" customFormat="1" ht="11.25">
      <c r="A22" s="210">
        <v>15</v>
      </c>
      <c r="B22" s="218" t="s">
        <v>988</v>
      </c>
      <c r="C22" s="218" t="s">
        <v>3520</v>
      </c>
      <c r="D22" s="213" t="s">
        <v>989</v>
      </c>
      <c r="E22" s="213">
        <v>9</v>
      </c>
      <c r="F22" s="214">
        <v>14.74</v>
      </c>
      <c r="G22" s="215">
        <v>30</v>
      </c>
      <c r="H22" s="215" t="s">
        <v>3372</v>
      </c>
      <c r="I22" s="214">
        <v>15.53</v>
      </c>
      <c r="J22" s="215">
        <v>30</v>
      </c>
      <c r="K22" s="215" t="s">
        <v>3372</v>
      </c>
      <c r="L22" s="216">
        <f t="shared" si="0"/>
        <v>15.135</v>
      </c>
      <c r="M22" s="213">
        <f t="shared" si="1"/>
        <v>60</v>
      </c>
      <c r="N22" s="213">
        <f t="shared" si="2"/>
        <v>0</v>
      </c>
      <c r="O22" s="213">
        <f t="shared" si="3"/>
        <v>0</v>
      </c>
      <c r="P22" s="214">
        <v>14.02</v>
      </c>
      <c r="Q22" s="215">
        <v>30</v>
      </c>
      <c r="R22" s="215" t="s">
        <v>3372</v>
      </c>
      <c r="S22" s="214">
        <v>16.84</v>
      </c>
      <c r="T22" s="215">
        <v>30</v>
      </c>
      <c r="U22" s="215" t="s">
        <v>3372</v>
      </c>
      <c r="V22" s="214">
        <f t="shared" si="4"/>
        <v>15.43</v>
      </c>
      <c r="W22" s="215">
        <f t="shared" si="5"/>
        <v>60</v>
      </c>
      <c r="X22" s="215">
        <f t="shared" si="6"/>
        <v>0</v>
      </c>
      <c r="Y22" s="215">
        <f t="shared" si="7"/>
        <v>0</v>
      </c>
      <c r="Z22" s="215">
        <f t="shared" si="8"/>
        <v>0</v>
      </c>
      <c r="AA22" s="215">
        <f t="shared" si="9"/>
        <v>0</v>
      </c>
      <c r="AB22" s="215">
        <f t="shared" si="10"/>
        <v>0</v>
      </c>
      <c r="AC22" s="214">
        <f t="shared" si="11"/>
        <v>1</v>
      </c>
      <c r="AD22" s="214">
        <f t="shared" si="12"/>
        <v>15.282499999999999</v>
      </c>
      <c r="AE22" s="214">
        <f t="shared" si="13"/>
        <v>15.282499999999999</v>
      </c>
      <c r="AF22" s="215">
        <f t="shared" si="14"/>
        <v>120</v>
      </c>
      <c r="AG22" s="212" t="s">
        <v>3453</v>
      </c>
      <c r="AH22" s="212" t="s">
        <v>3451</v>
      </c>
      <c r="AI22" s="212" t="s">
        <v>3452</v>
      </c>
      <c r="AJ22" s="212" t="s">
        <v>3454</v>
      </c>
      <c r="AK22" s="212" t="s">
        <v>3456</v>
      </c>
      <c r="AL22" s="212" t="s">
        <v>3455</v>
      </c>
      <c r="AM22" s="212" t="s">
        <v>3457</v>
      </c>
      <c r="AN22" s="212" t="s">
        <v>3460</v>
      </c>
      <c r="AO22" s="212" t="s">
        <v>3458</v>
      </c>
      <c r="AP22" s="212" t="s">
        <v>3459</v>
      </c>
    </row>
    <row r="23" spans="1:42" s="217" customFormat="1" ht="11.25">
      <c r="A23" s="210">
        <v>16</v>
      </c>
      <c r="B23" s="218" t="s">
        <v>2198</v>
      </c>
      <c r="C23" s="218" t="s">
        <v>1255</v>
      </c>
      <c r="D23" s="213" t="s">
        <v>2199</v>
      </c>
      <c r="E23" s="213">
        <v>22</v>
      </c>
      <c r="F23" s="214">
        <v>15.33</v>
      </c>
      <c r="G23" s="215">
        <v>30</v>
      </c>
      <c r="H23" s="215" t="s">
        <v>3372</v>
      </c>
      <c r="I23" s="214">
        <v>15.04</v>
      </c>
      <c r="J23" s="215">
        <v>30</v>
      </c>
      <c r="K23" s="215" t="s">
        <v>3372</v>
      </c>
      <c r="L23" s="216">
        <f t="shared" si="0"/>
        <v>15.184999999999999</v>
      </c>
      <c r="M23" s="213">
        <f t="shared" si="1"/>
        <v>60</v>
      </c>
      <c r="N23" s="213">
        <f t="shared" si="2"/>
        <v>0</v>
      </c>
      <c r="O23" s="213">
        <f t="shared" si="3"/>
        <v>0</v>
      </c>
      <c r="P23" s="214">
        <v>15.74</v>
      </c>
      <c r="Q23" s="215">
        <v>30</v>
      </c>
      <c r="R23" s="215" t="s">
        <v>3372</v>
      </c>
      <c r="S23" s="214">
        <v>14.86</v>
      </c>
      <c r="T23" s="215">
        <v>30</v>
      </c>
      <c r="U23" s="215" t="s">
        <v>3372</v>
      </c>
      <c r="V23" s="214">
        <f t="shared" si="4"/>
        <v>15.3</v>
      </c>
      <c r="W23" s="215">
        <f t="shared" si="5"/>
        <v>60</v>
      </c>
      <c r="X23" s="215">
        <f t="shared" si="6"/>
        <v>0</v>
      </c>
      <c r="Y23" s="215">
        <f t="shared" si="7"/>
        <v>0</v>
      </c>
      <c r="Z23" s="215">
        <f t="shared" si="8"/>
        <v>0</v>
      </c>
      <c r="AA23" s="215">
        <f t="shared" si="9"/>
        <v>0</v>
      </c>
      <c r="AB23" s="215">
        <f t="shared" si="10"/>
        <v>0</v>
      </c>
      <c r="AC23" s="214">
        <f t="shared" si="11"/>
        <v>1</v>
      </c>
      <c r="AD23" s="214">
        <f t="shared" si="12"/>
        <v>15.2425</v>
      </c>
      <c r="AE23" s="214">
        <f t="shared" si="13"/>
        <v>15.2425</v>
      </c>
      <c r="AF23" s="215">
        <f t="shared" si="14"/>
        <v>120</v>
      </c>
      <c r="AG23" s="212" t="s">
        <v>3453</v>
      </c>
      <c r="AH23" s="212" t="s">
        <v>3452</v>
      </c>
      <c r="AI23" s="212" t="s">
        <v>3451</v>
      </c>
      <c r="AJ23" s="212" t="s">
        <v>3454</v>
      </c>
      <c r="AK23" s="212" t="s">
        <v>3456</v>
      </c>
      <c r="AL23" s="212" t="s">
        <v>3455</v>
      </c>
      <c r="AM23" s="212" t="s">
        <v>3457</v>
      </c>
      <c r="AN23" s="212" t="s">
        <v>3460</v>
      </c>
      <c r="AO23" s="212" t="s">
        <v>3459</v>
      </c>
      <c r="AP23" s="212" t="s">
        <v>3458</v>
      </c>
    </row>
    <row r="24" spans="1:42" s="217" customFormat="1" ht="11.25">
      <c r="A24" s="210">
        <v>17</v>
      </c>
      <c r="B24" s="211" t="s">
        <v>173</v>
      </c>
      <c r="C24" s="211" t="s">
        <v>174</v>
      </c>
      <c r="D24" s="212" t="s">
        <v>175</v>
      </c>
      <c r="E24" s="213">
        <v>1</v>
      </c>
      <c r="F24" s="214">
        <v>12.7</v>
      </c>
      <c r="G24" s="215">
        <v>30</v>
      </c>
      <c r="H24" s="215" t="s">
        <v>3372</v>
      </c>
      <c r="I24" s="214">
        <v>14.91</v>
      </c>
      <c r="J24" s="215">
        <v>30</v>
      </c>
      <c r="K24" s="215" t="s">
        <v>3372</v>
      </c>
      <c r="L24" s="216">
        <f t="shared" si="0"/>
        <v>13.805</v>
      </c>
      <c r="M24" s="213">
        <f t="shared" si="1"/>
        <v>60</v>
      </c>
      <c r="N24" s="213">
        <f t="shared" si="2"/>
        <v>0</v>
      </c>
      <c r="O24" s="213">
        <f t="shared" si="3"/>
        <v>0</v>
      </c>
      <c r="P24" s="214">
        <v>15.78</v>
      </c>
      <c r="Q24" s="215">
        <v>30</v>
      </c>
      <c r="R24" s="215" t="s">
        <v>3372</v>
      </c>
      <c r="S24" s="214">
        <v>17.54</v>
      </c>
      <c r="T24" s="215">
        <v>30</v>
      </c>
      <c r="U24" s="215" t="s">
        <v>3372</v>
      </c>
      <c r="V24" s="214">
        <f t="shared" si="4"/>
        <v>16.66</v>
      </c>
      <c r="W24" s="215">
        <f t="shared" si="5"/>
        <v>60</v>
      </c>
      <c r="X24" s="215">
        <f t="shared" si="6"/>
        <v>0</v>
      </c>
      <c r="Y24" s="215">
        <f t="shared" si="7"/>
        <v>0</v>
      </c>
      <c r="Z24" s="215">
        <f t="shared" si="8"/>
        <v>0</v>
      </c>
      <c r="AA24" s="215">
        <f t="shared" si="9"/>
        <v>0</v>
      </c>
      <c r="AB24" s="215">
        <f t="shared" si="10"/>
        <v>0</v>
      </c>
      <c r="AC24" s="214">
        <f t="shared" si="11"/>
        <v>1</v>
      </c>
      <c r="AD24" s="214">
        <f t="shared" si="12"/>
        <v>15.2325</v>
      </c>
      <c r="AE24" s="214">
        <f t="shared" si="13"/>
        <v>15.2325</v>
      </c>
      <c r="AF24" s="215">
        <f t="shared" si="14"/>
        <v>120</v>
      </c>
      <c r="AG24" s="212" t="s">
        <v>3453</v>
      </c>
      <c r="AH24" s="212" t="s">
        <v>3451</v>
      </c>
      <c r="AI24" s="212" t="s">
        <v>3452</v>
      </c>
      <c r="AJ24" s="212" t="s">
        <v>3454</v>
      </c>
      <c r="AK24" s="212" t="s">
        <v>3455</v>
      </c>
      <c r="AL24" s="212" t="s">
        <v>3460</v>
      </c>
      <c r="AM24" s="212" t="s">
        <v>3457</v>
      </c>
      <c r="AN24" s="212" t="s">
        <v>3459</v>
      </c>
      <c r="AO24" s="212" t="s">
        <v>3456</v>
      </c>
      <c r="AP24" s="212" t="s">
        <v>3458</v>
      </c>
    </row>
    <row r="25" spans="1:42" s="217" customFormat="1" ht="11.25">
      <c r="A25" s="210">
        <v>18</v>
      </c>
      <c r="B25" s="218" t="s">
        <v>1704</v>
      </c>
      <c r="C25" s="218" t="s">
        <v>637</v>
      </c>
      <c r="D25" s="213" t="s">
        <v>1705</v>
      </c>
      <c r="E25" s="213">
        <v>17</v>
      </c>
      <c r="F25" s="214">
        <v>16.18</v>
      </c>
      <c r="G25" s="215">
        <v>30</v>
      </c>
      <c r="H25" s="215" t="s">
        <v>3372</v>
      </c>
      <c r="I25" s="214">
        <v>14.68</v>
      </c>
      <c r="J25" s="215">
        <v>30</v>
      </c>
      <c r="K25" s="215" t="s">
        <v>3372</v>
      </c>
      <c r="L25" s="216">
        <f t="shared" si="0"/>
        <v>15.43</v>
      </c>
      <c r="M25" s="213">
        <f t="shared" si="1"/>
        <v>60</v>
      </c>
      <c r="N25" s="213">
        <f t="shared" si="2"/>
        <v>0</v>
      </c>
      <c r="O25" s="213">
        <f t="shared" si="3"/>
        <v>0</v>
      </c>
      <c r="P25" s="214">
        <v>15.21</v>
      </c>
      <c r="Q25" s="215">
        <v>30</v>
      </c>
      <c r="R25" s="215" t="s">
        <v>3372</v>
      </c>
      <c r="S25" s="214">
        <v>14.83</v>
      </c>
      <c r="T25" s="215">
        <v>30</v>
      </c>
      <c r="U25" s="215" t="s">
        <v>3372</v>
      </c>
      <c r="V25" s="214">
        <f t="shared" si="4"/>
        <v>15.02</v>
      </c>
      <c r="W25" s="215">
        <f t="shared" si="5"/>
        <v>60</v>
      </c>
      <c r="X25" s="215">
        <f t="shared" si="6"/>
        <v>0</v>
      </c>
      <c r="Y25" s="215">
        <f t="shared" si="7"/>
        <v>0</v>
      </c>
      <c r="Z25" s="215">
        <f t="shared" si="8"/>
        <v>0</v>
      </c>
      <c r="AA25" s="215">
        <f t="shared" si="9"/>
        <v>0</v>
      </c>
      <c r="AB25" s="215">
        <f t="shared" si="10"/>
        <v>0</v>
      </c>
      <c r="AC25" s="214">
        <f t="shared" si="11"/>
        <v>1</v>
      </c>
      <c r="AD25" s="214">
        <f t="shared" si="12"/>
        <v>15.225</v>
      </c>
      <c r="AE25" s="214">
        <f t="shared" si="13"/>
        <v>15.225</v>
      </c>
      <c r="AF25" s="215">
        <f t="shared" si="14"/>
        <v>120</v>
      </c>
      <c r="AG25" s="212" t="s">
        <v>3453</v>
      </c>
      <c r="AH25" s="212" t="s">
        <v>3451</v>
      </c>
      <c r="AI25" s="212" t="s">
        <v>3457</v>
      </c>
      <c r="AJ25" s="212" t="s">
        <v>3455</v>
      </c>
      <c r="AK25" s="212" t="s">
        <v>3456</v>
      </c>
      <c r="AL25" s="212" t="s">
        <v>3452</v>
      </c>
      <c r="AM25" s="212" t="s">
        <v>3454</v>
      </c>
      <c r="AN25" s="212" t="s">
        <v>3459</v>
      </c>
      <c r="AO25" s="212" t="s">
        <v>3460</v>
      </c>
      <c r="AP25" s="212" t="s">
        <v>3458</v>
      </c>
    </row>
    <row r="26" spans="1:42" s="217" customFormat="1" ht="11.25">
      <c r="A26" s="210">
        <v>19</v>
      </c>
      <c r="B26" s="218" t="s">
        <v>808</v>
      </c>
      <c r="C26" s="218" t="s">
        <v>2755</v>
      </c>
      <c r="D26" s="213" t="s">
        <v>2756</v>
      </c>
      <c r="E26" s="213">
        <v>28</v>
      </c>
      <c r="F26" s="214">
        <v>15.06</v>
      </c>
      <c r="G26" s="215">
        <v>30</v>
      </c>
      <c r="H26" s="215" t="s">
        <v>3372</v>
      </c>
      <c r="I26" s="214">
        <v>14.2</v>
      </c>
      <c r="J26" s="215">
        <v>30</v>
      </c>
      <c r="K26" s="215" t="s">
        <v>3372</v>
      </c>
      <c r="L26" s="216">
        <f t="shared" si="0"/>
        <v>14.629999999999999</v>
      </c>
      <c r="M26" s="213">
        <f t="shared" si="1"/>
        <v>60</v>
      </c>
      <c r="N26" s="213">
        <f t="shared" si="2"/>
        <v>0</v>
      </c>
      <c r="O26" s="213">
        <f t="shared" si="3"/>
        <v>0</v>
      </c>
      <c r="P26" s="214">
        <v>15.26</v>
      </c>
      <c r="Q26" s="215">
        <v>30</v>
      </c>
      <c r="R26" s="215" t="s">
        <v>3372</v>
      </c>
      <c r="S26" s="214">
        <v>16.16</v>
      </c>
      <c r="T26" s="215">
        <v>30</v>
      </c>
      <c r="U26" s="215" t="s">
        <v>3372</v>
      </c>
      <c r="V26" s="214">
        <f t="shared" si="4"/>
        <v>15.71</v>
      </c>
      <c r="W26" s="215">
        <f t="shared" si="5"/>
        <v>60</v>
      </c>
      <c r="X26" s="215">
        <f t="shared" si="6"/>
        <v>0</v>
      </c>
      <c r="Y26" s="215">
        <f t="shared" si="7"/>
        <v>0</v>
      </c>
      <c r="Z26" s="215">
        <f t="shared" si="8"/>
        <v>0</v>
      </c>
      <c r="AA26" s="215">
        <f t="shared" si="9"/>
        <v>0</v>
      </c>
      <c r="AB26" s="215">
        <f t="shared" si="10"/>
        <v>0</v>
      </c>
      <c r="AC26" s="214">
        <f t="shared" si="11"/>
        <v>1</v>
      </c>
      <c r="AD26" s="214">
        <f t="shared" si="12"/>
        <v>15.17</v>
      </c>
      <c r="AE26" s="214">
        <f t="shared" si="13"/>
        <v>15.17</v>
      </c>
      <c r="AF26" s="215">
        <f t="shared" si="14"/>
        <v>120</v>
      </c>
      <c r="AG26" s="212" t="s">
        <v>3453</v>
      </c>
      <c r="AH26" s="212" t="s">
        <v>3451</v>
      </c>
      <c r="AI26" s="212" t="s">
        <v>3452</v>
      </c>
      <c r="AJ26" s="212" t="s">
        <v>3456</v>
      </c>
      <c r="AK26" s="212" t="s">
        <v>3454</v>
      </c>
      <c r="AL26" s="212" t="s">
        <v>3455</v>
      </c>
      <c r="AM26" s="212" t="s">
        <v>3457</v>
      </c>
      <c r="AN26" s="212" t="s">
        <v>3460</v>
      </c>
      <c r="AO26" s="212" t="s">
        <v>3458</v>
      </c>
      <c r="AP26" s="212" t="s">
        <v>3459</v>
      </c>
    </row>
    <row r="27" spans="1:42" s="217" customFormat="1" ht="11.25">
      <c r="A27" s="210">
        <v>20</v>
      </c>
      <c r="B27" s="218" t="s">
        <v>2072</v>
      </c>
      <c r="C27" s="218" t="s">
        <v>1602</v>
      </c>
      <c r="D27" s="213" t="s">
        <v>2073</v>
      </c>
      <c r="E27" s="213">
        <v>20</v>
      </c>
      <c r="F27" s="214">
        <v>15.05</v>
      </c>
      <c r="G27" s="215">
        <v>30</v>
      </c>
      <c r="H27" s="215" t="s">
        <v>3372</v>
      </c>
      <c r="I27" s="214">
        <v>15.76</v>
      </c>
      <c r="J27" s="215">
        <v>30</v>
      </c>
      <c r="K27" s="215" t="s">
        <v>3372</v>
      </c>
      <c r="L27" s="216">
        <f t="shared" si="0"/>
        <v>15.405000000000001</v>
      </c>
      <c r="M27" s="213">
        <f t="shared" si="1"/>
        <v>60</v>
      </c>
      <c r="N27" s="213">
        <f t="shared" si="2"/>
        <v>0</v>
      </c>
      <c r="O27" s="213">
        <f t="shared" si="3"/>
        <v>0</v>
      </c>
      <c r="P27" s="214">
        <v>13.96</v>
      </c>
      <c r="Q27" s="215">
        <v>30</v>
      </c>
      <c r="R27" s="215" t="s">
        <v>3372</v>
      </c>
      <c r="S27" s="214">
        <v>15.77</v>
      </c>
      <c r="T27" s="215">
        <v>30</v>
      </c>
      <c r="U27" s="215" t="s">
        <v>3372</v>
      </c>
      <c r="V27" s="214">
        <f t="shared" si="4"/>
        <v>14.865</v>
      </c>
      <c r="W27" s="215">
        <f t="shared" si="5"/>
        <v>60</v>
      </c>
      <c r="X27" s="215">
        <f t="shared" si="6"/>
        <v>0</v>
      </c>
      <c r="Y27" s="215">
        <f t="shared" si="7"/>
        <v>0</v>
      </c>
      <c r="Z27" s="215">
        <f t="shared" si="8"/>
        <v>0</v>
      </c>
      <c r="AA27" s="215">
        <f t="shared" si="9"/>
        <v>0</v>
      </c>
      <c r="AB27" s="215">
        <f t="shared" si="10"/>
        <v>0</v>
      </c>
      <c r="AC27" s="214">
        <f t="shared" si="11"/>
        <v>1</v>
      </c>
      <c r="AD27" s="214">
        <f t="shared" si="12"/>
        <v>15.135000000000002</v>
      </c>
      <c r="AE27" s="214">
        <f t="shared" si="13"/>
        <v>15.135000000000002</v>
      </c>
      <c r="AF27" s="215">
        <f t="shared" si="14"/>
        <v>120</v>
      </c>
      <c r="AG27" s="212" t="s">
        <v>3453</v>
      </c>
      <c r="AH27" s="212" t="s">
        <v>3455</v>
      </c>
      <c r="AI27" s="212" t="s">
        <v>3451</v>
      </c>
      <c r="AJ27" s="212" t="s">
        <v>3452</v>
      </c>
      <c r="AK27" s="212" t="s">
        <v>3456</v>
      </c>
      <c r="AL27" s="212" t="s">
        <v>3454</v>
      </c>
      <c r="AM27" s="212" t="s">
        <v>3457</v>
      </c>
      <c r="AN27" s="212" t="s">
        <v>3460</v>
      </c>
      <c r="AO27" s="212" t="s">
        <v>3458</v>
      </c>
      <c r="AP27" s="212" t="s">
        <v>3459</v>
      </c>
    </row>
    <row r="28" spans="1:42" s="217" customFormat="1" ht="11.25">
      <c r="A28" s="210">
        <v>21</v>
      </c>
      <c r="B28" s="218" t="s">
        <v>2521</v>
      </c>
      <c r="C28" s="218" t="s">
        <v>45</v>
      </c>
      <c r="D28" s="213" t="s">
        <v>2522</v>
      </c>
      <c r="E28" s="213">
        <v>25</v>
      </c>
      <c r="F28" s="214">
        <v>14.25</v>
      </c>
      <c r="G28" s="215">
        <v>30</v>
      </c>
      <c r="H28" s="215" t="s">
        <v>3372</v>
      </c>
      <c r="I28" s="214">
        <v>14.84</v>
      </c>
      <c r="J28" s="215">
        <v>30</v>
      </c>
      <c r="K28" s="215" t="s">
        <v>3372</v>
      </c>
      <c r="L28" s="216">
        <f t="shared" si="0"/>
        <v>14.545</v>
      </c>
      <c r="M28" s="213">
        <f t="shared" si="1"/>
        <v>60</v>
      </c>
      <c r="N28" s="213">
        <f t="shared" si="2"/>
        <v>0</v>
      </c>
      <c r="O28" s="213">
        <f t="shared" si="3"/>
        <v>0</v>
      </c>
      <c r="P28" s="214">
        <v>15.07</v>
      </c>
      <c r="Q28" s="215">
        <v>30</v>
      </c>
      <c r="R28" s="215" t="s">
        <v>3372</v>
      </c>
      <c r="S28" s="214">
        <v>16.170000000000002</v>
      </c>
      <c r="T28" s="215">
        <v>30</v>
      </c>
      <c r="U28" s="215" t="s">
        <v>3372</v>
      </c>
      <c r="V28" s="214">
        <f t="shared" si="4"/>
        <v>15.620000000000001</v>
      </c>
      <c r="W28" s="215">
        <f t="shared" si="5"/>
        <v>60</v>
      </c>
      <c r="X28" s="215">
        <f t="shared" si="6"/>
        <v>0</v>
      </c>
      <c r="Y28" s="215">
        <f t="shared" si="7"/>
        <v>0</v>
      </c>
      <c r="Z28" s="215">
        <f t="shared" si="8"/>
        <v>0</v>
      </c>
      <c r="AA28" s="215">
        <f t="shared" si="9"/>
        <v>0</v>
      </c>
      <c r="AB28" s="215">
        <f t="shared" si="10"/>
        <v>0</v>
      </c>
      <c r="AC28" s="214">
        <f t="shared" si="11"/>
        <v>1</v>
      </c>
      <c r="AD28" s="214">
        <f t="shared" si="12"/>
        <v>15.0825</v>
      </c>
      <c r="AE28" s="214">
        <f t="shared" si="13"/>
        <v>15.0825</v>
      </c>
      <c r="AF28" s="215">
        <f t="shared" si="14"/>
        <v>120</v>
      </c>
      <c r="AG28" s="212" t="s">
        <v>3453</v>
      </c>
      <c r="AH28" s="212" t="s">
        <v>3451</v>
      </c>
      <c r="AI28" s="212" t="s">
        <v>3455</v>
      </c>
      <c r="AJ28" s="212" t="s">
        <v>3456</v>
      </c>
      <c r="AK28" s="212" t="s">
        <v>3454</v>
      </c>
      <c r="AL28" s="212" t="s">
        <v>3452</v>
      </c>
      <c r="AM28" s="212" t="s">
        <v>3457</v>
      </c>
      <c r="AN28" s="212" t="s">
        <v>3460</v>
      </c>
      <c r="AO28" s="212" t="s">
        <v>3458</v>
      </c>
      <c r="AP28" s="212" t="s">
        <v>3459</v>
      </c>
    </row>
    <row r="29" spans="1:42" s="217" customFormat="1" ht="11.25">
      <c r="A29" s="210">
        <v>22</v>
      </c>
      <c r="B29" s="218" t="s">
        <v>972</v>
      </c>
      <c r="C29" s="218" t="s">
        <v>540</v>
      </c>
      <c r="D29" s="213" t="s">
        <v>973</v>
      </c>
      <c r="E29" s="213">
        <v>9</v>
      </c>
      <c r="F29" s="214">
        <v>13.82</v>
      </c>
      <c r="G29" s="215">
        <v>30</v>
      </c>
      <c r="H29" s="215" t="s">
        <v>3372</v>
      </c>
      <c r="I29" s="214">
        <v>14.75</v>
      </c>
      <c r="J29" s="215">
        <v>30</v>
      </c>
      <c r="K29" s="215" t="s">
        <v>3372</v>
      </c>
      <c r="L29" s="216">
        <f t="shared" si="0"/>
        <v>14.285</v>
      </c>
      <c r="M29" s="213">
        <f t="shared" si="1"/>
        <v>60</v>
      </c>
      <c r="N29" s="213">
        <f t="shared" si="2"/>
        <v>0</v>
      </c>
      <c r="O29" s="213">
        <f t="shared" si="3"/>
        <v>0</v>
      </c>
      <c r="P29" s="214">
        <v>15.41</v>
      </c>
      <c r="Q29" s="215">
        <v>30</v>
      </c>
      <c r="R29" s="215" t="s">
        <v>3372</v>
      </c>
      <c r="S29" s="214">
        <v>16.309999999999999</v>
      </c>
      <c r="T29" s="215">
        <v>30</v>
      </c>
      <c r="U29" s="215" t="s">
        <v>3372</v>
      </c>
      <c r="V29" s="214">
        <f t="shared" si="4"/>
        <v>15.86</v>
      </c>
      <c r="W29" s="215">
        <f t="shared" si="5"/>
        <v>60</v>
      </c>
      <c r="X29" s="215">
        <f t="shared" si="6"/>
        <v>0</v>
      </c>
      <c r="Y29" s="215">
        <f t="shared" si="7"/>
        <v>0</v>
      </c>
      <c r="Z29" s="215">
        <f t="shared" si="8"/>
        <v>0</v>
      </c>
      <c r="AA29" s="215">
        <f t="shared" si="9"/>
        <v>0</v>
      </c>
      <c r="AB29" s="215">
        <f t="shared" si="10"/>
        <v>0</v>
      </c>
      <c r="AC29" s="214">
        <f t="shared" si="11"/>
        <v>1</v>
      </c>
      <c r="AD29" s="214">
        <f t="shared" si="12"/>
        <v>15.0725</v>
      </c>
      <c r="AE29" s="214">
        <f t="shared" si="13"/>
        <v>15.0725</v>
      </c>
      <c r="AF29" s="215">
        <f t="shared" si="14"/>
        <v>120</v>
      </c>
      <c r="AG29" s="212" t="s">
        <v>3453</v>
      </c>
      <c r="AH29" s="212" t="s">
        <v>3451</v>
      </c>
      <c r="AI29" s="212" t="s">
        <v>3452</v>
      </c>
      <c r="AJ29" s="212" t="s">
        <v>3454</v>
      </c>
      <c r="AK29" s="212" t="s">
        <v>3455</v>
      </c>
      <c r="AL29" s="212" t="s">
        <v>3460</v>
      </c>
      <c r="AM29" s="212" t="s">
        <v>3459</v>
      </c>
      <c r="AN29" s="212" t="s">
        <v>3456</v>
      </c>
      <c r="AO29" s="212" t="s">
        <v>3457</v>
      </c>
      <c r="AP29" s="212" t="s">
        <v>3458</v>
      </c>
    </row>
    <row r="30" spans="1:42" s="217" customFormat="1" ht="11.25">
      <c r="A30" s="210">
        <v>23</v>
      </c>
      <c r="B30" s="218" t="s">
        <v>2553</v>
      </c>
      <c r="C30" s="218" t="s">
        <v>618</v>
      </c>
      <c r="D30" s="213" t="s">
        <v>2554</v>
      </c>
      <c r="E30" s="213">
        <v>26</v>
      </c>
      <c r="F30" s="214">
        <v>15.72</v>
      </c>
      <c r="G30" s="215">
        <v>30</v>
      </c>
      <c r="H30" s="215" t="s">
        <v>3373</v>
      </c>
      <c r="I30" s="214">
        <v>15.56</v>
      </c>
      <c r="J30" s="215">
        <v>30</v>
      </c>
      <c r="K30" s="215" t="s">
        <v>3372</v>
      </c>
      <c r="L30" s="216">
        <f t="shared" si="0"/>
        <v>15.64</v>
      </c>
      <c r="M30" s="213">
        <f t="shared" si="1"/>
        <v>60</v>
      </c>
      <c r="N30" s="213">
        <f t="shared" si="2"/>
        <v>1</v>
      </c>
      <c r="O30" s="213">
        <f t="shared" si="3"/>
        <v>0</v>
      </c>
      <c r="P30" s="214">
        <v>14.19</v>
      </c>
      <c r="Q30" s="215">
        <v>30</v>
      </c>
      <c r="R30" s="215" t="s">
        <v>3372</v>
      </c>
      <c r="S30" s="214">
        <v>15.3</v>
      </c>
      <c r="T30" s="215">
        <v>30</v>
      </c>
      <c r="U30" s="215" t="s">
        <v>3372</v>
      </c>
      <c r="V30" s="214">
        <f t="shared" si="4"/>
        <v>14.745000000000001</v>
      </c>
      <c r="W30" s="215">
        <f t="shared" si="5"/>
        <v>60</v>
      </c>
      <c r="X30" s="215">
        <f t="shared" si="6"/>
        <v>0</v>
      </c>
      <c r="Y30" s="215">
        <f t="shared" si="7"/>
        <v>0</v>
      </c>
      <c r="Z30" s="215">
        <f t="shared" si="8"/>
        <v>1</v>
      </c>
      <c r="AA30" s="215">
        <f t="shared" si="9"/>
        <v>0</v>
      </c>
      <c r="AB30" s="215">
        <f t="shared" si="10"/>
        <v>1</v>
      </c>
      <c r="AC30" s="214">
        <f t="shared" si="11"/>
        <v>0.99</v>
      </c>
      <c r="AD30" s="214">
        <f t="shared" si="12"/>
        <v>15.192500000000001</v>
      </c>
      <c r="AE30" s="214">
        <f t="shared" si="13"/>
        <v>15.040575</v>
      </c>
      <c r="AF30" s="215">
        <f t="shared" si="14"/>
        <v>120</v>
      </c>
      <c r="AG30" s="212" t="s">
        <v>3453</v>
      </c>
      <c r="AH30" s="212" t="s">
        <v>3451</v>
      </c>
      <c r="AI30" s="212" t="s">
        <v>3456</v>
      </c>
      <c r="AJ30" s="212" t="s">
        <v>3452</v>
      </c>
      <c r="AK30" s="212" t="s">
        <v>3457</v>
      </c>
      <c r="AL30" s="212" t="s">
        <v>3454</v>
      </c>
      <c r="AM30" s="212" t="s">
        <v>3460</v>
      </c>
      <c r="AN30" s="212" t="s">
        <v>3455</v>
      </c>
      <c r="AO30" s="212" t="s">
        <v>3459</v>
      </c>
      <c r="AP30" s="212" t="s">
        <v>3458</v>
      </c>
    </row>
    <row r="31" spans="1:42" s="217" customFormat="1" ht="11.25">
      <c r="A31" s="210">
        <v>24</v>
      </c>
      <c r="B31" s="218" t="s">
        <v>1280</v>
      </c>
      <c r="C31" s="218" t="s">
        <v>1281</v>
      </c>
      <c r="D31" s="213" t="s">
        <v>1282</v>
      </c>
      <c r="E31" s="213">
        <v>12</v>
      </c>
      <c r="F31" s="214">
        <v>13.87</v>
      </c>
      <c r="G31" s="215">
        <v>30</v>
      </c>
      <c r="H31" s="215" t="s">
        <v>3372</v>
      </c>
      <c r="I31" s="214">
        <v>13.34</v>
      </c>
      <c r="J31" s="215">
        <v>30</v>
      </c>
      <c r="K31" s="215" t="s">
        <v>3372</v>
      </c>
      <c r="L31" s="216">
        <f t="shared" si="0"/>
        <v>13.605</v>
      </c>
      <c r="M31" s="213">
        <f t="shared" si="1"/>
        <v>60</v>
      </c>
      <c r="N31" s="213">
        <f t="shared" si="2"/>
        <v>0</v>
      </c>
      <c r="O31" s="213">
        <f t="shared" si="3"/>
        <v>0</v>
      </c>
      <c r="P31" s="214">
        <v>15.37</v>
      </c>
      <c r="Q31" s="215">
        <v>30</v>
      </c>
      <c r="R31" s="215" t="s">
        <v>3372</v>
      </c>
      <c r="S31" s="214">
        <v>17.420000000000002</v>
      </c>
      <c r="T31" s="215">
        <v>30</v>
      </c>
      <c r="U31" s="215" t="s">
        <v>3372</v>
      </c>
      <c r="V31" s="214">
        <f t="shared" si="4"/>
        <v>16.395</v>
      </c>
      <c r="W31" s="215">
        <f t="shared" si="5"/>
        <v>60</v>
      </c>
      <c r="X31" s="215">
        <f t="shared" si="6"/>
        <v>0</v>
      </c>
      <c r="Y31" s="215">
        <f t="shared" si="7"/>
        <v>0</v>
      </c>
      <c r="Z31" s="215">
        <f t="shared" si="8"/>
        <v>0</v>
      </c>
      <c r="AA31" s="215">
        <f t="shared" si="9"/>
        <v>0</v>
      </c>
      <c r="AB31" s="215">
        <f t="shared" si="10"/>
        <v>0</v>
      </c>
      <c r="AC31" s="214">
        <f t="shared" si="11"/>
        <v>1</v>
      </c>
      <c r="AD31" s="214">
        <f t="shared" si="12"/>
        <v>15</v>
      </c>
      <c r="AE31" s="214">
        <f t="shared" si="13"/>
        <v>15</v>
      </c>
      <c r="AF31" s="215">
        <f t="shared" si="14"/>
        <v>120</v>
      </c>
      <c r="AG31" s="212" t="s">
        <v>3453</v>
      </c>
      <c r="AH31" s="212" t="s">
        <v>3451</v>
      </c>
      <c r="AI31" s="212" t="s">
        <v>3452</v>
      </c>
      <c r="AJ31" s="212" t="s">
        <v>3454</v>
      </c>
      <c r="AK31" s="212" t="s">
        <v>3457</v>
      </c>
      <c r="AL31" s="212" t="s">
        <v>3456</v>
      </c>
      <c r="AM31" s="212" t="s">
        <v>3455</v>
      </c>
      <c r="AN31" s="212" t="s">
        <v>3460</v>
      </c>
      <c r="AO31" s="212" t="s">
        <v>3459</v>
      </c>
      <c r="AP31" s="212" t="s">
        <v>3458</v>
      </c>
    </row>
    <row r="32" spans="1:42" s="217" customFormat="1" ht="11.25">
      <c r="A32" s="210">
        <v>25</v>
      </c>
      <c r="B32" s="218" t="s">
        <v>2710</v>
      </c>
      <c r="C32" s="218" t="s">
        <v>769</v>
      </c>
      <c r="D32" s="213" t="s">
        <v>2763</v>
      </c>
      <c r="E32" s="213">
        <v>28</v>
      </c>
      <c r="F32" s="214">
        <v>15.02</v>
      </c>
      <c r="G32" s="215">
        <v>30</v>
      </c>
      <c r="H32" s="215" t="s">
        <v>3372</v>
      </c>
      <c r="I32" s="214">
        <v>13.79</v>
      </c>
      <c r="J32" s="215">
        <v>30</v>
      </c>
      <c r="K32" s="215" t="s">
        <v>3372</v>
      </c>
      <c r="L32" s="216">
        <f t="shared" si="0"/>
        <v>14.404999999999999</v>
      </c>
      <c r="M32" s="213">
        <f t="shared" si="1"/>
        <v>60</v>
      </c>
      <c r="N32" s="213">
        <f t="shared" si="2"/>
        <v>0</v>
      </c>
      <c r="O32" s="213">
        <f t="shared" si="3"/>
        <v>0</v>
      </c>
      <c r="P32" s="214">
        <v>15.03</v>
      </c>
      <c r="Q32" s="215">
        <v>30</v>
      </c>
      <c r="R32" s="215" t="s">
        <v>3372</v>
      </c>
      <c r="S32" s="214">
        <v>16.13</v>
      </c>
      <c r="T32" s="215">
        <v>30</v>
      </c>
      <c r="U32" s="215" t="s">
        <v>3372</v>
      </c>
      <c r="V32" s="214">
        <f t="shared" si="4"/>
        <v>15.579999999999998</v>
      </c>
      <c r="W32" s="215">
        <f t="shared" si="5"/>
        <v>60</v>
      </c>
      <c r="X32" s="215">
        <f t="shared" si="6"/>
        <v>0</v>
      </c>
      <c r="Y32" s="215">
        <f t="shared" si="7"/>
        <v>0</v>
      </c>
      <c r="Z32" s="215">
        <f t="shared" si="8"/>
        <v>0</v>
      </c>
      <c r="AA32" s="215">
        <f t="shared" si="9"/>
        <v>0</v>
      </c>
      <c r="AB32" s="215">
        <f t="shared" si="10"/>
        <v>0</v>
      </c>
      <c r="AC32" s="214">
        <f t="shared" si="11"/>
        <v>1</v>
      </c>
      <c r="AD32" s="214">
        <f t="shared" si="12"/>
        <v>14.9925</v>
      </c>
      <c r="AE32" s="214">
        <f t="shared" si="13"/>
        <v>14.9925</v>
      </c>
      <c r="AF32" s="215">
        <f t="shared" si="14"/>
        <v>120</v>
      </c>
      <c r="AG32" s="212" t="s">
        <v>3453</v>
      </c>
      <c r="AH32" s="212" t="s">
        <v>3451</v>
      </c>
      <c r="AI32" s="212" t="s">
        <v>3456</v>
      </c>
      <c r="AJ32" s="212" t="s">
        <v>3454</v>
      </c>
      <c r="AK32" s="212" t="s">
        <v>3452</v>
      </c>
      <c r="AL32" s="212" t="s">
        <v>3457</v>
      </c>
      <c r="AM32" s="212" t="s">
        <v>3455</v>
      </c>
      <c r="AN32" s="212" t="s">
        <v>3460</v>
      </c>
      <c r="AO32" s="212" t="s">
        <v>3459</v>
      </c>
      <c r="AP32" s="212" t="s">
        <v>3458</v>
      </c>
    </row>
    <row r="33" spans="1:42" s="217" customFormat="1" ht="11.25">
      <c r="A33" s="210">
        <v>26</v>
      </c>
      <c r="B33" s="218" t="s">
        <v>1573</v>
      </c>
      <c r="C33" s="218" t="s">
        <v>1574</v>
      </c>
      <c r="D33" s="213" t="s">
        <v>1575</v>
      </c>
      <c r="E33" s="213">
        <v>15</v>
      </c>
      <c r="F33" s="214">
        <v>15.11</v>
      </c>
      <c r="G33" s="215">
        <v>30</v>
      </c>
      <c r="H33" s="215" t="s">
        <v>3372</v>
      </c>
      <c r="I33" s="214">
        <v>14.46</v>
      </c>
      <c r="J33" s="215">
        <v>30</v>
      </c>
      <c r="K33" s="215" t="s">
        <v>3372</v>
      </c>
      <c r="L33" s="216">
        <f t="shared" si="0"/>
        <v>14.785</v>
      </c>
      <c r="M33" s="213">
        <f t="shared" si="1"/>
        <v>60</v>
      </c>
      <c r="N33" s="213">
        <f t="shared" si="2"/>
        <v>0</v>
      </c>
      <c r="O33" s="213">
        <f t="shared" si="3"/>
        <v>0</v>
      </c>
      <c r="P33" s="214">
        <v>14.46</v>
      </c>
      <c r="Q33" s="215">
        <v>30</v>
      </c>
      <c r="R33" s="215" t="s">
        <v>3372</v>
      </c>
      <c r="S33" s="214">
        <v>15.66</v>
      </c>
      <c r="T33" s="215">
        <v>30</v>
      </c>
      <c r="U33" s="215" t="s">
        <v>3372</v>
      </c>
      <c r="V33" s="214">
        <f t="shared" si="4"/>
        <v>15.06</v>
      </c>
      <c r="W33" s="215">
        <f t="shared" si="5"/>
        <v>60</v>
      </c>
      <c r="X33" s="215">
        <f t="shared" si="6"/>
        <v>0</v>
      </c>
      <c r="Y33" s="215">
        <f t="shared" si="7"/>
        <v>0</v>
      </c>
      <c r="Z33" s="215">
        <f t="shared" si="8"/>
        <v>0</v>
      </c>
      <c r="AA33" s="215">
        <f t="shared" si="9"/>
        <v>0</v>
      </c>
      <c r="AB33" s="215">
        <f t="shared" si="10"/>
        <v>0</v>
      </c>
      <c r="AC33" s="214">
        <f t="shared" si="11"/>
        <v>1</v>
      </c>
      <c r="AD33" s="214">
        <f t="shared" si="12"/>
        <v>14.922499999999999</v>
      </c>
      <c r="AE33" s="214">
        <f t="shared" si="13"/>
        <v>14.922499999999999</v>
      </c>
      <c r="AF33" s="215">
        <f t="shared" si="14"/>
        <v>120</v>
      </c>
      <c r="AG33" s="212" t="s">
        <v>3453</v>
      </c>
      <c r="AH33" s="212" t="s">
        <v>3456</v>
      </c>
      <c r="AI33" s="212" t="s">
        <v>3451</v>
      </c>
      <c r="AJ33" s="212" t="s">
        <v>3455</v>
      </c>
      <c r="AK33" s="212" t="s">
        <v>3460</v>
      </c>
      <c r="AL33" s="212" t="s">
        <v>3454</v>
      </c>
      <c r="AM33" s="212" t="s">
        <v>3452</v>
      </c>
      <c r="AN33" s="212" t="s">
        <v>3459</v>
      </c>
      <c r="AO33" s="212" t="s">
        <v>3457</v>
      </c>
      <c r="AP33" s="212" t="s">
        <v>3458</v>
      </c>
    </row>
    <row r="34" spans="1:42" s="217" customFormat="1" ht="11.25">
      <c r="A34" s="210">
        <v>27</v>
      </c>
      <c r="B34" s="218" t="s">
        <v>1277</v>
      </c>
      <c r="C34" s="218" t="s">
        <v>1278</v>
      </c>
      <c r="D34" s="213" t="s">
        <v>1279</v>
      </c>
      <c r="E34" s="213">
        <v>12</v>
      </c>
      <c r="F34" s="214">
        <v>14.41</v>
      </c>
      <c r="G34" s="215">
        <v>30</v>
      </c>
      <c r="H34" s="215" t="s">
        <v>3372</v>
      </c>
      <c r="I34" s="214">
        <v>13.44</v>
      </c>
      <c r="J34" s="215">
        <v>30</v>
      </c>
      <c r="K34" s="215" t="s">
        <v>3372</v>
      </c>
      <c r="L34" s="216">
        <f t="shared" si="0"/>
        <v>13.925000000000001</v>
      </c>
      <c r="M34" s="213">
        <f t="shared" si="1"/>
        <v>60</v>
      </c>
      <c r="N34" s="213">
        <f t="shared" si="2"/>
        <v>0</v>
      </c>
      <c r="O34" s="213">
        <f t="shared" si="3"/>
        <v>0</v>
      </c>
      <c r="P34" s="214">
        <v>15.23</v>
      </c>
      <c r="Q34" s="215">
        <v>30</v>
      </c>
      <c r="R34" s="215" t="s">
        <v>3372</v>
      </c>
      <c r="S34" s="214">
        <v>16.36</v>
      </c>
      <c r="T34" s="215">
        <v>30</v>
      </c>
      <c r="U34" s="215" t="s">
        <v>3372</v>
      </c>
      <c r="V34" s="214">
        <f t="shared" si="4"/>
        <v>15.795</v>
      </c>
      <c r="W34" s="215">
        <f t="shared" si="5"/>
        <v>60</v>
      </c>
      <c r="X34" s="215">
        <f t="shared" si="6"/>
        <v>0</v>
      </c>
      <c r="Y34" s="215">
        <f t="shared" si="7"/>
        <v>0</v>
      </c>
      <c r="Z34" s="215">
        <f t="shared" si="8"/>
        <v>0</v>
      </c>
      <c r="AA34" s="215">
        <f t="shared" si="9"/>
        <v>0</v>
      </c>
      <c r="AB34" s="215">
        <f t="shared" si="10"/>
        <v>0</v>
      </c>
      <c r="AC34" s="214">
        <f t="shared" si="11"/>
        <v>1</v>
      </c>
      <c r="AD34" s="214">
        <f t="shared" si="12"/>
        <v>14.86</v>
      </c>
      <c r="AE34" s="214">
        <f t="shared" si="13"/>
        <v>14.86</v>
      </c>
      <c r="AF34" s="215">
        <f t="shared" si="14"/>
        <v>120</v>
      </c>
      <c r="AG34" s="212" t="s">
        <v>3453</v>
      </c>
      <c r="AH34" s="212" t="s">
        <v>3455</v>
      </c>
      <c r="AI34" s="212" t="s">
        <v>3456</v>
      </c>
      <c r="AJ34" s="212" t="s">
        <v>3452</v>
      </c>
      <c r="AK34" s="212" t="s">
        <v>3454</v>
      </c>
      <c r="AL34" s="212" t="s">
        <v>3451</v>
      </c>
      <c r="AM34" s="212" t="s">
        <v>3457</v>
      </c>
      <c r="AN34" s="212" t="s">
        <v>3460</v>
      </c>
      <c r="AO34" s="212" t="s">
        <v>3459</v>
      </c>
      <c r="AP34" s="212" t="s">
        <v>3458</v>
      </c>
    </row>
    <row r="35" spans="1:42" s="217" customFormat="1" ht="11.25">
      <c r="A35" s="210">
        <v>28</v>
      </c>
      <c r="B35" s="218" t="s">
        <v>402</v>
      </c>
      <c r="C35" s="218" t="s">
        <v>2614</v>
      </c>
      <c r="D35" s="213" t="s">
        <v>2615</v>
      </c>
      <c r="E35" s="213">
        <v>26</v>
      </c>
      <c r="F35" s="214">
        <v>15.74</v>
      </c>
      <c r="G35" s="215">
        <v>30</v>
      </c>
      <c r="H35" s="215" t="s">
        <v>3372</v>
      </c>
      <c r="I35" s="214">
        <v>14.22</v>
      </c>
      <c r="J35" s="215">
        <v>30</v>
      </c>
      <c r="K35" s="215" t="s">
        <v>3372</v>
      </c>
      <c r="L35" s="216">
        <f t="shared" si="0"/>
        <v>14.98</v>
      </c>
      <c r="M35" s="213">
        <f t="shared" si="1"/>
        <v>60</v>
      </c>
      <c r="N35" s="213">
        <f t="shared" si="2"/>
        <v>0</v>
      </c>
      <c r="O35" s="213">
        <f t="shared" si="3"/>
        <v>0</v>
      </c>
      <c r="P35" s="214">
        <v>13.35</v>
      </c>
      <c r="Q35" s="215">
        <v>30</v>
      </c>
      <c r="R35" s="215" t="s">
        <v>3372</v>
      </c>
      <c r="S35" s="214">
        <v>15.7</v>
      </c>
      <c r="T35" s="215">
        <v>30</v>
      </c>
      <c r="U35" s="215" t="s">
        <v>3372</v>
      </c>
      <c r="V35" s="214">
        <f t="shared" si="4"/>
        <v>14.524999999999999</v>
      </c>
      <c r="W35" s="215">
        <f t="shared" si="5"/>
        <v>60</v>
      </c>
      <c r="X35" s="215">
        <f t="shared" si="6"/>
        <v>0</v>
      </c>
      <c r="Y35" s="215">
        <f t="shared" si="7"/>
        <v>0</v>
      </c>
      <c r="Z35" s="215">
        <f t="shared" si="8"/>
        <v>0</v>
      </c>
      <c r="AA35" s="215">
        <f t="shared" si="9"/>
        <v>0</v>
      </c>
      <c r="AB35" s="215">
        <f t="shared" si="10"/>
        <v>0</v>
      </c>
      <c r="AC35" s="214">
        <f t="shared" si="11"/>
        <v>1</v>
      </c>
      <c r="AD35" s="214">
        <f t="shared" si="12"/>
        <v>14.7525</v>
      </c>
      <c r="AE35" s="214">
        <f t="shared" si="13"/>
        <v>14.7525</v>
      </c>
      <c r="AF35" s="215">
        <f t="shared" si="14"/>
        <v>120</v>
      </c>
      <c r="AG35" s="212" t="s">
        <v>3453</v>
      </c>
      <c r="AH35" s="212" t="s">
        <v>3451</v>
      </c>
      <c r="AI35" s="212" t="s">
        <v>3452</v>
      </c>
      <c r="AJ35" s="212" t="s">
        <v>3454</v>
      </c>
      <c r="AK35" s="212" t="s">
        <v>3455</v>
      </c>
      <c r="AL35" s="212" t="s">
        <v>3456</v>
      </c>
      <c r="AM35" s="212" t="s">
        <v>3460</v>
      </c>
      <c r="AN35" s="212" t="s">
        <v>3457</v>
      </c>
      <c r="AO35" s="212" t="s">
        <v>3459</v>
      </c>
      <c r="AP35" s="212" t="s">
        <v>3458</v>
      </c>
    </row>
    <row r="36" spans="1:42" s="217" customFormat="1" ht="11.25">
      <c r="A36" s="210">
        <v>29</v>
      </c>
      <c r="B36" s="218" t="s">
        <v>947</v>
      </c>
      <c r="C36" s="218" t="s">
        <v>948</v>
      </c>
      <c r="D36" s="213" t="s">
        <v>949</v>
      </c>
      <c r="E36" s="213">
        <v>9</v>
      </c>
      <c r="F36" s="214">
        <v>13.64</v>
      </c>
      <c r="G36" s="215">
        <v>30</v>
      </c>
      <c r="H36" s="215" t="s">
        <v>3372</v>
      </c>
      <c r="I36" s="214">
        <v>14.54</v>
      </c>
      <c r="J36" s="215">
        <v>30</v>
      </c>
      <c r="K36" s="215" t="s">
        <v>3372</v>
      </c>
      <c r="L36" s="216">
        <f t="shared" si="0"/>
        <v>14.09</v>
      </c>
      <c r="M36" s="213">
        <f t="shared" si="1"/>
        <v>60</v>
      </c>
      <c r="N36" s="213">
        <f t="shared" si="2"/>
        <v>0</v>
      </c>
      <c r="O36" s="213">
        <f t="shared" si="3"/>
        <v>0</v>
      </c>
      <c r="P36" s="214">
        <v>14.01</v>
      </c>
      <c r="Q36" s="215">
        <v>30</v>
      </c>
      <c r="R36" s="215" t="s">
        <v>3372</v>
      </c>
      <c r="S36" s="214">
        <v>16.64</v>
      </c>
      <c r="T36" s="215">
        <v>30</v>
      </c>
      <c r="U36" s="215" t="s">
        <v>3372</v>
      </c>
      <c r="V36" s="214">
        <f t="shared" si="4"/>
        <v>15.324999999999999</v>
      </c>
      <c r="W36" s="215">
        <f t="shared" si="5"/>
        <v>60</v>
      </c>
      <c r="X36" s="215">
        <f t="shared" si="6"/>
        <v>0</v>
      </c>
      <c r="Y36" s="215">
        <f t="shared" si="7"/>
        <v>0</v>
      </c>
      <c r="Z36" s="215">
        <f t="shared" si="8"/>
        <v>0</v>
      </c>
      <c r="AA36" s="215">
        <f t="shared" si="9"/>
        <v>0</v>
      </c>
      <c r="AB36" s="215">
        <f t="shared" si="10"/>
        <v>0</v>
      </c>
      <c r="AC36" s="214">
        <f t="shared" si="11"/>
        <v>1</v>
      </c>
      <c r="AD36" s="214">
        <f t="shared" si="12"/>
        <v>14.7075</v>
      </c>
      <c r="AE36" s="214">
        <f t="shared" si="13"/>
        <v>14.7075</v>
      </c>
      <c r="AF36" s="215">
        <f t="shared" si="14"/>
        <v>120</v>
      </c>
      <c r="AG36" s="212" t="s">
        <v>3453</v>
      </c>
      <c r="AH36" s="212" t="s">
        <v>3451</v>
      </c>
      <c r="AI36" s="212" t="s">
        <v>3456</v>
      </c>
      <c r="AJ36" s="212" t="s">
        <v>3452</v>
      </c>
      <c r="AK36" s="212" t="s">
        <v>3454</v>
      </c>
      <c r="AL36" s="212" t="s">
        <v>3457</v>
      </c>
      <c r="AM36" s="212" t="s">
        <v>3460</v>
      </c>
      <c r="AN36" s="212" t="s">
        <v>3455</v>
      </c>
      <c r="AO36" s="212" t="s">
        <v>3459</v>
      </c>
      <c r="AP36" s="212" t="s">
        <v>3458</v>
      </c>
    </row>
    <row r="37" spans="1:42" s="217" customFormat="1" ht="11.25">
      <c r="A37" s="210">
        <v>30</v>
      </c>
      <c r="B37" s="218" t="s">
        <v>2100</v>
      </c>
      <c r="C37" s="218" t="s">
        <v>2717</v>
      </c>
      <c r="D37" s="213" t="s">
        <v>2718</v>
      </c>
      <c r="E37" s="213">
        <v>28</v>
      </c>
      <c r="F37" s="214">
        <v>16.29</v>
      </c>
      <c r="G37" s="215">
        <v>30</v>
      </c>
      <c r="H37" s="215" t="s">
        <v>3372</v>
      </c>
      <c r="I37" s="214">
        <v>14.49</v>
      </c>
      <c r="J37" s="215">
        <v>30</v>
      </c>
      <c r="K37" s="215" t="s">
        <v>3372</v>
      </c>
      <c r="L37" s="216">
        <f t="shared" si="0"/>
        <v>15.39</v>
      </c>
      <c r="M37" s="213">
        <f t="shared" si="1"/>
        <v>60</v>
      </c>
      <c r="N37" s="213">
        <f t="shared" si="2"/>
        <v>0</v>
      </c>
      <c r="O37" s="213">
        <f t="shared" si="3"/>
        <v>0</v>
      </c>
      <c r="P37" s="214">
        <v>16.18</v>
      </c>
      <c r="Q37" s="215">
        <v>30</v>
      </c>
      <c r="R37" s="215" t="s">
        <v>3372</v>
      </c>
      <c r="S37" s="214">
        <v>16.27</v>
      </c>
      <c r="T37" s="215">
        <v>30</v>
      </c>
      <c r="U37" s="215" t="s">
        <v>3372</v>
      </c>
      <c r="V37" s="214">
        <f t="shared" si="4"/>
        <v>16.225000000000001</v>
      </c>
      <c r="W37" s="215">
        <f t="shared" si="5"/>
        <v>60</v>
      </c>
      <c r="X37" s="215">
        <f t="shared" si="6"/>
        <v>0</v>
      </c>
      <c r="Y37" s="215">
        <f t="shared" si="7"/>
        <v>0</v>
      </c>
      <c r="Z37" s="215">
        <f t="shared" si="8"/>
        <v>0</v>
      </c>
      <c r="AA37" s="215">
        <f t="shared" si="9"/>
        <v>0</v>
      </c>
      <c r="AB37" s="215">
        <f t="shared" si="10"/>
        <v>0</v>
      </c>
      <c r="AC37" s="214">
        <f>IF(AB37=0,0.93,IF(AB37=1,0.92,IF(AB37=2,0.91,IF(AB37=3,0.9,IF(AB37=4,0.89,IF(AB37=5,0.88,IF(AB37=6,0.87)))))))</f>
        <v>0.93</v>
      </c>
      <c r="AD37" s="214">
        <f t="shared" si="12"/>
        <v>15.807500000000001</v>
      </c>
      <c r="AE37" s="214">
        <f t="shared" si="13"/>
        <v>14.700975000000001</v>
      </c>
      <c r="AF37" s="215">
        <f t="shared" si="14"/>
        <v>120</v>
      </c>
      <c r="AG37" s="212" t="s">
        <v>3453</v>
      </c>
      <c r="AH37" s="212" t="s">
        <v>3451</v>
      </c>
      <c r="AI37" s="212" t="s">
        <v>3454</v>
      </c>
      <c r="AJ37" s="212" t="s">
        <v>3452</v>
      </c>
      <c r="AK37" s="212" t="s">
        <v>3455</v>
      </c>
      <c r="AL37" s="212" t="s">
        <v>3457</v>
      </c>
      <c r="AM37" s="212" t="s">
        <v>3456</v>
      </c>
      <c r="AN37" s="212" t="s">
        <v>3460</v>
      </c>
      <c r="AO37" s="212" t="s">
        <v>3459</v>
      </c>
      <c r="AP37" s="212" t="s">
        <v>3458</v>
      </c>
    </row>
    <row r="38" spans="1:42" s="217" customFormat="1" ht="11.25">
      <c r="A38" s="210">
        <v>31</v>
      </c>
      <c r="B38" s="218" t="s">
        <v>1360</v>
      </c>
      <c r="C38" s="218" t="s">
        <v>354</v>
      </c>
      <c r="D38" s="213" t="s">
        <v>1361</v>
      </c>
      <c r="E38" s="213">
        <v>13</v>
      </c>
      <c r="F38" s="214">
        <v>14.79</v>
      </c>
      <c r="G38" s="215">
        <v>30</v>
      </c>
      <c r="H38" s="215" t="s">
        <v>3372</v>
      </c>
      <c r="I38" s="214">
        <v>13.78</v>
      </c>
      <c r="J38" s="215">
        <v>30</v>
      </c>
      <c r="K38" s="215" t="s">
        <v>3372</v>
      </c>
      <c r="L38" s="216">
        <f t="shared" si="0"/>
        <v>14.285</v>
      </c>
      <c r="M38" s="213">
        <f t="shared" si="1"/>
        <v>60</v>
      </c>
      <c r="N38" s="213">
        <f t="shared" si="2"/>
        <v>0</v>
      </c>
      <c r="O38" s="213">
        <f t="shared" si="3"/>
        <v>0</v>
      </c>
      <c r="P38" s="214">
        <v>13.59</v>
      </c>
      <c r="Q38" s="215">
        <v>30</v>
      </c>
      <c r="R38" s="215" t="s">
        <v>3372</v>
      </c>
      <c r="S38" s="214">
        <v>16.64</v>
      </c>
      <c r="T38" s="215">
        <v>30</v>
      </c>
      <c r="U38" s="215" t="s">
        <v>3372</v>
      </c>
      <c r="V38" s="214">
        <f t="shared" si="4"/>
        <v>15.115</v>
      </c>
      <c r="W38" s="215">
        <f t="shared" si="5"/>
        <v>60</v>
      </c>
      <c r="X38" s="215">
        <f t="shared" si="6"/>
        <v>0</v>
      </c>
      <c r="Y38" s="215">
        <f t="shared" si="7"/>
        <v>0</v>
      </c>
      <c r="Z38" s="215">
        <f t="shared" si="8"/>
        <v>0</v>
      </c>
      <c r="AA38" s="215">
        <f t="shared" si="9"/>
        <v>0</v>
      </c>
      <c r="AB38" s="215">
        <f t="shared" si="10"/>
        <v>0</v>
      </c>
      <c r="AC38" s="214">
        <f t="shared" ref="AC38:AC69" si="15">IF(AB38=0,1,IF(AB38=1,0.99,IF(AB38=2,0.98,IF(AB38=3,0.97,IF(AB38=4,0.96,IF(AB38=5,0.95,IF(AB38=6,0.94)))))))</f>
        <v>1</v>
      </c>
      <c r="AD38" s="214">
        <f t="shared" si="12"/>
        <v>14.7</v>
      </c>
      <c r="AE38" s="214">
        <f t="shared" si="13"/>
        <v>14.7</v>
      </c>
      <c r="AF38" s="215">
        <f t="shared" si="14"/>
        <v>120</v>
      </c>
      <c r="AG38" s="212" t="s">
        <v>3461</v>
      </c>
      <c r="AH38" s="212" t="s">
        <v>3456</v>
      </c>
      <c r="AI38" s="212" t="s">
        <v>3451</v>
      </c>
      <c r="AJ38" s="212" t="s">
        <v>3455</v>
      </c>
      <c r="AK38" s="212" t="s">
        <v>3454</v>
      </c>
      <c r="AL38" s="212" t="s">
        <v>3452</v>
      </c>
      <c r="AM38" s="212" t="s">
        <v>3460</v>
      </c>
      <c r="AN38" s="212" t="s">
        <v>3457</v>
      </c>
      <c r="AO38" s="212" t="s">
        <v>3459</v>
      </c>
      <c r="AP38" s="212" t="s">
        <v>3458</v>
      </c>
    </row>
    <row r="39" spans="1:42" s="217" customFormat="1" ht="11.25">
      <c r="A39" s="210">
        <v>32</v>
      </c>
      <c r="B39" s="219" t="s">
        <v>2377</v>
      </c>
      <c r="C39" s="219" t="s">
        <v>3521</v>
      </c>
      <c r="D39" s="213" t="s">
        <v>2378</v>
      </c>
      <c r="E39" s="213">
        <v>23</v>
      </c>
      <c r="F39" s="214">
        <v>14.71</v>
      </c>
      <c r="G39" s="215">
        <v>30</v>
      </c>
      <c r="H39" s="215" t="s">
        <v>3372</v>
      </c>
      <c r="I39" s="214">
        <v>14.49</v>
      </c>
      <c r="J39" s="215">
        <v>30</v>
      </c>
      <c r="K39" s="215" t="s">
        <v>3372</v>
      </c>
      <c r="L39" s="216">
        <f t="shared" si="0"/>
        <v>14.600000000000001</v>
      </c>
      <c r="M39" s="213">
        <f t="shared" si="1"/>
        <v>60</v>
      </c>
      <c r="N39" s="213">
        <f t="shared" si="2"/>
        <v>0</v>
      </c>
      <c r="O39" s="213">
        <f t="shared" si="3"/>
        <v>0</v>
      </c>
      <c r="P39" s="214">
        <v>14.06</v>
      </c>
      <c r="Q39" s="215">
        <v>30</v>
      </c>
      <c r="R39" s="215" t="s">
        <v>3372</v>
      </c>
      <c r="S39" s="214">
        <v>15.39</v>
      </c>
      <c r="T39" s="215">
        <v>30</v>
      </c>
      <c r="U39" s="215" t="s">
        <v>3372</v>
      </c>
      <c r="V39" s="214">
        <f t="shared" si="4"/>
        <v>14.725000000000001</v>
      </c>
      <c r="W39" s="215">
        <f t="shared" si="5"/>
        <v>60</v>
      </c>
      <c r="X39" s="215">
        <f t="shared" si="6"/>
        <v>0</v>
      </c>
      <c r="Y39" s="215">
        <f t="shared" si="7"/>
        <v>0</v>
      </c>
      <c r="Z39" s="215">
        <f t="shared" si="8"/>
        <v>0</v>
      </c>
      <c r="AA39" s="215">
        <f t="shared" si="9"/>
        <v>0</v>
      </c>
      <c r="AB39" s="215">
        <f t="shared" si="10"/>
        <v>0</v>
      </c>
      <c r="AC39" s="214">
        <f t="shared" si="15"/>
        <v>1</v>
      </c>
      <c r="AD39" s="214">
        <f t="shared" si="12"/>
        <v>14.662500000000001</v>
      </c>
      <c r="AE39" s="214">
        <f t="shared" si="13"/>
        <v>14.662500000000001</v>
      </c>
      <c r="AF39" s="215">
        <f t="shared" si="14"/>
        <v>120</v>
      </c>
      <c r="AG39" s="212" t="s">
        <v>3453</v>
      </c>
      <c r="AH39" s="212" t="s">
        <v>3451</v>
      </c>
      <c r="AI39" s="212" t="s">
        <v>3454</v>
      </c>
      <c r="AJ39" s="212" t="s">
        <v>3456</v>
      </c>
      <c r="AK39" s="212" t="s">
        <v>3452</v>
      </c>
      <c r="AL39" s="212" t="s">
        <v>3455</v>
      </c>
      <c r="AM39" s="212" t="s">
        <v>3457</v>
      </c>
      <c r="AN39" s="212" t="s">
        <v>3459</v>
      </c>
      <c r="AO39" s="212" t="s">
        <v>3460</v>
      </c>
      <c r="AP39" s="212" t="s">
        <v>3458</v>
      </c>
    </row>
    <row r="40" spans="1:42" s="217" customFormat="1" ht="11.25">
      <c r="A40" s="210">
        <v>33</v>
      </c>
      <c r="B40" s="220" t="s">
        <v>112</v>
      </c>
      <c r="C40" s="220" t="s">
        <v>113</v>
      </c>
      <c r="D40" s="221" t="s">
        <v>114</v>
      </c>
      <c r="E40" s="213">
        <v>1</v>
      </c>
      <c r="F40" s="214">
        <v>13.76</v>
      </c>
      <c r="G40" s="215">
        <v>30</v>
      </c>
      <c r="H40" s="215" t="s">
        <v>3372</v>
      </c>
      <c r="I40" s="214">
        <v>14.36</v>
      </c>
      <c r="J40" s="215">
        <v>30</v>
      </c>
      <c r="K40" s="215" t="s">
        <v>3372</v>
      </c>
      <c r="L40" s="216">
        <f t="shared" ref="L40:L71" si="16">(F40+I40)/2</f>
        <v>14.059999999999999</v>
      </c>
      <c r="M40" s="213">
        <f t="shared" ref="M40:M71" si="17">IF(L40&gt;=10,60,G40+J40)</f>
        <v>60</v>
      </c>
      <c r="N40" s="213">
        <f t="shared" ref="N40:N71" si="18">IF(H40="ACC",0,1)+IF(K40="ACC",0,1)</f>
        <v>0</v>
      </c>
      <c r="O40" s="213">
        <f t="shared" ref="O40:O71" si="19">IF(F40&lt;10,1,(IF(I40&lt;10,1,0)))</f>
        <v>0</v>
      </c>
      <c r="P40" s="214">
        <v>14.6</v>
      </c>
      <c r="Q40" s="215">
        <v>30</v>
      </c>
      <c r="R40" s="215" t="s">
        <v>3372</v>
      </c>
      <c r="S40" s="214">
        <v>15.9</v>
      </c>
      <c r="T40" s="215">
        <v>30</v>
      </c>
      <c r="U40" s="215" t="s">
        <v>3372</v>
      </c>
      <c r="V40" s="214">
        <f t="shared" ref="V40:V71" si="20">(P40+S40)/2</f>
        <v>15.25</v>
      </c>
      <c r="W40" s="215">
        <f t="shared" ref="W40:W71" si="21">IF(V40&gt;=10,60,Q40+T40)</f>
        <v>60</v>
      </c>
      <c r="X40" s="215">
        <f t="shared" ref="X40:X71" si="22">IF(R40="ACC",0,1)+IF(U40="ACC",0,1)</f>
        <v>0</v>
      </c>
      <c r="Y40" s="215">
        <f t="shared" ref="Y40:Y71" si="23">IF(P40&lt;10,1,(IF(S40&lt;10,1,0)))</f>
        <v>0</v>
      </c>
      <c r="Z40" s="215">
        <f t="shared" ref="Z40:Z71" si="24">N40+X40</f>
        <v>0</v>
      </c>
      <c r="AA40" s="215">
        <f t="shared" ref="AA40:AA71" si="25">O40+Y40</f>
        <v>0</v>
      </c>
      <c r="AB40" s="215">
        <f t="shared" ref="AB40:AB71" si="26">Z40+AA40</f>
        <v>0</v>
      </c>
      <c r="AC40" s="214">
        <f t="shared" si="15"/>
        <v>1</v>
      </c>
      <c r="AD40" s="214">
        <f t="shared" ref="AD40:AD71" si="27">AVERAGE(L40,V40)</f>
        <v>14.654999999999999</v>
      </c>
      <c r="AE40" s="214">
        <f t="shared" ref="AE40:AE71" si="28">AC40*AD40</f>
        <v>14.654999999999999</v>
      </c>
      <c r="AF40" s="215">
        <f t="shared" ref="AF40:AF71" si="29">M40+W40</f>
        <v>120</v>
      </c>
      <c r="AG40" s="212" t="s">
        <v>3453</v>
      </c>
      <c r="AH40" s="212" t="s">
        <v>3451</v>
      </c>
      <c r="AI40" s="212" t="s">
        <v>3452</v>
      </c>
      <c r="AJ40" s="212" t="s">
        <v>3456</v>
      </c>
      <c r="AK40" s="212" t="s">
        <v>3455</v>
      </c>
      <c r="AL40" s="212" t="s">
        <v>3454</v>
      </c>
      <c r="AM40" s="212" t="s">
        <v>3457</v>
      </c>
      <c r="AN40" s="212" t="s">
        <v>3460</v>
      </c>
      <c r="AO40" s="212" t="s">
        <v>3459</v>
      </c>
      <c r="AP40" s="212" t="s">
        <v>3458</v>
      </c>
    </row>
    <row r="41" spans="1:42" s="217" customFormat="1" ht="11.25">
      <c r="A41" s="210">
        <v>34</v>
      </c>
      <c r="B41" s="218" t="s">
        <v>1466</v>
      </c>
      <c r="C41" s="218" t="s">
        <v>3522</v>
      </c>
      <c r="D41" s="213" t="s">
        <v>1467</v>
      </c>
      <c r="E41" s="213">
        <v>14</v>
      </c>
      <c r="F41" s="214">
        <v>14.23</v>
      </c>
      <c r="G41" s="215">
        <v>30</v>
      </c>
      <c r="H41" s="215" t="s">
        <v>3372</v>
      </c>
      <c r="I41" s="214">
        <v>13.67</v>
      </c>
      <c r="J41" s="215">
        <v>30</v>
      </c>
      <c r="K41" s="215" t="s">
        <v>3372</v>
      </c>
      <c r="L41" s="216">
        <f t="shared" si="16"/>
        <v>13.95</v>
      </c>
      <c r="M41" s="213">
        <f t="shared" si="17"/>
        <v>60</v>
      </c>
      <c r="N41" s="213">
        <f t="shared" si="18"/>
        <v>0</v>
      </c>
      <c r="O41" s="213">
        <f t="shared" si="19"/>
        <v>0</v>
      </c>
      <c r="P41" s="214">
        <v>14.23</v>
      </c>
      <c r="Q41" s="215">
        <v>30</v>
      </c>
      <c r="R41" s="215" t="s">
        <v>3372</v>
      </c>
      <c r="S41" s="214">
        <v>16.48</v>
      </c>
      <c r="T41" s="215">
        <v>30</v>
      </c>
      <c r="U41" s="215" t="s">
        <v>3372</v>
      </c>
      <c r="V41" s="214">
        <f t="shared" si="20"/>
        <v>15.355</v>
      </c>
      <c r="W41" s="215">
        <f t="shared" si="21"/>
        <v>60</v>
      </c>
      <c r="X41" s="215">
        <f t="shared" si="22"/>
        <v>0</v>
      </c>
      <c r="Y41" s="215">
        <f t="shared" si="23"/>
        <v>0</v>
      </c>
      <c r="Z41" s="215">
        <f t="shared" si="24"/>
        <v>0</v>
      </c>
      <c r="AA41" s="215">
        <f t="shared" si="25"/>
        <v>0</v>
      </c>
      <c r="AB41" s="215">
        <f t="shared" si="26"/>
        <v>0</v>
      </c>
      <c r="AC41" s="214">
        <f t="shared" si="15"/>
        <v>1</v>
      </c>
      <c r="AD41" s="214">
        <f t="shared" si="27"/>
        <v>14.6525</v>
      </c>
      <c r="AE41" s="214">
        <f t="shared" si="28"/>
        <v>14.6525</v>
      </c>
      <c r="AF41" s="215">
        <f t="shared" si="29"/>
        <v>120</v>
      </c>
      <c r="AG41" s="212" t="s">
        <v>3453</v>
      </c>
      <c r="AH41" s="212" t="s">
        <v>3451</v>
      </c>
      <c r="AI41" s="212" t="s">
        <v>3456</v>
      </c>
      <c r="AJ41" s="212" t="s">
        <v>3457</v>
      </c>
      <c r="AK41" s="212" t="s">
        <v>3459</v>
      </c>
      <c r="AL41" s="212" t="s">
        <v>3458</v>
      </c>
      <c r="AM41" s="212" t="s">
        <v>3452</v>
      </c>
      <c r="AN41" s="212" t="s">
        <v>3454</v>
      </c>
      <c r="AO41" s="212" t="s">
        <v>3460</v>
      </c>
      <c r="AP41" s="212" t="s">
        <v>3455</v>
      </c>
    </row>
    <row r="42" spans="1:42" s="217" customFormat="1" ht="11.25">
      <c r="A42" s="210">
        <v>35</v>
      </c>
      <c r="B42" s="218" t="s">
        <v>639</v>
      </c>
      <c r="C42" s="218" t="s">
        <v>640</v>
      </c>
      <c r="D42" s="213" t="s">
        <v>641</v>
      </c>
      <c r="E42" s="213">
        <v>6</v>
      </c>
      <c r="F42" s="214">
        <v>13.54</v>
      </c>
      <c r="G42" s="215">
        <v>30</v>
      </c>
      <c r="H42" s="215" t="s">
        <v>3372</v>
      </c>
      <c r="I42" s="214">
        <v>15.31</v>
      </c>
      <c r="J42" s="215">
        <v>30</v>
      </c>
      <c r="K42" s="215" t="s">
        <v>3372</v>
      </c>
      <c r="L42" s="216">
        <f t="shared" si="16"/>
        <v>14.425000000000001</v>
      </c>
      <c r="M42" s="213">
        <f t="shared" si="17"/>
        <v>60</v>
      </c>
      <c r="N42" s="213">
        <f t="shared" si="18"/>
        <v>0</v>
      </c>
      <c r="O42" s="213">
        <f t="shared" si="19"/>
        <v>0</v>
      </c>
      <c r="P42" s="214">
        <v>14.99</v>
      </c>
      <c r="Q42" s="215">
        <v>30</v>
      </c>
      <c r="R42" s="215" t="s">
        <v>3373</v>
      </c>
      <c r="S42" s="214">
        <v>15.12</v>
      </c>
      <c r="T42" s="215">
        <v>30</v>
      </c>
      <c r="U42" s="215" t="s">
        <v>3372</v>
      </c>
      <c r="V42" s="214">
        <f t="shared" si="20"/>
        <v>15.055</v>
      </c>
      <c r="W42" s="215">
        <f t="shared" si="21"/>
        <v>60</v>
      </c>
      <c r="X42" s="215">
        <f t="shared" si="22"/>
        <v>1</v>
      </c>
      <c r="Y42" s="215">
        <f t="shared" si="23"/>
        <v>0</v>
      </c>
      <c r="Z42" s="215">
        <f t="shared" si="24"/>
        <v>1</v>
      </c>
      <c r="AA42" s="215">
        <f t="shared" si="25"/>
        <v>0</v>
      </c>
      <c r="AB42" s="215">
        <f t="shared" si="26"/>
        <v>1</v>
      </c>
      <c r="AC42" s="214">
        <f t="shared" si="15"/>
        <v>0.99</v>
      </c>
      <c r="AD42" s="214">
        <f t="shared" si="27"/>
        <v>14.74</v>
      </c>
      <c r="AE42" s="214">
        <f t="shared" si="28"/>
        <v>14.592600000000001</v>
      </c>
      <c r="AF42" s="215">
        <f t="shared" si="29"/>
        <v>120</v>
      </c>
      <c r="AG42" s="212" t="s">
        <v>3453</v>
      </c>
      <c r="AH42" s="212" t="s">
        <v>3451</v>
      </c>
      <c r="AI42" s="212" t="s">
        <v>3455</v>
      </c>
      <c r="AJ42" s="212" t="s">
        <v>3452</v>
      </c>
      <c r="AK42" s="212" t="s">
        <v>3457</v>
      </c>
      <c r="AL42" s="212" t="s">
        <v>3454</v>
      </c>
      <c r="AM42" s="212" t="s">
        <v>3456</v>
      </c>
      <c r="AN42" s="212" t="s">
        <v>3460</v>
      </c>
      <c r="AO42" s="212" t="s">
        <v>3459</v>
      </c>
      <c r="AP42" s="212" t="s">
        <v>3458</v>
      </c>
    </row>
    <row r="43" spans="1:42" s="217" customFormat="1" ht="11.25">
      <c r="A43" s="210">
        <v>36</v>
      </c>
      <c r="B43" s="218" t="s">
        <v>336</v>
      </c>
      <c r="C43" s="218" t="s">
        <v>337</v>
      </c>
      <c r="D43" s="213" t="s">
        <v>338</v>
      </c>
      <c r="E43" s="213">
        <v>3</v>
      </c>
      <c r="F43" s="214">
        <v>15.43</v>
      </c>
      <c r="G43" s="215">
        <v>30</v>
      </c>
      <c r="H43" s="215" t="s">
        <v>3372</v>
      </c>
      <c r="I43" s="214">
        <v>14.06</v>
      </c>
      <c r="J43" s="215">
        <v>30</v>
      </c>
      <c r="K43" s="215" t="s">
        <v>3372</v>
      </c>
      <c r="L43" s="216">
        <f t="shared" si="16"/>
        <v>14.745000000000001</v>
      </c>
      <c r="M43" s="213">
        <f t="shared" si="17"/>
        <v>60</v>
      </c>
      <c r="N43" s="213">
        <f t="shared" si="18"/>
        <v>0</v>
      </c>
      <c r="O43" s="213">
        <f t="shared" si="19"/>
        <v>0</v>
      </c>
      <c r="P43" s="214">
        <v>14.89</v>
      </c>
      <c r="Q43" s="215">
        <v>30</v>
      </c>
      <c r="R43" s="215" t="s">
        <v>3372</v>
      </c>
      <c r="S43" s="214">
        <v>13.86</v>
      </c>
      <c r="T43" s="215">
        <v>30</v>
      </c>
      <c r="U43" s="215" t="s">
        <v>3372</v>
      </c>
      <c r="V43" s="214">
        <f t="shared" si="20"/>
        <v>14.375</v>
      </c>
      <c r="W43" s="215">
        <f t="shared" si="21"/>
        <v>60</v>
      </c>
      <c r="X43" s="215">
        <f t="shared" si="22"/>
        <v>0</v>
      </c>
      <c r="Y43" s="215">
        <f t="shared" si="23"/>
        <v>0</v>
      </c>
      <c r="Z43" s="215">
        <f t="shared" si="24"/>
        <v>0</v>
      </c>
      <c r="AA43" s="215">
        <f t="shared" si="25"/>
        <v>0</v>
      </c>
      <c r="AB43" s="215">
        <f t="shared" si="26"/>
        <v>0</v>
      </c>
      <c r="AC43" s="214">
        <f t="shared" si="15"/>
        <v>1</v>
      </c>
      <c r="AD43" s="214">
        <f t="shared" si="27"/>
        <v>14.56</v>
      </c>
      <c r="AE43" s="214">
        <f t="shared" si="28"/>
        <v>14.56</v>
      </c>
      <c r="AF43" s="215">
        <f t="shared" si="29"/>
        <v>120</v>
      </c>
      <c r="AG43" s="212" t="s">
        <v>3453</v>
      </c>
      <c r="AH43" s="212" t="s">
        <v>3451</v>
      </c>
      <c r="AI43" s="212" t="s">
        <v>3454</v>
      </c>
      <c r="AJ43" s="212" t="s">
        <v>3455</v>
      </c>
      <c r="AK43" s="212" t="s">
        <v>3452</v>
      </c>
      <c r="AL43" s="212" t="s">
        <v>3457</v>
      </c>
      <c r="AM43" s="212" t="s">
        <v>3458</v>
      </c>
      <c r="AN43" s="212" t="s">
        <v>3460</v>
      </c>
      <c r="AO43" s="212" t="s">
        <v>3456</v>
      </c>
      <c r="AP43" s="212" t="s">
        <v>3459</v>
      </c>
    </row>
    <row r="44" spans="1:42" s="217" customFormat="1" ht="11.25">
      <c r="A44" s="210">
        <v>37</v>
      </c>
      <c r="B44" s="222" t="s">
        <v>1190</v>
      </c>
      <c r="C44" s="222" t="s">
        <v>1191</v>
      </c>
      <c r="D44" s="213" t="s">
        <v>1182</v>
      </c>
      <c r="E44" s="213">
        <v>11</v>
      </c>
      <c r="F44" s="214">
        <v>13.79</v>
      </c>
      <c r="G44" s="215">
        <v>30</v>
      </c>
      <c r="H44" s="215" t="s">
        <v>3372</v>
      </c>
      <c r="I44" s="214">
        <v>13.62</v>
      </c>
      <c r="J44" s="215">
        <v>30</v>
      </c>
      <c r="K44" s="215" t="s">
        <v>3372</v>
      </c>
      <c r="L44" s="216">
        <f t="shared" si="16"/>
        <v>13.704999999999998</v>
      </c>
      <c r="M44" s="213">
        <f t="shared" si="17"/>
        <v>60</v>
      </c>
      <c r="N44" s="213">
        <f t="shared" si="18"/>
        <v>0</v>
      </c>
      <c r="O44" s="213">
        <f t="shared" si="19"/>
        <v>0</v>
      </c>
      <c r="P44" s="214">
        <v>14.64</v>
      </c>
      <c r="Q44" s="215">
        <v>30</v>
      </c>
      <c r="R44" s="215" t="s">
        <v>3372</v>
      </c>
      <c r="S44" s="214">
        <v>16</v>
      </c>
      <c r="T44" s="215">
        <v>30</v>
      </c>
      <c r="U44" s="215" t="s">
        <v>3372</v>
      </c>
      <c r="V44" s="214">
        <f t="shared" si="20"/>
        <v>15.32</v>
      </c>
      <c r="W44" s="215">
        <f t="shared" si="21"/>
        <v>60</v>
      </c>
      <c r="X44" s="215">
        <f t="shared" si="22"/>
        <v>0</v>
      </c>
      <c r="Y44" s="215">
        <f t="shared" si="23"/>
        <v>0</v>
      </c>
      <c r="Z44" s="215">
        <f t="shared" si="24"/>
        <v>0</v>
      </c>
      <c r="AA44" s="215">
        <f t="shared" si="25"/>
        <v>0</v>
      </c>
      <c r="AB44" s="215">
        <f t="shared" si="26"/>
        <v>0</v>
      </c>
      <c r="AC44" s="214">
        <f t="shared" si="15"/>
        <v>1</v>
      </c>
      <c r="AD44" s="214">
        <f t="shared" si="27"/>
        <v>14.512499999999999</v>
      </c>
      <c r="AE44" s="214">
        <f t="shared" si="28"/>
        <v>14.512499999999999</v>
      </c>
      <c r="AF44" s="215">
        <f t="shared" si="29"/>
        <v>120</v>
      </c>
      <c r="AG44" s="212" t="s">
        <v>3453</v>
      </c>
      <c r="AH44" s="212" t="s">
        <v>3451</v>
      </c>
      <c r="AI44" s="212" t="s">
        <v>3456</v>
      </c>
      <c r="AJ44" s="212" t="s">
        <v>3452</v>
      </c>
      <c r="AK44" s="212" t="s">
        <v>3454</v>
      </c>
      <c r="AL44" s="212" t="s">
        <v>3457</v>
      </c>
      <c r="AM44" s="212" t="s">
        <v>3460</v>
      </c>
      <c r="AN44" s="212" t="s">
        <v>3455</v>
      </c>
      <c r="AO44" s="212" t="s">
        <v>3459</v>
      </c>
      <c r="AP44" s="212" t="s">
        <v>3458</v>
      </c>
    </row>
    <row r="45" spans="1:42" s="217" customFormat="1" ht="11.25">
      <c r="A45" s="210">
        <v>38</v>
      </c>
      <c r="B45" s="218" t="s">
        <v>2042</v>
      </c>
      <c r="C45" s="218" t="s">
        <v>2043</v>
      </c>
      <c r="D45" s="213" t="s">
        <v>2044</v>
      </c>
      <c r="E45" s="213">
        <v>20</v>
      </c>
      <c r="F45" s="214">
        <v>13.62</v>
      </c>
      <c r="G45" s="215">
        <v>30</v>
      </c>
      <c r="H45" s="215" t="s">
        <v>3372</v>
      </c>
      <c r="I45" s="214">
        <v>15.55</v>
      </c>
      <c r="J45" s="215">
        <v>30</v>
      </c>
      <c r="K45" s="215" t="s">
        <v>3372</v>
      </c>
      <c r="L45" s="216">
        <f t="shared" si="16"/>
        <v>14.585000000000001</v>
      </c>
      <c r="M45" s="213">
        <f t="shared" si="17"/>
        <v>60</v>
      </c>
      <c r="N45" s="213">
        <f t="shared" si="18"/>
        <v>0</v>
      </c>
      <c r="O45" s="213">
        <f t="shared" si="19"/>
        <v>0</v>
      </c>
      <c r="P45" s="214">
        <v>13.06</v>
      </c>
      <c r="Q45" s="215">
        <v>30</v>
      </c>
      <c r="R45" s="215" t="s">
        <v>3372</v>
      </c>
      <c r="S45" s="214">
        <v>15.68</v>
      </c>
      <c r="T45" s="215">
        <v>30</v>
      </c>
      <c r="U45" s="215" t="s">
        <v>3372</v>
      </c>
      <c r="V45" s="214">
        <f t="shared" si="20"/>
        <v>14.370000000000001</v>
      </c>
      <c r="W45" s="215">
        <f t="shared" si="21"/>
        <v>60</v>
      </c>
      <c r="X45" s="215">
        <f t="shared" si="22"/>
        <v>0</v>
      </c>
      <c r="Y45" s="215">
        <f t="shared" si="23"/>
        <v>0</v>
      </c>
      <c r="Z45" s="215">
        <f t="shared" si="24"/>
        <v>0</v>
      </c>
      <c r="AA45" s="215">
        <f t="shared" si="25"/>
        <v>0</v>
      </c>
      <c r="AB45" s="215">
        <f t="shared" si="26"/>
        <v>0</v>
      </c>
      <c r="AC45" s="214">
        <f t="shared" si="15"/>
        <v>1</v>
      </c>
      <c r="AD45" s="214">
        <f t="shared" si="27"/>
        <v>14.477500000000001</v>
      </c>
      <c r="AE45" s="214">
        <f t="shared" si="28"/>
        <v>14.477500000000001</v>
      </c>
      <c r="AF45" s="215">
        <f t="shared" si="29"/>
        <v>120</v>
      </c>
      <c r="AG45" s="212" t="s">
        <v>3453</v>
      </c>
      <c r="AH45" s="212" t="s">
        <v>3451</v>
      </c>
      <c r="AI45" s="212" t="s">
        <v>3452</v>
      </c>
      <c r="AJ45" s="212" t="s">
        <v>3456</v>
      </c>
      <c r="AK45" s="212" t="s">
        <v>3454</v>
      </c>
      <c r="AL45" s="212" t="s">
        <v>3460</v>
      </c>
      <c r="AM45" s="212" t="s">
        <v>3455</v>
      </c>
      <c r="AN45" s="212" t="s">
        <v>3457</v>
      </c>
      <c r="AO45" s="212" t="s">
        <v>3458</v>
      </c>
      <c r="AP45" s="212" t="s">
        <v>3459</v>
      </c>
    </row>
    <row r="46" spans="1:42" s="217" customFormat="1" ht="11.25">
      <c r="A46" s="210">
        <v>39</v>
      </c>
      <c r="B46" s="222" t="s">
        <v>359</v>
      </c>
      <c r="C46" s="222" t="s">
        <v>360</v>
      </c>
      <c r="D46" s="221" t="s">
        <v>361</v>
      </c>
      <c r="E46" s="213">
        <v>3</v>
      </c>
      <c r="F46" s="214">
        <v>12.92</v>
      </c>
      <c r="G46" s="215">
        <v>30</v>
      </c>
      <c r="H46" s="215" t="s">
        <v>3372</v>
      </c>
      <c r="I46" s="214">
        <v>13.76</v>
      </c>
      <c r="J46" s="215">
        <v>30</v>
      </c>
      <c r="K46" s="215" t="s">
        <v>3372</v>
      </c>
      <c r="L46" s="216">
        <f t="shared" si="16"/>
        <v>13.34</v>
      </c>
      <c r="M46" s="213">
        <f t="shared" si="17"/>
        <v>60</v>
      </c>
      <c r="N46" s="213">
        <f t="shared" si="18"/>
        <v>0</v>
      </c>
      <c r="O46" s="213">
        <f t="shared" si="19"/>
        <v>0</v>
      </c>
      <c r="P46" s="214">
        <v>14.92</v>
      </c>
      <c r="Q46" s="215">
        <v>30</v>
      </c>
      <c r="R46" s="215" t="s">
        <v>3372</v>
      </c>
      <c r="S46" s="214">
        <v>16.22</v>
      </c>
      <c r="T46" s="215">
        <v>30</v>
      </c>
      <c r="U46" s="215" t="s">
        <v>3372</v>
      </c>
      <c r="V46" s="214">
        <f t="shared" si="20"/>
        <v>15.57</v>
      </c>
      <c r="W46" s="215">
        <f t="shared" si="21"/>
        <v>60</v>
      </c>
      <c r="X46" s="215">
        <f t="shared" si="22"/>
        <v>0</v>
      </c>
      <c r="Y46" s="215">
        <f t="shared" si="23"/>
        <v>0</v>
      </c>
      <c r="Z46" s="215">
        <f t="shared" si="24"/>
        <v>0</v>
      </c>
      <c r="AA46" s="215">
        <f t="shared" si="25"/>
        <v>0</v>
      </c>
      <c r="AB46" s="215">
        <f t="shared" si="26"/>
        <v>0</v>
      </c>
      <c r="AC46" s="214">
        <f t="shared" si="15"/>
        <v>1</v>
      </c>
      <c r="AD46" s="214">
        <f t="shared" si="27"/>
        <v>14.455</v>
      </c>
      <c r="AE46" s="214">
        <f t="shared" si="28"/>
        <v>14.455</v>
      </c>
      <c r="AF46" s="215">
        <f t="shared" si="29"/>
        <v>120</v>
      </c>
      <c r="AG46" s="212" t="s">
        <v>3453</v>
      </c>
      <c r="AH46" s="212" t="s">
        <v>3455</v>
      </c>
      <c r="AI46" s="212" t="s">
        <v>3451</v>
      </c>
      <c r="AJ46" s="212" t="s">
        <v>3452</v>
      </c>
      <c r="AK46" s="212" t="s">
        <v>3454</v>
      </c>
      <c r="AL46" s="212" t="s">
        <v>3457</v>
      </c>
      <c r="AM46" s="212" t="s">
        <v>3456</v>
      </c>
      <c r="AN46" s="212" t="s">
        <v>3460</v>
      </c>
      <c r="AO46" s="212" t="s">
        <v>3459</v>
      </c>
      <c r="AP46" s="212" t="s">
        <v>3458</v>
      </c>
    </row>
    <row r="47" spans="1:42" s="217" customFormat="1" ht="11.25">
      <c r="A47" s="210">
        <v>40</v>
      </c>
      <c r="B47" s="218" t="s">
        <v>2069</v>
      </c>
      <c r="C47" s="218" t="s">
        <v>2070</v>
      </c>
      <c r="D47" s="213" t="s">
        <v>2071</v>
      </c>
      <c r="E47" s="213">
        <v>20</v>
      </c>
      <c r="F47" s="214">
        <v>14.5</v>
      </c>
      <c r="G47" s="215">
        <v>30</v>
      </c>
      <c r="H47" s="215" t="s">
        <v>3372</v>
      </c>
      <c r="I47" s="214">
        <v>12.65</v>
      </c>
      <c r="J47" s="215">
        <v>30</v>
      </c>
      <c r="K47" s="215" t="s">
        <v>3372</v>
      </c>
      <c r="L47" s="216">
        <f t="shared" si="16"/>
        <v>13.574999999999999</v>
      </c>
      <c r="M47" s="213">
        <f t="shared" si="17"/>
        <v>60</v>
      </c>
      <c r="N47" s="213">
        <f t="shared" si="18"/>
        <v>0</v>
      </c>
      <c r="O47" s="213">
        <f t="shared" si="19"/>
        <v>0</v>
      </c>
      <c r="P47" s="214">
        <v>14.19</v>
      </c>
      <c r="Q47" s="215">
        <v>30</v>
      </c>
      <c r="R47" s="215" t="s">
        <v>3372</v>
      </c>
      <c r="S47" s="214">
        <v>16.34</v>
      </c>
      <c r="T47" s="215">
        <v>30</v>
      </c>
      <c r="U47" s="215" t="s">
        <v>3372</v>
      </c>
      <c r="V47" s="214">
        <f t="shared" si="20"/>
        <v>15.265000000000001</v>
      </c>
      <c r="W47" s="215">
        <f t="shared" si="21"/>
        <v>60</v>
      </c>
      <c r="X47" s="215">
        <f t="shared" si="22"/>
        <v>0</v>
      </c>
      <c r="Y47" s="215">
        <f t="shared" si="23"/>
        <v>0</v>
      </c>
      <c r="Z47" s="215">
        <f t="shared" si="24"/>
        <v>0</v>
      </c>
      <c r="AA47" s="215">
        <f t="shared" si="25"/>
        <v>0</v>
      </c>
      <c r="AB47" s="215">
        <f t="shared" si="26"/>
        <v>0</v>
      </c>
      <c r="AC47" s="214">
        <f t="shared" si="15"/>
        <v>1</v>
      </c>
      <c r="AD47" s="214">
        <f t="shared" si="27"/>
        <v>14.42</v>
      </c>
      <c r="AE47" s="214">
        <f t="shared" si="28"/>
        <v>14.42</v>
      </c>
      <c r="AF47" s="215">
        <f t="shared" si="29"/>
        <v>120</v>
      </c>
      <c r="AG47" s="212" t="s">
        <v>3453</v>
      </c>
      <c r="AH47" s="212" t="s">
        <v>3451</v>
      </c>
      <c r="AI47" s="212" t="s">
        <v>3455</v>
      </c>
      <c r="AJ47" s="212" t="s">
        <v>3452</v>
      </c>
      <c r="AK47" s="212" t="s">
        <v>3454</v>
      </c>
      <c r="AL47" s="212" t="s">
        <v>3460</v>
      </c>
      <c r="AM47" s="212" t="s">
        <v>3457</v>
      </c>
      <c r="AN47" s="212" t="s">
        <v>3456</v>
      </c>
      <c r="AO47" s="212" t="s">
        <v>3459</v>
      </c>
      <c r="AP47" s="212" t="s">
        <v>3458</v>
      </c>
    </row>
    <row r="48" spans="1:42" s="217" customFormat="1" ht="11.25">
      <c r="A48" s="210">
        <v>41</v>
      </c>
      <c r="B48" s="218" t="s">
        <v>2621</v>
      </c>
      <c r="C48" s="218" t="s">
        <v>74</v>
      </c>
      <c r="D48" s="213" t="s">
        <v>2622</v>
      </c>
      <c r="E48" s="213">
        <v>26</v>
      </c>
      <c r="F48" s="214">
        <v>13.43</v>
      </c>
      <c r="G48" s="215">
        <v>30</v>
      </c>
      <c r="H48" s="215" t="s">
        <v>3372</v>
      </c>
      <c r="I48" s="214">
        <v>14.94</v>
      </c>
      <c r="J48" s="215">
        <v>30</v>
      </c>
      <c r="K48" s="215" t="s">
        <v>3372</v>
      </c>
      <c r="L48" s="216">
        <f t="shared" si="16"/>
        <v>14.184999999999999</v>
      </c>
      <c r="M48" s="213">
        <f t="shared" si="17"/>
        <v>60</v>
      </c>
      <c r="N48" s="213">
        <f t="shared" si="18"/>
        <v>0</v>
      </c>
      <c r="O48" s="213">
        <f t="shared" si="19"/>
        <v>0</v>
      </c>
      <c r="P48" s="214">
        <v>13.2</v>
      </c>
      <c r="Q48" s="215">
        <v>30</v>
      </c>
      <c r="R48" s="215" t="s">
        <v>3373</v>
      </c>
      <c r="S48" s="214">
        <v>16.54</v>
      </c>
      <c r="T48" s="215">
        <v>30</v>
      </c>
      <c r="U48" s="215" t="s">
        <v>3372</v>
      </c>
      <c r="V48" s="214">
        <f t="shared" si="20"/>
        <v>14.87</v>
      </c>
      <c r="W48" s="215">
        <f t="shared" si="21"/>
        <v>60</v>
      </c>
      <c r="X48" s="215">
        <f t="shared" si="22"/>
        <v>1</v>
      </c>
      <c r="Y48" s="215">
        <f t="shared" si="23"/>
        <v>0</v>
      </c>
      <c r="Z48" s="215">
        <f t="shared" si="24"/>
        <v>1</v>
      </c>
      <c r="AA48" s="215">
        <f t="shared" si="25"/>
        <v>0</v>
      </c>
      <c r="AB48" s="215">
        <f t="shared" si="26"/>
        <v>1</v>
      </c>
      <c r="AC48" s="214">
        <f t="shared" si="15"/>
        <v>0.99</v>
      </c>
      <c r="AD48" s="214">
        <f t="shared" si="27"/>
        <v>14.5275</v>
      </c>
      <c r="AE48" s="214">
        <f t="shared" si="28"/>
        <v>14.382225</v>
      </c>
      <c r="AF48" s="215">
        <f t="shared" si="29"/>
        <v>120</v>
      </c>
      <c r="AG48" s="212" t="s">
        <v>3453</v>
      </c>
      <c r="AH48" s="212" t="s">
        <v>3451</v>
      </c>
      <c r="AI48" s="212" t="s">
        <v>3452</v>
      </c>
      <c r="AJ48" s="212" t="s">
        <v>3457</v>
      </c>
      <c r="AK48" s="212" t="s">
        <v>3454</v>
      </c>
      <c r="AL48" s="212" t="s">
        <v>3456</v>
      </c>
      <c r="AM48" s="212" t="s">
        <v>3455</v>
      </c>
      <c r="AN48" s="212" t="s">
        <v>3460</v>
      </c>
      <c r="AO48" s="212" t="s">
        <v>3458</v>
      </c>
      <c r="AP48" s="212" t="s">
        <v>3459</v>
      </c>
    </row>
    <row r="49" spans="1:43" s="217" customFormat="1" ht="11.25">
      <c r="A49" s="210">
        <v>42</v>
      </c>
      <c r="B49" s="218" t="s">
        <v>2256</v>
      </c>
      <c r="C49" s="218" t="s">
        <v>354</v>
      </c>
      <c r="D49" s="213" t="s">
        <v>2257</v>
      </c>
      <c r="E49" s="213">
        <v>22</v>
      </c>
      <c r="F49" s="214">
        <v>12.94</v>
      </c>
      <c r="G49" s="215">
        <v>30</v>
      </c>
      <c r="H49" s="215" t="s">
        <v>3372</v>
      </c>
      <c r="I49" s="214">
        <v>13.5</v>
      </c>
      <c r="J49" s="215">
        <v>30</v>
      </c>
      <c r="K49" s="215" t="s">
        <v>3372</v>
      </c>
      <c r="L49" s="216">
        <f t="shared" si="16"/>
        <v>13.219999999999999</v>
      </c>
      <c r="M49" s="213">
        <f t="shared" si="17"/>
        <v>60</v>
      </c>
      <c r="N49" s="213">
        <f t="shared" si="18"/>
        <v>0</v>
      </c>
      <c r="O49" s="213">
        <f t="shared" si="19"/>
        <v>0</v>
      </c>
      <c r="P49" s="214">
        <v>13.72</v>
      </c>
      <c r="Q49" s="215">
        <v>30</v>
      </c>
      <c r="R49" s="215" t="s">
        <v>3372</v>
      </c>
      <c r="S49" s="214">
        <v>17.05</v>
      </c>
      <c r="T49" s="215">
        <v>30</v>
      </c>
      <c r="U49" s="215" t="s">
        <v>3372</v>
      </c>
      <c r="V49" s="214">
        <f t="shared" si="20"/>
        <v>15.385000000000002</v>
      </c>
      <c r="W49" s="215">
        <f t="shared" si="21"/>
        <v>60</v>
      </c>
      <c r="X49" s="215">
        <f t="shared" si="22"/>
        <v>0</v>
      </c>
      <c r="Y49" s="215">
        <f t="shared" si="23"/>
        <v>0</v>
      </c>
      <c r="Z49" s="215">
        <f t="shared" si="24"/>
        <v>0</v>
      </c>
      <c r="AA49" s="215">
        <f t="shared" si="25"/>
        <v>0</v>
      </c>
      <c r="AB49" s="215">
        <f t="shared" si="26"/>
        <v>0</v>
      </c>
      <c r="AC49" s="214">
        <f t="shared" si="15"/>
        <v>1</v>
      </c>
      <c r="AD49" s="214">
        <f t="shared" si="27"/>
        <v>14.3025</v>
      </c>
      <c r="AE49" s="214">
        <f t="shared" si="28"/>
        <v>14.3025</v>
      </c>
      <c r="AF49" s="215">
        <f t="shared" si="29"/>
        <v>120</v>
      </c>
      <c r="AG49" s="212" t="s">
        <v>3453</v>
      </c>
      <c r="AH49" s="212" t="s">
        <v>3452</v>
      </c>
      <c r="AI49" s="212" t="s">
        <v>3451</v>
      </c>
      <c r="AJ49" s="212" t="s">
        <v>3454</v>
      </c>
      <c r="AK49" s="212" t="s">
        <v>3456</v>
      </c>
      <c r="AL49" s="212" t="s">
        <v>3455</v>
      </c>
      <c r="AM49" s="212" t="s">
        <v>3457</v>
      </c>
      <c r="AN49" s="212" t="s">
        <v>3459</v>
      </c>
      <c r="AO49" s="212" t="s">
        <v>3460</v>
      </c>
      <c r="AP49" s="212" t="s">
        <v>3458</v>
      </c>
    </row>
    <row r="50" spans="1:43" s="217" customFormat="1" ht="11.25">
      <c r="A50" s="210">
        <v>43</v>
      </c>
      <c r="B50" s="218" t="s">
        <v>1471</v>
      </c>
      <c r="C50" s="218" t="s">
        <v>3523</v>
      </c>
      <c r="D50" s="213" t="s">
        <v>1472</v>
      </c>
      <c r="E50" s="213">
        <v>14</v>
      </c>
      <c r="F50" s="214">
        <v>13.94</v>
      </c>
      <c r="G50" s="215">
        <v>30</v>
      </c>
      <c r="H50" s="215" t="s">
        <v>3372</v>
      </c>
      <c r="I50" s="214">
        <v>13.73</v>
      </c>
      <c r="J50" s="215">
        <v>30</v>
      </c>
      <c r="K50" s="215" t="s">
        <v>3372</v>
      </c>
      <c r="L50" s="216">
        <f t="shared" si="16"/>
        <v>13.835000000000001</v>
      </c>
      <c r="M50" s="213">
        <f t="shared" si="17"/>
        <v>60</v>
      </c>
      <c r="N50" s="213">
        <f t="shared" si="18"/>
        <v>0</v>
      </c>
      <c r="O50" s="213">
        <f t="shared" si="19"/>
        <v>0</v>
      </c>
      <c r="P50" s="214">
        <v>13.29</v>
      </c>
      <c r="Q50" s="215">
        <v>30</v>
      </c>
      <c r="R50" s="215" t="s">
        <v>3372</v>
      </c>
      <c r="S50" s="214">
        <v>16.23</v>
      </c>
      <c r="T50" s="215">
        <v>30</v>
      </c>
      <c r="U50" s="215" t="s">
        <v>3372</v>
      </c>
      <c r="V50" s="214">
        <f t="shared" si="20"/>
        <v>14.76</v>
      </c>
      <c r="W50" s="215">
        <f t="shared" si="21"/>
        <v>60</v>
      </c>
      <c r="X50" s="215">
        <f t="shared" si="22"/>
        <v>0</v>
      </c>
      <c r="Y50" s="215">
        <f t="shared" si="23"/>
        <v>0</v>
      </c>
      <c r="Z50" s="215">
        <f t="shared" si="24"/>
        <v>0</v>
      </c>
      <c r="AA50" s="215">
        <f t="shared" si="25"/>
        <v>0</v>
      </c>
      <c r="AB50" s="215">
        <f t="shared" si="26"/>
        <v>0</v>
      </c>
      <c r="AC50" s="214">
        <f t="shared" si="15"/>
        <v>1</v>
      </c>
      <c r="AD50" s="214">
        <f t="shared" si="27"/>
        <v>14.297499999999999</v>
      </c>
      <c r="AE50" s="214">
        <f t="shared" si="28"/>
        <v>14.297499999999999</v>
      </c>
      <c r="AF50" s="215">
        <f t="shared" si="29"/>
        <v>120</v>
      </c>
      <c r="AG50" s="212" t="s">
        <v>3453</v>
      </c>
      <c r="AH50" s="212" t="s">
        <v>3451</v>
      </c>
      <c r="AI50" s="212" t="s">
        <v>3456</v>
      </c>
      <c r="AJ50" s="212" t="s">
        <v>3454</v>
      </c>
      <c r="AK50" s="212" t="s">
        <v>3455</v>
      </c>
      <c r="AL50" s="212" t="s">
        <v>3452</v>
      </c>
      <c r="AM50" s="212" t="s">
        <v>3460</v>
      </c>
      <c r="AN50" s="212" t="s">
        <v>3457</v>
      </c>
      <c r="AO50" s="212" t="s">
        <v>3459</v>
      </c>
      <c r="AP50" s="212" t="s">
        <v>3458</v>
      </c>
    </row>
    <row r="51" spans="1:43" s="217" customFormat="1" ht="11.25">
      <c r="A51" s="210">
        <v>44</v>
      </c>
      <c r="B51" s="218" t="s">
        <v>1996</v>
      </c>
      <c r="C51" s="218" t="s">
        <v>1456</v>
      </c>
      <c r="D51" s="213" t="s">
        <v>1997</v>
      </c>
      <c r="E51" s="213">
        <v>19</v>
      </c>
      <c r="F51" s="214">
        <v>15.7</v>
      </c>
      <c r="G51" s="215">
        <v>30</v>
      </c>
      <c r="H51" s="215" t="s">
        <v>3372</v>
      </c>
      <c r="I51" s="214">
        <v>12.68</v>
      </c>
      <c r="J51" s="215">
        <v>30</v>
      </c>
      <c r="K51" s="215" t="s">
        <v>3372</v>
      </c>
      <c r="L51" s="216">
        <f t="shared" si="16"/>
        <v>14.19</v>
      </c>
      <c r="M51" s="213">
        <f t="shared" si="17"/>
        <v>60</v>
      </c>
      <c r="N51" s="213">
        <f t="shared" si="18"/>
        <v>0</v>
      </c>
      <c r="O51" s="213">
        <f t="shared" si="19"/>
        <v>0</v>
      </c>
      <c r="P51" s="214">
        <v>13.37</v>
      </c>
      <c r="Q51" s="215">
        <v>30</v>
      </c>
      <c r="R51" s="215" t="s">
        <v>3372</v>
      </c>
      <c r="S51" s="214">
        <v>15.3</v>
      </c>
      <c r="T51" s="215">
        <v>30</v>
      </c>
      <c r="U51" s="215" t="s">
        <v>3372</v>
      </c>
      <c r="V51" s="214">
        <f t="shared" si="20"/>
        <v>14.335000000000001</v>
      </c>
      <c r="W51" s="215">
        <f t="shared" si="21"/>
        <v>60</v>
      </c>
      <c r="X51" s="215">
        <f t="shared" si="22"/>
        <v>0</v>
      </c>
      <c r="Y51" s="215">
        <f t="shared" si="23"/>
        <v>0</v>
      </c>
      <c r="Z51" s="215">
        <f t="shared" si="24"/>
        <v>0</v>
      </c>
      <c r="AA51" s="215">
        <f t="shared" si="25"/>
        <v>0</v>
      </c>
      <c r="AB51" s="215">
        <f t="shared" si="26"/>
        <v>0</v>
      </c>
      <c r="AC51" s="214">
        <f t="shared" si="15"/>
        <v>1</v>
      </c>
      <c r="AD51" s="214">
        <f t="shared" si="27"/>
        <v>14.262499999999999</v>
      </c>
      <c r="AE51" s="214">
        <f t="shared" si="28"/>
        <v>14.262499999999999</v>
      </c>
      <c r="AF51" s="215">
        <f t="shared" si="29"/>
        <v>120</v>
      </c>
      <c r="AG51" s="212" t="s">
        <v>3453</v>
      </c>
      <c r="AH51" s="212" t="s">
        <v>3457</v>
      </c>
      <c r="AI51" s="212" t="s">
        <v>3455</v>
      </c>
      <c r="AJ51" s="212" t="s">
        <v>3452</v>
      </c>
      <c r="AK51" s="212" t="s">
        <v>3451</v>
      </c>
      <c r="AL51" s="212" t="s">
        <v>3456</v>
      </c>
      <c r="AM51" s="212" t="s">
        <v>3454</v>
      </c>
      <c r="AN51" s="212" t="s">
        <v>3459</v>
      </c>
      <c r="AO51" s="212" t="s">
        <v>3458</v>
      </c>
      <c r="AP51" s="212" t="s">
        <v>3460</v>
      </c>
    </row>
    <row r="52" spans="1:43" s="217" customFormat="1" ht="11.25">
      <c r="A52" s="210">
        <v>45</v>
      </c>
      <c r="B52" s="105" t="s">
        <v>49</v>
      </c>
      <c r="C52" s="105" t="s">
        <v>50</v>
      </c>
      <c r="D52" s="215" t="s">
        <v>51</v>
      </c>
      <c r="E52" s="213">
        <v>1</v>
      </c>
      <c r="F52" s="214">
        <v>14.34</v>
      </c>
      <c r="G52" s="215">
        <v>30</v>
      </c>
      <c r="H52" s="215" t="s">
        <v>3372</v>
      </c>
      <c r="I52" s="214">
        <v>14.16</v>
      </c>
      <c r="J52" s="215">
        <v>30</v>
      </c>
      <c r="K52" s="215" t="s">
        <v>3372</v>
      </c>
      <c r="L52" s="216">
        <f t="shared" si="16"/>
        <v>14.25</v>
      </c>
      <c r="M52" s="213">
        <f t="shared" si="17"/>
        <v>60</v>
      </c>
      <c r="N52" s="213">
        <f t="shared" si="18"/>
        <v>0</v>
      </c>
      <c r="O52" s="213">
        <f t="shared" si="19"/>
        <v>0</v>
      </c>
      <c r="P52" s="214">
        <v>12.5</v>
      </c>
      <c r="Q52" s="215">
        <v>30</v>
      </c>
      <c r="R52" s="215" t="s">
        <v>3372</v>
      </c>
      <c r="S52" s="214">
        <v>15.9</v>
      </c>
      <c r="T52" s="215">
        <v>30</v>
      </c>
      <c r="U52" s="215" t="s">
        <v>3372</v>
      </c>
      <c r="V52" s="214">
        <f t="shared" si="20"/>
        <v>14.2</v>
      </c>
      <c r="W52" s="215">
        <f t="shared" si="21"/>
        <v>60</v>
      </c>
      <c r="X52" s="215">
        <f t="shared" si="22"/>
        <v>0</v>
      </c>
      <c r="Y52" s="215">
        <f t="shared" si="23"/>
        <v>0</v>
      </c>
      <c r="Z52" s="215">
        <f t="shared" si="24"/>
        <v>0</v>
      </c>
      <c r="AA52" s="215">
        <f t="shared" si="25"/>
        <v>0</v>
      </c>
      <c r="AB52" s="215">
        <f t="shared" si="26"/>
        <v>0</v>
      </c>
      <c r="AC52" s="214">
        <f t="shared" si="15"/>
        <v>1</v>
      </c>
      <c r="AD52" s="214">
        <f t="shared" si="27"/>
        <v>14.225</v>
      </c>
      <c r="AE52" s="214">
        <f t="shared" si="28"/>
        <v>14.225</v>
      </c>
      <c r="AF52" s="215">
        <f t="shared" si="29"/>
        <v>120</v>
      </c>
      <c r="AG52" s="212" t="s">
        <v>3453</v>
      </c>
      <c r="AH52" s="212" t="s">
        <v>3451</v>
      </c>
      <c r="AI52" s="212" t="s">
        <v>3452</v>
      </c>
      <c r="AJ52" s="212" t="s">
        <v>3454</v>
      </c>
      <c r="AK52" s="212" t="s">
        <v>3459</v>
      </c>
      <c r="AL52" s="212" t="s">
        <v>3456</v>
      </c>
      <c r="AM52" s="212" t="s">
        <v>3457</v>
      </c>
      <c r="AN52" s="212" t="s">
        <v>3460</v>
      </c>
      <c r="AO52" s="212" t="s">
        <v>3455</v>
      </c>
      <c r="AP52" s="212" t="s">
        <v>3458</v>
      </c>
    </row>
    <row r="53" spans="1:43" s="217" customFormat="1" ht="11.25">
      <c r="A53" s="210">
        <v>46</v>
      </c>
      <c r="B53" s="218" t="s">
        <v>1448</v>
      </c>
      <c r="C53" s="218" t="s">
        <v>1449</v>
      </c>
      <c r="D53" s="213" t="s">
        <v>1450</v>
      </c>
      <c r="E53" s="213">
        <v>14</v>
      </c>
      <c r="F53" s="214">
        <v>12.32</v>
      </c>
      <c r="G53" s="215">
        <v>30</v>
      </c>
      <c r="H53" s="215" t="s">
        <v>3372</v>
      </c>
      <c r="I53" s="214">
        <v>14.59</v>
      </c>
      <c r="J53" s="215">
        <v>30</v>
      </c>
      <c r="K53" s="215" t="s">
        <v>3372</v>
      </c>
      <c r="L53" s="216">
        <f t="shared" si="16"/>
        <v>13.455</v>
      </c>
      <c r="M53" s="213">
        <f t="shared" si="17"/>
        <v>60</v>
      </c>
      <c r="N53" s="213">
        <f t="shared" si="18"/>
        <v>0</v>
      </c>
      <c r="O53" s="213">
        <f t="shared" si="19"/>
        <v>0</v>
      </c>
      <c r="P53" s="214">
        <v>15.14</v>
      </c>
      <c r="Q53" s="215">
        <v>30</v>
      </c>
      <c r="R53" s="215" t="s">
        <v>3372</v>
      </c>
      <c r="S53" s="214">
        <v>14.46</v>
      </c>
      <c r="T53" s="215">
        <v>30</v>
      </c>
      <c r="U53" s="215" t="s">
        <v>3372</v>
      </c>
      <c r="V53" s="214">
        <f t="shared" si="20"/>
        <v>14.8</v>
      </c>
      <c r="W53" s="215">
        <f t="shared" si="21"/>
        <v>60</v>
      </c>
      <c r="X53" s="215">
        <f t="shared" si="22"/>
        <v>0</v>
      </c>
      <c r="Y53" s="215">
        <f t="shared" si="23"/>
        <v>0</v>
      </c>
      <c r="Z53" s="215">
        <f t="shared" si="24"/>
        <v>0</v>
      </c>
      <c r="AA53" s="215">
        <f t="shared" si="25"/>
        <v>0</v>
      </c>
      <c r="AB53" s="215">
        <f t="shared" si="26"/>
        <v>0</v>
      </c>
      <c r="AC53" s="214">
        <f t="shared" si="15"/>
        <v>1</v>
      </c>
      <c r="AD53" s="214">
        <f t="shared" si="27"/>
        <v>14.127500000000001</v>
      </c>
      <c r="AE53" s="214">
        <f t="shared" si="28"/>
        <v>14.127500000000001</v>
      </c>
      <c r="AF53" s="215">
        <f t="shared" si="29"/>
        <v>120</v>
      </c>
      <c r="AG53" s="212" t="s">
        <v>3453</v>
      </c>
      <c r="AH53" s="212" t="s">
        <v>3451</v>
      </c>
      <c r="AI53" s="212" t="s">
        <v>3456</v>
      </c>
      <c r="AJ53" s="212" t="s">
        <v>3457</v>
      </c>
      <c r="AK53" s="212" t="s">
        <v>3454</v>
      </c>
      <c r="AL53" s="212" t="s">
        <v>3459</v>
      </c>
      <c r="AM53" s="212" t="s">
        <v>3455</v>
      </c>
      <c r="AN53" s="212" t="s">
        <v>3452</v>
      </c>
      <c r="AO53" s="212" t="s">
        <v>3460</v>
      </c>
      <c r="AP53" s="212" t="s">
        <v>3458</v>
      </c>
    </row>
    <row r="54" spans="1:43" s="217" customFormat="1" ht="11.25">
      <c r="A54" s="210">
        <v>47</v>
      </c>
      <c r="B54" s="218" t="s">
        <v>2081</v>
      </c>
      <c r="C54" s="218" t="s">
        <v>640</v>
      </c>
      <c r="D54" s="213" t="s">
        <v>2437</v>
      </c>
      <c r="E54" s="213">
        <v>24</v>
      </c>
      <c r="F54" s="214">
        <v>14.27</v>
      </c>
      <c r="G54" s="215">
        <v>30</v>
      </c>
      <c r="H54" s="215" t="s">
        <v>3372</v>
      </c>
      <c r="I54" s="214">
        <v>12.85</v>
      </c>
      <c r="J54" s="215">
        <v>30</v>
      </c>
      <c r="K54" s="215" t="s">
        <v>3372</v>
      </c>
      <c r="L54" s="216">
        <f t="shared" si="16"/>
        <v>13.559999999999999</v>
      </c>
      <c r="M54" s="213">
        <f t="shared" si="17"/>
        <v>60</v>
      </c>
      <c r="N54" s="213">
        <f t="shared" si="18"/>
        <v>0</v>
      </c>
      <c r="O54" s="213">
        <f t="shared" si="19"/>
        <v>0</v>
      </c>
      <c r="P54" s="214">
        <v>14.03</v>
      </c>
      <c r="Q54" s="215">
        <v>30</v>
      </c>
      <c r="R54" s="215" t="s">
        <v>3372</v>
      </c>
      <c r="S54" s="214">
        <v>15.36</v>
      </c>
      <c r="T54" s="215">
        <v>30</v>
      </c>
      <c r="U54" s="215" t="s">
        <v>3372</v>
      </c>
      <c r="V54" s="214">
        <f t="shared" si="20"/>
        <v>14.695</v>
      </c>
      <c r="W54" s="215">
        <f t="shared" si="21"/>
        <v>60</v>
      </c>
      <c r="X54" s="215">
        <f t="shared" si="22"/>
        <v>0</v>
      </c>
      <c r="Y54" s="215">
        <f t="shared" si="23"/>
        <v>0</v>
      </c>
      <c r="Z54" s="215">
        <f t="shared" si="24"/>
        <v>0</v>
      </c>
      <c r="AA54" s="215">
        <f t="shared" si="25"/>
        <v>0</v>
      </c>
      <c r="AB54" s="215">
        <f t="shared" si="26"/>
        <v>0</v>
      </c>
      <c r="AC54" s="214">
        <f t="shared" si="15"/>
        <v>1</v>
      </c>
      <c r="AD54" s="214">
        <f t="shared" si="27"/>
        <v>14.1275</v>
      </c>
      <c r="AE54" s="214">
        <f t="shared" si="28"/>
        <v>14.1275</v>
      </c>
      <c r="AF54" s="215">
        <f t="shared" si="29"/>
        <v>120</v>
      </c>
      <c r="AG54" s="212" t="s">
        <v>3453</v>
      </c>
      <c r="AH54" s="212" t="s">
        <v>3451</v>
      </c>
      <c r="AI54" s="212" t="s">
        <v>3452</v>
      </c>
      <c r="AJ54" s="212" t="s">
        <v>3456</v>
      </c>
      <c r="AK54" s="212" t="s">
        <v>3455</v>
      </c>
      <c r="AL54" s="212" t="s">
        <v>3454</v>
      </c>
      <c r="AM54" s="212" t="s">
        <v>3460</v>
      </c>
      <c r="AN54" s="212" t="s">
        <v>3459</v>
      </c>
      <c r="AO54" s="212" t="s">
        <v>3457</v>
      </c>
      <c r="AP54" s="212" t="s">
        <v>3458</v>
      </c>
    </row>
    <row r="55" spans="1:43" s="217" customFormat="1" ht="11.25">
      <c r="A55" s="210">
        <v>48</v>
      </c>
      <c r="B55" s="218" t="s">
        <v>768</v>
      </c>
      <c r="C55" s="218" t="s">
        <v>769</v>
      </c>
      <c r="D55" s="213" t="s">
        <v>770</v>
      </c>
      <c r="E55" s="213">
        <v>7</v>
      </c>
      <c r="F55" s="214">
        <v>15.93</v>
      </c>
      <c r="G55" s="215">
        <v>30</v>
      </c>
      <c r="H55" s="215" t="s">
        <v>3372</v>
      </c>
      <c r="I55" s="214">
        <v>11.23</v>
      </c>
      <c r="J55" s="215">
        <v>30</v>
      </c>
      <c r="K55" s="215" t="s">
        <v>3372</v>
      </c>
      <c r="L55" s="216">
        <f t="shared" si="16"/>
        <v>13.58</v>
      </c>
      <c r="M55" s="213">
        <f t="shared" si="17"/>
        <v>60</v>
      </c>
      <c r="N55" s="213">
        <f t="shared" si="18"/>
        <v>0</v>
      </c>
      <c r="O55" s="213">
        <f t="shared" si="19"/>
        <v>0</v>
      </c>
      <c r="P55" s="214">
        <v>12.35</v>
      </c>
      <c r="Q55" s="215">
        <v>30</v>
      </c>
      <c r="R55" s="215" t="s">
        <v>3372</v>
      </c>
      <c r="S55" s="214">
        <v>16.84</v>
      </c>
      <c r="T55" s="215">
        <v>30</v>
      </c>
      <c r="U55" s="215" t="s">
        <v>3372</v>
      </c>
      <c r="V55" s="214">
        <f t="shared" si="20"/>
        <v>14.594999999999999</v>
      </c>
      <c r="W55" s="215">
        <f t="shared" si="21"/>
        <v>60</v>
      </c>
      <c r="X55" s="215">
        <f t="shared" si="22"/>
        <v>0</v>
      </c>
      <c r="Y55" s="215">
        <f t="shared" si="23"/>
        <v>0</v>
      </c>
      <c r="Z55" s="215">
        <f t="shared" si="24"/>
        <v>0</v>
      </c>
      <c r="AA55" s="215">
        <f t="shared" si="25"/>
        <v>0</v>
      </c>
      <c r="AB55" s="215">
        <f t="shared" si="26"/>
        <v>0</v>
      </c>
      <c r="AC55" s="214">
        <f t="shared" si="15"/>
        <v>1</v>
      </c>
      <c r="AD55" s="214">
        <f t="shared" si="27"/>
        <v>14.087499999999999</v>
      </c>
      <c r="AE55" s="214">
        <f t="shared" si="28"/>
        <v>14.087499999999999</v>
      </c>
      <c r="AF55" s="215">
        <f t="shared" si="29"/>
        <v>120</v>
      </c>
      <c r="AG55" s="212" t="s">
        <v>3453</v>
      </c>
      <c r="AH55" s="212" t="s">
        <v>3451</v>
      </c>
      <c r="AI55" s="212" t="s">
        <v>3452</v>
      </c>
      <c r="AJ55" s="212" t="s">
        <v>3454</v>
      </c>
      <c r="AK55" s="212" t="s">
        <v>3458</v>
      </c>
      <c r="AL55" s="212" t="s">
        <v>3457</v>
      </c>
      <c r="AM55" s="212" t="s">
        <v>3460</v>
      </c>
      <c r="AN55" s="212" t="s">
        <v>3455</v>
      </c>
      <c r="AO55" s="212" t="s">
        <v>3456</v>
      </c>
      <c r="AP55" s="212" t="s">
        <v>3459</v>
      </c>
    </row>
    <row r="56" spans="1:43" s="217" customFormat="1" ht="11.25">
      <c r="A56" s="210">
        <v>49</v>
      </c>
      <c r="B56" s="223" t="s">
        <v>1439</v>
      </c>
      <c r="C56" s="218" t="s">
        <v>1440</v>
      </c>
      <c r="D56" s="213" t="s">
        <v>1441</v>
      </c>
      <c r="E56" s="213">
        <v>14</v>
      </c>
      <c r="F56" s="214">
        <v>14.26</v>
      </c>
      <c r="G56" s="215">
        <v>30</v>
      </c>
      <c r="H56" s="215" t="s">
        <v>3372</v>
      </c>
      <c r="I56" s="214">
        <v>14.21</v>
      </c>
      <c r="J56" s="215">
        <v>30</v>
      </c>
      <c r="K56" s="215" t="s">
        <v>3372</v>
      </c>
      <c r="L56" s="216">
        <f t="shared" si="16"/>
        <v>14.234999999999999</v>
      </c>
      <c r="M56" s="213">
        <f t="shared" si="17"/>
        <v>60</v>
      </c>
      <c r="N56" s="213">
        <f t="shared" si="18"/>
        <v>0</v>
      </c>
      <c r="O56" s="213">
        <f t="shared" si="19"/>
        <v>0</v>
      </c>
      <c r="P56" s="214">
        <v>11.96</v>
      </c>
      <c r="Q56" s="215">
        <v>30</v>
      </c>
      <c r="R56" s="215" t="s">
        <v>3372</v>
      </c>
      <c r="S56" s="214">
        <v>15.86</v>
      </c>
      <c r="T56" s="215">
        <v>30</v>
      </c>
      <c r="U56" s="215" t="s">
        <v>3372</v>
      </c>
      <c r="V56" s="214">
        <f t="shared" si="20"/>
        <v>13.91</v>
      </c>
      <c r="W56" s="215">
        <f t="shared" si="21"/>
        <v>60</v>
      </c>
      <c r="X56" s="215">
        <f t="shared" si="22"/>
        <v>0</v>
      </c>
      <c r="Y56" s="215">
        <f t="shared" si="23"/>
        <v>0</v>
      </c>
      <c r="Z56" s="215">
        <f t="shared" si="24"/>
        <v>0</v>
      </c>
      <c r="AA56" s="215">
        <f t="shared" si="25"/>
        <v>0</v>
      </c>
      <c r="AB56" s="215">
        <f t="shared" si="26"/>
        <v>0</v>
      </c>
      <c r="AC56" s="214">
        <f t="shared" si="15"/>
        <v>1</v>
      </c>
      <c r="AD56" s="214">
        <f t="shared" si="27"/>
        <v>14.0725</v>
      </c>
      <c r="AE56" s="214">
        <f t="shared" si="28"/>
        <v>14.0725</v>
      </c>
      <c r="AF56" s="215">
        <f t="shared" si="29"/>
        <v>120</v>
      </c>
      <c r="AG56" s="212" t="s">
        <v>3453</v>
      </c>
      <c r="AH56" s="212" t="s">
        <v>3451</v>
      </c>
      <c r="AI56" s="212" t="s">
        <v>3452</v>
      </c>
      <c r="AJ56" s="212" t="s">
        <v>3460</v>
      </c>
      <c r="AK56" s="212" t="s">
        <v>3456</v>
      </c>
      <c r="AL56" s="212" t="s">
        <v>3454</v>
      </c>
      <c r="AM56" s="212" t="s">
        <v>3457</v>
      </c>
      <c r="AN56" s="212" t="s">
        <v>3455</v>
      </c>
      <c r="AO56" s="212" t="s">
        <v>3459</v>
      </c>
      <c r="AP56" s="212" t="s">
        <v>3458</v>
      </c>
    </row>
    <row r="57" spans="1:43" s="217" customFormat="1" ht="11.25">
      <c r="A57" s="210">
        <v>50</v>
      </c>
      <c r="B57" s="223" t="s">
        <v>1200</v>
      </c>
      <c r="C57" s="218" t="s">
        <v>3432</v>
      </c>
      <c r="D57" s="221" t="s">
        <v>3515</v>
      </c>
      <c r="E57" s="213">
        <v>11</v>
      </c>
      <c r="F57" s="214">
        <v>12.77</v>
      </c>
      <c r="G57" s="215">
        <v>30</v>
      </c>
      <c r="H57" s="215" t="s">
        <v>3372</v>
      </c>
      <c r="I57" s="214">
        <v>14.43</v>
      </c>
      <c r="J57" s="215">
        <v>30</v>
      </c>
      <c r="K57" s="215" t="s">
        <v>3372</v>
      </c>
      <c r="L57" s="216">
        <f t="shared" si="16"/>
        <v>13.6</v>
      </c>
      <c r="M57" s="213">
        <f t="shared" si="17"/>
        <v>60</v>
      </c>
      <c r="N57" s="213">
        <f t="shared" si="18"/>
        <v>0</v>
      </c>
      <c r="O57" s="213">
        <f t="shared" si="19"/>
        <v>0</v>
      </c>
      <c r="P57" s="214">
        <v>13.55</v>
      </c>
      <c r="Q57" s="215">
        <v>30</v>
      </c>
      <c r="R57" s="215" t="s">
        <v>3372</v>
      </c>
      <c r="S57" s="214">
        <v>15.12</v>
      </c>
      <c r="T57" s="215">
        <v>30</v>
      </c>
      <c r="U57" s="215" t="s">
        <v>3372</v>
      </c>
      <c r="V57" s="214">
        <f t="shared" si="20"/>
        <v>14.335000000000001</v>
      </c>
      <c r="W57" s="215">
        <f t="shared" si="21"/>
        <v>60</v>
      </c>
      <c r="X57" s="215">
        <f t="shared" si="22"/>
        <v>0</v>
      </c>
      <c r="Y57" s="215">
        <f t="shared" si="23"/>
        <v>0</v>
      </c>
      <c r="Z57" s="215">
        <f t="shared" si="24"/>
        <v>0</v>
      </c>
      <c r="AA57" s="215">
        <f t="shared" si="25"/>
        <v>0</v>
      </c>
      <c r="AB57" s="215">
        <f t="shared" si="26"/>
        <v>0</v>
      </c>
      <c r="AC57" s="214">
        <f t="shared" si="15"/>
        <v>1</v>
      </c>
      <c r="AD57" s="214">
        <f t="shared" si="27"/>
        <v>13.967500000000001</v>
      </c>
      <c r="AE57" s="214">
        <f t="shared" si="28"/>
        <v>13.967500000000001</v>
      </c>
      <c r="AF57" s="215">
        <f t="shared" si="29"/>
        <v>120</v>
      </c>
      <c r="AG57" s="212" t="s">
        <v>3453</v>
      </c>
      <c r="AH57" s="212" t="s">
        <v>3451</v>
      </c>
      <c r="AI57" s="212" t="s">
        <v>3456</v>
      </c>
      <c r="AJ57" s="212" t="s">
        <v>3457</v>
      </c>
      <c r="AK57" s="212" t="s">
        <v>3460</v>
      </c>
      <c r="AL57" s="212" t="s">
        <v>3455</v>
      </c>
      <c r="AM57" s="212" t="s">
        <v>3452</v>
      </c>
      <c r="AN57" s="212" t="s">
        <v>3459</v>
      </c>
      <c r="AO57" s="212" t="s">
        <v>3454</v>
      </c>
      <c r="AP57" s="212" t="s">
        <v>3458</v>
      </c>
    </row>
    <row r="58" spans="1:43" s="217" customFormat="1" ht="11.25">
      <c r="A58" s="210">
        <v>51</v>
      </c>
      <c r="B58" s="224" t="s">
        <v>2234</v>
      </c>
      <c r="C58" s="218" t="s">
        <v>3494</v>
      </c>
      <c r="D58" s="213" t="s">
        <v>2235</v>
      </c>
      <c r="E58" s="213">
        <v>22</v>
      </c>
      <c r="F58" s="214">
        <v>13.3</v>
      </c>
      <c r="G58" s="215">
        <v>30</v>
      </c>
      <c r="H58" s="215" t="s">
        <v>3372</v>
      </c>
      <c r="I58" s="214">
        <v>13.16</v>
      </c>
      <c r="J58" s="215">
        <v>30</v>
      </c>
      <c r="K58" s="215" t="s">
        <v>3372</v>
      </c>
      <c r="L58" s="216">
        <f t="shared" si="16"/>
        <v>13.23</v>
      </c>
      <c r="M58" s="213">
        <f t="shared" si="17"/>
        <v>60</v>
      </c>
      <c r="N58" s="213">
        <f t="shared" si="18"/>
        <v>0</v>
      </c>
      <c r="O58" s="213">
        <f t="shared" si="19"/>
        <v>0</v>
      </c>
      <c r="P58" s="214">
        <v>13.95</v>
      </c>
      <c r="Q58" s="215">
        <v>30</v>
      </c>
      <c r="R58" s="215" t="s">
        <v>3372</v>
      </c>
      <c r="S58" s="214">
        <v>15.43</v>
      </c>
      <c r="T58" s="215">
        <v>30</v>
      </c>
      <c r="U58" s="215" t="s">
        <v>3372</v>
      </c>
      <c r="V58" s="214">
        <f t="shared" si="20"/>
        <v>14.69</v>
      </c>
      <c r="W58" s="215">
        <f t="shared" si="21"/>
        <v>60</v>
      </c>
      <c r="X58" s="215">
        <f t="shared" si="22"/>
        <v>0</v>
      </c>
      <c r="Y58" s="215">
        <f t="shared" si="23"/>
        <v>0</v>
      </c>
      <c r="Z58" s="215">
        <f t="shared" si="24"/>
        <v>0</v>
      </c>
      <c r="AA58" s="215">
        <f t="shared" si="25"/>
        <v>0</v>
      </c>
      <c r="AB58" s="215">
        <f t="shared" si="26"/>
        <v>0</v>
      </c>
      <c r="AC58" s="214">
        <f t="shared" si="15"/>
        <v>1</v>
      </c>
      <c r="AD58" s="214">
        <f t="shared" si="27"/>
        <v>13.96</v>
      </c>
      <c r="AE58" s="214">
        <f t="shared" si="28"/>
        <v>13.96</v>
      </c>
      <c r="AF58" s="215">
        <f t="shared" si="29"/>
        <v>120</v>
      </c>
      <c r="AG58" s="212" t="s">
        <v>3453</v>
      </c>
      <c r="AH58" s="212" t="s">
        <v>3452</v>
      </c>
      <c r="AI58" s="212" t="s">
        <v>3451</v>
      </c>
      <c r="AJ58" s="212" t="s">
        <v>3454</v>
      </c>
      <c r="AK58" s="212" t="s">
        <v>3456</v>
      </c>
      <c r="AL58" s="212" t="s">
        <v>3455</v>
      </c>
      <c r="AM58" s="212" t="s">
        <v>3457</v>
      </c>
      <c r="AN58" s="212" t="s">
        <v>3460</v>
      </c>
      <c r="AO58" s="212" t="s">
        <v>3459</v>
      </c>
      <c r="AP58" s="212" t="s">
        <v>3458</v>
      </c>
    </row>
    <row r="59" spans="1:43" s="217" customFormat="1" ht="11.25">
      <c r="A59" s="210">
        <v>52</v>
      </c>
      <c r="B59" s="218" t="s">
        <v>1744</v>
      </c>
      <c r="C59" s="218" t="s">
        <v>1745</v>
      </c>
      <c r="D59" s="213" t="s">
        <v>1746</v>
      </c>
      <c r="E59" s="213">
        <v>17</v>
      </c>
      <c r="F59" s="214">
        <v>12.36</v>
      </c>
      <c r="G59" s="215">
        <v>30</v>
      </c>
      <c r="H59" s="215" t="s">
        <v>3372</v>
      </c>
      <c r="I59" s="214">
        <v>11.54</v>
      </c>
      <c r="J59" s="215">
        <v>30</v>
      </c>
      <c r="K59" s="215" t="s">
        <v>3372</v>
      </c>
      <c r="L59" s="216">
        <f t="shared" si="16"/>
        <v>11.95</v>
      </c>
      <c r="M59" s="213">
        <f t="shared" si="17"/>
        <v>60</v>
      </c>
      <c r="N59" s="213">
        <f t="shared" si="18"/>
        <v>0</v>
      </c>
      <c r="O59" s="213">
        <f t="shared" si="19"/>
        <v>0</v>
      </c>
      <c r="P59" s="214">
        <v>15.28</v>
      </c>
      <c r="Q59" s="215">
        <v>30</v>
      </c>
      <c r="R59" s="215" t="s">
        <v>3372</v>
      </c>
      <c r="S59" s="214">
        <v>16.510000000000002</v>
      </c>
      <c r="T59" s="215">
        <v>30</v>
      </c>
      <c r="U59" s="215" t="s">
        <v>3372</v>
      </c>
      <c r="V59" s="214">
        <f t="shared" si="20"/>
        <v>15.895</v>
      </c>
      <c r="W59" s="215">
        <f t="shared" si="21"/>
        <v>60</v>
      </c>
      <c r="X59" s="215">
        <f t="shared" si="22"/>
        <v>0</v>
      </c>
      <c r="Y59" s="215">
        <f t="shared" si="23"/>
        <v>0</v>
      </c>
      <c r="Z59" s="215">
        <f t="shared" si="24"/>
        <v>0</v>
      </c>
      <c r="AA59" s="215">
        <f t="shared" si="25"/>
        <v>0</v>
      </c>
      <c r="AB59" s="215">
        <f t="shared" si="26"/>
        <v>0</v>
      </c>
      <c r="AC59" s="214">
        <f t="shared" si="15"/>
        <v>1</v>
      </c>
      <c r="AD59" s="214">
        <f t="shared" si="27"/>
        <v>13.922499999999999</v>
      </c>
      <c r="AE59" s="214">
        <f t="shared" si="28"/>
        <v>13.922499999999999</v>
      </c>
      <c r="AF59" s="215">
        <f t="shared" si="29"/>
        <v>120</v>
      </c>
      <c r="AG59" s="212" t="s">
        <v>3453</v>
      </c>
      <c r="AH59" s="212" t="s">
        <v>3451</v>
      </c>
      <c r="AI59" s="212" t="s">
        <v>3456</v>
      </c>
      <c r="AJ59" s="212" t="s">
        <v>3452</v>
      </c>
      <c r="AK59" s="212" t="s">
        <v>3454</v>
      </c>
      <c r="AL59" s="212" t="s">
        <v>3457</v>
      </c>
      <c r="AM59" s="212" t="s">
        <v>3459</v>
      </c>
      <c r="AN59" s="212" t="s">
        <v>3455</v>
      </c>
      <c r="AO59" s="212" t="s">
        <v>3460</v>
      </c>
      <c r="AP59" s="212" t="s">
        <v>3458</v>
      </c>
    </row>
    <row r="60" spans="1:43" s="217" customFormat="1" ht="11.25">
      <c r="A60" s="210">
        <v>53</v>
      </c>
      <c r="B60" s="218" t="s">
        <v>1777</v>
      </c>
      <c r="C60" s="218" t="s">
        <v>1778</v>
      </c>
      <c r="D60" s="213" t="s">
        <v>1779</v>
      </c>
      <c r="E60" s="213">
        <v>17</v>
      </c>
      <c r="F60" s="214">
        <v>14.84</v>
      </c>
      <c r="G60" s="215">
        <v>30</v>
      </c>
      <c r="H60" s="215" t="s">
        <v>3372</v>
      </c>
      <c r="I60" s="214">
        <v>14.18</v>
      </c>
      <c r="J60" s="215">
        <v>30</v>
      </c>
      <c r="K60" s="215" t="s">
        <v>3372</v>
      </c>
      <c r="L60" s="216">
        <f t="shared" si="16"/>
        <v>14.51</v>
      </c>
      <c r="M60" s="213">
        <f t="shared" si="17"/>
        <v>60</v>
      </c>
      <c r="N60" s="213">
        <f t="shared" si="18"/>
        <v>0</v>
      </c>
      <c r="O60" s="213">
        <f t="shared" si="19"/>
        <v>0</v>
      </c>
      <c r="P60" s="214">
        <v>12.79</v>
      </c>
      <c r="Q60" s="215">
        <v>30</v>
      </c>
      <c r="R60" s="215" t="s">
        <v>3372</v>
      </c>
      <c r="S60" s="214">
        <v>13.76</v>
      </c>
      <c r="T60" s="215">
        <v>30</v>
      </c>
      <c r="U60" s="215" t="s">
        <v>3372</v>
      </c>
      <c r="V60" s="214">
        <f t="shared" si="20"/>
        <v>13.274999999999999</v>
      </c>
      <c r="W60" s="215">
        <f t="shared" si="21"/>
        <v>60</v>
      </c>
      <c r="X60" s="215">
        <f t="shared" si="22"/>
        <v>0</v>
      </c>
      <c r="Y60" s="215">
        <f t="shared" si="23"/>
        <v>0</v>
      </c>
      <c r="Z60" s="215">
        <f t="shared" si="24"/>
        <v>0</v>
      </c>
      <c r="AA60" s="215">
        <f t="shared" si="25"/>
        <v>0</v>
      </c>
      <c r="AB60" s="215">
        <f t="shared" si="26"/>
        <v>0</v>
      </c>
      <c r="AC60" s="214">
        <f t="shared" si="15"/>
        <v>1</v>
      </c>
      <c r="AD60" s="214">
        <f t="shared" si="27"/>
        <v>13.892499999999998</v>
      </c>
      <c r="AE60" s="214">
        <f t="shared" si="28"/>
        <v>13.892499999999998</v>
      </c>
      <c r="AF60" s="215">
        <f t="shared" si="29"/>
        <v>120</v>
      </c>
      <c r="AG60" s="212" t="s">
        <v>3453</v>
      </c>
      <c r="AH60" s="212" t="s">
        <v>3456</v>
      </c>
      <c r="AI60" s="212" t="s">
        <v>3452</v>
      </c>
      <c r="AJ60" s="212" t="s">
        <v>3451</v>
      </c>
      <c r="AK60" s="212" t="s">
        <v>3455</v>
      </c>
      <c r="AL60" s="212" t="s">
        <v>3458</v>
      </c>
      <c r="AM60" s="212" t="s">
        <v>3454</v>
      </c>
      <c r="AN60" s="212" t="s">
        <v>3459</v>
      </c>
      <c r="AO60" s="212" t="s">
        <v>3460</v>
      </c>
      <c r="AP60" s="212" t="s">
        <v>3457</v>
      </c>
    </row>
    <row r="61" spans="1:43" s="217" customFormat="1" ht="11.25">
      <c r="A61" s="210">
        <v>54</v>
      </c>
      <c r="B61" s="218" t="s">
        <v>1412</v>
      </c>
      <c r="C61" s="218" t="s">
        <v>790</v>
      </c>
      <c r="D61" s="213" t="s">
        <v>2430</v>
      </c>
      <c r="E61" s="213">
        <v>24</v>
      </c>
      <c r="F61" s="214">
        <v>13.11</v>
      </c>
      <c r="G61" s="215">
        <v>30</v>
      </c>
      <c r="H61" s="215" t="s">
        <v>3372</v>
      </c>
      <c r="I61" s="214">
        <v>13.64</v>
      </c>
      <c r="J61" s="215">
        <v>30</v>
      </c>
      <c r="K61" s="215" t="s">
        <v>3372</v>
      </c>
      <c r="L61" s="216">
        <f t="shared" si="16"/>
        <v>13.375</v>
      </c>
      <c r="M61" s="213">
        <f t="shared" si="17"/>
        <v>60</v>
      </c>
      <c r="N61" s="213">
        <f t="shared" si="18"/>
        <v>0</v>
      </c>
      <c r="O61" s="213">
        <f t="shared" si="19"/>
        <v>0</v>
      </c>
      <c r="P61" s="214">
        <v>13.03</v>
      </c>
      <c r="Q61" s="215">
        <v>30</v>
      </c>
      <c r="R61" s="215" t="s">
        <v>3372</v>
      </c>
      <c r="S61" s="214">
        <v>15.78</v>
      </c>
      <c r="T61" s="215">
        <v>30</v>
      </c>
      <c r="U61" s="215" t="s">
        <v>3372</v>
      </c>
      <c r="V61" s="214">
        <f t="shared" si="20"/>
        <v>14.404999999999999</v>
      </c>
      <c r="W61" s="215">
        <f t="shared" si="21"/>
        <v>60</v>
      </c>
      <c r="X61" s="215">
        <f t="shared" si="22"/>
        <v>0</v>
      </c>
      <c r="Y61" s="215">
        <f t="shared" si="23"/>
        <v>0</v>
      </c>
      <c r="Z61" s="215">
        <f t="shared" si="24"/>
        <v>0</v>
      </c>
      <c r="AA61" s="215">
        <f t="shared" si="25"/>
        <v>0</v>
      </c>
      <c r="AB61" s="215">
        <f t="shared" si="26"/>
        <v>0</v>
      </c>
      <c r="AC61" s="214">
        <f t="shared" si="15"/>
        <v>1</v>
      </c>
      <c r="AD61" s="214">
        <f t="shared" si="27"/>
        <v>13.89</v>
      </c>
      <c r="AE61" s="214">
        <f t="shared" si="28"/>
        <v>13.89</v>
      </c>
      <c r="AF61" s="215">
        <f t="shared" si="29"/>
        <v>120</v>
      </c>
      <c r="AG61" s="212" t="s">
        <v>3453</v>
      </c>
      <c r="AH61" s="212" t="s">
        <v>3451</v>
      </c>
      <c r="AI61" s="212" t="s">
        <v>3456</v>
      </c>
      <c r="AJ61" s="212" t="s">
        <v>3457</v>
      </c>
      <c r="AK61" s="212" t="s">
        <v>3460</v>
      </c>
      <c r="AL61" s="212" t="s">
        <v>3455</v>
      </c>
      <c r="AM61" s="212" t="s">
        <v>3452</v>
      </c>
      <c r="AN61" s="212" t="s">
        <v>3459</v>
      </c>
      <c r="AO61" s="212" t="s">
        <v>3454</v>
      </c>
      <c r="AP61" s="212" t="s">
        <v>3458</v>
      </c>
    </row>
    <row r="62" spans="1:43" s="217" customFormat="1" ht="11.25">
      <c r="A62" s="210">
        <v>55</v>
      </c>
      <c r="B62" s="222" t="s">
        <v>2112</v>
      </c>
      <c r="C62" s="222" t="s">
        <v>3486</v>
      </c>
      <c r="D62" s="221" t="s">
        <v>2113</v>
      </c>
      <c r="E62" s="213">
        <v>21</v>
      </c>
      <c r="F62" s="214">
        <v>13</v>
      </c>
      <c r="G62" s="215">
        <v>30</v>
      </c>
      <c r="H62" s="215" t="s">
        <v>3372</v>
      </c>
      <c r="I62" s="214">
        <v>12.97</v>
      </c>
      <c r="J62" s="215">
        <v>30</v>
      </c>
      <c r="K62" s="215" t="s">
        <v>3372</v>
      </c>
      <c r="L62" s="216">
        <f t="shared" si="16"/>
        <v>12.984999999999999</v>
      </c>
      <c r="M62" s="213">
        <f t="shared" si="17"/>
        <v>60</v>
      </c>
      <c r="N62" s="213">
        <f t="shared" si="18"/>
        <v>0</v>
      </c>
      <c r="O62" s="213">
        <f t="shared" si="19"/>
        <v>0</v>
      </c>
      <c r="P62" s="214">
        <v>13.57</v>
      </c>
      <c r="Q62" s="215">
        <v>30</v>
      </c>
      <c r="R62" s="215" t="s">
        <v>3372</v>
      </c>
      <c r="S62" s="214">
        <v>15.75</v>
      </c>
      <c r="T62" s="215">
        <v>30</v>
      </c>
      <c r="U62" s="215" t="s">
        <v>3372</v>
      </c>
      <c r="V62" s="214">
        <f t="shared" si="20"/>
        <v>14.66</v>
      </c>
      <c r="W62" s="215">
        <f t="shared" si="21"/>
        <v>60</v>
      </c>
      <c r="X62" s="215">
        <f t="shared" si="22"/>
        <v>0</v>
      </c>
      <c r="Y62" s="215">
        <f t="shared" si="23"/>
        <v>0</v>
      </c>
      <c r="Z62" s="215">
        <f t="shared" si="24"/>
        <v>0</v>
      </c>
      <c r="AA62" s="215">
        <f t="shared" si="25"/>
        <v>0</v>
      </c>
      <c r="AB62" s="215">
        <f t="shared" si="26"/>
        <v>0</v>
      </c>
      <c r="AC62" s="214">
        <f t="shared" si="15"/>
        <v>1</v>
      </c>
      <c r="AD62" s="214">
        <f t="shared" si="27"/>
        <v>13.8225</v>
      </c>
      <c r="AE62" s="214">
        <f t="shared" si="28"/>
        <v>13.8225</v>
      </c>
      <c r="AF62" s="215">
        <f t="shared" si="29"/>
        <v>120</v>
      </c>
      <c r="AG62" s="212" t="s">
        <v>3453</v>
      </c>
      <c r="AH62" s="212" t="s">
        <v>3451</v>
      </c>
      <c r="AI62" s="212" t="s">
        <v>3457</v>
      </c>
      <c r="AJ62" s="212" t="s">
        <v>3455</v>
      </c>
      <c r="AK62" s="212" t="s">
        <v>3454</v>
      </c>
      <c r="AL62" s="212" t="s">
        <v>3452</v>
      </c>
      <c r="AM62" s="212" t="s">
        <v>3456</v>
      </c>
      <c r="AN62" s="212" t="s">
        <v>3460</v>
      </c>
      <c r="AO62" s="212" t="s">
        <v>3459</v>
      </c>
      <c r="AP62" s="212" t="s">
        <v>3458</v>
      </c>
    </row>
    <row r="63" spans="1:43" s="217" customFormat="1" ht="11.25">
      <c r="A63" s="210">
        <v>56</v>
      </c>
      <c r="B63" s="218" t="s">
        <v>559</v>
      </c>
      <c r="C63" s="218" t="s">
        <v>560</v>
      </c>
      <c r="D63" s="213" t="s">
        <v>561</v>
      </c>
      <c r="E63" s="213">
        <v>5</v>
      </c>
      <c r="F63" s="214">
        <v>13.83</v>
      </c>
      <c r="G63" s="215">
        <v>30</v>
      </c>
      <c r="H63" s="215" t="s">
        <v>3372</v>
      </c>
      <c r="I63" s="214">
        <v>12.9</v>
      </c>
      <c r="J63" s="215">
        <v>30</v>
      </c>
      <c r="K63" s="215" t="s">
        <v>3372</v>
      </c>
      <c r="L63" s="216">
        <f t="shared" si="16"/>
        <v>13.365</v>
      </c>
      <c r="M63" s="213">
        <f t="shared" si="17"/>
        <v>60</v>
      </c>
      <c r="N63" s="213">
        <f t="shared" si="18"/>
        <v>0</v>
      </c>
      <c r="O63" s="213">
        <f t="shared" si="19"/>
        <v>0</v>
      </c>
      <c r="P63" s="214">
        <v>13</v>
      </c>
      <c r="Q63" s="215">
        <v>30</v>
      </c>
      <c r="R63" s="215" t="s">
        <v>3372</v>
      </c>
      <c r="S63" s="214">
        <v>15.38</v>
      </c>
      <c r="T63" s="215">
        <v>30</v>
      </c>
      <c r="U63" s="215" t="s">
        <v>3372</v>
      </c>
      <c r="V63" s="214">
        <f t="shared" si="20"/>
        <v>14.190000000000001</v>
      </c>
      <c r="W63" s="215">
        <f t="shared" si="21"/>
        <v>60</v>
      </c>
      <c r="X63" s="215">
        <f t="shared" si="22"/>
        <v>0</v>
      </c>
      <c r="Y63" s="215">
        <f t="shared" si="23"/>
        <v>0</v>
      </c>
      <c r="Z63" s="215">
        <f t="shared" si="24"/>
        <v>0</v>
      </c>
      <c r="AA63" s="215">
        <f t="shared" si="25"/>
        <v>0</v>
      </c>
      <c r="AB63" s="215">
        <f t="shared" si="26"/>
        <v>0</v>
      </c>
      <c r="AC63" s="214">
        <f t="shared" si="15"/>
        <v>1</v>
      </c>
      <c r="AD63" s="214">
        <f t="shared" si="27"/>
        <v>13.7775</v>
      </c>
      <c r="AE63" s="214">
        <f t="shared" si="28"/>
        <v>13.7775</v>
      </c>
      <c r="AF63" s="215">
        <f t="shared" si="29"/>
        <v>120</v>
      </c>
      <c r="AG63" s="212" t="s">
        <v>3453</v>
      </c>
      <c r="AH63" s="212" t="s">
        <v>3451</v>
      </c>
      <c r="AI63" s="212" t="s">
        <v>3456</v>
      </c>
      <c r="AJ63" s="212" t="s">
        <v>3454</v>
      </c>
      <c r="AK63" s="212" t="s">
        <v>3457</v>
      </c>
      <c r="AL63" s="212" t="s">
        <v>3452</v>
      </c>
      <c r="AM63" s="212" t="s">
        <v>3455</v>
      </c>
      <c r="AN63" s="212" t="s">
        <v>3460</v>
      </c>
      <c r="AO63" s="212" t="s">
        <v>3459</v>
      </c>
      <c r="AP63" s="212" t="s">
        <v>3458</v>
      </c>
      <c r="AQ63" s="225"/>
    </row>
    <row r="64" spans="1:43" s="217" customFormat="1" ht="11.25">
      <c r="A64" s="210">
        <v>57</v>
      </c>
      <c r="B64" s="218" t="s">
        <v>1378</v>
      </c>
      <c r="C64" s="218" t="s">
        <v>1379</v>
      </c>
      <c r="D64" s="213" t="s">
        <v>1380</v>
      </c>
      <c r="E64" s="213">
        <v>13</v>
      </c>
      <c r="F64" s="214">
        <v>13.04</v>
      </c>
      <c r="G64" s="215">
        <v>30</v>
      </c>
      <c r="H64" s="215" t="s">
        <v>3372</v>
      </c>
      <c r="I64" s="214">
        <v>14.98</v>
      </c>
      <c r="J64" s="215">
        <v>30</v>
      </c>
      <c r="K64" s="215" t="s">
        <v>3372</v>
      </c>
      <c r="L64" s="216">
        <f t="shared" si="16"/>
        <v>14.01</v>
      </c>
      <c r="M64" s="213">
        <f t="shared" si="17"/>
        <v>60</v>
      </c>
      <c r="N64" s="213">
        <f t="shared" si="18"/>
        <v>0</v>
      </c>
      <c r="O64" s="213">
        <f t="shared" si="19"/>
        <v>0</v>
      </c>
      <c r="P64" s="214">
        <v>13.32</v>
      </c>
      <c r="Q64" s="215">
        <v>30</v>
      </c>
      <c r="R64" s="215" t="s">
        <v>3372</v>
      </c>
      <c r="S64" s="214">
        <v>13.65</v>
      </c>
      <c r="T64" s="215">
        <v>30</v>
      </c>
      <c r="U64" s="215" t="s">
        <v>3372</v>
      </c>
      <c r="V64" s="214">
        <f t="shared" si="20"/>
        <v>13.484999999999999</v>
      </c>
      <c r="W64" s="215">
        <f t="shared" si="21"/>
        <v>60</v>
      </c>
      <c r="X64" s="215">
        <f t="shared" si="22"/>
        <v>0</v>
      </c>
      <c r="Y64" s="215">
        <f t="shared" si="23"/>
        <v>0</v>
      </c>
      <c r="Z64" s="215">
        <f t="shared" si="24"/>
        <v>0</v>
      </c>
      <c r="AA64" s="215">
        <f t="shared" si="25"/>
        <v>0</v>
      </c>
      <c r="AB64" s="215">
        <f t="shared" si="26"/>
        <v>0</v>
      </c>
      <c r="AC64" s="214">
        <f t="shared" si="15"/>
        <v>1</v>
      </c>
      <c r="AD64" s="214">
        <f t="shared" si="27"/>
        <v>13.747499999999999</v>
      </c>
      <c r="AE64" s="214">
        <f t="shared" si="28"/>
        <v>13.747499999999999</v>
      </c>
      <c r="AF64" s="215">
        <f t="shared" si="29"/>
        <v>120</v>
      </c>
      <c r="AG64" s="212" t="s">
        <v>3453</v>
      </c>
      <c r="AH64" s="212" t="s">
        <v>3456</v>
      </c>
      <c r="AI64" s="212" t="s">
        <v>3451</v>
      </c>
      <c r="AJ64" s="212" t="s">
        <v>3452</v>
      </c>
      <c r="AK64" s="212" t="s">
        <v>3454</v>
      </c>
      <c r="AL64" s="212" t="s">
        <v>3457</v>
      </c>
      <c r="AM64" s="212" t="s">
        <v>3460</v>
      </c>
      <c r="AN64" s="212" t="s">
        <v>3455</v>
      </c>
      <c r="AO64" s="212" t="s">
        <v>3458</v>
      </c>
      <c r="AP64" s="212" t="s">
        <v>3459</v>
      </c>
    </row>
    <row r="65" spans="1:42" s="217" customFormat="1" ht="11.25">
      <c r="A65" s="210">
        <v>58</v>
      </c>
      <c r="B65" s="218" t="s">
        <v>759</v>
      </c>
      <c r="C65" s="218" t="s">
        <v>227</v>
      </c>
      <c r="D65" s="213" t="s">
        <v>762</v>
      </c>
      <c r="E65" s="213">
        <v>7</v>
      </c>
      <c r="F65" s="214">
        <v>12.82</v>
      </c>
      <c r="G65" s="215">
        <v>30</v>
      </c>
      <c r="H65" s="215" t="s">
        <v>3372</v>
      </c>
      <c r="I65" s="214">
        <v>12.82</v>
      </c>
      <c r="J65" s="215">
        <v>30</v>
      </c>
      <c r="K65" s="215" t="s">
        <v>3372</v>
      </c>
      <c r="L65" s="216">
        <f t="shared" si="16"/>
        <v>12.82</v>
      </c>
      <c r="M65" s="213">
        <f t="shared" si="17"/>
        <v>60</v>
      </c>
      <c r="N65" s="213">
        <f t="shared" si="18"/>
        <v>0</v>
      </c>
      <c r="O65" s="213">
        <f t="shared" si="19"/>
        <v>0</v>
      </c>
      <c r="P65" s="214">
        <v>12.98</v>
      </c>
      <c r="Q65" s="215">
        <v>30</v>
      </c>
      <c r="R65" s="215" t="s">
        <v>3372</v>
      </c>
      <c r="S65" s="214">
        <v>15.78</v>
      </c>
      <c r="T65" s="215">
        <v>30</v>
      </c>
      <c r="U65" s="215" t="s">
        <v>3372</v>
      </c>
      <c r="V65" s="214">
        <f t="shared" si="20"/>
        <v>14.379999999999999</v>
      </c>
      <c r="W65" s="215">
        <f t="shared" si="21"/>
        <v>60</v>
      </c>
      <c r="X65" s="215">
        <f t="shared" si="22"/>
        <v>0</v>
      </c>
      <c r="Y65" s="215">
        <f t="shared" si="23"/>
        <v>0</v>
      </c>
      <c r="Z65" s="215">
        <f t="shared" si="24"/>
        <v>0</v>
      </c>
      <c r="AA65" s="215">
        <f t="shared" si="25"/>
        <v>0</v>
      </c>
      <c r="AB65" s="215">
        <f t="shared" si="26"/>
        <v>0</v>
      </c>
      <c r="AC65" s="214">
        <f t="shared" si="15"/>
        <v>1</v>
      </c>
      <c r="AD65" s="214">
        <f t="shared" si="27"/>
        <v>13.6</v>
      </c>
      <c r="AE65" s="214">
        <f t="shared" si="28"/>
        <v>13.6</v>
      </c>
      <c r="AF65" s="215">
        <f t="shared" si="29"/>
        <v>120</v>
      </c>
      <c r="AG65" s="212" t="s">
        <v>3453</v>
      </c>
      <c r="AH65" s="212" t="s">
        <v>3452</v>
      </c>
      <c r="AI65" s="212" t="s">
        <v>3456</v>
      </c>
      <c r="AJ65" s="212" t="s">
        <v>3455</v>
      </c>
      <c r="AK65" s="212" t="s">
        <v>3454</v>
      </c>
      <c r="AL65" s="212" t="s">
        <v>3451</v>
      </c>
      <c r="AM65" s="212" t="s">
        <v>3458</v>
      </c>
      <c r="AN65" s="212" t="s">
        <v>3457</v>
      </c>
      <c r="AO65" s="212" t="s">
        <v>3459</v>
      </c>
      <c r="AP65" s="212" t="s">
        <v>3460</v>
      </c>
    </row>
    <row r="66" spans="1:42" s="217" customFormat="1" ht="11.25">
      <c r="A66" s="210">
        <v>59</v>
      </c>
      <c r="B66" s="222" t="s">
        <v>714</v>
      </c>
      <c r="C66" s="222" t="s">
        <v>715</v>
      </c>
      <c r="D66" s="221" t="s">
        <v>716</v>
      </c>
      <c r="E66" s="213">
        <v>7</v>
      </c>
      <c r="F66" s="214">
        <v>12.65</v>
      </c>
      <c r="G66" s="215">
        <v>30</v>
      </c>
      <c r="H66" s="215" t="s">
        <v>3372</v>
      </c>
      <c r="I66" s="214">
        <v>13.34</v>
      </c>
      <c r="J66" s="215">
        <v>30</v>
      </c>
      <c r="K66" s="215" t="s">
        <v>3372</v>
      </c>
      <c r="L66" s="216">
        <f t="shared" si="16"/>
        <v>12.995000000000001</v>
      </c>
      <c r="M66" s="213">
        <f t="shared" si="17"/>
        <v>60</v>
      </c>
      <c r="N66" s="213">
        <f t="shared" si="18"/>
        <v>0</v>
      </c>
      <c r="O66" s="213">
        <f t="shared" si="19"/>
        <v>0</v>
      </c>
      <c r="P66" s="214">
        <v>13.13</v>
      </c>
      <c r="Q66" s="215">
        <v>30</v>
      </c>
      <c r="R66" s="215" t="s">
        <v>3372</v>
      </c>
      <c r="S66" s="214">
        <v>15.24</v>
      </c>
      <c r="T66" s="215">
        <v>30</v>
      </c>
      <c r="U66" s="215" t="s">
        <v>3372</v>
      </c>
      <c r="V66" s="214">
        <f t="shared" si="20"/>
        <v>14.185</v>
      </c>
      <c r="W66" s="215">
        <f t="shared" si="21"/>
        <v>60</v>
      </c>
      <c r="X66" s="215">
        <f t="shared" si="22"/>
        <v>0</v>
      </c>
      <c r="Y66" s="215">
        <f t="shared" si="23"/>
        <v>0</v>
      </c>
      <c r="Z66" s="215">
        <f t="shared" si="24"/>
        <v>0</v>
      </c>
      <c r="AA66" s="215">
        <f t="shared" si="25"/>
        <v>0</v>
      </c>
      <c r="AB66" s="215">
        <f t="shared" si="26"/>
        <v>0</v>
      </c>
      <c r="AC66" s="214">
        <f t="shared" si="15"/>
        <v>1</v>
      </c>
      <c r="AD66" s="214">
        <f t="shared" si="27"/>
        <v>13.59</v>
      </c>
      <c r="AE66" s="214">
        <f t="shared" si="28"/>
        <v>13.59</v>
      </c>
      <c r="AF66" s="215">
        <f t="shared" si="29"/>
        <v>120</v>
      </c>
      <c r="AG66" s="212" t="s">
        <v>3453</v>
      </c>
      <c r="AH66" s="212" t="s">
        <v>3451</v>
      </c>
      <c r="AI66" s="212" t="s">
        <v>3454</v>
      </c>
      <c r="AJ66" s="212" t="s">
        <v>3452</v>
      </c>
      <c r="AK66" s="212" t="s">
        <v>3456</v>
      </c>
      <c r="AL66" s="212" t="s">
        <v>3455</v>
      </c>
      <c r="AM66" s="212" t="s">
        <v>3460</v>
      </c>
      <c r="AN66" s="212" t="s">
        <v>3459</v>
      </c>
      <c r="AO66" s="212" t="s">
        <v>3458</v>
      </c>
      <c r="AP66" s="212" t="s">
        <v>3457</v>
      </c>
    </row>
    <row r="67" spans="1:42" s="217" customFormat="1" ht="11.25">
      <c r="A67" s="210">
        <v>60</v>
      </c>
      <c r="B67" s="218" t="s">
        <v>1254</v>
      </c>
      <c r="C67" s="218" t="s">
        <v>1255</v>
      </c>
      <c r="D67" s="213" t="s">
        <v>1256</v>
      </c>
      <c r="E67" s="213">
        <v>12</v>
      </c>
      <c r="F67" s="214">
        <v>13.29</v>
      </c>
      <c r="G67" s="215">
        <v>30</v>
      </c>
      <c r="H67" s="215" t="s">
        <v>3372</v>
      </c>
      <c r="I67" s="214">
        <v>12.91</v>
      </c>
      <c r="J67" s="215">
        <v>30</v>
      </c>
      <c r="K67" s="215" t="s">
        <v>3372</v>
      </c>
      <c r="L67" s="216">
        <f t="shared" si="16"/>
        <v>13.1</v>
      </c>
      <c r="M67" s="213">
        <f t="shared" si="17"/>
        <v>60</v>
      </c>
      <c r="N67" s="213">
        <f t="shared" si="18"/>
        <v>0</v>
      </c>
      <c r="O67" s="213">
        <f t="shared" si="19"/>
        <v>0</v>
      </c>
      <c r="P67" s="214">
        <v>12.98</v>
      </c>
      <c r="Q67" s="215">
        <v>30</v>
      </c>
      <c r="R67" s="215" t="s">
        <v>3372</v>
      </c>
      <c r="S67" s="214">
        <v>15.12</v>
      </c>
      <c r="T67" s="215">
        <v>30</v>
      </c>
      <c r="U67" s="215" t="s">
        <v>3372</v>
      </c>
      <c r="V67" s="214">
        <f t="shared" si="20"/>
        <v>14.05</v>
      </c>
      <c r="W67" s="215">
        <f t="shared" si="21"/>
        <v>60</v>
      </c>
      <c r="X67" s="215">
        <f t="shared" si="22"/>
        <v>0</v>
      </c>
      <c r="Y67" s="215">
        <f t="shared" si="23"/>
        <v>0</v>
      </c>
      <c r="Z67" s="215">
        <f t="shared" si="24"/>
        <v>0</v>
      </c>
      <c r="AA67" s="215">
        <f t="shared" si="25"/>
        <v>0</v>
      </c>
      <c r="AB67" s="215">
        <f t="shared" si="26"/>
        <v>0</v>
      </c>
      <c r="AC67" s="214">
        <f t="shared" si="15"/>
        <v>1</v>
      </c>
      <c r="AD67" s="214">
        <f t="shared" si="27"/>
        <v>13.574999999999999</v>
      </c>
      <c r="AE67" s="214">
        <f t="shared" si="28"/>
        <v>13.574999999999999</v>
      </c>
      <c r="AF67" s="215">
        <f t="shared" si="29"/>
        <v>120</v>
      </c>
      <c r="AG67" s="212" t="s">
        <v>3453</v>
      </c>
      <c r="AH67" s="212" t="s">
        <v>3451</v>
      </c>
      <c r="AI67" s="212" t="s">
        <v>3456</v>
      </c>
      <c r="AJ67" s="212" t="s">
        <v>3454</v>
      </c>
      <c r="AK67" s="212" t="s">
        <v>3455</v>
      </c>
      <c r="AL67" s="212" t="s">
        <v>3452</v>
      </c>
      <c r="AM67" s="212" t="s">
        <v>3460</v>
      </c>
      <c r="AN67" s="212" t="s">
        <v>3457</v>
      </c>
      <c r="AO67" s="212" t="s">
        <v>3459</v>
      </c>
      <c r="AP67" s="212" t="s">
        <v>3458</v>
      </c>
    </row>
    <row r="68" spans="1:42" s="217" customFormat="1" ht="11.25">
      <c r="A68" s="210">
        <v>61</v>
      </c>
      <c r="B68" s="218" t="s">
        <v>1306</v>
      </c>
      <c r="C68" s="218" t="s">
        <v>201</v>
      </c>
      <c r="D68" s="213" t="s">
        <v>2050</v>
      </c>
      <c r="E68" s="213">
        <v>20</v>
      </c>
      <c r="F68" s="214">
        <v>13.57</v>
      </c>
      <c r="G68" s="215">
        <v>30</v>
      </c>
      <c r="H68" s="215" t="s">
        <v>3373</v>
      </c>
      <c r="I68" s="214">
        <v>13.7</v>
      </c>
      <c r="J68" s="215">
        <v>30</v>
      </c>
      <c r="K68" s="215" t="s">
        <v>3372</v>
      </c>
      <c r="L68" s="216">
        <f t="shared" si="16"/>
        <v>13.635</v>
      </c>
      <c r="M68" s="213">
        <f t="shared" si="17"/>
        <v>60</v>
      </c>
      <c r="N68" s="213">
        <f t="shared" si="18"/>
        <v>1</v>
      </c>
      <c r="O68" s="213">
        <f t="shared" si="19"/>
        <v>0</v>
      </c>
      <c r="P68" s="214">
        <v>14.15</v>
      </c>
      <c r="Q68" s="215">
        <v>30</v>
      </c>
      <c r="R68" s="215" t="s">
        <v>3372</v>
      </c>
      <c r="S68" s="214">
        <v>13.29</v>
      </c>
      <c r="T68" s="215">
        <v>30</v>
      </c>
      <c r="U68" s="215" t="s">
        <v>3372</v>
      </c>
      <c r="V68" s="214">
        <f t="shared" si="20"/>
        <v>13.719999999999999</v>
      </c>
      <c r="W68" s="215">
        <f t="shared" si="21"/>
        <v>60</v>
      </c>
      <c r="X68" s="215">
        <f t="shared" si="22"/>
        <v>0</v>
      </c>
      <c r="Y68" s="215">
        <f t="shared" si="23"/>
        <v>0</v>
      </c>
      <c r="Z68" s="215">
        <f t="shared" si="24"/>
        <v>1</v>
      </c>
      <c r="AA68" s="215">
        <f t="shared" si="25"/>
        <v>0</v>
      </c>
      <c r="AB68" s="215">
        <f t="shared" si="26"/>
        <v>1</v>
      </c>
      <c r="AC68" s="214">
        <f t="shared" si="15"/>
        <v>0.99</v>
      </c>
      <c r="AD68" s="214">
        <f t="shared" si="27"/>
        <v>13.677499999999998</v>
      </c>
      <c r="AE68" s="214">
        <f t="shared" si="28"/>
        <v>13.540724999999998</v>
      </c>
      <c r="AF68" s="215">
        <f t="shared" si="29"/>
        <v>120</v>
      </c>
      <c r="AG68" s="212" t="s">
        <v>3453</v>
      </c>
      <c r="AH68" s="212" t="s">
        <v>3451</v>
      </c>
      <c r="AI68" s="212" t="s">
        <v>3454</v>
      </c>
      <c r="AJ68" s="212" t="s">
        <v>3456</v>
      </c>
      <c r="AK68" s="212" t="s">
        <v>3452</v>
      </c>
      <c r="AL68" s="212" t="s">
        <v>3457</v>
      </c>
      <c r="AM68" s="212" t="s">
        <v>3455</v>
      </c>
      <c r="AN68" s="212" t="s">
        <v>3459</v>
      </c>
      <c r="AO68" s="212" t="s">
        <v>3460</v>
      </c>
      <c r="AP68" s="212" t="s">
        <v>3458</v>
      </c>
    </row>
    <row r="69" spans="1:42" s="217" customFormat="1" ht="11.25">
      <c r="A69" s="210">
        <v>62</v>
      </c>
      <c r="B69" s="218" t="s">
        <v>191</v>
      </c>
      <c r="C69" s="218" t="s">
        <v>192</v>
      </c>
      <c r="D69" s="213" t="s">
        <v>193</v>
      </c>
      <c r="E69" s="213">
        <v>2</v>
      </c>
      <c r="F69" s="214">
        <v>12.29</v>
      </c>
      <c r="G69" s="215">
        <v>30</v>
      </c>
      <c r="H69" s="215" t="s">
        <v>3372</v>
      </c>
      <c r="I69" s="214">
        <v>12.85</v>
      </c>
      <c r="J69" s="215">
        <v>30</v>
      </c>
      <c r="K69" s="215" t="s">
        <v>3372</v>
      </c>
      <c r="L69" s="216">
        <f t="shared" si="16"/>
        <v>12.57</v>
      </c>
      <c r="M69" s="213">
        <f t="shared" si="17"/>
        <v>60</v>
      </c>
      <c r="N69" s="213">
        <f t="shared" si="18"/>
        <v>0</v>
      </c>
      <c r="O69" s="213">
        <f t="shared" si="19"/>
        <v>0</v>
      </c>
      <c r="P69" s="214">
        <v>14.04</v>
      </c>
      <c r="Q69" s="215">
        <v>30</v>
      </c>
      <c r="R69" s="215" t="s">
        <v>3372</v>
      </c>
      <c r="S69" s="214">
        <v>14.97</v>
      </c>
      <c r="T69" s="215">
        <v>30</v>
      </c>
      <c r="U69" s="215" t="s">
        <v>3372</v>
      </c>
      <c r="V69" s="214">
        <f t="shared" si="20"/>
        <v>14.504999999999999</v>
      </c>
      <c r="W69" s="215">
        <f t="shared" si="21"/>
        <v>60</v>
      </c>
      <c r="X69" s="215">
        <f t="shared" si="22"/>
        <v>0</v>
      </c>
      <c r="Y69" s="215">
        <f t="shared" si="23"/>
        <v>0</v>
      </c>
      <c r="Z69" s="215">
        <f t="shared" si="24"/>
        <v>0</v>
      </c>
      <c r="AA69" s="215">
        <f t="shared" si="25"/>
        <v>0</v>
      </c>
      <c r="AB69" s="215">
        <f t="shared" si="26"/>
        <v>0</v>
      </c>
      <c r="AC69" s="214">
        <f t="shared" si="15"/>
        <v>1</v>
      </c>
      <c r="AD69" s="214">
        <f t="shared" si="27"/>
        <v>13.5375</v>
      </c>
      <c r="AE69" s="214">
        <f t="shared" si="28"/>
        <v>13.5375</v>
      </c>
      <c r="AF69" s="215">
        <f t="shared" si="29"/>
        <v>120</v>
      </c>
      <c r="AG69" s="212" t="s">
        <v>3453</v>
      </c>
      <c r="AH69" s="212" t="s">
        <v>3451</v>
      </c>
      <c r="AI69" s="212" t="s">
        <v>3455</v>
      </c>
      <c r="AJ69" s="212" t="s">
        <v>3456</v>
      </c>
      <c r="AK69" s="212" t="s">
        <v>3452</v>
      </c>
      <c r="AL69" s="212" t="s">
        <v>3454</v>
      </c>
      <c r="AM69" s="212" t="s">
        <v>3457</v>
      </c>
      <c r="AN69" s="212" t="s">
        <v>3460</v>
      </c>
      <c r="AO69" s="212" t="s">
        <v>3458</v>
      </c>
      <c r="AP69" s="212" t="s">
        <v>3459</v>
      </c>
    </row>
    <row r="70" spans="1:42" s="217" customFormat="1" ht="11.25">
      <c r="A70" s="210">
        <v>63</v>
      </c>
      <c r="B70" s="218" t="s">
        <v>309</v>
      </c>
      <c r="C70" s="218" t="s">
        <v>104</v>
      </c>
      <c r="D70" s="213" t="s">
        <v>310</v>
      </c>
      <c r="E70" s="213">
        <v>3</v>
      </c>
      <c r="F70" s="214">
        <v>13.42</v>
      </c>
      <c r="G70" s="215">
        <v>30</v>
      </c>
      <c r="H70" s="215" t="s">
        <v>3373</v>
      </c>
      <c r="I70" s="214">
        <v>13.28</v>
      </c>
      <c r="J70" s="215">
        <v>30</v>
      </c>
      <c r="K70" s="215" t="s">
        <v>3372</v>
      </c>
      <c r="L70" s="216">
        <f t="shared" si="16"/>
        <v>13.35</v>
      </c>
      <c r="M70" s="213">
        <f t="shared" si="17"/>
        <v>60</v>
      </c>
      <c r="N70" s="213">
        <f t="shared" si="18"/>
        <v>1</v>
      </c>
      <c r="O70" s="213">
        <f t="shared" si="19"/>
        <v>0</v>
      </c>
      <c r="P70" s="214">
        <v>13.57</v>
      </c>
      <c r="Q70" s="215">
        <v>30</v>
      </c>
      <c r="R70" s="215" t="s">
        <v>3372</v>
      </c>
      <c r="S70" s="214">
        <v>14.41</v>
      </c>
      <c r="T70" s="215">
        <v>30</v>
      </c>
      <c r="U70" s="215" t="s">
        <v>3372</v>
      </c>
      <c r="V70" s="214">
        <f t="shared" si="20"/>
        <v>13.99</v>
      </c>
      <c r="W70" s="215">
        <f t="shared" si="21"/>
        <v>60</v>
      </c>
      <c r="X70" s="215">
        <f t="shared" si="22"/>
        <v>0</v>
      </c>
      <c r="Y70" s="215">
        <f t="shared" si="23"/>
        <v>0</v>
      </c>
      <c r="Z70" s="215">
        <f t="shared" si="24"/>
        <v>1</v>
      </c>
      <c r="AA70" s="215">
        <f t="shared" si="25"/>
        <v>0</v>
      </c>
      <c r="AB70" s="215">
        <f t="shared" si="26"/>
        <v>1</v>
      </c>
      <c r="AC70" s="214">
        <f t="shared" ref="AC70:AC88" si="30">IF(AB70=0,1,IF(AB70=1,0.99,IF(AB70=2,0.98,IF(AB70=3,0.97,IF(AB70=4,0.96,IF(AB70=5,0.95,IF(AB70=6,0.94)))))))</f>
        <v>0.99</v>
      </c>
      <c r="AD70" s="214">
        <f t="shared" si="27"/>
        <v>13.67</v>
      </c>
      <c r="AE70" s="214">
        <f t="shared" si="28"/>
        <v>13.533300000000001</v>
      </c>
      <c r="AF70" s="215">
        <f t="shared" si="29"/>
        <v>120</v>
      </c>
      <c r="AG70" s="212" t="s">
        <v>3453</v>
      </c>
      <c r="AH70" s="212" t="s">
        <v>3456</v>
      </c>
      <c r="AI70" s="212" t="s">
        <v>3451</v>
      </c>
      <c r="AJ70" s="212" t="s">
        <v>3455</v>
      </c>
      <c r="AK70" s="212" t="s">
        <v>3460</v>
      </c>
      <c r="AL70" s="212" t="s">
        <v>3454</v>
      </c>
      <c r="AM70" s="212" t="s">
        <v>3452</v>
      </c>
      <c r="AN70" s="212" t="s">
        <v>3459</v>
      </c>
      <c r="AO70" s="212" t="s">
        <v>3457</v>
      </c>
      <c r="AP70" s="212" t="s">
        <v>3458</v>
      </c>
    </row>
    <row r="71" spans="1:42" s="217" customFormat="1" ht="11.25">
      <c r="A71" s="210">
        <v>64</v>
      </c>
      <c r="B71" s="218" t="s">
        <v>2603</v>
      </c>
      <c r="C71" s="218" t="s">
        <v>859</v>
      </c>
      <c r="D71" s="213" t="s">
        <v>2604</v>
      </c>
      <c r="E71" s="213">
        <v>26</v>
      </c>
      <c r="F71" s="214">
        <v>13.36</v>
      </c>
      <c r="G71" s="215">
        <v>30</v>
      </c>
      <c r="H71" s="215" t="s">
        <v>3372</v>
      </c>
      <c r="I71" s="214">
        <v>11.16</v>
      </c>
      <c r="J71" s="215">
        <v>30</v>
      </c>
      <c r="K71" s="215" t="s">
        <v>3372</v>
      </c>
      <c r="L71" s="216">
        <f t="shared" si="16"/>
        <v>12.26</v>
      </c>
      <c r="M71" s="213">
        <f t="shared" si="17"/>
        <v>60</v>
      </c>
      <c r="N71" s="213">
        <f t="shared" si="18"/>
        <v>0</v>
      </c>
      <c r="O71" s="213">
        <f t="shared" si="19"/>
        <v>0</v>
      </c>
      <c r="P71" s="214">
        <v>13.3</v>
      </c>
      <c r="Q71" s="215">
        <v>30</v>
      </c>
      <c r="R71" s="215" t="s">
        <v>3372</v>
      </c>
      <c r="S71" s="214">
        <v>16.28</v>
      </c>
      <c r="T71" s="215">
        <v>30</v>
      </c>
      <c r="U71" s="215" t="s">
        <v>3372</v>
      </c>
      <c r="V71" s="214">
        <f t="shared" si="20"/>
        <v>14.790000000000001</v>
      </c>
      <c r="W71" s="215">
        <f t="shared" si="21"/>
        <v>60</v>
      </c>
      <c r="X71" s="215">
        <f t="shared" si="22"/>
        <v>0</v>
      </c>
      <c r="Y71" s="215">
        <f t="shared" si="23"/>
        <v>0</v>
      </c>
      <c r="Z71" s="215">
        <f t="shared" si="24"/>
        <v>0</v>
      </c>
      <c r="AA71" s="215">
        <f t="shared" si="25"/>
        <v>0</v>
      </c>
      <c r="AB71" s="215">
        <f t="shared" si="26"/>
        <v>0</v>
      </c>
      <c r="AC71" s="214">
        <f t="shared" si="30"/>
        <v>1</v>
      </c>
      <c r="AD71" s="214">
        <f t="shared" si="27"/>
        <v>13.525</v>
      </c>
      <c r="AE71" s="214">
        <f t="shared" si="28"/>
        <v>13.525</v>
      </c>
      <c r="AF71" s="215">
        <f t="shared" si="29"/>
        <v>120</v>
      </c>
      <c r="AG71" s="212" t="s">
        <v>3453</v>
      </c>
      <c r="AH71" s="212" t="s">
        <v>3451</v>
      </c>
      <c r="AI71" s="212" t="s">
        <v>3456</v>
      </c>
      <c r="AJ71" s="212" t="s">
        <v>3454</v>
      </c>
      <c r="AK71" s="212" t="s">
        <v>3452</v>
      </c>
      <c r="AL71" s="212" t="s">
        <v>3459</v>
      </c>
      <c r="AM71" s="212" t="s">
        <v>3457</v>
      </c>
      <c r="AN71" s="212" t="s">
        <v>3458</v>
      </c>
      <c r="AO71" s="212" t="s">
        <v>3455</v>
      </c>
      <c r="AP71" s="212" t="s">
        <v>3460</v>
      </c>
    </row>
    <row r="72" spans="1:42" s="217" customFormat="1" ht="11.25">
      <c r="A72" s="210">
        <v>65</v>
      </c>
      <c r="B72" s="218" t="s">
        <v>634</v>
      </c>
      <c r="C72" s="218" t="s">
        <v>635</v>
      </c>
      <c r="D72" s="213" t="s">
        <v>636</v>
      </c>
      <c r="E72" s="213">
        <v>6</v>
      </c>
      <c r="F72" s="214">
        <v>14.4</v>
      </c>
      <c r="G72" s="215">
        <v>30</v>
      </c>
      <c r="H72" s="215" t="s">
        <v>3372</v>
      </c>
      <c r="I72" s="214">
        <v>13.85</v>
      </c>
      <c r="J72" s="215">
        <v>30</v>
      </c>
      <c r="K72" s="215" t="s">
        <v>3372</v>
      </c>
      <c r="L72" s="216">
        <f t="shared" ref="L72:L103" si="31">(F72+I72)/2</f>
        <v>14.125</v>
      </c>
      <c r="M72" s="213">
        <f t="shared" ref="M72:M103" si="32">IF(L72&gt;=10,60,G72+J72)</f>
        <v>60</v>
      </c>
      <c r="N72" s="213">
        <f t="shared" ref="N72:N103" si="33">IF(H72="ACC",0,1)+IF(K72="ACC",0,1)</f>
        <v>0</v>
      </c>
      <c r="O72" s="213">
        <f t="shared" ref="O72:O103" si="34">IF(F72&lt;10,1,(IF(I72&lt;10,1,0)))</f>
        <v>0</v>
      </c>
      <c r="P72" s="214">
        <v>11.51</v>
      </c>
      <c r="Q72" s="215">
        <v>30</v>
      </c>
      <c r="R72" s="215" t="s">
        <v>3372</v>
      </c>
      <c r="S72" s="214">
        <v>14.29</v>
      </c>
      <c r="T72" s="215">
        <v>30</v>
      </c>
      <c r="U72" s="215" t="s">
        <v>3372</v>
      </c>
      <c r="V72" s="214">
        <f t="shared" ref="V72:V103" si="35">(P72+S72)/2</f>
        <v>12.899999999999999</v>
      </c>
      <c r="W72" s="215">
        <f t="shared" ref="W72" si="36">IF(V72&gt;=10,60,Q72+T72)</f>
        <v>60</v>
      </c>
      <c r="X72" s="215">
        <f t="shared" ref="X72:X103" si="37">IF(R72="ACC",0,1)+IF(U72="ACC",0,1)</f>
        <v>0</v>
      </c>
      <c r="Y72" s="215">
        <f t="shared" ref="Y72:Y103" si="38">IF(P72&lt;10,1,(IF(S72&lt;10,1,0)))</f>
        <v>0</v>
      </c>
      <c r="Z72" s="215">
        <f t="shared" ref="Z72:Z103" si="39">N72+X72</f>
        <v>0</v>
      </c>
      <c r="AA72" s="215">
        <f t="shared" ref="AA72:AA103" si="40">O72+Y72</f>
        <v>0</v>
      </c>
      <c r="AB72" s="215">
        <f t="shared" ref="AB72:AB103" si="41">Z72+AA72</f>
        <v>0</v>
      </c>
      <c r="AC72" s="214">
        <f t="shared" si="30"/>
        <v>1</v>
      </c>
      <c r="AD72" s="214">
        <f t="shared" ref="AD72:AD103" si="42">AVERAGE(L72,V72)</f>
        <v>13.512499999999999</v>
      </c>
      <c r="AE72" s="214">
        <f t="shared" ref="AE72:AE103" si="43">AC72*AD72</f>
        <v>13.512499999999999</v>
      </c>
      <c r="AF72" s="215">
        <f t="shared" ref="AF72:AF103" si="44">M72+W72</f>
        <v>120</v>
      </c>
      <c r="AG72" s="212" t="s">
        <v>3453</v>
      </c>
      <c r="AH72" s="212" t="s">
        <v>3451</v>
      </c>
      <c r="AI72" s="212" t="s">
        <v>3456</v>
      </c>
      <c r="AJ72" s="212" t="s">
        <v>3454</v>
      </c>
      <c r="AK72" s="212" t="s">
        <v>3455</v>
      </c>
      <c r="AL72" s="212" t="s">
        <v>3452</v>
      </c>
      <c r="AM72" s="212" t="s">
        <v>3460</v>
      </c>
      <c r="AN72" s="212" t="s">
        <v>3457</v>
      </c>
      <c r="AO72" s="212" t="s">
        <v>3459</v>
      </c>
      <c r="AP72" s="212" t="s">
        <v>3458</v>
      </c>
    </row>
    <row r="73" spans="1:42" s="217" customFormat="1" ht="11.25">
      <c r="A73" s="210">
        <v>66</v>
      </c>
      <c r="B73" s="218" t="s">
        <v>2143</v>
      </c>
      <c r="C73" s="218" t="s">
        <v>3524</v>
      </c>
      <c r="D73" s="213" t="s">
        <v>2144</v>
      </c>
      <c r="E73" s="213">
        <v>21</v>
      </c>
      <c r="F73" s="214">
        <v>10.039999999999999</v>
      </c>
      <c r="G73" s="215">
        <v>30</v>
      </c>
      <c r="H73" s="215" t="s">
        <v>3372</v>
      </c>
      <c r="I73" s="214">
        <v>14.08</v>
      </c>
      <c r="J73" s="215">
        <v>30</v>
      </c>
      <c r="K73" s="215" t="s">
        <v>3372</v>
      </c>
      <c r="L73" s="216">
        <f t="shared" si="31"/>
        <v>12.059999999999999</v>
      </c>
      <c r="M73" s="213">
        <f t="shared" si="32"/>
        <v>60</v>
      </c>
      <c r="N73" s="213">
        <f t="shared" si="33"/>
        <v>0</v>
      </c>
      <c r="O73" s="213">
        <f t="shared" si="34"/>
        <v>0</v>
      </c>
      <c r="P73" s="214">
        <v>14.06</v>
      </c>
      <c r="Q73" s="215">
        <v>30</v>
      </c>
      <c r="R73" s="215" t="s">
        <v>3372</v>
      </c>
      <c r="S73" s="214">
        <v>15.85</v>
      </c>
      <c r="T73" s="215">
        <v>30</v>
      </c>
      <c r="U73" s="215" t="s">
        <v>3372</v>
      </c>
      <c r="V73" s="214">
        <f t="shared" si="35"/>
        <v>14.955</v>
      </c>
      <c r="W73" s="215">
        <f>IF(V73&gt;=10,60,Q73+#REF!)</f>
        <v>60</v>
      </c>
      <c r="X73" s="215">
        <f t="shared" si="37"/>
        <v>0</v>
      </c>
      <c r="Y73" s="215">
        <f t="shared" si="38"/>
        <v>0</v>
      </c>
      <c r="Z73" s="215">
        <f t="shared" si="39"/>
        <v>0</v>
      </c>
      <c r="AA73" s="215">
        <f t="shared" si="40"/>
        <v>0</v>
      </c>
      <c r="AB73" s="215">
        <f t="shared" si="41"/>
        <v>0</v>
      </c>
      <c r="AC73" s="214">
        <f t="shared" si="30"/>
        <v>1</v>
      </c>
      <c r="AD73" s="214">
        <f t="shared" si="42"/>
        <v>13.5075</v>
      </c>
      <c r="AE73" s="214">
        <f t="shared" si="43"/>
        <v>13.5075</v>
      </c>
      <c r="AF73" s="215">
        <f t="shared" si="44"/>
        <v>120</v>
      </c>
      <c r="AG73" s="212" t="s">
        <v>3453</v>
      </c>
      <c r="AH73" s="212" t="s">
        <v>3451</v>
      </c>
      <c r="AI73" s="212" t="s">
        <v>3452</v>
      </c>
      <c r="AJ73" s="212" t="s">
        <v>3454</v>
      </c>
      <c r="AK73" s="212" t="s">
        <v>3455</v>
      </c>
      <c r="AL73" s="212" t="s">
        <v>3457</v>
      </c>
      <c r="AM73" s="212" t="s">
        <v>3456</v>
      </c>
      <c r="AN73" s="212" t="s">
        <v>3460</v>
      </c>
      <c r="AO73" s="212" t="s">
        <v>3459</v>
      </c>
      <c r="AP73" s="212" t="s">
        <v>3458</v>
      </c>
    </row>
    <row r="74" spans="1:42" s="217" customFormat="1" ht="11.25">
      <c r="A74" s="210">
        <v>67</v>
      </c>
      <c r="B74" s="105" t="s">
        <v>58</v>
      </c>
      <c r="C74" s="105" t="s">
        <v>59</v>
      </c>
      <c r="D74" s="215" t="s">
        <v>60</v>
      </c>
      <c r="E74" s="213">
        <v>1</v>
      </c>
      <c r="F74" s="214">
        <v>13.35</v>
      </c>
      <c r="G74" s="215">
        <v>30</v>
      </c>
      <c r="H74" s="215" t="s">
        <v>3372</v>
      </c>
      <c r="I74" s="214">
        <v>12.26</v>
      </c>
      <c r="J74" s="215">
        <v>30</v>
      </c>
      <c r="K74" s="215" t="s">
        <v>3372</v>
      </c>
      <c r="L74" s="216">
        <f t="shared" si="31"/>
        <v>12.805</v>
      </c>
      <c r="M74" s="213">
        <f t="shared" si="32"/>
        <v>60</v>
      </c>
      <c r="N74" s="213">
        <f t="shared" si="33"/>
        <v>0</v>
      </c>
      <c r="O74" s="213">
        <f t="shared" si="34"/>
        <v>0</v>
      </c>
      <c r="P74" s="214">
        <v>12.87</v>
      </c>
      <c r="Q74" s="215">
        <v>30</v>
      </c>
      <c r="R74" s="215" t="s">
        <v>3372</v>
      </c>
      <c r="S74" s="214">
        <v>15.36</v>
      </c>
      <c r="T74" s="215">
        <v>30</v>
      </c>
      <c r="U74" s="215" t="s">
        <v>3372</v>
      </c>
      <c r="V74" s="214">
        <f t="shared" si="35"/>
        <v>14.114999999999998</v>
      </c>
      <c r="W74" s="215">
        <f t="shared" ref="W74:W120" si="45">IF(V74&gt;=10,60,Q74+T74)</f>
        <v>60</v>
      </c>
      <c r="X74" s="215">
        <f t="shared" si="37"/>
        <v>0</v>
      </c>
      <c r="Y74" s="215">
        <f t="shared" si="38"/>
        <v>0</v>
      </c>
      <c r="Z74" s="215">
        <f t="shared" si="39"/>
        <v>0</v>
      </c>
      <c r="AA74" s="215">
        <f t="shared" si="40"/>
        <v>0</v>
      </c>
      <c r="AB74" s="215">
        <f t="shared" si="41"/>
        <v>0</v>
      </c>
      <c r="AC74" s="214">
        <f t="shared" si="30"/>
        <v>1</v>
      </c>
      <c r="AD74" s="214">
        <f t="shared" si="42"/>
        <v>13.459999999999999</v>
      </c>
      <c r="AE74" s="214">
        <f t="shared" si="43"/>
        <v>13.459999999999999</v>
      </c>
      <c r="AF74" s="215">
        <f t="shared" si="44"/>
        <v>120</v>
      </c>
      <c r="AG74" s="212" t="s">
        <v>3453</v>
      </c>
      <c r="AH74" s="212" t="s">
        <v>3451</v>
      </c>
      <c r="AI74" s="212" t="s">
        <v>3454</v>
      </c>
      <c r="AJ74" s="212" t="s">
        <v>3452</v>
      </c>
      <c r="AK74" s="212" t="s">
        <v>3455</v>
      </c>
      <c r="AL74" s="212" t="s">
        <v>3457</v>
      </c>
      <c r="AM74" s="212" t="s">
        <v>3456</v>
      </c>
      <c r="AN74" s="212" t="s">
        <v>3460</v>
      </c>
      <c r="AO74" s="212" t="s">
        <v>3459</v>
      </c>
      <c r="AP74" s="212" t="s">
        <v>3458</v>
      </c>
    </row>
    <row r="75" spans="1:42" s="217" customFormat="1" ht="11.25">
      <c r="A75" s="210">
        <v>68</v>
      </c>
      <c r="B75" s="105" t="s">
        <v>82</v>
      </c>
      <c r="C75" s="105" t="s">
        <v>83</v>
      </c>
      <c r="D75" s="215" t="s">
        <v>84</v>
      </c>
      <c r="E75" s="213">
        <v>1</v>
      </c>
      <c r="F75" s="214">
        <v>12.53</v>
      </c>
      <c r="G75" s="215">
        <v>30</v>
      </c>
      <c r="H75" s="215" t="s">
        <v>3372</v>
      </c>
      <c r="I75" s="214">
        <v>12.95</v>
      </c>
      <c r="J75" s="215">
        <v>30</v>
      </c>
      <c r="K75" s="215" t="s">
        <v>3372</v>
      </c>
      <c r="L75" s="216">
        <f t="shared" si="31"/>
        <v>12.739999999999998</v>
      </c>
      <c r="M75" s="213">
        <f t="shared" si="32"/>
        <v>60</v>
      </c>
      <c r="N75" s="213">
        <f t="shared" si="33"/>
        <v>0</v>
      </c>
      <c r="O75" s="213">
        <f t="shared" si="34"/>
        <v>0</v>
      </c>
      <c r="P75" s="214">
        <v>13.04</v>
      </c>
      <c r="Q75" s="215">
        <v>30</v>
      </c>
      <c r="R75" s="215" t="s">
        <v>3372</v>
      </c>
      <c r="S75" s="214">
        <v>15.31</v>
      </c>
      <c r="T75" s="215">
        <v>30</v>
      </c>
      <c r="U75" s="215" t="s">
        <v>3372</v>
      </c>
      <c r="V75" s="214">
        <f t="shared" si="35"/>
        <v>14.175000000000001</v>
      </c>
      <c r="W75" s="215">
        <f t="shared" si="45"/>
        <v>60</v>
      </c>
      <c r="X75" s="215">
        <f t="shared" si="37"/>
        <v>0</v>
      </c>
      <c r="Y75" s="215">
        <f t="shared" si="38"/>
        <v>0</v>
      </c>
      <c r="Z75" s="215">
        <f t="shared" si="39"/>
        <v>0</v>
      </c>
      <c r="AA75" s="215">
        <f t="shared" si="40"/>
        <v>0</v>
      </c>
      <c r="AB75" s="215">
        <f t="shared" si="41"/>
        <v>0</v>
      </c>
      <c r="AC75" s="214">
        <f t="shared" si="30"/>
        <v>1</v>
      </c>
      <c r="AD75" s="214">
        <f t="shared" si="42"/>
        <v>13.4575</v>
      </c>
      <c r="AE75" s="214">
        <f t="shared" si="43"/>
        <v>13.4575</v>
      </c>
      <c r="AF75" s="215">
        <f t="shared" si="44"/>
        <v>120</v>
      </c>
      <c r="AG75" s="212" t="s">
        <v>3453</v>
      </c>
      <c r="AH75" s="212" t="s">
        <v>3451</v>
      </c>
      <c r="AI75" s="212" t="s">
        <v>3452</v>
      </c>
      <c r="AJ75" s="212" t="s">
        <v>3456</v>
      </c>
      <c r="AK75" s="212" t="s">
        <v>3455</v>
      </c>
      <c r="AL75" s="212" t="s">
        <v>3454</v>
      </c>
      <c r="AM75" s="212" t="s">
        <v>3457</v>
      </c>
      <c r="AN75" s="212" t="s">
        <v>3460</v>
      </c>
      <c r="AO75" s="212" t="s">
        <v>3459</v>
      </c>
      <c r="AP75" s="212" t="s">
        <v>3458</v>
      </c>
    </row>
    <row r="76" spans="1:42" s="217" customFormat="1" ht="11.25">
      <c r="A76" s="210">
        <v>69</v>
      </c>
      <c r="B76" s="218" t="s">
        <v>962</v>
      </c>
      <c r="C76" s="218" t="s">
        <v>201</v>
      </c>
      <c r="D76" s="213" t="s">
        <v>963</v>
      </c>
      <c r="E76" s="213">
        <v>9</v>
      </c>
      <c r="F76" s="214">
        <v>12.34</v>
      </c>
      <c r="G76" s="215">
        <v>30</v>
      </c>
      <c r="H76" s="215" t="s">
        <v>3372</v>
      </c>
      <c r="I76" s="214">
        <v>11.93</v>
      </c>
      <c r="J76" s="215">
        <v>30</v>
      </c>
      <c r="K76" s="215" t="s">
        <v>3372</v>
      </c>
      <c r="L76" s="216">
        <f t="shared" si="31"/>
        <v>12.135</v>
      </c>
      <c r="M76" s="213">
        <f t="shared" si="32"/>
        <v>60</v>
      </c>
      <c r="N76" s="213">
        <f t="shared" si="33"/>
        <v>0</v>
      </c>
      <c r="O76" s="213">
        <f t="shared" si="34"/>
        <v>0</v>
      </c>
      <c r="P76" s="214">
        <v>12.89</v>
      </c>
      <c r="Q76" s="215">
        <v>30</v>
      </c>
      <c r="R76" s="215" t="s">
        <v>3372</v>
      </c>
      <c r="S76" s="214">
        <v>16.39</v>
      </c>
      <c r="T76" s="215">
        <v>30</v>
      </c>
      <c r="U76" s="215" t="s">
        <v>3372</v>
      </c>
      <c r="V76" s="214">
        <f t="shared" si="35"/>
        <v>14.64</v>
      </c>
      <c r="W76" s="215">
        <f t="shared" si="45"/>
        <v>60</v>
      </c>
      <c r="X76" s="215">
        <f t="shared" si="37"/>
        <v>0</v>
      </c>
      <c r="Y76" s="215">
        <f t="shared" si="38"/>
        <v>0</v>
      </c>
      <c r="Z76" s="215">
        <f t="shared" si="39"/>
        <v>0</v>
      </c>
      <c r="AA76" s="215">
        <f t="shared" si="40"/>
        <v>0</v>
      </c>
      <c r="AB76" s="215">
        <f t="shared" si="41"/>
        <v>0</v>
      </c>
      <c r="AC76" s="214">
        <f t="shared" si="30"/>
        <v>1</v>
      </c>
      <c r="AD76" s="214">
        <f t="shared" si="42"/>
        <v>13.387499999999999</v>
      </c>
      <c r="AE76" s="214">
        <f t="shared" si="43"/>
        <v>13.387499999999999</v>
      </c>
      <c r="AF76" s="215">
        <f t="shared" si="44"/>
        <v>120</v>
      </c>
      <c r="AG76" s="212" t="s">
        <v>3453</v>
      </c>
      <c r="AH76" s="212" t="s">
        <v>3451</v>
      </c>
      <c r="AI76" s="212" t="s">
        <v>3452</v>
      </c>
      <c r="AJ76" s="212" t="s">
        <v>3454</v>
      </c>
      <c r="AK76" s="212" t="s">
        <v>3456</v>
      </c>
      <c r="AL76" s="212" t="s">
        <v>3457</v>
      </c>
      <c r="AM76" s="212" t="s">
        <v>3455</v>
      </c>
      <c r="AN76" s="212" t="s">
        <v>3460</v>
      </c>
      <c r="AO76" s="212" t="s">
        <v>3459</v>
      </c>
      <c r="AP76" s="212" t="s">
        <v>3458</v>
      </c>
    </row>
    <row r="77" spans="1:42" s="217" customFormat="1" ht="11.25">
      <c r="A77" s="210">
        <v>70</v>
      </c>
      <c r="B77" s="218" t="s">
        <v>1716</v>
      </c>
      <c r="C77" s="218" t="s">
        <v>618</v>
      </c>
      <c r="D77" s="213" t="s">
        <v>1717</v>
      </c>
      <c r="E77" s="213">
        <v>17</v>
      </c>
      <c r="F77" s="214">
        <v>15.64</v>
      </c>
      <c r="G77" s="215">
        <v>30</v>
      </c>
      <c r="H77" s="215" t="s">
        <v>3372</v>
      </c>
      <c r="I77" s="214">
        <v>11.38</v>
      </c>
      <c r="J77" s="215">
        <v>30</v>
      </c>
      <c r="K77" s="215" t="s">
        <v>3372</v>
      </c>
      <c r="L77" s="216">
        <f t="shared" si="31"/>
        <v>13.510000000000002</v>
      </c>
      <c r="M77" s="213">
        <f t="shared" si="32"/>
        <v>60</v>
      </c>
      <c r="N77" s="213">
        <f t="shared" si="33"/>
        <v>0</v>
      </c>
      <c r="O77" s="213">
        <f t="shared" si="34"/>
        <v>0</v>
      </c>
      <c r="P77" s="214">
        <v>12.47</v>
      </c>
      <c r="Q77" s="215">
        <v>30</v>
      </c>
      <c r="R77" s="215" t="s">
        <v>3372</v>
      </c>
      <c r="S77" s="214">
        <v>13.88</v>
      </c>
      <c r="T77" s="215">
        <v>30</v>
      </c>
      <c r="U77" s="215" t="s">
        <v>3372</v>
      </c>
      <c r="V77" s="214">
        <f t="shared" si="35"/>
        <v>13.175000000000001</v>
      </c>
      <c r="W77" s="215">
        <f t="shared" si="45"/>
        <v>60</v>
      </c>
      <c r="X77" s="215">
        <f t="shared" si="37"/>
        <v>0</v>
      </c>
      <c r="Y77" s="215">
        <f t="shared" si="38"/>
        <v>0</v>
      </c>
      <c r="Z77" s="215">
        <f t="shared" si="39"/>
        <v>0</v>
      </c>
      <c r="AA77" s="215">
        <f t="shared" si="40"/>
        <v>0</v>
      </c>
      <c r="AB77" s="215">
        <f t="shared" si="41"/>
        <v>0</v>
      </c>
      <c r="AC77" s="214">
        <f t="shared" si="30"/>
        <v>1</v>
      </c>
      <c r="AD77" s="214">
        <f t="shared" si="42"/>
        <v>13.342500000000001</v>
      </c>
      <c r="AE77" s="214">
        <f t="shared" si="43"/>
        <v>13.342500000000001</v>
      </c>
      <c r="AF77" s="215">
        <f t="shared" si="44"/>
        <v>120</v>
      </c>
      <c r="AG77" s="212" t="s">
        <v>3453</v>
      </c>
      <c r="AH77" s="212" t="s">
        <v>3451</v>
      </c>
      <c r="AI77" s="212" t="s">
        <v>3456</v>
      </c>
      <c r="AJ77" s="212" t="s">
        <v>3455</v>
      </c>
      <c r="AK77" s="212" t="s">
        <v>3452</v>
      </c>
      <c r="AL77" s="212" t="s">
        <v>3454</v>
      </c>
      <c r="AM77" s="212" t="s">
        <v>3457</v>
      </c>
      <c r="AN77" s="212" t="s">
        <v>3460</v>
      </c>
      <c r="AO77" s="212" t="s">
        <v>3459</v>
      </c>
      <c r="AP77" s="212" t="s">
        <v>3458</v>
      </c>
    </row>
    <row r="78" spans="1:42" s="217" customFormat="1" ht="11.25">
      <c r="A78" s="210">
        <v>71</v>
      </c>
      <c r="B78" s="219" t="s">
        <v>2328</v>
      </c>
      <c r="C78" s="219" t="s">
        <v>3525</v>
      </c>
      <c r="D78" s="213" t="s">
        <v>2330</v>
      </c>
      <c r="E78" s="213">
        <v>23</v>
      </c>
      <c r="F78" s="214">
        <v>15.16</v>
      </c>
      <c r="G78" s="215">
        <v>30</v>
      </c>
      <c r="H78" s="215" t="s">
        <v>3372</v>
      </c>
      <c r="I78" s="214">
        <v>11.51</v>
      </c>
      <c r="J78" s="215">
        <v>30</v>
      </c>
      <c r="K78" s="215" t="s">
        <v>3372</v>
      </c>
      <c r="L78" s="216">
        <f t="shared" si="31"/>
        <v>13.335000000000001</v>
      </c>
      <c r="M78" s="213">
        <f t="shared" si="32"/>
        <v>60</v>
      </c>
      <c r="N78" s="213">
        <f t="shared" si="33"/>
        <v>0</v>
      </c>
      <c r="O78" s="213">
        <f t="shared" si="34"/>
        <v>0</v>
      </c>
      <c r="P78" s="214">
        <v>13.58</v>
      </c>
      <c r="Q78" s="215">
        <v>30</v>
      </c>
      <c r="R78" s="215" t="s">
        <v>3372</v>
      </c>
      <c r="S78" s="214">
        <v>13.04</v>
      </c>
      <c r="T78" s="215">
        <v>30</v>
      </c>
      <c r="U78" s="215" t="s">
        <v>3372</v>
      </c>
      <c r="V78" s="214">
        <f t="shared" si="35"/>
        <v>13.309999999999999</v>
      </c>
      <c r="W78" s="215">
        <f t="shared" si="45"/>
        <v>60</v>
      </c>
      <c r="X78" s="215">
        <f t="shared" si="37"/>
        <v>0</v>
      </c>
      <c r="Y78" s="215">
        <f t="shared" si="38"/>
        <v>0</v>
      </c>
      <c r="Z78" s="215">
        <f t="shared" si="39"/>
        <v>0</v>
      </c>
      <c r="AA78" s="215">
        <f t="shared" si="40"/>
        <v>0</v>
      </c>
      <c r="AB78" s="215">
        <f t="shared" si="41"/>
        <v>0</v>
      </c>
      <c r="AC78" s="214">
        <f t="shared" si="30"/>
        <v>1</v>
      </c>
      <c r="AD78" s="214">
        <f t="shared" si="42"/>
        <v>13.3225</v>
      </c>
      <c r="AE78" s="214">
        <f t="shared" si="43"/>
        <v>13.3225</v>
      </c>
      <c r="AF78" s="215">
        <f t="shared" si="44"/>
        <v>120</v>
      </c>
      <c r="AG78" s="212" t="s">
        <v>3453</v>
      </c>
      <c r="AH78" s="212" t="s">
        <v>3451</v>
      </c>
      <c r="AI78" s="212" t="s">
        <v>3456</v>
      </c>
      <c r="AJ78" s="212" t="s">
        <v>3454</v>
      </c>
      <c r="AK78" s="212" t="s">
        <v>3452</v>
      </c>
      <c r="AL78" s="212" t="s">
        <v>3457</v>
      </c>
      <c r="AM78" s="212" t="s">
        <v>3455</v>
      </c>
      <c r="AN78" s="212" t="s">
        <v>3459</v>
      </c>
      <c r="AO78" s="212" t="s">
        <v>3460</v>
      </c>
      <c r="AP78" s="212" t="s">
        <v>3458</v>
      </c>
    </row>
    <row r="79" spans="1:42" s="217" customFormat="1" ht="11.25">
      <c r="A79" s="210">
        <v>72</v>
      </c>
      <c r="B79" s="219" t="s">
        <v>2349</v>
      </c>
      <c r="C79" s="219" t="s">
        <v>1118</v>
      </c>
      <c r="D79" s="213" t="s">
        <v>2350</v>
      </c>
      <c r="E79" s="213">
        <v>23</v>
      </c>
      <c r="F79" s="214">
        <v>13.17</v>
      </c>
      <c r="G79" s="215">
        <v>30</v>
      </c>
      <c r="H79" s="215" t="s">
        <v>3372</v>
      </c>
      <c r="I79" s="214">
        <v>13.14</v>
      </c>
      <c r="J79" s="215">
        <v>30</v>
      </c>
      <c r="K79" s="215" t="s">
        <v>3372</v>
      </c>
      <c r="L79" s="216">
        <f t="shared" si="31"/>
        <v>13.155000000000001</v>
      </c>
      <c r="M79" s="213">
        <f t="shared" si="32"/>
        <v>60</v>
      </c>
      <c r="N79" s="213">
        <f t="shared" si="33"/>
        <v>0</v>
      </c>
      <c r="O79" s="213">
        <f t="shared" si="34"/>
        <v>0</v>
      </c>
      <c r="P79" s="214">
        <v>14.08</v>
      </c>
      <c r="Q79" s="215">
        <v>30</v>
      </c>
      <c r="R79" s="215" t="s">
        <v>3372</v>
      </c>
      <c r="S79" s="214">
        <v>12.85</v>
      </c>
      <c r="T79" s="215">
        <v>30</v>
      </c>
      <c r="U79" s="215" t="s">
        <v>3372</v>
      </c>
      <c r="V79" s="214">
        <f t="shared" si="35"/>
        <v>13.465</v>
      </c>
      <c r="W79" s="215">
        <f t="shared" si="45"/>
        <v>60</v>
      </c>
      <c r="X79" s="215">
        <f t="shared" si="37"/>
        <v>0</v>
      </c>
      <c r="Y79" s="215">
        <f t="shared" si="38"/>
        <v>0</v>
      </c>
      <c r="Z79" s="215">
        <f t="shared" si="39"/>
        <v>0</v>
      </c>
      <c r="AA79" s="215">
        <f t="shared" si="40"/>
        <v>0</v>
      </c>
      <c r="AB79" s="215">
        <f t="shared" si="41"/>
        <v>0</v>
      </c>
      <c r="AC79" s="214">
        <f t="shared" si="30"/>
        <v>1</v>
      </c>
      <c r="AD79" s="214">
        <f t="shared" si="42"/>
        <v>13.31</v>
      </c>
      <c r="AE79" s="214">
        <f t="shared" si="43"/>
        <v>13.31</v>
      </c>
      <c r="AF79" s="215">
        <f t="shared" si="44"/>
        <v>120</v>
      </c>
      <c r="AG79" s="212" t="s">
        <v>3453</v>
      </c>
      <c r="AH79" s="212" t="s">
        <v>3451</v>
      </c>
      <c r="AI79" s="212" t="s">
        <v>3456</v>
      </c>
      <c r="AJ79" s="212" t="s">
        <v>3452</v>
      </c>
      <c r="AK79" s="212" t="s">
        <v>3455</v>
      </c>
      <c r="AL79" s="212" t="s">
        <v>3454</v>
      </c>
      <c r="AM79" s="212" t="s">
        <v>3457</v>
      </c>
      <c r="AN79" s="212" t="s">
        <v>3460</v>
      </c>
      <c r="AO79" s="212" t="s">
        <v>3459</v>
      </c>
      <c r="AP79" s="212" t="s">
        <v>3458</v>
      </c>
    </row>
    <row r="80" spans="1:42" s="217" customFormat="1" ht="11.25">
      <c r="A80" s="210">
        <v>73</v>
      </c>
      <c r="B80" s="218" t="s">
        <v>3489</v>
      </c>
      <c r="C80" s="218" t="s">
        <v>1000</v>
      </c>
      <c r="D80" s="213" t="s">
        <v>2196</v>
      </c>
      <c r="E80" s="213">
        <v>21</v>
      </c>
      <c r="F80" s="214">
        <v>16.3</v>
      </c>
      <c r="G80" s="215">
        <v>30</v>
      </c>
      <c r="H80" s="215" t="s">
        <v>3372</v>
      </c>
      <c r="I80" s="214">
        <v>12.25</v>
      </c>
      <c r="J80" s="215">
        <v>30</v>
      </c>
      <c r="K80" s="215" t="s">
        <v>3372</v>
      </c>
      <c r="L80" s="216">
        <f t="shared" si="31"/>
        <v>14.275</v>
      </c>
      <c r="M80" s="213">
        <f t="shared" si="32"/>
        <v>60</v>
      </c>
      <c r="N80" s="213">
        <f t="shared" si="33"/>
        <v>0</v>
      </c>
      <c r="O80" s="213">
        <f t="shared" si="34"/>
        <v>0</v>
      </c>
      <c r="P80" s="214">
        <v>10.47</v>
      </c>
      <c r="Q80" s="215">
        <v>30</v>
      </c>
      <c r="R80" s="215" t="s">
        <v>3372</v>
      </c>
      <c r="S80" s="214">
        <v>14</v>
      </c>
      <c r="T80" s="215">
        <v>30</v>
      </c>
      <c r="U80" s="215" t="s">
        <v>3372</v>
      </c>
      <c r="V80" s="214">
        <f t="shared" si="35"/>
        <v>12.234999999999999</v>
      </c>
      <c r="W80" s="215">
        <f t="shared" si="45"/>
        <v>60</v>
      </c>
      <c r="X80" s="215">
        <f t="shared" si="37"/>
        <v>0</v>
      </c>
      <c r="Y80" s="215">
        <f t="shared" si="38"/>
        <v>0</v>
      </c>
      <c r="Z80" s="215">
        <f t="shared" si="39"/>
        <v>0</v>
      </c>
      <c r="AA80" s="215">
        <f t="shared" si="40"/>
        <v>0</v>
      </c>
      <c r="AB80" s="215">
        <f t="shared" si="41"/>
        <v>0</v>
      </c>
      <c r="AC80" s="214">
        <f t="shared" si="30"/>
        <v>1</v>
      </c>
      <c r="AD80" s="214">
        <f t="shared" si="42"/>
        <v>13.254999999999999</v>
      </c>
      <c r="AE80" s="214">
        <f t="shared" si="43"/>
        <v>13.254999999999999</v>
      </c>
      <c r="AF80" s="215">
        <f t="shared" si="44"/>
        <v>120</v>
      </c>
      <c r="AG80" s="212" t="s">
        <v>3453</v>
      </c>
      <c r="AH80" s="212" t="s">
        <v>3451</v>
      </c>
      <c r="AI80" s="212" t="s">
        <v>3455</v>
      </c>
      <c r="AJ80" s="212" t="s">
        <v>3452</v>
      </c>
      <c r="AK80" s="212" t="s">
        <v>3456</v>
      </c>
      <c r="AL80" s="212" t="s">
        <v>3454</v>
      </c>
      <c r="AM80" s="212" t="s">
        <v>3457</v>
      </c>
      <c r="AN80" s="212" t="s">
        <v>3460</v>
      </c>
      <c r="AO80" s="212" t="s">
        <v>3458</v>
      </c>
      <c r="AP80" s="212" t="s">
        <v>3459</v>
      </c>
    </row>
    <row r="81" spans="1:42" s="217" customFormat="1" ht="11.25">
      <c r="A81" s="210">
        <v>74</v>
      </c>
      <c r="B81" s="218" t="s">
        <v>828</v>
      </c>
      <c r="C81" s="218" t="s">
        <v>829</v>
      </c>
      <c r="D81" s="213" t="s">
        <v>830</v>
      </c>
      <c r="E81" s="213">
        <v>8</v>
      </c>
      <c r="F81" s="214">
        <v>10.77</v>
      </c>
      <c r="G81" s="215">
        <v>30</v>
      </c>
      <c r="H81" s="215" t="s">
        <v>3372</v>
      </c>
      <c r="I81" s="214">
        <v>12.43</v>
      </c>
      <c r="J81" s="215">
        <v>30</v>
      </c>
      <c r="K81" s="215" t="s">
        <v>3372</v>
      </c>
      <c r="L81" s="216">
        <f t="shared" si="31"/>
        <v>11.6</v>
      </c>
      <c r="M81" s="213">
        <f t="shared" si="32"/>
        <v>60</v>
      </c>
      <c r="N81" s="213">
        <f t="shared" si="33"/>
        <v>0</v>
      </c>
      <c r="O81" s="213">
        <f t="shared" si="34"/>
        <v>0</v>
      </c>
      <c r="P81" s="214">
        <v>13.2</v>
      </c>
      <c r="Q81" s="215">
        <v>30</v>
      </c>
      <c r="R81" s="215" t="s">
        <v>3372</v>
      </c>
      <c r="S81" s="214">
        <v>16.579999999999998</v>
      </c>
      <c r="T81" s="215">
        <v>30</v>
      </c>
      <c r="U81" s="215" t="s">
        <v>3372</v>
      </c>
      <c r="V81" s="214">
        <f t="shared" si="35"/>
        <v>14.889999999999999</v>
      </c>
      <c r="W81" s="215">
        <f t="shared" si="45"/>
        <v>60</v>
      </c>
      <c r="X81" s="215">
        <f t="shared" si="37"/>
        <v>0</v>
      </c>
      <c r="Y81" s="215">
        <f t="shared" si="38"/>
        <v>0</v>
      </c>
      <c r="Z81" s="215">
        <f t="shared" si="39"/>
        <v>0</v>
      </c>
      <c r="AA81" s="215">
        <f t="shared" si="40"/>
        <v>0</v>
      </c>
      <c r="AB81" s="215">
        <f t="shared" si="41"/>
        <v>0</v>
      </c>
      <c r="AC81" s="214">
        <f t="shared" si="30"/>
        <v>1</v>
      </c>
      <c r="AD81" s="214">
        <f t="shared" si="42"/>
        <v>13.244999999999999</v>
      </c>
      <c r="AE81" s="214">
        <f t="shared" si="43"/>
        <v>13.244999999999999</v>
      </c>
      <c r="AF81" s="215">
        <f t="shared" si="44"/>
        <v>120</v>
      </c>
      <c r="AG81" s="212" t="s">
        <v>3453</v>
      </c>
      <c r="AH81" s="212" t="s">
        <v>3451</v>
      </c>
      <c r="AI81" s="212" t="s">
        <v>3456</v>
      </c>
      <c r="AJ81" s="212" t="s">
        <v>3454</v>
      </c>
      <c r="AK81" s="212" t="s">
        <v>3455</v>
      </c>
      <c r="AL81" s="212" t="s">
        <v>3452</v>
      </c>
      <c r="AM81" s="212" t="s">
        <v>3460</v>
      </c>
      <c r="AN81" s="212" t="s">
        <v>3457</v>
      </c>
      <c r="AO81" s="212" t="s">
        <v>3459</v>
      </c>
      <c r="AP81" s="212" t="s">
        <v>3458</v>
      </c>
    </row>
    <row r="82" spans="1:42" s="217" customFormat="1" ht="11.25">
      <c r="A82" s="210">
        <v>75</v>
      </c>
      <c r="B82" s="218" t="s">
        <v>2397</v>
      </c>
      <c r="C82" s="218" t="s">
        <v>189</v>
      </c>
      <c r="D82" s="213" t="s">
        <v>2398</v>
      </c>
      <c r="E82" s="213">
        <v>24</v>
      </c>
      <c r="F82" s="214">
        <v>13.21</v>
      </c>
      <c r="G82" s="215">
        <v>30</v>
      </c>
      <c r="H82" s="215" t="s">
        <v>3372</v>
      </c>
      <c r="I82" s="214">
        <v>13.44</v>
      </c>
      <c r="J82" s="215">
        <v>30</v>
      </c>
      <c r="K82" s="215" t="s">
        <v>3372</v>
      </c>
      <c r="L82" s="216">
        <f t="shared" si="31"/>
        <v>13.324999999999999</v>
      </c>
      <c r="M82" s="213">
        <f t="shared" si="32"/>
        <v>60</v>
      </c>
      <c r="N82" s="213">
        <f t="shared" si="33"/>
        <v>0</v>
      </c>
      <c r="O82" s="213">
        <f t="shared" si="34"/>
        <v>0</v>
      </c>
      <c r="P82" s="214">
        <v>12.08</v>
      </c>
      <c r="Q82" s="215">
        <v>30</v>
      </c>
      <c r="R82" s="215" t="s">
        <v>3372</v>
      </c>
      <c r="S82" s="214">
        <v>13.75</v>
      </c>
      <c r="T82" s="215">
        <v>30</v>
      </c>
      <c r="U82" s="215" t="s">
        <v>3372</v>
      </c>
      <c r="V82" s="214">
        <f t="shared" si="35"/>
        <v>12.914999999999999</v>
      </c>
      <c r="W82" s="215">
        <f t="shared" si="45"/>
        <v>60</v>
      </c>
      <c r="X82" s="215">
        <f t="shared" si="37"/>
        <v>0</v>
      </c>
      <c r="Y82" s="215">
        <f t="shared" si="38"/>
        <v>0</v>
      </c>
      <c r="Z82" s="215">
        <f t="shared" si="39"/>
        <v>0</v>
      </c>
      <c r="AA82" s="215">
        <f t="shared" si="40"/>
        <v>0</v>
      </c>
      <c r="AB82" s="215">
        <f t="shared" si="41"/>
        <v>0</v>
      </c>
      <c r="AC82" s="214">
        <f t="shared" si="30"/>
        <v>1</v>
      </c>
      <c r="AD82" s="214">
        <f t="shared" si="42"/>
        <v>13.12</v>
      </c>
      <c r="AE82" s="214">
        <f t="shared" si="43"/>
        <v>13.12</v>
      </c>
      <c r="AF82" s="215">
        <f t="shared" si="44"/>
        <v>120</v>
      </c>
      <c r="AG82" s="212" t="s">
        <v>3453</v>
      </c>
      <c r="AH82" s="212" t="s">
        <v>3451</v>
      </c>
      <c r="AI82" s="212" t="s">
        <v>3455</v>
      </c>
      <c r="AJ82" s="212" t="s">
        <v>3454</v>
      </c>
      <c r="AK82" s="212" t="s">
        <v>3452</v>
      </c>
      <c r="AL82" s="212" t="s">
        <v>3457</v>
      </c>
      <c r="AM82" s="212" t="s">
        <v>3456</v>
      </c>
      <c r="AN82" s="212" t="s">
        <v>3460</v>
      </c>
      <c r="AO82" s="212" t="s">
        <v>3458</v>
      </c>
      <c r="AP82" s="212" t="s">
        <v>3459</v>
      </c>
    </row>
    <row r="83" spans="1:42" s="217" customFormat="1" ht="11.25">
      <c r="A83" s="210">
        <v>76</v>
      </c>
      <c r="B83" s="218" t="s">
        <v>323</v>
      </c>
      <c r="C83" s="218" t="s">
        <v>324</v>
      </c>
      <c r="D83" s="213" t="s">
        <v>325</v>
      </c>
      <c r="E83" s="213">
        <v>3</v>
      </c>
      <c r="F83" s="214">
        <v>11.81</v>
      </c>
      <c r="G83" s="215">
        <v>30</v>
      </c>
      <c r="H83" s="215" t="s">
        <v>3372</v>
      </c>
      <c r="I83" s="214">
        <v>11.97</v>
      </c>
      <c r="J83" s="215">
        <v>30</v>
      </c>
      <c r="K83" s="215" t="s">
        <v>3372</v>
      </c>
      <c r="L83" s="216">
        <f t="shared" si="31"/>
        <v>11.89</v>
      </c>
      <c r="M83" s="213">
        <f t="shared" si="32"/>
        <v>60</v>
      </c>
      <c r="N83" s="213">
        <f t="shared" si="33"/>
        <v>0</v>
      </c>
      <c r="O83" s="213">
        <f t="shared" si="34"/>
        <v>0</v>
      </c>
      <c r="P83" s="214">
        <v>13.29</v>
      </c>
      <c r="Q83" s="215">
        <v>30</v>
      </c>
      <c r="R83" s="215" t="s">
        <v>3372</v>
      </c>
      <c r="S83" s="214">
        <v>15.4</v>
      </c>
      <c r="T83" s="215">
        <v>30</v>
      </c>
      <c r="U83" s="215" t="s">
        <v>3372</v>
      </c>
      <c r="V83" s="214">
        <f t="shared" si="35"/>
        <v>14.344999999999999</v>
      </c>
      <c r="W83" s="215">
        <f t="shared" si="45"/>
        <v>60</v>
      </c>
      <c r="X83" s="215">
        <f t="shared" si="37"/>
        <v>0</v>
      </c>
      <c r="Y83" s="215">
        <f t="shared" si="38"/>
        <v>0</v>
      </c>
      <c r="Z83" s="215">
        <f t="shared" si="39"/>
        <v>0</v>
      </c>
      <c r="AA83" s="215">
        <f t="shared" si="40"/>
        <v>0</v>
      </c>
      <c r="AB83" s="215">
        <f t="shared" si="41"/>
        <v>0</v>
      </c>
      <c r="AC83" s="214">
        <f t="shared" si="30"/>
        <v>1</v>
      </c>
      <c r="AD83" s="214">
        <f t="shared" si="42"/>
        <v>13.1175</v>
      </c>
      <c r="AE83" s="214">
        <f t="shared" si="43"/>
        <v>13.1175</v>
      </c>
      <c r="AF83" s="215">
        <f t="shared" si="44"/>
        <v>120</v>
      </c>
      <c r="AG83" s="212" t="s">
        <v>3453</v>
      </c>
      <c r="AH83" s="212" t="s">
        <v>3451</v>
      </c>
      <c r="AI83" s="212" t="s">
        <v>3455</v>
      </c>
      <c r="AJ83" s="212" t="s">
        <v>3452</v>
      </c>
      <c r="AK83" s="212" t="s">
        <v>3456</v>
      </c>
      <c r="AL83" s="212" t="s">
        <v>3457</v>
      </c>
      <c r="AM83" s="212" t="s">
        <v>3454</v>
      </c>
      <c r="AN83" s="212" t="s">
        <v>3460</v>
      </c>
      <c r="AO83" s="212" t="s">
        <v>3459</v>
      </c>
      <c r="AP83" s="212" t="s">
        <v>3458</v>
      </c>
    </row>
    <row r="84" spans="1:42" s="217" customFormat="1" ht="11.25">
      <c r="A84" s="210">
        <v>77</v>
      </c>
      <c r="B84" s="222" t="s">
        <v>1398</v>
      </c>
      <c r="C84" s="222" t="s">
        <v>1167</v>
      </c>
      <c r="D84" s="221" t="s">
        <v>1399</v>
      </c>
      <c r="E84" s="213">
        <v>13</v>
      </c>
      <c r="F84" s="214">
        <v>13.56</v>
      </c>
      <c r="G84" s="215">
        <v>30</v>
      </c>
      <c r="H84" s="215" t="s">
        <v>3372</v>
      </c>
      <c r="I84" s="214">
        <v>13.46</v>
      </c>
      <c r="J84" s="215">
        <v>30</v>
      </c>
      <c r="K84" s="215" t="s">
        <v>3372</v>
      </c>
      <c r="L84" s="216">
        <f t="shared" si="31"/>
        <v>13.510000000000002</v>
      </c>
      <c r="M84" s="213">
        <f t="shared" si="32"/>
        <v>60</v>
      </c>
      <c r="N84" s="213">
        <f t="shared" si="33"/>
        <v>0</v>
      </c>
      <c r="O84" s="213">
        <f t="shared" si="34"/>
        <v>0</v>
      </c>
      <c r="P84" s="214">
        <v>12.24</v>
      </c>
      <c r="Q84" s="215">
        <v>30</v>
      </c>
      <c r="R84" s="215" t="s">
        <v>3372</v>
      </c>
      <c r="S84" s="214">
        <v>13.16</v>
      </c>
      <c r="T84" s="215">
        <v>30</v>
      </c>
      <c r="U84" s="215" t="s">
        <v>3372</v>
      </c>
      <c r="V84" s="214">
        <f t="shared" si="35"/>
        <v>12.7</v>
      </c>
      <c r="W84" s="215">
        <f t="shared" si="45"/>
        <v>60</v>
      </c>
      <c r="X84" s="215">
        <f t="shared" si="37"/>
        <v>0</v>
      </c>
      <c r="Y84" s="215">
        <f t="shared" si="38"/>
        <v>0</v>
      </c>
      <c r="Z84" s="215">
        <f t="shared" si="39"/>
        <v>0</v>
      </c>
      <c r="AA84" s="215">
        <f t="shared" si="40"/>
        <v>0</v>
      </c>
      <c r="AB84" s="215">
        <f t="shared" si="41"/>
        <v>0</v>
      </c>
      <c r="AC84" s="214">
        <f t="shared" si="30"/>
        <v>1</v>
      </c>
      <c r="AD84" s="214">
        <f t="shared" si="42"/>
        <v>13.105</v>
      </c>
      <c r="AE84" s="214">
        <f t="shared" si="43"/>
        <v>13.105</v>
      </c>
      <c r="AF84" s="215">
        <f t="shared" si="44"/>
        <v>120</v>
      </c>
      <c r="AG84" s="212" t="s">
        <v>3453</v>
      </c>
      <c r="AH84" s="212" t="s">
        <v>3456</v>
      </c>
      <c r="AI84" s="212" t="s">
        <v>3451</v>
      </c>
      <c r="AJ84" s="212" t="s">
        <v>3457</v>
      </c>
      <c r="AK84" s="212" t="s">
        <v>3455</v>
      </c>
      <c r="AL84" s="212" t="s">
        <v>3454</v>
      </c>
      <c r="AM84" s="212" t="s">
        <v>3452</v>
      </c>
      <c r="AN84" s="212" t="s">
        <v>3460</v>
      </c>
      <c r="AO84" s="212" t="s">
        <v>3458</v>
      </c>
      <c r="AP84" s="212" t="s">
        <v>3459</v>
      </c>
    </row>
    <row r="85" spans="1:42" s="217" customFormat="1" ht="11.25">
      <c r="A85" s="210">
        <v>78</v>
      </c>
      <c r="B85" s="218" t="s">
        <v>1546</v>
      </c>
      <c r="C85" s="218" t="s">
        <v>1547</v>
      </c>
      <c r="D85" s="213" t="s">
        <v>1548</v>
      </c>
      <c r="E85" s="213">
        <v>15</v>
      </c>
      <c r="F85" s="214">
        <v>13.04</v>
      </c>
      <c r="G85" s="215">
        <v>30</v>
      </c>
      <c r="H85" s="215" t="s">
        <v>3372</v>
      </c>
      <c r="I85" s="214">
        <v>13.23</v>
      </c>
      <c r="J85" s="215">
        <v>30</v>
      </c>
      <c r="K85" s="215" t="s">
        <v>3372</v>
      </c>
      <c r="L85" s="216">
        <f t="shared" si="31"/>
        <v>13.135</v>
      </c>
      <c r="M85" s="213">
        <f t="shared" si="32"/>
        <v>60</v>
      </c>
      <c r="N85" s="213">
        <f t="shared" si="33"/>
        <v>0</v>
      </c>
      <c r="O85" s="213">
        <f t="shared" si="34"/>
        <v>0</v>
      </c>
      <c r="P85" s="214">
        <v>12.49</v>
      </c>
      <c r="Q85" s="215">
        <v>30</v>
      </c>
      <c r="R85" s="215" t="s">
        <v>3373</v>
      </c>
      <c r="S85" s="214">
        <v>14.09</v>
      </c>
      <c r="T85" s="215">
        <v>30</v>
      </c>
      <c r="U85" s="215" t="s">
        <v>3372</v>
      </c>
      <c r="V85" s="214">
        <f t="shared" si="35"/>
        <v>13.29</v>
      </c>
      <c r="W85" s="215">
        <f t="shared" si="45"/>
        <v>60</v>
      </c>
      <c r="X85" s="215">
        <f t="shared" si="37"/>
        <v>1</v>
      </c>
      <c r="Y85" s="215">
        <f t="shared" si="38"/>
        <v>0</v>
      </c>
      <c r="Z85" s="215">
        <f t="shared" si="39"/>
        <v>1</v>
      </c>
      <c r="AA85" s="215">
        <f t="shared" si="40"/>
        <v>0</v>
      </c>
      <c r="AB85" s="215">
        <f t="shared" si="41"/>
        <v>1</v>
      </c>
      <c r="AC85" s="214">
        <f t="shared" si="30"/>
        <v>0.99</v>
      </c>
      <c r="AD85" s="214">
        <f t="shared" si="42"/>
        <v>13.212499999999999</v>
      </c>
      <c r="AE85" s="214">
        <f t="shared" si="43"/>
        <v>13.080374999999998</v>
      </c>
      <c r="AF85" s="215">
        <f t="shared" si="44"/>
        <v>120</v>
      </c>
      <c r="AG85" s="212" t="s">
        <v>3453</v>
      </c>
      <c r="AH85" s="212" t="s">
        <v>3456</v>
      </c>
      <c r="AI85" s="212" t="s">
        <v>3454</v>
      </c>
      <c r="AJ85" s="212" t="s">
        <v>3451</v>
      </c>
      <c r="AK85" s="212" t="s">
        <v>3452</v>
      </c>
      <c r="AL85" s="212" t="s">
        <v>3457</v>
      </c>
      <c r="AM85" s="212" t="s">
        <v>3455</v>
      </c>
      <c r="AN85" s="212" t="s">
        <v>3460</v>
      </c>
      <c r="AO85" s="212" t="s">
        <v>3458</v>
      </c>
      <c r="AP85" s="212" t="s">
        <v>3459</v>
      </c>
    </row>
    <row r="86" spans="1:42" s="217" customFormat="1" ht="11.25">
      <c r="A86" s="210">
        <v>79</v>
      </c>
      <c r="B86" s="218" t="s">
        <v>353</v>
      </c>
      <c r="C86" s="218" t="s">
        <v>354</v>
      </c>
      <c r="D86" s="213" t="s">
        <v>355</v>
      </c>
      <c r="E86" s="213">
        <v>3</v>
      </c>
      <c r="F86" s="214">
        <v>11.32</v>
      </c>
      <c r="G86" s="215">
        <v>30</v>
      </c>
      <c r="H86" s="215" t="s">
        <v>3372</v>
      </c>
      <c r="I86" s="214">
        <v>11.51</v>
      </c>
      <c r="J86" s="215">
        <v>30</v>
      </c>
      <c r="K86" s="215" t="s">
        <v>3372</v>
      </c>
      <c r="L86" s="216">
        <f t="shared" si="31"/>
        <v>11.414999999999999</v>
      </c>
      <c r="M86" s="213">
        <f t="shared" si="32"/>
        <v>60</v>
      </c>
      <c r="N86" s="213">
        <f t="shared" si="33"/>
        <v>0</v>
      </c>
      <c r="O86" s="213">
        <f t="shared" si="34"/>
        <v>0</v>
      </c>
      <c r="P86" s="214">
        <v>13.6</v>
      </c>
      <c r="Q86" s="215">
        <v>30</v>
      </c>
      <c r="R86" s="215" t="s">
        <v>3372</v>
      </c>
      <c r="S86" s="214">
        <v>15.89</v>
      </c>
      <c r="T86" s="215">
        <v>30</v>
      </c>
      <c r="U86" s="215" t="s">
        <v>3372</v>
      </c>
      <c r="V86" s="214">
        <f t="shared" si="35"/>
        <v>14.745000000000001</v>
      </c>
      <c r="W86" s="215">
        <f t="shared" si="45"/>
        <v>60</v>
      </c>
      <c r="X86" s="215">
        <f t="shared" si="37"/>
        <v>0</v>
      </c>
      <c r="Y86" s="215">
        <f t="shared" si="38"/>
        <v>0</v>
      </c>
      <c r="Z86" s="215">
        <f t="shared" si="39"/>
        <v>0</v>
      </c>
      <c r="AA86" s="215">
        <f t="shared" si="40"/>
        <v>0</v>
      </c>
      <c r="AB86" s="215">
        <f t="shared" si="41"/>
        <v>0</v>
      </c>
      <c r="AC86" s="214">
        <f t="shared" si="30"/>
        <v>1</v>
      </c>
      <c r="AD86" s="214">
        <f t="shared" si="42"/>
        <v>13.08</v>
      </c>
      <c r="AE86" s="214">
        <f t="shared" si="43"/>
        <v>13.08</v>
      </c>
      <c r="AF86" s="215">
        <f t="shared" si="44"/>
        <v>120</v>
      </c>
      <c r="AG86" s="212" t="s">
        <v>3453</v>
      </c>
      <c r="AH86" s="212" t="s">
        <v>3451</v>
      </c>
      <c r="AI86" s="212" t="s">
        <v>3455</v>
      </c>
      <c r="AJ86" s="212" t="s">
        <v>3456</v>
      </c>
      <c r="AK86" s="212" t="s">
        <v>3454</v>
      </c>
      <c r="AL86" s="212" t="s">
        <v>3452</v>
      </c>
      <c r="AM86" s="212" t="s">
        <v>3457</v>
      </c>
      <c r="AN86" s="212" t="s">
        <v>3460</v>
      </c>
      <c r="AO86" s="212" t="s">
        <v>3458</v>
      </c>
      <c r="AP86" s="212" t="s">
        <v>3459</v>
      </c>
    </row>
    <row r="87" spans="1:42" s="217" customFormat="1" ht="11.25">
      <c r="A87" s="210">
        <v>80</v>
      </c>
      <c r="B87" s="218" t="s">
        <v>314</v>
      </c>
      <c r="C87" s="218" t="s">
        <v>315</v>
      </c>
      <c r="D87" s="213" t="s">
        <v>316</v>
      </c>
      <c r="E87" s="213">
        <v>3</v>
      </c>
      <c r="F87" s="214">
        <v>11.93</v>
      </c>
      <c r="G87" s="215">
        <v>30</v>
      </c>
      <c r="H87" s="215" t="s">
        <v>3372</v>
      </c>
      <c r="I87" s="214">
        <v>12.23</v>
      </c>
      <c r="J87" s="215">
        <v>30</v>
      </c>
      <c r="K87" s="215" t="s">
        <v>3372</v>
      </c>
      <c r="L87" s="216">
        <f t="shared" si="31"/>
        <v>12.08</v>
      </c>
      <c r="M87" s="213">
        <f t="shared" si="32"/>
        <v>60</v>
      </c>
      <c r="N87" s="213">
        <f t="shared" si="33"/>
        <v>0</v>
      </c>
      <c r="O87" s="213">
        <f t="shared" si="34"/>
        <v>0</v>
      </c>
      <c r="P87" s="214">
        <v>12.95</v>
      </c>
      <c r="Q87" s="215">
        <v>30</v>
      </c>
      <c r="R87" s="215" t="s">
        <v>3372</v>
      </c>
      <c r="S87" s="214">
        <v>15.17</v>
      </c>
      <c r="T87" s="215">
        <v>30</v>
      </c>
      <c r="U87" s="215" t="s">
        <v>3372</v>
      </c>
      <c r="V87" s="214">
        <f t="shared" si="35"/>
        <v>14.059999999999999</v>
      </c>
      <c r="W87" s="215">
        <f t="shared" si="45"/>
        <v>60</v>
      </c>
      <c r="X87" s="215">
        <f t="shared" si="37"/>
        <v>0</v>
      </c>
      <c r="Y87" s="215">
        <f t="shared" si="38"/>
        <v>0</v>
      </c>
      <c r="Z87" s="215">
        <f t="shared" si="39"/>
        <v>0</v>
      </c>
      <c r="AA87" s="215">
        <f t="shared" si="40"/>
        <v>0</v>
      </c>
      <c r="AB87" s="215">
        <f t="shared" si="41"/>
        <v>0</v>
      </c>
      <c r="AC87" s="214">
        <f t="shared" si="30"/>
        <v>1</v>
      </c>
      <c r="AD87" s="214">
        <f t="shared" si="42"/>
        <v>13.07</v>
      </c>
      <c r="AE87" s="214">
        <f t="shared" si="43"/>
        <v>13.07</v>
      </c>
      <c r="AF87" s="215">
        <f t="shared" si="44"/>
        <v>120</v>
      </c>
      <c r="AG87" s="212" t="s">
        <v>3453</v>
      </c>
      <c r="AH87" s="212" t="s">
        <v>3452</v>
      </c>
      <c r="AI87" s="212" t="s">
        <v>3456</v>
      </c>
      <c r="AJ87" s="212" t="s">
        <v>3460</v>
      </c>
      <c r="AK87" s="212" t="s">
        <v>3451</v>
      </c>
      <c r="AL87" s="212" t="s">
        <v>3454</v>
      </c>
      <c r="AM87" s="212" t="s">
        <v>3457</v>
      </c>
      <c r="AN87" s="212" t="s">
        <v>3455</v>
      </c>
      <c r="AO87" s="212" t="s">
        <v>3458</v>
      </c>
      <c r="AP87" s="212" t="s">
        <v>3459</v>
      </c>
    </row>
    <row r="88" spans="1:42" s="217" customFormat="1" ht="11.25">
      <c r="A88" s="210">
        <v>81</v>
      </c>
      <c r="B88" s="105" t="s">
        <v>52</v>
      </c>
      <c r="C88" s="105" t="s">
        <v>53</v>
      </c>
      <c r="D88" s="215" t="s">
        <v>54</v>
      </c>
      <c r="E88" s="213">
        <v>1</v>
      </c>
      <c r="F88" s="214">
        <v>11.79</v>
      </c>
      <c r="G88" s="215">
        <v>30</v>
      </c>
      <c r="H88" s="215" t="s">
        <v>3372</v>
      </c>
      <c r="I88" s="214">
        <v>14.35</v>
      </c>
      <c r="J88" s="215">
        <v>30</v>
      </c>
      <c r="K88" s="215" t="s">
        <v>3372</v>
      </c>
      <c r="L88" s="216">
        <f t="shared" si="31"/>
        <v>13.07</v>
      </c>
      <c r="M88" s="213">
        <f t="shared" si="32"/>
        <v>60</v>
      </c>
      <c r="N88" s="213">
        <f t="shared" si="33"/>
        <v>0</v>
      </c>
      <c r="O88" s="213">
        <f t="shared" si="34"/>
        <v>0</v>
      </c>
      <c r="P88" s="214">
        <v>12.54</v>
      </c>
      <c r="Q88" s="215">
        <v>30</v>
      </c>
      <c r="R88" s="215" t="s">
        <v>3372</v>
      </c>
      <c r="S88" s="214">
        <v>13.41</v>
      </c>
      <c r="T88" s="215">
        <v>30</v>
      </c>
      <c r="U88" s="215" t="s">
        <v>3372</v>
      </c>
      <c r="V88" s="214">
        <f t="shared" si="35"/>
        <v>12.975</v>
      </c>
      <c r="W88" s="215">
        <f t="shared" si="45"/>
        <v>60</v>
      </c>
      <c r="X88" s="215">
        <f t="shared" si="37"/>
        <v>0</v>
      </c>
      <c r="Y88" s="215">
        <f t="shared" si="38"/>
        <v>0</v>
      </c>
      <c r="Z88" s="215">
        <f t="shared" si="39"/>
        <v>0</v>
      </c>
      <c r="AA88" s="215">
        <f t="shared" si="40"/>
        <v>0</v>
      </c>
      <c r="AB88" s="215">
        <f t="shared" si="41"/>
        <v>0</v>
      </c>
      <c r="AC88" s="214">
        <f t="shared" si="30"/>
        <v>1</v>
      </c>
      <c r="AD88" s="214">
        <f t="shared" si="42"/>
        <v>13.022500000000001</v>
      </c>
      <c r="AE88" s="214">
        <f t="shared" si="43"/>
        <v>13.022500000000001</v>
      </c>
      <c r="AF88" s="215">
        <f t="shared" si="44"/>
        <v>120</v>
      </c>
      <c r="AG88" s="212" t="s">
        <v>3453</v>
      </c>
      <c r="AH88" s="212" t="s">
        <v>3455</v>
      </c>
      <c r="AI88" s="212" t="s">
        <v>3451</v>
      </c>
      <c r="AJ88" s="212" t="s">
        <v>3452</v>
      </c>
      <c r="AK88" s="212" t="s">
        <v>3454</v>
      </c>
      <c r="AL88" s="212" t="s">
        <v>3456</v>
      </c>
      <c r="AM88" s="212" t="s">
        <v>3457</v>
      </c>
      <c r="AN88" s="212" t="s">
        <v>3460</v>
      </c>
      <c r="AO88" s="212" t="s">
        <v>3458</v>
      </c>
      <c r="AP88" s="212" t="s">
        <v>3459</v>
      </c>
    </row>
    <row r="89" spans="1:42" s="217" customFormat="1" ht="11.25">
      <c r="A89" s="210">
        <v>82</v>
      </c>
      <c r="B89" s="218" t="s">
        <v>2533</v>
      </c>
      <c r="C89" s="218" t="s">
        <v>980</v>
      </c>
      <c r="D89" s="213" t="s">
        <v>2534</v>
      </c>
      <c r="E89" s="213">
        <v>25</v>
      </c>
      <c r="F89" s="214">
        <v>12.33</v>
      </c>
      <c r="G89" s="215">
        <v>30</v>
      </c>
      <c r="H89" s="215" t="s">
        <v>3372</v>
      </c>
      <c r="I89" s="214">
        <v>13.15</v>
      </c>
      <c r="J89" s="215">
        <v>30</v>
      </c>
      <c r="K89" s="215" t="s">
        <v>3372</v>
      </c>
      <c r="L89" s="216">
        <f t="shared" si="31"/>
        <v>12.74</v>
      </c>
      <c r="M89" s="213">
        <f t="shared" si="32"/>
        <v>60</v>
      </c>
      <c r="N89" s="213">
        <f t="shared" si="33"/>
        <v>0</v>
      </c>
      <c r="O89" s="213">
        <f t="shared" si="34"/>
        <v>0</v>
      </c>
      <c r="P89" s="214">
        <v>14.3</v>
      </c>
      <c r="Q89" s="215">
        <v>30</v>
      </c>
      <c r="R89" s="215" t="s">
        <v>3372</v>
      </c>
      <c r="S89" s="214">
        <v>16.21</v>
      </c>
      <c r="T89" s="215">
        <v>30</v>
      </c>
      <c r="U89" s="215" t="s">
        <v>3372</v>
      </c>
      <c r="V89" s="214">
        <f t="shared" si="35"/>
        <v>15.255000000000001</v>
      </c>
      <c r="W89" s="215">
        <f t="shared" si="45"/>
        <v>60</v>
      </c>
      <c r="X89" s="215">
        <f t="shared" si="37"/>
        <v>0</v>
      </c>
      <c r="Y89" s="215">
        <f t="shared" si="38"/>
        <v>0</v>
      </c>
      <c r="Z89" s="215">
        <f t="shared" si="39"/>
        <v>0</v>
      </c>
      <c r="AA89" s="215">
        <f t="shared" si="40"/>
        <v>0</v>
      </c>
      <c r="AB89" s="215">
        <f t="shared" si="41"/>
        <v>0</v>
      </c>
      <c r="AC89" s="214">
        <f>IF(AB89=0,0.93,IF(AB89=1,0.92,IF(AB89=2,0.91,IF(AB89=3,0.9,IF(AB89=4,0.89,IF(AB89=5,0.88,IF(AB89=6,0.87)))))))</f>
        <v>0.93</v>
      </c>
      <c r="AD89" s="214">
        <f t="shared" si="42"/>
        <v>13.9975</v>
      </c>
      <c r="AE89" s="214">
        <f t="shared" si="43"/>
        <v>13.017675000000001</v>
      </c>
      <c r="AF89" s="215">
        <f t="shared" si="44"/>
        <v>120</v>
      </c>
      <c r="AG89" s="212" t="s">
        <v>3453</v>
      </c>
      <c r="AH89" s="212" t="s">
        <v>3451</v>
      </c>
      <c r="AI89" s="212" t="s">
        <v>3454</v>
      </c>
      <c r="AJ89" s="212" t="s">
        <v>3452</v>
      </c>
      <c r="AK89" s="212" t="s">
        <v>3455</v>
      </c>
      <c r="AL89" s="212" t="s">
        <v>3457</v>
      </c>
      <c r="AM89" s="212" t="s">
        <v>3456</v>
      </c>
      <c r="AN89" s="212" t="s">
        <v>3460</v>
      </c>
      <c r="AO89" s="212" t="s">
        <v>3459</v>
      </c>
      <c r="AP89" s="212" t="s">
        <v>3458</v>
      </c>
    </row>
    <row r="90" spans="1:42" s="217" customFormat="1" ht="11.25">
      <c r="A90" s="210">
        <v>83</v>
      </c>
      <c r="B90" s="218" t="s">
        <v>214</v>
      </c>
      <c r="C90" s="218" t="s">
        <v>215</v>
      </c>
      <c r="D90" s="213" t="s">
        <v>216</v>
      </c>
      <c r="E90" s="213">
        <v>2</v>
      </c>
      <c r="F90" s="214">
        <v>13.77</v>
      </c>
      <c r="G90" s="215">
        <v>30</v>
      </c>
      <c r="H90" s="215" t="s">
        <v>3372</v>
      </c>
      <c r="I90" s="214">
        <v>10.73</v>
      </c>
      <c r="J90" s="215">
        <v>30</v>
      </c>
      <c r="K90" s="215" t="s">
        <v>3372</v>
      </c>
      <c r="L90" s="216">
        <f t="shared" si="31"/>
        <v>12.25</v>
      </c>
      <c r="M90" s="213">
        <f t="shared" si="32"/>
        <v>60</v>
      </c>
      <c r="N90" s="213">
        <f t="shared" si="33"/>
        <v>0</v>
      </c>
      <c r="O90" s="213">
        <f t="shared" si="34"/>
        <v>0</v>
      </c>
      <c r="P90" s="214">
        <v>12.74</v>
      </c>
      <c r="Q90" s="215">
        <v>30</v>
      </c>
      <c r="R90" s="215" t="s">
        <v>3372</v>
      </c>
      <c r="S90" s="214">
        <v>14.67</v>
      </c>
      <c r="T90" s="215">
        <v>30</v>
      </c>
      <c r="U90" s="215" t="s">
        <v>3372</v>
      </c>
      <c r="V90" s="214">
        <f t="shared" si="35"/>
        <v>13.705</v>
      </c>
      <c r="W90" s="215">
        <f t="shared" si="45"/>
        <v>60</v>
      </c>
      <c r="X90" s="215">
        <f t="shared" si="37"/>
        <v>0</v>
      </c>
      <c r="Y90" s="215">
        <f t="shared" si="38"/>
        <v>0</v>
      </c>
      <c r="Z90" s="215">
        <f t="shared" si="39"/>
        <v>0</v>
      </c>
      <c r="AA90" s="215">
        <f t="shared" si="40"/>
        <v>0</v>
      </c>
      <c r="AB90" s="215">
        <f t="shared" si="41"/>
        <v>0</v>
      </c>
      <c r="AC90" s="214">
        <f t="shared" ref="AC90:AC96" si="46">IF(AB90=0,1,IF(AB90=1,0.99,IF(AB90=2,0.98,IF(AB90=3,0.97,IF(AB90=4,0.96,IF(AB90=5,0.95,IF(AB90=6,0.94)))))))</f>
        <v>1</v>
      </c>
      <c r="AD90" s="214">
        <f t="shared" si="42"/>
        <v>12.977499999999999</v>
      </c>
      <c r="AE90" s="214">
        <f t="shared" si="43"/>
        <v>12.977499999999999</v>
      </c>
      <c r="AF90" s="215">
        <f t="shared" si="44"/>
        <v>120</v>
      </c>
      <c r="AG90" s="212" t="s">
        <v>3453</v>
      </c>
      <c r="AH90" s="212" t="s">
        <v>3451</v>
      </c>
      <c r="AI90" s="212" t="s">
        <v>3457</v>
      </c>
      <c r="AJ90" s="212" t="s">
        <v>3456</v>
      </c>
      <c r="AK90" s="212" t="s">
        <v>3454</v>
      </c>
      <c r="AL90" s="212" t="s">
        <v>3452</v>
      </c>
      <c r="AM90" s="212" t="s">
        <v>3455</v>
      </c>
      <c r="AN90" s="212" t="s">
        <v>3460</v>
      </c>
      <c r="AO90" s="212" t="s">
        <v>3459</v>
      </c>
      <c r="AP90" s="212" t="s">
        <v>3458</v>
      </c>
    </row>
    <row r="91" spans="1:42" s="217" customFormat="1" ht="11.25">
      <c r="A91" s="210">
        <v>84</v>
      </c>
      <c r="B91" s="218" t="s">
        <v>1257</v>
      </c>
      <c r="C91" s="218" t="s">
        <v>649</v>
      </c>
      <c r="D91" s="213" t="s">
        <v>1258</v>
      </c>
      <c r="E91" s="213">
        <v>12</v>
      </c>
      <c r="F91" s="214">
        <v>8.86</v>
      </c>
      <c r="G91" s="215">
        <v>11</v>
      </c>
      <c r="H91" s="215" t="s">
        <v>3373</v>
      </c>
      <c r="I91" s="214">
        <v>13.78</v>
      </c>
      <c r="J91" s="215">
        <v>30</v>
      </c>
      <c r="K91" s="215" t="s">
        <v>3372</v>
      </c>
      <c r="L91" s="216">
        <f t="shared" si="31"/>
        <v>11.32</v>
      </c>
      <c r="M91" s="213">
        <f t="shared" si="32"/>
        <v>60</v>
      </c>
      <c r="N91" s="213">
        <f t="shared" si="33"/>
        <v>1</v>
      </c>
      <c r="O91" s="213">
        <f t="shared" si="34"/>
        <v>1</v>
      </c>
      <c r="P91" s="214">
        <v>13.89</v>
      </c>
      <c r="Q91" s="215">
        <v>30</v>
      </c>
      <c r="R91" s="215" t="s">
        <v>3372</v>
      </c>
      <c r="S91" s="214">
        <v>16.059999999999999</v>
      </c>
      <c r="T91" s="215">
        <v>30</v>
      </c>
      <c r="U91" s="215" t="s">
        <v>3372</v>
      </c>
      <c r="V91" s="214">
        <f t="shared" si="35"/>
        <v>14.975</v>
      </c>
      <c r="W91" s="215">
        <f t="shared" si="45"/>
        <v>60</v>
      </c>
      <c r="X91" s="215">
        <f t="shared" si="37"/>
        <v>0</v>
      </c>
      <c r="Y91" s="215">
        <f t="shared" si="38"/>
        <v>0</v>
      </c>
      <c r="Z91" s="215">
        <f t="shared" si="39"/>
        <v>1</v>
      </c>
      <c r="AA91" s="215">
        <f t="shared" si="40"/>
        <v>1</v>
      </c>
      <c r="AB91" s="215">
        <f t="shared" si="41"/>
        <v>2</v>
      </c>
      <c r="AC91" s="214">
        <f t="shared" si="46"/>
        <v>0.98</v>
      </c>
      <c r="AD91" s="214">
        <f t="shared" si="42"/>
        <v>13.147500000000001</v>
      </c>
      <c r="AE91" s="214">
        <f t="shared" si="43"/>
        <v>12.884550000000001</v>
      </c>
      <c r="AF91" s="215">
        <f t="shared" si="44"/>
        <v>120</v>
      </c>
      <c r="AG91" s="212" t="s">
        <v>3453</v>
      </c>
      <c r="AH91" s="212" t="s">
        <v>3451</v>
      </c>
      <c r="AI91" s="212" t="s">
        <v>3456</v>
      </c>
      <c r="AJ91" s="212" t="s">
        <v>3452</v>
      </c>
      <c r="AK91" s="212" t="s">
        <v>3454</v>
      </c>
      <c r="AL91" s="212" t="s">
        <v>3455</v>
      </c>
      <c r="AM91" s="212" t="s">
        <v>3460</v>
      </c>
      <c r="AN91" s="212" t="s">
        <v>3457</v>
      </c>
      <c r="AO91" s="212" t="s">
        <v>3459</v>
      </c>
      <c r="AP91" s="212" t="s">
        <v>3458</v>
      </c>
    </row>
    <row r="92" spans="1:42" s="217" customFormat="1" ht="11.25">
      <c r="A92" s="210">
        <v>85</v>
      </c>
      <c r="B92" s="218" t="s">
        <v>333</v>
      </c>
      <c r="C92" s="218" t="s">
        <v>334</v>
      </c>
      <c r="D92" s="213" t="s">
        <v>335</v>
      </c>
      <c r="E92" s="213">
        <v>3</v>
      </c>
      <c r="F92" s="214">
        <v>13.72</v>
      </c>
      <c r="G92" s="215">
        <v>30</v>
      </c>
      <c r="H92" s="215" t="s">
        <v>3372</v>
      </c>
      <c r="I92" s="214">
        <v>10.88</v>
      </c>
      <c r="J92" s="215">
        <v>30</v>
      </c>
      <c r="K92" s="215" t="s">
        <v>3372</v>
      </c>
      <c r="L92" s="216">
        <f t="shared" si="31"/>
        <v>12.3</v>
      </c>
      <c r="M92" s="213">
        <f t="shared" si="32"/>
        <v>60</v>
      </c>
      <c r="N92" s="213">
        <f t="shared" si="33"/>
        <v>0</v>
      </c>
      <c r="O92" s="213">
        <f t="shared" si="34"/>
        <v>0</v>
      </c>
      <c r="P92" s="214">
        <v>12.26</v>
      </c>
      <c r="Q92" s="215">
        <v>30</v>
      </c>
      <c r="R92" s="215" t="s">
        <v>3372</v>
      </c>
      <c r="S92" s="214">
        <v>14.67</v>
      </c>
      <c r="T92" s="215">
        <v>30</v>
      </c>
      <c r="U92" s="215" t="s">
        <v>3372</v>
      </c>
      <c r="V92" s="214">
        <f t="shared" si="35"/>
        <v>13.465</v>
      </c>
      <c r="W92" s="215">
        <f t="shared" si="45"/>
        <v>60</v>
      </c>
      <c r="X92" s="215">
        <f t="shared" si="37"/>
        <v>0</v>
      </c>
      <c r="Y92" s="215">
        <f t="shared" si="38"/>
        <v>0</v>
      </c>
      <c r="Z92" s="215">
        <f t="shared" si="39"/>
        <v>0</v>
      </c>
      <c r="AA92" s="215">
        <f t="shared" si="40"/>
        <v>0</v>
      </c>
      <c r="AB92" s="215">
        <f t="shared" si="41"/>
        <v>0</v>
      </c>
      <c r="AC92" s="214">
        <f t="shared" si="46"/>
        <v>1</v>
      </c>
      <c r="AD92" s="214">
        <f t="shared" si="42"/>
        <v>12.8825</v>
      </c>
      <c r="AE92" s="214">
        <f t="shared" si="43"/>
        <v>12.8825</v>
      </c>
      <c r="AF92" s="215">
        <f t="shared" si="44"/>
        <v>120</v>
      </c>
      <c r="AG92" s="212" t="s">
        <v>3453</v>
      </c>
      <c r="AH92" s="212" t="s">
        <v>3451</v>
      </c>
      <c r="AI92" s="212" t="s">
        <v>3456</v>
      </c>
      <c r="AJ92" s="212" t="s">
        <v>3459</v>
      </c>
      <c r="AK92" s="212" t="s">
        <v>3452</v>
      </c>
      <c r="AL92" s="212" t="s">
        <v>3455</v>
      </c>
      <c r="AM92" s="212" t="s">
        <v>3454</v>
      </c>
      <c r="AN92" s="212" t="s">
        <v>3457</v>
      </c>
      <c r="AO92" s="212" t="s">
        <v>3460</v>
      </c>
      <c r="AP92" s="212" t="s">
        <v>3458</v>
      </c>
    </row>
    <row r="93" spans="1:42" s="217" customFormat="1" ht="11.25">
      <c r="A93" s="210">
        <v>86</v>
      </c>
      <c r="B93" s="218" t="s">
        <v>1861</v>
      </c>
      <c r="C93" s="218" t="s">
        <v>227</v>
      </c>
      <c r="D93" s="213" t="s">
        <v>1862</v>
      </c>
      <c r="E93" s="213">
        <v>18</v>
      </c>
      <c r="F93" s="214">
        <v>12.3</v>
      </c>
      <c r="G93" s="215">
        <v>30</v>
      </c>
      <c r="H93" s="215" t="s">
        <v>3372</v>
      </c>
      <c r="I93" s="214">
        <v>13.91</v>
      </c>
      <c r="J93" s="215">
        <v>30</v>
      </c>
      <c r="K93" s="215" t="s">
        <v>3372</v>
      </c>
      <c r="L93" s="216">
        <f t="shared" si="31"/>
        <v>13.105</v>
      </c>
      <c r="M93" s="213">
        <f t="shared" si="32"/>
        <v>60</v>
      </c>
      <c r="N93" s="213">
        <f t="shared" si="33"/>
        <v>0</v>
      </c>
      <c r="O93" s="213">
        <f t="shared" si="34"/>
        <v>0</v>
      </c>
      <c r="P93" s="214">
        <v>13.18</v>
      </c>
      <c r="Q93" s="215">
        <v>30</v>
      </c>
      <c r="R93" s="215" t="s">
        <v>3372</v>
      </c>
      <c r="S93" s="214">
        <v>11.96</v>
      </c>
      <c r="T93" s="215">
        <v>30</v>
      </c>
      <c r="U93" s="215" t="s">
        <v>3372</v>
      </c>
      <c r="V93" s="214">
        <f t="shared" si="35"/>
        <v>12.57</v>
      </c>
      <c r="W93" s="215">
        <f t="shared" si="45"/>
        <v>60</v>
      </c>
      <c r="X93" s="215">
        <f t="shared" si="37"/>
        <v>0</v>
      </c>
      <c r="Y93" s="215">
        <f t="shared" si="38"/>
        <v>0</v>
      </c>
      <c r="Z93" s="215">
        <f t="shared" si="39"/>
        <v>0</v>
      </c>
      <c r="AA93" s="215">
        <f t="shared" si="40"/>
        <v>0</v>
      </c>
      <c r="AB93" s="215">
        <f t="shared" si="41"/>
        <v>0</v>
      </c>
      <c r="AC93" s="214">
        <f t="shared" si="46"/>
        <v>1</v>
      </c>
      <c r="AD93" s="214">
        <f t="shared" si="42"/>
        <v>12.8375</v>
      </c>
      <c r="AE93" s="214">
        <f t="shared" si="43"/>
        <v>12.8375</v>
      </c>
      <c r="AF93" s="215">
        <f t="shared" si="44"/>
        <v>120</v>
      </c>
      <c r="AG93" s="212" t="s">
        <v>3453</v>
      </c>
      <c r="AH93" s="212" t="s">
        <v>3454</v>
      </c>
      <c r="AI93" s="212" t="s">
        <v>3451</v>
      </c>
      <c r="AJ93" s="212" t="s">
        <v>3456</v>
      </c>
      <c r="AK93" s="212" t="s">
        <v>3452</v>
      </c>
      <c r="AL93" s="212" t="s">
        <v>3457</v>
      </c>
      <c r="AM93" s="212" t="s">
        <v>3455</v>
      </c>
      <c r="AN93" s="212" t="s">
        <v>3459</v>
      </c>
      <c r="AO93" s="212" t="s">
        <v>3460</v>
      </c>
      <c r="AP93" s="212" t="s">
        <v>3458</v>
      </c>
    </row>
    <row r="94" spans="1:42" s="217" customFormat="1" ht="11.25">
      <c r="A94" s="210">
        <v>87</v>
      </c>
      <c r="B94" s="218" t="s">
        <v>2422</v>
      </c>
      <c r="C94" s="218" t="s">
        <v>2423</v>
      </c>
      <c r="D94" s="213" t="s">
        <v>2424</v>
      </c>
      <c r="E94" s="213">
        <v>24</v>
      </c>
      <c r="F94" s="214">
        <v>13.92</v>
      </c>
      <c r="G94" s="215">
        <v>30</v>
      </c>
      <c r="H94" s="215" t="s">
        <v>3372</v>
      </c>
      <c r="I94" s="214">
        <v>10.57</v>
      </c>
      <c r="J94" s="215">
        <v>30</v>
      </c>
      <c r="K94" s="215" t="s">
        <v>3372</v>
      </c>
      <c r="L94" s="216">
        <f t="shared" si="31"/>
        <v>12.245000000000001</v>
      </c>
      <c r="M94" s="213">
        <f t="shared" si="32"/>
        <v>60</v>
      </c>
      <c r="N94" s="213">
        <f t="shared" si="33"/>
        <v>0</v>
      </c>
      <c r="O94" s="213">
        <f t="shared" si="34"/>
        <v>0</v>
      </c>
      <c r="P94" s="214">
        <v>10.78</v>
      </c>
      <c r="Q94" s="215">
        <v>30</v>
      </c>
      <c r="R94" s="215" t="s">
        <v>3372</v>
      </c>
      <c r="S94" s="214">
        <v>15.88</v>
      </c>
      <c r="T94" s="215">
        <v>30</v>
      </c>
      <c r="U94" s="215" t="s">
        <v>3372</v>
      </c>
      <c r="V94" s="214">
        <f t="shared" si="35"/>
        <v>13.33</v>
      </c>
      <c r="W94" s="215">
        <f t="shared" si="45"/>
        <v>60</v>
      </c>
      <c r="X94" s="215">
        <f t="shared" si="37"/>
        <v>0</v>
      </c>
      <c r="Y94" s="215">
        <f t="shared" si="38"/>
        <v>0</v>
      </c>
      <c r="Z94" s="215">
        <f t="shared" si="39"/>
        <v>0</v>
      </c>
      <c r="AA94" s="215">
        <f t="shared" si="40"/>
        <v>0</v>
      </c>
      <c r="AB94" s="215">
        <f t="shared" si="41"/>
        <v>0</v>
      </c>
      <c r="AC94" s="214">
        <f t="shared" si="46"/>
        <v>1</v>
      </c>
      <c r="AD94" s="214">
        <f t="shared" si="42"/>
        <v>12.787500000000001</v>
      </c>
      <c r="AE94" s="214">
        <f t="shared" si="43"/>
        <v>12.787500000000001</v>
      </c>
      <c r="AF94" s="215">
        <f t="shared" si="44"/>
        <v>120</v>
      </c>
      <c r="AG94" s="212" t="s">
        <v>3453</v>
      </c>
      <c r="AH94" s="212" t="s">
        <v>3451</v>
      </c>
      <c r="AI94" s="212" t="s">
        <v>3452</v>
      </c>
      <c r="AJ94" s="212" t="s">
        <v>3454</v>
      </c>
      <c r="AK94" s="212" t="s">
        <v>3456</v>
      </c>
      <c r="AL94" s="212" t="s">
        <v>3457</v>
      </c>
      <c r="AM94" s="212" t="s">
        <v>3455</v>
      </c>
      <c r="AN94" s="212" t="s">
        <v>3460</v>
      </c>
      <c r="AO94" s="212" t="s">
        <v>3458</v>
      </c>
      <c r="AP94" s="212" t="s">
        <v>3459</v>
      </c>
    </row>
    <row r="95" spans="1:42" s="217" customFormat="1" ht="11.25">
      <c r="A95" s="210">
        <v>88</v>
      </c>
      <c r="B95" s="222" t="s">
        <v>256</v>
      </c>
      <c r="C95" s="222" t="s">
        <v>257</v>
      </c>
      <c r="D95" s="221" t="s">
        <v>258</v>
      </c>
      <c r="E95" s="213">
        <v>2</v>
      </c>
      <c r="F95" s="214">
        <v>12.9</v>
      </c>
      <c r="G95" s="215">
        <v>30</v>
      </c>
      <c r="H95" s="215" t="s">
        <v>3372</v>
      </c>
      <c r="I95" s="214">
        <v>12.56</v>
      </c>
      <c r="J95" s="215">
        <v>30</v>
      </c>
      <c r="K95" s="215" t="s">
        <v>3372</v>
      </c>
      <c r="L95" s="216">
        <f t="shared" si="31"/>
        <v>12.73</v>
      </c>
      <c r="M95" s="213">
        <f t="shared" si="32"/>
        <v>60</v>
      </c>
      <c r="N95" s="213">
        <f t="shared" si="33"/>
        <v>0</v>
      </c>
      <c r="O95" s="213">
        <f t="shared" si="34"/>
        <v>0</v>
      </c>
      <c r="P95" s="214">
        <v>11.44</v>
      </c>
      <c r="Q95" s="215">
        <v>30</v>
      </c>
      <c r="R95" s="215" t="s">
        <v>3372</v>
      </c>
      <c r="S95" s="214">
        <v>14.16</v>
      </c>
      <c r="T95" s="215">
        <v>30</v>
      </c>
      <c r="U95" s="215" t="s">
        <v>3372</v>
      </c>
      <c r="V95" s="214">
        <f t="shared" si="35"/>
        <v>12.8</v>
      </c>
      <c r="W95" s="215">
        <f t="shared" si="45"/>
        <v>60</v>
      </c>
      <c r="X95" s="215">
        <f t="shared" si="37"/>
        <v>0</v>
      </c>
      <c r="Y95" s="215">
        <f t="shared" si="38"/>
        <v>0</v>
      </c>
      <c r="Z95" s="215">
        <f t="shared" si="39"/>
        <v>0</v>
      </c>
      <c r="AA95" s="215">
        <f t="shared" si="40"/>
        <v>0</v>
      </c>
      <c r="AB95" s="215">
        <f t="shared" si="41"/>
        <v>0</v>
      </c>
      <c r="AC95" s="214">
        <f t="shared" si="46"/>
        <v>1</v>
      </c>
      <c r="AD95" s="214">
        <f t="shared" si="42"/>
        <v>12.765000000000001</v>
      </c>
      <c r="AE95" s="214">
        <f t="shared" si="43"/>
        <v>12.765000000000001</v>
      </c>
      <c r="AF95" s="215">
        <f t="shared" si="44"/>
        <v>120</v>
      </c>
      <c r="AG95" s="212" t="s">
        <v>3453</v>
      </c>
      <c r="AH95" s="212" t="s">
        <v>3451</v>
      </c>
      <c r="AI95" s="212" t="s">
        <v>3455</v>
      </c>
      <c r="AJ95" s="212" t="s">
        <v>3456</v>
      </c>
      <c r="AK95" s="212" t="s">
        <v>3454</v>
      </c>
      <c r="AL95" s="212" t="s">
        <v>3452</v>
      </c>
      <c r="AM95" s="212" t="s">
        <v>3457</v>
      </c>
      <c r="AN95" s="212" t="s">
        <v>3459</v>
      </c>
      <c r="AO95" s="212" t="s">
        <v>3460</v>
      </c>
      <c r="AP95" s="212" t="s">
        <v>3458</v>
      </c>
    </row>
    <row r="96" spans="1:42" s="217" customFormat="1" ht="11.25">
      <c r="A96" s="210">
        <v>89</v>
      </c>
      <c r="B96" s="105" t="s">
        <v>73</v>
      </c>
      <c r="C96" s="105" t="s">
        <v>74</v>
      </c>
      <c r="D96" s="215" t="s">
        <v>75</v>
      </c>
      <c r="E96" s="213">
        <v>1</v>
      </c>
      <c r="F96" s="214">
        <v>12.57</v>
      </c>
      <c r="G96" s="215">
        <v>30</v>
      </c>
      <c r="H96" s="215" t="s">
        <v>3372</v>
      </c>
      <c r="I96" s="214">
        <v>12.17</v>
      </c>
      <c r="J96" s="215">
        <v>30</v>
      </c>
      <c r="K96" s="215" t="s">
        <v>3372</v>
      </c>
      <c r="L96" s="216">
        <f t="shared" si="31"/>
        <v>12.370000000000001</v>
      </c>
      <c r="M96" s="213">
        <f t="shared" si="32"/>
        <v>60</v>
      </c>
      <c r="N96" s="213">
        <f t="shared" si="33"/>
        <v>0</v>
      </c>
      <c r="O96" s="213">
        <f t="shared" si="34"/>
        <v>0</v>
      </c>
      <c r="P96" s="214">
        <v>10.77</v>
      </c>
      <c r="Q96" s="215">
        <v>30</v>
      </c>
      <c r="R96" s="215" t="s">
        <v>3372</v>
      </c>
      <c r="S96" s="214">
        <v>15.54</v>
      </c>
      <c r="T96" s="215">
        <v>30</v>
      </c>
      <c r="U96" s="215" t="s">
        <v>3372</v>
      </c>
      <c r="V96" s="214">
        <f t="shared" si="35"/>
        <v>13.154999999999999</v>
      </c>
      <c r="W96" s="215">
        <f t="shared" si="45"/>
        <v>60</v>
      </c>
      <c r="X96" s="215">
        <f t="shared" si="37"/>
        <v>0</v>
      </c>
      <c r="Y96" s="215">
        <f t="shared" si="38"/>
        <v>0</v>
      </c>
      <c r="Z96" s="215">
        <f t="shared" si="39"/>
        <v>0</v>
      </c>
      <c r="AA96" s="215">
        <f t="shared" si="40"/>
        <v>0</v>
      </c>
      <c r="AB96" s="215">
        <f t="shared" si="41"/>
        <v>0</v>
      </c>
      <c r="AC96" s="214">
        <f t="shared" si="46"/>
        <v>1</v>
      </c>
      <c r="AD96" s="214">
        <f t="shared" si="42"/>
        <v>12.762499999999999</v>
      </c>
      <c r="AE96" s="214">
        <f t="shared" si="43"/>
        <v>12.762499999999999</v>
      </c>
      <c r="AF96" s="215">
        <f t="shared" si="44"/>
        <v>120</v>
      </c>
      <c r="AG96" s="212" t="s">
        <v>3453</v>
      </c>
      <c r="AH96" s="212" t="s">
        <v>3451</v>
      </c>
      <c r="AI96" s="212" t="s">
        <v>3454</v>
      </c>
      <c r="AJ96" s="212" t="s">
        <v>3456</v>
      </c>
      <c r="AK96" s="212" t="s">
        <v>3455</v>
      </c>
      <c r="AL96" s="212" t="s">
        <v>3452</v>
      </c>
      <c r="AM96" s="212" t="s">
        <v>3460</v>
      </c>
      <c r="AN96" s="212" t="s">
        <v>3457</v>
      </c>
      <c r="AO96" s="212" t="s">
        <v>3459</v>
      </c>
      <c r="AP96" s="212" t="s">
        <v>3458</v>
      </c>
    </row>
    <row r="97" spans="1:43" s="217" customFormat="1" ht="11.25">
      <c r="A97" s="210">
        <v>90</v>
      </c>
      <c r="B97" s="218" t="s">
        <v>1959</v>
      </c>
      <c r="C97" s="218" t="s">
        <v>1960</v>
      </c>
      <c r="D97" s="213" t="s">
        <v>1961</v>
      </c>
      <c r="E97" s="213">
        <v>19</v>
      </c>
      <c r="F97" s="214">
        <v>11.78</v>
      </c>
      <c r="G97" s="215">
        <v>30</v>
      </c>
      <c r="H97" s="215" t="s">
        <v>3372</v>
      </c>
      <c r="I97" s="214">
        <v>13.31</v>
      </c>
      <c r="J97" s="215">
        <v>30</v>
      </c>
      <c r="K97" s="215" t="s">
        <v>3372</v>
      </c>
      <c r="L97" s="216">
        <f t="shared" si="31"/>
        <v>12.545</v>
      </c>
      <c r="M97" s="213">
        <f t="shared" si="32"/>
        <v>60</v>
      </c>
      <c r="N97" s="213">
        <f t="shared" si="33"/>
        <v>0</v>
      </c>
      <c r="O97" s="213">
        <f t="shared" si="34"/>
        <v>0</v>
      </c>
      <c r="P97" s="214">
        <v>14.1</v>
      </c>
      <c r="Q97" s="215">
        <v>30</v>
      </c>
      <c r="R97" s="215" t="s">
        <v>3372</v>
      </c>
      <c r="S97" s="214">
        <v>15.7</v>
      </c>
      <c r="T97" s="215">
        <v>30</v>
      </c>
      <c r="U97" s="215" t="s">
        <v>3372</v>
      </c>
      <c r="V97" s="214">
        <f t="shared" si="35"/>
        <v>14.899999999999999</v>
      </c>
      <c r="W97" s="215">
        <f t="shared" si="45"/>
        <v>60</v>
      </c>
      <c r="X97" s="215">
        <f t="shared" si="37"/>
        <v>0</v>
      </c>
      <c r="Y97" s="215">
        <f t="shared" si="38"/>
        <v>0</v>
      </c>
      <c r="Z97" s="215">
        <f t="shared" si="39"/>
        <v>0</v>
      </c>
      <c r="AA97" s="215">
        <f t="shared" si="40"/>
        <v>0</v>
      </c>
      <c r="AB97" s="215">
        <f t="shared" si="41"/>
        <v>0</v>
      </c>
      <c r="AC97" s="214">
        <f>IF(AB97=0,0.93,IF(AB97=1,0.92,IF(AB97=2,0.91,IF(AB97=3,0.9,IF(AB97=4,0.89,IF(AB97=5,0.88,IF(AB97=6,0.87)))))))</f>
        <v>0.93</v>
      </c>
      <c r="AD97" s="214">
        <f t="shared" si="42"/>
        <v>13.7225</v>
      </c>
      <c r="AE97" s="214">
        <f t="shared" si="43"/>
        <v>12.761925000000002</v>
      </c>
      <c r="AF97" s="215">
        <f t="shared" si="44"/>
        <v>120</v>
      </c>
      <c r="AG97" s="212" t="s">
        <v>3453</v>
      </c>
      <c r="AH97" s="212" t="s">
        <v>3451</v>
      </c>
      <c r="AI97" s="212" t="s">
        <v>3454</v>
      </c>
      <c r="AJ97" s="212" t="s">
        <v>3452</v>
      </c>
      <c r="AK97" s="212" t="s">
        <v>3455</v>
      </c>
      <c r="AL97" s="212" t="s">
        <v>3457</v>
      </c>
      <c r="AM97" s="212" t="s">
        <v>3456</v>
      </c>
      <c r="AN97" s="212" t="s">
        <v>3460</v>
      </c>
      <c r="AO97" s="212" t="s">
        <v>3459</v>
      </c>
      <c r="AP97" s="212" t="s">
        <v>3458</v>
      </c>
    </row>
    <row r="98" spans="1:43" s="217" customFormat="1" ht="11.25">
      <c r="A98" s="210">
        <v>91</v>
      </c>
      <c r="B98" s="218" t="s">
        <v>1158</v>
      </c>
      <c r="C98" s="218" t="s">
        <v>930</v>
      </c>
      <c r="D98" s="213" t="s">
        <v>1147</v>
      </c>
      <c r="E98" s="213">
        <v>11</v>
      </c>
      <c r="F98" s="214">
        <v>13.43</v>
      </c>
      <c r="G98" s="215">
        <v>30</v>
      </c>
      <c r="H98" s="215" t="s">
        <v>3372</v>
      </c>
      <c r="I98" s="214">
        <v>12.23</v>
      </c>
      <c r="J98" s="215">
        <v>30</v>
      </c>
      <c r="K98" s="215" t="s">
        <v>3372</v>
      </c>
      <c r="L98" s="216">
        <f t="shared" si="31"/>
        <v>12.83</v>
      </c>
      <c r="M98" s="213">
        <f t="shared" si="32"/>
        <v>60</v>
      </c>
      <c r="N98" s="213">
        <f t="shared" si="33"/>
        <v>0</v>
      </c>
      <c r="O98" s="213">
        <f t="shared" si="34"/>
        <v>0</v>
      </c>
      <c r="P98" s="214">
        <v>11.54</v>
      </c>
      <c r="Q98" s="215">
        <v>30</v>
      </c>
      <c r="R98" s="215" t="s">
        <v>3372</v>
      </c>
      <c r="S98" s="214">
        <v>13.8</v>
      </c>
      <c r="T98" s="215">
        <v>30</v>
      </c>
      <c r="U98" s="215" t="s">
        <v>3372</v>
      </c>
      <c r="V98" s="214">
        <f t="shared" si="35"/>
        <v>12.67</v>
      </c>
      <c r="W98" s="215">
        <f t="shared" si="45"/>
        <v>60</v>
      </c>
      <c r="X98" s="215">
        <f t="shared" si="37"/>
        <v>0</v>
      </c>
      <c r="Y98" s="215">
        <f t="shared" si="38"/>
        <v>0</v>
      </c>
      <c r="Z98" s="215">
        <f t="shared" si="39"/>
        <v>0</v>
      </c>
      <c r="AA98" s="215">
        <f t="shared" si="40"/>
        <v>0</v>
      </c>
      <c r="AB98" s="215">
        <f t="shared" si="41"/>
        <v>0</v>
      </c>
      <c r="AC98" s="214">
        <f t="shared" ref="AC98:AC106" si="47">IF(AB98=0,1,IF(AB98=1,0.99,IF(AB98=2,0.98,IF(AB98=3,0.97,IF(AB98=4,0.96,IF(AB98=5,0.95,IF(AB98=6,0.94)))))))</f>
        <v>1</v>
      </c>
      <c r="AD98" s="214">
        <f t="shared" si="42"/>
        <v>12.75</v>
      </c>
      <c r="AE98" s="214">
        <f t="shared" si="43"/>
        <v>12.75</v>
      </c>
      <c r="AF98" s="215">
        <f t="shared" si="44"/>
        <v>120</v>
      </c>
      <c r="AG98" s="212" t="s">
        <v>3453</v>
      </c>
      <c r="AH98" s="212" t="s">
        <v>3451</v>
      </c>
      <c r="AI98" s="212" t="s">
        <v>3456</v>
      </c>
      <c r="AJ98" s="212" t="s">
        <v>3455</v>
      </c>
      <c r="AK98" s="212" t="s">
        <v>3452</v>
      </c>
      <c r="AL98" s="212" t="s">
        <v>3460</v>
      </c>
      <c r="AM98" s="212" t="s">
        <v>3459</v>
      </c>
      <c r="AN98" s="212" t="s">
        <v>3454</v>
      </c>
      <c r="AO98" s="212" t="s">
        <v>3457</v>
      </c>
      <c r="AP98" s="212" t="s">
        <v>3458</v>
      </c>
    </row>
    <row r="99" spans="1:43" s="217" customFormat="1" ht="11.25">
      <c r="A99" s="210">
        <v>92</v>
      </c>
      <c r="B99" s="345" t="s">
        <v>1357</v>
      </c>
      <c r="C99" s="345" t="s">
        <v>1358</v>
      </c>
      <c r="D99" s="322" t="s">
        <v>1359</v>
      </c>
      <c r="E99" s="322">
        <v>13</v>
      </c>
      <c r="F99" s="323">
        <v>13.79</v>
      </c>
      <c r="G99" s="324">
        <v>30</v>
      </c>
      <c r="H99" s="324" t="s">
        <v>3372</v>
      </c>
      <c r="I99" s="323">
        <v>11.44</v>
      </c>
      <c r="J99" s="324">
        <v>30</v>
      </c>
      <c r="K99" s="324" t="s">
        <v>3372</v>
      </c>
      <c r="L99" s="325">
        <f t="shared" si="31"/>
        <v>12.614999999999998</v>
      </c>
      <c r="M99" s="322">
        <f t="shared" si="32"/>
        <v>60</v>
      </c>
      <c r="N99" s="322">
        <f t="shared" si="33"/>
        <v>0</v>
      </c>
      <c r="O99" s="322">
        <f t="shared" si="34"/>
        <v>0</v>
      </c>
      <c r="P99" s="323">
        <v>12.12</v>
      </c>
      <c r="Q99" s="324">
        <v>30</v>
      </c>
      <c r="R99" s="324" t="s">
        <v>3372</v>
      </c>
      <c r="S99" s="323">
        <v>13.54</v>
      </c>
      <c r="T99" s="324">
        <v>30</v>
      </c>
      <c r="U99" s="324" t="s">
        <v>3372</v>
      </c>
      <c r="V99" s="323">
        <f t="shared" si="35"/>
        <v>12.829999999999998</v>
      </c>
      <c r="W99" s="324">
        <f t="shared" si="45"/>
        <v>60</v>
      </c>
      <c r="X99" s="324">
        <f t="shared" si="37"/>
        <v>0</v>
      </c>
      <c r="Y99" s="324">
        <f t="shared" si="38"/>
        <v>0</v>
      </c>
      <c r="Z99" s="324">
        <f t="shared" si="39"/>
        <v>0</v>
      </c>
      <c r="AA99" s="324">
        <f t="shared" si="40"/>
        <v>0</v>
      </c>
      <c r="AB99" s="324">
        <f t="shared" si="41"/>
        <v>0</v>
      </c>
      <c r="AC99" s="323">
        <f t="shared" si="47"/>
        <v>1</v>
      </c>
      <c r="AD99" s="323">
        <f t="shared" si="42"/>
        <v>12.722499999999998</v>
      </c>
      <c r="AE99" s="323">
        <f t="shared" si="43"/>
        <v>12.722499999999998</v>
      </c>
      <c r="AF99" s="324">
        <f t="shared" si="44"/>
        <v>120</v>
      </c>
      <c r="AG99" s="326" t="s">
        <v>3453</v>
      </c>
      <c r="AH99" s="326" t="s">
        <v>3456</v>
      </c>
      <c r="AI99" s="326" t="s">
        <v>3457</v>
      </c>
      <c r="AJ99" s="326" t="s">
        <v>3451</v>
      </c>
      <c r="AK99" s="326" t="s">
        <v>3452</v>
      </c>
      <c r="AL99" s="326" t="s">
        <v>3454</v>
      </c>
      <c r="AM99" s="326" t="s">
        <v>3455</v>
      </c>
      <c r="AN99" s="326" t="s">
        <v>3459</v>
      </c>
      <c r="AO99" s="326" t="s">
        <v>3458</v>
      </c>
      <c r="AP99" s="326" t="s">
        <v>3460</v>
      </c>
      <c r="AQ99" s="327"/>
    </row>
    <row r="100" spans="1:43" s="217" customFormat="1" ht="11.25">
      <c r="A100" s="210">
        <v>93</v>
      </c>
      <c r="B100" s="218" t="s">
        <v>1952</v>
      </c>
      <c r="C100" s="218" t="s">
        <v>1953</v>
      </c>
      <c r="D100" s="213" t="s">
        <v>1954</v>
      </c>
      <c r="E100" s="213">
        <v>19</v>
      </c>
      <c r="F100" s="214">
        <v>13.03</v>
      </c>
      <c r="G100" s="215">
        <v>30</v>
      </c>
      <c r="H100" s="215" t="s">
        <v>3372</v>
      </c>
      <c r="I100" s="214">
        <v>11.71</v>
      </c>
      <c r="J100" s="215">
        <v>30</v>
      </c>
      <c r="K100" s="215" t="s">
        <v>3372</v>
      </c>
      <c r="L100" s="216">
        <f t="shared" si="31"/>
        <v>12.370000000000001</v>
      </c>
      <c r="M100" s="213">
        <f t="shared" si="32"/>
        <v>60</v>
      </c>
      <c r="N100" s="213">
        <f t="shared" si="33"/>
        <v>0</v>
      </c>
      <c r="O100" s="213">
        <f t="shared" si="34"/>
        <v>0</v>
      </c>
      <c r="P100" s="214">
        <v>12.4</v>
      </c>
      <c r="Q100" s="215">
        <v>30</v>
      </c>
      <c r="R100" s="215" t="s">
        <v>3373</v>
      </c>
      <c r="S100" s="214">
        <v>14.19</v>
      </c>
      <c r="T100" s="215">
        <v>30</v>
      </c>
      <c r="U100" s="215" t="s">
        <v>3372</v>
      </c>
      <c r="V100" s="214">
        <f t="shared" si="35"/>
        <v>13.295</v>
      </c>
      <c r="W100" s="215">
        <f t="shared" si="45"/>
        <v>60</v>
      </c>
      <c r="X100" s="215">
        <f t="shared" si="37"/>
        <v>1</v>
      </c>
      <c r="Y100" s="215">
        <f t="shared" si="38"/>
        <v>0</v>
      </c>
      <c r="Z100" s="215">
        <f t="shared" si="39"/>
        <v>1</v>
      </c>
      <c r="AA100" s="215">
        <f t="shared" si="40"/>
        <v>0</v>
      </c>
      <c r="AB100" s="215">
        <f t="shared" si="41"/>
        <v>1</v>
      </c>
      <c r="AC100" s="214">
        <f t="shared" si="47"/>
        <v>0.99</v>
      </c>
      <c r="AD100" s="214">
        <f t="shared" si="42"/>
        <v>12.8325</v>
      </c>
      <c r="AE100" s="214">
        <f t="shared" si="43"/>
        <v>12.704174999999999</v>
      </c>
      <c r="AF100" s="215">
        <f t="shared" si="44"/>
        <v>120</v>
      </c>
      <c r="AG100" s="212" t="s">
        <v>3453</v>
      </c>
      <c r="AH100" s="212" t="s">
        <v>3451</v>
      </c>
      <c r="AI100" s="212" t="s">
        <v>3456</v>
      </c>
      <c r="AJ100" s="212" t="s">
        <v>3454</v>
      </c>
      <c r="AK100" s="212" t="s">
        <v>3452</v>
      </c>
      <c r="AL100" s="212" t="s">
        <v>3455</v>
      </c>
      <c r="AM100" s="212" t="s">
        <v>3460</v>
      </c>
      <c r="AN100" s="212" t="s">
        <v>3457</v>
      </c>
      <c r="AO100" s="212" t="s">
        <v>3459</v>
      </c>
      <c r="AP100" s="212" t="s">
        <v>3458</v>
      </c>
    </row>
    <row r="101" spans="1:43" s="217" customFormat="1" ht="11.25">
      <c r="A101" s="210">
        <v>94</v>
      </c>
      <c r="B101" s="218" t="s">
        <v>209</v>
      </c>
      <c r="C101" s="218" t="s">
        <v>65</v>
      </c>
      <c r="D101" s="213" t="s">
        <v>210</v>
      </c>
      <c r="E101" s="213">
        <v>2</v>
      </c>
      <c r="F101" s="214">
        <v>12.23</v>
      </c>
      <c r="G101" s="215">
        <v>30</v>
      </c>
      <c r="H101" s="215" t="s">
        <v>3372</v>
      </c>
      <c r="I101" s="214">
        <v>11.38</v>
      </c>
      <c r="J101" s="215">
        <v>30</v>
      </c>
      <c r="K101" s="215" t="s">
        <v>3372</v>
      </c>
      <c r="L101" s="216">
        <f t="shared" si="31"/>
        <v>11.805</v>
      </c>
      <c r="M101" s="213">
        <f t="shared" si="32"/>
        <v>60</v>
      </c>
      <c r="N101" s="213">
        <f t="shared" si="33"/>
        <v>0</v>
      </c>
      <c r="O101" s="213">
        <f t="shared" si="34"/>
        <v>0</v>
      </c>
      <c r="P101" s="214">
        <v>12.01</v>
      </c>
      <c r="Q101" s="215">
        <v>30</v>
      </c>
      <c r="R101" s="215" t="s">
        <v>3372</v>
      </c>
      <c r="S101" s="214">
        <v>15.09</v>
      </c>
      <c r="T101" s="215">
        <v>30</v>
      </c>
      <c r="U101" s="215" t="s">
        <v>3372</v>
      </c>
      <c r="V101" s="214">
        <f t="shared" si="35"/>
        <v>13.55</v>
      </c>
      <c r="W101" s="215">
        <f t="shared" si="45"/>
        <v>60</v>
      </c>
      <c r="X101" s="215">
        <f t="shared" si="37"/>
        <v>0</v>
      </c>
      <c r="Y101" s="215">
        <f t="shared" si="38"/>
        <v>0</v>
      </c>
      <c r="Z101" s="215">
        <f t="shared" si="39"/>
        <v>0</v>
      </c>
      <c r="AA101" s="215">
        <f t="shared" si="40"/>
        <v>0</v>
      </c>
      <c r="AB101" s="215">
        <f t="shared" si="41"/>
        <v>0</v>
      </c>
      <c r="AC101" s="214">
        <f t="shared" si="47"/>
        <v>1</v>
      </c>
      <c r="AD101" s="214">
        <f t="shared" si="42"/>
        <v>12.6775</v>
      </c>
      <c r="AE101" s="214">
        <f t="shared" si="43"/>
        <v>12.6775</v>
      </c>
      <c r="AF101" s="215">
        <f t="shared" si="44"/>
        <v>120</v>
      </c>
      <c r="AG101" s="212" t="s">
        <v>3453</v>
      </c>
      <c r="AH101" s="212" t="s">
        <v>3451</v>
      </c>
      <c r="AI101" s="212" t="s">
        <v>3456</v>
      </c>
      <c r="AJ101" s="212" t="s">
        <v>3452</v>
      </c>
      <c r="AK101" s="212" t="s">
        <v>3459</v>
      </c>
      <c r="AL101" s="212" t="s">
        <v>3457</v>
      </c>
      <c r="AM101" s="212" t="s">
        <v>3454</v>
      </c>
      <c r="AN101" s="212" t="s">
        <v>3455</v>
      </c>
      <c r="AO101" s="212" t="s">
        <v>3458</v>
      </c>
      <c r="AP101" s="212" t="s">
        <v>3460</v>
      </c>
    </row>
    <row r="102" spans="1:43" s="217" customFormat="1" ht="11.25">
      <c r="A102" s="210">
        <v>95</v>
      </c>
      <c r="B102" s="218" t="s">
        <v>1026</v>
      </c>
      <c r="C102" s="218" t="s">
        <v>1027</v>
      </c>
      <c r="D102" s="213" t="s">
        <v>1028</v>
      </c>
      <c r="E102" s="213">
        <v>9</v>
      </c>
      <c r="F102" s="214">
        <v>11.61</v>
      </c>
      <c r="G102" s="215">
        <v>30</v>
      </c>
      <c r="H102" s="215" t="s">
        <v>3372</v>
      </c>
      <c r="I102" s="214">
        <v>13.06</v>
      </c>
      <c r="J102" s="215">
        <v>30</v>
      </c>
      <c r="K102" s="215" t="s">
        <v>3372</v>
      </c>
      <c r="L102" s="216">
        <f t="shared" si="31"/>
        <v>12.335000000000001</v>
      </c>
      <c r="M102" s="213">
        <f t="shared" si="32"/>
        <v>60</v>
      </c>
      <c r="N102" s="213">
        <f t="shared" si="33"/>
        <v>0</v>
      </c>
      <c r="O102" s="213">
        <f t="shared" si="34"/>
        <v>0</v>
      </c>
      <c r="P102" s="214">
        <v>12.78</v>
      </c>
      <c r="Q102" s="215">
        <v>30</v>
      </c>
      <c r="R102" s="215" t="s">
        <v>3372</v>
      </c>
      <c r="S102" s="214">
        <v>13.22</v>
      </c>
      <c r="T102" s="215">
        <v>30</v>
      </c>
      <c r="U102" s="215" t="s">
        <v>3372</v>
      </c>
      <c r="V102" s="214">
        <f t="shared" si="35"/>
        <v>13</v>
      </c>
      <c r="W102" s="215">
        <f t="shared" si="45"/>
        <v>60</v>
      </c>
      <c r="X102" s="215">
        <f t="shared" si="37"/>
        <v>0</v>
      </c>
      <c r="Y102" s="215">
        <f t="shared" si="38"/>
        <v>0</v>
      </c>
      <c r="Z102" s="215">
        <f t="shared" si="39"/>
        <v>0</v>
      </c>
      <c r="AA102" s="215">
        <f t="shared" si="40"/>
        <v>0</v>
      </c>
      <c r="AB102" s="215">
        <f t="shared" si="41"/>
        <v>0</v>
      </c>
      <c r="AC102" s="214">
        <f t="shared" si="47"/>
        <v>1</v>
      </c>
      <c r="AD102" s="214">
        <f t="shared" si="42"/>
        <v>12.6675</v>
      </c>
      <c r="AE102" s="214">
        <f t="shared" si="43"/>
        <v>12.6675</v>
      </c>
      <c r="AF102" s="215">
        <f t="shared" si="44"/>
        <v>120</v>
      </c>
      <c r="AG102" s="212" t="s">
        <v>3453</v>
      </c>
      <c r="AH102" s="212" t="s">
        <v>3451</v>
      </c>
      <c r="AI102" s="212" t="s">
        <v>3452</v>
      </c>
      <c r="AJ102" s="212" t="s">
        <v>3456</v>
      </c>
      <c r="AK102" s="212" t="s">
        <v>3454</v>
      </c>
      <c r="AL102" s="212" t="s">
        <v>3457</v>
      </c>
      <c r="AM102" s="212" t="s">
        <v>3459</v>
      </c>
      <c r="AN102" s="212" t="s">
        <v>3460</v>
      </c>
      <c r="AO102" s="212" t="s">
        <v>3455</v>
      </c>
      <c r="AP102" s="212" t="s">
        <v>3458</v>
      </c>
    </row>
    <row r="103" spans="1:43" s="217" customFormat="1" ht="11.25">
      <c r="A103" s="210">
        <v>96</v>
      </c>
      <c r="B103" s="218" t="s">
        <v>1624</v>
      </c>
      <c r="C103" s="218" t="s">
        <v>1625</v>
      </c>
      <c r="D103" s="213" t="s">
        <v>1626</v>
      </c>
      <c r="E103" s="213">
        <v>16</v>
      </c>
      <c r="F103" s="214">
        <v>12.5</v>
      </c>
      <c r="G103" s="215">
        <v>30</v>
      </c>
      <c r="H103" s="215" t="s">
        <v>3372</v>
      </c>
      <c r="I103" s="214">
        <v>12.51</v>
      </c>
      <c r="J103" s="215">
        <v>30</v>
      </c>
      <c r="K103" s="215" t="s">
        <v>3372</v>
      </c>
      <c r="L103" s="216">
        <f t="shared" si="31"/>
        <v>12.504999999999999</v>
      </c>
      <c r="M103" s="213">
        <f t="shared" si="32"/>
        <v>60</v>
      </c>
      <c r="N103" s="213">
        <f t="shared" si="33"/>
        <v>0</v>
      </c>
      <c r="O103" s="213">
        <f t="shared" si="34"/>
        <v>0</v>
      </c>
      <c r="P103" s="214">
        <v>12.34</v>
      </c>
      <c r="Q103" s="215">
        <v>30</v>
      </c>
      <c r="R103" s="215" t="s">
        <v>3372</v>
      </c>
      <c r="S103" s="214">
        <v>13.31</v>
      </c>
      <c r="T103" s="215">
        <v>30</v>
      </c>
      <c r="U103" s="215" t="s">
        <v>3372</v>
      </c>
      <c r="V103" s="214">
        <f t="shared" si="35"/>
        <v>12.824999999999999</v>
      </c>
      <c r="W103" s="215">
        <f t="shared" si="45"/>
        <v>60</v>
      </c>
      <c r="X103" s="215">
        <f t="shared" si="37"/>
        <v>0</v>
      </c>
      <c r="Y103" s="215">
        <f t="shared" si="38"/>
        <v>0</v>
      </c>
      <c r="Z103" s="215">
        <f t="shared" si="39"/>
        <v>0</v>
      </c>
      <c r="AA103" s="215">
        <f t="shared" si="40"/>
        <v>0</v>
      </c>
      <c r="AB103" s="215">
        <f t="shared" si="41"/>
        <v>0</v>
      </c>
      <c r="AC103" s="214">
        <f t="shared" si="47"/>
        <v>1</v>
      </c>
      <c r="AD103" s="214">
        <f t="shared" si="42"/>
        <v>12.664999999999999</v>
      </c>
      <c r="AE103" s="214">
        <f t="shared" si="43"/>
        <v>12.664999999999999</v>
      </c>
      <c r="AF103" s="215">
        <f t="shared" si="44"/>
        <v>120</v>
      </c>
      <c r="AG103" s="212" t="s">
        <v>3453</v>
      </c>
      <c r="AH103" s="212" t="s">
        <v>3451</v>
      </c>
      <c r="AI103" s="212" t="s">
        <v>3456</v>
      </c>
      <c r="AJ103" s="212" t="s">
        <v>3457</v>
      </c>
      <c r="AK103" s="212" t="s">
        <v>3455</v>
      </c>
      <c r="AL103" s="212" t="s">
        <v>3460</v>
      </c>
      <c r="AM103" s="212" t="s">
        <v>3459</v>
      </c>
      <c r="AN103" s="212" t="s">
        <v>3454</v>
      </c>
      <c r="AO103" s="212" t="s">
        <v>3458</v>
      </c>
      <c r="AP103" s="212" t="s">
        <v>3452</v>
      </c>
    </row>
    <row r="104" spans="1:43" s="217" customFormat="1" ht="11.25">
      <c r="A104" s="210">
        <v>97</v>
      </c>
      <c r="B104" s="218" t="s">
        <v>1383</v>
      </c>
      <c r="C104" s="218" t="s">
        <v>1384</v>
      </c>
      <c r="D104" s="213" t="s">
        <v>1385</v>
      </c>
      <c r="E104" s="213">
        <v>13</v>
      </c>
      <c r="F104" s="214">
        <v>11.93</v>
      </c>
      <c r="G104" s="215">
        <v>30</v>
      </c>
      <c r="H104" s="215" t="s">
        <v>3372</v>
      </c>
      <c r="I104" s="214">
        <v>12.91</v>
      </c>
      <c r="J104" s="215">
        <v>30</v>
      </c>
      <c r="K104" s="215" t="s">
        <v>3372</v>
      </c>
      <c r="L104" s="216">
        <f t="shared" ref="L104:L135" si="48">(F104+I104)/2</f>
        <v>12.42</v>
      </c>
      <c r="M104" s="213">
        <f t="shared" ref="M104:M135" si="49">IF(L104&gt;=10,60,G104+J104)</f>
        <v>60</v>
      </c>
      <c r="N104" s="213">
        <f t="shared" ref="N104:N135" si="50">IF(H104="ACC",0,1)+IF(K104="ACC",0,1)</f>
        <v>0</v>
      </c>
      <c r="O104" s="213">
        <f t="shared" ref="O104:O135" si="51">IF(F104&lt;10,1,(IF(I104&lt;10,1,0)))</f>
        <v>0</v>
      </c>
      <c r="P104" s="214">
        <v>11.14</v>
      </c>
      <c r="Q104" s="215">
        <v>30</v>
      </c>
      <c r="R104" s="215" t="s">
        <v>3372</v>
      </c>
      <c r="S104" s="214">
        <v>14.65</v>
      </c>
      <c r="T104" s="215">
        <v>30</v>
      </c>
      <c r="U104" s="215" t="s">
        <v>3372</v>
      </c>
      <c r="V104" s="214">
        <f t="shared" ref="V104:V120" si="52">(P104+S104)/2</f>
        <v>12.895</v>
      </c>
      <c r="W104" s="215">
        <f t="shared" si="45"/>
        <v>60</v>
      </c>
      <c r="X104" s="215">
        <f t="shared" ref="X104:X120" si="53">IF(R104="ACC",0,1)+IF(U104="ACC",0,1)</f>
        <v>0</v>
      </c>
      <c r="Y104" s="215">
        <f t="shared" ref="Y104:Y120" si="54">IF(P104&lt;10,1,(IF(S104&lt;10,1,0)))</f>
        <v>0</v>
      </c>
      <c r="Z104" s="215">
        <f t="shared" ref="Z104:Z135" si="55">N104+X104</f>
        <v>0</v>
      </c>
      <c r="AA104" s="215">
        <f t="shared" ref="AA104:AA135" si="56">O104+Y104</f>
        <v>0</v>
      </c>
      <c r="AB104" s="215">
        <f t="shared" ref="AB104:AB135" si="57">Z104+AA104</f>
        <v>0</v>
      </c>
      <c r="AC104" s="214">
        <f t="shared" si="47"/>
        <v>1</v>
      </c>
      <c r="AD104" s="214">
        <f t="shared" ref="AD104:AD135" si="58">AVERAGE(L104,V104)</f>
        <v>12.657499999999999</v>
      </c>
      <c r="AE104" s="214">
        <f t="shared" ref="AE104:AE135" si="59">AC104*AD104</f>
        <v>12.657499999999999</v>
      </c>
      <c r="AF104" s="215">
        <f t="shared" ref="AF104:AF135" si="60">M104+W104</f>
        <v>120</v>
      </c>
      <c r="AG104" s="212" t="s">
        <v>3453</v>
      </c>
      <c r="AH104" s="212" t="s">
        <v>3451</v>
      </c>
      <c r="AI104" s="212" t="s">
        <v>3456</v>
      </c>
      <c r="AJ104" s="212" t="s">
        <v>3455</v>
      </c>
      <c r="AK104" s="212" t="s">
        <v>3454</v>
      </c>
      <c r="AL104" s="212" t="s">
        <v>3457</v>
      </c>
      <c r="AM104" s="212" t="s">
        <v>3452</v>
      </c>
      <c r="AN104" s="212" t="s">
        <v>3459</v>
      </c>
      <c r="AO104" s="212" t="s">
        <v>3458</v>
      </c>
      <c r="AP104" s="212" t="s">
        <v>3460</v>
      </c>
    </row>
    <row r="105" spans="1:43" s="217" customFormat="1" ht="11.25">
      <c r="A105" s="210">
        <v>98</v>
      </c>
      <c r="B105" s="222" t="s">
        <v>1212</v>
      </c>
      <c r="C105" s="222" t="s">
        <v>3526</v>
      </c>
      <c r="D105" s="226" t="s">
        <v>1202</v>
      </c>
      <c r="E105" s="213">
        <v>11</v>
      </c>
      <c r="F105" s="214">
        <v>14.85</v>
      </c>
      <c r="G105" s="215">
        <v>30</v>
      </c>
      <c r="H105" s="215" t="s">
        <v>3372</v>
      </c>
      <c r="I105" s="214">
        <v>9.4</v>
      </c>
      <c r="J105" s="215">
        <v>17</v>
      </c>
      <c r="K105" s="215" t="s">
        <v>3372</v>
      </c>
      <c r="L105" s="216">
        <f t="shared" si="48"/>
        <v>12.125</v>
      </c>
      <c r="M105" s="213">
        <f t="shared" si="49"/>
        <v>60</v>
      </c>
      <c r="N105" s="213">
        <f t="shared" si="50"/>
        <v>0</v>
      </c>
      <c r="O105" s="213">
        <f t="shared" si="51"/>
        <v>1</v>
      </c>
      <c r="P105" s="214">
        <v>12.02</v>
      </c>
      <c r="Q105" s="215">
        <v>30</v>
      </c>
      <c r="R105" s="215" t="s">
        <v>3372</v>
      </c>
      <c r="S105" s="214">
        <v>14.85</v>
      </c>
      <c r="T105" s="215">
        <v>30</v>
      </c>
      <c r="U105" s="215" t="s">
        <v>3372</v>
      </c>
      <c r="V105" s="214">
        <f t="shared" si="52"/>
        <v>13.434999999999999</v>
      </c>
      <c r="W105" s="215">
        <f t="shared" si="45"/>
        <v>60</v>
      </c>
      <c r="X105" s="215">
        <f t="shared" si="53"/>
        <v>0</v>
      </c>
      <c r="Y105" s="215">
        <f t="shared" si="54"/>
        <v>0</v>
      </c>
      <c r="Z105" s="215">
        <f t="shared" si="55"/>
        <v>0</v>
      </c>
      <c r="AA105" s="215">
        <f t="shared" si="56"/>
        <v>1</v>
      </c>
      <c r="AB105" s="215">
        <f t="shared" si="57"/>
        <v>1</v>
      </c>
      <c r="AC105" s="214">
        <f t="shared" si="47"/>
        <v>0.99</v>
      </c>
      <c r="AD105" s="214">
        <f t="shared" si="58"/>
        <v>12.78</v>
      </c>
      <c r="AE105" s="214">
        <f t="shared" si="59"/>
        <v>12.652199999999999</v>
      </c>
      <c r="AF105" s="215">
        <f t="shared" si="60"/>
        <v>120</v>
      </c>
      <c r="AG105" s="212" t="s">
        <v>3453</v>
      </c>
      <c r="AH105" s="212" t="s">
        <v>3451</v>
      </c>
      <c r="AI105" s="212" t="s">
        <v>3455</v>
      </c>
      <c r="AJ105" s="212" t="s">
        <v>3452</v>
      </c>
      <c r="AK105" s="212" t="s">
        <v>3454</v>
      </c>
      <c r="AL105" s="212" t="s">
        <v>3457</v>
      </c>
      <c r="AM105" s="212" t="s">
        <v>3456</v>
      </c>
      <c r="AN105" s="212" t="s">
        <v>3460</v>
      </c>
      <c r="AO105" s="212" t="s">
        <v>3459</v>
      </c>
      <c r="AP105" s="212" t="s">
        <v>3458</v>
      </c>
    </row>
    <row r="106" spans="1:43" s="217" customFormat="1" ht="11.25">
      <c r="A106" s="210">
        <v>99</v>
      </c>
      <c r="B106" s="218" t="s">
        <v>2765</v>
      </c>
      <c r="C106" s="218" t="s">
        <v>45</v>
      </c>
      <c r="D106" s="213" t="s">
        <v>2766</v>
      </c>
      <c r="E106" s="213">
        <v>28</v>
      </c>
      <c r="F106" s="214">
        <v>12.12</v>
      </c>
      <c r="G106" s="215">
        <v>30</v>
      </c>
      <c r="H106" s="215" t="s">
        <v>3372</v>
      </c>
      <c r="I106" s="214">
        <v>11.06</v>
      </c>
      <c r="J106" s="215">
        <v>30</v>
      </c>
      <c r="K106" s="215" t="s">
        <v>3372</v>
      </c>
      <c r="L106" s="216">
        <f t="shared" si="48"/>
        <v>11.59</v>
      </c>
      <c r="M106" s="213">
        <f t="shared" si="49"/>
        <v>60</v>
      </c>
      <c r="N106" s="213">
        <f t="shared" si="50"/>
        <v>0</v>
      </c>
      <c r="O106" s="213">
        <f t="shared" si="51"/>
        <v>0</v>
      </c>
      <c r="P106" s="214">
        <v>12</v>
      </c>
      <c r="Q106" s="215">
        <v>30</v>
      </c>
      <c r="R106" s="215" t="s">
        <v>3372</v>
      </c>
      <c r="S106" s="214">
        <v>15.28</v>
      </c>
      <c r="T106" s="215">
        <v>30</v>
      </c>
      <c r="U106" s="215" t="s">
        <v>3372</v>
      </c>
      <c r="V106" s="214">
        <f t="shared" si="52"/>
        <v>13.64</v>
      </c>
      <c r="W106" s="215">
        <f t="shared" si="45"/>
        <v>60</v>
      </c>
      <c r="X106" s="215">
        <f t="shared" si="53"/>
        <v>0</v>
      </c>
      <c r="Y106" s="215">
        <f t="shared" si="54"/>
        <v>0</v>
      </c>
      <c r="Z106" s="215">
        <f t="shared" si="55"/>
        <v>0</v>
      </c>
      <c r="AA106" s="215">
        <f t="shared" si="56"/>
        <v>0</v>
      </c>
      <c r="AB106" s="215">
        <f t="shared" si="57"/>
        <v>0</v>
      </c>
      <c r="AC106" s="214">
        <f t="shared" si="47"/>
        <v>1</v>
      </c>
      <c r="AD106" s="214">
        <f t="shared" si="58"/>
        <v>12.615</v>
      </c>
      <c r="AE106" s="214">
        <f t="shared" si="59"/>
        <v>12.615</v>
      </c>
      <c r="AF106" s="215">
        <f t="shared" si="60"/>
        <v>120</v>
      </c>
      <c r="AG106" s="212" t="s">
        <v>3453</v>
      </c>
      <c r="AH106" s="212" t="s">
        <v>3451</v>
      </c>
      <c r="AI106" s="212" t="s">
        <v>3454</v>
      </c>
      <c r="AJ106" s="212" t="s">
        <v>3455</v>
      </c>
      <c r="AK106" s="212" t="s">
        <v>3452</v>
      </c>
      <c r="AL106" s="212" t="s">
        <v>3456</v>
      </c>
      <c r="AM106" s="212" t="s">
        <v>3457</v>
      </c>
      <c r="AN106" s="212" t="s">
        <v>3460</v>
      </c>
      <c r="AO106" s="212" t="s">
        <v>3459</v>
      </c>
      <c r="AP106" s="212" t="s">
        <v>3458</v>
      </c>
    </row>
    <row r="107" spans="1:43" s="217" customFormat="1" ht="11.25">
      <c r="A107" s="210">
        <v>100</v>
      </c>
      <c r="B107" s="218" t="s">
        <v>2774</v>
      </c>
      <c r="C107" s="218" t="s">
        <v>2775</v>
      </c>
      <c r="D107" s="213" t="s">
        <v>2776</v>
      </c>
      <c r="E107" s="213">
        <v>28</v>
      </c>
      <c r="F107" s="214">
        <v>13.15</v>
      </c>
      <c r="G107" s="215">
        <v>30</v>
      </c>
      <c r="H107" s="215" t="s">
        <v>3372</v>
      </c>
      <c r="I107" s="214">
        <v>11.38</v>
      </c>
      <c r="J107" s="215">
        <v>30</v>
      </c>
      <c r="K107" s="215" t="s">
        <v>3372</v>
      </c>
      <c r="L107" s="216">
        <f t="shared" si="48"/>
        <v>12.265000000000001</v>
      </c>
      <c r="M107" s="213">
        <f t="shared" si="49"/>
        <v>60</v>
      </c>
      <c r="N107" s="213">
        <f t="shared" si="50"/>
        <v>0</v>
      </c>
      <c r="O107" s="213">
        <f t="shared" si="51"/>
        <v>0</v>
      </c>
      <c r="P107" s="214">
        <v>15.03</v>
      </c>
      <c r="Q107" s="215">
        <v>30</v>
      </c>
      <c r="R107" s="215" t="s">
        <v>3372</v>
      </c>
      <c r="S107" s="214">
        <v>14.61</v>
      </c>
      <c r="T107" s="215">
        <v>30</v>
      </c>
      <c r="U107" s="215" t="s">
        <v>3372</v>
      </c>
      <c r="V107" s="214">
        <f t="shared" si="52"/>
        <v>14.82</v>
      </c>
      <c r="W107" s="215">
        <f t="shared" si="45"/>
        <v>60</v>
      </c>
      <c r="X107" s="215">
        <f t="shared" si="53"/>
        <v>0</v>
      </c>
      <c r="Y107" s="215">
        <f t="shared" si="54"/>
        <v>0</v>
      </c>
      <c r="Z107" s="215">
        <f t="shared" si="55"/>
        <v>0</v>
      </c>
      <c r="AA107" s="215">
        <f t="shared" si="56"/>
        <v>0</v>
      </c>
      <c r="AB107" s="215">
        <f t="shared" si="57"/>
        <v>0</v>
      </c>
      <c r="AC107" s="214">
        <f>IF(AB107=0,0.93,IF(AB107=1,0.92,IF(AB107=2,0.91,IF(AB107=3,0.9,IF(AB107=4,0.89,IF(AB107=5,0.88,IF(AB107=6,0.87)))))))</f>
        <v>0.93</v>
      </c>
      <c r="AD107" s="214">
        <f t="shared" si="58"/>
        <v>13.5425</v>
      </c>
      <c r="AE107" s="214">
        <f t="shared" si="59"/>
        <v>12.594525000000001</v>
      </c>
      <c r="AF107" s="215">
        <f t="shared" si="60"/>
        <v>120</v>
      </c>
      <c r="AG107" s="212" t="s">
        <v>3453</v>
      </c>
      <c r="AH107" s="212" t="s">
        <v>3451</v>
      </c>
      <c r="AI107" s="212" t="s">
        <v>3454</v>
      </c>
      <c r="AJ107" s="212" t="s">
        <v>3452</v>
      </c>
      <c r="AK107" s="212" t="s">
        <v>3455</v>
      </c>
      <c r="AL107" s="212" t="s">
        <v>3460</v>
      </c>
      <c r="AM107" s="212" t="s">
        <v>3456</v>
      </c>
      <c r="AN107" s="212" t="s">
        <v>3457</v>
      </c>
      <c r="AO107" s="212" t="s">
        <v>3459</v>
      </c>
      <c r="AP107" s="212" t="s">
        <v>3458</v>
      </c>
    </row>
    <row r="108" spans="1:43" s="217" customFormat="1" ht="11.25">
      <c r="A108" s="210">
        <v>101</v>
      </c>
      <c r="B108" s="218" t="s">
        <v>2605</v>
      </c>
      <c r="C108" s="218" t="s">
        <v>769</v>
      </c>
      <c r="D108" s="213" t="s">
        <v>2606</v>
      </c>
      <c r="E108" s="213">
        <v>26</v>
      </c>
      <c r="F108" s="214">
        <v>12.43</v>
      </c>
      <c r="G108" s="215">
        <v>30</v>
      </c>
      <c r="H108" s="215" t="s">
        <v>3372</v>
      </c>
      <c r="I108" s="214">
        <v>12.03</v>
      </c>
      <c r="J108" s="215">
        <v>30</v>
      </c>
      <c r="K108" s="215" t="s">
        <v>3372</v>
      </c>
      <c r="L108" s="216">
        <f t="shared" si="48"/>
        <v>12.23</v>
      </c>
      <c r="M108" s="213">
        <f t="shared" si="49"/>
        <v>60</v>
      </c>
      <c r="N108" s="213">
        <f t="shared" si="50"/>
        <v>0</v>
      </c>
      <c r="O108" s="213">
        <f t="shared" si="51"/>
        <v>0</v>
      </c>
      <c r="P108" s="214">
        <v>12.15</v>
      </c>
      <c r="Q108" s="215">
        <v>30</v>
      </c>
      <c r="R108" s="215" t="s">
        <v>3372</v>
      </c>
      <c r="S108" s="214">
        <v>13.74</v>
      </c>
      <c r="T108" s="215">
        <v>30</v>
      </c>
      <c r="U108" s="215" t="s">
        <v>3372</v>
      </c>
      <c r="V108" s="214">
        <f t="shared" si="52"/>
        <v>12.945</v>
      </c>
      <c r="W108" s="215">
        <f t="shared" si="45"/>
        <v>60</v>
      </c>
      <c r="X108" s="215">
        <f t="shared" si="53"/>
        <v>0</v>
      </c>
      <c r="Y108" s="215">
        <f t="shared" si="54"/>
        <v>0</v>
      </c>
      <c r="Z108" s="215">
        <f t="shared" si="55"/>
        <v>0</v>
      </c>
      <c r="AA108" s="215">
        <f t="shared" si="56"/>
        <v>0</v>
      </c>
      <c r="AB108" s="215">
        <f t="shared" si="57"/>
        <v>0</v>
      </c>
      <c r="AC108" s="214">
        <f t="shared" ref="AC108:AC113" si="61">IF(AB108=0,1,IF(AB108=1,0.99,IF(AB108=2,0.98,IF(AB108=3,0.97,IF(AB108=4,0.96,IF(AB108=5,0.95,IF(AB108=6,0.94)))))))</f>
        <v>1</v>
      </c>
      <c r="AD108" s="214">
        <f t="shared" si="58"/>
        <v>12.5875</v>
      </c>
      <c r="AE108" s="214">
        <f t="shared" si="59"/>
        <v>12.5875</v>
      </c>
      <c r="AF108" s="215">
        <f t="shared" si="60"/>
        <v>120</v>
      </c>
      <c r="AG108" s="212" t="s">
        <v>3453</v>
      </c>
      <c r="AH108" s="212" t="s">
        <v>3451</v>
      </c>
      <c r="AI108" s="212" t="s">
        <v>3456</v>
      </c>
      <c r="AJ108" s="212" t="s">
        <v>3452</v>
      </c>
      <c r="AK108" s="212" t="s">
        <v>3455</v>
      </c>
      <c r="AL108" s="212" t="s">
        <v>3457</v>
      </c>
      <c r="AM108" s="212" t="s">
        <v>3454</v>
      </c>
      <c r="AN108" s="212" t="s">
        <v>3460</v>
      </c>
      <c r="AO108" s="212" t="s">
        <v>3459</v>
      </c>
      <c r="AP108" s="212" t="s">
        <v>3458</v>
      </c>
    </row>
    <row r="109" spans="1:43" s="217" customFormat="1" ht="11.25">
      <c r="A109" s="210">
        <v>102</v>
      </c>
      <c r="B109" s="218" t="s">
        <v>200</v>
      </c>
      <c r="C109" s="218" t="s">
        <v>201</v>
      </c>
      <c r="D109" s="213" t="s">
        <v>202</v>
      </c>
      <c r="E109" s="213">
        <v>2</v>
      </c>
      <c r="F109" s="214">
        <v>12.16</v>
      </c>
      <c r="G109" s="215">
        <v>30</v>
      </c>
      <c r="H109" s="215" t="s">
        <v>3372</v>
      </c>
      <c r="I109" s="214">
        <v>10.36</v>
      </c>
      <c r="J109" s="215">
        <v>30</v>
      </c>
      <c r="K109" s="215" t="s">
        <v>3372</v>
      </c>
      <c r="L109" s="216">
        <f t="shared" si="48"/>
        <v>11.26</v>
      </c>
      <c r="M109" s="213">
        <f t="shared" si="49"/>
        <v>60</v>
      </c>
      <c r="N109" s="213">
        <f t="shared" si="50"/>
        <v>0</v>
      </c>
      <c r="O109" s="213">
        <f t="shared" si="51"/>
        <v>0</v>
      </c>
      <c r="P109" s="214">
        <v>13.36</v>
      </c>
      <c r="Q109" s="215">
        <v>30</v>
      </c>
      <c r="R109" s="215" t="s">
        <v>3372</v>
      </c>
      <c r="S109" s="214">
        <v>14.4</v>
      </c>
      <c r="T109" s="215">
        <v>30</v>
      </c>
      <c r="U109" s="215" t="s">
        <v>3372</v>
      </c>
      <c r="V109" s="214">
        <f t="shared" si="52"/>
        <v>13.879999999999999</v>
      </c>
      <c r="W109" s="215">
        <f t="shared" si="45"/>
        <v>60</v>
      </c>
      <c r="X109" s="215">
        <f t="shared" si="53"/>
        <v>0</v>
      </c>
      <c r="Y109" s="215">
        <f t="shared" si="54"/>
        <v>0</v>
      </c>
      <c r="Z109" s="215">
        <f t="shared" si="55"/>
        <v>0</v>
      </c>
      <c r="AA109" s="215">
        <f t="shared" si="56"/>
        <v>0</v>
      </c>
      <c r="AB109" s="215">
        <f t="shared" si="57"/>
        <v>0</v>
      </c>
      <c r="AC109" s="214">
        <f t="shared" si="61"/>
        <v>1</v>
      </c>
      <c r="AD109" s="214">
        <f t="shared" si="58"/>
        <v>12.57</v>
      </c>
      <c r="AE109" s="214">
        <f t="shared" si="59"/>
        <v>12.57</v>
      </c>
      <c r="AF109" s="215">
        <f t="shared" si="60"/>
        <v>120</v>
      </c>
      <c r="AG109" s="212" t="s">
        <v>3453</v>
      </c>
      <c r="AH109" s="212" t="s">
        <v>3451</v>
      </c>
      <c r="AI109" s="212" t="s">
        <v>3455</v>
      </c>
      <c r="AJ109" s="212" t="s">
        <v>3457</v>
      </c>
      <c r="AK109" s="212" t="s">
        <v>3452</v>
      </c>
      <c r="AL109" s="212" t="s">
        <v>3454</v>
      </c>
      <c r="AM109" s="212" t="s">
        <v>3456</v>
      </c>
      <c r="AN109" s="212" t="s">
        <v>3459</v>
      </c>
      <c r="AO109" s="212" t="s">
        <v>3460</v>
      </c>
      <c r="AP109" s="212" t="s">
        <v>3458</v>
      </c>
    </row>
    <row r="110" spans="1:43" s="217" customFormat="1" ht="11.25">
      <c r="A110" s="210">
        <v>103</v>
      </c>
      <c r="B110" s="218" t="s">
        <v>982</v>
      </c>
      <c r="C110" s="218" t="s">
        <v>983</v>
      </c>
      <c r="D110" s="213" t="s">
        <v>984</v>
      </c>
      <c r="E110" s="213">
        <v>9</v>
      </c>
      <c r="F110" s="214">
        <v>11.72</v>
      </c>
      <c r="G110" s="215">
        <v>30</v>
      </c>
      <c r="H110" s="215" t="s">
        <v>3372</v>
      </c>
      <c r="I110" s="214">
        <v>13.65</v>
      </c>
      <c r="J110" s="215">
        <v>30</v>
      </c>
      <c r="K110" s="215" t="s">
        <v>3372</v>
      </c>
      <c r="L110" s="216">
        <f t="shared" si="48"/>
        <v>12.685</v>
      </c>
      <c r="M110" s="213">
        <f t="shared" si="49"/>
        <v>60</v>
      </c>
      <c r="N110" s="213">
        <f t="shared" si="50"/>
        <v>0</v>
      </c>
      <c r="O110" s="213">
        <f t="shared" si="51"/>
        <v>0</v>
      </c>
      <c r="P110" s="214">
        <v>13.61</v>
      </c>
      <c r="Q110" s="215">
        <v>30</v>
      </c>
      <c r="R110" s="215" t="s">
        <v>3372</v>
      </c>
      <c r="S110" s="214">
        <v>11.29</v>
      </c>
      <c r="T110" s="215">
        <v>30</v>
      </c>
      <c r="U110" s="215" t="s">
        <v>3372</v>
      </c>
      <c r="V110" s="214">
        <f t="shared" si="52"/>
        <v>12.45</v>
      </c>
      <c r="W110" s="215">
        <f t="shared" si="45"/>
        <v>60</v>
      </c>
      <c r="X110" s="215">
        <f t="shared" si="53"/>
        <v>0</v>
      </c>
      <c r="Y110" s="215">
        <f t="shared" si="54"/>
        <v>0</v>
      </c>
      <c r="Z110" s="215">
        <f t="shared" si="55"/>
        <v>0</v>
      </c>
      <c r="AA110" s="215">
        <f t="shared" si="56"/>
        <v>0</v>
      </c>
      <c r="AB110" s="215">
        <f t="shared" si="57"/>
        <v>0</v>
      </c>
      <c r="AC110" s="214">
        <f t="shared" si="61"/>
        <v>1</v>
      </c>
      <c r="AD110" s="214">
        <f t="shared" si="58"/>
        <v>12.567499999999999</v>
      </c>
      <c r="AE110" s="214">
        <f t="shared" si="59"/>
        <v>12.567499999999999</v>
      </c>
      <c r="AF110" s="215">
        <f t="shared" si="60"/>
        <v>120</v>
      </c>
      <c r="AG110" s="212" t="s">
        <v>3453</v>
      </c>
      <c r="AH110" s="212" t="s">
        <v>3451</v>
      </c>
      <c r="AI110" s="212" t="s">
        <v>3455</v>
      </c>
      <c r="AJ110" s="212" t="s">
        <v>3452</v>
      </c>
      <c r="AK110" s="212" t="s">
        <v>3460</v>
      </c>
      <c r="AL110" s="212" t="s">
        <v>3457</v>
      </c>
      <c r="AM110" s="212" t="s">
        <v>3454</v>
      </c>
      <c r="AN110" s="212" t="s">
        <v>3456</v>
      </c>
      <c r="AO110" s="212" t="s">
        <v>3458</v>
      </c>
      <c r="AP110" s="212" t="s">
        <v>3459</v>
      </c>
    </row>
    <row r="111" spans="1:43" s="217" customFormat="1" ht="11.25">
      <c r="A111" s="210">
        <v>104</v>
      </c>
      <c r="B111" s="218" t="s">
        <v>799</v>
      </c>
      <c r="C111" s="218" t="s">
        <v>3485</v>
      </c>
      <c r="D111" s="213" t="s">
        <v>2061</v>
      </c>
      <c r="E111" s="213">
        <v>20</v>
      </c>
      <c r="F111" s="214">
        <v>12.27</v>
      </c>
      <c r="G111" s="215">
        <v>30</v>
      </c>
      <c r="H111" s="215" t="s">
        <v>3372</v>
      </c>
      <c r="I111" s="214">
        <v>12.41</v>
      </c>
      <c r="J111" s="215">
        <v>30</v>
      </c>
      <c r="K111" s="215" t="s">
        <v>3372</v>
      </c>
      <c r="L111" s="216">
        <f t="shared" si="48"/>
        <v>12.34</v>
      </c>
      <c r="M111" s="213">
        <f t="shared" si="49"/>
        <v>60</v>
      </c>
      <c r="N111" s="213">
        <f t="shared" si="50"/>
        <v>0</v>
      </c>
      <c r="O111" s="213">
        <f t="shared" si="51"/>
        <v>0</v>
      </c>
      <c r="P111" s="214">
        <v>12.99</v>
      </c>
      <c r="Q111" s="215">
        <v>30</v>
      </c>
      <c r="R111" s="215" t="s">
        <v>3372</v>
      </c>
      <c r="S111" s="214">
        <v>12.59</v>
      </c>
      <c r="T111" s="215">
        <v>30</v>
      </c>
      <c r="U111" s="215" t="s">
        <v>3372</v>
      </c>
      <c r="V111" s="214">
        <f t="shared" si="52"/>
        <v>12.79</v>
      </c>
      <c r="W111" s="215">
        <f t="shared" si="45"/>
        <v>60</v>
      </c>
      <c r="X111" s="215">
        <f t="shared" si="53"/>
        <v>0</v>
      </c>
      <c r="Y111" s="215">
        <f t="shared" si="54"/>
        <v>0</v>
      </c>
      <c r="Z111" s="215">
        <f t="shared" si="55"/>
        <v>0</v>
      </c>
      <c r="AA111" s="215">
        <f t="shared" si="56"/>
        <v>0</v>
      </c>
      <c r="AB111" s="215">
        <f t="shared" si="57"/>
        <v>0</v>
      </c>
      <c r="AC111" s="214">
        <f t="shared" si="61"/>
        <v>1</v>
      </c>
      <c r="AD111" s="214">
        <f t="shared" si="58"/>
        <v>12.565</v>
      </c>
      <c r="AE111" s="214">
        <f t="shared" si="59"/>
        <v>12.565</v>
      </c>
      <c r="AF111" s="215">
        <f t="shared" si="60"/>
        <v>120</v>
      </c>
      <c r="AG111" s="212" t="s">
        <v>3453</v>
      </c>
      <c r="AH111" s="212" t="s">
        <v>3451</v>
      </c>
      <c r="AI111" s="212" t="s">
        <v>3456</v>
      </c>
      <c r="AJ111" s="212" t="s">
        <v>3452</v>
      </c>
      <c r="AK111" s="212" t="s">
        <v>3455</v>
      </c>
      <c r="AL111" s="212" t="s">
        <v>3454</v>
      </c>
      <c r="AM111" s="212" t="s">
        <v>3460</v>
      </c>
      <c r="AN111" s="212" t="s">
        <v>3457</v>
      </c>
      <c r="AO111" s="212" t="s">
        <v>3459</v>
      </c>
      <c r="AP111" s="212" t="s">
        <v>3458</v>
      </c>
    </row>
    <row r="112" spans="1:43" s="217" customFormat="1" ht="11.25">
      <c r="A112" s="210">
        <v>105</v>
      </c>
      <c r="B112" s="218" t="s">
        <v>458</v>
      </c>
      <c r="C112" s="218" t="s">
        <v>459</v>
      </c>
      <c r="D112" s="213" t="s">
        <v>460</v>
      </c>
      <c r="E112" s="213">
        <v>4</v>
      </c>
      <c r="F112" s="214">
        <v>10.31</v>
      </c>
      <c r="G112" s="215">
        <v>30</v>
      </c>
      <c r="H112" s="215" t="s">
        <v>3372</v>
      </c>
      <c r="I112" s="214">
        <v>12.77</v>
      </c>
      <c r="J112" s="215">
        <v>30</v>
      </c>
      <c r="K112" s="215" t="s">
        <v>3372</v>
      </c>
      <c r="L112" s="216">
        <f t="shared" si="48"/>
        <v>11.54</v>
      </c>
      <c r="M112" s="213">
        <f t="shared" si="49"/>
        <v>60</v>
      </c>
      <c r="N112" s="213">
        <f t="shared" si="50"/>
        <v>0</v>
      </c>
      <c r="O112" s="213">
        <f t="shared" si="51"/>
        <v>0</v>
      </c>
      <c r="P112" s="214">
        <v>11.62</v>
      </c>
      <c r="Q112" s="215">
        <v>30</v>
      </c>
      <c r="R112" s="215" t="s">
        <v>3372</v>
      </c>
      <c r="S112" s="214">
        <v>15.44</v>
      </c>
      <c r="T112" s="215">
        <v>30</v>
      </c>
      <c r="U112" s="215" t="s">
        <v>3372</v>
      </c>
      <c r="V112" s="214">
        <f t="shared" si="52"/>
        <v>13.53</v>
      </c>
      <c r="W112" s="215">
        <f t="shared" si="45"/>
        <v>60</v>
      </c>
      <c r="X112" s="215">
        <f t="shared" si="53"/>
        <v>0</v>
      </c>
      <c r="Y112" s="215">
        <f t="shared" si="54"/>
        <v>0</v>
      </c>
      <c r="Z112" s="215">
        <f t="shared" si="55"/>
        <v>0</v>
      </c>
      <c r="AA112" s="215">
        <f t="shared" si="56"/>
        <v>0</v>
      </c>
      <c r="AB112" s="215">
        <f t="shared" si="57"/>
        <v>0</v>
      </c>
      <c r="AC112" s="214">
        <f t="shared" si="61"/>
        <v>1</v>
      </c>
      <c r="AD112" s="214">
        <f t="shared" si="58"/>
        <v>12.535</v>
      </c>
      <c r="AE112" s="214">
        <f t="shared" si="59"/>
        <v>12.535</v>
      </c>
      <c r="AF112" s="215">
        <f t="shared" si="60"/>
        <v>120</v>
      </c>
      <c r="AG112" s="212" t="s">
        <v>3453</v>
      </c>
      <c r="AH112" s="212" t="s">
        <v>3457</v>
      </c>
      <c r="AI112" s="212" t="s">
        <v>3451</v>
      </c>
      <c r="AJ112" s="212" t="s">
        <v>3455</v>
      </c>
      <c r="AK112" s="212" t="s">
        <v>3452</v>
      </c>
      <c r="AL112" s="212" t="s">
        <v>3456</v>
      </c>
      <c r="AM112" s="212" t="s">
        <v>3454</v>
      </c>
      <c r="AN112" s="212" t="s">
        <v>3459</v>
      </c>
      <c r="AO112" s="212" t="s">
        <v>3460</v>
      </c>
      <c r="AP112" s="212" t="s">
        <v>3458</v>
      </c>
    </row>
    <row r="113" spans="1:43" s="217" customFormat="1" ht="11.25">
      <c r="A113" s="210">
        <v>106</v>
      </c>
      <c r="B113" s="227" t="s">
        <v>1123</v>
      </c>
      <c r="C113" s="227" t="s">
        <v>3527</v>
      </c>
      <c r="D113" s="226" t="s">
        <v>3443</v>
      </c>
      <c r="E113" s="213">
        <v>10</v>
      </c>
      <c r="F113" s="214">
        <v>13.06</v>
      </c>
      <c r="G113" s="215">
        <v>30</v>
      </c>
      <c r="H113" s="215" t="s">
        <v>3372</v>
      </c>
      <c r="I113" s="214">
        <v>13.4</v>
      </c>
      <c r="J113" s="215">
        <v>30</v>
      </c>
      <c r="K113" s="215" t="s">
        <v>3372</v>
      </c>
      <c r="L113" s="216">
        <f t="shared" si="48"/>
        <v>13.23</v>
      </c>
      <c r="M113" s="213">
        <f t="shared" si="49"/>
        <v>60</v>
      </c>
      <c r="N113" s="213">
        <f t="shared" si="50"/>
        <v>0</v>
      </c>
      <c r="O113" s="213">
        <f t="shared" si="51"/>
        <v>0</v>
      </c>
      <c r="P113" s="214">
        <v>10.35</v>
      </c>
      <c r="Q113" s="215">
        <v>30</v>
      </c>
      <c r="R113" s="215" t="s">
        <v>3372</v>
      </c>
      <c r="S113" s="214">
        <v>13.27</v>
      </c>
      <c r="T113" s="215">
        <v>30</v>
      </c>
      <c r="U113" s="215" t="s">
        <v>3372</v>
      </c>
      <c r="V113" s="214">
        <f t="shared" si="52"/>
        <v>11.809999999999999</v>
      </c>
      <c r="W113" s="215">
        <f t="shared" si="45"/>
        <v>60</v>
      </c>
      <c r="X113" s="215">
        <f t="shared" si="53"/>
        <v>0</v>
      </c>
      <c r="Y113" s="215">
        <f t="shared" si="54"/>
        <v>0</v>
      </c>
      <c r="Z113" s="215">
        <f t="shared" si="55"/>
        <v>0</v>
      </c>
      <c r="AA113" s="215">
        <f t="shared" si="56"/>
        <v>0</v>
      </c>
      <c r="AB113" s="215">
        <f t="shared" si="57"/>
        <v>0</v>
      </c>
      <c r="AC113" s="214">
        <f t="shared" si="61"/>
        <v>1</v>
      </c>
      <c r="AD113" s="214">
        <f t="shared" si="58"/>
        <v>12.52</v>
      </c>
      <c r="AE113" s="214">
        <f t="shared" si="59"/>
        <v>12.52</v>
      </c>
      <c r="AF113" s="215">
        <f t="shared" si="60"/>
        <v>120</v>
      </c>
      <c r="AG113" s="212" t="s">
        <v>3453</v>
      </c>
      <c r="AH113" s="212" t="s">
        <v>3451</v>
      </c>
      <c r="AI113" s="212" t="s">
        <v>3455</v>
      </c>
      <c r="AJ113" s="212" t="s">
        <v>3460</v>
      </c>
      <c r="AK113" s="212" t="s">
        <v>3456</v>
      </c>
      <c r="AL113" s="212" t="s">
        <v>3457</v>
      </c>
      <c r="AM113" s="212" t="s">
        <v>3452</v>
      </c>
      <c r="AN113" s="212" t="s">
        <v>3454</v>
      </c>
      <c r="AO113" s="212" t="s">
        <v>3459</v>
      </c>
      <c r="AP113" s="212" t="s">
        <v>3458</v>
      </c>
    </row>
    <row r="114" spans="1:43" s="217" customFormat="1" ht="11.25">
      <c r="A114" s="210">
        <v>107</v>
      </c>
      <c r="B114" s="218" t="s">
        <v>2525</v>
      </c>
      <c r="C114" s="218" t="s">
        <v>2392</v>
      </c>
      <c r="D114" s="213" t="s">
        <v>3502</v>
      </c>
      <c r="E114" s="213">
        <v>25</v>
      </c>
      <c r="F114" s="214">
        <v>12.15</v>
      </c>
      <c r="G114" s="215">
        <v>30</v>
      </c>
      <c r="H114" s="215" t="s">
        <v>3372</v>
      </c>
      <c r="I114" s="214">
        <v>11.53</v>
      </c>
      <c r="J114" s="215">
        <v>30</v>
      </c>
      <c r="K114" s="215" t="s">
        <v>3372</v>
      </c>
      <c r="L114" s="216">
        <f t="shared" si="48"/>
        <v>11.84</v>
      </c>
      <c r="M114" s="213">
        <f t="shared" si="49"/>
        <v>60</v>
      </c>
      <c r="N114" s="213">
        <f t="shared" si="50"/>
        <v>0</v>
      </c>
      <c r="O114" s="213">
        <f t="shared" si="51"/>
        <v>0</v>
      </c>
      <c r="P114" s="214">
        <v>14.74</v>
      </c>
      <c r="Q114" s="215">
        <v>30</v>
      </c>
      <c r="R114" s="215" t="s">
        <v>3372</v>
      </c>
      <c r="S114" s="214">
        <v>15.31</v>
      </c>
      <c r="T114" s="215">
        <v>30</v>
      </c>
      <c r="U114" s="215" t="s">
        <v>3372</v>
      </c>
      <c r="V114" s="214">
        <f t="shared" si="52"/>
        <v>15.025</v>
      </c>
      <c r="W114" s="215">
        <f t="shared" si="45"/>
        <v>60</v>
      </c>
      <c r="X114" s="215">
        <f t="shared" si="53"/>
        <v>0</v>
      </c>
      <c r="Y114" s="215">
        <f t="shared" si="54"/>
        <v>0</v>
      </c>
      <c r="Z114" s="215">
        <f t="shared" si="55"/>
        <v>0</v>
      </c>
      <c r="AA114" s="215">
        <f t="shared" si="56"/>
        <v>0</v>
      </c>
      <c r="AB114" s="215">
        <f t="shared" si="57"/>
        <v>0</v>
      </c>
      <c r="AC114" s="214">
        <f>IF(AB114=0,0.93,IF(AB114=1,0.92,IF(AB114=2,0.91,IF(AB114=3,0.9,IF(AB114=4,0.89,IF(AB114=5,0.88,IF(AB114=6,0.87)))))))</f>
        <v>0.93</v>
      </c>
      <c r="AD114" s="214">
        <f t="shared" si="58"/>
        <v>13.432500000000001</v>
      </c>
      <c r="AE114" s="214">
        <f t="shared" si="59"/>
        <v>12.492225000000001</v>
      </c>
      <c r="AF114" s="215">
        <f t="shared" si="60"/>
        <v>120</v>
      </c>
      <c r="AG114" s="212" t="s">
        <v>3453</v>
      </c>
      <c r="AH114" s="212" t="s">
        <v>3451</v>
      </c>
      <c r="AI114" s="212" t="s">
        <v>3454</v>
      </c>
      <c r="AJ114" s="212" t="s">
        <v>3452</v>
      </c>
      <c r="AK114" s="212" t="s">
        <v>3455</v>
      </c>
      <c r="AL114" s="212" t="s">
        <v>3456</v>
      </c>
      <c r="AM114" s="212" t="s">
        <v>3457</v>
      </c>
      <c r="AN114" s="212" t="s">
        <v>3460</v>
      </c>
      <c r="AO114" s="212" t="s">
        <v>3458</v>
      </c>
      <c r="AP114" s="212" t="s">
        <v>3459</v>
      </c>
    </row>
    <row r="115" spans="1:43" s="217" customFormat="1" ht="11.25">
      <c r="A115" s="210">
        <v>108</v>
      </c>
      <c r="B115" s="222" t="s">
        <v>2122</v>
      </c>
      <c r="C115" s="222" t="s">
        <v>257</v>
      </c>
      <c r="D115" s="221" t="s">
        <v>2123</v>
      </c>
      <c r="E115" s="213">
        <v>21</v>
      </c>
      <c r="F115" s="214">
        <v>13.63</v>
      </c>
      <c r="G115" s="215">
        <v>30</v>
      </c>
      <c r="H115" s="215" t="s">
        <v>3372</v>
      </c>
      <c r="I115" s="214">
        <v>12.15</v>
      </c>
      <c r="J115" s="215">
        <v>30</v>
      </c>
      <c r="K115" s="215" t="s">
        <v>3372</v>
      </c>
      <c r="L115" s="216">
        <f t="shared" si="48"/>
        <v>12.89</v>
      </c>
      <c r="M115" s="213">
        <f t="shared" si="49"/>
        <v>60</v>
      </c>
      <c r="N115" s="213">
        <f t="shared" si="50"/>
        <v>0</v>
      </c>
      <c r="O115" s="213">
        <f t="shared" si="51"/>
        <v>0</v>
      </c>
      <c r="P115" s="214">
        <v>11.93</v>
      </c>
      <c r="Q115" s="215">
        <v>30</v>
      </c>
      <c r="R115" s="215" t="s">
        <v>3372</v>
      </c>
      <c r="S115" s="214">
        <v>12.24</v>
      </c>
      <c r="T115" s="215">
        <v>30</v>
      </c>
      <c r="U115" s="215" t="s">
        <v>3372</v>
      </c>
      <c r="V115" s="214">
        <f t="shared" si="52"/>
        <v>12.085000000000001</v>
      </c>
      <c r="W115" s="215">
        <f t="shared" si="45"/>
        <v>60</v>
      </c>
      <c r="X115" s="215">
        <f t="shared" si="53"/>
        <v>0</v>
      </c>
      <c r="Y115" s="215">
        <f t="shared" si="54"/>
        <v>0</v>
      </c>
      <c r="Z115" s="215">
        <f t="shared" si="55"/>
        <v>0</v>
      </c>
      <c r="AA115" s="215">
        <f t="shared" si="56"/>
        <v>0</v>
      </c>
      <c r="AB115" s="215">
        <f t="shared" si="57"/>
        <v>0</v>
      </c>
      <c r="AC115" s="214">
        <f>IF(AB115=0,1,IF(AB115=1,0.99,IF(AB115=2,0.98,IF(AB115=3,0.97,IF(AB115=4,0.96,IF(AB115=5,0.95,IF(AB115=6,0.94)))))))</f>
        <v>1</v>
      </c>
      <c r="AD115" s="214">
        <f t="shared" si="58"/>
        <v>12.487500000000001</v>
      </c>
      <c r="AE115" s="214">
        <f t="shared" si="59"/>
        <v>12.487500000000001</v>
      </c>
      <c r="AF115" s="215">
        <f t="shared" si="60"/>
        <v>120</v>
      </c>
      <c r="AG115" s="212" t="s">
        <v>3453</v>
      </c>
      <c r="AH115" s="212" t="s">
        <v>3451</v>
      </c>
      <c r="AI115" s="212" t="s">
        <v>3457</v>
      </c>
      <c r="AJ115" s="212" t="s">
        <v>3456</v>
      </c>
      <c r="AK115" s="212" t="s">
        <v>3455</v>
      </c>
      <c r="AL115" s="212" t="s">
        <v>3454</v>
      </c>
      <c r="AM115" s="212" t="s">
        <v>3452</v>
      </c>
      <c r="AN115" s="212" t="s">
        <v>3460</v>
      </c>
      <c r="AO115" s="212" t="s">
        <v>3459</v>
      </c>
      <c r="AP115" s="212" t="s">
        <v>3458</v>
      </c>
    </row>
    <row r="116" spans="1:43" s="327" customFormat="1" ht="11.25">
      <c r="A116" s="210">
        <v>109</v>
      </c>
      <c r="B116" s="218" t="s">
        <v>2757</v>
      </c>
      <c r="C116" s="218" t="s">
        <v>2758</v>
      </c>
      <c r="D116" s="213" t="s">
        <v>2759</v>
      </c>
      <c r="E116" s="213">
        <v>28</v>
      </c>
      <c r="F116" s="214">
        <v>11.55</v>
      </c>
      <c r="G116" s="215">
        <v>30</v>
      </c>
      <c r="H116" s="215" t="s">
        <v>3372</v>
      </c>
      <c r="I116" s="214">
        <v>12.22</v>
      </c>
      <c r="J116" s="215">
        <v>30</v>
      </c>
      <c r="K116" s="215" t="s">
        <v>3372</v>
      </c>
      <c r="L116" s="216">
        <f t="shared" si="48"/>
        <v>11.885000000000002</v>
      </c>
      <c r="M116" s="213">
        <f t="shared" si="49"/>
        <v>60</v>
      </c>
      <c r="N116" s="213">
        <f t="shared" si="50"/>
        <v>0</v>
      </c>
      <c r="O116" s="213">
        <f t="shared" si="51"/>
        <v>0</v>
      </c>
      <c r="P116" s="214">
        <v>11.62</v>
      </c>
      <c r="Q116" s="215">
        <v>30</v>
      </c>
      <c r="R116" s="215" t="s">
        <v>3372</v>
      </c>
      <c r="S116" s="214">
        <v>14.47</v>
      </c>
      <c r="T116" s="215">
        <v>30</v>
      </c>
      <c r="U116" s="215" t="s">
        <v>3372</v>
      </c>
      <c r="V116" s="214">
        <f t="shared" si="52"/>
        <v>13.045</v>
      </c>
      <c r="W116" s="215">
        <f t="shared" si="45"/>
        <v>60</v>
      </c>
      <c r="X116" s="215">
        <f t="shared" si="53"/>
        <v>0</v>
      </c>
      <c r="Y116" s="215">
        <f t="shared" si="54"/>
        <v>0</v>
      </c>
      <c r="Z116" s="215">
        <f t="shared" si="55"/>
        <v>0</v>
      </c>
      <c r="AA116" s="215">
        <f t="shared" si="56"/>
        <v>0</v>
      </c>
      <c r="AB116" s="215">
        <f t="shared" si="57"/>
        <v>0</v>
      </c>
      <c r="AC116" s="214">
        <f>IF(AB116=0,1,IF(AB116=1,0.99,IF(AB116=2,0.98,IF(AB116=3,0.97,IF(AB116=4,0.96,IF(AB116=5,0.95,IF(AB116=6,0.94)))))))</f>
        <v>1</v>
      </c>
      <c r="AD116" s="214">
        <f t="shared" si="58"/>
        <v>12.465</v>
      </c>
      <c r="AE116" s="214">
        <f t="shared" si="59"/>
        <v>12.465</v>
      </c>
      <c r="AF116" s="215">
        <f t="shared" si="60"/>
        <v>120</v>
      </c>
      <c r="AG116" s="212" t="s">
        <v>3453</v>
      </c>
      <c r="AH116" s="212" t="s">
        <v>3451</v>
      </c>
      <c r="AI116" s="212" t="s">
        <v>3456</v>
      </c>
      <c r="AJ116" s="212" t="s">
        <v>3455</v>
      </c>
      <c r="AK116" s="212" t="s">
        <v>3452</v>
      </c>
      <c r="AL116" s="212" t="s">
        <v>3454</v>
      </c>
      <c r="AM116" s="212" t="s">
        <v>3457</v>
      </c>
      <c r="AN116" s="212" t="s">
        <v>3460</v>
      </c>
      <c r="AO116" s="212" t="s">
        <v>3459</v>
      </c>
      <c r="AP116" s="212" t="s">
        <v>3458</v>
      </c>
      <c r="AQ116" s="217"/>
    </row>
    <row r="117" spans="1:43" s="217" customFormat="1" ht="11.25">
      <c r="A117" s="210">
        <v>110</v>
      </c>
      <c r="B117" s="222" t="s">
        <v>1135</v>
      </c>
      <c r="C117" s="222" t="s">
        <v>1136</v>
      </c>
      <c r="D117" s="221" t="s">
        <v>1137</v>
      </c>
      <c r="E117" s="213">
        <v>11</v>
      </c>
      <c r="F117" s="214">
        <v>10.79</v>
      </c>
      <c r="G117" s="215">
        <v>30</v>
      </c>
      <c r="H117" s="215" t="s">
        <v>3373</v>
      </c>
      <c r="I117" s="214">
        <v>13.24</v>
      </c>
      <c r="J117" s="215">
        <v>30</v>
      </c>
      <c r="K117" s="215" t="s">
        <v>3372</v>
      </c>
      <c r="L117" s="216">
        <f t="shared" si="48"/>
        <v>12.015000000000001</v>
      </c>
      <c r="M117" s="213">
        <f t="shared" si="49"/>
        <v>60</v>
      </c>
      <c r="N117" s="213">
        <f t="shared" si="50"/>
        <v>1</v>
      </c>
      <c r="O117" s="213">
        <f t="shared" si="51"/>
        <v>0</v>
      </c>
      <c r="P117" s="214">
        <v>13.17</v>
      </c>
      <c r="Q117" s="215">
        <v>30</v>
      </c>
      <c r="R117" s="215" t="s">
        <v>3372</v>
      </c>
      <c r="S117" s="214">
        <v>13.11</v>
      </c>
      <c r="T117" s="215">
        <v>30</v>
      </c>
      <c r="U117" s="215" t="s">
        <v>3372</v>
      </c>
      <c r="V117" s="214">
        <f t="shared" si="52"/>
        <v>13.14</v>
      </c>
      <c r="W117" s="215">
        <f t="shared" si="45"/>
        <v>60</v>
      </c>
      <c r="X117" s="215">
        <f t="shared" si="53"/>
        <v>0</v>
      </c>
      <c r="Y117" s="215">
        <f t="shared" si="54"/>
        <v>0</v>
      </c>
      <c r="Z117" s="215">
        <f t="shared" si="55"/>
        <v>1</v>
      </c>
      <c r="AA117" s="215">
        <f t="shared" si="56"/>
        <v>0</v>
      </c>
      <c r="AB117" s="215">
        <f t="shared" si="57"/>
        <v>1</v>
      </c>
      <c r="AC117" s="214">
        <f>IF(AB117=0,1,IF(AB117=1,0.99,IF(AB117=2,0.98,IF(AB117=3,0.97,IF(AB117=4,0.96,IF(AB117=5,0.95,IF(AB117=6,0.94)))))))</f>
        <v>0.99</v>
      </c>
      <c r="AD117" s="214">
        <f t="shared" si="58"/>
        <v>12.577500000000001</v>
      </c>
      <c r="AE117" s="214">
        <f t="shared" si="59"/>
        <v>12.451725</v>
      </c>
      <c r="AF117" s="215">
        <f t="shared" si="60"/>
        <v>120</v>
      </c>
      <c r="AG117" s="212" t="s">
        <v>3453</v>
      </c>
      <c r="AH117" s="212" t="s">
        <v>3451</v>
      </c>
      <c r="AI117" s="212" t="s">
        <v>3456</v>
      </c>
      <c r="AJ117" s="212" t="s">
        <v>3457</v>
      </c>
      <c r="AK117" s="212" t="s">
        <v>3452</v>
      </c>
      <c r="AL117" s="212" t="s">
        <v>3454</v>
      </c>
      <c r="AM117" s="212" t="s">
        <v>3460</v>
      </c>
      <c r="AN117" s="212" t="s">
        <v>3455</v>
      </c>
      <c r="AO117" s="212" t="s">
        <v>3459</v>
      </c>
      <c r="AP117" s="212" t="s">
        <v>3458</v>
      </c>
    </row>
    <row r="118" spans="1:43" s="217" customFormat="1" ht="11.25">
      <c r="A118" s="210">
        <v>111</v>
      </c>
      <c r="B118" s="218" t="s">
        <v>1551</v>
      </c>
      <c r="C118" s="218" t="s">
        <v>1552</v>
      </c>
      <c r="D118" s="213" t="s">
        <v>1553</v>
      </c>
      <c r="E118" s="213">
        <v>15</v>
      </c>
      <c r="F118" s="214">
        <v>10.35</v>
      </c>
      <c r="G118" s="215">
        <v>30</v>
      </c>
      <c r="H118" s="215" t="s">
        <v>3372</v>
      </c>
      <c r="I118" s="214">
        <v>13.1</v>
      </c>
      <c r="J118" s="215">
        <v>30</v>
      </c>
      <c r="K118" s="215" t="s">
        <v>3373</v>
      </c>
      <c r="L118" s="216">
        <f t="shared" si="48"/>
        <v>11.725</v>
      </c>
      <c r="M118" s="213">
        <f t="shared" si="49"/>
        <v>60</v>
      </c>
      <c r="N118" s="213">
        <f t="shared" si="50"/>
        <v>1</v>
      </c>
      <c r="O118" s="213">
        <f t="shared" si="51"/>
        <v>0</v>
      </c>
      <c r="P118" s="214">
        <v>12.91</v>
      </c>
      <c r="Q118" s="215">
        <v>30</v>
      </c>
      <c r="R118" s="215" t="s">
        <v>3372</v>
      </c>
      <c r="S118" s="214">
        <v>13.92</v>
      </c>
      <c r="T118" s="215">
        <v>30</v>
      </c>
      <c r="U118" s="215" t="s">
        <v>3372</v>
      </c>
      <c r="V118" s="214">
        <f t="shared" si="52"/>
        <v>13.414999999999999</v>
      </c>
      <c r="W118" s="215">
        <f t="shared" si="45"/>
        <v>60</v>
      </c>
      <c r="X118" s="215">
        <f t="shared" si="53"/>
        <v>0</v>
      </c>
      <c r="Y118" s="215">
        <f t="shared" si="54"/>
        <v>0</v>
      </c>
      <c r="Z118" s="215">
        <f t="shared" si="55"/>
        <v>1</v>
      </c>
      <c r="AA118" s="215">
        <f t="shared" si="56"/>
        <v>0</v>
      </c>
      <c r="AB118" s="215">
        <f t="shared" si="57"/>
        <v>1</v>
      </c>
      <c r="AC118" s="214">
        <f>IF(AB118=0,1,IF(AB118=1,0.99,IF(AB118=2,0.98,IF(AB118=3,0.97,IF(AB118=4,0.96,IF(AB118=5,0.95,IF(AB118=6,0.94)))))))</f>
        <v>0.99</v>
      </c>
      <c r="AD118" s="214">
        <f t="shared" si="58"/>
        <v>12.57</v>
      </c>
      <c r="AE118" s="214">
        <f t="shared" si="59"/>
        <v>12.4443</v>
      </c>
      <c r="AF118" s="215">
        <f t="shared" si="60"/>
        <v>120</v>
      </c>
      <c r="AG118" s="212" t="s">
        <v>3453</v>
      </c>
      <c r="AH118" s="212" t="s">
        <v>3451</v>
      </c>
      <c r="AI118" s="212" t="s">
        <v>3452</v>
      </c>
      <c r="AJ118" s="212" t="s">
        <v>3454</v>
      </c>
      <c r="AK118" s="212" t="s">
        <v>3455</v>
      </c>
      <c r="AL118" s="212" t="s">
        <v>3456</v>
      </c>
      <c r="AM118" s="212" t="s">
        <v>3457</v>
      </c>
      <c r="AN118" s="212" t="s">
        <v>3460</v>
      </c>
      <c r="AO118" s="212" t="s">
        <v>3459</v>
      </c>
      <c r="AP118" s="212" t="s">
        <v>3458</v>
      </c>
    </row>
    <row r="119" spans="1:43" s="217" customFormat="1" ht="11.25">
      <c r="A119" s="210">
        <v>112</v>
      </c>
      <c r="B119" s="218" t="s">
        <v>1446</v>
      </c>
      <c r="C119" s="218" t="s">
        <v>142</v>
      </c>
      <c r="D119" s="213" t="s">
        <v>1447</v>
      </c>
      <c r="E119" s="213">
        <v>14</v>
      </c>
      <c r="F119" s="214">
        <v>11.82</v>
      </c>
      <c r="G119" s="215">
        <v>30</v>
      </c>
      <c r="H119" s="215" t="s">
        <v>3372</v>
      </c>
      <c r="I119" s="214">
        <v>12.51</v>
      </c>
      <c r="J119" s="215">
        <v>30</v>
      </c>
      <c r="K119" s="215" t="s">
        <v>3372</v>
      </c>
      <c r="L119" s="216">
        <f t="shared" si="48"/>
        <v>12.164999999999999</v>
      </c>
      <c r="M119" s="213">
        <f t="shared" si="49"/>
        <v>60</v>
      </c>
      <c r="N119" s="213">
        <f t="shared" si="50"/>
        <v>0</v>
      </c>
      <c r="O119" s="213">
        <f t="shared" si="51"/>
        <v>0</v>
      </c>
      <c r="P119" s="214">
        <v>12.03</v>
      </c>
      <c r="Q119" s="215">
        <v>30</v>
      </c>
      <c r="R119" s="215" t="s">
        <v>3372</v>
      </c>
      <c r="S119" s="214">
        <v>13.4</v>
      </c>
      <c r="T119" s="215">
        <v>30</v>
      </c>
      <c r="U119" s="215" t="s">
        <v>3372</v>
      </c>
      <c r="V119" s="214">
        <f t="shared" si="52"/>
        <v>12.715</v>
      </c>
      <c r="W119" s="215">
        <f t="shared" si="45"/>
        <v>60</v>
      </c>
      <c r="X119" s="215">
        <f t="shared" si="53"/>
        <v>0</v>
      </c>
      <c r="Y119" s="215">
        <f t="shared" si="54"/>
        <v>0</v>
      </c>
      <c r="Z119" s="215">
        <f t="shared" si="55"/>
        <v>0</v>
      </c>
      <c r="AA119" s="215">
        <f t="shared" si="56"/>
        <v>0</v>
      </c>
      <c r="AB119" s="215">
        <f t="shared" si="57"/>
        <v>0</v>
      </c>
      <c r="AC119" s="214">
        <f>IF(AB119=0,1,IF(AB119=1,0.99,IF(AB119=2,0.98,IF(AB119=3,0.97,IF(AB119=4,0.96,IF(AB119=5,0.95,IF(AB119=6,0.94)))))))</f>
        <v>1</v>
      </c>
      <c r="AD119" s="214">
        <f t="shared" si="58"/>
        <v>12.44</v>
      </c>
      <c r="AE119" s="214">
        <f t="shared" si="59"/>
        <v>12.44</v>
      </c>
      <c r="AF119" s="215">
        <f t="shared" si="60"/>
        <v>120</v>
      </c>
      <c r="AG119" s="212" t="s">
        <v>3453</v>
      </c>
      <c r="AH119" s="212" t="s">
        <v>3456</v>
      </c>
      <c r="AI119" s="212" t="s">
        <v>3451</v>
      </c>
      <c r="AJ119" s="212" t="s">
        <v>3455</v>
      </c>
      <c r="AK119" s="212" t="s">
        <v>3457</v>
      </c>
      <c r="AL119" s="212" t="s">
        <v>3452</v>
      </c>
      <c r="AM119" s="212" t="s">
        <v>3454</v>
      </c>
      <c r="AN119" s="212" t="s">
        <v>3460</v>
      </c>
      <c r="AO119" s="212" t="s">
        <v>3459</v>
      </c>
      <c r="AP119" s="212" t="s">
        <v>3458</v>
      </c>
    </row>
    <row r="120" spans="1:43" s="217" customFormat="1" ht="11.25">
      <c r="A120" s="210">
        <v>113</v>
      </c>
      <c r="B120" s="218" t="s">
        <v>347</v>
      </c>
      <c r="C120" s="218" t="s">
        <v>348</v>
      </c>
      <c r="D120" s="213" t="s">
        <v>349</v>
      </c>
      <c r="E120" s="213">
        <v>3</v>
      </c>
      <c r="F120" s="214">
        <v>13.14</v>
      </c>
      <c r="G120" s="215">
        <v>30</v>
      </c>
      <c r="H120" s="215" t="s">
        <v>3372</v>
      </c>
      <c r="I120" s="214">
        <v>12.7</v>
      </c>
      <c r="J120" s="215">
        <v>30</v>
      </c>
      <c r="K120" s="215" t="s">
        <v>3372</v>
      </c>
      <c r="L120" s="216">
        <f t="shared" si="48"/>
        <v>12.92</v>
      </c>
      <c r="M120" s="213">
        <f t="shared" si="49"/>
        <v>60</v>
      </c>
      <c r="N120" s="213">
        <f t="shared" si="50"/>
        <v>0</v>
      </c>
      <c r="O120" s="213">
        <f t="shared" si="51"/>
        <v>0</v>
      </c>
      <c r="P120" s="214">
        <v>12.8</v>
      </c>
      <c r="Q120" s="215">
        <v>30</v>
      </c>
      <c r="R120" s="215" t="s">
        <v>3372</v>
      </c>
      <c r="S120" s="214">
        <v>14.73</v>
      </c>
      <c r="T120" s="215">
        <v>30</v>
      </c>
      <c r="U120" s="215" t="s">
        <v>3372</v>
      </c>
      <c r="V120" s="214">
        <f t="shared" si="52"/>
        <v>13.765000000000001</v>
      </c>
      <c r="W120" s="215">
        <f t="shared" si="45"/>
        <v>60</v>
      </c>
      <c r="X120" s="215">
        <f t="shared" si="53"/>
        <v>0</v>
      </c>
      <c r="Y120" s="215">
        <f t="shared" si="54"/>
        <v>0</v>
      </c>
      <c r="Z120" s="215">
        <f t="shared" si="55"/>
        <v>0</v>
      </c>
      <c r="AA120" s="215">
        <f t="shared" si="56"/>
        <v>0</v>
      </c>
      <c r="AB120" s="215">
        <f t="shared" si="57"/>
        <v>0</v>
      </c>
      <c r="AC120" s="214">
        <f>IF(AB120=0,0.93,IF(AB120=1,0.92,IF(AB120=2,0.91,IF(AB120=3,0.9,IF(AB120=4,0.89,IF(AB120=5,0.88,IF(AB120=6,0.87)))))))</f>
        <v>0.93</v>
      </c>
      <c r="AD120" s="214">
        <f t="shared" si="58"/>
        <v>13.342500000000001</v>
      </c>
      <c r="AE120" s="214">
        <f t="shared" si="59"/>
        <v>12.408525000000001</v>
      </c>
      <c r="AF120" s="215">
        <f t="shared" si="60"/>
        <v>120</v>
      </c>
      <c r="AG120" s="212" t="s">
        <v>3453</v>
      </c>
      <c r="AH120" s="212" t="s">
        <v>3451</v>
      </c>
      <c r="AI120" s="212" t="s">
        <v>3454</v>
      </c>
      <c r="AJ120" s="212" t="s">
        <v>3455</v>
      </c>
      <c r="AK120" s="212" t="s">
        <v>3452</v>
      </c>
      <c r="AL120" s="212" t="s">
        <v>3456</v>
      </c>
      <c r="AM120" s="212" t="s">
        <v>3457</v>
      </c>
      <c r="AN120" s="212" t="s">
        <v>3459</v>
      </c>
      <c r="AO120" s="212" t="s">
        <v>3460</v>
      </c>
      <c r="AP120" s="212" t="s">
        <v>3458</v>
      </c>
    </row>
    <row r="121" spans="1:43" s="217" customFormat="1" ht="11.25">
      <c r="A121" s="210">
        <v>114</v>
      </c>
      <c r="B121" s="218" t="s">
        <v>2145</v>
      </c>
      <c r="C121" s="218" t="s">
        <v>2146</v>
      </c>
      <c r="D121" s="213" t="s">
        <v>2147</v>
      </c>
      <c r="E121" s="213">
        <v>21</v>
      </c>
      <c r="F121" s="214">
        <v>11.07</v>
      </c>
      <c r="G121" s="215">
        <v>30</v>
      </c>
      <c r="H121" s="215" t="s">
        <v>3372</v>
      </c>
      <c r="I121" s="214">
        <v>13.04</v>
      </c>
      <c r="J121" s="215">
        <v>30</v>
      </c>
      <c r="K121" s="215" t="s">
        <v>3372</v>
      </c>
      <c r="L121" s="216">
        <f t="shared" si="48"/>
        <v>12.055</v>
      </c>
      <c r="M121" s="213">
        <f t="shared" si="49"/>
        <v>60</v>
      </c>
      <c r="N121" s="213">
        <f t="shared" si="50"/>
        <v>0</v>
      </c>
      <c r="O121" s="213">
        <f t="shared" si="51"/>
        <v>0</v>
      </c>
      <c r="P121" s="214">
        <v>12.54</v>
      </c>
      <c r="Q121" s="215">
        <v>30</v>
      </c>
      <c r="R121" s="215" t="s">
        <v>3372</v>
      </c>
      <c r="S121" s="214">
        <v>11.78</v>
      </c>
      <c r="T121" s="215">
        <v>30</v>
      </c>
      <c r="U121" s="215" t="s">
        <v>3372</v>
      </c>
      <c r="V121" s="214">
        <f>(P121+S120)/2</f>
        <v>13.635</v>
      </c>
      <c r="W121" s="215">
        <f>IF(V121&gt;=10,60,Q121+T120)</f>
        <v>60</v>
      </c>
      <c r="X121" s="215">
        <f>IF(R121="ACC",0,1)+IF(U120="ACC",0,1)</f>
        <v>0</v>
      </c>
      <c r="Y121" s="215">
        <f>IF(P121&lt;10,1,(IF(S120&lt;10,1,0)))</f>
        <v>0</v>
      </c>
      <c r="Z121" s="215">
        <f t="shared" si="55"/>
        <v>0</v>
      </c>
      <c r="AA121" s="215">
        <f t="shared" si="56"/>
        <v>0</v>
      </c>
      <c r="AB121" s="215">
        <f t="shared" si="57"/>
        <v>0</v>
      </c>
      <c r="AC121" s="214">
        <f t="shared" ref="AC121:AC168" si="62">IF(AB121=0,1,IF(AB121=1,0.99,IF(AB121=2,0.98,IF(AB121=3,0.97,IF(AB121=4,0.96,IF(AB121=5,0.95,IF(AB121=6,0.94)))))))</f>
        <v>1</v>
      </c>
      <c r="AD121" s="214">
        <f t="shared" si="58"/>
        <v>12.844999999999999</v>
      </c>
      <c r="AE121" s="214">
        <f t="shared" si="59"/>
        <v>12.844999999999999</v>
      </c>
      <c r="AF121" s="215">
        <f t="shared" si="60"/>
        <v>120</v>
      </c>
      <c r="AG121" s="212" t="s">
        <v>3453</v>
      </c>
      <c r="AH121" s="212" t="s">
        <v>3451</v>
      </c>
      <c r="AI121" s="212" t="s">
        <v>3454</v>
      </c>
      <c r="AJ121" s="212" t="s">
        <v>3452</v>
      </c>
      <c r="AK121" s="212" t="s">
        <v>3456</v>
      </c>
      <c r="AL121" s="212" t="s">
        <v>3459</v>
      </c>
      <c r="AM121" s="212" t="s">
        <v>3457</v>
      </c>
      <c r="AN121" s="212" t="s">
        <v>3455</v>
      </c>
      <c r="AO121" s="212" t="s">
        <v>3460</v>
      </c>
      <c r="AP121" s="212" t="s">
        <v>3458</v>
      </c>
    </row>
    <row r="122" spans="1:43" s="217" customFormat="1" ht="11.25">
      <c r="A122" s="210">
        <v>115</v>
      </c>
      <c r="B122" s="219" t="s">
        <v>391</v>
      </c>
      <c r="C122" s="219" t="s">
        <v>2351</v>
      </c>
      <c r="D122" s="213" t="s">
        <v>2352</v>
      </c>
      <c r="E122" s="213">
        <v>23</v>
      </c>
      <c r="F122" s="214">
        <v>11.27</v>
      </c>
      <c r="G122" s="215">
        <v>30</v>
      </c>
      <c r="H122" s="215" t="s">
        <v>3372</v>
      </c>
      <c r="I122" s="214">
        <v>11.11</v>
      </c>
      <c r="J122" s="215">
        <v>30</v>
      </c>
      <c r="K122" s="215" t="s">
        <v>3372</v>
      </c>
      <c r="L122" s="216">
        <f t="shared" si="48"/>
        <v>11.19</v>
      </c>
      <c r="M122" s="213">
        <f t="shared" si="49"/>
        <v>60</v>
      </c>
      <c r="N122" s="213">
        <f t="shared" si="50"/>
        <v>0</v>
      </c>
      <c r="O122" s="213">
        <f t="shared" si="51"/>
        <v>0</v>
      </c>
      <c r="P122" s="214">
        <v>13.23</v>
      </c>
      <c r="Q122" s="215">
        <v>30</v>
      </c>
      <c r="R122" s="215" t="s">
        <v>3372</v>
      </c>
      <c r="S122" s="214">
        <v>13.8</v>
      </c>
      <c r="T122" s="215">
        <v>30</v>
      </c>
      <c r="U122" s="215" t="s">
        <v>3372</v>
      </c>
      <c r="V122" s="214">
        <f>(P122+S122)/2</f>
        <v>13.515000000000001</v>
      </c>
      <c r="W122" s="215">
        <f>IF(V122&gt;=10,60,Q122+T122)</f>
        <v>60</v>
      </c>
      <c r="X122" s="215">
        <f>IF(R122="ACC",0,1)+IF(U122="ACC",0,1)</f>
        <v>0</v>
      </c>
      <c r="Y122" s="215">
        <f>IF(P122&lt;10,1,(IF(S122&lt;10,1,0)))</f>
        <v>0</v>
      </c>
      <c r="Z122" s="215">
        <f t="shared" si="55"/>
        <v>0</v>
      </c>
      <c r="AA122" s="215">
        <f t="shared" si="56"/>
        <v>0</v>
      </c>
      <c r="AB122" s="215">
        <f t="shared" si="57"/>
        <v>0</v>
      </c>
      <c r="AC122" s="214">
        <f t="shared" si="62"/>
        <v>1</v>
      </c>
      <c r="AD122" s="214">
        <f t="shared" si="58"/>
        <v>12.352499999999999</v>
      </c>
      <c r="AE122" s="214">
        <f t="shared" si="59"/>
        <v>12.352499999999999</v>
      </c>
      <c r="AF122" s="215">
        <f t="shared" si="60"/>
        <v>120</v>
      </c>
      <c r="AG122" s="212" t="s">
        <v>3453</v>
      </c>
      <c r="AH122" s="212" t="s">
        <v>3451</v>
      </c>
      <c r="AI122" s="212" t="s">
        <v>3454</v>
      </c>
      <c r="AJ122" s="212" t="s">
        <v>3456</v>
      </c>
      <c r="AK122" s="212" t="s">
        <v>3452</v>
      </c>
      <c r="AL122" s="212" t="s">
        <v>3455</v>
      </c>
      <c r="AM122" s="212" t="s">
        <v>3457</v>
      </c>
      <c r="AN122" s="212" t="s">
        <v>3460</v>
      </c>
      <c r="AO122" s="212" t="s">
        <v>3459</v>
      </c>
      <c r="AP122" s="212" t="s">
        <v>3458</v>
      </c>
    </row>
    <row r="123" spans="1:43" s="217" customFormat="1" ht="11.25">
      <c r="A123" s="210">
        <v>116</v>
      </c>
      <c r="B123" s="224" t="s">
        <v>697</v>
      </c>
      <c r="C123" s="218" t="s">
        <v>551</v>
      </c>
      <c r="D123" s="213" t="s">
        <v>2620</v>
      </c>
      <c r="E123" s="213">
        <v>26</v>
      </c>
      <c r="F123" s="214">
        <v>11.16</v>
      </c>
      <c r="G123" s="215">
        <v>30</v>
      </c>
      <c r="H123" s="215" t="s">
        <v>3372</v>
      </c>
      <c r="I123" s="214">
        <v>12.85</v>
      </c>
      <c r="J123" s="215">
        <v>30</v>
      </c>
      <c r="K123" s="215" t="s">
        <v>3372</v>
      </c>
      <c r="L123" s="216">
        <f t="shared" si="48"/>
        <v>12.004999999999999</v>
      </c>
      <c r="M123" s="213">
        <f t="shared" si="49"/>
        <v>60</v>
      </c>
      <c r="N123" s="213">
        <f t="shared" si="50"/>
        <v>0</v>
      </c>
      <c r="O123" s="213">
        <f t="shared" si="51"/>
        <v>0</v>
      </c>
      <c r="P123" s="214">
        <v>11.39</v>
      </c>
      <c r="Q123" s="215">
        <v>30</v>
      </c>
      <c r="R123" s="215" t="s">
        <v>3372</v>
      </c>
      <c r="S123" s="214">
        <v>14</v>
      </c>
      <c r="T123" s="215">
        <v>30</v>
      </c>
      <c r="U123" s="215" t="s">
        <v>3372</v>
      </c>
      <c r="V123" s="214">
        <f>(P123+S123)/2</f>
        <v>12.695</v>
      </c>
      <c r="W123" s="215">
        <f>IF(V123&gt;=10,60,Q123+T123)</f>
        <v>60</v>
      </c>
      <c r="X123" s="215">
        <f>IF(R123="ACC",0,1)+IF(U123="ACC",0,1)</f>
        <v>0</v>
      </c>
      <c r="Y123" s="215">
        <f>IF(P123&lt;10,1,(IF(S123&lt;10,1,0)))</f>
        <v>0</v>
      </c>
      <c r="Z123" s="215">
        <f t="shared" si="55"/>
        <v>0</v>
      </c>
      <c r="AA123" s="215">
        <f t="shared" si="56"/>
        <v>0</v>
      </c>
      <c r="AB123" s="215">
        <f t="shared" si="57"/>
        <v>0</v>
      </c>
      <c r="AC123" s="214">
        <f t="shared" si="62"/>
        <v>1</v>
      </c>
      <c r="AD123" s="214">
        <f t="shared" si="58"/>
        <v>12.35</v>
      </c>
      <c r="AE123" s="214">
        <f t="shared" si="59"/>
        <v>12.35</v>
      </c>
      <c r="AF123" s="215">
        <f t="shared" si="60"/>
        <v>120</v>
      </c>
      <c r="AG123" s="212" t="s">
        <v>3453</v>
      </c>
      <c r="AH123" s="212" t="s">
        <v>3456</v>
      </c>
      <c r="AI123" s="212" t="s">
        <v>3452</v>
      </c>
      <c r="AJ123" s="212" t="s">
        <v>3451</v>
      </c>
      <c r="AK123" s="212" t="s">
        <v>3457</v>
      </c>
      <c r="AL123" s="212" t="s">
        <v>3455</v>
      </c>
      <c r="AM123" s="212" t="s">
        <v>3460</v>
      </c>
      <c r="AN123" s="212" t="s">
        <v>3454</v>
      </c>
      <c r="AO123" s="212" t="s">
        <v>3458</v>
      </c>
      <c r="AP123" s="212" t="s">
        <v>3459</v>
      </c>
    </row>
    <row r="124" spans="1:43" s="217" customFormat="1" ht="11.25">
      <c r="A124" s="210">
        <v>117</v>
      </c>
      <c r="B124" s="218" t="s">
        <v>2102</v>
      </c>
      <c r="C124" s="218" t="s">
        <v>324</v>
      </c>
      <c r="D124" s="213" t="s">
        <v>2103</v>
      </c>
      <c r="E124" s="213">
        <v>21</v>
      </c>
      <c r="F124" s="214">
        <v>10.99</v>
      </c>
      <c r="G124" s="215">
        <v>30</v>
      </c>
      <c r="H124" s="215" t="s">
        <v>3372</v>
      </c>
      <c r="I124" s="214">
        <v>12.42</v>
      </c>
      <c r="J124" s="215">
        <v>30</v>
      </c>
      <c r="K124" s="215" t="s">
        <v>3372</v>
      </c>
      <c r="L124" s="216">
        <f t="shared" si="48"/>
        <v>11.705</v>
      </c>
      <c r="M124" s="213">
        <f t="shared" si="49"/>
        <v>60</v>
      </c>
      <c r="N124" s="213">
        <f t="shared" si="50"/>
        <v>0</v>
      </c>
      <c r="O124" s="213">
        <f t="shared" si="51"/>
        <v>0</v>
      </c>
      <c r="P124" s="214">
        <v>10.199999999999999</v>
      </c>
      <c r="Q124" s="215">
        <v>30</v>
      </c>
      <c r="R124" s="215" t="s">
        <v>3372</v>
      </c>
      <c r="S124" s="214">
        <v>11.15</v>
      </c>
      <c r="T124" s="215">
        <v>30</v>
      </c>
      <c r="U124" s="215" t="s">
        <v>3372</v>
      </c>
      <c r="V124" s="214">
        <f>(P124+S125)/2</f>
        <v>12.89</v>
      </c>
      <c r="W124" s="215">
        <f>IF(V124&gt;=10,60,Q124+#REF!)</f>
        <v>60</v>
      </c>
      <c r="X124" s="215">
        <f>IF(R124="ACC",0,1)+IF(U125="ACC",0,1)</f>
        <v>0</v>
      </c>
      <c r="Y124" s="215">
        <f>IF(P124&lt;10,1,(IF(S125&lt;10,1,0)))</f>
        <v>0</v>
      </c>
      <c r="Z124" s="215">
        <f t="shared" si="55"/>
        <v>0</v>
      </c>
      <c r="AA124" s="215">
        <f t="shared" si="56"/>
        <v>0</v>
      </c>
      <c r="AB124" s="215">
        <f t="shared" si="57"/>
        <v>0</v>
      </c>
      <c r="AC124" s="214">
        <f t="shared" si="62"/>
        <v>1</v>
      </c>
      <c r="AD124" s="214">
        <f t="shared" si="58"/>
        <v>12.297499999999999</v>
      </c>
      <c r="AE124" s="214">
        <f t="shared" si="59"/>
        <v>12.297499999999999</v>
      </c>
      <c r="AF124" s="215">
        <f t="shared" si="60"/>
        <v>120</v>
      </c>
      <c r="AG124" s="212" t="s">
        <v>3453</v>
      </c>
      <c r="AH124" s="212" t="s">
        <v>3451</v>
      </c>
      <c r="AI124" s="212" t="s">
        <v>3452</v>
      </c>
      <c r="AJ124" s="212" t="s">
        <v>3456</v>
      </c>
      <c r="AK124" s="212" t="s">
        <v>3454</v>
      </c>
      <c r="AL124" s="212" t="s">
        <v>3455</v>
      </c>
      <c r="AM124" s="212" t="s">
        <v>3457</v>
      </c>
      <c r="AN124" s="212" t="s">
        <v>3460</v>
      </c>
      <c r="AO124" s="212" t="s">
        <v>3459</v>
      </c>
      <c r="AP124" s="212" t="s">
        <v>3458</v>
      </c>
    </row>
    <row r="125" spans="1:43" s="217" customFormat="1" ht="11.25">
      <c r="A125" s="210">
        <v>118</v>
      </c>
      <c r="B125" s="218" t="s">
        <v>2779</v>
      </c>
      <c r="C125" s="218" t="s">
        <v>74</v>
      </c>
      <c r="D125" s="213" t="s">
        <v>2780</v>
      </c>
      <c r="E125" s="213">
        <v>28</v>
      </c>
      <c r="F125" s="214">
        <v>9.44</v>
      </c>
      <c r="G125" s="215">
        <v>17</v>
      </c>
      <c r="H125" s="215" t="s">
        <v>3372</v>
      </c>
      <c r="I125" s="214">
        <v>11.95</v>
      </c>
      <c r="J125" s="215">
        <v>30</v>
      </c>
      <c r="K125" s="215" t="s">
        <v>3372</v>
      </c>
      <c r="L125" s="216">
        <f t="shared" si="48"/>
        <v>10.695</v>
      </c>
      <c r="M125" s="213">
        <f t="shared" si="49"/>
        <v>60</v>
      </c>
      <c r="N125" s="213">
        <f t="shared" si="50"/>
        <v>0</v>
      </c>
      <c r="O125" s="213">
        <f t="shared" si="51"/>
        <v>1</v>
      </c>
      <c r="P125" s="214">
        <v>12.83</v>
      </c>
      <c r="Q125" s="215">
        <v>30</v>
      </c>
      <c r="R125" s="215" t="s">
        <v>3372</v>
      </c>
      <c r="S125" s="214">
        <v>15.58</v>
      </c>
      <c r="T125" s="215">
        <v>30</v>
      </c>
      <c r="U125" s="215" t="s">
        <v>3372</v>
      </c>
      <c r="V125" s="214">
        <f t="shared" ref="V125:V156" si="63">(P125+S125)/2</f>
        <v>14.205</v>
      </c>
      <c r="W125" s="215">
        <f t="shared" ref="W125:W156" si="64">IF(V125&gt;=10,60,Q125+T125)</f>
        <v>60</v>
      </c>
      <c r="X125" s="215">
        <f t="shared" ref="X125:X156" si="65">IF(R125="ACC",0,1)+IF(U125="ACC",0,1)</f>
        <v>0</v>
      </c>
      <c r="Y125" s="215">
        <f t="shared" ref="Y125:Y156" si="66">IF(P125&lt;10,1,(IF(S125&lt;10,1,0)))</f>
        <v>0</v>
      </c>
      <c r="Z125" s="215">
        <f t="shared" si="55"/>
        <v>0</v>
      </c>
      <c r="AA125" s="215">
        <f t="shared" si="56"/>
        <v>1</v>
      </c>
      <c r="AB125" s="215">
        <f t="shared" si="57"/>
        <v>1</v>
      </c>
      <c r="AC125" s="214">
        <f t="shared" si="62"/>
        <v>0.99</v>
      </c>
      <c r="AD125" s="214">
        <f t="shared" si="58"/>
        <v>12.45</v>
      </c>
      <c r="AE125" s="214">
        <f t="shared" si="59"/>
        <v>12.3255</v>
      </c>
      <c r="AF125" s="215">
        <f t="shared" si="60"/>
        <v>120</v>
      </c>
      <c r="AG125" s="212" t="s">
        <v>3453</v>
      </c>
      <c r="AH125" s="212" t="s">
        <v>3451</v>
      </c>
      <c r="AI125" s="212" t="s">
        <v>3455</v>
      </c>
      <c r="AJ125" s="212" t="s">
        <v>3456</v>
      </c>
      <c r="AK125" s="212" t="s">
        <v>3452</v>
      </c>
      <c r="AL125" s="212" t="s">
        <v>3459</v>
      </c>
      <c r="AM125" s="212" t="s">
        <v>3454</v>
      </c>
      <c r="AN125" s="212" t="s">
        <v>3460</v>
      </c>
      <c r="AO125" s="212" t="s">
        <v>3457</v>
      </c>
      <c r="AP125" s="212" t="s">
        <v>3458</v>
      </c>
    </row>
    <row r="126" spans="1:43" s="217" customFormat="1" ht="11.25">
      <c r="A126" s="210">
        <v>119</v>
      </c>
      <c r="B126" s="218" t="s">
        <v>1807</v>
      </c>
      <c r="C126" s="218" t="s">
        <v>233</v>
      </c>
      <c r="D126" s="213" t="s">
        <v>1808</v>
      </c>
      <c r="E126" s="213">
        <v>18</v>
      </c>
      <c r="F126" s="214">
        <v>11.09</v>
      </c>
      <c r="G126" s="215">
        <v>30</v>
      </c>
      <c r="H126" s="215" t="s">
        <v>3373</v>
      </c>
      <c r="I126" s="214">
        <v>11.76</v>
      </c>
      <c r="J126" s="215">
        <v>30</v>
      </c>
      <c r="K126" s="215" t="s">
        <v>3372</v>
      </c>
      <c r="L126" s="216">
        <f t="shared" si="48"/>
        <v>11.425000000000001</v>
      </c>
      <c r="M126" s="213">
        <f t="shared" si="49"/>
        <v>60</v>
      </c>
      <c r="N126" s="213">
        <f t="shared" si="50"/>
        <v>1</v>
      </c>
      <c r="O126" s="213">
        <f t="shared" si="51"/>
        <v>0</v>
      </c>
      <c r="P126" s="214">
        <v>13.72</v>
      </c>
      <c r="Q126" s="215">
        <v>30</v>
      </c>
      <c r="R126" s="215" t="s">
        <v>3372</v>
      </c>
      <c r="S126" s="214">
        <v>13.22</v>
      </c>
      <c r="T126" s="215">
        <v>30</v>
      </c>
      <c r="U126" s="215" t="s">
        <v>3372</v>
      </c>
      <c r="V126" s="214">
        <f t="shared" si="63"/>
        <v>13.47</v>
      </c>
      <c r="W126" s="215">
        <f t="shared" si="64"/>
        <v>60</v>
      </c>
      <c r="X126" s="215">
        <f t="shared" si="65"/>
        <v>0</v>
      </c>
      <c r="Y126" s="215">
        <f t="shared" si="66"/>
        <v>0</v>
      </c>
      <c r="Z126" s="215">
        <f t="shared" si="55"/>
        <v>1</v>
      </c>
      <c r="AA126" s="215">
        <f t="shared" si="56"/>
        <v>0</v>
      </c>
      <c r="AB126" s="215">
        <f t="shared" si="57"/>
        <v>1</v>
      </c>
      <c r="AC126" s="214">
        <f t="shared" si="62"/>
        <v>0.99</v>
      </c>
      <c r="AD126" s="214">
        <f t="shared" si="58"/>
        <v>12.447500000000002</v>
      </c>
      <c r="AE126" s="214">
        <f t="shared" si="59"/>
        <v>12.323025000000001</v>
      </c>
      <c r="AF126" s="215">
        <f t="shared" si="60"/>
        <v>120</v>
      </c>
      <c r="AG126" s="212" t="s">
        <v>3453</v>
      </c>
      <c r="AH126" s="212" t="s">
        <v>3451</v>
      </c>
      <c r="AI126" s="212" t="s">
        <v>3455</v>
      </c>
      <c r="AJ126" s="212" t="s">
        <v>3456</v>
      </c>
      <c r="AK126" s="212" t="s">
        <v>3454</v>
      </c>
      <c r="AL126" s="212" t="s">
        <v>3457</v>
      </c>
      <c r="AM126" s="212" t="s">
        <v>3452</v>
      </c>
      <c r="AN126" s="212" t="s">
        <v>3459</v>
      </c>
      <c r="AO126" s="212" t="s">
        <v>3460</v>
      </c>
      <c r="AP126" s="212" t="s">
        <v>3458</v>
      </c>
    </row>
    <row r="127" spans="1:43" s="217" customFormat="1" ht="11.25">
      <c r="A127" s="210">
        <v>120</v>
      </c>
      <c r="B127" s="228" t="s">
        <v>1737</v>
      </c>
      <c r="C127" s="218" t="s">
        <v>1738</v>
      </c>
      <c r="D127" s="213" t="s">
        <v>1739</v>
      </c>
      <c r="E127" s="213">
        <v>17</v>
      </c>
      <c r="F127" s="214">
        <v>10.88</v>
      </c>
      <c r="G127" s="215">
        <v>30</v>
      </c>
      <c r="H127" s="215" t="s">
        <v>3372</v>
      </c>
      <c r="I127" s="214">
        <v>11.29</v>
      </c>
      <c r="J127" s="215">
        <v>30</v>
      </c>
      <c r="K127" s="215" t="s">
        <v>3373</v>
      </c>
      <c r="L127" s="216">
        <f t="shared" si="48"/>
        <v>11.085000000000001</v>
      </c>
      <c r="M127" s="213">
        <f t="shared" si="49"/>
        <v>60</v>
      </c>
      <c r="N127" s="213">
        <f t="shared" si="50"/>
        <v>1</v>
      </c>
      <c r="O127" s="213">
        <f t="shared" si="51"/>
        <v>0</v>
      </c>
      <c r="P127" s="214">
        <v>12.67</v>
      </c>
      <c r="Q127" s="215">
        <v>30</v>
      </c>
      <c r="R127" s="215" t="s">
        <v>3372</v>
      </c>
      <c r="S127" s="214">
        <v>14.92</v>
      </c>
      <c r="T127" s="215">
        <v>30</v>
      </c>
      <c r="U127" s="215" t="s">
        <v>3372</v>
      </c>
      <c r="V127" s="214">
        <f t="shared" si="63"/>
        <v>13.795</v>
      </c>
      <c r="W127" s="215">
        <f t="shared" si="64"/>
        <v>60</v>
      </c>
      <c r="X127" s="215">
        <f t="shared" si="65"/>
        <v>0</v>
      </c>
      <c r="Y127" s="215">
        <f t="shared" si="66"/>
        <v>0</v>
      </c>
      <c r="Z127" s="215">
        <f t="shared" si="55"/>
        <v>1</v>
      </c>
      <c r="AA127" s="215">
        <f t="shared" si="56"/>
        <v>0</v>
      </c>
      <c r="AB127" s="215">
        <f t="shared" si="57"/>
        <v>1</v>
      </c>
      <c r="AC127" s="214">
        <f t="shared" si="62"/>
        <v>0.99</v>
      </c>
      <c r="AD127" s="214">
        <f t="shared" si="58"/>
        <v>12.440000000000001</v>
      </c>
      <c r="AE127" s="214">
        <f t="shared" si="59"/>
        <v>12.315600000000002</v>
      </c>
      <c r="AF127" s="215">
        <f t="shared" si="60"/>
        <v>120</v>
      </c>
      <c r="AG127" s="212" t="s">
        <v>3453</v>
      </c>
      <c r="AH127" s="212" t="s">
        <v>3451</v>
      </c>
      <c r="AI127" s="212" t="s">
        <v>3455</v>
      </c>
      <c r="AJ127" s="212" t="s">
        <v>3456</v>
      </c>
      <c r="AK127" s="212" t="s">
        <v>3454</v>
      </c>
      <c r="AL127" s="212" t="s">
        <v>3452</v>
      </c>
      <c r="AM127" s="212" t="s">
        <v>3457</v>
      </c>
      <c r="AN127" s="212" t="s">
        <v>3460</v>
      </c>
      <c r="AO127" s="212" t="s">
        <v>3458</v>
      </c>
      <c r="AP127" s="212" t="s">
        <v>3459</v>
      </c>
    </row>
    <row r="128" spans="1:43" s="217" customFormat="1" ht="11.25">
      <c r="A128" s="210">
        <v>121</v>
      </c>
      <c r="B128" s="218" t="s">
        <v>651</v>
      </c>
      <c r="C128" s="218" t="s">
        <v>652</v>
      </c>
      <c r="D128" s="213" t="s">
        <v>653</v>
      </c>
      <c r="E128" s="213">
        <v>6</v>
      </c>
      <c r="F128" s="214">
        <v>12.27</v>
      </c>
      <c r="G128" s="215">
        <v>30</v>
      </c>
      <c r="H128" s="215" t="s">
        <v>3372</v>
      </c>
      <c r="I128" s="214">
        <v>11.66</v>
      </c>
      <c r="J128" s="215">
        <v>30</v>
      </c>
      <c r="K128" s="215" t="s">
        <v>3372</v>
      </c>
      <c r="L128" s="216">
        <f t="shared" si="48"/>
        <v>11.965</v>
      </c>
      <c r="M128" s="213">
        <f t="shared" si="49"/>
        <v>60</v>
      </c>
      <c r="N128" s="213">
        <f t="shared" si="50"/>
        <v>0</v>
      </c>
      <c r="O128" s="213">
        <f t="shared" si="51"/>
        <v>0</v>
      </c>
      <c r="P128" s="214">
        <v>10.67</v>
      </c>
      <c r="Q128" s="215">
        <v>30</v>
      </c>
      <c r="R128" s="215" t="s">
        <v>3372</v>
      </c>
      <c r="S128" s="214">
        <v>14.62</v>
      </c>
      <c r="T128" s="215">
        <v>30</v>
      </c>
      <c r="U128" s="215" t="s">
        <v>3372</v>
      </c>
      <c r="V128" s="214">
        <f t="shared" si="63"/>
        <v>12.645</v>
      </c>
      <c r="W128" s="215">
        <f t="shared" si="64"/>
        <v>60</v>
      </c>
      <c r="X128" s="215">
        <f t="shared" si="65"/>
        <v>0</v>
      </c>
      <c r="Y128" s="215">
        <f t="shared" si="66"/>
        <v>0</v>
      </c>
      <c r="Z128" s="215">
        <f t="shared" si="55"/>
        <v>0</v>
      </c>
      <c r="AA128" s="215">
        <f t="shared" si="56"/>
        <v>0</v>
      </c>
      <c r="AB128" s="215">
        <f t="shared" si="57"/>
        <v>0</v>
      </c>
      <c r="AC128" s="214">
        <f t="shared" si="62"/>
        <v>1</v>
      </c>
      <c r="AD128" s="214">
        <f t="shared" si="58"/>
        <v>12.305</v>
      </c>
      <c r="AE128" s="214">
        <f t="shared" si="59"/>
        <v>12.305</v>
      </c>
      <c r="AF128" s="215">
        <f t="shared" si="60"/>
        <v>120</v>
      </c>
      <c r="AG128" s="212" t="s">
        <v>3453</v>
      </c>
      <c r="AH128" s="212" t="s">
        <v>3451</v>
      </c>
      <c r="AI128" s="212" t="s">
        <v>3456</v>
      </c>
      <c r="AJ128" s="212" t="s">
        <v>3452</v>
      </c>
      <c r="AK128" s="212" t="s">
        <v>3454</v>
      </c>
      <c r="AL128" s="212" t="s">
        <v>3455</v>
      </c>
      <c r="AM128" s="212" t="s">
        <v>3460</v>
      </c>
      <c r="AN128" s="212" t="s">
        <v>3457</v>
      </c>
      <c r="AO128" s="212" t="s">
        <v>3458</v>
      </c>
      <c r="AP128" s="212" t="s">
        <v>3459</v>
      </c>
    </row>
    <row r="129" spans="1:42" s="217" customFormat="1" ht="11.25">
      <c r="A129" s="210">
        <v>122</v>
      </c>
      <c r="B129" s="218" t="s">
        <v>1627</v>
      </c>
      <c r="C129" s="218" t="s">
        <v>1268</v>
      </c>
      <c r="D129" s="213" t="s">
        <v>1628</v>
      </c>
      <c r="E129" s="213">
        <v>16</v>
      </c>
      <c r="F129" s="214">
        <v>11.97</v>
      </c>
      <c r="G129" s="215">
        <v>30</v>
      </c>
      <c r="H129" s="215" t="s">
        <v>3372</v>
      </c>
      <c r="I129" s="214">
        <v>11.9</v>
      </c>
      <c r="J129" s="215">
        <v>30</v>
      </c>
      <c r="K129" s="215" t="s">
        <v>3372</v>
      </c>
      <c r="L129" s="216">
        <f t="shared" si="48"/>
        <v>11.935</v>
      </c>
      <c r="M129" s="213">
        <f t="shared" si="49"/>
        <v>60</v>
      </c>
      <c r="N129" s="213">
        <f t="shared" si="50"/>
        <v>0</v>
      </c>
      <c r="O129" s="213">
        <f t="shared" si="51"/>
        <v>0</v>
      </c>
      <c r="P129" s="214">
        <v>11.83</v>
      </c>
      <c r="Q129" s="215">
        <v>30</v>
      </c>
      <c r="R129" s="215" t="s">
        <v>3372</v>
      </c>
      <c r="S129" s="214">
        <v>13.43</v>
      </c>
      <c r="T129" s="215">
        <v>30</v>
      </c>
      <c r="U129" s="215" t="s">
        <v>3372</v>
      </c>
      <c r="V129" s="214">
        <f t="shared" si="63"/>
        <v>12.629999999999999</v>
      </c>
      <c r="W129" s="215">
        <f t="shared" si="64"/>
        <v>60</v>
      </c>
      <c r="X129" s="215">
        <f t="shared" si="65"/>
        <v>0</v>
      </c>
      <c r="Y129" s="215">
        <f t="shared" si="66"/>
        <v>0</v>
      </c>
      <c r="Z129" s="215">
        <f t="shared" si="55"/>
        <v>0</v>
      </c>
      <c r="AA129" s="215">
        <f t="shared" si="56"/>
        <v>0</v>
      </c>
      <c r="AB129" s="215">
        <f t="shared" si="57"/>
        <v>0</v>
      </c>
      <c r="AC129" s="214">
        <f t="shared" si="62"/>
        <v>1</v>
      </c>
      <c r="AD129" s="214">
        <f t="shared" si="58"/>
        <v>12.282499999999999</v>
      </c>
      <c r="AE129" s="214">
        <f t="shared" si="59"/>
        <v>12.282499999999999</v>
      </c>
      <c r="AF129" s="215">
        <f t="shared" si="60"/>
        <v>120</v>
      </c>
      <c r="AG129" s="212" t="s">
        <v>3453</v>
      </c>
      <c r="AH129" s="212" t="s">
        <v>3451</v>
      </c>
      <c r="AI129" s="212" t="s">
        <v>3456</v>
      </c>
      <c r="AJ129" s="212" t="s">
        <v>3457</v>
      </c>
      <c r="AK129" s="212" t="s">
        <v>3455</v>
      </c>
      <c r="AL129" s="212" t="s">
        <v>3452</v>
      </c>
      <c r="AM129" s="212" t="s">
        <v>3454</v>
      </c>
      <c r="AN129" s="212" t="s">
        <v>3460</v>
      </c>
      <c r="AO129" s="212" t="s">
        <v>3458</v>
      </c>
      <c r="AP129" s="212" t="s">
        <v>3459</v>
      </c>
    </row>
    <row r="130" spans="1:42" s="217" customFormat="1" ht="11.25">
      <c r="A130" s="210">
        <v>123</v>
      </c>
      <c r="B130" s="218" t="s">
        <v>1566</v>
      </c>
      <c r="C130" s="218" t="s">
        <v>785</v>
      </c>
      <c r="D130" s="213" t="s">
        <v>1567</v>
      </c>
      <c r="E130" s="213">
        <v>15</v>
      </c>
      <c r="F130" s="214">
        <v>13.38</v>
      </c>
      <c r="G130" s="215">
        <v>30</v>
      </c>
      <c r="H130" s="215" t="s">
        <v>3372</v>
      </c>
      <c r="I130" s="214">
        <v>11.06</v>
      </c>
      <c r="J130" s="215">
        <v>30</v>
      </c>
      <c r="K130" s="215" t="s">
        <v>3372</v>
      </c>
      <c r="L130" s="216">
        <f t="shared" si="48"/>
        <v>12.22</v>
      </c>
      <c r="M130" s="213">
        <f t="shared" si="49"/>
        <v>60</v>
      </c>
      <c r="N130" s="213">
        <f t="shared" si="50"/>
        <v>0</v>
      </c>
      <c r="O130" s="213">
        <f t="shared" si="51"/>
        <v>0</v>
      </c>
      <c r="P130" s="214">
        <v>11.71</v>
      </c>
      <c r="Q130" s="215">
        <v>30</v>
      </c>
      <c r="R130" s="215" t="s">
        <v>3372</v>
      </c>
      <c r="S130" s="214">
        <v>12.96</v>
      </c>
      <c r="T130" s="215">
        <v>30</v>
      </c>
      <c r="U130" s="215" t="s">
        <v>3372</v>
      </c>
      <c r="V130" s="214">
        <f t="shared" si="63"/>
        <v>12.335000000000001</v>
      </c>
      <c r="W130" s="215">
        <f t="shared" si="64"/>
        <v>60</v>
      </c>
      <c r="X130" s="215">
        <f t="shared" si="65"/>
        <v>0</v>
      </c>
      <c r="Y130" s="215">
        <f t="shared" si="66"/>
        <v>0</v>
      </c>
      <c r="Z130" s="215">
        <f t="shared" si="55"/>
        <v>0</v>
      </c>
      <c r="AA130" s="215">
        <f t="shared" si="56"/>
        <v>0</v>
      </c>
      <c r="AB130" s="215">
        <f t="shared" si="57"/>
        <v>0</v>
      </c>
      <c r="AC130" s="214">
        <f t="shared" si="62"/>
        <v>1</v>
      </c>
      <c r="AD130" s="214">
        <f t="shared" si="58"/>
        <v>12.2775</v>
      </c>
      <c r="AE130" s="214">
        <f t="shared" si="59"/>
        <v>12.2775</v>
      </c>
      <c r="AF130" s="215">
        <f t="shared" si="60"/>
        <v>120</v>
      </c>
      <c r="AG130" s="212" t="s">
        <v>3453</v>
      </c>
      <c r="AH130" s="212" t="s">
        <v>3455</v>
      </c>
      <c r="AI130" s="212" t="s">
        <v>3451</v>
      </c>
      <c r="AJ130" s="212" t="s">
        <v>3452</v>
      </c>
      <c r="AK130" s="212" t="s">
        <v>3456</v>
      </c>
      <c r="AL130" s="212" t="s">
        <v>3454</v>
      </c>
      <c r="AM130" s="212" t="s">
        <v>3457</v>
      </c>
      <c r="AN130" s="212" t="s">
        <v>3460</v>
      </c>
      <c r="AO130" s="212" t="s">
        <v>3458</v>
      </c>
      <c r="AP130" s="212" t="s">
        <v>3459</v>
      </c>
    </row>
    <row r="131" spans="1:42" s="217" customFormat="1" ht="11.25">
      <c r="A131" s="210">
        <v>124</v>
      </c>
      <c r="B131" s="222" t="s">
        <v>470</v>
      </c>
      <c r="C131" s="222" t="s">
        <v>471</v>
      </c>
      <c r="D131" s="221" t="s">
        <v>472</v>
      </c>
      <c r="E131" s="213">
        <v>4</v>
      </c>
      <c r="F131" s="214">
        <v>13.33</v>
      </c>
      <c r="G131" s="215">
        <v>30</v>
      </c>
      <c r="H131" s="215" t="s">
        <v>3372</v>
      </c>
      <c r="I131" s="214">
        <v>8.67</v>
      </c>
      <c r="J131" s="215">
        <v>23</v>
      </c>
      <c r="K131" s="215" t="s">
        <v>3372</v>
      </c>
      <c r="L131" s="216">
        <f t="shared" si="48"/>
        <v>11</v>
      </c>
      <c r="M131" s="213">
        <f t="shared" si="49"/>
        <v>60</v>
      </c>
      <c r="N131" s="213">
        <f t="shared" si="50"/>
        <v>0</v>
      </c>
      <c r="O131" s="213">
        <f t="shared" si="51"/>
        <v>1</v>
      </c>
      <c r="P131" s="214">
        <v>13.45</v>
      </c>
      <c r="Q131" s="215">
        <v>30</v>
      </c>
      <c r="R131" s="215" t="s">
        <v>3372</v>
      </c>
      <c r="S131" s="214">
        <v>14.08</v>
      </c>
      <c r="T131" s="215">
        <v>30</v>
      </c>
      <c r="U131" s="215" t="s">
        <v>3372</v>
      </c>
      <c r="V131" s="214">
        <f t="shared" si="63"/>
        <v>13.765000000000001</v>
      </c>
      <c r="W131" s="215">
        <f t="shared" si="64"/>
        <v>60</v>
      </c>
      <c r="X131" s="215">
        <f t="shared" si="65"/>
        <v>0</v>
      </c>
      <c r="Y131" s="215">
        <f t="shared" si="66"/>
        <v>0</v>
      </c>
      <c r="Z131" s="215">
        <f t="shared" si="55"/>
        <v>0</v>
      </c>
      <c r="AA131" s="215">
        <f t="shared" si="56"/>
        <v>1</v>
      </c>
      <c r="AB131" s="215">
        <f t="shared" si="57"/>
        <v>1</v>
      </c>
      <c r="AC131" s="214">
        <f t="shared" si="62"/>
        <v>0.99</v>
      </c>
      <c r="AD131" s="214">
        <f t="shared" si="58"/>
        <v>12.3825</v>
      </c>
      <c r="AE131" s="214">
        <f t="shared" si="59"/>
        <v>12.258675</v>
      </c>
      <c r="AF131" s="215">
        <f t="shared" si="60"/>
        <v>120</v>
      </c>
      <c r="AG131" s="212" t="s">
        <v>3453</v>
      </c>
      <c r="AH131" s="212" t="s">
        <v>3451</v>
      </c>
      <c r="AI131" s="212" t="s">
        <v>3452</v>
      </c>
      <c r="AJ131" s="212" t="s">
        <v>3456</v>
      </c>
      <c r="AK131" s="212" t="s">
        <v>3454</v>
      </c>
      <c r="AL131" s="212" t="s">
        <v>3457</v>
      </c>
      <c r="AM131" s="212" t="s">
        <v>3455</v>
      </c>
      <c r="AN131" s="212" t="s">
        <v>3460</v>
      </c>
      <c r="AO131" s="212" t="s">
        <v>3459</v>
      </c>
      <c r="AP131" s="212" t="s">
        <v>3458</v>
      </c>
    </row>
    <row r="132" spans="1:42" s="217" customFormat="1" ht="11.25">
      <c r="A132" s="210">
        <v>125</v>
      </c>
      <c r="B132" s="219" t="s">
        <v>2346</v>
      </c>
      <c r="C132" s="219" t="s">
        <v>2347</v>
      </c>
      <c r="D132" s="213" t="s">
        <v>2348</v>
      </c>
      <c r="E132" s="213">
        <v>23</v>
      </c>
      <c r="F132" s="214">
        <v>12.58</v>
      </c>
      <c r="G132" s="215">
        <v>30</v>
      </c>
      <c r="H132" s="215" t="s">
        <v>3373</v>
      </c>
      <c r="I132" s="214">
        <v>11.9</v>
      </c>
      <c r="J132" s="215">
        <v>30</v>
      </c>
      <c r="K132" s="215" t="s">
        <v>3372</v>
      </c>
      <c r="L132" s="216">
        <f t="shared" si="48"/>
        <v>12.24</v>
      </c>
      <c r="M132" s="213">
        <f t="shared" si="49"/>
        <v>60</v>
      </c>
      <c r="N132" s="213">
        <f t="shared" si="50"/>
        <v>1</v>
      </c>
      <c r="O132" s="213">
        <f t="shared" si="51"/>
        <v>0</v>
      </c>
      <c r="P132" s="214">
        <v>13.67</v>
      </c>
      <c r="Q132" s="215">
        <v>30</v>
      </c>
      <c r="R132" s="215" t="s">
        <v>3372</v>
      </c>
      <c r="S132" s="214">
        <v>11.35</v>
      </c>
      <c r="T132" s="215">
        <v>30</v>
      </c>
      <c r="U132" s="215" t="s">
        <v>3372</v>
      </c>
      <c r="V132" s="214">
        <f t="shared" si="63"/>
        <v>12.51</v>
      </c>
      <c r="W132" s="215">
        <f t="shared" si="64"/>
        <v>60</v>
      </c>
      <c r="X132" s="215">
        <f t="shared" si="65"/>
        <v>0</v>
      </c>
      <c r="Y132" s="215">
        <f t="shared" si="66"/>
        <v>0</v>
      </c>
      <c r="Z132" s="215">
        <f t="shared" si="55"/>
        <v>1</v>
      </c>
      <c r="AA132" s="215">
        <f t="shared" si="56"/>
        <v>0</v>
      </c>
      <c r="AB132" s="215">
        <f t="shared" si="57"/>
        <v>1</v>
      </c>
      <c r="AC132" s="214">
        <f t="shared" si="62"/>
        <v>0.99</v>
      </c>
      <c r="AD132" s="214">
        <f t="shared" si="58"/>
        <v>12.375</v>
      </c>
      <c r="AE132" s="214">
        <f t="shared" si="59"/>
        <v>12.251250000000001</v>
      </c>
      <c r="AF132" s="215">
        <f t="shared" si="60"/>
        <v>120</v>
      </c>
      <c r="AG132" s="212" t="s">
        <v>3453</v>
      </c>
      <c r="AH132" s="212" t="s">
        <v>3451</v>
      </c>
      <c r="AI132" s="212" t="s">
        <v>3454</v>
      </c>
      <c r="AJ132" s="212" t="s">
        <v>3457</v>
      </c>
      <c r="AK132" s="212" t="s">
        <v>3452</v>
      </c>
      <c r="AL132" s="212" t="s">
        <v>3456</v>
      </c>
      <c r="AM132" s="212" t="s">
        <v>3455</v>
      </c>
      <c r="AN132" s="212" t="s">
        <v>3459</v>
      </c>
      <c r="AO132" s="212" t="s">
        <v>3460</v>
      </c>
      <c r="AP132" s="212" t="s">
        <v>3458</v>
      </c>
    </row>
    <row r="133" spans="1:42" s="217" customFormat="1" ht="11.25">
      <c r="A133" s="210">
        <v>126</v>
      </c>
      <c r="B133" s="218" t="s">
        <v>1852</v>
      </c>
      <c r="C133" s="218" t="s">
        <v>565</v>
      </c>
      <c r="D133" s="213" t="s">
        <v>1853</v>
      </c>
      <c r="E133" s="213">
        <v>18</v>
      </c>
      <c r="F133" s="214">
        <v>11.9</v>
      </c>
      <c r="G133" s="215">
        <v>30</v>
      </c>
      <c r="H133" s="215" t="s">
        <v>3372</v>
      </c>
      <c r="I133" s="214">
        <v>11.74</v>
      </c>
      <c r="J133" s="215">
        <v>30</v>
      </c>
      <c r="K133" s="215" t="s">
        <v>3372</v>
      </c>
      <c r="L133" s="216">
        <f t="shared" si="48"/>
        <v>11.82</v>
      </c>
      <c r="M133" s="213">
        <f t="shared" si="49"/>
        <v>60</v>
      </c>
      <c r="N133" s="213">
        <f t="shared" si="50"/>
        <v>0</v>
      </c>
      <c r="O133" s="213">
        <f t="shared" si="51"/>
        <v>0</v>
      </c>
      <c r="P133" s="214">
        <v>10.96</v>
      </c>
      <c r="Q133" s="215">
        <v>30</v>
      </c>
      <c r="R133" s="215" t="s">
        <v>3372</v>
      </c>
      <c r="S133" s="214">
        <v>14.34</v>
      </c>
      <c r="T133" s="215">
        <v>30</v>
      </c>
      <c r="U133" s="215" t="s">
        <v>3372</v>
      </c>
      <c r="V133" s="214">
        <f t="shared" si="63"/>
        <v>12.65</v>
      </c>
      <c r="W133" s="215">
        <f t="shared" si="64"/>
        <v>60</v>
      </c>
      <c r="X133" s="215">
        <f t="shared" si="65"/>
        <v>0</v>
      </c>
      <c r="Y133" s="215">
        <f t="shared" si="66"/>
        <v>0</v>
      </c>
      <c r="Z133" s="215">
        <f t="shared" si="55"/>
        <v>0</v>
      </c>
      <c r="AA133" s="215">
        <f t="shared" si="56"/>
        <v>0</v>
      </c>
      <c r="AB133" s="215">
        <f t="shared" si="57"/>
        <v>0</v>
      </c>
      <c r="AC133" s="214">
        <f t="shared" si="62"/>
        <v>1</v>
      </c>
      <c r="AD133" s="214">
        <f t="shared" si="58"/>
        <v>12.234999999999999</v>
      </c>
      <c r="AE133" s="214">
        <f t="shared" si="59"/>
        <v>12.234999999999999</v>
      </c>
      <c r="AF133" s="215">
        <f t="shared" si="60"/>
        <v>120</v>
      </c>
      <c r="AG133" s="212" t="s">
        <v>3453</v>
      </c>
      <c r="AH133" s="212" t="s">
        <v>3451</v>
      </c>
      <c r="AI133" s="212" t="s">
        <v>3452</v>
      </c>
      <c r="AJ133" s="212" t="s">
        <v>3455</v>
      </c>
      <c r="AK133" s="212" t="s">
        <v>3457</v>
      </c>
      <c r="AL133" s="212" t="s">
        <v>3454</v>
      </c>
      <c r="AM133" s="212" t="s">
        <v>3456</v>
      </c>
      <c r="AN133" s="212" t="s">
        <v>3459</v>
      </c>
      <c r="AO133" s="212" t="s">
        <v>3460</v>
      </c>
      <c r="AP133" s="212" t="s">
        <v>3458</v>
      </c>
    </row>
    <row r="134" spans="1:42" s="217" customFormat="1" ht="11.25">
      <c r="A134" s="210">
        <v>127</v>
      </c>
      <c r="B134" s="219" t="s">
        <v>2357</v>
      </c>
      <c r="C134" s="219" t="s">
        <v>2358</v>
      </c>
      <c r="D134" s="213" t="s">
        <v>2359</v>
      </c>
      <c r="E134" s="213">
        <v>23</v>
      </c>
      <c r="F134" s="214">
        <v>12.31</v>
      </c>
      <c r="G134" s="215">
        <v>30</v>
      </c>
      <c r="H134" s="215" t="s">
        <v>3372</v>
      </c>
      <c r="I134" s="214">
        <v>10.14</v>
      </c>
      <c r="J134" s="215">
        <v>30</v>
      </c>
      <c r="K134" s="215" t="s">
        <v>3372</v>
      </c>
      <c r="L134" s="216">
        <f t="shared" si="48"/>
        <v>11.225000000000001</v>
      </c>
      <c r="M134" s="213">
        <f t="shared" si="49"/>
        <v>60</v>
      </c>
      <c r="N134" s="213">
        <f t="shared" si="50"/>
        <v>0</v>
      </c>
      <c r="O134" s="213">
        <f t="shared" si="51"/>
        <v>0</v>
      </c>
      <c r="P134" s="214">
        <v>13.13</v>
      </c>
      <c r="Q134" s="215">
        <v>30</v>
      </c>
      <c r="R134" s="215" t="s">
        <v>3372</v>
      </c>
      <c r="S134" s="214">
        <v>13.31</v>
      </c>
      <c r="T134" s="215">
        <v>30</v>
      </c>
      <c r="U134" s="215" t="s">
        <v>3372</v>
      </c>
      <c r="V134" s="214">
        <f t="shared" si="63"/>
        <v>13.22</v>
      </c>
      <c r="W134" s="215">
        <f t="shared" si="64"/>
        <v>60</v>
      </c>
      <c r="X134" s="215">
        <f t="shared" si="65"/>
        <v>0</v>
      </c>
      <c r="Y134" s="215">
        <f t="shared" si="66"/>
        <v>0</v>
      </c>
      <c r="Z134" s="215">
        <f t="shared" si="55"/>
        <v>0</v>
      </c>
      <c r="AA134" s="215">
        <f t="shared" si="56"/>
        <v>0</v>
      </c>
      <c r="AB134" s="215">
        <f t="shared" si="57"/>
        <v>0</v>
      </c>
      <c r="AC134" s="214">
        <f t="shared" si="62"/>
        <v>1</v>
      </c>
      <c r="AD134" s="214">
        <f t="shared" si="58"/>
        <v>12.2225</v>
      </c>
      <c r="AE134" s="214">
        <f t="shared" si="59"/>
        <v>12.2225</v>
      </c>
      <c r="AF134" s="215">
        <f t="shared" si="60"/>
        <v>120</v>
      </c>
      <c r="AG134" s="212" t="s">
        <v>3453</v>
      </c>
      <c r="AH134" s="212" t="s">
        <v>3451</v>
      </c>
      <c r="AI134" s="212" t="s">
        <v>3456</v>
      </c>
      <c r="AJ134" s="212" t="s">
        <v>3452</v>
      </c>
      <c r="AK134" s="212" t="s">
        <v>3454</v>
      </c>
      <c r="AL134" s="212" t="s">
        <v>3459</v>
      </c>
      <c r="AM134" s="212" t="s">
        <v>3455</v>
      </c>
      <c r="AN134" s="212" t="s">
        <v>3458</v>
      </c>
      <c r="AO134" s="212" t="s">
        <v>3457</v>
      </c>
      <c r="AP134" s="212" t="s">
        <v>3460</v>
      </c>
    </row>
    <row r="135" spans="1:42" s="217" customFormat="1" ht="11.25">
      <c r="A135" s="210">
        <v>128</v>
      </c>
      <c r="B135" s="222" t="s">
        <v>2557</v>
      </c>
      <c r="C135" s="222" t="s">
        <v>551</v>
      </c>
      <c r="D135" s="221" t="s">
        <v>2558</v>
      </c>
      <c r="E135" s="213">
        <v>26</v>
      </c>
      <c r="F135" s="214">
        <v>11.18</v>
      </c>
      <c r="G135" s="215">
        <v>30</v>
      </c>
      <c r="H135" s="215" t="s">
        <v>3372</v>
      </c>
      <c r="I135" s="214">
        <v>10.8</v>
      </c>
      <c r="J135" s="215">
        <v>30</v>
      </c>
      <c r="K135" s="215" t="s">
        <v>3372</v>
      </c>
      <c r="L135" s="216">
        <f t="shared" si="48"/>
        <v>10.99</v>
      </c>
      <c r="M135" s="213">
        <f t="shared" si="49"/>
        <v>60</v>
      </c>
      <c r="N135" s="213">
        <f t="shared" si="50"/>
        <v>0</v>
      </c>
      <c r="O135" s="213">
        <f t="shared" si="51"/>
        <v>0</v>
      </c>
      <c r="P135" s="214">
        <v>12.26</v>
      </c>
      <c r="Q135" s="215">
        <v>30</v>
      </c>
      <c r="R135" s="215" t="s">
        <v>3372</v>
      </c>
      <c r="S135" s="214">
        <v>14.58</v>
      </c>
      <c r="T135" s="215">
        <v>30</v>
      </c>
      <c r="U135" s="215" t="s">
        <v>3372</v>
      </c>
      <c r="V135" s="214">
        <f t="shared" si="63"/>
        <v>13.42</v>
      </c>
      <c r="W135" s="215">
        <f t="shared" si="64"/>
        <v>60</v>
      </c>
      <c r="X135" s="215">
        <f t="shared" si="65"/>
        <v>0</v>
      </c>
      <c r="Y135" s="215">
        <f t="shared" si="66"/>
        <v>0</v>
      </c>
      <c r="Z135" s="215">
        <f t="shared" si="55"/>
        <v>0</v>
      </c>
      <c r="AA135" s="215">
        <f t="shared" si="56"/>
        <v>0</v>
      </c>
      <c r="AB135" s="215">
        <f t="shared" si="57"/>
        <v>0</v>
      </c>
      <c r="AC135" s="214">
        <f t="shared" si="62"/>
        <v>1</v>
      </c>
      <c r="AD135" s="214">
        <f t="shared" si="58"/>
        <v>12.205</v>
      </c>
      <c r="AE135" s="214">
        <f t="shared" si="59"/>
        <v>12.205</v>
      </c>
      <c r="AF135" s="215">
        <f t="shared" si="60"/>
        <v>120</v>
      </c>
      <c r="AG135" s="212" t="s">
        <v>3453</v>
      </c>
      <c r="AH135" s="212" t="s">
        <v>3454</v>
      </c>
      <c r="AI135" s="212" t="s">
        <v>3452</v>
      </c>
      <c r="AJ135" s="212" t="s">
        <v>3456</v>
      </c>
      <c r="AK135" s="212" t="s">
        <v>3455</v>
      </c>
      <c r="AL135" s="212" t="s">
        <v>3458</v>
      </c>
      <c r="AM135" s="212" t="s">
        <v>3457</v>
      </c>
      <c r="AN135" s="212" t="s">
        <v>3460</v>
      </c>
      <c r="AO135" s="212" t="s">
        <v>3459</v>
      </c>
      <c r="AP135" s="212" t="s">
        <v>3451</v>
      </c>
    </row>
    <row r="136" spans="1:42" s="217" customFormat="1" ht="11.25">
      <c r="A136" s="210">
        <v>129</v>
      </c>
      <c r="B136" s="218" t="s">
        <v>737</v>
      </c>
      <c r="C136" s="218" t="s">
        <v>59</v>
      </c>
      <c r="D136" s="213" t="s">
        <v>738</v>
      </c>
      <c r="E136" s="213">
        <v>7</v>
      </c>
      <c r="F136" s="214">
        <v>10.91</v>
      </c>
      <c r="G136" s="215">
        <v>30</v>
      </c>
      <c r="H136" s="215" t="s">
        <v>3372</v>
      </c>
      <c r="I136" s="214">
        <v>11.63</v>
      </c>
      <c r="J136" s="215">
        <v>30</v>
      </c>
      <c r="K136" s="215" t="s">
        <v>3372</v>
      </c>
      <c r="L136" s="216">
        <f t="shared" ref="L136:L167" si="67">(F136+I136)/2</f>
        <v>11.27</v>
      </c>
      <c r="M136" s="213">
        <f t="shared" ref="M136:M167" si="68">IF(L136&gt;=10,60,G136+J136)</f>
        <v>60</v>
      </c>
      <c r="N136" s="213">
        <f t="shared" ref="N136:N167" si="69">IF(H136="ACC",0,1)+IF(K136="ACC",0,1)</f>
        <v>0</v>
      </c>
      <c r="O136" s="213">
        <f t="shared" ref="O136:O167" si="70">IF(F136&lt;10,1,(IF(I136&lt;10,1,0)))</f>
        <v>0</v>
      </c>
      <c r="P136" s="214">
        <v>12.1</v>
      </c>
      <c r="Q136" s="215">
        <v>30</v>
      </c>
      <c r="R136" s="215" t="s">
        <v>3372</v>
      </c>
      <c r="S136" s="214">
        <v>14</v>
      </c>
      <c r="T136" s="215">
        <v>30</v>
      </c>
      <c r="U136" s="215" t="s">
        <v>3372</v>
      </c>
      <c r="V136" s="214">
        <f t="shared" si="63"/>
        <v>13.05</v>
      </c>
      <c r="W136" s="215">
        <f t="shared" si="64"/>
        <v>60</v>
      </c>
      <c r="X136" s="215">
        <f t="shared" si="65"/>
        <v>0</v>
      </c>
      <c r="Y136" s="215">
        <f t="shared" si="66"/>
        <v>0</v>
      </c>
      <c r="Z136" s="215">
        <f t="shared" ref="Z136:Z167" si="71">N136+X136</f>
        <v>0</v>
      </c>
      <c r="AA136" s="215">
        <f t="shared" ref="AA136:AA167" si="72">O136+Y136</f>
        <v>0</v>
      </c>
      <c r="AB136" s="215">
        <f t="shared" ref="AB136:AB167" si="73">Z136+AA136</f>
        <v>0</v>
      </c>
      <c r="AC136" s="214">
        <f t="shared" si="62"/>
        <v>1</v>
      </c>
      <c r="AD136" s="214">
        <f t="shared" ref="AD136:AD167" si="74">AVERAGE(L136,V136)</f>
        <v>12.16</v>
      </c>
      <c r="AE136" s="214">
        <f t="shared" ref="AE136:AE167" si="75">AC136*AD136</f>
        <v>12.16</v>
      </c>
      <c r="AF136" s="215">
        <f t="shared" ref="AF136:AF167" si="76">M136+W136</f>
        <v>120</v>
      </c>
      <c r="AG136" s="212" t="s">
        <v>3453</v>
      </c>
      <c r="AH136" s="212" t="s">
        <v>3451</v>
      </c>
      <c r="AI136" s="212" t="s">
        <v>3456</v>
      </c>
      <c r="AJ136" s="212" t="s">
        <v>3452</v>
      </c>
      <c r="AK136" s="212" t="s">
        <v>3454</v>
      </c>
      <c r="AL136" s="212" t="s">
        <v>3455</v>
      </c>
      <c r="AM136" s="212" t="s">
        <v>3457</v>
      </c>
      <c r="AN136" s="212" t="s">
        <v>3460</v>
      </c>
      <c r="AO136" s="212" t="s">
        <v>3459</v>
      </c>
      <c r="AP136" s="212" t="s">
        <v>3458</v>
      </c>
    </row>
    <row r="137" spans="1:42" s="217" customFormat="1" ht="11.25">
      <c r="A137" s="210">
        <v>130</v>
      </c>
      <c r="B137" s="222" t="s">
        <v>410</v>
      </c>
      <c r="C137" s="222" t="s">
        <v>1035</v>
      </c>
      <c r="D137" s="221" t="s">
        <v>1036</v>
      </c>
      <c r="E137" s="213">
        <v>9</v>
      </c>
      <c r="F137" s="214">
        <v>12.09</v>
      </c>
      <c r="G137" s="215">
        <v>30</v>
      </c>
      <c r="H137" s="215" t="s">
        <v>3372</v>
      </c>
      <c r="I137" s="214">
        <v>10.28</v>
      </c>
      <c r="J137" s="215">
        <v>30</v>
      </c>
      <c r="K137" s="215" t="s">
        <v>3372</v>
      </c>
      <c r="L137" s="216">
        <f t="shared" si="67"/>
        <v>11.184999999999999</v>
      </c>
      <c r="M137" s="213">
        <f t="shared" si="68"/>
        <v>60</v>
      </c>
      <c r="N137" s="213">
        <f t="shared" si="69"/>
        <v>0</v>
      </c>
      <c r="O137" s="213">
        <f t="shared" si="70"/>
        <v>0</v>
      </c>
      <c r="P137" s="214">
        <v>10.85</v>
      </c>
      <c r="Q137" s="215">
        <v>30</v>
      </c>
      <c r="R137" s="215" t="s">
        <v>3372</v>
      </c>
      <c r="S137" s="214">
        <v>15.41</v>
      </c>
      <c r="T137" s="215">
        <v>30</v>
      </c>
      <c r="U137" s="215" t="s">
        <v>3372</v>
      </c>
      <c r="V137" s="214">
        <f t="shared" si="63"/>
        <v>13.129999999999999</v>
      </c>
      <c r="W137" s="215">
        <f t="shared" si="64"/>
        <v>60</v>
      </c>
      <c r="X137" s="215">
        <f t="shared" si="65"/>
        <v>0</v>
      </c>
      <c r="Y137" s="215">
        <f t="shared" si="66"/>
        <v>0</v>
      </c>
      <c r="Z137" s="215">
        <f t="shared" si="71"/>
        <v>0</v>
      </c>
      <c r="AA137" s="215">
        <f t="shared" si="72"/>
        <v>0</v>
      </c>
      <c r="AB137" s="215">
        <f t="shared" si="73"/>
        <v>0</v>
      </c>
      <c r="AC137" s="214">
        <f t="shared" si="62"/>
        <v>1</v>
      </c>
      <c r="AD137" s="214">
        <f t="shared" si="74"/>
        <v>12.157499999999999</v>
      </c>
      <c r="AE137" s="214">
        <f t="shared" si="75"/>
        <v>12.157499999999999</v>
      </c>
      <c r="AF137" s="215">
        <f t="shared" si="76"/>
        <v>120</v>
      </c>
      <c r="AG137" s="212" t="s">
        <v>3453</v>
      </c>
      <c r="AH137" s="212" t="s">
        <v>3451</v>
      </c>
      <c r="AI137" s="212" t="s">
        <v>3452</v>
      </c>
      <c r="AJ137" s="212" t="s">
        <v>3454</v>
      </c>
      <c r="AK137" s="212" t="s">
        <v>3456</v>
      </c>
      <c r="AL137" s="212" t="s">
        <v>3460</v>
      </c>
      <c r="AM137" s="212" t="s">
        <v>3455</v>
      </c>
      <c r="AN137" s="212" t="s">
        <v>3457</v>
      </c>
      <c r="AO137" s="212" t="s">
        <v>3459</v>
      </c>
      <c r="AP137" s="212" t="s">
        <v>3458</v>
      </c>
    </row>
    <row r="138" spans="1:42" s="217" customFormat="1" ht="11.25">
      <c r="A138" s="210">
        <v>131</v>
      </c>
      <c r="B138" s="218" t="s">
        <v>455</v>
      </c>
      <c r="C138" s="218" t="s">
        <v>456</v>
      </c>
      <c r="D138" s="213" t="s">
        <v>457</v>
      </c>
      <c r="E138" s="213">
        <v>4</v>
      </c>
      <c r="F138" s="214">
        <v>12.28</v>
      </c>
      <c r="G138" s="215">
        <v>30</v>
      </c>
      <c r="H138" s="215" t="s">
        <v>3372</v>
      </c>
      <c r="I138" s="214">
        <v>11.59</v>
      </c>
      <c r="J138" s="215">
        <v>30</v>
      </c>
      <c r="K138" s="215" t="s">
        <v>3372</v>
      </c>
      <c r="L138" s="216">
        <f t="shared" si="67"/>
        <v>11.934999999999999</v>
      </c>
      <c r="M138" s="213">
        <f t="shared" si="68"/>
        <v>60</v>
      </c>
      <c r="N138" s="213">
        <f t="shared" si="69"/>
        <v>0</v>
      </c>
      <c r="O138" s="213">
        <f t="shared" si="70"/>
        <v>0</v>
      </c>
      <c r="P138" s="214">
        <v>11.89</v>
      </c>
      <c r="Q138" s="215">
        <v>30</v>
      </c>
      <c r="R138" s="215" t="s">
        <v>3372</v>
      </c>
      <c r="S138" s="214">
        <v>12.79</v>
      </c>
      <c r="T138" s="215">
        <v>30</v>
      </c>
      <c r="U138" s="215" t="s">
        <v>3372</v>
      </c>
      <c r="V138" s="214">
        <f t="shared" si="63"/>
        <v>12.34</v>
      </c>
      <c r="W138" s="215">
        <f t="shared" si="64"/>
        <v>60</v>
      </c>
      <c r="X138" s="215">
        <f t="shared" si="65"/>
        <v>0</v>
      </c>
      <c r="Y138" s="215">
        <f t="shared" si="66"/>
        <v>0</v>
      </c>
      <c r="Z138" s="215">
        <f t="shared" si="71"/>
        <v>0</v>
      </c>
      <c r="AA138" s="215">
        <f t="shared" si="72"/>
        <v>0</v>
      </c>
      <c r="AB138" s="215">
        <f t="shared" si="73"/>
        <v>0</v>
      </c>
      <c r="AC138" s="214">
        <f t="shared" si="62"/>
        <v>1</v>
      </c>
      <c r="AD138" s="214">
        <f t="shared" si="74"/>
        <v>12.137499999999999</v>
      </c>
      <c r="AE138" s="214">
        <f t="shared" si="75"/>
        <v>12.137499999999999</v>
      </c>
      <c r="AF138" s="215">
        <f t="shared" si="76"/>
        <v>120</v>
      </c>
      <c r="AG138" s="212" t="s">
        <v>3453</v>
      </c>
      <c r="AH138" s="212" t="s">
        <v>3451</v>
      </c>
      <c r="AI138" s="212" t="s">
        <v>3454</v>
      </c>
      <c r="AJ138" s="212" t="s">
        <v>3452</v>
      </c>
      <c r="AK138" s="212" t="s">
        <v>3455</v>
      </c>
      <c r="AL138" s="212" t="s">
        <v>3456</v>
      </c>
      <c r="AM138" s="212" t="s">
        <v>3457</v>
      </c>
      <c r="AN138" s="212" t="s">
        <v>3460</v>
      </c>
      <c r="AO138" s="212" t="s">
        <v>3459</v>
      </c>
      <c r="AP138" s="212" t="s">
        <v>3458</v>
      </c>
    </row>
    <row r="139" spans="1:42" s="217" customFormat="1" ht="11.25">
      <c r="A139" s="210">
        <v>132</v>
      </c>
      <c r="B139" s="222" t="s">
        <v>2544</v>
      </c>
      <c r="C139" s="222" t="s">
        <v>2545</v>
      </c>
      <c r="D139" s="221" t="s">
        <v>2546</v>
      </c>
      <c r="E139" s="213">
        <v>25</v>
      </c>
      <c r="F139" s="214">
        <v>12.98</v>
      </c>
      <c r="G139" s="215">
        <v>30</v>
      </c>
      <c r="H139" s="215" t="s">
        <v>3373</v>
      </c>
      <c r="I139" s="214">
        <v>8.7100000000000009</v>
      </c>
      <c r="J139" s="215">
        <v>17</v>
      </c>
      <c r="K139" s="215" t="s">
        <v>3372</v>
      </c>
      <c r="L139" s="216">
        <f t="shared" si="67"/>
        <v>10.845000000000001</v>
      </c>
      <c r="M139" s="213">
        <f t="shared" si="68"/>
        <v>60</v>
      </c>
      <c r="N139" s="213">
        <f t="shared" si="69"/>
        <v>1</v>
      </c>
      <c r="O139" s="213">
        <f t="shared" si="70"/>
        <v>1</v>
      </c>
      <c r="P139" s="214">
        <v>12.44</v>
      </c>
      <c r="Q139" s="215">
        <v>30</v>
      </c>
      <c r="R139" s="215" t="s">
        <v>3372</v>
      </c>
      <c r="S139" s="214">
        <v>15.38</v>
      </c>
      <c r="T139" s="215">
        <v>30</v>
      </c>
      <c r="U139" s="215" t="s">
        <v>3372</v>
      </c>
      <c r="V139" s="214">
        <f t="shared" si="63"/>
        <v>13.91</v>
      </c>
      <c r="W139" s="215">
        <f t="shared" si="64"/>
        <v>60</v>
      </c>
      <c r="X139" s="215">
        <f t="shared" si="65"/>
        <v>0</v>
      </c>
      <c r="Y139" s="215">
        <f t="shared" si="66"/>
        <v>0</v>
      </c>
      <c r="Z139" s="215">
        <f t="shared" si="71"/>
        <v>1</v>
      </c>
      <c r="AA139" s="215">
        <f t="shared" si="72"/>
        <v>1</v>
      </c>
      <c r="AB139" s="215">
        <f t="shared" si="73"/>
        <v>2</v>
      </c>
      <c r="AC139" s="214">
        <f t="shared" si="62"/>
        <v>0.98</v>
      </c>
      <c r="AD139" s="214">
        <f t="shared" si="74"/>
        <v>12.377500000000001</v>
      </c>
      <c r="AE139" s="214">
        <f t="shared" si="75"/>
        <v>12.129950000000001</v>
      </c>
      <c r="AF139" s="215">
        <f t="shared" si="76"/>
        <v>120</v>
      </c>
      <c r="AG139" s="212" t="s">
        <v>3453</v>
      </c>
      <c r="AH139" s="212" t="s">
        <v>3451</v>
      </c>
      <c r="AI139" s="212" t="s">
        <v>3452</v>
      </c>
      <c r="AJ139" s="212" t="s">
        <v>3454</v>
      </c>
      <c r="AK139" s="212" t="s">
        <v>3455</v>
      </c>
      <c r="AL139" s="212" t="s">
        <v>3456</v>
      </c>
      <c r="AM139" s="212" t="s">
        <v>3457</v>
      </c>
      <c r="AN139" s="212" t="s">
        <v>3460</v>
      </c>
      <c r="AO139" s="212" t="s">
        <v>3459</v>
      </c>
      <c r="AP139" s="212" t="s">
        <v>3458</v>
      </c>
    </row>
    <row r="140" spans="1:42" s="217" customFormat="1" ht="11.25">
      <c r="A140" s="210">
        <v>133</v>
      </c>
      <c r="B140" s="219" t="s">
        <v>1849</v>
      </c>
      <c r="C140" s="219" t="s">
        <v>1850</v>
      </c>
      <c r="D140" s="213" t="s">
        <v>1851</v>
      </c>
      <c r="E140" s="213">
        <v>18</v>
      </c>
      <c r="F140" s="214">
        <v>10.76</v>
      </c>
      <c r="G140" s="215">
        <v>30</v>
      </c>
      <c r="H140" s="215" t="s">
        <v>3372</v>
      </c>
      <c r="I140" s="214">
        <v>11.07</v>
      </c>
      <c r="J140" s="215">
        <v>30</v>
      </c>
      <c r="K140" s="215" t="s">
        <v>3372</v>
      </c>
      <c r="L140" s="216">
        <f t="shared" si="67"/>
        <v>10.914999999999999</v>
      </c>
      <c r="M140" s="213">
        <f t="shared" si="68"/>
        <v>60</v>
      </c>
      <c r="N140" s="213">
        <f t="shared" si="69"/>
        <v>0</v>
      </c>
      <c r="O140" s="213">
        <f t="shared" si="70"/>
        <v>0</v>
      </c>
      <c r="P140" s="214">
        <v>13.78</v>
      </c>
      <c r="Q140" s="215">
        <v>30</v>
      </c>
      <c r="R140" s="215" t="s">
        <v>3372</v>
      </c>
      <c r="S140" s="214">
        <v>12.85</v>
      </c>
      <c r="T140" s="215">
        <v>30</v>
      </c>
      <c r="U140" s="215" t="s">
        <v>3372</v>
      </c>
      <c r="V140" s="214">
        <f t="shared" si="63"/>
        <v>13.315</v>
      </c>
      <c r="W140" s="215">
        <f t="shared" si="64"/>
        <v>60</v>
      </c>
      <c r="X140" s="215">
        <f t="shared" si="65"/>
        <v>0</v>
      </c>
      <c r="Y140" s="215">
        <f t="shared" si="66"/>
        <v>0</v>
      </c>
      <c r="Z140" s="215">
        <f t="shared" si="71"/>
        <v>0</v>
      </c>
      <c r="AA140" s="215">
        <f t="shared" si="72"/>
        <v>0</v>
      </c>
      <c r="AB140" s="215">
        <f t="shared" si="73"/>
        <v>0</v>
      </c>
      <c r="AC140" s="214">
        <f t="shared" si="62"/>
        <v>1</v>
      </c>
      <c r="AD140" s="214">
        <f t="shared" si="74"/>
        <v>12.114999999999998</v>
      </c>
      <c r="AE140" s="214">
        <f t="shared" si="75"/>
        <v>12.114999999999998</v>
      </c>
      <c r="AF140" s="215">
        <f t="shared" si="76"/>
        <v>120</v>
      </c>
      <c r="AG140" s="212" t="s">
        <v>3453</v>
      </c>
      <c r="AH140" s="212" t="s">
        <v>3455</v>
      </c>
      <c r="AI140" s="212" t="s">
        <v>3452</v>
      </c>
      <c r="AJ140" s="212" t="s">
        <v>3454</v>
      </c>
      <c r="AK140" s="212" t="s">
        <v>3456</v>
      </c>
      <c r="AL140" s="212" t="s">
        <v>3451</v>
      </c>
      <c r="AM140" s="212" t="s">
        <v>3457</v>
      </c>
      <c r="AN140" s="212" t="s">
        <v>3460</v>
      </c>
      <c r="AO140" s="212" t="s">
        <v>3459</v>
      </c>
      <c r="AP140" s="212" t="s">
        <v>3458</v>
      </c>
    </row>
    <row r="141" spans="1:42" s="217" customFormat="1" ht="11.25">
      <c r="A141" s="210">
        <v>134</v>
      </c>
      <c r="B141" s="218" t="s">
        <v>2413</v>
      </c>
      <c r="C141" s="218" t="s">
        <v>2416</v>
      </c>
      <c r="D141" s="213" t="s">
        <v>2417</v>
      </c>
      <c r="E141" s="213">
        <v>24</v>
      </c>
      <c r="F141" s="214">
        <v>10.3</v>
      </c>
      <c r="G141" s="215">
        <v>30</v>
      </c>
      <c r="H141" s="215" t="s">
        <v>3372</v>
      </c>
      <c r="I141" s="214">
        <v>10.67</v>
      </c>
      <c r="J141" s="215">
        <v>30</v>
      </c>
      <c r="K141" s="215" t="s">
        <v>3372</v>
      </c>
      <c r="L141" s="216">
        <f t="shared" si="67"/>
        <v>10.484999999999999</v>
      </c>
      <c r="M141" s="213">
        <f t="shared" si="68"/>
        <v>60</v>
      </c>
      <c r="N141" s="213">
        <f t="shared" si="69"/>
        <v>0</v>
      </c>
      <c r="O141" s="213">
        <f t="shared" si="70"/>
        <v>0</v>
      </c>
      <c r="P141" s="214">
        <v>13.05</v>
      </c>
      <c r="Q141" s="215">
        <v>30</v>
      </c>
      <c r="R141" s="215" t="s">
        <v>3372</v>
      </c>
      <c r="S141" s="214">
        <v>14.43</v>
      </c>
      <c r="T141" s="215">
        <v>30</v>
      </c>
      <c r="U141" s="215" t="s">
        <v>3372</v>
      </c>
      <c r="V141" s="214">
        <f t="shared" si="63"/>
        <v>13.74</v>
      </c>
      <c r="W141" s="215">
        <f t="shared" si="64"/>
        <v>60</v>
      </c>
      <c r="X141" s="215">
        <f t="shared" si="65"/>
        <v>0</v>
      </c>
      <c r="Y141" s="215">
        <f t="shared" si="66"/>
        <v>0</v>
      </c>
      <c r="Z141" s="215">
        <f t="shared" si="71"/>
        <v>0</v>
      </c>
      <c r="AA141" s="215">
        <f t="shared" si="72"/>
        <v>0</v>
      </c>
      <c r="AB141" s="215">
        <f t="shared" si="73"/>
        <v>0</v>
      </c>
      <c r="AC141" s="214">
        <f t="shared" si="62"/>
        <v>1</v>
      </c>
      <c r="AD141" s="214">
        <f t="shared" si="74"/>
        <v>12.112500000000001</v>
      </c>
      <c r="AE141" s="214">
        <f t="shared" si="75"/>
        <v>12.112500000000001</v>
      </c>
      <c r="AF141" s="215">
        <f t="shared" si="76"/>
        <v>120</v>
      </c>
      <c r="AG141" s="212" t="s">
        <v>3453</v>
      </c>
      <c r="AH141" s="212" t="s">
        <v>3451</v>
      </c>
      <c r="AI141" s="212" t="s">
        <v>3456</v>
      </c>
      <c r="AJ141" s="212" t="s">
        <v>3452</v>
      </c>
      <c r="AK141" s="212" t="s">
        <v>3454</v>
      </c>
      <c r="AL141" s="212" t="s">
        <v>3457</v>
      </c>
      <c r="AM141" s="212" t="s">
        <v>3455</v>
      </c>
      <c r="AN141" s="212" t="s">
        <v>3460</v>
      </c>
      <c r="AO141" s="212" t="s">
        <v>3458</v>
      </c>
      <c r="AP141" s="212" t="s">
        <v>3459</v>
      </c>
    </row>
    <row r="142" spans="1:42" s="217" customFormat="1" ht="11.25">
      <c r="A142" s="210">
        <v>135</v>
      </c>
      <c r="B142" s="222" t="s">
        <v>290</v>
      </c>
      <c r="C142" s="222" t="s">
        <v>291</v>
      </c>
      <c r="D142" s="221" t="s">
        <v>292</v>
      </c>
      <c r="E142" s="213">
        <v>2</v>
      </c>
      <c r="F142" s="214">
        <v>14.51</v>
      </c>
      <c r="G142" s="215">
        <v>30</v>
      </c>
      <c r="H142" s="215" t="s">
        <v>3372</v>
      </c>
      <c r="I142" s="214">
        <v>9.26</v>
      </c>
      <c r="J142" s="215">
        <v>9</v>
      </c>
      <c r="K142" s="215" t="s">
        <v>3372</v>
      </c>
      <c r="L142" s="216">
        <f t="shared" si="67"/>
        <v>11.885</v>
      </c>
      <c r="M142" s="213">
        <f t="shared" si="68"/>
        <v>60</v>
      </c>
      <c r="N142" s="213">
        <f t="shared" si="69"/>
        <v>0</v>
      </c>
      <c r="O142" s="213">
        <f t="shared" si="70"/>
        <v>1</v>
      </c>
      <c r="P142" s="214">
        <v>11.82</v>
      </c>
      <c r="Q142" s="215">
        <v>30</v>
      </c>
      <c r="R142" s="215" t="s">
        <v>3372</v>
      </c>
      <c r="S142" s="214">
        <v>13.18</v>
      </c>
      <c r="T142" s="215">
        <v>30</v>
      </c>
      <c r="U142" s="215" t="s">
        <v>3372</v>
      </c>
      <c r="V142" s="214">
        <f t="shared" si="63"/>
        <v>12.5</v>
      </c>
      <c r="W142" s="215">
        <f t="shared" si="64"/>
        <v>60</v>
      </c>
      <c r="X142" s="215">
        <f t="shared" si="65"/>
        <v>0</v>
      </c>
      <c r="Y142" s="215">
        <f t="shared" si="66"/>
        <v>0</v>
      </c>
      <c r="Z142" s="215">
        <f t="shared" si="71"/>
        <v>0</v>
      </c>
      <c r="AA142" s="215">
        <f t="shared" si="72"/>
        <v>1</v>
      </c>
      <c r="AB142" s="215">
        <f t="shared" si="73"/>
        <v>1</v>
      </c>
      <c r="AC142" s="214">
        <f t="shared" si="62"/>
        <v>0.99</v>
      </c>
      <c r="AD142" s="214">
        <f t="shared" si="74"/>
        <v>12.192499999999999</v>
      </c>
      <c r="AE142" s="214">
        <f t="shared" si="75"/>
        <v>12.070574999999998</v>
      </c>
      <c r="AF142" s="215">
        <f t="shared" si="76"/>
        <v>120</v>
      </c>
      <c r="AG142" s="212" t="s">
        <v>3453</v>
      </c>
      <c r="AH142" s="212" t="s">
        <v>3457</v>
      </c>
      <c r="AI142" s="212" t="s">
        <v>3460</v>
      </c>
      <c r="AJ142" s="212" t="s">
        <v>3455</v>
      </c>
      <c r="AK142" s="212" t="s">
        <v>3459</v>
      </c>
      <c r="AL142" s="212" t="s">
        <v>3454</v>
      </c>
      <c r="AM142" s="212" t="s">
        <v>3452</v>
      </c>
      <c r="AN142" s="212" t="s">
        <v>3451</v>
      </c>
      <c r="AO142" s="212" t="s">
        <v>3456</v>
      </c>
      <c r="AP142" s="212" t="s">
        <v>3458</v>
      </c>
    </row>
    <row r="143" spans="1:42" s="217" customFormat="1" ht="11.25">
      <c r="A143" s="210">
        <v>136</v>
      </c>
      <c r="B143" s="218" t="s">
        <v>2688</v>
      </c>
      <c r="C143" s="218" t="s">
        <v>2689</v>
      </c>
      <c r="D143" s="213" t="s">
        <v>2690</v>
      </c>
      <c r="E143" s="213">
        <v>27</v>
      </c>
      <c r="F143" s="214">
        <v>10.91</v>
      </c>
      <c r="G143" s="215">
        <v>30</v>
      </c>
      <c r="H143" s="215" t="s">
        <v>3372</v>
      </c>
      <c r="I143" s="214">
        <v>10.1</v>
      </c>
      <c r="J143" s="215">
        <v>30</v>
      </c>
      <c r="K143" s="215" t="s">
        <v>3373</v>
      </c>
      <c r="L143" s="216">
        <f t="shared" si="67"/>
        <v>10.504999999999999</v>
      </c>
      <c r="M143" s="213">
        <f t="shared" si="68"/>
        <v>60</v>
      </c>
      <c r="N143" s="213">
        <f t="shared" si="69"/>
        <v>1</v>
      </c>
      <c r="O143" s="213">
        <f t="shared" si="70"/>
        <v>0</v>
      </c>
      <c r="P143" s="214">
        <v>12.6</v>
      </c>
      <c r="Q143" s="215">
        <v>30</v>
      </c>
      <c r="R143" s="215" t="s">
        <v>3372</v>
      </c>
      <c r="S143" s="214">
        <v>15.15</v>
      </c>
      <c r="T143" s="215">
        <v>30</v>
      </c>
      <c r="U143" s="215" t="s">
        <v>3372</v>
      </c>
      <c r="V143" s="214">
        <f t="shared" si="63"/>
        <v>13.875</v>
      </c>
      <c r="W143" s="215">
        <f t="shared" si="64"/>
        <v>60</v>
      </c>
      <c r="X143" s="215">
        <f t="shared" si="65"/>
        <v>0</v>
      </c>
      <c r="Y143" s="215">
        <f t="shared" si="66"/>
        <v>0</v>
      </c>
      <c r="Z143" s="215">
        <f t="shared" si="71"/>
        <v>1</v>
      </c>
      <c r="AA143" s="215">
        <f t="shared" si="72"/>
        <v>0</v>
      </c>
      <c r="AB143" s="215">
        <f t="shared" si="73"/>
        <v>1</v>
      </c>
      <c r="AC143" s="214">
        <f t="shared" si="62"/>
        <v>0.99</v>
      </c>
      <c r="AD143" s="214">
        <f t="shared" si="74"/>
        <v>12.19</v>
      </c>
      <c r="AE143" s="214">
        <f t="shared" si="75"/>
        <v>12.068099999999999</v>
      </c>
      <c r="AF143" s="215">
        <f t="shared" si="76"/>
        <v>120</v>
      </c>
      <c r="AG143" s="212" t="s">
        <v>3453</v>
      </c>
      <c r="AH143" s="212" t="s">
        <v>3451</v>
      </c>
      <c r="AI143" s="212" t="s">
        <v>3454</v>
      </c>
      <c r="AJ143" s="212" t="s">
        <v>3452</v>
      </c>
      <c r="AK143" s="212" t="s">
        <v>3455</v>
      </c>
      <c r="AL143" s="212" t="s">
        <v>3457</v>
      </c>
      <c r="AM143" s="212" t="s">
        <v>3456</v>
      </c>
      <c r="AN143" s="212" t="s">
        <v>3460</v>
      </c>
      <c r="AO143" s="212" t="s">
        <v>3459</v>
      </c>
      <c r="AP143" s="212" t="s">
        <v>3458</v>
      </c>
    </row>
    <row r="144" spans="1:42" s="217" customFormat="1" ht="11.25">
      <c r="A144" s="210">
        <v>137</v>
      </c>
      <c r="B144" s="218" t="s">
        <v>2529</v>
      </c>
      <c r="C144" s="218" t="s">
        <v>74</v>
      </c>
      <c r="D144" s="213" t="s">
        <v>2530</v>
      </c>
      <c r="E144" s="213">
        <v>25</v>
      </c>
      <c r="F144" s="214">
        <v>10</v>
      </c>
      <c r="G144" s="215">
        <v>30</v>
      </c>
      <c r="H144" s="215" t="s">
        <v>3372</v>
      </c>
      <c r="I144" s="214">
        <v>11.5</v>
      </c>
      <c r="J144" s="215">
        <v>30</v>
      </c>
      <c r="K144" s="215" t="s">
        <v>3372</v>
      </c>
      <c r="L144" s="216">
        <f t="shared" si="67"/>
        <v>10.75</v>
      </c>
      <c r="M144" s="213">
        <f t="shared" si="68"/>
        <v>60</v>
      </c>
      <c r="N144" s="213">
        <f t="shared" si="69"/>
        <v>0</v>
      </c>
      <c r="O144" s="213">
        <f t="shared" si="70"/>
        <v>0</v>
      </c>
      <c r="P144" s="214">
        <v>12.67</v>
      </c>
      <c r="Q144" s="215">
        <v>30</v>
      </c>
      <c r="R144" s="215" t="s">
        <v>3372</v>
      </c>
      <c r="S144" s="214">
        <v>14.06</v>
      </c>
      <c r="T144" s="215">
        <v>30</v>
      </c>
      <c r="U144" s="215" t="s">
        <v>3372</v>
      </c>
      <c r="V144" s="214">
        <f t="shared" si="63"/>
        <v>13.365</v>
      </c>
      <c r="W144" s="215">
        <f t="shared" si="64"/>
        <v>60</v>
      </c>
      <c r="X144" s="215">
        <f t="shared" si="65"/>
        <v>0</v>
      </c>
      <c r="Y144" s="215">
        <f t="shared" si="66"/>
        <v>0</v>
      </c>
      <c r="Z144" s="215">
        <f t="shared" si="71"/>
        <v>0</v>
      </c>
      <c r="AA144" s="215">
        <f t="shared" si="72"/>
        <v>0</v>
      </c>
      <c r="AB144" s="215">
        <f t="shared" si="73"/>
        <v>0</v>
      </c>
      <c r="AC144" s="214">
        <f t="shared" si="62"/>
        <v>1</v>
      </c>
      <c r="AD144" s="214">
        <f t="shared" si="74"/>
        <v>12.057500000000001</v>
      </c>
      <c r="AE144" s="214">
        <f t="shared" si="75"/>
        <v>12.057500000000001</v>
      </c>
      <c r="AF144" s="215">
        <f t="shared" si="76"/>
        <v>120</v>
      </c>
      <c r="AG144" s="212" t="s">
        <v>3453</v>
      </c>
      <c r="AH144" s="212" t="s">
        <v>3452</v>
      </c>
      <c r="AI144" s="212" t="s">
        <v>3457</v>
      </c>
      <c r="AJ144" s="212" t="s">
        <v>3456</v>
      </c>
      <c r="AK144" s="212" t="s">
        <v>3454</v>
      </c>
      <c r="AL144" s="212" t="s">
        <v>3451</v>
      </c>
      <c r="AM144" s="212" t="s">
        <v>3455</v>
      </c>
      <c r="AN144" s="212" t="s">
        <v>3459</v>
      </c>
      <c r="AO144" s="212" t="s">
        <v>3460</v>
      </c>
      <c r="AP144" s="212" t="s">
        <v>3458</v>
      </c>
    </row>
    <row r="145" spans="1:42" s="217" customFormat="1" ht="11.25">
      <c r="A145" s="210">
        <v>138</v>
      </c>
      <c r="B145" s="219" t="s">
        <v>2319</v>
      </c>
      <c r="C145" s="219" t="s">
        <v>2320</v>
      </c>
      <c r="D145" s="213" t="s">
        <v>2321</v>
      </c>
      <c r="E145" s="213">
        <v>23</v>
      </c>
      <c r="F145" s="214">
        <v>11.56</v>
      </c>
      <c r="G145" s="215">
        <v>30</v>
      </c>
      <c r="H145" s="215" t="s">
        <v>3372</v>
      </c>
      <c r="I145" s="214">
        <v>10.89</v>
      </c>
      <c r="J145" s="215">
        <v>30</v>
      </c>
      <c r="K145" s="215" t="s">
        <v>3372</v>
      </c>
      <c r="L145" s="216">
        <f t="shared" si="67"/>
        <v>11.225000000000001</v>
      </c>
      <c r="M145" s="213">
        <f t="shared" si="68"/>
        <v>60</v>
      </c>
      <c r="N145" s="213">
        <f t="shared" si="69"/>
        <v>0</v>
      </c>
      <c r="O145" s="213">
        <f t="shared" si="70"/>
        <v>0</v>
      </c>
      <c r="P145" s="214">
        <v>11.5</v>
      </c>
      <c r="Q145" s="215">
        <v>30</v>
      </c>
      <c r="R145" s="215" t="s">
        <v>3372</v>
      </c>
      <c r="S145" s="214">
        <v>14.19</v>
      </c>
      <c r="T145" s="215">
        <v>30</v>
      </c>
      <c r="U145" s="215" t="s">
        <v>3372</v>
      </c>
      <c r="V145" s="214">
        <f t="shared" si="63"/>
        <v>12.844999999999999</v>
      </c>
      <c r="W145" s="215">
        <f t="shared" si="64"/>
        <v>60</v>
      </c>
      <c r="X145" s="215">
        <f t="shared" si="65"/>
        <v>0</v>
      </c>
      <c r="Y145" s="215">
        <f t="shared" si="66"/>
        <v>0</v>
      </c>
      <c r="Z145" s="215">
        <f t="shared" si="71"/>
        <v>0</v>
      </c>
      <c r="AA145" s="215">
        <f t="shared" si="72"/>
        <v>0</v>
      </c>
      <c r="AB145" s="215">
        <f t="shared" si="73"/>
        <v>0</v>
      </c>
      <c r="AC145" s="214">
        <f t="shared" si="62"/>
        <v>1</v>
      </c>
      <c r="AD145" s="214">
        <f t="shared" si="74"/>
        <v>12.035</v>
      </c>
      <c r="AE145" s="214">
        <f t="shared" si="75"/>
        <v>12.035</v>
      </c>
      <c r="AF145" s="215">
        <f t="shared" si="76"/>
        <v>120</v>
      </c>
      <c r="AG145" s="212" t="s">
        <v>3453</v>
      </c>
      <c r="AH145" s="212" t="s">
        <v>3452</v>
      </c>
      <c r="AI145" s="212" t="s">
        <v>3457</v>
      </c>
      <c r="AJ145" s="212" t="s">
        <v>3456</v>
      </c>
      <c r="AK145" s="212" t="s">
        <v>3451</v>
      </c>
      <c r="AL145" s="212" t="s">
        <v>3454</v>
      </c>
      <c r="AM145" s="212" t="s">
        <v>3455</v>
      </c>
      <c r="AN145" s="212" t="s">
        <v>3460</v>
      </c>
      <c r="AO145" s="212" t="s">
        <v>3459</v>
      </c>
      <c r="AP145" s="212" t="s">
        <v>3458</v>
      </c>
    </row>
    <row r="146" spans="1:42" s="217" customFormat="1" ht="11.25">
      <c r="A146" s="210">
        <v>139</v>
      </c>
      <c r="B146" s="218" t="s">
        <v>2781</v>
      </c>
      <c r="C146" s="218" t="s">
        <v>910</v>
      </c>
      <c r="D146" s="213" t="s">
        <v>2782</v>
      </c>
      <c r="E146" s="213">
        <v>28</v>
      </c>
      <c r="F146" s="214">
        <v>13.43</v>
      </c>
      <c r="G146" s="215">
        <v>30</v>
      </c>
      <c r="H146" s="215" t="s">
        <v>3372</v>
      </c>
      <c r="I146" s="214">
        <v>10.210000000000001</v>
      </c>
      <c r="J146" s="215">
        <v>30</v>
      </c>
      <c r="K146" s="215" t="s">
        <v>3372</v>
      </c>
      <c r="L146" s="216">
        <f t="shared" si="67"/>
        <v>11.82</v>
      </c>
      <c r="M146" s="213">
        <f t="shared" si="68"/>
        <v>60</v>
      </c>
      <c r="N146" s="213">
        <f t="shared" si="69"/>
        <v>0</v>
      </c>
      <c r="O146" s="213">
        <f t="shared" si="70"/>
        <v>0</v>
      </c>
      <c r="P146" s="214">
        <v>12.37</v>
      </c>
      <c r="Q146" s="215">
        <v>30</v>
      </c>
      <c r="R146" s="215" t="s">
        <v>3372</v>
      </c>
      <c r="S146" s="214">
        <v>12.12</v>
      </c>
      <c r="T146" s="215">
        <v>30</v>
      </c>
      <c r="U146" s="215" t="s">
        <v>3372</v>
      </c>
      <c r="V146" s="214">
        <f t="shared" si="63"/>
        <v>12.244999999999999</v>
      </c>
      <c r="W146" s="215">
        <f t="shared" si="64"/>
        <v>60</v>
      </c>
      <c r="X146" s="215">
        <f t="shared" si="65"/>
        <v>0</v>
      </c>
      <c r="Y146" s="215">
        <f t="shared" si="66"/>
        <v>0</v>
      </c>
      <c r="Z146" s="215">
        <f t="shared" si="71"/>
        <v>0</v>
      </c>
      <c r="AA146" s="215">
        <f t="shared" si="72"/>
        <v>0</v>
      </c>
      <c r="AB146" s="215">
        <f t="shared" si="73"/>
        <v>0</v>
      </c>
      <c r="AC146" s="214">
        <f t="shared" si="62"/>
        <v>1</v>
      </c>
      <c r="AD146" s="214">
        <f t="shared" si="74"/>
        <v>12.032499999999999</v>
      </c>
      <c r="AE146" s="214">
        <f t="shared" si="75"/>
        <v>12.032499999999999</v>
      </c>
      <c r="AF146" s="215">
        <f t="shared" si="76"/>
        <v>120</v>
      </c>
      <c r="AG146" s="212" t="s">
        <v>3453</v>
      </c>
      <c r="AH146" s="212" t="s">
        <v>3451</v>
      </c>
      <c r="AI146" s="212" t="s">
        <v>3452</v>
      </c>
      <c r="AJ146" s="212" t="s">
        <v>3456</v>
      </c>
      <c r="AK146" s="212" t="s">
        <v>3454</v>
      </c>
      <c r="AL146" s="212" t="s">
        <v>3459</v>
      </c>
      <c r="AM146" s="212" t="s">
        <v>3457</v>
      </c>
      <c r="AN146" s="212" t="s">
        <v>3455</v>
      </c>
      <c r="AO146" s="212" t="s">
        <v>3460</v>
      </c>
      <c r="AP146" s="212" t="s">
        <v>3458</v>
      </c>
    </row>
    <row r="147" spans="1:42" s="217" customFormat="1" ht="11.25">
      <c r="A147" s="210">
        <v>140</v>
      </c>
      <c r="B147" s="218" t="s">
        <v>2783</v>
      </c>
      <c r="C147" s="218" t="s">
        <v>104</v>
      </c>
      <c r="D147" s="213" t="s">
        <v>2784</v>
      </c>
      <c r="E147" s="213">
        <v>28</v>
      </c>
      <c r="F147" s="214">
        <v>12.74</v>
      </c>
      <c r="G147" s="215">
        <v>30</v>
      </c>
      <c r="H147" s="215" t="s">
        <v>3372</v>
      </c>
      <c r="I147" s="214">
        <v>10</v>
      </c>
      <c r="J147" s="215">
        <v>30</v>
      </c>
      <c r="K147" s="215" t="s">
        <v>3372</v>
      </c>
      <c r="L147" s="216">
        <f t="shared" si="67"/>
        <v>11.370000000000001</v>
      </c>
      <c r="M147" s="213">
        <f t="shared" si="68"/>
        <v>60</v>
      </c>
      <c r="N147" s="213">
        <f t="shared" si="69"/>
        <v>0</v>
      </c>
      <c r="O147" s="213">
        <f t="shared" si="70"/>
        <v>0</v>
      </c>
      <c r="P147" s="214">
        <v>12.08</v>
      </c>
      <c r="Q147" s="215">
        <v>30</v>
      </c>
      <c r="R147" s="215" t="s">
        <v>3372</v>
      </c>
      <c r="S147" s="214">
        <v>13.28</v>
      </c>
      <c r="T147" s="215">
        <v>30</v>
      </c>
      <c r="U147" s="215" t="s">
        <v>3372</v>
      </c>
      <c r="V147" s="214">
        <f t="shared" si="63"/>
        <v>12.68</v>
      </c>
      <c r="W147" s="215">
        <f t="shared" si="64"/>
        <v>60</v>
      </c>
      <c r="X147" s="215">
        <f t="shared" si="65"/>
        <v>0</v>
      </c>
      <c r="Y147" s="215">
        <f t="shared" si="66"/>
        <v>0</v>
      </c>
      <c r="Z147" s="215">
        <f t="shared" si="71"/>
        <v>0</v>
      </c>
      <c r="AA147" s="215">
        <f t="shared" si="72"/>
        <v>0</v>
      </c>
      <c r="AB147" s="215">
        <f t="shared" si="73"/>
        <v>0</v>
      </c>
      <c r="AC147" s="214">
        <f t="shared" si="62"/>
        <v>1</v>
      </c>
      <c r="AD147" s="214">
        <f t="shared" si="74"/>
        <v>12.025</v>
      </c>
      <c r="AE147" s="214">
        <f t="shared" si="75"/>
        <v>12.025</v>
      </c>
      <c r="AF147" s="215">
        <f t="shared" si="76"/>
        <v>120</v>
      </c>
      <c r="AG147" s="212" t="s">
        <v>3453</v>
      </c>
      <c r="AH147" s="212" t="s">
        <v>3456</v>
      </c>
      <c r="AI147" s="212" t="s">
        <v>3454</v>
      </c>
      <c r="AJ147" s="212" t="s">
        <v>3451</v>
      </c>
      <c r="AK147" s="212" t="s">
        <v>3452</v>
      </c>
      <c r="AL147" s="212" t="s">
        <v>3455</v>
      </c>
      <c r="AM147" s="212" t="s">
        <v>3457</v>
      </c>
      <c r="AN147" s="212" t="s">
        <v>3460</v>
      </c>
      <c r="AO147" s="212" t="s">
        <v>3459</v>
      </c>
      <c r="AP147" s="212" t="s">
        <v>3458</v>
      </c>
    </row>
    <row r="148" spans="1:42" s="217" customFormat="1" ht="11.25">
      <c r="A148" s="210">
        <v>141</v>
      </c>
      <c r="B148" s="228" t="s">
        <v>1854</v>
      </c>
      <c r="C148" s="218" t="s">
        <v>1855</v>
      </c>
      <c r="D148" s="213" t="s">
        <v>1856</v>
      </c>
      <c r="E148" s="213">
        <v>18</v>
      </c>
      <c r="F148" s="214">
        <v>10.71</v>
      </c>
      <c r="G148" s="215">
        <v>30</v>
      </c>
      <c r="H148" s="215" t="s">
        <v>3372</v>
      </c>
      <c r="I148" s="214">
        <v>11.64</v>
      </c>
      <c r="J148" s="215">
        <v>30</v>
      </c>
      <c r="K148" s="215" t="s">
        <v>3372</v>
      </c>
      <c r="L148" s="216">
        <f t="shared" si="67"/>
        <v>11.175000000000001</v>
      </c>
      <c r="M148" s="213">
        <f t="shared" si="68"/>
        <v>60</v>
      </c>
      <c r="N148" s="213">
        <f t="shared" si="69"/>
        <v>0</v>
      </c>
      <c r="O148" s="213">
        <f t="shared" si="70"/>
        <v>0</v>
      </c>
      <c r="P148" s="214">
        <v>11.58</v>
      </c>
      <c r="Q148" s="215">
        <v>30</v>
      </c>
      <c r="R148" s="215" t="s">
        <v>3372</v>
      </c>
      <c r="S148" s="214">
        <v>14.04</v>
      </c>
      <c r="T148" s="215">
        <v>30</v>
      </c>
      <c r="U148" s="215" t="s">
        <v>3372</v>
      </c>
      <c r="V148" s="214">
        <f t="shared" si="63"/>
        <v>12.809999999999999</v>
      </c>
      <c r="W148" s="215">
        <f t="shared" si="64"/>
        <v>60</v>
      </c>
      <c r="X148" s="215">
        <f t="shared" si="65"/>
        <v>0</v>
      </c>
      <c r="Y148" s="215">
        <f t="shared" si="66"/>
        <v>0</v>
      </c>
      <c r="Z148" s="215">
        <f t="shared" si="71"/>
        <v>0</v>
      </c>
      <c r="AA148" s="215">
        <f t="shared" si="72"/>
        <v>0</v>
      </c>
      <c r="AB148" s="215">
        <f t="shared" si="73"/>
        <v>0</v>
      </c>
      <c r="AC148" s="214">
        <f t="shared" si="62"/>
        <v>1</v>
      </c>
      <c r="AD148" s="214">
        <f t="shared" si="74"/>
        <v>11.9925</v>
      </c>
      <c r="AE148" s="214">
        <f t="shared" si="75"/>
        <v>11.9925</v>
      </c>
      <c r="AF148" s="215">
        <f t="shared" si="76"/>
        <v>120</v>
      </c>
      <c r="AG148" s="212" t="s">
        <v>3453</v>
      </c>
      <c r="AH148" s="212" t="s">
        <v>3451</v>
      </c>
      <c r="AI148" s="212" t="s">
        <v>3455</v>
      </c>
      <c r="AJ148" s="212" t="s">
        <v>3456</v>
      </c>
      <c r="AK148" s="212" t="s">
        <v>3454</v>
      </c>
      <c r="AL148" s="212" t="s">
        <v>3457</v>
      </c>
      <c r="AM148" s="212" t="s">
        <v>3452</v>
      </c>
      <c r="AN148" s="212" t="s">
        <v>3459</v>
      </c>
      <c r="AO148" s="212" t="s">
        <v>3460</v>
      </c>
      <c r="AP148" s="212" t="s">
        <v>3458</v>
      </c>
    </row>
    <row r="149" spans="1:42" s="217" customFormat="1" ht="11.25">
      <c r="A149" s="210">
        <v>142</v>
      </c>
      <c r="B149" s="218" t="s">
        <v>2445</v>
      </c>
      <c r="C149" s="218" t="s">
        <v>658</v>
      </c>
      <c r="D149" s="213" t="s">
        <v>2446</v>
      </c>
      <c r="E149" s="213">
        <v>24</v>
      </c>
      <c r="F149" s="214">
        <v>10.98</v>
      </c>
      <c r="G149" s="215">
        <v>30</v>
      </c>
      <c r="H149" s="215" t="s">
        <v>3372</v>
      </c>
      <c r="I149" s="214">
        <v>11.28</v>
      </c>
      <c r="J149" s="215">
        <v>30</v>
      </c>
      <c r="K149" s="215" t="s">
        <v>3372</v>
      </c>
      <c r="L149" s="216">
        <f t="shared" si="67"/>
        <v>11.129999999999999</v>
      </c>
      <c r="M149" s="213">
        <f t="shared" si="68"/>
        <v>60</v>
      </c>
      <c r="N149" s="213">
        <f t="shared" si="69"/>
        <v>0</v>
      </c>
      <c r="O149" s="213">
        <f t="shared" si="70"/>
        <v>0</v>
      </c>
      <c r="P149" s="214">
        <v>12.44</v>
      </c>
      <c r="Q149" s="215">
        <v>30</v>
      </c>
      <c r="R149" s="215" t="s">
        <v>3372</v>
      </c>
      <c r="S149" s="214">
        <v>13.25</v>
      </c>
      <c r="T149" s="215">
        <v>30</v>
      </c>
      <c r="U149" s="215" t="s">
        <v>3372</v>
      </c>
      <c r="V149" s="214">
        <f t="shared" si="63"/>
        <v>12.844999999999999</v>
      </c>
      <c r="W149" s="215">
        <f t="shared" si="64"/>
        <v>60</v>
      </c>
      <c r="X149" s="215">
        <f t="shared" si="65"/>
        <v>0</v>
      </c>
      <c r="Y149" s="215">
        <f t="shared" si="66"/>
        <v>0</v>
      </c>
      <c r="Z149" s="215">
        <f t="shared" si="71"/>
        <v>0</v>
      </c>
      <c r="AA149" s="215">
        <f t="shared" si="72"/>
        <v>0</v>
      </c>
      <c r="AB149" s="215">
        <f t="shared" si="73"/>
        <v>0</v>
      </c>
      <c r="AC149" s="214">
        <f t="shared" si="62"/>
        <v>1</v>
      </c>
      <c r="AD149" s="214">
        <f t="shared" si="74"/>
        <v>11.987499999999999</v>
      </c>
      <c r="AE149" s="214">
        <f t="shared" si="75"/>
        <v>11.987499999999999</v>
      </c>
      <c r="AF149" s="215">
        <f t="shared" si="76"/>
        <v>120</v>
      </c>
      <c r="AG149" s="212" t="s">
        <v>3453</v>
      </c>
      <c r="AH149" s="212" t="s">
        <v>3451</v>
      </c>
      <c r="AI149" s="212" t="s">
        <v>3455</v>
      </c>
      <c r="AJ149" s="212" t="s">
        <v>3456</v>
      </c>
      <c r="AK149" s="212" t="s">
        <v>3452</v>
      </c>
      <c r="AL149" s="212" t="s">
        <v>3454</v>
      </c>
      <c r="AM149" s="212" t="s">
        <v>3457</v>
      </c>
      <c r="AN149" s="212" t="s">
        <v>3460</v>
      </c>
      <c r="AO149" s="212" t="s">
        <v>3458</v>
      </c>
      <c r="AP149" s="212" t="s">
        <v>3459</v>
      </c>
    </row>
    <row r="150" spans="1:42" s="217" customFormat="1" ht="11.25">
      <c r="A150" s="210">
        <v>143</v>
      </c>
      <c r="B150" s="211" t="s">
        <v>159</v>
      </c>
      <c r="C150" s="211" t="s">
        <v>160</v>
      </c>
      <c r="D150" s="212" t="s">
        <v>161</v>
      </c>
      <c r="E150" s="213">
        <v>1</v>
      </c>
      <c r="F150" s="214">
        <v>12.17</v>
      </c>
      <c r="G150" s="215">
        <v>30</v>
      </c>
      <c r="H150" s="215" t="s">
        <v>3373</v>
      </c>
      <c r="I150" s="214">
        <v>11.74</v>
      </c>
      <c r="J150" s="215">
        <v>30</v>
      </c>
      <c r="K150" s="215" t="s">
        <v>3372</v>
      </c>
      <c r="L150" s="216">
        <f t="shared" si="67"/>
        <v>11.955</v>
      </c>
      <c r="M150" s="213">
        <f t="shared" si="68"/>
        <v>60</v>
      </c>
      <c r="N150" s="213">
        <f t="shared" si="69"/>
        <v>1</v>
      </c>
      <c r="O150" s="213">
        <f t="shared" si="70"/>
        <v>0</v>
      </c>
      <c r="P150" s="214">
        <v>11.52</v>
      </c>
      <c r="Q150" s="215">
        <v>30</v>
      </c>
      <c r="R150" s="215" t="s">
        <v>3372</v>
      </c>
      <c r="S150" s="214">
        <v>12.94</v>
      </c>
      <c r="T150" s="215">
        <v>30</v>
      </c>
      <c r="U150" s="215" t="s">
        <v>3372</v>
      </c>
      <c r="V150" s="214">
        <f t="shared" si="63"/>
        <v>12.23</v>
      </c>
      <c r="W150" s="215">
        <f t="shared" si="64"/>
        <v>60</v>
      </c>
      <c r="X150" s="215">
        <f t="shared" si="65"/>
        <v>0</v>
      </c>
      <c r="Y150" s="215">
        <f t="shared" si="66"/>
        <v>0</v>
      </c>
      <c r="Z150" s="215">
        <f t="shared" si="71"/>
        <v>1</v>
      </c>
      <c r="AA150" s="215">
        <f t="shared" si="72"/>
        <v>0</v>
      </c>
      <c r="AB150" s="215">
        <f t="shared" si="73"/>
        <v>1</v>
      </c>
      <c r="AC150" s="214">
        <f t="shared" si="62"/>
        <v>0.99</v>
      </c>
      <c r="AD150" s="214">
        <f t="shared" si="74"/>
        <v>12.092500000000001</v>
      </c>
      <c r="AE150" s="214">
        <f t="shared" si="75"/>
        <v>11.971575000000001</v>
      </c>
      <c r="AF150" s="215">
        <f t="shared" si="76"/>
        <v>120</v>
      </c>
      <c r="AG150" s="212" t="s">
        <v>3453</v>
      </c>
      <c r="AH150" s="212" t="s">
        <v>3460</v>
      </c>
      <c r="AI150" s="212" t="s">
        <v>3452</v>
      </c>
      <c r="AJ150" s="212" t="s">
        <v>3451</v>
      </c>
      <c r="AK150" s="212" t="s">
        <v>3458</v>
      </c>
      <c r="AL150" s="212" t="s">
        <v>3455</v>
      </c>
      <c r="AM150" s="212" t="s">
        <v>3457</v>
      </c>
      <c r="AN150" s="212" t="s">
        <v>3454</v>
      </c>
      <c r="AO150" s="212" t="s">
        <v>3462</v>
      </c>
      <c r="AP150" s="212" t="s">
        <v>3456</v>
      </c>
    </row>
    <row r="151" spans="1:42" s="217" customFormat="1" ht="11.25">
      <c r="A151" s="210">
        <v>144</v>
      </c>
      <c r="B151" s="218" t="s">
        <v>1944</v>
      </c>
      <c r="C151" s="218" t="s">
        <v>1750</v>
      </c>
      <c r="D151" s="213" t="s">
        <v>1945</v>
      </c>
      <c r="E151" s="213">
        <v>19</v>
      </c>
      <c r="F151" s="214">
        <v>11.96</v>
      </c>
      <c r="G151" s="215">
        <v>30</v>
      </c>
      <c r="H151" s="215" t="s">
        <v>3373</v>
      </c>
      <c r="I151" s="214">
        <v>13.1</v>
      </c>
      <c r="J151" s="215">
        <v>30</v>
      </c>
      <c r="K151" s="215" t="s">
        <v>3372</v>
      </c>
      <c r="L151" s="216">
        <f t="shared" si="67"/>
        <v>12.530000000000001</v>
      </c>
      <c r="M151" s="213">
        <f t="shared" si="68"/>
        <v>60</v>
      </c>
      <c r="N151" s="213">
        <f t="shared" si="69"/>
        <v>1</v>
      </c>
      <c r="O151" s="213">
        <f t="shared" si="70"/>
        <v>0</v>
      </c>
      <c r="P151" s="214">
        <v>12.06</v>
      </c>
      <c r="Q151" s="215">
        <v>30</v>
      </c>
      <c r="R151" s="215" t="s">
        <v>3372</v>
      </c>
      <c r="S151" s="214">
        <v>11.19</v>
      </c>
      <c r="T151" s="215">
        <v>30</v>
      </c>
      <c r="U151" s="215" t="s">
        <v>3372</v>
      </c>
      <c r="V151" s="214">
        <f t="shared" si="63"/>
        <v>11.625</v>
      </c>
      <c r="W151" s="215">
        <f t="shared" si="64"/>
        <v>60</v>
      </c>
      <c r="X151" s="215">
        <f t="shared" si="65"/>
        <v>0</v>
      </c>
      <c r="Y151" s="215">
        <f t="shared" si="66"/>
        <v>0</v>
      </c>
      <c r="Z151" s="215">
        <f t="shared" si="71"/>
        <v>1</v>
      </c>
      <c r="AA151" s="215">
        <f t="shared" si="72"/>
        <v>0</v>
      </c>
      <c r="AB151" s="215">
        <f t="shared" si="73"/>
        <v>1</v>
      </c>
      <c r="AC151" s="214">
        <f t="shared" si="62"/>
        <v>0.99</v>
      </c>
      <c r="AD151" s="214">
        <f t="shared" si="74"/>
        <v>12.077500000000001</v>
      </c>
      <c r="AE151" s="214">
        <f t="shared" si="75"/>
        <v>11.956725</v>
      </c>
      <c r="AF151" s="215">
        <f t="shared" si="76"/>
        <v>120</v>
      </c>
      <c r="AG151" s="212" t="s">
        <v>3453</v>
      </c>
      <c r="AH151" s="212" t="s">
        <v>3456</v>
      </c>
      <c r="AI151" s="212" t="s">
        <v>3451</v>
      </c>
      <c r="AJ151" s="212" t="s">
        <v>3457</v>
      </c>
      <c r="AK151" s="212" t="s">
        <v>3455</v>
      </c>
      <c r="AL151" s="212" t="s">
        <v>3452</v>
      </c>
      <c r="AM151" s="212" t="s">
        <v>3454</v>
      </c>
      <c r="AN151" s="212" t="s">
        <v>3460</v>
      </c>
      <c r="AO151" s="212" t="s">
        <v>3458</v>
      </c>
      <c r="AP151" s="212" t="s">
        <v>3459</v>
      </c>
    </row>
    <row r="152" spans="1:42" s="217" customFormat="1" ht="11.25">
      <c r="A152" s="210">
        <v>145</v>
      </c>
      <c r="B152" s="218" t="s">
        <v>623</v>
      </c>
      <c r="C152" s="218" t="s">
        <v>227</v>
      </c>
      <c r="D152" s="213" t="s">
        <v>624</v>
      </c>
      <c r="E152" s="213">
        <v>6</v>
      </c>
      <c r="F152" s="214">
        <v>11.59</v>
      </c>
      <c r="G152" s="215">
        <v>30</v>
      </c>
      <c r="H152" s="215" t="s">
        <v>3372</v>
      </c>
      <c r="I152" s="214">
        <v>10.49</v>
      </c>
      <c r="J152" s="215">
        <v>30</v>
      </c>
      <c r="K152" s="215" t="s">
        <v>3372</v>
      </c>
      <c r="L152" s="216">
        <f t="shared" si="67"/>
        <v>11.04</v>
      </c>
      <c r="M152" s="213">
        <f t="shared" si="68"/>
        <v>60</v>
      </c>
      <c r="N152" s="213">
        <f t="shared" si="69"/>
        <v>0</v>
      </c>
      <c r="O152" s="213">
        <f t="shared" si="70"/>
        <v>0</v>
      </c>
      <c r="P152" s="214">
        <v>11.09</v>
      </c>
      <c r="Q152" s="215">
        <v>30</v>
      </c>
      <c r="R152" s="215" t="s">
        <v>3372</v>
      </c>
      <c r="S152" s="214">
        <v>14.45</v>
      </c>
      <c r="T152" s="215">
        <v>30</v>
      </c>
      <c r="U152" s="215" t="s">
        <v>3372</v>
      </c>
      <c r="V152" s="214">
        <f t="shared" si="63"/>
        <v>12.77</v>
      </c>
      <c r="W152" s="215">
        <f t="shared" si="64"/>
        <v>60</v>
      </c>
      <c r="X152" s="215">
        <f t="shared" si="65"/>
        <v>0</v>
      </c>
      <c r="Y152" s="215">
        <f t="shared" si="66"/>
        <v>0</v>
      </c>
      <c r="Z152" s="215">
        <f t="shared" si="71"/>
        <v>0</v>
      </c>
      <c r="AA152" s="215">
        <f t="shared" si="72"/>
        <v>0</v>
      </c>
      <c r="AB152" s="215">
        <f t="shared" si="73"/>
        <v>0</v>
      </c>
      <c r="AC152" s="214">
        <f t="shared" si="62"/>
        <v>1</v>
      </c>
      <c r="AD152" s="214">
        <f t="shared" si="74"/>
        <v>11.904999999999999</v>
      </c>
      <c r="AE152" s="214">
        <f t="shared" si="75"/>
        <v>11.904999999999999</v>
      </c>
      <c r="AF152" s="215">
        <f t="shared" si="76"/>
        <v>120</v>
      </c>
      <c r="AG152" s="212" t="s">
        <v>3453</v>
      </c>
      <c r="AH152" s="212" t="s">
        <v>3451</v>
      </c>
      <c r="AI152" s="212" t="s">
        <v>3452</v>
      </c>
      <c r="AJ152" s="212" t="s">
        <v>3455</v>
      </c>
      <c r="AK152" s="212" t="s">
        <v>3456</v>
      </c>
      <c r="AL152" s="212" t="s">
        <v>3454</v>
      </c>
      <c r="AM152" s="212" t="s">
        <v>3457</v>
      </c>
      <c r="AN152" s="212" t="s">
        <v>3460</v>
      </c>
      <c r="AO152" s="212" t="s">
        <v>3458</v>
      </c>
      <c r="AP152" s="212" t="s">
        <v>3459</v>
      </c>
    </row>
    <row r="153" spans="1:42" s="217" customFormat="1" ht="11.25">
      <c r="A153" s="210">
        <v>146</v>
      </c>
      <c r="B153" s="105" t="s">
        <v>55</v>
      </c>
      <c r="C153" s="105" t="s">
        <v>56</v>
      </c>
      <c r="D153" s="215" t="s">
        <v>57</v>
      </c>
      <c r="E153" s="213">
        <v>1</v>
      </c>
      <c r="F153" s="214">
        <v>12.35</v>
      </c>
      <c r="G153" s="215">
        <v>30</v>
      </c>
      <c r="H153" s="215" t="s">
        <v>3372</v>
      </c>
      <c r="I153" s="214">
        <v>10.18</v>
      </c>
      <c r="J153" s="215">
        <v>30</v>
      </c>
      <c r="K153" s="215" t="s">
        <v>3372</v>
      </c>
      <c r="L153" s="216">
        <f t="shared" si="67"/>
        <v>11.265000000000001</v>
      </c>
      <c r="M153" s="213">
        <f t="shared" si="68"/>
        <v>60</v>
      </c>
      <c r="N153" s="213">
        <f t="shared" si="69"/>
        <v>0</v>
      </c>
      <c r="O153" s="213">
        <f t="shared" si="70"/>
        <v>0</v>
      </c>
      <c r="P153" s="214">
        <v>11.22</v>
      </c>
      <c r="Q153" s="215">
        <v>30</v>
      </c>
      <c r="R153" s="215" t="s">
        <v>3372</v>
      </c>
      <c r="S153" s="214">
        <v>13.81</v>
      </c>
      <c r="T153" s="215">
        <v>30</v>
      </c>
      <c r="U153" s="215" t="s">
        <v>3372</v>
      </c>
      <c r="V153" s="214">
        <f t="shared" si="63"/>
        <v>12.515000000000001</v>
      </c>
      <c r="W153" s="215">
        <f t="shared" si="64"/>
        <v>60</v>
      </c>
      <c r="X153" s="215">
        <f t="shared" si="65"/>
        <v>0</v>
      </c>
      <c r="Y153" s="215">
        <f t="shared" si="66"/>
        <v>0</v>
      </c>
      <c r="Z153" s="215">
        <f t="shared" si="71"/>
        <v>0</v>
      </c>
      <c r="AA153" s="215">
        <f t="shared" si="72"/>
        <v>0</v>
      </c>
      <c r="AB153" s="215">
        <f t="shared" si="73"/>
        <v>0</v>
      </c>
      <c r="AC153" s="214">
        <f t="shared" si="62"/>
        <v>1</v>
      </c>
      <c r="AD153" s="214">
        <f t="shared" si="74"/>
        <v>11.89</v>
      </c>
      <c r="AE153" s="214">
        <f t="shared" si="75"/>
        <v>11.89</v>
      </c>
      <c r="AF153" s="215">
        <f t="shared" si="76"/>
        <v>120</v>
      </c>
      <c r="AG153" s="212" t="s">
        <v>3453</v>
      </c>
      <c r="AH153" s="212" t="s">
        <v>3456</v>
      </c>
      <c r="AI153" s="212" t="s">
        <v>3452</v>
      </c>
      <c r="AJ153" s="212" t="s">
        <v>3455</v>
      </c>
      <c r="AK153" s="212" t="s">
        <v>3457</v>
      </c>
      <c r="AL153" s="212" t="s">
        <v>3451</v>
      </c>
      <c r="AM153" s="212" t="s">
        <v>3454</v>
      </c>
      <c r="AN153" s="212" t="s">
        <v>3458</v>
      </c>
      <c r="AO153" s="212" t="s">
        <v>3459</v>
      </c>
      <c r="AP153" s="212" t="s">
        <v>3460</v>
      </c>
    </row>
    <row r="154" spans="1:42" s="217" customFormat="1" ht="11.25">
      <c r="A154" s="210">
        <v>147</v>
      </c>
      <c r="B154" s="218" t="s">
        <v>1363</v>
      </c>
      <c r="C154" s="218" t="s">
        <v>1268</v>
      </c>
      <c r="D154" s="213" t="s">
        <v>1364</v>
      </c>
      <c r="E154" s="213">
        <v>13</v>
      </c>
      <c r="F154" s="214">
        <v>12.85</v>
      </c>
      <c r="G154" s="215">
        <v>30</v>
      </c>
      <c r="H154" s="215" t="s">
        <v>3372</v>
      </c>
      <c r="I154" s="214">
        <v>10.57</v>
      </c>
      <c r="J154" s="215">
        <v>30</v>
      </c>
      <c r="K154" s="215" t="s">
        <v>3372</v>
      </c>
      <c r="L154" s="216">
        <f t="shared" si="67"/>
        <v>11.71</v>
      </c>
      <c r="M154" s="213">
        <f t="shared" si="68"/>
        <v>60</v>
      </c>
      <c r="N154" s="213">
        <f t="shared" si="69"/>
        <v>0</v>
      </c>
      <c r="O154" s="213">
        <f t="shared" si="70"/>
        <v>0</v>
      </c>
      <c r="P154" s="214">
        <v>11.07</v>
      </c>
      <c r="Q154" s="215">
        <v>30</v>
      </c>
      <c r="R154" s="215" t="s">
        <v>3372</v>
      </c>
      <c r="S154" s="214">
        <v>13.03</v>
      </c>
      <c r="T154" s="215">
        <v>30</v>
      </c>
      <c r="U154" s="215" t="s">
        <v>3372</v>
      </c>
      <c r="V154" s="214">
        <f t="shared" si="63"/>
        <v>12.05</v>
      </c>
      <c r="W154" s="215">
        <f t="shared" si="64"/>
        <v>60</v>
      </c>
      <c r="X154" s="215">
        <f t="shared" si="65"/>
        <v>0</v>
      </c>
      <c r="Y154" s="215">
        <f t="shared" si="66"/>
        <v>0</v>
      </c>
      <c r="Z154" s="215">
        <f t="shared" si="71"/>
        <v>0</v>
      </c>
      <c r="AA154" s="215">
        <f t="shared" si="72"/>
        <v>0</v>
      </c>
      <c r="AB154" s="215">
        <f t="shared" si="73"/>
        <v>0</v>
      </c>
      <c r="AC154" s="214">
        <f t="shared" si="62"/>
        <v>1</v>
      </c>
      <c r="AD154" s="214">
        <f t="shared" si="74"/>
        <v>11.88</v>
      </c>
      <c r="AE154" s="214">
        <f t="shared" si="75"/>
        <v>11.88</v>
      </c>
      <c r="AF154" s="215">
        <f t="shared" si="76"/>
        <v>120</v>
      </c>
      <c r="AG154" s="212" t="s">
        <v>3453</v>
      </c>
      <c r="AH154" s="212" t="s">
        <v>3457</v>
      </c>
      <c r="AI154" s="212" t="s">
        <v>3455</v>
      </c>
      <c r="AJ154" s="212" t="s">
        <v>3451</v>
      </c>
      <c r="AK154" s="212" t="s">
        <v>3452</v>
      </c>
      <c r="AL154" s="212" t="s">
        <v>3460</v>
      </c>
      <c r="AM154" s="212" t="s">
        <v>3458</v>
      </c>
      <c r="AN154" s="212" t="s">
        <v>3456</v>
      </c>
      <c r="AO154" s="212" t="s">
        <v>3454</v>
      </c>
      <c r="AP154" s="212" t="s">
        <v>3459</v>
      </c>
    </row>
    <row r="155" spans="1:42" s="217" customFormat="1" ht="11.25">
      <c r="A155" s="210">
        <v>148</v>
      </c>
      <c r="B155" s="218" t="s">
        <v>1663</v>
      </c>
      <c r="C155" s="218" t="s">
        <v>3474</v>
      </c>
      <c r="D155" s="213" t="s">
        <v>1664</v>
      </c>
      <c r="E155" s="213">
        <v>16</v>
      </c>
      <c r="F155" s="214">
        <v>12.42</v>
      </c>
      <c r="G155" s="215">
        <v>30</v>
      </c>
      <c r="H155" s="215" t="s">
        <v>3372</v>
      </c>
      <c r="I155" s="214">
        <v>11.04</v>
      </c>
      <c r="J155" s="215">
        <v>30</v>
      </c>
      <c r="K155" s="215" t="s">
        <v>3372</v>
      </c>
      <c r="L155" s="216">
        <f t="shared" si="67"/>
        <v>11.73</v>
      </c>
      <c r="M155" s="213">
        <f t="shared" si="68"/>
        <v>60</v>
      </c>
      <c r="N155" s="213">
        <f t="shared" si="69"/>
        <v>0</v>
      </c>
      <c r="O155" s="213">
        <f t="shared" si="70"/>
        <v>0</v>
      </c>
      <c r="P155" s="214">
        <v>10.8</v>
      </c>
      <c r="Q155" s="215">
        <v>30</v>
      </c>
      <c r="R155" s="215" t="s">
        <v>3372</v>
      </c>
      <c r="S155" s="214">
        <v>13.22</v>
      </c>
      <c r="T155" s="215">
        <v>30</v>
      </c>
      <c r="U155" s="215" t="s">
        <v>3372</v>
      </c>
      <c r="V155" s="214">
        <f t="shared" si="63"/>
        <v>12.010000000000002</v>
      </c>
      <c r="W155" s="215">
        <f t="shared" si="64"/>
        <v>60</v>
      </c>
      <c r="X155" s="215">
        <f t="shared" si="65"/>
        <v>0</v>
      </c>
      <c r="Y155" s="215">
        <f t="shared" si="66"/>
        <v>0</v>
      </c>
      <c r="Z155" s="215">
        <f t="shared" si="71"/>
        <v>0</v>
      </c>
      <c r="AA155" s="215">
        <f t="shared" si="72"/>
        <v>0</v>
      </c>
      <c r="AB155" s="215">
        <f t="shared" si="73"/>
        <v>0</v>
      </c>
      <c r="AC155" s="214">
        <f t="shared" si="62"/>
        <v>1</v>
      </c>
      <c r="AD155" s="214">
        <f t="shared" si="74"/>
        <v>11.870000000000001</v>
      </c>
      <c r="AE155" s="214">
        <f t="shared" si="75"/>
        <v>11.870000000000001</v>
      </c>
      <c r="AF155" s="215">
        <f t="shared" si="76"/>
        <v>120</v>
      </c>
      <c r="AG155" s="212" t="s">
        <v>3453</v>
      </c>
      <c r="AH155" s="212" t="s">
        <v>3451</v>
      </c>
      <c r="AI155" s="212" t="s">
        <v>3452</v>
      </c>
      <c r="AJ155" s="212" t="s">
        <v>3454</v>
      </c>
      <c r="AK155" s="212" t="s">
        <v>3455</v>
      </c>
      <c r="AL155" s="212" t="s">
        <v>3456</v>
      </c>
      <c r="AM155" s="212" t="s">
        <v>3457</v>
      </c>
      <c r="AN155" s="212" t="s">
        <v>3459</v>
      </c>
      <c r="AO155" s="212" t="s">
        <v>3460</v>
      </c>
      <c r="AP155" s="212" t="s">
        <v>3458</v>
      </c>
    </row>
    <row r="156" spans="1:42" s="217" customFormat="1" ht="11.25">
      <c r="A156" s="210">
        <v>149</v>
      </c>
      <c r="B156" s="218" t="s">
        <v>874</v>
      </c>
      <c r="C156" s="218" t="s">
        <v>875</v>
      </c>
      <c r="D156" s="213" t="s">
        <v>876</v>
      </c>
      <c r="E156" s="213">
        <v>8</v>
      </c>
      <c r="F156" s="214">
        <v>10.52</v>
      </c>
      <c r="G156" s="215">
        <v>30</v>
      </c>
      <c r="H156" s="215" t="s">
        <v>3372</v>
      </c>
      <c r="I156" s="214">
        <v>10.52</v>
      </c>
      <c r="J156" s="215">
        <v>30</v>
      </c>
      <c r="K156" s="215" t="s">
        <v>3372</v>
      </c>
      <c r="L156" s="216">
        <f t="shared" si="67"/>
        <v>10.52</v>
      </c>
      <c r="M156" s="213">
        <f t="shared" si="68"/>
        <v>60</v>
      </c>
      <c r="N156" s="213">
        <f t="shared" si="69"/>
        <v>0</v>
      </c>
      <c r="O156" s="213">
        <f t="shared" si="70"/>
        <v>0</v>
      </c>
      <c r="P156" s="214">
        <v>10.49</v>
      </c>
      <c r="Q156" s="215">
        <v>30</v>
      </c>
      <c r="R156" s="215" t="s">
        <v>3372</v>
      </c>
      <c r="S156" s="214">
        <v>15.76</v>
      </c>
      <c r="T156" s="215">
        <v>30</v>
      </c>
      <c r="U156" s="215" t="s">
        <v>3372</v>
      </c>
      <c r="V156" s="214">
        <f t="shared" si="63"/>
        <v>13.125</v>
      </c>
      <c r="W156" s="215">
        <f t="shared" si="64"/>
        <v>60</v>
      </c>
      <c r="X156" s="215">
        <f t="shared" si="65"/>
        <v>0</v>
      </c>
      <c r="Y156" s="215">
        <f t="shared" si="66"/>
        <v>0</v>
      </c>
      <c r="Z156" s="215">
        <f t="shared" si="71"/>
        <v>0</v>
      </c>
      <c r="AA156" s="215">
        <f t="shared" si="72"/>
        <v>0</v>
      </c>
      <c r="AB156" s="215">
        <f t="shared" si="73"/>
        <v>0</v>
      </c>
      <c r="AC156" s="214">
        <f t="shared" si="62"/>
        <v>1</v>
      </c>
      <c r="AD156" s="214">
        <f t="shared" si="74"/>
        <v>11.8225</v>
      </c>
      <c r="AE156" s="214">
        <f t="shared" si="75"/>
        <v>11.8225</v>
      </c>
      <c r="AF156" s="215">
        <f t="shared" si="76"/>
        <v>120</v>
      </c>
      <c r="AG156" s="212" t="s">
        <v>3453</v>
      </c>
      <c r="AH156" s="212" t="s">
        <v>3451</v>
      </c>
      <c r="AI156" s="212" t="s">
        <v>3454</v>
      </c>
      <c r="AJ156" s="212" t="s">
        <v>3452</v>
      </c>
      <c r="AK156" s="212" t="s">
        <v>3457</v>
      </c>
      <c r="AL156" s="212" t="s">
        <v>3455</v>
      </c>
      <c r="AM156" s="212" t="s">
        <v>3456</v>
      </c>
      <c r="AN156" s="212" t="s">
        <v>3458</v>
      </c>
      <c r="AO156" s="212" t="s">
        <v>3460</v>
      </c>
      <c r="AP156" s="212" t="s">
        <v>3459</v>
      </c>
    </row>
    <row r="157" spans="1:42" s="217" customFormat="1" ht="11.25">
      <c r="A157" s="210">
        <v>150</v>
      </c>
      <c r="B157" s="218" t="s">
        <v>2039</v>
      </c>
      <c r="C157" s="218" t="s">
        <v>2040</v>
      </c>
      <c r="D157" s="213" t="s">
        <v>2041</v>
      </c>
      <c r="E157" s="213">
        <v>20</v>
      </c>
      <c r="F157" s="214">
        <v>11.66</v>
      </c>
      <c r="G157" s="215">
        <v>30</v>
      </c>
      <c r="H157" s="215" t="s">
        <v>3372</v>
      </c>
      <c r="I157" s="214">
        <v>10.46</v>
      </c>
      <c r="J157" s="215">
        <v>30</v>
      </c>
      <c r="K157" s="215" t="s">
        <v>3373</v>
      </c>
      <c r="L157" s="216">
        <f t="shared" si="67"/>
        <v>11.06</v>
      </c>
      <c r="M157" s="213">
        <f t="shared" si="68"/>
        <v>60</v>
      </c>
      <c r="N157" s="213">
        <f t="shared" si="69"/>
        <v>1</v>
      </c>
      <c r="O157" s="213">
        <f t="shared" si="70"/>
        <v>0</v>
      </c>
      <c r="P157" s="214">
        <v>12.15</v>
      </c>
      <c r="Q157" s="215">
        <v>30</v>
      </c>
      <c r="R157" s="215" t="s">
        <v>3372</v>
      </c>
      <c r="S157" s="214">
        <v>13.47</v>
      </c>
      <c r="T157" s="215">
        <v>30</v>
      </c>
      <c r="U157" s="215" t="s">
        <v>3372</v>
      </c>
      <c r="V157" s="214">
        <f t="shared" ref="V157:V188" si="77">(P157+S157)/2</f>
        <v>12.81</v>
      </c>
      <c r="W157" s="215">
        <f t="shared" ref="W157:W188" si="78">IF(V157&gt;=10,60,Q157+T157)</f>
        <v>60</v>
      </c>
      <c r="X157" s="215">
        <f t="shared" ref="X157:X188" si="79">IF(R157="ACC",0,1)+IF(U157="ACC",0,1)</f>
        <v>0</v>
      </c>
      <c r="Y157" s="215">
        <f t="shared" ref="Y157:Y188" si="80">IF(P157&lt;10,1,(IF(S157&lt;10,1,0)))</f>
        <v>0</v>
      </c>
      <c r="Z157" s="215">
        <f t="shared" si="71"/>
        <v>1</v>
      </c>
      <c r="AA157" s="215">
        <f t="shared" si="72"/>
        <v>0</v>
      </c>
      <c r="AB157" s="215">
        <f t="shared" si="73"/>
        <v>1</v>
      </c>
      <c r="AC157" s="214">
        <f t="shared" si="62"/>
        <v>0.99</v>
      </c>
      <c r="AD157" s="214">
        <f t="shared" si="74"/>
        <v>11.935</v>
      </c>
      <c r="AE157" s="214">
        <f t="shared" si="75"/>
        <v>11.81565</v>
      </c>
      <c r="AF157" s="215">
        <f t="shared" si="76"/>
        <v>120</v>
      </c>
      <c r="AG157" s="212" t="s">
        <v>3453</v>
      </c>
      <c r="AH157" s="212" t="s">
        <v>3452</v>
      </c>
      <c r="AI157" s="212" t="s">
        <v>3456</v>
      </c>
      <c r="AJ157" s="212" t="s">
        <v>3451</v>
      </c>
      <c r="AK157" s="212" t="s">
        <v>3454</v>
      </c>
      <c r="AL157" s="212" t="s">
        <v>3457</v>
      </c>
      <c r="AM157" s="212" t="s">
        <v>3455</v>
      </c>
      <c r="AN157" s="212" t="s">
        <v>3460</v>
      </c>
      <c r="AO157" s="212" t="s">
        <v>3459</v>
      </c>
      <c r="AP157" s="212" t="s">
        <v>3458</v>
      </c>
    </row>
    <row r="158" spans="1:42" s="217" customFormat="1" ht="11.25">
      <c r="A158" s="210">
        <v>151</v>
      </c>
      <c r="B158" s="218" t="s">
        <v>529</v>
      </c>
      <c r="C158" s="218" t="s">
        <v>3528</v>
      </c>
      <c r="D158" s="213" t="s">
        <v>530</v>
      </c>
      <c r="E158" s="213">
        <v>5</v>
      </c>
      <c r="F158" s="214">
        <v>10.38</v>
      </c>
      <c r="G158" s="215">
        <v>30</v>
      </c>
      <c r="H158" s="215" t="s">
        <v>3372</v>
      </c>
      <c r="I158" s="214">
        <v>11.06</v>
      </c>
      <c r="J158" s="215">
        <v>30</v>
      </c>
      <c r="K158" s="215" t="s">
        <v>3372</v>
      </c>
      <c r="L158" s="216">
        <f t="shared" si="67"/>
        <v>10.72</v>
      </c>
      <c r="M158" s="213">
        <f t="shared" si="68"/>
        <v>60</v>
      </c>
      <c r="N158" s="213">
        <f t="shared" si="69"/>
        <v>0</v>
      </c>
      <c r="O158" s="213">
        <f t="shared" si="70"/>
        <v>0</v>
      </c>
      <c r="P158" s="214">
        <v>10.87</v>
      </c>
      <c r="Q158" s="215">
        <v>30</v>
      </c>
      <c r="R158" s="215" t="s">
        <v>3372</v>
      </c>
      <c r="S158" s="214">
        <v>14.82</v>
      </c>
      <c r="T158" s="215">
        <v>30</v>
      </c>
      <c r="U158" s="215" t="s">
        <v>3372</v>
      </c>
      <c r="V158" s="214">
        <f t="shared" si="77"/>
        <v>12.844999999999999</v>
      </c>
      <c r="W158" s="215">
        <f t="shared" si="78"/>
        <v>60</v>
      </c>
      <c r="X158" s="215">
        <f t="shared" si="79"/>
        <v>0</v>
      </c>
      <c r="Y158" s="215">
        <f t="shared" si="80"/>
        <v>0</v>
      </c>
      <c r="Z158" s="215">
        <f t="shared" si="71"/>
        <v>0</v>
      </c>
      <c r="AA158" s="215">
        <f t="shared" si="72"/>
        <v>0</v>
      </c>
      <c r="AB158" s="215">
        <f t="shared" si="73"/>
        <v>0</v>
      </c>
      <c r="AC158" s="214">
        <f t="shared" si="62"/>
        <v>1</v>
      </c>
      <c r="AD158" s="214">
        <f t="shared" si="74"/>
        <v>11.782499999999999</v>
      </c>
      <c r="AE158" s="214">
        <f t="shared" si="75"/>
        <v>11.782499999999999</v>
      </c>
      <c r="AF158" s="215">
        <f t="shared" si="76"/>
        <v>120</v>
      </c>
      <c r="AG158" s="212" t="s">
        <v>3453</v>
      </c>
      <c r="AH158" s="212" t="s">
        <v>3456</v>
      </c>
      <c r="AI158" s="212" t="s">
        <v>3457</v>
      </c>
      <c r="AJ158" s="212" t="s">
        <v>3459</v>
      </c>
      <c r="AK158" s="212" t="s">
        <v>3452</v>
      </c>
      <c r="AL158" s="212" t="s">
        <v>3460</v>
      </c>
      <c r="AM158" s="212" t="s">
        <v>3458</v>
      </c>
      <c r="AN158" s="212" t="s">
        <v>3455</v>
      </c>
      <c r="AO158" s="212" t="s">
        <v>3454</v>
      </c>
      <c r="AP158" s="212" t="s">
        <v>3451</v>
      </c>
    </row>
    <row r="159" spans="1:42" s="217" customFormat="1" ht="11.25">
      <c r="A159" s="210">
        <v>152</v>
      </c>
      <c r="B159" s="218" t="s">
        <v>2760</v>
      </c>
      <c r="C159" s="218" t="s">
        <v>2761</v>
      </c>
      <c r="D159" s="213" t="s">
        <v>2762</v>
      </c>
      <c r="E159" s="213">
        <v>28</v>
      </c>
      <c r="F159" s="214">
        <v>11.22</v>
      </c>
      <c r="G159" s="215">
        <v>30</v>
      </c>
      <c r="H159" s="215" t="s">
        <v>3373</v>
      </c>
      <c r="I159" s="214">
        <v>11.66</v>
      </c>
      <c r="J159" s="215">
        <v>30</v>
      </c>
      <c r="K159" s="215" t="s">
        <v>3373</v>
      </c>
      <c r="L159" s="216">
        <f t="shared" si="67"/>
        <v>11.440000000000001</v>
      </c>
      <c r="M159" s="213">
        <f t="shared" si="68"/>
        <v>60</v>
      </c>
      <c r="N159" s="213">
        <f t="shared" si="69"/>
        <v>2</v>
      </c>
      <c r="O159" s="213">
        <f t="shared" si="70"/>
        <v>0</v>
      </c>
      <c r="P159" s="214">
        <v>11.38</v>
      </c>
      <c r="Q159" s="215">
        <v>30</v>
      </c>
      <c r="R159" s="215" t="s">
        <v>3372</v>
      </c>
      <c r="S159" s="214">
        <v>13.78</v>
      </c>
      <c r="T159" s="215">
        <v>30</v>
      </c>
      <c r="U159" s="215" t="s">
        <v>3372</v>
      </c>
      <c r="V159" s="214">
        <f t="shared" si="77"/>
        <v>12.58</v>
      </c>
      <c r="W159" s="215">
        <f t="shared" si="78"/>
        <v>60</v>
      </c>
      <c r="X159" s="215">
        <f t="shared" si="79"/>
        <v>0</v>
      </c>
      <c r="Y159" s="215">
        <f t="shared" si="80"/>
        <v>0</v>
      </c>
      <c r="Z159" s="215">
        <f t="shared" si="71"/>
        <v>2</v>
      </c>
      <c r="AA159" s="215">
        <f t="shared" si="72"/>
        <v>0</v>
      </c>
      <c r="AB159" s="215">
        <f t="shared" si="73"/>
        <v>2</v>
      </c>
      <c r="AC159" s="214">
        <f t="shared" si="62"/>
        <v>0.98</v>
      </c>
      <c r="AD159" s="214">
        <f t="shared" si="74"/>
        <v>12.010000000000002</v>
      </c>
      <c r="AE159" s="214">
        <f t="shared" si="75"/>
        <v>11.769800000000002</v>
      </c>
      <c r="AF159" s="215">
        <f t="shared" si="76"/>
        <v>120</v>
      </c>
      <c r="AG159" s="212" t="s">
        <v>3453</v>
      </c>
      <c r="AH159" s="212" t="s">
        <v>3451</v>
      </c>
      <c r="AI159" s="212" t="s">
        <v>3455</v>
      </c>
      <c r="AJ159" s="212" t="s">
        <v>3454</v>
      </c>
      <c r="AK159" s="212" t="s">
        <v>3452</v>
      </c>
      <c r="AL159" s="212" t="s">
        <v>3456</v>
      </c>
      <c r="AM159" s="212" t="s">
        <v>3460</v>
      </c>
      <c r="AN159" s="212" t="s">
        <v>3457</v>
      </c>
      <c r="AO159" s="212" t="s">
        <v>3458</v>
      </c>
      <c r="AP159" s="212" t="s">
        <v>3459</v>
      </c>
    </row>
    <row r="160" spans="1:42" s="217" customFormat="1" ht="11.25">
      <c r="A160" s="210">
        <v>153</v>
      </c>
      <c r="B160" s="105" t="s">
        <v>167</v>
      </c>
      <c r="C160" s="105" t="s">
        <v>168</v>
      </c>
      <c r="D160" s="215" t="s">
        <v>169</v>
      </c>
      <c r="E160" s="213">
        <v>1</v>
      </c>
      <c r="F160" s="214">
        <v>11.3</v>
      </c>
      <c r="G160" s="215">
        <v>30</v>
      </c>
      <c r="H160" s="215" t="s">
        <v>3372</v>
      </c>
      <c r="I160" s="214">
        <v>11.31</v>
      </c>
      <c r="J160" s="215">
        <v>30</v>
      </c>
      <c r="K160" s="215" t="s">
        <v>3372</v>
      </c>
      <c r="L160" s="216">
        <f t="shared" si="67"/>
        <v>11.305</v>
      </c>
      <c r="M160" s="213">
        <f t="shared" si="68"/>
        <v>60</v>
      </c>
      <c r="N160" s="213">
        <f t="shared" si="69"/>
        <v>0</v>
      </c>
      <c r="O160" s="213">
        <f t="shared" si="70"/>
        <v>0</v>
      </c>
      <c r="P160" s="214">
        <v>10.94</v>
      </c>
      <c r="Q160" s="215">
        <v>30</v>
      </c>
      <c r="R160" s="215" t="s">
        <v>3372</v>
      </c>
      <c r="S160" s="214">
        <v>13.51</v>
      </c>
      <c r="T160" s="215">
        <v>30</v>
      </c>
      <c r="U160" s="215" t="s">
        <v>3372</v>
      </c>
      <c r="V160" s="214">
        <f t="shared" si="77"/>
        <v>12.225</v>
      </c>
      <c r="W160" s="215">
        <f t="shared" si="78"/>
        <v>60</v>
      </c>
      <c r="X160" s="215">
        <f t="shared" si="79"/>
        <v>0</v>
      </c>
      <c r="Y160" s="215">
        <f t="shared" si="80"/>
        <v>0</v>
      </c>
      <c r="Z160" s="215">
        <f t="shared" si="71"/>
        <v>0</v>
      </c>
      <c r="AA160" s="215">
        <f t="shared" si="72"/>
        <v>0</v>
      </c>
      <c r="AB160" s="215">
        <f t="shared" si="73"/>
        <v>0</v>
      </c>
      <c r="AC160" s="214">
        <f t="shared" si="62"/>
        <v>1</v>
      </c>
      <c r="AD160" s="214">
        <f t="shared" si="74"/>
        <v>11.765000000000001</v>
      </c>
      <c r="AE160" s="214">
        <f t="shared" si="75"/>
        <v>11.765000000000001</v>
      </c>
      <c r="AF160" s="215">
        <f t="shared" si="76"/>
        <v>120</v>
      </c>
      <c r="AG160" s="212" t="s">
        <v>3453</v>
      </c>
      <c r="AH160" s="212" t="s">
        <v>3451</v>
      </c>
      <c r="AI160" s="212" t="s">
        <v>3452</v>
      </c>
      <c r="AJ160" s="212" t="s">
        <v>3454</v>
      </c>
      <c r="AK160" s="212" t="s">
        <v>3459</v>
      </c>
      <c r="AL160" s="212" t="s">
        <v>3456</v>
      </c>
      <c r="AM160" s="212" t="s">
        <v>3457</v>
      </c>
      <c r="AN160" s="212" t="s">
        <v>3460</v>
      </c>
      <c r="AO160" s="212" t="s">
        <v>3455</v>
      </c>
      <c r="AP160" s="212" t="s">
        <v>3458</v>
      </c>
    </row>
    <row r="161" spans="1:42" s="217" customFormat="1" ht="11.25">
      <c r="A161" s="210">
        <v>154</v>
      </c>
      <c r="B161" s="222" t="s">
        <v>819</v>
      </c>
      <c r="C161" s="222" t="s">
        <v>820</v>
      </c>
      <c r="D161" s="221" t="s">
        <v>821</v>
      </c>
      <c r="E161" s="213">
        <v>8</v>
      </c>
      <c r="F161" s="214">
        <v>12.98</v>
      </c>
      <c r="G161" s="215">
        <v>30</v>
      </c>
      <c r="H161" s="215" t="s">
        <v>3372</v>
      </c>
      <c r="I161" s="214">
        <v>9.41</v>
      </c>
      <c r="J161" s="215">
        <v>18</v>
      </c>
      <c r="K161" s="215" t="s">
        <v>3372</v>
      </c>
      <c r="L161" s="216">
        <f t="shared" si="67"/>
        <v>11.195</v>
      </c>
      <c r="M161" s="213">
        <f t="shared" si="68"/>
        <v>60</v>
      </c>
      <c r="N161" s="213">
        <f t="shared" si="69"/>
        <v>0</v>
      </c>
      <c r="O161" s="213">
        <f t="shared" si="70"/>
        <v>1</v>
      </c>
      <c r="P161" s="214">
        <v>11.13</v>
      </c>
      <c r="Q161" s="215">
        <v>30</v>
      </c>
      <c r="R161" s="215" t="s">
        <v>3372</v>
      </c>
      <c r="S161" s="214">
        <v>13.99</v>
      </c>
      <c r="T161" s="215">
        <v>30</v>
      </c>
      <c r="U161" s="215" t="s">
        <v>3372</v>
      </c>
      <c r="V161" s="214">
        <f t="shared" si="77"/>
        <v>12.56</v>
      </c>
      <c r="W161" s="215">
        <f t="shared" si="78"/>
        <v>60</v>
      </c>
      <c r="X161" s="215">
        <f t="shared" si="79"/>
        <v>0</v>
      </c>
      <c r="Y161" s="215">
        <f t="shared" si="80"/>
        <v>0</v>
      </c>
      <c r="Z161" s="215">
        <f t="shared" si="71"/>
        <v>0</v>
      </c>
      <c r="AA161" s="215">
        <f t="shared" si="72"/>
        <v>1</v>
      </c>
      <c r="AB161" s="215">
        <f t="shared" si="73"/>
        <v>1</v>
      </c>
      <c r="AC161" s="214">
        <f t="shared" si="62"/>
        <v>0.99</v>
      </c>
      <c r="AD161" s="214">
        <f t="shared" si="74"/>
        <v>11.877500000000001</v>
      </c>
      <c r="AE161" s="214">
        <f t="shared" si="75"/>
        <v>11.758725000000002</v>
      </c>
      <c r="AF161" s="215">
        <f t="shared" si="76"/>
        <v>120</v>
      </c>
      <c r="AG161" s="212" t="s">
        <v>3453</v>
      </c>
      <c r="AH161" s="212" t="s">
        <v>3451</v>
      </c>
      <c r="AI161" s="212" t="s">
        <v>3452</v>
      </c>
      <c r="AJ161" s="212" t="s">
        <v>3454</v>
      </c>
      <c r="AK161" s="212" t="s">
        <v>3456</v>
      </c>
      <c r="AL161" s="212" t="s">
        <v>3455</v>
      </c>
      <c r="AM161" s="212" t="s">
        <v>3457</v>
      </c>
      <c r="AN161" s="212" t="s">
        <v>3460</v>
      </c>
      <c r="AO161" s="212" t="s">
        <v>3459</v>
      </c>
      <c r="AP161" s="212" t="s">
        <v>3458</v>
      </c>
    </row>
    <row r="162" spans="1:42" s="217" customFormat="1" ht="11.25">
      <c r="A162" s="210">
        <v>155</v>
      </c>
      <c r="B162" s="218" t="s">
        <v>1641</v>
      </c>
      <c r="C162" s="218" t="s">
        <v>331</v>
      </c>
      <c r="D162" s="213" t="s">
        <v>1642</v>
      </c>
      <c r="E162" s="213">
        <v>16</v>
      </c>
      <c r="F162" s="214">
        <v>11</v>
      </c>
      <c r="G162" s="215">
        <v>30</v>
      </c>
      <c r="H162" s="215" t="s">
        <v>3373</v>
      </c>
      <c r="I162" s="214">
        <v>11.26</v>
      </c>
      <c r="J162" s="215">
        <v>30</v>
      </c>
      <c r="K162" s="215" t="s">
        <v>3372</v>
      </c>
      <c r="L162" s="216">
        <f t="shared" si="67"/>
        <v>11.129999999999999</v>
      </c>
      <c r="M162" s="213">
        <f t="shared" si="68"/>
        <v>60</v>
      </c>
      <c r="N162" s="213">
        <f t="shared" si="69"/>
        <v>1</v>
      </c>
      <c r="O162" s="213">
        <f t="shared" si="70"/>
        <v>0</v>
      </c>
      <c r="P162" s="214">
        <v>11.73</v>
      </c>
      <c r="Q162" s="215">
        <v>30</v>
      </c>
      <c r="R162" s="215" t="s">
        <v>3372</v>
      </c>
      <c r="S162" s="214">
        <v>13.52</v>
      </c>
      <c r="T162" s="215">
        <v>30</v>
      </c>
      <c r="U162" s="215" t="s">
        <v>3372</v>
      </c>
      <c r="V162" s="214">
        <f t="shared" si="77"/>
        <v>12.625</v>
      </c>
      <c r="W162" s="215">
        <f t="shared" si="78"/>
        <v>60</v>
      </c>
      <c r="X162" s="215">
        <f t="shared" si="79"/>
        <v>0</v>
      </c>
      <c r="Y162" s="215">
        <f t="shared" si="80"/>
        <v>0</v>
      </c>
      <c r="Z162" s="215">
        <f t="shared" si="71"/>
        <v>1</v>
      </c>
      <c r="AA162" s="215">
        <f t="shared" si="72"/>
        <v>0</v>
      </c>
      <c r="AB162" s="215">
        <f t="shared" si="73"/>
        <v>1</v>
      </c>
      <c r="AC162" s="214">
        <f t="shared" si="62"/>
        <v>0.99</v>
      </c>
      <c r="AD162" s="214">
        <f t="shared" si="74"/>
        <v>11.8775</v>
      </c>
      <c r="AE162" s="214">
        <f t="shared" si="75"/>
        <v>11.758725</v>
      </c>
      <c r="AF162" s="215">
        <f t="shared" si="76"/>
        <v>120</v>
      </c>
      <c r="AG162" s="212" t="s">
        <v>3453</v>
      </c>
      <c r="AH162" s="212" t="s">
        <v>3456</v>
      </c>
      <c r="AI162" s="212" t="s">
        <v>3452</v>
      </c>
      <c r="AJ162" s="212" t="s">
        <v>3451</v>
      </c>
      <c r="AK162" s="212" t="s">
        <v>3457</v>
      </c>
      <c r="AL162" s="212" t="s">
        <v>3455</v>
      </c>
      <c r="AM162" s="212" t="s">
        <v>3460</v>
      </c>
      <c r="AN162" s="212" t="s">
        <v>3454</v>
      </c>
      <c r="AO162" s="212" t="s">
        <v>3459</v>
      </c>
      <c r="AP162" s="212" t="s">
        <v>3458</v>
      </c>
    </row>
    <row r="163" spans="1:42" s="217" customFormat="1" ht="11.25">
      <c r="A163" s="210">
        <v>156</v>
      </c>
      <c r="B163" s="218" t="s">
        <v>550</v>
      </c>
      <c r="C163" s="218" t="s">
        <v>551</v>
      </c>
      <c r="D163" s="213" t="s">
        <v>552</v>
      </c>
      <c r="E163" s="213">
        <v>5</v>
      </c>
      <c r="F163" s="214">
        <v>10</v>
      </c>
      <c r="G163" s="215">
        <v>30</v>
      </c>
      <c r="H163" s="215" t="s">
        <v>3373</v>
      </c>
      <c r="I163" s="214">
        <v>11.56</v>
      </c>
      <c r="J163" s="215">
        <v>30</v>
      </c>
      <c r="K163" s="215" t="s">
        <v>3372</v>
      </c>
      <c r="L163" s="216">
        <f t="shared" si="67"/>
        <v>10.780000000000001</v>
      </c>
      <c r="M163" s="213">
        <f t="shared" si="68"/>
        <v>60</v>
      </c>
      <c r="N163" s="213">
        <f t="shared" si="69"/>
        <v>1</v>
      </c>
      <c r="O163" s="213">
        <f t="shared" si="70"/>
        <v>0</v>
      </c>
      <c r="P163" s="214">
        <v>12.04</v>
      </c>
      <c r="Q163" s="215">
        <v>30</v>
      </c>
      <c r="R163" s="215" t="s">
        <v>3372</v>
      </c>
      <c r="S163" s="214">
        <v>13.89</v>
      </c>
      <c r="T163" s="215">
        <v>30</v>
      </c>
      <c r="U163" s="215" t="s">
        <v>3372</v>
      </c>
      <c r="V163" s="214">
        <f t="shared" si="77"/>
        <v>12.965</v>
      </c>
      <c r="W163" s="215">
        <f t="shared" si="78"/>
        <v>60</v>
      </c>
      <c r="X163" s="215">
        <f t="shared" si="79"/>
        <v>0</v>
      </c>
      <c r="Y163" s="215">
        <f t="shared" si="80"/>
        <v>0</v>
      </c>
      <c r="Z163" s="215">
        <f t="shared" si="71"/>
        <v>1</v>
      </c>
      <c r="AA163" s="215">
        <f t="shared" si="72"/>
        <v>0</v>
      </c>
      <c r="AB163" s="215">
        <f t="shared" si="73"/>
        <v>1</v>
      </c>
      <c r="AC163" s="214">
        <f t="shared" si="62"/>
        <v>0.99</v>
      </c>
      <c r="AD163" s="214">
        <f t="shared" si="74"/>
        <v>11.8725</v>
      </c>
      <c r="AE163" s="214">
        <f t="shared" si="75"/>
        <v>11.753775000000001</v>
      </c>
      <c r="AF163" s="215">
        <f t="shared" si="76"/>
        <v>120</v>
      </c>
      <c r="AG163" s="212" t="s">
        <v>3453</v>
      </c>
      <c r="AH163" s="212" t="s">
        <v>3457</v>
      </c>
      <c r="AI163" s="212" t="s">
        <v>3452</v>
      </c>
      <c r="AJ163" s="212" t="s">
        <v>3455</v>
      </c>
      <c r="AK163" s="212" t="s">
        <v>3454</v>
      </c>
      <c r="AL163" s="212" t="s">
        <v>3460</v>
      </c>
      <c r="AM163" s="212" t="s">
        <v>3456</v>
      </c>
      <c r="AN163" s="212" t="s">
        <v>3451</v>
      </c>
      <c r="AO163" s="212" t="s">
        <v>3459</v>
      </c>
      <c r="AP163" s="212" t="s">
        <v>3458</v>
      </c>
    </row>
    <row r="164" spans="1:42" s="217" customFormat="1" ht="11.25">
      <c r="A164" s="210">
        <v>157</v>
      </c>
      <c r="B164" s="218" t="s">
        <v>837</v>
      </c>
      <c r="C164" s="218" t="s">
        <v>838</v>
      </c>
      <c r="D164" s="213" t="s">
        <v>839</v>
      </c>
      <c r="E164" s="213">
        <v>8</v>
      </c>
      <c r="F164" s="214">
        <v>10.33</v>
      </c>
      <c r="G164" s="215">
        <v>30</v>
      </c>
      <c r="H164" s="215" t="s">
        <v>3372</v>
      </c>
      <c r="I164" s="214">
        <v>11.49</v>
      </c>
      <c r="J164" s="215">
        <v>30</v>
      </c>
      <c r="K164" s="215" t="s">
        <v>3372</v>
      </c>
      <c r="L164" s="216">
        <f t="shared" si="67"/>
        <v>10.91</v>
      </c>
      <c r="M164" s="213">
        <f t="shared" si="68"/>
        <v>60</v>
      </c>
      <c r="N164" s="213">
        <f t="shared" si="69"/>
        <v>0</v>
      </c>
      <c r="O164" s="213">
        <f t="shared" si="70"/>
        <v>0</v>
      </c>
      <c r="P164" s="214">
        <v>12.07</v>
      </c>
      <c r="Q164" s="215">
        <v>30</v>
      </c>
      <c r="R164" s="215" t="s">
        <v>3372</v>
      </c>
      <c r="S164" s="214">
        <v>12.93</v>
      </c>
      <c r="T164" s="215">
        <v>30</v>
      </c>
      <c r="U164" s="215" t="s">
        <v>3372</v>
      </c>
      <c r="V164" s="214">
        <f t="shared" si="77"/>
        <v>12.5</v>
      </c>
      <c r="W164" s="215">
        <f t="shared" si="78"/>
        <v>60</v>
      </c>
      <c r="X164" s="215">
        <f t="shared" si="79"/>
        <v>0</v>
      </c>
      <c r="Y164" s="215">
        <f t="shared" si="80"/>
        <v>0</v>
      </c>
      <c r="Z164" s="215">
        <f t="shared" si="71"/>
        <v>0</v>
      </c>
      <c r="AA164" s="215">
        <f t="shared" si="72"/>
        <v>0</v>
      </c>
      <c r="AB164" s="215">
        <f t="shared" si="73"/>
        <v>0</v>
      </c>
      <c r="AC164" s="214">
        <f t="shared" si="62"/>
        <v>1</v>
      </c>
      <c r="AD164" s="214">
        <f t="shared" si="74"/>
        <v>11.705</v>
      </c>
      <c r="AE164" s="214">
        <f t="shared" si="75"/>
        <v>11.705</v>
      </c>
      <c r="AF164" s="215">
        <f t="shared" si="76"/>
        <v>120</v>
      </c>
      <c r="AG164" s="212" t="s">
        <v>3453</v>
      </c>
      <c r="AH164" s="212" t="s">
        <v>3452</v>
      </c>
      <c r="AI164" s="212" t="s">
        <v>3451</v>
      </c>
      <c r="AJ164" s="212" t="s">
        <v>3456</v>
      </c>
      <c r="AK164" s="212" t="s">
        <v>3454</v>
      </c>
      <c r="AL164" s="212" t="s">
        <v>3457</v>
      </c>
      <c r="AM164" s="212" t="s">
        <v>3455</v>
      </c>
      <c r="AN164" s="212" t="s">
        <v>3460</v>
      </c>
      <c r="AO164" s="212" t="s">
        <v>3459</v>
      </c>
      <c r="AP164" s="212" t="s">
        <v>3458</v>
      </c>
    </row>
    <row r="165" spans="1:42" s="217" customFormat="1" ht="11.25">
      <c r="A165" s="210">
        <v>158</v>
      </c>
      <c r="B165" s="222" t="s">
        <v>1680</v>
      </c>
      <c r="C165" s="222" t="s">
        <v>1681</v>
      </c>
      <c r="D165" s="221" t="s">
        <v>1682</v>
      </c>
      <c r="E165" s="213">
        <v>16</v>
      </c>
      <c r="F165" s="214">
        <v>13.11</v>
      </c>
      <c r="G165" s="215">
        <v>30</v>
      </c>
      <c r="H165" s="215" t="s">
        <v>3372</v>
      </c>
      <c r="I165" s="214">
        <v>8.74</v>
      </c>
      <c r="J165" s="215">
        <v>17</v>
      </c>
      <c r="K165" s="215" t="s">
        <v>3372</v>
      </c>
      <c r="L165" s="216">
        <f t="shared" si="67"/>
        <v>10.925000000000001</v>
      </c>
      <c r="M165" s="213">
        <f t="shared" si="68"/>
        <v>60</v>
      </c>
      <c r="N165" s="213">
        <f t="shared" si="69"/>
        <v>0</v>
      </c>
      <c r="O165" s="213">
        <f t="shared" si="70"/>
        <v>1</v>
      </c>
      <c r="P165" s="214">
        <v>12.51</v>
      </c>
      <c r="Q165" s="215">
        <v>30</v>
      </c>
      <c r="R165" s="215" t="s">
        <v>3372</v>
      </c>
      <c r="S165" s="214">
        <v>12.89</v>
      </c>
      <c r="T165" s="215">
        <v>30</v>
      </c>
      <c r="U165" s="215" t="s">
        <v>3372</v>
      </c>
      <c r="V165" s="214">
        <f t="shared" si="77"/>
        <v>12.7</v>
      </c>
      <c r="W165" s="215">
        <f t="shared" si="78"/>
        <v>60</v>
      </c>
      <c r="X165" s="215">
        <f t="shared" si="79"/>
        <v>0</v>
      </c>
      <c r="Y165" s="215">
        <f t="shared" si="80"/>
        <v>0</v>
      </c>
      <c r="Z165" s="215">
        <f t="shared" si="71"/>
        <v>0</v>
      </c>
      <c r="AA165" s="215">
        <f t="shared" si="72"/>
        <v>1</v>
      </c>
      <c r="AB165" s="215">
        <f t="shared" si="73"/>
        <v>1</v>
      </c>
      <c r="AC165" s="214">
        <f t="shared" si="62"/>
        <v>0.99</v>
      </c>
      <c r="AD165" s="214">
        <f t="shared" si="74"/>
        <v>11.8125</v>
      </c>
      <c r="AE165" s="214">
        <f t="shared" si="75"/>
        <v>11.694374999999999</v>
      </c>
      <c r="AF165" s="215">
        <f t="shared" si="76"/>
        <v>120</v>
      </c>
      <c r="AG165" s="212" t="s">
        <v>3453</v>
      </c>
      <c r="AH165" s="212" t="s">
        <v>3451</v>
      </c>
      <c r="AI165" s="212" t="s">
        <v>3455</v>
      </c>
      <c r="AJ165" s="212" t="s">
        <v>3456</v>
      </c>
      <c r="AK165" s="212" t="s">
        <v>3452</v>
      </c>
      <c r="AL165" s="212" t="s">
        <v>3454</v>
      </c>
      <c r="AM165" s="212" t="s">
        <v>3459</v>
      </c>
      <c r="AN165" s="212" t="s">
        <v>3460</v>
      </c>
      <c r="AO165" s="212" t="s">
        <v>3457</v>
      </c>
      <c r="AP165" s="212" t="s">
        <v>3458</v>
      </c>
    </row>
    <row r="166" spans="1:42" s="217" customFormat="1" ht="11.25">
      <c r="A166" s="210">
        <v>159</v>
      </c>
      <c r="B166" s="218" t="s">
        <v>2566</v>
      </c>
      <c r="C166" s="218" t="s">
        <v>3529</v>
      </c>
      <c r="D166" s="213" t="s">
        <v>2483</v>
      </c>
      <c r="E166" s="213">
        <v>25</v>
      </c>
      <c r="F166" s="214">
        <v>12.65</v>
      </c>
      <c r="G166" s="215">
        <v>30</v>
      </c>
      <c r="H166" s="215" t="s">
        <v>3372</v>
      </c>
      <c r="I166" s="214">
        <v>11.51</v>
      </c>
      <c r="J166" s="215">
        <v>30</v>
      </c>
      <c r="K166" s="215" t="s">
        <v>3373</v>
      </c>
      <c r="L166" s="216">
        <f t="shared" si="67"/>
        <v>12.08</v>
      </c>
      <c r="M166" s="213">
        <f t="shared" si="68"/>
        <v>60</v>
      </c>
      <c r="N166" s="213">
        <f t="shared" si="69"/>
        <v>1</v>
      </c>
      <c r="O166" s="213">
        <f t="shared" si="70"/>
        <v>0</v>
      </c>
      <c r="P166" s="214">
        <v>11.01</v>
      </c>
      <c r="Q166" s="215">
        <v>30</v>
      </c>
      <c r="R166" s="215" t="s">
        <v>3372</v>
      </c>
      <c r="S166" s="214">
        <v>12.01</v>
      </c>
      <c r="T166" s="215">
        <v>30</v>
      </c>
      <c r="U166" s="215" t="s">
        <v>3372</v>
      </c>
      <c r="V166" s="214">
        <f t="shared" si="77"/>
        <v>11.51</v>
      </c>
      <c r="W166" s="215">
        <f t="shared" si="78"/>
        <v>60</v>
      </c>
      <c r="X166" s="215">
        <f t="shared" si="79"/>
        <v>0</v>
      </c>
      <c r="Y166" s="215">
        <f t="shared" si="80"/>
        <v>0</v>
      </c>
      <c r="Z166" s="215">
        <f t="shared" si="71"/>
        <v>1</v>
      </c>
      <c r="AA166" s="215">
        <f t="shared" si="72"/>
        <v>0</v>
      </c>
      <c r="AB166" s="215">
        <f t="shared" si="73"/>
        <v>1</v>
      </c>
      <c r="AC166" s="214">
        <f t="shared" si="62"/>
        <v>0.99</v>
      </c>
      <c r="AD166" s="214">
        <f t="shared" si="74"/>
        <v>11.795</v>
      </c>
      <c r="AE166" s="214">
        <f t="shared" si="75"/>
        <v>11.677049999999999</v>
      </c>
      <c r="AF166" s="215">
        <f t="shared" si="76"/>
        <v>120</v>
      </c>
      <c r="AG166" s="212" t="s">
        <v>3453</v>
      </c>
      <c r="AH166" s="212" t="s">
        <v>3451</v>
      </c>
      <c r="AI166" s="212" t="s">
        <v>3452</v>
      </c>
      <c r="AJ166" s="212" t="s">
        <v>3456</v>
      </c>
      <c r="AK166" s="212" t="s">
        <v>3457</v>
      </c>
      <c r="AL166" s="212" t="s">
        <v>3455</v>
      </c>
      <c r="AM166" s="212" t="s">
        <v>3454</v>
      </c>
      <c r="AN166" s="212" t="s">
        <v>3458</v>
      </c>
      <c r="AO166" s="212" t="s">
        <v>3460</v>
      </c>
      <c r="AP166" s="212" t="s">
        <v>3459</v>
      </c>
    </row>
    <row r="167" spans="1:42" s="217" customFormat="1" ht="11.25">
      <c r="A167" s="210">
        <v>160</v>
      </c>
      <c r="B167" s="222" t="s">
        <v>1227</v>
      </c>
      <c r="C167" s="222" t="s">
        <v>977</v>
      </c>
      <c r="D167" s="221" t="s">
        <v>1228</v>
      </c>
      <c r="E167" s="213">
        <v>12</v>
      </c>
      <c r="F167" s="214">
        <v>13.5</v>
      </c>
      <c r="G167" s="215">
        <v>30</v>
      </c>
      <c r="H167" s="215" t="s">
        <v>3372</v>
      </c>
      <c r="I167" s="214">
        <v>9.59</v>
      </c>
      <c r="J167" s="215">
        <v>12</v>
      </c>
      <c r="K167" s="215" t="s">
        <v>3372</v>
      </c>
      <c r="L167" s="216">
        <f t="shared" si="67"/>
        <v>11.545</v>
      </c>
      <c r="M167" s="213">
        <f t="shared" si="68"/>
        <v>60</v>
      </c>
      <c r="N167" s="213">
        <f t="shared" si="69"/>
        <v>0</v>
      </c>
      <c r="O167" s="213">
        <f t="shared" si="70"/>
        <v>1</v>
      </c>
      <c r="P167" s="214">
        <v>11.52</v>
      </c>
      <c r="Q167" s="215">
        <v>30</v>
      </c>
      <c r="R167" s="215" t="s">
        <v>3372</v>
      </c>
      <c r="S167" s="214">
        <v>12.51</v>
      </c>
      <c r="T167" s="215">
        <v>30</v>
      </c>
      <c r="U167" s="215" t="s">
        <v>3372</v>
      </c>
      <c r="V167" s="214">
        <f t="shared" si="77"/>
        <v>12.015000000000001</v>
      </c>
      <c r="W167" s="215">
        <f t="shared" si="78"/>
        <v>60</v>
      </c>
      <c r="X167" s="215">
        <f t="shared" si="79"/>
        <v>0</v>
      </c>
      <c r="Y167" s="215">
        <f t="shared" si="80"/>
        <v>0</v>
      </c>
      <c r="Z167" s="215">
        <f t="shared" si="71"/>
        <v>0</v>
      </c>
      <c r="AA167" s="215">
        <f t="shared" si="72"/>
        <v>1</v>
      </c>
      <c r="AB167" s="215">
        <f t="shared" si="73"/>
        <v>1</v>
      </c>
      <c r="AC167" s="214">
        <f t="shared" si="62"/>
        <v>0.99</v>
      </c>
      <c r="AD167" s="214">
        <f t="shared" si="74"/>
        <v>11.780000000000001</v>
      </c>
      <c r="AE167" s="214">
        <f t="shared" si="75"/>
        <v>11.6622</v>
      </c>
      <c r="AF167" s="215">
        <f t="shared" si="76"/>
        <v>120</v>
      </c>
      <c r="AG167" s="212" t="s">
        <v>3453</v>
      </c>
      <c r="AH167" s="212" t="s">
        <v>3454</v>
      </c>
      <c r="AI167" s="212" t="s">
        <v>3451</v>
      </c>
      <c r="AJ167" s="212" t="s">
        <v>3452</v>
      </c>
      <c r="AK167" s="212" t="s">
        <v>3455</v>
      </c>
      <c r="AL167" s="212" t="s">
        <v>3457</v>
      </c>
      <c r="AM167" s="212" t="s">
        <v>3456</v>
      </c>
      <c r="AN167" s="212" t="s">
        <v>3460</v>
      </c>
      <c r="AO167" s="212" t="s">
        <v>3459</v>
      </c>
      <c r="AP167" s="212" t="s">
        <v>3458</v>
      </c>
    </row>
    <row r="168" spans="1:42" s="217" customFormat="1" ht="11.25">
      <c r="A168" s="210">
        <v>161</v>
      </c>
      <c r="B168" s="218" t="s">
        <v>2538</v>
      </c>
      <c r="C168" s="218" t="s">
        <v>2539</v>
      </c>
      <c r="D168" s="213" t="s">
        <v>2540</v>
      </c>
      <c r="E168" s="213">
        <v>25</v>
      </c>
      <c r="F168" s="214">
        <v>8.82</v>
      </c>
      <c r="G168" s="215">
        <v>23</v>
      </c>
      <c r="H168" s="215" t="s">
        <v>3373</v>
      </c>
      <c r="I168" s="214">
        <v>13.57</v>
      </c>
      <c r="J168" s="215">
        <v>30</v>
      </c>
      <c r="K168" s="215" t="s">
        <v>3372</v>
      </c>
      <c r="L168" s="216">
        <f t="shared" ref="L168:L188" si="81">(F168+I168)/2</f>
        <v>11.195</v>
      </c>
      <c r="M168" s="213">
        <f t="shared" ref="M168:M188" si="82">IF(L168&gt;=10,60,G168+J168)</f>
        <v>60</v>
      </c>
      <c r="N168" s="213">
        <f t="shared" ref="N168:N188" si="83">IF(H168="ACC",0,1)+IF(K168="ACC",0,1)</f>
        <v>1</v>
      </c>
      <c r="O168" s="213">
        <f t="shared" ref="O168:O188" si="84">IF(F168&lt;10,1,(IF(I168&lt;10,1,0)))</f>
        <v>1</v>
      </c>
      <c r="P168" s="214">
        <v>13.05</v>
      </c>
      <c r="Q168" s="215">
        <v>30</v>
      </c>
      <c r="R168" s="215" t="s">
        <v>3372</v>
      </c>
      <c r="S168" s="214">
        <v>11.99</v>
      </c>
      <c r="T168" s="215">
        <v>30</v>
      </c>
      <c r="U168" s="215" t="s">
        <v>3372</v>
      </c>
      <c r="V168" s="214">
        <f t="shared" si="77"/>
        <v>12.52</v>
      </c>
      <c r="W168" s="215">
        <f t="shared" si="78"/>
        <v>60</v>
      </c>
      <c r="X168" s="215">
        <f t="shared" si="79"/>
        <v>0</v>
      </c>
      <c r="Y168" s="215">
        <f t="shared" si="80"/>
        <v>0</v>
      </c>
      <c r="Z168" s="215">
        <f t="shared" ref="Z168:Z188" si="85">N168+X168</f>
        <v>1</v>
      </c>
      <c r="AA168" s="215">
        <f t="shared" ref="AA168:AA188" si="86">O168+Y168</f>
        <v>1</v>
      </c>
      <c r="AB168" s="215">
        <f t="shared" ref="AB168:AB188" si="87">Z168+AA168</f>
        <v>2</v>
      </c>
      <c r="AC168" s="214">
        <f t="shared" si="62"/>
        <v>0.98</v>
      </c>
      <c r="AD168" s="214">
        <f t="shared" ref="AD168:AD188" si="88">AVERAGE(L168,V168)</f>
        <v>11.8575</v>
      </c>
      <c r="AE168" s="214">
        <f t="shared" ref="AE168:AE188" si="89">AC168*AD168</f>
        <v>11.62035</v>
      </c>
      <c r="AF168" s="215">
        <f t="shared" ref="AF168:AF188" si="90">M168+W168</f>
        <v>120</v>
      </c>
      <c r="AG168" s="212" t="s">
        <v>3453</v>
      </c>
      <c r="AH168" s="212" t="s">
        <v>3457</v>
      </c>
      <c r="AI168" s="212" t="s">
        <v>3456</v>
      </c>
      <c r="AJ168" s="212" t="s">
        <v>3451</v>
      </c>
      <c r="AK168" s="212" t="s">
        <v>3455</v>
      </c>
      <c r="AL168" s="212" t="s">
        <v>3452</v>
      </c>
      <c r="AM168" s="212" t="s">
        <v>3454</v>
      </c>
      <c r="AN168" s="212" t="s">
        <v>3459</v>
      </c>
      <c r="AO168" s="212" t="s">
        <v>3460</v>
      </c>
      <c r="AP168" s="212" t="s">
        <v>3458</v>
      </c>
    </row>
    <row r="169" spans="1:42" s="217" customFormat="1" ht="11.25">
      <c r="A169" s="210">
        <v>162</v>
      </c>
      <c r="B169" s="218" t="s">
        <v>1560</v>
      </c>
      <c r="C169" s="218" t="s">
        <v>3470</v>
      </c>
      <c r="D169" s="213" t="s">
        <v>1561</v>
      </c>
      <c r="E169" s="213">
        <v>15</v>
      </c>
      <c r="F169" s="214">
        <v>13.33</v>
      </c>
      <c r="G169" s="215">
        <v>30</v>
      </c>
      <c r="H169" s="215" t="s">
        <v>3372</v>
      </c>
      <c r="I169" s="214">
        <v>11.77</v>
      </c>
      <c r="J169" s="215">
        <v>30</v>
      </c>
      <c r="K169" s="215" t="s">
        <v>3372</v>
      </c>
      <c r="L169" s="216">
        <f t="shared" si="81"/>
        <v>12.55</v>
      </c>
      <c r="M169" s="213">
        <f t="shared" si="82"/>
        <v>60</v>
      </c>
      <c r="N169" s="213">
        <f t="shared" si="83"/>
        <v>0</v>
      </c>
      <c r="O169" s="213">
        <f t="shared" si="84"/>
        <v>0</v>
      </c>
      <c r="P169" s="214">
        <v>12.25</v>
      </c>
      <c r="Q169" s="215">
        <v>30</v>
      </c>
      <c r="R169" s="215" t="s">
        <v>3372</v>
      </c>
      <c r="S169" s="214">
        <v>12.54</v>
      </c>
      <c r="T169" s="215">
        <v>30</v>
      </c>
      <c r="U169" s="215" t="s">
        <v>3372</v>
      </c>
      <c r="V169" s="214">
        <f t="shared" si="77"/>
        <v>12.395</v>
      </c>
      <c r="W169" s="215">
        <f t="shared" si="78"/>
        <v>60</v>
      </c>
      <c r="X169" s="215">
        <f t="shared" si="79"/>
        <v>0</v>
      </c>
      <c r="Y169" s="215">
        <f t="shared" si="80"/>
        <v>0</v>
      </c>
      <c r="Z169" s="215">
        <f t="shared" si="85"/>
        <v>0</v>
      </c>
      <c r="AA169" s="215">
        <f t="shared" si="86"/>
        <v>0</v>
      </c>
      <c r="AB169" s="215">
        <f t="shared" si="87"/>
        <v>0</v>
      </c>
      <c r="AC169" s="214">
        <f>IF(AB169=0,0.93,IF(AB169=1,0.92,IF(AB169=2,0.91,IF(AB169=3,0.9,IF(AB169=4,0.89,IF(AB169=5,0.88,IF(AB169=6,0.87)))))))</f>
        <v>0.93</v>
      </c>
      <c r="AD169" s="214">
        <f t="shared" si="88"/>
        <v>12.4725</v>
      </c>
      <c r="AE169" s="214">
        <f t="shared" si="89"/>
        <v>11.599425</v>
      </c>
      <c r="AF169" s="215">
        <f t="shared" si="90"/>
        <v>120</v>
      </c>
      <c r="AG169" s="212" t="s">
        <v>3453</v>
      </c>
      <c r="AH169" s="212" t="s">
        <v>3451</v>
      </c>
      <c r="AI169" s="212" t="s">
        <v>3456</v>
      </c>
      <c r="AJ169" s="212" t="s">
        <v>3457</v>
      </c>
      <c r="AK169" s="212" t="s">
        <v>3455</v>
      </c>
      <c r="AL169" s="212" t="s">
        <v>3452</v>
      </c>
      <c r="AM169" s="212" t="s">
        <v>3454</v>
      </c>
      <c r="AN169" s="212" t="s">
        <v>3459</v>
      </c>
      <c r="AO169" s="212" t="s">
        <v>3460</v>
      </c>
      <c r="AP169" s="212" t="s">
        <v>3458</v>
      </c>
    </row>
    <row r="170" spans="1:42" s="217" customFormat="1" ht="11.25">
      <c r="A170" s="210">
        <v>163</v>
      </c>
      <c r="B170" s="222" t="s">
        <v>714</v>
      </c>
      <c r="C170" s="222" t="s">
        <v>3483</v>
      </c>
      <c r="D170" s="221" t="s">
        <v>1803</v>
      </c>
      <c r="E170" s="213">
        <v>18</v>
      </c>
      <c r="F170" s="214">
        <v>13.52</v>
      </c>
      <c r="G170" s="215">
        <v>30</v>
      </c>
      <c r="H170" s="215" t="s">
        <v>3372</v>
      </c>
      <c r="I170" s="214">
        <v>9.5299999999999994</v>
      </c>
      <c r="J170" s="215">
        <v>12</v>
      </c>
      <c r="K170" s="215" t="s">
        <v>3372</v>
      </c>
      <c r="L170" s="216">
        <f t="shared" si="81"/>
        <v>11.524999999999999</v>
      </c>
      <c r="M170" s="213">
        <f t="shared" si="82"/>
        <v>60</v>
      </c>
      <c r="N170" s="213">
        <f t="shared" si="83"/>
        <v>0</v>
      </c>
      <c r="O170" s="213">
        <f t="shared" si="84"/>
        <v>1</v>
      </c>
      <c r="P170" s="214">
        <v>10.050000000000001</v>
      </c>
      <c r="Q170" s="215">
        <v>30</v>
      </c>
      <c r="R170" s="215" t="s">
        <v>3373</v>
      </c>
      <c r="S170" s="214">
        <v>14.11</v>
      </c>
      <c r="T170" s="215">
        <v>30</v>
      </c>
      <c r="U170" s="215" t="s">
        <v>3372</v>
      </c>
      <c r="V170" s="214">
        <f t="shared" si="77"/>
        <v>12.08</v>
      </c>
      <c r="W170" s="215">
        <f t="shared" si="78"/>
        <v>60</v>
      </c>
      <c r="X170" s="215">
        <f t="shared" si="79"/>
        <v>1</v>
      </c>
      <c r="Y170" s="215">
        <f t="shared" si="80"/>
        <v>0</v>
      </c>
      <c r="Z170" s="215">
        <f t="shared" si="85"/>
        <v>1</v>
      </c>
      <c r="AA170" s="215">
        <f t="shared" si="86"/>
        <v>1</v>
      </c>
      <c r="AB170" s="215">
        <f t="shared" si="87"/>
        <v>2</v>
      </c>
      <c r="AC170" s="214">
        <f>IF(AB170=0,1,IF(AB170=1,0.99,IF(AB170=2,0.98,IF(AB170=3,0.97,IF(AB170=4,0.96,IF(AB170=5,0.95,IF(AB170=6,0.94)))))))</f>
        <v>0.98</v>
      </c>
      <c r="AD170" s="214">
        <f t="shared" si="88"/>
        <v>11.802499999999998</v>
      </c>
      <c r="AE170" s="214">
        <f t="shared" si="89"/>
        <v>11.566449999999998</v>
      </c>
      <c r="AF170" s="215">
        <f t="shared" si="90"/>
        <v>120</v>
      </c>
      <c r="AG170" s="212" t="s">
        <v>3453</v>
      </c>
      <c r="AH170" s="212" t="s">
        <v>3455</v>
      </c>
      <c r="AI170" s="212" t="s">
        <v>3451</v>
      </c>
      <c r="AJ170" s="212" t="s">
        <v>3456</v>
      </c>
      <c r="AK170" s="212" t="s">
        <v>3452</v>
      </c>
      <c r="AL170" s="212" t="s">
        <v>3457</v>
      </c>
      <c r="AM170" s="212" t="s">
        <v>3454</v>
      </c>
      <c r="AN170" s="212" t="s">
        <v>3459</v>
      </c>
      <c r="AO170" s="212" t="s">
        <v>3460</v>
      </c>
      <c r="AP170" s="212" t="s">
        <v>3458</v>
      </c>
    </row>
    <row r="171" spans="1:42" s="217" customFormat="1" ht="11.25">
      <c r="A171" s="210">
        <v>164</v>
      </c>
      <c r="B171" s="218" t="s">
        <v>2674</v>
      </c>
      <c r="C171" s="218" t="s">
        <v>383</v>
      </c>
      <c r="D171" s="213" t="s">
        <v>2675</v>
      </c>
      <c r="E171" s="213">
        <v>27</v>
      </c>
      <c r="F171" s="214">
        <v>10.88</v>
      </c>
      <c r="G171" s="215">
        <v>30</v>
      </c>
      <c r="H171" s="215" t="s">
        <v>3373</v>
      </c>
      <c r="I171" s="214">
        <v>12.74</v>
      </c>
      <c r="J171" s="215">
        <v>30</v>
      </c>
      <c r="K171" s="215" t="s">
        <v>3373</v>
      </c>
      <c r="L171" s="216">
        <f t="shared" si="81"/>
        <v>11.81</v>
      </c>
      <c r="M171" s="213">
        <f t="shared" si="82"/>
        <v>60</v>
      </c>
      <c r="N171" s="213">
        <f t="shared" si="83"/>
        <v>2</v>
      </c>
      <c r="O171" s="213">
        <f t="shared" si="84"/>
        <v>0</v>
      </c>
      <c r="P171" s="214">
        <v>12.8</v>
      </c>
      <c r="Q171" s="215">
        <v>30</v>
      </c>
      <c r="R171" s="215" t="s">
        <v>3372</v>
      </c>
      <c r="S171" s="214">
        <v>14.36</v>
      </c>
      <c r="T171" s="215">
        <v>30</v>
      </c>
      <c r="U171" s="215" t="s">
        <v>3372</v>
      </c>
      <c r="V171" s="214">
        <f t="shared" si="77"/>
        <v>13.58</v>
      </c>
      <c r="W171" s="215">
        <f t="shared" si="78"/>
        <v>60</v>
      </c>
      <c r="X171" s="215">
        <f t="shared" si="79"/>
        <v>0</v>
      </c>
      <c r="Y171" s="215">
        <f t="shared" si="80"/>
        <v>0</v>
      </c>
      <c r="Z171" s="215">
        <f t="shared" si="85"/>
        <v>2</v>
      </c>
      <c r="AA171" s="215">
        <f t="shared" si="86"/>
        <v>0</v>
      </c>
      <c r="AB171" s="215">
        <f t="shared" si="87"/>
        <v>2</v>
      </c>
      <c r="AC171" s="214">
        <f>IF(AB171=0,0.93,IF(AB171=1,0.92,IF(AB171=2,0.91,IF(AB171=3,0.9,IF(AB171=4,0.89,IF(AB171=5,0.88,IF(AB171=6,0.87)))))))</f>
        <v>0.91</v>
      </c>
      <c r="AD171" s="214">
        <f t="shared" si="88"/>
        <v>12.695</v>
      </c>
      <c r="AE171" s="214">
        <f t="shared" si="89"/>
        <v>11.55245</v>
      </c>
      <c r="AF171" s="215">
        <f t="shared" si="90"/>
        <v>120</v>
      </c>
      <c r="AG171" s="212" t="s">
        <v>3453</v>
      </c>
      <c r="AH171" s="212" t="s">
        <v>3451</v>
      </c>
      <c r="AI171" s="212" t="s">
        <v>3454</v>
      </c>
      <c r="AJ171" s="212" t="s">
        <v>3452</v>
      </c>
      <c r="AK171" s="212" t="s">
        <v>3455</v>
      </c>
      <c r="AL171" s="212" t="s">
        <v>3457</v>
      </c>
      <c r="AM171" s="212" t="s">
        <v>3456</v>
      </c>
      <c r="AN171" s="212" t="s">
        <v>3460</v>
      </c>
      <c r="AO171" s="212" t="s">
        <v>3459</v>
      </c>
      <c r="AP171" s="212" t="s">
        <v>3458</v>
      </c>
    </row>
    <row r="172" spans="1:42" s="217" customFormat="1" ht="11.25">
      <c r="A172" s="210">
        <v>165</v>
      </c>
      <c r="B172" s="222" t="s">
        <v>2006</v>
      </c>
      <c r="C172" s="222" t="s">
        <v>3530</v>
      </c>
      <c r="D172" s="221" t="s">
        <v>2007</v>
      </c>
      <c r="E172" s="213">
        <v>20</v>
      </c>
      <c r="F172" s="214">
        <v>10.11</v>
      </c>
      <c r="G172" s="215">
        <v>30</v>
      </c>
      <c r="H172" s="215" t="s">
        <v>3372</v>
      </c>
      <c r="I172" s="214">
        <v>10.56</v>
      </c>
      <c r="J172" s="215">
        <v>30</v>
      </c>
      <c r="K172" s="215" t="s">
        <v>3373</v>
      </c>
      <c r="L172" s="216">
        <f t="shared" si="81"/>
        <v>10.335000000000001</v>
      </c>
      <c r="M172" s="213">
        <f t="shared" si="82"/>
        <v>60</v>
      </c>
      <c r="N172" s="213">
        <f t="shared" si="83"/>
        <v>1</v>
      </c>
      <c r="O172" s="213">
        <f t="shared" si="84"/>
        <v>0</v>
      </c>
      <c r="P172" s="214">
        <v>11.48</v>
      </c>
      <c r="Q172" s="215">
        <v>30</v>
      </c>
      <c r="R172" s="215" t="s">
        <v>3372</v>
      </c>
      <c r="S172" s="214">
        <v>14.52</v>
      </c>
      <c r="T172" s="215">
        <v>30</v>
      </c>
      <c r="U172" s="215" t="s">
        <v>3372</v>
      </c>
      <c r="V172" s="214">
        <f t="shared" si="77"/>
        <v>13</v>
      </c>
      <c r="W172" s="215">
        <f t="shared" si="78"/>
        <v>60</v>
      </c>
      <c r="X172" s="215">
        <f t="shared" si="79"/>
        <v>0</v>
      </c>
      <c r="Y172" s="215">
        <f t="shared" si="80"/>
        <v>0</v>
      </c>
      <c r="Z172" s="215">
        <f t="shared" si="85"/>
        <v>1</v>
      </c>
      <c r="AA172" s="215">
        <f t="shared" si="86"/>
        <v>0</v>
      </c>
      <c r="AB172" s="215">
        <f t="shared" si="87"/>
        <v>1</v>
      </c>
      <c r="AC172" s="214">
        <f t="shared" ref="AC172:AC180" si="91">IF(AB172=0,1,IF(AB172=1,0.99,IF(AB172=2,0.98,IF(AB172=3,0.97,IF(AB172=4,0.96,IF(AB172=5,0.95,IF(AB172=6,0.94)))))))</f>
        <v>0.99</v>
      </c>
      <c r="AD172" s="214">
        <f t="shared" si="88"/>
        <v>11.6675</v>
      </c>
      <c r="AE172" s="214">
        <f t="shared" si="89"/>
        <v>11.550825</v>
      </c>
      <c r="AF172" s="215">
        <f t="shared" si="90"/>
        <v>120</v>
      </c>
      <c r="AG172" s="212" t="s">
        <v>3453</v>
      </c>
      <c r="AH172" s="212" t="s">
        <v>3452</v>
      </c>
      <c r="AI172" s="212" t="s">
        <v>3451</v>
      </c>
      <c r="AJ172" s="212" t="s">
        <v>3456</v>
      </c>
      <c r="AK172" s="212" t="s">
        <v>3454</v>
      </c>
      <c r="AL172" s="212" t="s">
        <v>3460</v>
      </c>
      <c r="AM172" s="212" t="s">
        <v>3455</v>
      </c>
      <c r="AN172" s="212" t="s">
        <v>3457</v>
      </c>
      <c r="AO172" s="212" t="s">
        <v>3459</v>
      </c>
      <c r="AP172" s="212" t="s">
        <v>3458</v>
      </c>
    </row>
    <row r="173" spans="1:42" s="217" customFormat="1" ht="11.25">
      <c r="A173" s="210">
        <v>166</v>
      </c>
      <c r="B173" s="218" t="s">
        <v>223</v>
      </c>
      <c r="C173" s="218" t="s">
        <v>224</v>
      </c>
      <c r="D173" s="213" t="s">
        <v>225</v>
      </c>
      <c r="E173" s="213">
        <v>2</v>
      </c>
      <c r="F173" s="214">
        <v>12.45</v>
      </c>
      <c r="G173" s="215">
        <v>30</v>
      </c>
      <c r="H173" s="215" t="s">
        <v>3372</v>
      </c>
      <c r="I173" s="214">
        <v>10.19</v>
      </c>
      <c r="J173" s="215">
        <v>30</v>
      </c>
      <c r="K173" s="215" t="s">
        <v>3372</v>
      </c>
      <c r="L173" s="216">
        <f t="shared" si="81"/>
        <v>11.32</v>
      </c>
      <c r="M173" s="213">
        <f t="shared" si="82"/>
        <v>60</v>
      </c>
      <c r="N173" s="213">
        <f t="shared" si="83"/>
        <v>0</v>
      </c>
      <c r="O173" s="213">
        <f t="shared" si="84"/>
        <v>0</v>
      </c>
      <c r="P173" s="214">
        <v>11.34</v>
      </c>
      <c r="Q173" s="215">
        <v>30</v>
      </c>
      <c r="R173" s="215" t="s">
        <v>3373</v>
      </c>
      <c r="S173" s="214">
        <v>12.69</v>
      </c>
      <c r="T173" s="215">
        <v>30</v>
      </c>
      <c r="U173" s="215" t="s">
        <v>3372</v>
      </c>
      <c r="V173" s="214">
        <f t="shared" si="77"/>
        <v>12.015000000000001</v>
      </c>
      <c r="W173" s="215">
        <f t="shared" si="78"/>
        <v>60</v>
      </c>
      <c r="X173" s="215">
        <f t="shared" si="79"/>
        <v>1</v>
      </c>
      <c r="Y173" s="215">
        <f t="shared" si="80"/>
        <v>0</v>
      </c>
      <c r="Z173" s="215">
        <f t="shared" si="85"/>
        <v>1</v>
      </c>
      <c r="AA173" s="215">
        <f t="shared" si="86"/>
        <v>0</v>
      </c>
      <c r="AB173" s="215">
        <f t="shared" si="87"/>
        <v>1</v>
      </c>
      <c r="AC173" s="214">
        <f t="shared" si="91"/>
        <v>0.99</v>
      </c>
      <c r="AD173" s="214">
        <f t="shared" si="88"/>
        <v>11.6675</v>
      </c>
      <c r="AE173" s="214">
        <f t="shared" si="89"/>
        <v>11.550825</v>
      </c>
      <c r="AF173" s="215">
        <f t="shared" si="90"/>
        <v>120</v>
      </c>
      <c r="AG173" s="212" t="s">
        <v>3453</v>
      </c>
      <c r="AH173" s="212" t="s">
        <v>3451</v>
      </c>
      <c r="AI173" s="212" t="s">
        <v>3457</v>
      </c>
      <c r="AJ173" s="212" t="s">
        <v>3456</v>
      </c>
      <c r="AK173" s="212" t="s">
        <v>3452</v>
      </c>
      <c r="AL173" s="212" t="s">
        <v>3454</v>
      </c>
      <c r="AM173" s="212" t="s">
        <v>3455</v>
      </c>
      <c r="AN173" s="212" t="s">
        <v>3460</v>
      </c>
      <c r="AO173" s="212" t="s">
        <v>3459</v>
      </c>
      <c r="AP173" s="212" t="s">
        <v>3458</v>
      </c>
    </row>
    <row r="174" spans="1:42" s="217" customFormat="1" ht="11.25">
      <c r="A174" s="210">
        <v>167</v>
      </c>
      <c r="B174" s="219" t="s">
        <v>2341</v>
      </c>
      <c r="C174" s="219" t="s">
        <v>142</v>
      </c>
      <c r="D174" s="213" t="s">
        <v>2342</v>
      </c>
      <c r="E174" s="213">
        <v>23</v>
      </c>
      <c r="F174" s="214">
        <v>10.02</v>
      </c>
      <c r="G174" s="215">
        <v>30</v>
      </c>
      <c r="H174" s="215" t="s">
        <v>3372</v>
      </c>
      <c r="I174" s="214">
        <v>12.1</v>
      </c>
      <c r="J174" s="215">
        <v>30</v>
      </c>
      <c r="K174" s="215" t="s">
        <v>3373</v>
      </c>
      <c r="L174" s="216">
        <f t="shared" si="81"/>
        <v>11.059999999999999</v>
      </c>
      <c r="M174" s="213">
        <f t="shared" si="82"/>
        <v>60</v>
      </c>
      <c r="N174" s="213">
        <f t="shared" si="83"/>
        <v>1</v>
      </c>
      <c r="O174" s="213">
        <f t="shared" si="84"/>
        <v>0</v>
      </c>
      <c r="P174" s="214">
        <v>10.46</v>
      </c>
      <c r="Q174" s="215">
        <v>30</v>
      </c>
      <c r="R174" s="215" t="s">
        <v>3372</v>
      </c>
      <c r="S174" s="214">
        <v>14.06</v>
      </c>
      <c r="T174" s="215">
        <v>30</v>
      </c>
      <c r="U174" s="215" t="s">
        <v>3372</v>
      </c>
      <c r="V174" s="214">
        <f t="shared" si="77"/>
        <v>12.260000000000002</v>
      </c>
      <c r="W174" s="215">
        <f t="shared" si="78"/>
        <v>60</v>
      </c>
      <c r="X174" s="215">
        <f t="shared" si="79"/>
        <v>0</v>
      </c>
      <c r="Y174" s="215">
        <f t="shared" si="80"/>
        <v>0</v>
      </c>
      <c r="Z174" s="215">
        <f t="shared" si="85"/>
        <v>1</v>
      </c>
      <c r="AA174" s="215">
        <f t="shared" si="86"/>
        <v>0</v>
      </c>
      <c r="AB174" s="215">
        <f t="shared" si="87"/>
        <v>1</v>
      </c>
      <c r="AC174" s="214">
        <f t="shared" si="91"/>
        <v>0.99</v>
      </c>
      <c r="AD174" s="214">
        <f t="shared" si="88"/>
        <v>11.66</v>
      </c>
      <c r="AE174" s="214">
        <f t="shared" si="89"/>
        <v>11.5434</v>
      </c>
      <c r="AF174" s="215">
        <f t="shared" si="90"/>
        <v>120</v>
      </c>
      <c r="AG174" s="212" t="s">
        <v>3453</v>
      </c>
      <c r="AH174" s="212" t="s">
        <v>3451</v>
      </c>
      <c r="AI174" s="212" t="s">
        <v>3456</v>
      </c>
      <c r="AJ174" s="212" t="s">
        <v>3455</v>
      </c>
      <c r="AK174" s="212" t="s">
        <v>3460</v>
      </c>
      <c r="AL174" s="212" t="s">
        <v>3452</v>
      </c>
      <c r="AM174" s="212" t="s">
        <v>3454</v>
      </c>
      <c r="AN174" s="212" t="s">
        <v>3457</v>
      </c>
      <c r="AO174" s="212" t="s">
        <v>3459</v>
      </c>
      <c r="AP174" s="212" t="s">
        <v>3458</v>
      </c>
    </row>
    <row r="175" spans="1:42" s="217" customFormat="1" ht="11.25">
      <c r="A175" s="210">
        <v>168</v>
      </c>
      <c r="B175" s="218" t="s">
        <v>694</v>
      </c>
      <c r="C175" s="218" t="s">
        <v>1255</v>
      </c>
      <c r="D175" s="213" t="s">
        <v>2594</v>
      </c>
      <c r="E175" s="213">
        <v>26</v>
      </c>
      <c r="F175" s="214">
        <v>10.98</v>
      </c>
      <c r="G175" s="215">
        <v>30</v>
      </c>
      <c r="H175" s="215" t="s">
        <v>3373</v>
      </c>
      <c r="I175" s="214">
        <v>11.28</v>
      </c>
      <c r="J175" s="215">
        <v>30</v>
      </c>
      <c r="K175" s="215" t="s">
        <v>3372</v>
      </c>
      <c r="L175" s="216">
        <f t="shared" si="81"/>
        <v>11.129999999999999</v>
      </c>
      <c r="M175" s="213">
        <f t="shared" si="82"/>
        <v>60</v>
      </c>
      <c r="N175" s="213">
        <f t="shared" si="83"/>
        <v>1</v>
      </c>
      <c r="O175" s="213">
        <f t="shared" si="84"/>
        <v>0</v>
      </c>
      <c r="P175" s="214">
        <v>12.03</v>
      </c>
      <c r="Q175" s="215">
        <v>30</v>
      </c>
      <c r="R175" s="215" t="s">
        <v>3372</v>
      </c>
      <c r="S175" s="214">
        <v>12.31</v>
      </c>
      <c r="T175" s="215">
        <v>30</v>
      </c>
      <c r="U175" s="215" t="s">
        <v>3372</v>
      </c>
      <c r="V175" s="214">
        <f t="shared" si="77"/>
        <v>12.17</v>
      </c>
      <c r="W175" s="215">
        <f t="shared" si="78"/>
        <v>60</v>
      </c>
      <c r="X175" s="215">
        <f t="shared" si="79"/>
        <v>0</v>
      </c>
      <c r="Y175" s="215">
        <f t="shared" si="80"/>
        <v>0</v>
      </c>
      <c r="Z175" s="215">
        <f t="shared" si="85"/>
        <v>1</v>
      </c>
      <c r="AA175" s="215">
        <f t="shared" si="86"/>
        <v>0</v>
      </c>
      <c r="AB175" s="215">
        <f t="shared" si="87"/>
        <v>1</v>
      </c>
      <c r="AC175" s="214">
        <f t="shared" si="91"/>
        <v>0.99</v>
      </c>
      <c r="AD175" s="214">
        <f t="shared" si="88"/>
        <v>11.649999999999999</v>
      </c>
      <c r="AE175" s="214">
        <f t="shared" si="89"/>
        <v>11.533499999999998</v>
      </c>
      <c r="AF175" s="215">
        <f t="shared" si="90"/>
        <v>120</v>
      </c>
      <c r="AG175" s="212" t="s">
        <v>3453</v>
      </c>
      <c r="AH175" s="212" t="s">
        <v>3451</v>
      </c>
      <c r="AI175" s="212" t="s">
        <v>3454</v>
      </c>
      <c r="AJ175" s="212" t="s">
        <v>3452</v>
      </c>
      <c r="AK175" s="212" t="s">
        <v>3457</v>
      </c>
      <c r="AL175" s="212" t="s">
        <v>3456</v>
      </c>
      <c r="AM175" s="212" t="s">
        <v>3455</v>
      </c>
      <c r="AN175" s="212" t="s">
        <v>3460</v>
      </c>
      <c r="AO175" s="212" t="s">
        <v>3459</v>
      </c>
      <c r="AP175" s="212" t="s">
        <v>3458</v>
      </c>
    </row>
    <row r="176" spans="1:42" s="217" customFormat="1" ht="11.25">
      <c r="A176" s="210">
        <v>169</v>
      </c>
      <c r="B176" s="218" t="s">
        <v>642</v>
      </c>
      <c r="C176" s="218" t="s">
        <v>643</v>
      </c>
      <c r="D176" s="213" t="s">
        <v>644</v>
      </c>
      <c r="E176" s="213">
        <v>6</v>
      </c>
      <c r="F176" s="214">
        <v>10.26</v>
      </c>
      <c r="G176" s="215">
        <v>30</v>
      </c>
      <c r="H176" s="215" t="s">
        <v>3372</v>
      </c>
      <c r="I176" s="214">
        <v>11.07</v>
      </c>
      <c r="J176" s="215">
        <v>30</v>
      </c>
      <c r="K176" s="215" t="s">
        <v>3372</v>
      </c>
      <c r="L176" s="216">
        <f t="shared" si="81"/>
        <v>10.664999999999999</v>
      </c>
      <c r="M176" s="213">
        <f t="shared" si="82"/>
        <v>60</v>
      </c>
      <c r="N176" s="213">
        <f t="shared" si="83"/>
        <v>0</v>
      </c>
      <c r="O176" s="213">
        <f t="shared" si="84"/>
        <v>0</v>
      </c>
      <c r="P176" s="214">
        <v>10.8</v>
      </c>
      <c r="Q176" s="215">
        <v>30</v>
      </c>
      <c r="R176" s="215" t="s">
        <v>3372</v>
      </c>
      <c r="S176" s="214">
        <v>13.9</v>
      </c>
      <c r="T176" s="215">
        <v>30</v>
      </c>
      <c r="U176" s="215" t="s">
        <v>3372</v>
      </c>
      <c r="V176" s="214">
        <f t="shared" si="77"/>
        <v>12.350000000000001</v>
      </c>
      <c r="W176" s="215">
        <f t="shared" si="78"/>
        <v>60</v>
      </c>
      <c r="X176" s="215">
        <f t="shared" si="79"/>
        <v>0</v>
      </c>
      <c r="Y176" s="215">
        <f t="shared" si="80"/>
        <v>0</v>
      </c>
      <c r="Z176" s="215">
        <f t="shared" si="85"/>
        <v>0</v>
      </c>
      <c r="AA176" s="215">
        <f t="shared" si="86"/>
        <v>0</v>
      </c>
      <c r="AB176" s="215">
        <f t="shared" si="87"/>
        <v>0</v>
      </c>
      <c r="AC176" s="214">
        <f t="shared" si="91"/>
        <v>1</v>
      </c>
      <c r="AD176" s="214">
        <f t="shared" si="88"/>
        <v>11.5075</v>
      </c>
      <c r="AE176" s="214">
        <f t="shared" si="89"/>
        <v>11.5075</v>
      </c>
      <c r="AF176" s="215">
        <f t="shared" si="90"/>
        <v>120</v>
      </c>
      <c r="AG176" s="212" t="s">
        <v>3453</v>
      </c>
      <c r="AH176" s="212" t="s">
        <v>3456</v>
      </c>
      <c r="AI176" s="212" t="s">
        <v>3452</v>
      </c>
      <c r="AJ176" s="212" t="s">
        <v>3451</v>
      </c>
      <c r="AK176" s="212" t="s">
        <v>3457</v>
      </c>
      <c r="AL176" s="212" t="s">
        <v>3454</v>
      </c>
      <c r="AM176" s="212" t="s">
        <v>3455</v>
      </c>
      <c r="AN176" s="212" t="s">
        <v>3460</v>
      </c>
      <c r="AO176" s="212" t="s">
        <v>3459</v>
      </c>
      <c r="AP176" s="212" t="s">
        <v>3458</v>
      </c>
    </row>
    <row r="177" spans="1:42" s="217" customFormat="1" ht="11.25">
      <c r="A177" s="210">
        <v>170</v>
      </c>
      <c r="B177" s="229" t="s">
        <v>2282</v>
      </c>
      <c r="C177" s="229" t="s">
        <v>2283</v>
      </c>
      <c r="D177" s="221" t="s">
        <v>2284</v>
      </c>
      <c r="E177" s="213">
        <v>23</v>
      </c>
      <c r="F177" s="214">
        <v>10.73</v>
      </c>
      <c r="G177" s="215">
        <v>30</v>
      </c>
      <c r="H177" s="215" t="s">
        <v>3372</v>
      </c>
      <c r="I177" s="214">
        <v>12.01</v>
      </c>
      <c r="J177" s="215">
        <v>30</v>
      </c>
      <c r="K177" s="215" t="s">
        <v>3372</v>
      </c>
      <c r="L177" s="216">
        <f t="shared" si="81"/>
        <v>11.370000000000001</v>
      </c>
      <c r="M177" s="213">
        <f t="shared" si="82"/>
        <v>60</v>
      </c>
      <c r="N177" s="213">
        <f t="shared" si="83"/>
        <v>0</v>
      </c>
      <c r="O177" s="213">
        <f t="shared" si="84"/>
        <v>0</v>
      </c>
      <c r="P177" s="214">
        <v>11.36</v>
      </c>
      <c r="Q177" s="215">
        <v>30</v>
      </c>
      <c r="R177" s="215" t="s">
        <v>3372</v>
      </c>
      <c r="S177" s="214">
        <v>11.88</v>
      </c>
      <c r="T177" s="215">
        <v>30</v>
      </c>
      <c r="U177" s="215" t="s">
        <v>3372</v>
      </c>
      <c r="V177" s="214">
        <f t="shared" si="77"/>
        <v>11.620000000000001</v>
      </c>
      <c r="W177" s="215">
        <f t="shared" si="78"/>
        <v>60</v>
      </c>
      <c r="X177" s="215">
        <f t="shared" si="79"/>
        <v>0</v>
      </c>
      <c r="Y177" s="215">
        <f t="shared" si="80"/>
        <v>0</v>
      </c>
      <c r="Z177" s="215">
        <f t="shared" si="85"/>
        <v>0</v>
      </c>
      <c r="AA177" s="215">
        <f t="shared" si="86"/>
        <v>0</v>
      </c>
      <c r="AB177" s="215">
        <f t="shared" si="87"/>
        <v>0</v>
      </c>
      <c r="AC177" s="214">
        <f t="shared" si="91"/>
        <v>1</v>
      </c>
      <c r="AD177" s="214">
        <f t="shared" si="88"/>
        <v>11.495000000000001</v>
      </c>
      <c r="AE177" s="214">
        <f t="shared" si="89"/>
        <v>11.495000000000001</v>
      </c>
      <c r="AF177" s="215">
        <f t="shared" si="90"/>
        <v>120</v>
      </c>
      <c r="AG177" s="212" t="s">
        <v>3453</v>
      </c>
      <c r="AH177" s="212" t="s">
        <v>3451</v>
      </c>
      <c r="AI177" s="212" t="s">
        <v>3452</v>
      </c>
      <c r="AJ177" s="212" t="s">
        <v>3456</v>
      </c>
      <c r="AK177" s="212" t="s">
        <v>3454</v>
      </c>
      <c r="AL177" s="212" t="s">
        <v>3457</v>
      </c>
      <c r="AM177" s="212" t="s">
        <v>3455</v>
      </c>
      <c r="AN177" s="212" t="s">
        <v>3459</v>
      </c>
      <c r="AO177" s="212" t="s">
        <v>3460</v>
      </c>
      <c r="AP177" s="212" t="s">
        <v>3458</v>
      </c>
    </row>
    <row r="178" spans="1:42" s="217" customFormat="1" ht="11.25">
      <c r="A178" s="210">
        <v>171</v>
      </c>
      <c r="B178" s="222" t="s">
        <v>657</v>
      </c>
      <c r="C178" s="222" t="s">
        <v>658</v>
      </c>
      <c r="D178" s="221" t="s">
        <v>659</v>
      </c>
      <c r="E178" s="213">
        <v>6</v>
      </c>
      <c r="F178" s="214">
        <v>10.72</v>
      </c>
      <c r="G178" s="215">
        <v>30</v>
      </c>
      <c r="H178" s="215" t="s">
        <v>3373</v>
      </c>
      <c r="I178" s="214">
        <v>10.130000000000001</v>
      </c>
      <c r="J178" s="215">
        <v>30</v>
      </c>
      <c r="K178" s="215" t="s">
        <v>3372</v>
      </c>
      <c r="L178" s="216">
        <f t="shared" si="81"/>
        <v>10.425000000000001</v>
      </c>
      <c r="M178" s="213">
        <f t="shared" si="82"/>
        <v>60</v>
      </c>
      <c r="N178" s="213">
        <f t="shared" si="83"/>
        <v>1</v>
      </c>
      <c r="O178" s="213">
        <f t="shared" si="84"/>
        <v>0</v>
      </c>
      <c r="P178" s="214">
        <v>11.44</v>
      </c>
      <c r="Q178" s="215">
        <v>30</v>
      </c>
      <c r="R178" s="215" t="s">
        <v>3372</v>
      </c>
      <c r="S178" s="214">
        <v>14.07</v>
      </c>
      <c r="T178" s="215">
        <v>30</v>
      </c>
      <c r="U178" s="215" t="s">
        <v>3372</v>
      </c>
      <c r="V178" s="214">
        <f t="shared" si="77"/>
        <v>12.754999999999999</v>
      </c>
      <c r="W178" s="215">
        <f t="shared" si="78"/>
        <v>60</v>
      </c>
      <c r="X178" s="215">
        <f t="shared" si="79"/>
        <v>0</v>
      </c>
      <c r="Y178" s="215">
        <f t="shared" si="80"/>
        <v>0</v>
      </c>
      <c r="Z178" s="215">
        <f t="shared" si="85"/>
        <v>1</v>
      </c>
      <c r="AA178" s="215">
        <f t="shared" si="86"/>
        <v>0</v>
      </c>
      <c r="AB178" s="215">
        <f t="shared" si="87"/>
        <v>1</v>
      </c>
      <c r="AC178" s="214">
        <f t="shared" si="91"/>
        <v>0.99</v>
      </c>
      <c r="AD178" s="214">
        <f t="shared" si="88"/>
        <v>11.59</v>
      </c>
      <c r="AE178" s="214">
        <f t="shared" si="89"/>
        <v>11.4741</v>
      </c>
      <c r="AF178" s="215">
        <f t="shared" si="90"/>
        <v>120</v>
      </c>
      <c r="AG178" s="212" t="s">
        <v>3453</v>
      </c>
      <c r="AH178" s="212" t="s">
        <v>3451</v>
      </c>
      <c r="AI178" s="212" t="s">
        <v>3456</v>
      </c>
      <c r="AJ178" s="212" t="s">
        <v>3452</v>
      </c>
      <c r="AK178" s="212" t="s">
        <v>3454</v>
      </c>
      <c r="AL178" s="212" t="s">
        <v>3455</v>
      </c>
      <c r="AM178" s="212" t="s">
        <v>3460</v>
      </c>
      <c r="AN178" s="212" t="s">
        <v>3457</v>
      </c>
      <c r="AO178" s="212" t="s">
        <v>3458</v>
      </c>
      <c r="AP178" s="212" t="s">
        <v>3459</v>
      </c>
    </row>
    <row r="179" spans="1:42" s="217" customFormat="1" ht="11.25">
      <c r="A179" s="210">
        <v>172</v>
      </c>
      <c r="B179" s="218" t="s">
        <v>2014</v>
      </c>
      <c r="C179" s="218" t="s">
        <v>2015</v>
      </c>
      <c r="D179" s="213" t="s">
        <v>2016</v>
      </c>
      <c r="E179" s="213">
        <v>20</v>
      </c>
      <c r="F179" s="214">
        <v>11.5</v>
      </c>
      <c r="G179" s="215">
        <v>30</v>
      </c>
      <c r="H179" s="215" t="s">
        <v>3373</v>
      </c>
      <c r="I179" s="214">
        <v>10</v>
      </c>
      <c r="J179" s="215">
        <v>30</v>
      </c>
      <c r="K179" s="215" t="s">
        <v>3372</v>
      </c>
      <c r="L179" s="216">
        <f t="shared" si="81"/>
        <v>10.75</v>
      </c>
      <c r="M179" s="213">
        <f t="shared" si="82"/>
        <v>60</v>
      </c>
      <c r="N179" s="213">
        <f t="shared" si="83"/>
        <v>1</v>
      </c>
      <c r="O179" s="213">
        <f t="shared" si="84"/>
        <v>0</v>
      </c>
      <c r="P179" s="214">
        <v>11.31</v>
      </c>
      <c r="Q179" s="215">
        <v>30</v>
      </c>
      <c r="R179" s="215" t="s">
        <v>3372</v>
      </c>
      <c r="S179" s="214">
        <v>13.54</v>
      </c>
      <c r="T179" s="215">
        <v>30</v>
      </c>
      <c r="U179" s="215" t="s">
        <v>3372</v>
      </c>
      <c r="V179" s="214">
        <f t="shared" si="77"/>
        <v>12.425000000000001</v>
      </c>
      <c r="W179" s="215">
        <f t="shared" si="78"/>
        <v>60</v>
      </c>
      <c r="X179" s="215">
        <f t="shared" si="79"/>
        <v>0</v>
      </c>
      <c r="Y179" s="215">
        <f t="shared" si="80"/>
        <v>0</v>
      </c>
      <c r="Z179" s="215">
        <f t="shared" si="85"/>
        <v>1</v>
      </c>
      <c r="AA179" s="215">
        <f t="shared" si="86"/>
        <v>0</v>
      </c>
      <c r="AB179" s="215">
        <f t="shared" si="87"/>
        <v>1</v>
      </c>
      <c r="AC179" s="214">
        <f t="shared" si="91"/>
        <v>0.99</v>
      </c>
      <c r="AD179" s="214">
        <f t="shared" si="88"/>
        <v>11.5875</v>
      </c>
      <c r="AE179" s="214">
        <f t="shared" si="89"/>
        <v>11.471625</v>
      </c>
      <c r="AF179" s="215">
        <f t="shared" si="90"/>
        <v>120</v>
      </c>
      <c r="AG179" s="212" t="s">
        <v>3453</v>
      </c>
      <c r="AH179" s="212" t="s">
        <v>3451</v>
      </c>
      <c r="AI179" s="212" t="s">
        <v>3456</v>
      </c>
      <c r="AJ179" s="212" t="s">
        <v>3455</v>
      </c>
      <c r="AK179" s="212" t="s">
        <v>3454</v>
      </c>
      <c r="AL179" s="212" t="s">
        <v>3452</v>
      </c>
      <c r="AM179" s="212" t="s">
        <v>3460</v>
      </c>
      <c r="AN179" s="212" t="s">
        <v>3457</v>
      </c>
      <c r="AO179" s="212" t="s">
        <v>3459</v>
      </c>
      <c r="AP179" s="212" t="s">
        <v>3458</v>
      </c>
    </row>
    <row r="180" spans="1:42" s="217" customFormat="1" ht="11.25">
      <c r="A180" s="210">
        <v>173</v>
      </c>
      <c r="B180" s="218" t="s">
        <v>1761</v>
      </c>
      <c r="C180" s="218" t="s">
        <v>724</v>
      </c>
      <c r="D180" s="213" t="s">
        <v>1762</v>
      </c>
      <c r="E180" s="213">
        <v>17</v>
      </c>
      <c r="F180" s="214">
        <v>11.74</v>
      </c>
      <c r="G180" s="215">
        <v>30</v>
      </c>
      <c r="H180" s="215" t="s">
        <v>3373</v>
      </c>
      <c r="I180" s="214">
        <v>10.69</v>
      </c>
      <c r="J180" s="215">
        <v>30</v>
      </c>
      <c r="K180" s="215" t="s">
        <v>3372</v>
      </c>
      <c r="L180" s="216">
        <f t="shared" si="81"/>
        <v>11.215</v>
      </c>
      <c r="M180" s="213">
        <f t="shared" si="82"/>
        <v>60</v>
      </c>
      <c r="N180" s="213">
        <f t="shared" si="83"/>
        <v>1</v>
      </c>
      <c r="O180" s="213">
        <f t="shared" si="84"/>
        <v>0</v>
      </c>
      <c r="P180" s="214">
        <v>10.91</v>
      </c>
      <c r="Q180" s="215">
        <v>30</v>
      </c>
      <c r="R180" s="215" t="s">
        <v>3372</v>
      </c>
      <c r="S180" s="214">
        <v>13</v>
      </c>
      <c r="T180" s="215">
        <v>30</v>
      </c>
      <c r="U180" s="215" t="s">
        <v>3372</v>
      </c>
      <c r="V180" s="214">
        <f t="shared" si="77"/>
        <v>11.955</v>
      </c>
      <c r="W180" s="215">
        <f t="shared" si="78"/>
        <v>60</v>
      </c>
      <c r="X180" s="215">
        <f t="shared" si="79"/>
        <v>0</v>
      </c>
      <c r="Y180" s="215">
        <f t="shared" si="80"/>
        <v>0</v>
      </c>
      <c r="Z180" s="215">
        <f t="shared" si="85"/>
        <v>1</v>
      </c>
      <c r="AA180" s="215">
        <f t="shared" si="86"/>
        <v>0</v>
      </c>
      <c r="AB180" s="215">
        <f t="shared" si="87"/>
        <v>1</v>
      </c>
      <c r="AC180" s="214">
        <f t="shared" si="91"/>
        <v>0.99</v>
      </c>
      <c r="AD180" s="214">
        <f t="shared" si="88"/>
        <v>11.585000000000001</v>
      </c>
      <c r="AE180" s="214">
        <f t="shared" si="89"/>
        <v>11.469150000000001</v>
      </c>
      <c r="AF180" s="215">
        <f t="shared" si="90"/>
        <v>120</v>
      </c>
      <c r="AG180" s="212" t="s">
        <v>3453</v>
      </c>
      <c r="AH180" s="212" t="s">
        <v>3456</v>
      </c>
      <c r="AI180" s="212" t="s">
        <v>3455</v>
      </c>
      <c r="AJ180" s="212" t="s">
        <v>3452</v>
      </c>
      <c r="AK180" s="212" t="s">
        <v>3451</v>
      </c>
      <c r="AL180" s="212" t="s">
        <v>3454</v>
      </c>
      <c r="AM180" s="212" t="s">
        <v>3459</v>
      </c>
      <c r="AN180" s="212" t="s">
        <v>3457</v>
      </c>
      <c r="AO180" s="212" t="s">
        <v>3460</v>
      </c>
      <c r="AP180" s="212" t="s">
        <v>3458</v>
      </c>
    </row>
    <row r="181" spans="1:42" s="217" customFormat="1" ht="11.25">
      <c r="A181" s="210">
        <v>174</v>
      </c>
      <c r="B181" s="218" t="s">
        <v>1218</v>
      </c>
      <c r="C181" s="218" t="s">
        <v>1674</v>
      </c>
      <c r="D181" s="213" t="s">
        <v>1675</v>
      </c>
      <c r="E181" s="213">
        <v>16</v>
      </c>
      <c r="F181" s="214">
        <v>12.19</v>
      </c>
      <c r="G181" s="215">
        <v>30</v>
      </c>
      <c r="H181" s="215" t="s">
        <v>3372</v>
      </c>
      <c r="I181" s="214">
        <v>11.31</v>
      </c>
      <c r="J181" s="215">
        <v>30</v>
      </c>
      <c r="K181" s="215" t="s">
        <v>3372</v>
      </c>
      <c r="L181" s="216">
        <f t="shared" si="81"/>
        <v>11.75</v>
      </c>
      <c r="M181" s="213">
        <f t="shared" si="82"/>
        <v>60</v>
      </c>
      <c r="N181" s="213">
        <f t="shared" si="83"/>
        <v>0</v>
      </c>
      <c r="O181" s="213">
        <f t="shared" si="84"/>
        <v>0</v>
      </c>
      <c r="P181" s="214">
        <v>12.1</v>
      </c>
      <c r="Q181" s="215">
        <v>30</v>
      </c>
      <c r="R181" s="215" t="s">
        <v>3372</v>
      </c>
      <c r="S181" s="214">
        <v>13.68</v>
      </c>
      <c r="T181" s="215">
        <v>30</v>
      </c>
      <c r="U181" s="215" t="s">
        <v>3372</v>
      </c>
      <c r="V181" s="214">
        <f t="shared" si="77"/>
        <v>12.89</v>
      </c>
      <c r="W181" s="215">
        <f t="shared" si="78"/>
        <v>60</v>
      </c>
      <c r="X181" s="215">
        <f t="shared" si="79"/>
        <v>0</v>
      </c>
      <c r="Y181" s="215">
        <f t="shared" si="80"/>
        <v>0</v>
      </c>
      <c r="Z181" s="215">
        <f t="shared" si="85"/>
        <v>0</v>
      </c>
      <c r="AA181" s="215">
        <f t="shared" si="86"/>
        <v>0</v>
      </c>
      <c r="AB181" s="215">
        <f t="shared" si="87"/>
        <v>0</v>
      </c>
      <c r="AC181" s="214">
        <f>IF(AB181=0,0.93,IF(AB181=1,0.92,IF(AB181=2,0.91,IF(AB181=3,0.9,IF(AB181=4,0.89,IF(AB181=5,0.88,IF(AB181=6,0.87)))))))</f>
        <v>0.93</v>
      </c>
      <c r="AD181" s="214">
        <f t="shared" si="88"/>
        <v>12.32</v>
      </c>
      <c r="AE181" s="214">
        <f t="shared" si="89"/>
        <v>11.457600000000001</v>
      </c>
      <c r="AF181" s="215">
        <f t="shared" si="90"/>
        <v>120</v>
      </c>
      <c r="AG181" s="212" t="s">
        <v>3453</v>
      </c>
      <c r="AH181" s="212" t="s">
        <v>3451</v>
      </c>
      <c r="AI181" s="212" t="s">
        <v>3457</v>
      </c>
      <c r="AJ181" s="212" t="s">
        <v>3452</v>
      </c>
      <c r="AK181" s="212" t="s">
        <v>3454</v>
      </c>
      <c r="AL181" s="212" t="s">
        <v>3456</v>
      </c>
      <c r="AM181" s="212" t="s">
        <v>3455</v>
      </c>
      <c r="AN181" s="212" t="s">
        <v>3460</v>
      </c>
      <c r="AO181" s="212" t="s">
        <v>3459</v>
      </c>
      <c r="AP181" s="212" t="s">
        <v>3458</v>
      </c>
    </row>
    <row r="182" spans="1:42" s="217" customFormat="1" ht="11.25">
      <c r="A182" s="210">
        <v>175</v>
      </c>
      <c r="B182" s="218" t="s">
        <v>1270</v>
      </c>
      <c r="C182" s="218" t="s">
        <v>1271</v>
      </c>
      <c r="D182" s="213" t="s">
        <v>1272</v>
      </c>
      <c r="E182" s="213">
        <v>12</v>
      </c>
      <c r="F182" s="214">
        <v>11.95</v>
      </c>
      <c r="G182" s="215">
        <v>30</v>
      </c>
      <c r="H182" s="215" t="s">
        <v>3372</v>
      </c>
      <c r="I182" s="214">
        <v>10.57</v>
      </c>
      <c r="J182" s="215">
        <v>30</v>
      </c>
      <c r="K182" s="215" t="s">
        <v>3372</v>
      </c>
      <c r="L182" s="216">
        <f t="shared" si="81"/>
        <v>11.26</v>
      </c>
      <c r="M182" s="213">
        <f t="shared" si="82"/>
        <v>60</v>
      </c>
      <c r="N182" s="213">
        <f t="shared" si="83"/>
        <v>0</v>
      </c>
      <c r="O182" s="213">
        <f t="shared" si="84"/>
        <v>0</v>
      </c>
      <c r="P182" s="214">
        <v>13.1</v>
      </c>
      <c r="Q182" s="215">
        <v>30</v>
      </c>
      <c r="R182" s="215" t="s">
        <v>3372</v>
      </c>
      <c r="S182" s="214">
        <v>13.62</v>
      </c>
      <c r="T182" s="215">
        <v>30</v>
      </c>
      <c r="U182" s="215" t="s">
        <v>3372</v>
      </c>
      <c r="V182" s="214">
        <f t="shared" si="77"/>
        <v>13.36</v>
      </c>
      <c r="W182" s="215">
        <f t="shared" si="78"/>
        <v>60</v>
      </c>
      <c r="X182" s="215">
        <f t="shared" si="79"/>
        <v>0</v>
      </c>
      <c r="Y182" s="215">
        <f t="shared" si="80"/>
        <v>0</v>
      </c>
      <c r="Z182" s="215">
        <f t="shared" si="85"/>
        <v>0</v>
      </c>
      <c r="AA182" s="215">
        <f t="shared" si="86"/>
        <v>0</v>
      </c>
      <c r="AB182" s="215">
        <f t="shared" si="87"/>
        <v>0</v>
      </c>
      <c r="AC182" s="214">
        <f>IF(AB182=0,0.93,IF(AB182=1,0.92,IF(AB182=2,0.91,IF(AB182=3,0.9,IF(AB182=4,0.89,IF(AB182=5,0.88,IF(AB182=6,0.87)))))))</f>
        <v>0.93</v>
      </c>
      <c r="AD182" s="214">
        <f t="shared" si="88"/>
        <v>12.309999999999999</v>
      </c>
      <c r="AE182" s="214">
        <f t="shared" si="89"/>
        <v>11.4483</v>
      </c>
      <c r="AF182" s="215">
        <f t="shared" si="90"/>
        <v>120</v>
      </c>
      <c r="AG182" s="212" t="s">
        <v>3453</v>
      </c>
      <c r="AH182" s="212" t="s">
        <v>3451</v>
      </c>
      <c r="AI182" s="212" t="s">
        <v>3452</v>
      </c>
      <c r="AJ182" s="212" t="s">
        <v>3454</v>
      </c>
      <c r="AK182" s="212" t="s">
        <v>3457</v>
      </c>
      <c r="AL182" s="212" t="s">
        <v>3456</v>
      </c>
      <c r="AM182" s="212" t="s">
        <v>3460</v>
      </c>
      <c r="AN182" s="212" t="s">
        <v>3455</v>
      </c>
      <c r="AO182" s="212" t="s">
        <v>3459</v>
      </c>
      <c r="AP182" s="212" t="s">
        <v>3458</v>
      </c>
    </row>
    <row r="183" spans="1:42" s="217" customFormat="1" ht="11.25">
      <c r="A183" s="210">
        <v>176</v>
      </c>
      <c r="B183" s="222" t="s">
        <v>660</v>
      </c>
      <c r="C183" s="222" t="s">
        <v>661</v>
      </c>
      <c r="D183" s="221" t="s">
        <v>662</v>
      </c>
      <c r="E183" s="213">
        <v>6</v>
      </c>
      <c r="F183" s="214">
        <v>12.07</v>
      </c>
      <c r="G183" s="215">
        <v>30</v>
      </c>
      <c r="H183" s="215" t="s">
        <v>3372</v>
      </c>
      <c r="I183" s="214">
        <v>9.56</v>
      </c>
      <c r="J183" s="215">
        <v>17</v>
      </c>
      <c r="K183" s="215" t="s">
        <v>3372</v>
      </c>
      <c r="L183" s="216">
        <f t="shared" si="81"/>
        <v>10.815000000000001</v>
      </c>
      <c r="M183" s="213">
        <f t="shared" si="82"/>
        <v>60</v>
      </c>
      <c r="N183" s="213">
        <f t="shared" si="83"/>
        <v>0</v>
      </c>
      <c r="O183" s="213">
        <f t="shared" si="84"/>
        <v>1</v>
      </c>
      <c r="P183" s="214">
        <v>11.4</v>
      </c>
      <c r="Q183" s="215">
        <v>30</v>
      </c>
      <c r="R183" s="215" t="s">
        <v>3372</v>
      </c>
      <c r="S183" s="214">
        <v>13.2</v>
      </c>
      <c r="T183" s="215">
        <v>30</v>
      </c>
      <c r="U183" s="215" t="s">
        <v>3372</v>
      </c>
      <c r="V183" s="214">
        <f t="shared" si="77"/>
        <v>12.3</v>
      </c>
      <c r="W183" s="215">
        <f t="shared" si="78"/>
        <v>60</v>
      </c>
      <c r="X183" s="215">
        <f t="shared" si="79"/>
        <v>0</v>
      </c>
      <c r="Y183" s="215">
        <f t="shared" si="80"/>
        <v>0</v>
      </c>
      <c r="Z183" s="215">
        <f t="shared" si="85"/>
        <v>0</v>
      </c>
      <c r="AA183" s="215">
        <f t="shared" si="86"/>
        <v>1</v>
      </c>
      <c r="AB183" s="215">
        <f t="shared" si="87"/>
        <v>1</v>
      </c>
      <c r="AC183" s="214">
        <f t="shared" ref="AC183:AC188" si="92">IF(AB183=0,1,IF(AB183=1,0.99,IF(AB183=2,0.98,IF(AB183=3,0.97,IF(AB183=4,0.96,IF(AB183=5,0.95,IF(AB183=6,0.94)))))))</f>
        <v>0.99</v>
      </c>
      <c r="AD183" s="214">
        <f t="shared" si="88"/>
        <v>11.557500000000001</v>
      </c>
      <c r="AE183" s="214">
        <f t="shared" si="89"/>
        <v>11.441925000000001</v>
      </c>
      <c r="AF183" s="215">
        <f t="shared" si="90"/>
        <v>120</v>
      </c>
      <c r="AG183" s="212" t="s">
        <v>3453</v>
      </c>
      <c r="AH183" s="212" t="s">
        <v>3451</v>
      </c>
      <c r="AI183" s="212" t="s">
        <v>3456</v>
      </c>
      <c r="AJ183" s="212" t="s">
        <v>3455</v>
      </c>
      <c r="AK183" s="212" t="s">
        <v>3452</v>
      </c>
      <c r="AL183" s="212" t="s">
        <v>3454</v>
      </c>
      <c r="AM183" s="212" t="s">
        <v>3457</v>
      </c>
      <c r="AN183" s="212" t="s">
        <v>3459</v>
      </c>
      <c r="AO183" s="212" t="s">
        <v>3460</v>
      </c>
      <c r="AP183" s="212" t="s">
        <v>3458</v>
      </c>
    </row>
    <row r="184" spans="1:42" s="217" customFormat="1" ht="11.25">
      <c r="A184" s="210">
        <v>177</v>
      </c>
      <c r="B184" s="222" t="s">
        <v>880</v>
      </c>
      <c r="C184" s="222" t="s">
        <v>881</v>
      </c>
      <c r="D184" s="221" t="s">
        <v>882</v>
      </c>
      <c r="E184" s="213">
        <v>8</v>
      </c>
      <c r="F184" s="214">
        <v>11.43</v>
      </c>
      <c r="G184" s="215">
        <v>30</v>
      </c>
      <c r="H184" s="215" t="s">
        <v>3372</v>
      </c>
      <c r="I184" s="214">
        <v>10.61</v>
      </c>
      <c r="J184" s="215">
        <v>30</v>
      </c>
      <c r="K184" s="215" t="s">
        <v>3372</v>
      </c>
      <c r="L184" s="216">
        <f t="shared" si="81"/>
        <v>11.02</v>
      </c>
      <c r="M184" s="213">
        <f t="shared" si="82"/>
        <v>60</v>
      </c>
      <c r="N184" s="213">
        <f t="shared" si="83"/>
        <v>0</v>
      </c>
      <c r="O184" s="213">
        <f t="shared" si="84"/>
        <v>0</v>
      </c>
      <c r="P184" s="214">
        <v>10.039999999999999</v>
      </c>
      <c r="Q184" s="215">
        <v>30</v>
      </c>
      <c r="R184" s="215" t="s">
        <v>3373</v>
      </c>
      <c r="S184" s="214">
        <v>14.13</v>
      </c>
      <c r="T184" s="215">
        <v>30</v>
      </c>
      <c r="U184" s="215" t="s">
        <v>3372</v>
      </c>
      <c r="V184" s="214">
        <f t="shared" si="77"/>
        <v>12.085000000000001</v>
      </c>
      <c r="W184" s="215">
        <f t="shared" si="78"/>
        <v>60</v>
      </c>
      <c r="X184" s="215">
        <f t="shared" si="79"/>
        <v>1</v>
      </c>
      <c r="Y184" s="215">
        <f t="shared" si="80"/>
        <v>0</v>
      </c>
      <c r="Z184" s="215">
        <f t="shared" si="85"/>
        <v>1</v>
      </c>
      <c r="AA184" s="215">
        <f t="shared" si="86"/>
        <v>0</v>
      </c>
      <c r="AB184" s="215">
        <f t="shared" si="87"/>
        <v>1</v>
      </c>
      <c r="AC184" s="214">
        <f t="shared" si="92"/>
        <v>0.99</v>
      </c>
      <c r="AD184" s="214">
        <f t="shared" si="88"/>
        <v>11.5525</v>
      </c>
      <c r="AE184" s="214">
        <f t="shared" si="89"/>
        <v>11.436975</v>
      </c>
      <c r="AF184" s="215">
        <f t="shared" si="90"/>
        <v>120</v>
      </c>
      <c r="AG184" s="212" t="s">
        <v>3453</v>
      </c>
      <c r="AH184" s="212" t="s">
        <v>3456</v>
      </c>
      <c r="AI184" s="212" t="s">
        <v>3452</v>
      </c>
      <c r="AJ184" s="212" t="s">
        <v>3454</v>
      </c>
      <c r="AK184" s="212" t="s">
        <v>3451</v>
      </c>
      <c r="AL184" s="212" t="s">
        <v>3455</v>
      </c>
      <c r="AM184" s="212" t="s">
        <v>3457</v>
      </c>
      <c r="AN184" s="212" t="s">
        <v>3460</v>
      </c>
      <c r="AO184" s="212" t="s">
        <v>3458</v>
      </c>
      <c r="AP184" s="212" t="s">
        <v>3459</v>
      </c>
    </row>
    <row r="185" spans="1:42" s="217" customFormat="1" ht="11.25">
      <c r="A185" s="210">
        <v>178</v>
      </c>
      <c r="B185" s="222" t="s">
        <v>813</v>
      </c>
      <c r="C185" s="222" t="s">
        <v>814</v>
      </c>
      <c r="D185" s="221" t="s">
        <v>815</v>
      </c>
      <c r="E185" s="213">
        <v>8</v>
      </c>
      <c r="F185" s="214">
        <v>12.4</v>
      </c>
      <c r="G185" s="215">
        <v>30</v>
      </c>
      <c r="H185" s="215" t="s">
        <v>3372</v>
      </c>
      <c r="I185" s="214">
        <v>8.19</v>
      </c>
      <c r="J185" s="215">
        <v>6</v>
      </c>
      <c r="K185" s="215" t="s">
        <v>3372</v>
      </c>
      <c r="L185" s="216">
        <f t="shared" si="81"/>
        <v>10.295</v>
      </c>
      <c r="M185" s="213">
        <f t="shared" si="82"/>
        <v>60</v>
      </c>
      <c r="N185" s="213">
        <f t="shared" si="83"/>
        <v>0</v>
      </c>
      <c r="O185" s="213">
        <f t="shared" si="84"/>
        <v>1</v>
      </c>
      <c r="P185" s="214">
        <v>10.82</v>
      </c>
      <c r="Q185" s="215">
        <v>30</v>
      </c>
      <c r="R185" s="215" t="s">
        <v>3372</v>
      </c>
      <c r="S185" s="214">
        <v>14.79</v>
      </c>
      <c r="T185" s="215">
        <v>30</v>
      </c>
      <c r="U185" s="215" t="s">
        <v>3372</v>
      </c>
      <c r="V185" s="214">
        <f t="shared" si="77"/>
        <v>12.805</v>
      </c>
      <c r="W185" s="215">
        <f t="shared" si="78"/>
        <v>60</v>
      </c>
      <c r="X185" s="215">
        <f t="shared" si="79"/>
        <v>0</v>
      </c>
      <c r="Y185" s="215">
        <f t="shared" si="80"/>
        <v>0</v>
      </c>
      <c r="Z185" s="215">
        <f t="shared" si="85"/>
        <v>0</v>
      </c>
      <c r="AA185" s="215">
        <f t="shared" si="86"/>
        <v>1</v>
      </c>
      <c r="AB185" s="215">
        <f t="shared" si="87"/>
        <v>1</v>
      </c>
      <c r="AC185" s="214">
        <f t="shared" si="92"/>
        <v>0.99</v>
      </c>
      <c r="AD185" s="214">
        <f t="shared" si="88"/>
        <v>11.55</v>
      </c>
      <c r="AE185" s="214">
        <f t="shared" si="89"/>
        <v>11.4345</v>
      </c>
      <c r="AF185" s="215">
        <f t="shared" si="90"/>
        <v>120</v>
      </c>
      <c r="AG185" s="212" t="s">
        <v>3453</v>
      </c>
      <c r="AH185" s="212" t="s">
        <v>3451</v>
      </c>
      <c r="AI185" s="212" t="s">
        <v>3456</v>
      </c>
      <c r="AJ185" s="212" t="s">
        <v>3452</v>
      </c>
      <c r="AK185" s="212" t="s">
        <v>3454</v>
      </c>
      <c r="AL185" s="212" t="s">
        <v>3457</v>
      </c>
      <c r="AM185" s="212" t="s">
        <v>3455</v>
      </c>
      <c r="AN185" s="212" t="s">
        <v>3460</v>
      </c>
      <c r="AO185" s="212" t="s">
        <v>3459</v>
      </c>
      <c r="AP185" s="212" t="s">
        <v>3458</v>
      </c>
    </row>
    <row r="186" spans="1:42" s="217" customFormat="1" ht="11.25">
      <c r="A186" s="210">
        <v>179</v>
      </c>
      <c r="B186" s="218" t="s">
        <v>1643</v>
      </c>
      <c r="C186" s="218" t="s">
        <v>1644</v>
      </c>
      <c r="D186" s="213" t="s">
        <v>1645</v>
      </c>
      <c r="E186" s="213">
        <v>16</v>
      </c>
      <c r="F186" s="214">
        <v>11.55</v>
      </c>
      <c r="G186" s="215">
        <v>30</v>
      </c>
      <c r="H186" s="215" t="s">
        <v>3372</v>
      </c>
      <c r="I186" s="214">
        <v>10.45</v>
      </c>
      <c r="J186" s="215">
        <v>30</v>
      </c>
      <c r="K186" s="215" t="s">
        <v>3372</v>
      </c>
      <c r="L186" s="216">
        <f t="shared" si="81"/>
        <v>11</v>
      </c>
      <c r="M186" s="213">
        <f t="shared" si="82"/>
        <v>60</v>
      </c>
      <c r="N186" s="213">
        <f t="shared" si="83"/>
        <v>0</v>
      </c>
      <c r="O186" s="213">
        <f t="shared" si="84"/>
        <v>0</v>
      </c>
      <c r="P186" s="214">
        <v>10.33</v>
      </c>
      <c r="Q186" s="215">
        <v>30</v>
      </c>
      <c r="R186" s="215" t="s">
        <v>3372</v>
      </c>
      <c r="S186" s="214">
        <v>13.4</v>
      </c>
      <c r="T186" s="215">
        <v>30</v>
      </c>
      <c r="U186" s="215" t="s">
        <v>3372</v>
      </c>
      <c r="V186" s="214">
        <f t="shared" si="77"/>
        <v>11.865</v>
      </c>
      <c r="W186" s="215">
        <f t="shared" si="78"/>
        <v>60</v>
      </c>
      <c r="X186" s="215">
        <f t="shared" si="79"/>
        <v>0</v>
      </c>
      <c r="Y186" s="215">
        <f t="shared" si="80"/>
        <v>0</v>
      </c>
      <c r="Z186" s="215">
        <f t="shared" si="85"/>
        <v>0</v>
      </c>
      <c r="AA186" s="215">
        <f t="shared" si="86"/>
        <v>0</v>
      </c>
      <c r="AB186" s="215">
        <f t="shared" si="87"/>
        <v>0</v>
      </c>
      <c r="AC186" s="214">
        <f t="shared" si="92"/>
        <v>1</v>
      </c>
      <c r="AD186" s="214">
        <f t="shared" si="88"/>
        <v>11.432500000000001</v>
      </c>
      <c r="AE186" s="214">
        <f t="shared" si="89"/>
        <v>11.432500000000001</v>
      </c>
      <c r="AF186" s="215">
        <f t="shared" si="90"/>
        <v>120</v>
      </c>
      <c r="AG186" s="212" t="s">
        <v>3453</v>
      </c>
      <c r="AH186" s="212" t="s">
        <v>3451</v>
      </c>
      <c r="AI186" s="212" t="s">
        <v>3457</v>
      </c>
      <c r="AJ186" s="212" t="s">
        <v>3456</v>
      </c>
      <c r="AK186" s="212" t="s">
        <v>3452</v>
      </c>
      <c r="AL186" s="212" t="s">
        <v>3454</v>
      </c>
      <c r="AM186" s="212" t="s">
        <v>3455</v>
      </c>
      <c r="AN186" s="212" t="s">
        <v>3460</v>
      </c>
      <c r="AO186" s="212" t="s">
        <v>3459</v>
      </c>
      <c r="AP186" s="212" t="s">
        <v>3458</v>
      </c>
    </row>
    <row r="187" spans="1:42" s="217" customFormat="1" ht="11.25">
      <c r="A187" s="210">
        <v>180</v>
      </c>
      <c r="B187" s="218" t="s">
        <v>2054</v>
      </c>
      <c r="C187" s="218" t="s">
        <v>2055</v>
      </c>
      <c r="D187" s="213" t="s">
        <v>2056</v>
      </c>
      <c r="E187" s="213">
        <v>20</v>
      </c>
      <c r="F187" s="214">
        <v>12.4</v>
      </c>
      <c r="G187" s="215">
        <v>30</v>
      </c>
      <c r="H187" s="215" t="s">
        <v>3372</v>
      </c>
      <c r="I187" s="214">
        <v>10.19</v>
      </c>
      <c r="J187" s="215">
        <v>30</v>
      </c>
      <c r="K187" s="215" t="s">
        <v>3372</v>
      </c>
      <c r="L187" s="216">
        <f t="shared" si="81"/>
        <v>11.295</v>
      </c>
      <c r="M187" s="213">
        <f t="shared" si="82"/>
        <v>60</v>
      </c>
      <c r="N187" s="213">
        <f t="shared" si="83"/>
        <v>0</v>
      </c>
      <c r="O187" s="213">
        <f t="shared" si="84"/>
        <v>0</v>
      </c>
      <c r="P187" s="214">
        <v>11.15</v>
      </c>
      <c r="Q187" s="215">
        <v>30</v>
      </c>
      <c r="R187" s="215" t="s">
        <v>3372</v>
      </c>
      <c r="S187" s="214">
        <v>11.99</v>
      </c>
      <c r="T187" s="215">
        <v>30</v>
      </c>
      <c r="U187" s="215" t="s">
        <v>3372</v>
      </c>
      <c r="V187" s="214">
        <f t="shared" si="77"/>
        <v>11.57</v>
      </c>
      <c r="W187" s="215">
        <f t="shared" si="78"/>
        <v>60</v>
      </c>
      <c r="X187" s="215">
        <f t="shared" si="79"/>
        <v>0</v>
      </c>
      <c r="Y187" s="215">
        <f t="shared" si="80"/>
        <v>0</v>
      </c>
      <c r="Z187" s="215">
        <f t="shared" si="85"/>
        <v>0</v>
      </c>
      <c r="AA187" s="215">
        <f t="shared" si="86"/>
        <v>0</v>
      </c>
      <c r="AB187" s="215">
        <f t="shared" si="87"/>
        <v>0</v>
      </c>
      <c r="AC187" s="214">
        <f t="shared" si="92"/>
        <v>1</v>
      </c>
      <c r="AD187" s="214">
        <f t="shared" si="88"/>
        <v>11.432500000000001</v>
      </c>
      <c r="AE187" s="214">
        <f t="shared" si="89"/>
        <v>11.432500000000001</v>
      </c>
      <c r="AF187" s="215">
        <f t="shared" si="90"/>
        <v>120</v>
      </c>
      <c r="AG187" s="212" t="s">
        <v>3453</v>
      </c>
      <c r="AH187" s="212" t="s">
        <v>3451</v>
      </c>
      <c r="AI187" s="212" t="s">
        <v>3454</v>
      </c>
      <c r="AJ187" s="212" t="s">
        <v>3452</v>
      </c>
      <c r="AK187" s="212" t="s">
        <v>3456</v>
      </c>
      <c r="AL187" s="212" t="s">
        <v>3457</v>
      </c>
      <c r="AM187" s="212" t="s">
        <v>3455</v>
      </c>
      <c r="AN187" s="212" t="s">
        <v>3459</v>
      </c>
      <c r="AO187" s="212" t="s">
        <v>3460</v>
      </c>
      <c r="AP187" s="212" t="s">
        <v>3458</v>
      </c>
    </row>
    <row r="188" spans="1:42" s="217" customFormat="1" ht="11.25">
      <c r="A188" s="210">
        <v>181</v>
      </c>
      <c r="B188" s="218" t="s">
        <v>969</v>
      </c>
      <c r="C188" s="218" t="s">
        <v>970</v>
      </c>
      <c r="D188" s="213" t="s">
        <v>971</v>
      </c>
      <c r="E188" s="213">
        <v>9</v>
      </c>
      <c r="F188" s="214">
        <v>10.46</v>
      </c>
      <c r="G188" s="215">
        <v>30</v>
      </c>
      <c r="H188" s="215" t="s">
        <v>3372</v>
      </c>
      <c r="I188" s="214">
        <v>11.37</v>
      </c>
      <c r="J188" s="215">
        <v>30</v>
      </c>
      <c r="K188" s="215" t="s">
        <v>3372</v>
      </c>
      <c r="L188" s="216">
        <f t="shared" si="81"/>
        <v>10.914999999999999</v>
      </c>
      <c r="M188" s="213">
        <f t="shared" si="82"/>
        <v>60</v>
      </c>
      <c r="N188" s="213">
        <f t="shared" si="83"/>
        <v>0</v>
      </c>
      <c r="O188" s="213">
        <f t="shared" si="84"/>
        <v>0</v>
      </c>
      <c r="P188" s="214">
        <v>11.37</v>
      </c>
      <c r="Q188" s="215">
        <v>30</v>
      </c>
      <c r="R188" s="215" t="s">
        <v>3372</v>
      </c>
      <c r="S188" s="214">
        <v>12.52</v>
      </c>
      <c r="T188" s="215">
        <v>30</v>
      </c>
      <c r="U188" s="215" t="s">
        <v>3372</v>
      </c>
      <c r="V188" s="214">
        <f t="shared" si="77"/>
        <v>11.945</v>
      </c>
      <c r="W188" s="215">
        <f t="shared" si="78"/>
        <v>60</v>
      </c>
      <c r="X188" s="215">
        <f t="shared" si="79"/>
        <v>0</v>
      </c>
      <c r="Y188" s="215">
        <f t="shared" si="80"/>
        <v>0</v>
      </c>
      <c r="Z188" s="215">
        <f t="shared" si="85"/>
        <v>0</v>
      </c>
      <c r="AA188" s="215">
        <f t="shared" si="86"/>
        <v>0</v>
      </c>
      <c r="AB188" s="215">
        <f t="shared" si="87"/>
        <v>0</v>
      </c>
      <c r="AC188" s="214">
        <f t="shared" si="92"/>
        <v>1</v>
      </c>
      <c r="AD188" s="214">
        <f t="shared" si="88"/>
        <v>11.43</v>
      </c>
      <c r="AE188" s="214">
        <f t="shared" si="89"/>
        <v>11.43</v>
      </c>
      <c r="AF188" s="215">
        <f t="shared" si="90"/>
        <v>120</v>
      </c>
      <c r="AG188" s="212" t="s">
        <v>3453</v>
      </c>
      <c r="AH188" s="212" t="s">
        <v>3451</v>
      </c>
      <c r="AI188" s="212" t="s">
        <v>3452</v>
      </c>
      <c r="AJ188" s="212" t="s">
        <v>3456</v>
      </c>
      <c r="AK188" s="212" t="s">
        <v>3455</v>
      </c>
      <c r="AL188" s="212" t="s">
        <v>3459</v>
      </c>
      <c r="AM188" s="212" t="s">
        <v>3454</v>
      </c>
      <c r="AN188" s="212" t="s">
        <v>3457</v>
      </c>
      <c r="AO188" s="212" t="s">
        <v>3460</v>
      </c>
      <c r="AP188" s="212" t="s">
        <v>3458</v>
      </c>
    </row>
    <row r="192" spans="1:42">
      <c r="H192">
        <f>+Bioinformatique!A110</f>
        <v>0</v>
      </c>
    </row>
  </sheetData>
  <sortState ref="A8:AQ188">
    <sortCondition descending="1" ref="AE8:AE188"/>
  </sortState>
  <mergeCells count="1">
    <mergeCell ref="A5:AP5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R40"/>
  <sheetViews>
    <sheetView topLeftCell="A4" workbookViewId="0">
      <selection activeCell="G31" sqref="G31"/>
    </sheetView>
  </sheetViews>
  <sheetFormatPr baseColWidth="10" defaultRowHeight="15"/>
  <cols>
    <col min="1" max="1" width="2.7109375" customWidth="1"/>
    <col min="2" max="2" width="19.42578125" bestFit="1" customWidth="1"/>
    <col min="3" max="3" width="18.28515625" customWidth="1"/>
    <col min="4" max="4" width="12.42578125" customWidth="1"/>
    <col min="5" max="5" width="3.85546875" customWidth="1"/>
    <col min="6" max="6" width="4.85546875" customWidth="1"/>
    <col min="7" max="7" width="4.5703125" customWidth="1"/>
    <col min="8" max="8" width="6.7109375" customWidth="1"/>
    <col min="9" max="9" width="4.85546875" customWidth="1"/>
    <col min="10" max="10" width="4.5703125" customWidth="1"/>
    <col min="11" max="11" width="6.42578125" customWidth="1"/>
    <col min="12" max="12" width="4.85546875" customWidth="1"/>
    <col min="13" max="13" width="4" customWidth="1"/>
    <col min="14" max="14" width="4.140625" customWidth="1"/>
    <col min="15" max="15" width="2.85546875" customWidth="1"/>
    <col min="16" max="16" width="5.5703125" customWidth="1"/>
    <col min="17" max="17" width="4.7109375" customWidth="1"/>
    <col min="18" max="18" width="6.42578125" customWidth="1"/>
    <col min="19" max="19" width="5.5703125" customWidth="1"/>
    <col min="20" max="20" width="4.7109375" customWidth="1"/>
    <col min="21" max="21" width="6.42578125" customWidth="1"/>
    <col min="22" max="22" width="4.85546875" customWidth="1"/>
    <col min="23" max="23" width="4" customWidth="1"/>
    <col min="24" max="24" width="4.140625" customWidth="1"/>
    <col min="25" max="25" width="2.85546875" customWidth="1"/>
    <col min="26" max="26" width="4.140625" customWidth="1"/>
    <col min="27" max="27" width="4" customWidth="1"/>
    <col min="28" max="28" width="3.42578125" customWidth="1"/>
    <col min="29" max="29" width="4.5703125" customWidth="1"/>
    <col min="30" max="30" width="4.85546875" customWidth="1"/>
    <col min="31" max="31" width="8.140625" customWidth="1"/>
    <col min="32" max="32" width="4.42578125" customWidth="1"/>
    <col min="33" max="35" width="7.140625" customWidth="1"/>
    <col min="36" max="37" width="6.28515625" customWidth="1"/>
    <col min="38" max="38" width="7.140625" customWidth="1"/>
    <col min="39" max="39" width="6.28515625" customWidth="1"/>
    <col min="40" max="40" width="4.42578125" customWidth="1"/>
    <col min="41" max="41" width="7.140625" customWidth="1"/>
    <col min="42" max="42" width="6.28515625" customWidth="1"/>
  </cols>
  <sheetData>
    <row r="1" spans="1:42" ht="26.25">
      <c r="A1" s="22" t="s">
        <v>3582</v>
      </c>
      <c r="B1" s="23"/>
      <c r="C1" s="23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12"/>
      <c r="X1" s="12"/>
      <c r="Y1" s="12"/>
      <c r="Z1" s="12"/>
      <c r="AA1" s="12"/>
      <c r="AB1" s="12"/>
      <c r="AC1" s="14"/>
      <c r="AD1" s="14"/>
      <c r="AE1" s="14"/>
      <c r="AF1" s="12"/>
      <c r="AG1" s="7"/>
      <c r="AH1" s="7"/>
      <c r="AI1" s="7"/>
      <c r="AJ1" s="7"/>
      <c r="AK1" s="7"/>
      <c r="AL1" s="7"/>
      <c r="AM1" s="7"/>
      <c r="AN1" s="7"/>
      <c r="AO1" s="7"/>
      <c r="AP1" s="7"/>
    </row>
    <row r="2" spans="1:42" ht="26.25">
      <c r="A2" s="22" t="s">
        <v>0</v>
      </c>
      <c r="B2" s="23"/>
      <c r="C2" s="23"/>
      <c r="D2" s="137"/>
      <c r="E2" s="137"/>
      <c r="F2" s="139"/>
      <c r="G2" s="140"/>
      <c r="H2" s="140"/>
      <c r="I2" s="141"/>
      <c r="J2" s="142"/>
      <c r="K2" s="137"/>
      <c r="L2" s="139"/>
      <c r="M2" s="143"/>
      <c r="N2" s="143"/>
      <c r="O2" s="143"/>
      <c r="P2" s="144"/>
      <c r="Q2" s="140"/>
      <c r="R2" s="140"/>
      <c r="S2" s="145"/>
      <c r="T2" s="146"/>
      <c r="U2" s="60"/>
      <c r="V2" s="147"/>
      <c r="W2" s="12"/>
      <c r="X2" s="12"/>
      <c r="Y2" s="12"/>
      <c r="Z2" s="12"/>
      <c r="AA2" s="12"/>
      <c r="AB2" s="12"/>
      <c r="AC2" s="14"/>
      <c r="AD2" s="14"/>
      <c r="AE2" s="14"/>
      <c r="AF2" s="12"/>
      <c r="AG2" s="7"/>
      <c r="AH2" s="7"/>
      <c r="AI2" s="7"/>
      <c r="AJ2" s="7"/>
      <c r="AK2" s="7"/>
      <c r="AL2" s="7"/>
      <c r="AM2" s="7"/>
      <c r="AN2" s="7"/>
      <c r="AO2" s="7"/>
      <c r="AP2" s="7"/>
    </row>
    <row r="3" spans="1:42" ht="26.25">
      <c r="A3" s="22" t="s">
        <v>1</v>
      </c>
      <c r="B3" s="23"/>
      <c r="C3" s="23"/>
      <c r="D3" s="137"/>
      <c r="E3" s="137"/>
      <c r="F3" s="139"/>
      <c r="G3" s="140"/>
      <c r="H3" s="140"/>
      <c r="I3" s="141"/>
      <c r="J3" s="142"/>
      <c r="K3" s="137"/>
      <c r="L3" s="139"/>
      <c r="M3" s="143"/>
      <c r="N3" s="143"/>
      <c r="O3" s="143"/>
      <c r="P3" s="144"/>
      <c r="Q3" s="140"/>
      <c r="R3" s="140"/>
      <c r="S3" s="145"/>
      <c r="T3" s="146"/>
      <c r="U3" s="60"/>
      <c r="V3" s="147"/>
      <c r="W3" s="12"/>
      <c r="X3" s="12"/>
      <c r="Y3" s="12"/>
      <c r="Z3" s="12"/>
      <c r="AA3" s="12"/>
      <c r="AB3" s="12"/>
      <c r="AC3" s="14"/>
      <c r="AD3" s="14"/>
      <c r="AE3" s="14"/>
      <c r="AF3" s="12"/>
      <c r="AG3" s="7"/>
      <c r="AH3" s="7"/>
      <c r="AI3" s="7"/>
      <c r="AJ3" s="7"/>
      <c r="AK3" s="7"/>
      <c r="AL3" s="7"/>
      <c r="AM3" s="7"/>
      <c r="AN3" s="7"/>
      <c r="AO3" s="7"/>
      <c r="AP3" s="7"/>
    </row>
    <row r="4" spans="1:42" ht="26.25">
      <c r="A4" s="23" t="s">
        <v>3518</v>
      </c>
      <c r="B4" s="23"/>
      <c r="C4" s="23"/>
      <c r="D4" s="137"/>
      <c r="E4" s="137"/>
      <c r="F4" s="139"/>
      <c r="G4" s="140"/>
      <c r="H4" s="140"/>
      <c r="I4" s="141"/>
      <c r="J4" s="142"/>
      <c r="K4" s="137"/>
      <c r="L4" s="139"/>
      <c r="M4" s="143"/>
      <c r="N4" s="143"/>
      <c r="O4" s="143"/>
      <c r="P4" s="144"/>
      <c r="Q4" s="140"/>
      <c r="R4" s="140"/>
      <c r="S4" s="145"/>
      <c r="T4" s="146"/>
      <c r="U4" s="60"/>
      <c r="V4" s="147"/>
      <c r="W4" s="12"/>
      <c r="X4" s="12"/>
      <c r="Y4" s="12"/>
      <c r="Z4" s="12"/>
      <c r="AA4" s="12"/>
      <c r="AB4" s="12"/>
      <c r="AC4" s="14"/>
      <c r="AD4" s="14"/>
      <c r="AE4" s="14"/>
      <c r="AF4" s="12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ht="28.5">
      <c r="A5" s="421" t="s">
        <v>3601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</row>
    <row r="10" spans="1:42" s="209" customFormat="1" ht="11.25">
      <c r="A10" s="201" t="s">
        <v>4</v>
      </c>
      <c r="B10" s="201" t="s">
        <v>5</v>
      </c>
      <c r="C10" s="201" t="s">
        <v>6</v>
      </c>
      <c r="D10" s="201" t="s">
        <v>7</v>
      </c>
      <c r="E10" s="201" t="s">
        <v>8</v>
      </c>
      <c r="F10" s="202" t="s">
        <v>9</v>
      </c>
      <c r="G10" s="201" t="s">
        <v>10</v>
      </c>
      <c r="H10" s="201" t="s">
        <v>11</v>
      </c>
      <c r="I10" s="202" t="s">
        <v>12</v>
      </c>
      <c r="J10" s="201" t="s">
        <v>10</v>
      </c>
      <c r="K10" s="201" t="s">
        <v>13</v>
      </c>
      <c r="L10" s="202" t="s">
        <v>14</v>
      </c>
      <c r="M10" s="203" t="s">
        <v>15</v>
      </c>
      <c r="N10" s="204" t="s">
        <v>16</v>
      </c>
      <c r="O10" s="203" t="s">
        <v>17</v>
      </c>
      <c r="P10" s="202" t="s">
        <v>18</v>
      </c>
      <c r="Q10" s="201" t="s">
        <v>19</v>
      </c>
      <c r="R10" s="201" t="s">
        <v>13</v>
      </c>
      <c r="S10" s="202" t="s">
        <v>20</v>
      </c>
      <c r="T10" s="201" t="s">
        <v>19</v>
      </c>
      <c r="U10" s="201" t="s">
        <v>13</v>
      </c>
      <c r="V10" s="205" t="s">
        <v>21</v>
      </c>
      <c r="W10" s="206" t="s">
        <v>22</v>
      </c>
      <c r="X10" s="206" t="s">
        <v>23</v>
      </c>
      <c r="Y10" s="206" t="s">
        <v>24</v>
      </c>
      <c r="Z10" s="206" t="s">
        <v>25</v>
      </c>
      <c r="AA10" s="207" t="s">
        <v>26</v>
      </c>
      <c r="AB10" s="207" t="s">
        <v>27</v>
      </c>
      <c r="AC10" s="205" t="s">
        <v>28</v>
      </c>
      <c r="AD10" s="205" t="s">
        <v>29</v>
      </c>
      <c r="AE10" s="205" t="s">
        <v>30</v>
      </c>
      <c r="AF10" s="208" t="s">
        <v>31</v>
      </c>
      <c r="AG10" s="201" t="s">
        <v>33</v>
      </c>
      <c r="AH10" s="201" t="s">
        <v>34</v>
      </c>
      <c r="AI10" s="201" t="s">
        <v>35</v>
      </c>
      <c r="AJ10" s="201" t="s">
        <v>36</v>
      </c>
      <c r="AK10" s="201" t="s">
        <v>37</v>
      </c>
      <c r="AL10" s="201" t="s">
        <v>38</v>
      </c>
      <c r="AM10" s="201" t="s">
        <v>39</v>
      </c>
      <c r="AN10" s="201" t="s">
        <v>40</v>
      </c>
      <c r="AO10" s="201" t="s">
        <v>41</v>
      </c>
      <c r="AP10" s="201" t="s">
        <v>42</v>
      </c>
    </row>
    <row r="11" spans="1:42" s="217" customFormat="1" ht="11.25">
      <c r="A11" s="210">
        <v>1</v>
      </c>
      <c r="B11" s="222" t="s">
        <v>2730</v>
      </c>
      <c r="C11" s="222" t="s">
        <v>2731</v>
      </c>
      <c r="D11" s="221" t="s">
        <v>2732</v>
      </c>
      <c r="E11" s="213">
        <v>28</v>
      </c>
      <c r="F11" s="214">
        <v>10.39</v>
      </c>
      <c r="G11" s="215">
        <v>30</v>
      </c>
      <c r="H11" s="215" t="s">
        <v>3372</v>
      </c>
      <c r="I11" s="214">
        <v>9.61</v>
      </c>
      <c r="J11" s="215">
        <v>12</v>
      </c>
      <c r="K11" s="215" t="s">
        <v>3373</v>
      </c>
      <c r="L11" s="216">
        <f t="shared" ref="L11:L24" si="0">(F11+I11)/2</f>
        <v>10</v>
      </c>
      <c r="M11" s="213">
        <f t="shared" ref="M11:M24" si="1">IF(L11&gt;=10,60,G11+J11)</f>
        <v>60</v>
      </c>
      <c r="N11" s="213">
        <f t="shared" ref="N11:N24" si="2">IF(H11="ACC",0,1)+IF(K11="ACC",0,1)</f>
        <v>1</v>
      </c>
      <c r="O11" s="213">
        <f t="shared" ref="O11:O24" si="3">IF(F11&lt;10,1,(IF(I11&lt;10,1,0)))</f>
        <v>1</v>
      </c>
      <c r="P11" s="214">
        <v>10.01</v>
      </c>
      <c r="Q11" s="215">
        <v>30</v>
      </c>
      <c r="R11" s="215" t="s">
        <v>3373</v>
      </c>
      <c r="S11" s="214">
        <v>11.76</v>
      </c>
      <c r="T11" s="215">
        <v>30</v>
      </c>
      <c r="U11" s="215" t="s">
        <v>3372</v>
      </c>
      <c r="V11" s="214">
        <f t="shared" ref="V11:V24" si="4">(P11+S11)/2</f>
        <v>10.885</v>
      </c>
      <c r="W11" s="215">
        <f t="shared" ref="W11:W24" si="5">IF(V11&gt;=10,60,Q11+T11)</f>
        <v>60</v>
      </c>
      <c r="X11" s="215">
        <f t="shared" ref="X11:X24" si="6">IF(R11="ACC",0,1)+IF(U11="ACC",0,1)</f>
        <v>1</v>
      </c>
      <c r="Y11" s="215">
        <f t="shared" ref="Y11:Y24" si="7">IF(P11&lt;10,1,(IF(S11&lt;10,1,0)))</f>
        <v>0</v>
      </c>
      <c r="Z11" s="215">
        <f t="shared" ref="Z11:Z24" si="8">N11+X11</f>
        <v>2</v>
      </c>
      <c r="AA11" s="215">
        <f t="shared" ref="AA11:AA24" si="9">O11+Y11</f>
        <v>1</v>
      </c>
      <c r="AB11" s="215">
        <f t="shared" ref="AB11:AB24" si="10">Z11+AA11</f>
        <v>3</v>
      </c>
      <c r="AC11" s="214">
        <f>IF(AB11=0,1,IF(AB11=1,0.99,IF(AB11=2,0.98,IF(AB11=3,0.97,IF(AB11=4,0.96,IF(AB11=5,0.95,IF(AB11=6,0.94)))))))</f>
        <v>0.97</v>
      </c>
      <c r="AD11" s="214">
        <f t="shared" ref="AD11:AD24" si="11">AVERAGE(L11,V11)</f>
        <v>10.442499999999999</v>
      </c>
      <c r="AE11" s="214">
        <f t="shared" ref="AE11:AE24" si="12">AC11*AD11</f>
        <v>10.129224999999998</v>
      </c>
      <c r="AF11" s="215">
        <f t="shared" ref="AF11:AF24" si="13">M11+W11</f>
        <v>120</v>
      </c>
      <c r="AG11" s="212" t="s">
        <v>3458</v>
      </c>
      <c r="AH11" s="212" t="s">
        <v>3452</v>
      </c>
      <c r="AI11" s="212" t="s">
        <v>3456</v>
      </c>
      <c r="AJ11" s="212" t="s">
        <v>3455</v>
      </c>
      <c r="AK11" s="212" t="s">
        <v>3453</v>
      </c>
      <c r="AL11" s="212" t="s">
        <v>3451</v>
      </c>
      <c r="AM11" s="212" t="s">
        <v>3454</v>
      </c>
      <c r="AN11" s="212" t="s">
        <v>3460</v>
      </c>
      <c r="AO11" s="212" t="s">
        <v>3459</v>
      </c>
      <c r="AP11" s="212" t="s">
        <v>3457</v>
      </c>
    </row>
    <row r="12" spans="1:42" s="217" customFormat="1" ht="11.25">
      <c r="A12" s="210">
        <v>2</v>
      </c>
      <c r="B12" s="222" t="s">
        <v>805</v>
      </c>
      <c r="C12" s="222" t="s">
        <v>806</v>
      </c>
      <c r="D12" s="221" t="s">
        <v>807</v>
      </c>
      <c r="E12" s="213">
        <v>7</v>
      </c>
      <c r="F12" s="214">
        <v>11.94</v>
      </c>
      <c r="G12" s="215">
        <v>30</v>
      </c>
      <c r="H12" s="215" t="s">
        <v>3373</v>
      </c>
      <c r="I12" s="214">
        <v>8.58</v>
      </c>
      <c r="J12" s="215">
        <v>12</v>
      </c>
      <c r="K12" s="215" t="s">
        <v>3373</v>
      </c>
      <c r="L12" s="216">
        <f t="shared" si="0"/>
        <v>10.26</v>
      </c>
      <c r="M12" s="213">
        <f t="shared" si="1"/>
        <v>60</v>
      </c>
      <c r="N12" s="213">
        <f t="shared" si="2"/>
        <v>2</v>
      </c>
      <c r="O12" s="213">
        <f t="shared" si="3"/>
        <v>1</v>
      </c>
      <c r="P12" s="214">
        <v>8.9600000000000009</v>
      </c>
      <c r="Q12" s="215">
        <v>7</v>
      </c>
      <c r="R12" s="215" t="s">
        <v>3373</v>
      </c>
      <c r="S12" s="214">
        <v>12.56</v>
      </c>
      <c r="T12" s="215">
        <v>30</v>
      </c>
      <c r="U12" s="215" t="s">
        <v>3372</v>
      </c>
      <c r="V12" s="214">
        <f t="shared" si="4"/>
        <v>10.760000000000002</v>
      </c>
      <c r="W12" s="215">
        <f t="shared" si="5"/>
        <v>60</v>
      </c>
      <c r="X12" s="215">
        <f t="shared" si="6"/>
        <v>1</v>
      </c>
      <c r="Y12" s="215">
        <f t="shared" si="7"/>
        <v>1</v>
      </c>
      <c r="Z12" s="215">
        <f t="shared" si="8"/>
        <v>3</v>
      </c>
      <c r="AA12" s="215">
        <f t="shared" si="9"/>
        <v>2</v>
      </c>
      <c r="AB12" s="215">
        <f t="shared" si="10"/>
        <v>5</v>
      </c>
      <c r="AC12" s="214">
        <f>IF(AB12=0,1,IF(AB12=1,0.99,IF(AB12=2,0.98,IF(AB12=3,0.97,IF(AB12=4,0.96,IF(AB12=5,0.95,IF(AB12=6,0.94)))))))</f>
        <v>0.95</v>
      </c>
      <c r="AD12" s="214">
        <f t="shared" si="11"/>
        <v>10.510000000000002</v>
      </c>
      <c r="AE12" s="214">
        <f t="shared" si="12"/>
        <v>9.9845000000000006</v>
      </c>
      <c r="AF12" s="215">
        <f t="shared" si="13"/>
        <v>120</v>
      </c>
      <c r="AG12" s="212" t="s">
        <v>3452</v>
      </c>
      <c r="AH12" s="212" t="s">
        <v>3456</v>
      </c>
      <c r="AI12" s="212" t="s">
        <v>3457</v>
      </c>
      <c r="AJ12" s="212" t="s">
        <v>3453</v>
      </c>
      <c r="AK12" s="212" t="s">
        <v>3454</v>
      </c>
      <c r="AL12" s="212" t="s">
        <v>3451</v>
      </c>
      <c r="AM12" s="212" t="s">
        <v>3455</v>
      </c>
      <c r="AN12" s="212" t="s">
        <v>3458</v>
      </c>
      <c r="AO12" s="212" t="s">
        <v>3460</v>
      </c>
      <c r="AP12" s="212" t="s">
        <v>3459</v>
      </c>
    </row>
    <row r="13" spans="1:42" s="217" customFormat="1" ht="11.25">
      <c r="A13" s="210">
        <v>3</v>
      </c>
      <c r="B13" s="219" t="s">
        <v>2338</v>
      </c>
      <c r="C13" s="219" t="s">
        <v>2339</v>
      </c>
      <c r="D13" s="213" t="s">
        <v>2340</v>
      </c>
      <c r="E13" s="213">
        <v>23</v>
      </c>
      <c r="F13" s="214">
        <v>10</v>
      </c>
      <c r="G13" s="215">
        <v>30</v>
      </c>
      <c r="H13" s="215" t="s">
        <v>3373</v>
      </c>
      <c r="I13" s="214">
        <v>10.18</v>
      </c>
      <c r="J13" s="215">
        <v>30</v>
      </c>
      <c r="K13" s="215" t="s">
        <v>3373</v>
      </c>
      <c r="L13" s="216">
        <f t="shared" si="0"/>
        <v>10.09</v>
      </c>
      <c r="M13" s="213">
        <f t="shared" si="1"/>
        <v>60</v>
      </c>
      <c r="N13" s="213">
        <f t="shared" si="2"/>
        <v>2</v>
      </c>
      <c r="O13" s="213">
        <f t="shared" si="3"/>
        <v>0</v>
      </c>
      <c r="P13" s="214">
        <v>9.91</v>
      </c>
      <c r="Q13" s="215">
        <v>18</v>
      </c>
      <c r="R13" s="215" t="s">
        <v>3373</v>
      </c>
      <c r="S13" s="214">
        <v>10.9</v>
      </c>
      <c r="T13" s="215">
        <v>30</v>
      </c>
      <c r="U13" s="215" t="s">
        <v>3372</v>
      </c>
      <c r="V13" s="214">
        <f t="shared" si="4"/>
        <v>10.405000000000001</v>
      </c>
      <c r="W13" s="215">
        <f t="shared" si="5"/>
        <v>60</v>
      </c>
      <c r="X13" s="215">
        <f t="shared" si="6"/>
        <v>1</v>
      </c>
      <c r="Y13" s="215">
        <f t="shared" si="7"/>
        <v>1</v>
      </c>
      <c r="Z13" s="215">
        <f t="shared" si="8"/>
        <v>3</v>
      </c>
      <c r="AA13" s="215">
        <f t="shared" si="9"/>
        <v>1</v>
      </c>
      <c r="AB13" s="215">
        <f t="shared" si="10"/>
        <v>4</v>
      </c>
      <c r="AC13" s="214">
        <f>IF(AB13=0,1,IF(AB13=1,0.99,IF(AB13=2,0.98,IF(AB13=3,0.97,IF(AB13=4,0.96,IF(AB13=5,0.95,IF(AB13=6,0.94)))))))</f>
        <v>0.96</v>
      </c>
      <c r="AD13" s="214">
        <f t="shared" si="11"/>
        <v>10.2475</v>
      </c>
      <c r="AE13" s="214">
        <f t="shared" si="12"/>
        <v>9.8376000000000001</v>
      </c>
      <c r="AF13" s="215">
        <f t="shared" si="13"/>
        <v>120</v>
      </c>
      <c r="AG13" s="212" t="s">
        <v>3453</v>
      </c>
      <c r="AH13" s="212" t="s">
        <v>3456</v>
      </c>
      <c r="AI13" s="212" t="s">
        <v>3452</v>
      </c>
      <c r="AJ13" s="212" t="s">
        <v>3454</v>
      </c>
      <c r="AK13" s="212" t="s">
        <v>3455</v>
      </c>
      <c r="AL13" s="212" t="s">
        <v>3451</v>
      </c>
      <c r="AM13" s="212" t="s">
        <v>3457</v>
      </c>
      <c r="AN13" s="212" t="s">
        <v>3458</v>
      </c>
      <c r="AO13" s="212" t="s">
        <v>3460</v>
      </c>
      <c r="AP13" s="212" t="s">
        <v>3459</v>
      </c>
    </row>
    <row r="14" spans="1:42" s="217" customFormat="1" ht="11.25">
      <c r="A14" s="210">
        <v>4</v>
      </c>
      <c r="B14" s="222" t="s">
        <v>364</v>
      </c>
      <c r="C14" s="222" t="s">
        <v>365</v>
      </c>
      <c r="D14" s="221" t="s">
        <v>366</v>
      </c>
      <c r="E14" s="213">
        <v>3</v>
      </c>
      <c r="F14" s="214">
        <v>11.21</v>
      </c>
      <c r="G14" s="215">
        <v>30</v>
      </c>
      <c r="H14" s="215" t="s">
        <v>3372</v>
      </c>
      <c r="I14" s="214">
        <v>10.050000000000001</v>
      </c>
      <c r="J14" s="215">
        <v>30</v>
      </c>
      <c r="K14" s="215" t="s">
        <v>3372</v>
      </c>
      <c r="L14" s="216">
        <f t="shared" si="0"/>
        <v>10.63</v>
      </c>
      <c r="M14" s="213">
        <f t="shared" si="1"/>
        <v>60</v>
      </c>
      <c r="N14" s="213">
        <f t="shared" si="2"/>
        <v>0</v>
      </c>
      <c r="O14" s="213">
        <f t="shared" si="3"/>
        <v>0</v>
      </c>
      <c r="P14" s="214">
        <v>9.17</v>
      </c>
      <c r="Q14" s="215">
        <v>12</v>
      </c>
      <c r="R14" s="215" t="s">
        <v>3373</v>
      </c>
      <c r="S14" s="214">
        <v>11.74</v>
      </c>
      <c r="T14" s="215">
        <v>30</v>
      </c>
      <c r="U14" s="215" t="s">
        <v>3372</v>
      </c>
      <c r="V14" s="214">
        <f t="shared" si="4"/>
        <v>10.455</v>
      </c>
      <c r="W14" s="215">
        <f t="shared" si="5"/>
        <v>60</v>
      </c>
      <c r="X14" s="215">
        <f t="shared" si="6"/>
        <v>1</v>
      </c>
      <c r="Y14" s="215">
        <f t="shared" si="7"/>
        <v>1</v>
      </c>
      <c r="Z14" s="215">
        <f t="shared" si="8"/>
        <v>1</v>
      </c>
      <c r="AA14" s="215">
        <f t="shared" si="9"/>
        <v>1</v>
      </c>
      <c r="AB14" s="215">
        <f t="shared" si="10"/>
        <v>2</v>
      </c>
      <c r="AC14" s="214">
        <f>IF(AB14=0,0.93,IF(AB14=1,0.92,IF(AB14=2,0.91,IF(AB14=3,0.9,IF(AB14=4,0.89,IF(AB14=5,0.88,IF(AB14=6,0.87)))))))</f>
        <v>0.91</v>
      </c>
      <c r="AD14" s="214">
        <f t="shared" si="11"/>
        <v>10.5425</v>
      </c>
      <c r="AE14" s="214">
        <f t="shared" si="12"/>
        <v>9.5936750000000011</v>
      </c>
      <c r="AF14" s="215">
        <f t="shared" si="13"/>
        <v>120</v>
      </c>
      <c r="AG14" s="212" t="s">
        <v>3456</v>
      </c>
      <c r="AH14" s="212" t="s">
        <v>3457</v>
      </c>
      <c r="AI14" s="212" t="s">
        <v>3453</v>
      </c>
      <c r="AJ14" s="212" t="s">
        <v>3452</v>
      </c>
      <c r="AK14" s="212" t="s">
        <v>3458</v>
      </c>
      <c r="AL14" s="212" t="s">
        <v>3460</v>
      </c>
      <c r="AM14" s="212" t="s">
        <v>3455</v>
      </c>
      <c r="AN14" s="212" t="s">
        <v>3459</v>
      </c>
      <c r="AO14" s="212" t="s">
        <v>3454</v>
      </c>
      <c r="AP14" s="212" t="s">
        <v>3451</v>
      </c>
    </row>
    <row r="15" spans="1:42" s="217" customFormat="1" ht="11.25">
      <c r="A15" s="210">
        <v>5</v>
      </c>
      <c r="B15" s="229" t="s">
        <v>2298</v>
      </c>
      <c r="C15" s="229" t="s">
        <v>2299</v>
      </c>
      <c r="D15" s="221" t="s">
        <v>2300</v>
      </c>
      <c r="E15" s="213">
        <v>23</v>
      </c>
      <c r="F15" s="214">
        <v>10.95</v>
      </c>
      <c r="G15" s="215">
        <v>30</v>
      </c>
      <c r="H15" s="215" t="s">
        <v>3373</v>
      </c>
      <c r="I15" s="214">
        <v>9.41</v>
      </c>
      <c r="J15" s="215">
        <v>18</v>
      </c>
      <c r="K15" s="215" t="s">
        <v>3373</v>
      </c>
      <c r="L15" s="216">
        <f t="shared" si="0"/>
        <v>10.18</v>
      </c>
      <c r="M15" s="213">
        <f t="shared" si="1"/>
        <v>60</v>
      </c>
      <c r="N15" s="213">
        <f t="shared" si="2"/>
        <v>2</v>
      </c>
      <c r="O15" s="213">
        <f t="shared" si="3"/>
        <v>1</v>
      </c>
      <c r="P15" s="214">
        <v>8.77</v>
      </c>
      <c r="Q15" s="215">
        <v>12</v>
      </c>
      <c r="R15" s="215" t="s">
        <v>3373</v>
      </c>
      <c r="S15" s="214">
        <v>11.56</v>
      </c>
      <c r="T15" s="215">
        <v>30</v>
      </c>
      <c r="U15" s="215" t="s">
        <v>3373</v>
      </c>
      <c r="V15" s="214">
        <f t="shared" si="4"/>
        <v>10.164999999999999</v>
      </c>
      <c r="W15" s="215">
        <f t="shared" si="5"/>
        <v>60</v>
      </c>
      <c r="X15" s="215">
        <f t="shared" si="6"/>
        <v>2</v>
      </c>
      <c r="Y15" s="215">
        <f t="shared" si="7"/>
        <v>1</v>
      </c>
      <c r="Z15" s="215">
        <f t="shared" si="8"/>
        <v>4</v>
      </c>
      <c r="AA15" s="215">
        <f t="shared" si="9"/>
        <v>2</v>
      </c>
      <c r="AB15" s="215">
        <f t="shared" si="10"/>
        <v>6</v>
      </c>
      <c r="AC15" s="214">
        <f>IF(AB15=0,1,IF(AB15=1,0.99,IF(AB15=2,0.98,IF(AB15=3,0.97,IF(AB15=4,0.96,IF(AB15=5,0.95,IF(AB15=6,0.94)))))))</f>
        <v>0.94</v>
      </c>
      <c r="AD15" s="214">
        <f t="shared" si="11"/>
        <v>10.172499999999999</v>
      </c>
      <c r="AE15" s="214">
        <f t="shared" si="12"/>
        <v>9.562149999999999</v>
      </c>
      <c r="AF15" s="215">
        <f t="shared" si="13"/>
        <v>120</v>
      </c>
      <c r="AG15" s="212" t="s">
        <v>3453</v>
      </c>
      <c r="AH15" s="212" t="s">
        <v>3451</v>
      </c>
      <c r="AI15" s="212" t="s">
        <v>3455</v>
      </c>
      <c r="AJ15" s="212" t="s">
        <v>3452</v>
      </c>
      <c r="AK15" s="212" t="s">
        <v>3454</v>
      </c>
      <c r="AL15" s="212" t="s">
        <v>3457</v>
      </c>
      <c r="AM15" s="212" t="s">
        <v>3458</v>
      </c>
      <c r="AN15" s="212" t="s">
        <v>3459</v>
      </c>
      <c r="AO15" s="212" t="s">
        <v>3456</v>
      </c>
      <c r="AP15" s="212" t="s">
        <v>3460</v>
      </c>
    </row>
    <row r="16" spans="1:42" s="217" customFormat="1" ht="11.25">
      <c r="A16" s="210">
        <v>6</v>
      </c>
      <c r="B16" s="220" t="s">
        <v>1419</v>
      </c>
      <c r="C16" s="220" t="s">
        <v>1420</v>
      </c>
      <c r="D16" s="221" t="s">
        <v>1421</v>
      </c>
      <c r="E16" s="213">
        <v>14</v>
      </c>
      <c r="F16" s="214">
        <v>10.91</v>
      </c>
      <c r="G16" s="215">
        <v>30</v>
      </c>
      <c r="H16" s="215" t="s">
        <v>3373</v>
      </c>
      <c r="I16" s="214">
        <v>9.6999999999999993</v>
      </c>
      <c r="J16" s="215">
        <v>18</v>
      </c>
      <c r="K16" s="215" t="s">
        <v>3373</v>
      </c>
      <c r="L16" s="216">
        <f t="shared" si="0"/>
        <v>10.305</v>
      </c>
      <c r="M16" s="213">
        <f t="shared" si="1"/>
        <v>60</v>
      </c>
      <c r="N16" s="213">
        <f t="shared" si="2"/>
        <v>2</v>
      </c>
      <c r="O16" s="213">
        <f t="shared" si="3"/>
        <v>1</v>
      </c>
      <c r="P16" s="214">
        <v>10.98</v>
      </c>
      <c r="Q16" s="215">
        <v>30</v>
      </c>
      <c r="R16" s="215" t="s">
        <v>3373</v>
      </c>
      <c r="S16" s="214">
        <v>10.99</v>
      </c>
      <c r="T16" s="215">
        <v>30</v>
      </c>
      <c r="U16" s="215" t="s">
        <v>3373</v>
      </c>
      <c r="V16" s="214">
        <f t="shared" si="4"/>
        <v>10.984999999999999</v>
      </c>
      <c r="W16" s="215">
        <f t="shared" si="5"/>
        <v>60</v>
      </c>
      <c r="X16" s="215">
        <f t="shared" si="6"/>
        <v>2</v>
      </c>
      <c r="Y16" s="215">
        <f t="shared" si="7"/>
        <v>0</v>
      </c>
      <c r="Z16" s="215">
        <f t="shared" si="8"/>
        <v>4</v>
      </c>
      <c r="AA16" s="215">
        <f t="shared" si="9"/>
        <v>1</v>
      </c>
      <c r="AB16" s="215">
        <f t="shared" si="10"/>
        <v>5</v>
      </c>
      <c r="AC16" s="214">
        <f>IF(AB16=0,0.93,IF(AB16=1,0.92,IF(AB16=2,0.91,IF(AB16=3,0.9,IF(AB16=4,0.89,IF(AB16=5,0.88,IF(AB16=6,0.87)))))))</f>
        <v>0.88</v>
      </c>
      <c r="AD16" s="214">
        <f t="shared" si="11"/>
        <v>10.645</v>
      </c>
      <c r="AE16" s="214">
        <f t="shared" si="12"/>
        <v>9.3675999999999995</v>
      </c>
      <c r="AF16" s="215">
        <f t="shared" si="13"/>
        <v>120</v>
      </c>
      <c r="AG16" s="212" t="s">
        <v>3456</v>
      </c>
      <c r="AH16" s="212" t="s">
        <v>3451</v>
      </c>
      <c r="AI16" s="212" t="s">
        <v>3454</v>
      </c>
      <c r="AJ16" s="212" t="s">
        <v>3452</v>
      </c>
      <c r="AK16" s="212" t="s">
        <v>3453</v>
      </c>
      <c r="AL16" s="212" t="s">
        <v>3457</v>
      </c>
      <c r="AM16" s="212" t="s">
        <v>3458</v>
      </c>
      <c r="AN16" s="212" t="s">
        <v>3455</v>
      </c>
      <c r="AO16" s="212" t="s">
        <v>3460</v>
      </c>
      <c r="AP16" s="212" t="s">
        <v>3459</v>
      </c>
    </row>
    <row r="17" spans="1:44" s="217" customFormat="1" ht="11.25">
      <c r="A17" s="210">
        <v>7</v>
      </c>
      <c r="B17" s="222" t="s">
        <v>912</v>
      </c>
      <c r="C17" s="222" t="s">
        <v>913</v>
      </c>
      <c r="D17" s="221" t="s">
        <v>914</v>
      </c>
      <c r="E17" s="213">
        <v>8</v>
      </c>
      <c r="F17" s="214">
        <v>10.67</v>
      </c>
      <c r="G17" s="215">
        <v>30</v>
      </c>
      <c r="H17" s="215" t="s">
        <v>3372</v>
      </c>
      <c r="I17" s="214">
        <v>9.33</v>
      </c>
      <c r="J17" s="215">
        <v>18</v>
      </c>
      <c r="K17" s="215" t="s">
        <v>3373</v>
      </c>
      <c r="L17" s="216">
        <f t="shared" si="0"/>
        <v>10</v>
      </c>
      <c r="M17" s="213">
        <f t="shared" si="1"/>
        <v>60</v>
      </c>
      <c r="N17" s="213">
        <f t="shared" si="2"/>
        <v>1</v>
      </c>
      <c r="O17" s="213">
        <f t="shared" si="3"/>
        <v>1</v>
      </c>
      <c r="P17" s="214">
        <v>10.36</v>
      </c>
      <c r="Q17" s="215">
        <v>30</v>
      </c>
      <c r="R17" s="215" t="s">
        <v>3373</v>
      </c>
      <c r="S17" s="214">
        <v>10.91</v>
      </c>
      <c r="T17" s="215">
        <v>30</v>
      </c>
      <c r="U17" s="215" t="s">
        <v>3372</v>
      </c>
      <c r="V17" s="214">
        <f t="shared" si="4"/>
        <v>10.635</v>
      </c>
      <c r="W17" s="215">
        <f t="shared" si="5"/>
        <v>60</v>
      </c>
      <c r="X17" s="215">
        <f t="shared" si="6"/>
        <v>1</v>
      </c>
      <c r="Y17" s="215">
        <f t="shared" si="7"/>
        <v>0</v>
      </c>
      <c r="Z17" s="215">
        <f t="shared" si="8"/>
        <v>2</v>
      </c>
      <c r="AA17" s="215">
        <f t="shared" si="9"/>
        <v>1</v>
      </c>
      <c r="AB17" s="215">
        <f t="shared" si="10"/>
        <v>3</v>
      </c>
      <c r="AC17" s="214">
        <f>IF(AB17=0,0.93,IF(AB17=1,0.92,IF(AB17=2,0.91,IF(AB17=3,0.9,IF(AB17=4,0.89,IF(AB17=5,0.88,IF(AB17=6,0.87)))))))</f>
        <v>0.9</v>
      </c>
      <c r="AD17" s="214">
        <f t="shared" si="11"/>
        <v>10.317499999999999</v>
      </c>
      <c r="AE17" s="214">
        <f t="shared" si="12"/>
        <v>9.2857500000000002</v>
      </c>
      <c r="AF17" s="215">
        <f t="shared" si="13"/>
        <v>120</v>
      </c>
      <c r="AG17" s="212" t="s">
        <v>3451</v>
      </c>
      <c r="AH17" s="212" t="s">
        <v>3456</v>
      </c>
      <c r="AI17" s="212" t="s">
        <v>3452</v>
      </c>
      <c r="AJ17" s="212" t="s">
        <v>3453</v>
      </c>
      <c r="AK17" s="212" t="s">
        <v>3454</v>
      </c>
      <c r="AL17" s="212" t="s">
        <v>3455</v>
      </c>
      <c r="AM17" s="212" t="s">
        <v>3457</v>
      </c>
      <c r="AN17" s="212" t="s">
        <v>3458</v>
      </c>
      <c r="AO17" s="212" t="s">
        <v>3460</v>
      </c>
      <c r="AP17" s="212" t="s">
        <v>3459</v>
      </c>
    </row>
    <row r="18" spans="1:44" s="217" customFormat="1" ht="11.25">
      <c r="A18" s="210">
        <v>8</v>
      </c>
      <c r="B18" s="218" t="s">
        <v>2662</v>
      </c>
      <c r="C18" s="218" t="s">
        <v>3557</v>
      </c>
      <c r="D18" s="221" t="s">
        <v>2663</v>
      </c>
      <c r="E18" s="213">
        <v>27</v>
      </c>
      <c r="F18" s="214">
        <v>13.11</v>
      </c>
      <c r="G18" s="215">
        <v>30</v>
      </c>
      <c r="H18" s="215" t="s">
        <v>3372</v>
      </c>
      <c r="I18" s="214">
        <v>9.7200000000000006</v>
      </c>
      <c r="J18" s="215">
        <v>12</v>
      </c>
      <c r="K18" s="215" t="s">
        <v>3372</v>
      </c>
      <c r="L18" s="216">
        <f t="shared" si="0"/>
        <v>11.414999999999999</v>
      </c>
      <c r="M18" s="213">
        <f t="shared" si="1"/>
        <v>60</v>
      </c>
      <c r="N18" s="213">
        <f t="shared" si="2"/>
        <v>0</v>
      </c>
      <c r="O18" s="213">
        <f t="shared" si="3"/>
        <v>1</v>
      </c>
      <c r="P18" s="214">
        <v>9.5</v>
      </c>
      <c r="Q18" s="215">
        <v>18</v>
      </c>
      <c r="R18" s="215" t="s">
        <v>3373</v>
      </c>
      <c r="S18" s="214">
        <v>12.84</v>
      </c>
      <c r="T18" s="215">
        <v>30</v>
      </c>
      <c r="U18" s="215" t="s">
        <v>3373</v>
      </c>
      <c r="V18" s="214">
        <f t="shared" si="4"/>
        <v>11.17</v>
      </c>
      <c r="W18" s="215">
        <f t="shared" si="5"/>
        <v>60</v>
      </c>
      <c r="X18" s="215">
        <f t="shared" si="6"/>
        <v>2</v>
      </c>
      <c r="Y18" s="215">
        <f t="shared" si="7"/>
        <v>1</v>
      </c>
      <c r="Z18" s="215">
        <f t="shared" si="8"/>
        <v>2</v>
      </c>
      <c r="AA18" s="215">
        <f t="shared" si="9"/>
        <v>2</v>
      </c>
      <c r="AB18" s="215">
        <f t="shared" si="10"/>
        <v>4</v>
      </c>
      <c r="AC18" s="214">
        <f>IF(AB18=0,0.86,IF(AB18=1,0.85,IF(AB18=2,0.84,IF(AB18=3,0.83,IF(AB18=4,0.82,IF(AB18=5,0.81,IF(AB18=6,0.8)))))))</f>
        <v>0.82</v>
      </c>
      <c r="AD18" s="214">
        <f t="shared" si="11"/>
        <v>11.2925</v>
      </c>
      <c r="AE18" s="214">
        <f t="shared" si="12"/>
        <v>9.2598500000000001</v>
      </c>
      <c r="AF18" s="215">
        <f t="shared" si="13"/>
        <v>120</v>
      </c>
      <c r="AG18" s="212" t="s">
        <v>3452</v>
      </c>
      <c r="AH18" s="212" t="s">
        <v>3455</v>
      </c>
      <c r="AI18" s="212" t="s">
        <v>3456</v>
      </c>
      <c r="AJ18" s="212" t="s">
        <v>3458</v>
      </c>
      <c r="AK18" s="212" t="s">
        <v>3457</v>
      </c>
      <c r="AL18" s="212" t="s">
        <v>3454</v>
      </c>
      <c r="AM18" s="212" t="s">
        <v>3451</v>
      </c>
      <c r="AN18" s="212" t="s">
        <v>3459</v>
      </c>
      <c r="AO18" s="212" t="s">
        <v>3460</v>
      </c>
      <c r="AP18" s="212" t="s">
        <v>3453</v>
      </c>
    </row>
    <row r="19" spans="1:44" s="217" customFormat="1" ht="12.75">
      <c r="A19" s="210">
        <v>9</v>
      </c>
      <c r="B19" s="123" t="s">
        <v>1110</v>
      </c>
      <c r="C19" s="123" t="s">
        <v>1111</v>
      </c>
      <c r="D19" s="109" t="s">
        <v>1112</v>
      </c>
      <c r="E19" s="115">
        <v>10</v>
      </c>
      <c r="F19" s="116">
        <v>11.11</v>
      </c>
      <c r="G19" s="117">
        <v>30</v>
      </c>
      <c r="H19" s="117" t="s">
        <v>3372</v>
      </c>
      <c r="I19" s="116">
        <v>9.3000000000000007</v>
      </c>
      <c r="J19" s="117">
        <v>18</v>
      </c>
      <c r="K19" s="117" t="s">
        <v>3373</v>
      </c>
      <c r="L19" s="118">
        <f t="shared" si="0"/>
        <v>10.205</v>
      </c>
      <c r="M19" s="115">
        <f t="shared" si="1"/>
        <v>60</v>
      </c>
      <c r="N19" s="115">
        <f t="shared" si="2"/>
        <v>1</v>
      </c>
      <c r="O19" s="115">
        <f t="shared" si="3"/>
        <v>1</v>
      </c>
      <c r="P19" s="116">
        <v>9.81</v>
      </c>
      <c r="Q19" s="117">
        <v>12</v>
      </c>
      <c r="R19" s="117" t="s">
        <v>3373</v>
      </c>
      <c r="S19" s="116">
        <v>11.61</v>
      </c>
      <c r="T19" s="117">
        <v>30</v>
      </c>
      <c r="U19" s="117" t="s">
        <v>3373</v>
      </c>
      <c r="V19" s="116">
        <f t="shared" si="4"/>
        <v>10.71</v>
      </c>
      <c r="W19" s="117">
        <f t="shared" si="5"/>
        <v>60</v>
      </c>
      <c r="X19" s="117">
        <f t="shared" si="6"/>
        <v>2</v>
      </c>
      <c r="Y19" s="117">
        <f t="shared" si="7"/>
        <v>1</v>
      </c>
      <c r="Z19" s="117">
        <f t="shared" si="8"/>
        <v>3</v>
      </c>
      <c r="AA19" s="117">
        <f t="shared" si="9"/>
        <v>2</v>
      </c>
      <c r="AB19" s="117">
        <f t="shared" si="10"/>
        <v>5</v>
      </c>
      <c r="AC19" s="116">
        <f>IF(AB19=0,0.93,IF(AB19=1,0.92,IF(AB19=2,0.91,IF(AB19=3,0.9,IF(AB19=4,0.89,IF(AB19=5,0.88,IF(AB19=6,0.87)))))))</f>
        <v>0.88</v>
      </c>
      <c r="AD19" s="116">
        <f t="shared" si="11"/>
        <v>10.4575</v>
      </c>
      <c r="AE19" s="116">
        <f t="shared" si="12"/>
        <v>9.2026000000000003</v>
      </c>
      <c r="AF19" s="117">
        <f t="shared" si="13"/>
        <v>120</v>
      </c>
      <c r="AG19" s="125" t="s">
        <v>3456</v>
      </c>
      <c r="AH19" s="125" t="s">
        <v>3458</v>
      </c>
      <c r="AI19" s="125" t="s">
        <v>3452</v>
      </c>
      <c r="AJ19" s="125" t="s">
        <v>3454</v>
      </c>
      <c r="AK19" s="125" t="s">
        <v>3455</v>
      </c>
      <c r="AL19" s="125" t="s">
        <v>3451</v>
      </c>
      <c r="AM19" s="125" t="s">
        <v>3459</v>
      </c>
      <c r="AN19" s="125" t="s">
        <v>3460</v>
      </c>
      <c r="AO19" s="125" t="s">
        <v>3457</v>
      </c>
      <c r="AP19" s="125" t="s">
        <v>3453</v>
      </c>
      <c r="AQ19" s="329"/>
      <c r="AR19" s="329"/>
    </row>
    <row r="20" spans="1:44" s="327" customFormat="1" ht="11.25">
      <c r="A20" s="210">
        <v>10</v>
      </c>
      <c r="B20" s="218" t="s">
        <v>1126</v>
      </c>
      <c r="C20" s="218" t="s">
        <v>510</v>
      </c>
      <c r="D20" s="221" t="s">
        <v>1127</v>
      </c>
      <c r="E20" s="213">
        <v>10</v>
      </c>
      <c r="F20" s="214">
        <v>10.01</v>
      </c>
      <c r="G20" s="215">
        <v>30</v>
      </c>
      <c r="H20" s="215" t="s">
        <v>3373</v>
      </c>
      <c r="I20" s="214">
        <v>10.64</v>
      </c>
      <c r="J20" s="215">
        <v>30</v>
      </c>
      <c r="K20" s="215" t="s">
        <v>3373</v>
      </c>
      <c r="L20" s="216">
        <f t="shared" si="0"/>
        <v>10.324999999999999</v>
      </c>
      <c r="M20" s="213">
        <f t="shared" si="1"/>
        <v>60</v>
      </c>
      <c r="N20" s="213">
        <f t="shared" si="2"/>
        <v>2</v>
      </c>
      <c r="O20" s="213">
        <f t="shared" si="3"/>
        <v>0</v>
      </c>
      <c r="P20" s="214">
        <v>8.7899999999999991</v>
      </c>
      <c r="Q20" s="215">
        <v>10</v>
      </c>
      <c r="R20" s="215" t="s">
        <v>3373</v>
      </c>
      <c r="S20" s="214">
        <v>11.72</v>
      </c>
      <c r="T20" s="215">
        <v>30</v>
      </c>
      <c r="U20" s="215" t="s">
        <v>3373</v>
      </c>
      <c r="V20" s="214">
        <f t="shared" si="4"/>
        <v>10.254999999999999</v>
      </c>
      <c r="W20" s="215">
        <f t="shared" si="5"/>
        <v>60</v>
      </c>
      <c r="X20" s="215">
        <f t="shared" si="6"/>
        <v>2</v>
      </c>
      <c r="Y20" s="215">
        <f t="shared" si="7"/>
        <v>1</v>
      </c>
      <c r="Z20" s="215">
        <f t="shared" si="8"/>
        <v>4</v>
      </c>
      <c r="AA20" s="215">
        <f t="shared" si="9"/>
        <v>1</v>
      </c>
      <c r="AB20" s="215">
        <f t="shared" si="10"/>
        <v>5</v>
      </c>
      <c r="AC20" s="214">
        <f>IF(AB20=0,0.93,IF(AB20=1,0.92,IF(AB20=2,0.91,IF(AB20=3,0.9,IF(AB20=4,0.89,IF(AB20=5,0.88,IF(AB20=6,0.87)))))))</f>
        <v>0.88</v>
      </c>
      <c r="AD20" s="214">
        <f t="shared" si="11"/>
        <v>10.29</v>
      </c>
      <c r="AE20" s="214">
        <f t="shared" si="12"/>
        <v>9.0551999999999992</v>
      </c>
      <c r="AF20" s="215">
        <f t="shared" si="13"/>
        <v>120</v>
      </c>
      <c r="AG20" s="212" t="s">
        <v>3452</v>
      </c>
      <c r="AH20" s="212" t="s">
        <v>3456</v>
      </c>
      <c r="AI20" s="212" t="s">
        <v>3457</v>
      </c>
      <c r="AJ20" s="212" t="s">
        <v>3455</v>
      </c>
      <c r="AK20" s="212" t="s">
        <v>3460</v>
      </c>
      <c r="AL20" s="212" t="s">
        <v>3458</v>
      </c>
      <c r="AM20" s="212" t="s">
        <v>3453</v>
      </c>
      <c r="AN20" s="212" t="s">
        <v>3459</v>
      </c>
      <c r="AO20" s="212" t="s">
        <v>3454</v>
      </c>
      <c r="AP20" s="212" t="s">
        <v>3451</v>
      </c>
      <c r="AQ20" s="217"/>
      <c r="AR20" s="217"/>
    </row>
    <row r="21" spans="1:44" s="217" customFormat="1" ht="11.25">
      <c r="A21" s="210">
        <v>12</v>
      </c>
      <c r="B21" s="222" t="s">
        <v>792</v>
      </c>
      <c r="C21" s="222" t="s">
        <v>86</v>
      </c>
      <c r="D21" s="221" t="s">
        <v>793</v>
      </c>
      <c r="E21" s="213">
        <v>7</v>
      </c>
      <c r="F21" s="214">
        <v>10</v>
      </c>
      <c r="G21" s="215">
        <v>30</v>
      </c>
      <c r="H21" s="215" t="s">
        <v>3373</v>
      </c>
      <c r="I21" s="214">
        <v>10</v>
      </c>
      <c r="J21" s="215">
        <v>30</v>
      </c>
      <c r="K21" s="215" t="s">
        <v>3373</v>
      </c>
      <c r="L21" s="216">
        <f t="shared" si="0"/>
        <v>10</v>
      </c>
      <c r="M21" s="213">
        <f t="shared" si="1"/>
        <v>60</v>
      </c>
      <c r="N21" s="213">
        <f t="shared" si="2"/>
        <v>2</v>
      </c>
      <c r="O21" s="213">
        <f t="shared" si="3"/>
        <v>0</v>
      </c>
      <c r="P21" s="214">
        <v>9.31</v>
      </c>
      <c r="Q21" s="215">
        <v>16</v>
      </c>
      <c r="R21" s="215" t="s">
        <v>3373</v>
      </c>
      <c r="S21" s="214">
        <v>10.98</v>
      </c>
      <c r="T21" s="215">
        <v>30</v>
      </c>
      <c r="U21" s="215" t="s">
        <v>3372</v>
      </c>
      <c r="V21" s="214">
        <f t="shared" si="4"/>
        <v>10.145</v>
      </c>
      <c r="W21" s="215">
        <f t="shared" si="5"/>
        <v>60</v>
      </c>
      <c r="X21" s="215">
        <f t="shared" si="6"/>
        <v>1</v>
      </c>
      <c r="Y21" s="215">
        <f t="shared" si="7"/>
        <v>1</v>
      </c>
      <c r="Z21" s="215">
        <f t="shared" si="8"/>
        <v>3</v>
      </c>
      <c r="AA21" s="215">
        <f t="shared" si="9"/>
        <v>1</v>
      </c>
      <c r="AB21" s="215">
        <f t="shared" si="10"/>
        <v>4</v>
      </c>
      <c r="AC21" s="214">
        <f>IF(AB21=0,0.93,IF(AB21=1,0.92,IF(AB21=2,0.91,IF(AB21=3,0.9,IF(AB21=4,0.89,IF(AB21=5,0.88,IF(AB21=6,0.87)))))))</f>
        <v>0.89</v>
      </c>
      <c r="AD21" s="214">
        <f t="shared" si="11"/>
        <v>10.0725</v>
      </c>
      <c r="AE21" s="214">
        <f t="shared" si="12"/>
        <v>8.9645250000000001</v>
      </c>
      <c r="AF21" s="215">
        <f t="shared" si="13"/>
        <v>120</v>
      </c>
      <c r="AG21" s="212" t="s">
        <v>3458</v>
      </c>
      <c r="AH21" s="212" t="s">
        <v>3460</v>
      </c>
      <c r="AI21" s="212" t="s">
        <v>3456</v>
      </c>
      <c r="AJ21" s="212" t="s">
        <v>3457</v>
      </c>
      <c r="AK21" s="212" t="s">
        <v>3453</v>
      </c>
      <c r="AL21" s="212" t="s">
        <v>3451</v>
      </c>
      <c r="AM21" s="212" t="s">
        <v>3452</v>
      </c>
      <c r="AN21" s="212" t="s">
        <v>3454</v>
      </c>
      <c r="AO21" s="212" t="s">
        <v>3455</v>
      </c>
      <c r="AP21" s="212" t="s">
        <v>3459</v>
      </c>
    </row>
    <row r="22" spans="1:44" s="217" customFormat="1" ht="11.25">
      <c r="A22" s="210">
        <v>13</v>
      </c>
      <c r="B22" s="229" t="s">
        <v>2307</v>
      </c>
      <c r="C22" s="229" t="s">
        <v>3558</v>
      </c>
      <c r="D22" s="221" t="s">
        <v>2308</v>
      </c>
      <c r="E22" s="213">
        <v>23</v>
      </c>
      <c r="F22" s="214">
        <v>11.38</v>
      </c>
      <c r="G22" s="215">
        <v>30</v>
      </c>
      <c r="H22" s="215" t="s">
        <v>3372</v>
      </c>
      <c r="I22" s="214">
        <v>8.6999999999999993</v>
      </c>
      <c r="J22" s="215">
        <v>12</v>
      </c>
      <c r="K22" s="215" t="s">
        <v>3373</v>
      </c>
      <c r="L22" s="216">
        <f t="shared" si="0"/>
        <v>10.039999999999999</v>
      </c>
      <c r="M22" s="213">
        <f t="shared" si="1"/>
        <v>60</v>
      </c>
      <c r="N22" s="213">
        <f t="shared" si="2"/>
        <v>1</v>
      </c>
      <c r="O22" s="213">
        <f t="shared" si="3"/>
        <v>1</v>
      </c>
      <c r="P22" s="214">
        <v>9.41</v>
      </c>
      <c r="Q22" s="215">
        <v>10</v>
      </c>
      <c r="R22" s="215" t="s">
        <v>3373</v>
      </c>
      <c r="S22" s="214">
        <v>10.79</v>
      </c>
      <c r="T22" s="215">
        <v>30</v>
      </c>
      <c r="U22" s="215" t="s">
        <v>3372</v>
      </c>
      <c r="V22" s="214">
        <f t="shared" si="4"/>
        <v>10.1</v>
      </c>
      <c r="W22" s="215">
        <f t="shared" si="5"/>
        <v>60</v>
      </c>
      <c r="X22" s="215">
        <f t="shared" si="6"/>
        <v>1</v>
      </c>
      <c r="Y22" s="215">
        <f t="shared" si="7"/>
        <v>1</v>
      </c>
      <c r="Z22" s="215">
        <f t="shared" si="8"/>
        <v>2</v>
      </c>
      <c r="AA22" s="215">
        <f t="shared" si="9"/>
        <v>2</v>
      </c>
      <c r="AB22" s="215">
        <f t="shared" si="10"/>
        <v>4</v>
      </c>
      <c r="AC22" s="214">
        <f>IF(AB22=0,0.93,IF(AB22=1,0.92,IF(AB22=2,0.91,IF(AB22=3,0.9,IF(AB22=4,0.89,IF(AB22=5,0.88,IF(AB22=6,0.87)))))))</f>
        <v>0.89</v>
      </c>
      <c r="AD22" s="214">
        <f t="shared" si="11"/>
        <v>10.07</v>
      </c>
      <c r="AE22" s="214">
        <f t="shared" si="12"/>
        <v>8.9623000000000008</v>
      </c>
      <c r="AF22" s="215">
        <f t="shared" si="13"/>
        <v>120</v>
      </c>
      <c r="AG22" s="212" t="s">
        <v>3457</v>
      </c>
      <c r="AH22" s="212" t="s">
        <v>3456</v>
      </c>
      <c r="AI22" s="212" t="s">
        <v>3458</v>
      </c>
      <c r="AJ22" s="212" t="s">
        <v>3460</v>
      </c>
      <c r="AK22" s="212" t="s">
        <v>3455</v>
      </c>
      <c r="AL22" s="212" t="s">
        <v>3459</v>
      </c>
      <c r="AM22" s="212" t="s">
        <v>3451</v>
      </c>
      <c r="AN22" s="212" t="s">
        <v>3452</v>
      </c>
      <c r="AO22" s="212" t="s">
        <v>3454</v>
      </c>
      <c r="AP22" s="212" t="s">
        <v>3453</v>
      </c>
    </row>
    <row r="23" spans="1:44" s="217" customFormat="1" ht="11.25">
      <c r="A23" s="210">
        <v>14</v>
      </c>
      <c r="B23" s="218" t="s">
        <v>895</v>
      </c>
      <c r="C23" s="218" t="s">
        <v>288</v>
      </c>
      <c r="D23" s="221" t="s">
        <v>896</v>
      </c>
      <c r="E23" s="213">
        <v>8</v>
      </c>
      <c r="F23" s="214">
        <v>10</v>
      </c>
      <c r="G23" s="215">
        <v>30</v>
      </c>
      <c r="H23" s="215" t="s">
        <v>3373</v>
      </c>
      <c r="I23" s="214">
        <v>10</v>
      </c>
      <c r="J23" s="215">
        <v>30</v>
      </c>
      <c r="K23" s="215" t="s">
        <v>3373</v>
      </c>
      <c r="L23" s="216">
        <f t="shared" si="0"/>
        <v>10</v>
      </c>
      <c r="M23" s="213">
        <f t="shared" si="1"/>
        <v>60</v>
      </c>
      <c r="N23" s="213">
        <f t="shared" si="2"/>
        <v>2</v>
      </c>
      <c r="O23" s="213">
        <f t="shared" si="3"/>
        <v>0</v>
      </c>
      <c r="P23" s="214">
        <v>9.76</v>
      </c>
      <c r="Q23" s="215">
        <v>18</v>
      </c>
      <c r="R23" s="215" t="s">
        <v>3373</v>
      </c>
      <c r="S23" s="214">
        <v>11.77</v>
      </c>
      <c r="T23" s="215">
        <v>30</v>
      </c>
      <c r="U23" s="215" t="s">
        <v>3372</v>
      </c>
      <c r="V23" s="214">
        <f t="shared" si="4"/>
        <v>10.765000000000001</v>
      </c>
      <c r="W23" s="215">
        <f t="shared" si="5"/>
        <v>60</v>
      </c>
      <c r="X23" s="215">
        <f t="shared" si="6"/>
        <v>1</v>
      </c>
      <c r="Y23" s="215">
        <f t="shared" si="7"/>
        <v>1</v>
      </c>
      <c r="Z23" s="215">
        <f t="shared" si="8"/>
        <v>3</v>
      </c>
      <c r="AA23" s="215">
        <f t="shared" si="9"/>
        <v>1</v>
      </c>
      <c r="AB23" s="215">
        <f t="shared" si="10"/>
        <v>4</v>
      </c>
      <c r="AC23" s="214">
        <f>IF(AB23=0,0.86,IF(AB23=1,0.85,IF(AB23=2,0.84,IF(AB23=3,0.83,IF(AB23=4,0.82,IF(AB23=5,0.81,IF(AB23=6,0.8)))))))</f>
        <v>0.82</v>
      </c>
      <c r="AD23" s="214">
        <f t="shared" si="11"/>
        <v>10.3825</v>
      </c>
      <c r="AE23" s="214">
        <f t="shared" si="12"/>
        <v>8.5136500000000002</v>
      </c>
      <c r="AF23" s="215">
        <f t="shared" si="13"/>
        <v>120</v>
      </c>
      <c r="AG23" s="212" t="s">
        <v>3456</v>
      </c>
      <c r="AH23" s="212" t="s">
        <v>3453</v>
      </c>
      <c r="AI23" s="212" t="s">
        <v>3457</v>
      </c>
      <c r="AJ23" s="212" t="s">
        <v>3452</v>
      </c>
      <c r="AK23" s="212" t="s">
        <v>3451</v>
      </c>
      <c r="AL23" s="212" t="s">
        <v>3454</v>
      </c>
      <c r="AM23" s="212" t="s">
        <v>3455</v>
      </c>
      <c r="AN23" s="212" t="s">
        <v>3458</v>
      </c>
      <c r="AO23" s="212" t="s">
        <v>3459</v>
      </c>
      <c r="AP23" s="212" t="s">
        <v>3460</v>
      </c>
    </row>
    <row r="24" spans="1:44" s="329" customFormat="1" ht="12.75">
      <c r="A24" s="210">
        <v>15</v>
      </c>
      <c r="B24" s="218" t="s">
        <v>370</v>
      </c>
      <c r="C24" s="218" t="s">
        <v>371</v>
      </c>
      <c r="D24" s="221" t="s">
        <v>372</v>
      </c>
      <c r="E24" s="213">
        <v>3</v>
      </c>
      <c r="F24" s="214">
        <v>11.2</v>
      </c>
      <c r="G24" s="215">
        <v>30</v>
      </c>
      <c r="H24" s="215" t="s">
        <v>3373</v>
      </c>
      <c r="I24" s="214">
        <v>8.8000000000000007</v>
      </c>
      <c r="J24" s="215">
        <v>17</v>
      </c>
      <c r="K24" s="215" t="s">
        <v>3373</v>
      </c>
      <c r="L24" s="216">
        <f t="shared" si="0"/>
        <v>10</v>
      </c>
      <c r="M24" s="213">
        <f t="shared" si="1"/>
        <v>60</v>
      </c>
      <c r="N24" s="213">
        <f t="shared" si="2"/>
        <v>2</v>
      </c>
      <c r="O24" s="213">
        <f t="shared" si="3"/>
        <v>1</v>
      </c>
      <c r="P24" s="214">
        <v>9.4700000000000006</v>
      </c>
      <c r="Q24" s="215">
        <v>10</v>
      </c>
      <c r="R24" s="215" t="s">
        <v>3373</v>
      </c>
      <c r="S24" s="214">
        <v>12.2</v>
      </c>
      <c r="T24" s="215">
        <v>30</v>
      </c>
      <c r="U24" s="215" t="s">
        <v>3372</v>
      </c>
      <c r="V24" s="214">
        <f t="shared" si="4"/>
        <v>10.835000000000001</v>
      </c>
      <c r="W24" s="215">
        <f t="shared" si="5"/>
        <v>60</v>
      </c>
      <c r="X24" s="215">
        <f t="shared" si="6"/>
        <v>1</v>
      </c>
      <c r="Y24" s="215">
        <f t="shared" si="7"/>
        <v>1</v>
      </c>
      <c r="Z24" s="215">
        <f t="shared" si="8"/>
        <v>3</v>
      </c>
      <c r="AA24" s="215">
        <f t="shared" si="9"/>
        <v>2</v>
      </c>
      <c r="AB24" s="215">
        <f t="shared" si="10"/>
        <v>5</v>
      </c>
      <c r="AC24" s="214">
        <f>IF(AB24=0,0.86,IF(AB24=1,0.85,IF(AB24=2,0.84,IF(AB24=3,0.83,IF(AB24=4,0.82,IF(AB24=5,0.81,IF(AB24=6,0.8)))))))</f>
        <v>0.81</v>
      </c>
      <c r="AD24" s="214">
        <f t="shared" si="11"/>
        <v>10.4175</v>
      </c>
      <c r="AE24" s="214">
        <f t="shared" si="12"/>
        <v>8.4381750000000011</v>
      </c>
      <c r="AF24" s="215">
        <f t="shared" si="13"/>
        <v>120</v>
      </c>
      <c r="AG24" s="212" t="s">
        <v>3452</v>
      </c>
      <c r="AH24" s="212" t="s">
        <v>3457</v>
      </c>
      <c r="AI24" s="212" t="s">
        <v>3456</v>
      </c>
      <c r="AJ24" s="212" t="s">
        <v>3453</v>
      </c>
      <c r="AK24" s="212" t="s">
        <v>3458</v>
      </c>
      <c r="AL24" s="212" t="s">
        <v>3451</v>
      </c>
      <c r="AM24" s="212" t="s">
        <v>3455</v>
      </c>
      <c r="AN24" s="212" t="s">
        <v>3454</v>
      </c>
      <c r="AO24" s="212" t="s">
        <v>3460</v>
      </c>
      <c r="AP24" s="212" t="s">
        <v>3459</v>
      </c>
      <c r="AQ24" s="217"/>
      <c r="AR24" s="217"/>
    </row>
    <row r="25" spans="1:44" s="329" customFormat="1" ht="12.75">
      <c r="A25" s="210"/>
      <c r="B25" s="218"/>
      <c r="C25" s="218"/>
      <c r="D25" s="221"/>
      <c r="E25" s="213"/>
      <c r="F25" s="214"/>
      <c r="G25" s="215"/>
      <c r="H25" s="215"/>
      <c r="I25" s="214"/>
      <c r="J25" s="215"/>
      <c r="K25" s="215"/>
      <c r="L25" s="216"/>
      <c r="M25" s="213"/>
      <c r="N25" s="213"/>
      <c r="O25" s="213"/>
      <c r="P25" s="214"/>
      <c r="Q25" s="215"/>
      <c r="R25" s="215"/>
      <c r="S25" s="214"/>
      <c r="T25" s="215"/>
      <c r="U25" s="215"/>
      <c r="V25" s="214"/>
      <c r="W25" s="215"/>
      <c r="X25" s="215"/>
      <c r="Y25" s="215"/>
      <c r="Z25" s="215"/>
      <c r="AA25" s="215"/>
      <c r="AB25" s="215"/>
      <c r="AC25" s="214"/>
      <c r="AD25" s="214"/>
      <c r="AE25" s="214"/>
      <c r="AF25" s="215"/>
      <c r="AG25" s="212"/>
      <c r="AH25" s="212"/>
      <c r="AI25" s="212"/>
      <c r="AJ25" s="212"/>
      <c r="AK25" s="212"/>
      <c r="AL25" s="212"/>
      <c r="AM25" s="212"/>
      <c r="AN25" s="212"/>
      <c r="AO25" s="212"/>
      <c r="AP25" s="235"/>
      <c r="AQ25" s="217"/>
      <c r="AR25" s="217"/>
    </row>
    <row r="26" spans="1:44" s="329" customFormat="1" ht="12.75">
      <c r="A26" s="210"/>
      <c r="B26" s="218"/>
      <c r="C26" s="218"/>
      <c r="D26" s="221"/>
      <c r="E26" s="213"/>
      <c r="F26" s="214"/>
      <c r="G26" s="215"/>
      <c r="H26" s="215"/>
      <c r="I26" s="214"/>
      <c r="J26" s="215"/>
      <c r="K26" s="215"/>
      <c r="L26" s="216"/>
      <c r="M26" s="213"/>
      <c r="N26" s="213"/>
      <c r="O26" s="213"/>
      <c r="P26" s="214"/>
      <c r="Q26" s="215"/>
      <c r="R26" s="215"/>
      <c r="S26" s="214"/>
      <c r="T26" s="215"/>
      <c r="U26" s="215"/>
      <c r="V26" s="214"/>
      <c r="W26" s="215"/>
      <c r="X26" s="215"/>
      <c r="Y26" s="215"/>
      <c r="Z26" s="215"/>
      <c r="AA26" s="215"/>
      <c r="AB26" s="215"/>
      <c r="AC26" s="214"/>
      <c r="AD26" s="214"/>
      <c r="AE26" s="214"/>
      <c r="AF26" s="215"/>
      <c r="AG26" s="212"/>
      <c r="AH26" s="212"/>
      <c r="AI26" s="212"/>
      <c r="AJ26" s="212"/>
      <c r="AK26" s="212"/>
      <c r="AL26" s="212"/>
      <c r="AM26" s="212"/>
      <c r="AN26" s="212"/>
      <c r="AO26" s="212"/>
      <c r="AP26" s="235"/>
      <c r="AQ26" s="217"/>
      <c r="AR26" s="217"/>
    </row>
    <row r="27" spans="1:44" s="329" customFormat="1" ht="12.75">
      <c r="A27" s="210"/>
      <c r="B27" s="218"/>
      <c r="C27" s="218"/>
      <c r="D27" s="221"/>
      <c r="E27" s="213"/>
      <c r="F27" s="214"/>
      <c r="G27" s="215"/>
      <c r="H27" s="215"/>
      <c r="I27" s="214"/>
      <c r="J27" s="215"/>
      <c r="K27" s="215"/>
      <c r="L27" s="216"/>
      <c r="M27" s="213"/>
      <c r="N27" s="213"/>
      <c r="O27" s="213"/>
      <c r="P27" s="214"/>
      <c r="Q27" s="215"/>
      <c r="R27" s="215"/>
      <c r="S27" s="214"/>
      <c r="T27" s="215"/>
      <c r="U27" s="215"/>
      <c r="V27" s="214"/>
      <c r="W27" s="215"/>
      <c r="X27" s="215"/>
      <c r="Y27" s="215"/>
      <c r="Z27" s="215"/>
      <c r="AA27" s="215"/>
      <c r="AB27" s="215"/>
      <c r="AC27" s="214"/>
      <c r="AD27" s="214"/>
      <c r="AE27" s="214"/>
      <c r="AF27" s="215"/>
      <c r="AG27" s="212"/>
      <c r="AH27" s="212"/>
      <c r="AI27" s="212"/>
      <c r="AJ27" s="212"/>
      <c r="AK27" s="212"/>
      <c r="AL27" s="212"/>
      <c r="AM27" s="212"/>
      <c r="AN27" s="212"/>
      <c r="AO27" s="212"/>
      <c r="AP27" s="235"/>
      <c r="AQ27" s="217"/>
      <c r="AR27" s="217"/>
    </row>
    <row r="28" spans="1:44">
      <c r="A28" s="210">
        <v>16</v>
      </c>
      <c r="B28" s="218" t="s">
        <v>1218</v>
      </c>
      <c r="C28" s="218" t="s">
        <v>1219</v>
      </c>
      <c r="D28" s="238" t="s">
        <v>1224</v>
      </c>
      <c r="E28" s="213">
        <v>11</v>
      </c>
      <c r="F28" s="214">
        <v>11.93</v>
      </c>
      <c r="G28" s="215">
        <v>30</v>
      </c>
      <c r="H28" s="215" t="s">
        <v>3372</v>
      </c>
      <c r="I28" s="214">
        <v>10.69</v>
      </c>
      <c r="J28" s="215">
        <v>30</v>
      </c>
      <c r="K28" s="215" t="s">
        <v>3372</v>
      </c>
      <c r="L28" s="216">
        <f t="shared" ref="L28" si="14">(F28+I28)/2</f>
        <v>11.309999999999999</v>
      </c>
      <c r="M28" s="213">
        <f t="shared" ref="M28" si="15">IF(L28&gt;=10,60,G28+J28)</f>
        <v>60</v>
      </c>
      <c r="N28" s="213">
        <f t="shared" ref="N28" si="16">IF(H28="ACC",0,1)+IF(K28="ACC",0,1)</f>
        <v>0</v>
      </c>
      <c r="O28" s="213">
        <f t="shared" ref="O28" si="17">IF(F28&lt;10,1,(IF(I28&lt;10,1,0)))</f>
        <v>0</v>
      </c>
      <c r="P28" s="214">
        <v>9.48</v>
      </c>
      <c r="Q28" s="215">
        <v>16</v>
      </c>
      <c r="R28" s="215" t="s">
        <v>3373</v>
      </c>
      <c r="S28" s="214">
        <v>10.23</v>
      </c>
      <c r="T28" s="215">
        <v>30</v>
      </c>
      <c r="U28" s="215" t="s">
        <v>3373</v>
      </c>
      <c r="V28" s="214">
        <f t="shared" ref="V28" si="18">(P28+S28)/2</f>
        <v>9.8550000000000004</v>
      </c>
      <c r="W28" s="215">
        <f t="shared" ref="W28" si="19">IF(V28&gt;=10,60,Q28+T28)</f>
        <v>46</v>
      </c>
      <c r="X28" s="215">
        <f t="shared" ref="X28" si="20">IF(R28="ACC",0,1)+IF(U28="ACC",0,1)</f>
        <v>2</v>
      </c>
      <c r="Y28" s="215">
        <f t="shared" ref="Y28" si="21">IF(P28&lt;10,1,(IF(S28&lt;10,1,0)))</f>
        <v>1</v>
      </c>
      <c r="Z28" s="215">
        <f t="shared" ref="Z28" si="22">N28+X28</f>
        <v>2</v>
      </c>
      <c r="AA28" s="215">
        <f t="shared" ref="AA28" si="23">O28+Y28</f>
        <v>1</v>
      </c>
      <c r="AB28" s="215">
        <f t="shared" ref="AB28" si="24">Z28+AA28</f>
        <v>3</v>
      </c>
      <c r="AC28" s="214">
        <f>IF(AB28=0,0.86,IF(AB28=1,0.85,IF(AB28=2,0.84,IF(AB28=3,0.83,IF(AB28=4,0.82,IF(AB28=5,0.81,IF(AB28=6,0.8)))))))</f>
        <v>0.83</v>
      </c>
      <c r="AD28" s="214">
        <f t="shared" ref="AD28" si="25">AVERAGE(L28,V28)</f>
        <v>10.5825</v>
      </c>
      <c r="AE28" s="214">
        <f t="shared" ref="AE28" si="26">AC28*AD28</f>
        <v>8.7834749999999993</v>
      </c>
      <c r="AF28" s="215">
        <f t="shared" ref="AF28" si="27">M28+W28</f>
        <v>106</v>
      </c>
      <c r="AG28" s="212"/>
      <c r="AH28" s="212"/>
      <c r="AI28" s="212"/>
      <c r="AJ28" s="212"/>
      <c r="AK28" s="212"/>
      <c r="AL28" s="212"/>
      <c r="AM28" s="212"/>
      <c r="AN28" s="212"/>
      <c r="AO28" s="212"/>
      <c r="AP28" s="235"/>
      <c r="AQ28" s="217"/>
      <c r="AR28" s="217"/>
    </row>
    <row r="29" spans="1:44" s="217" customFormat="1" ht="11.25">
      <c r="A29" s="210">
        <v>17</v>
      </c>
      <c r="B29" s="222" t="s">
        <v>521</v>
      </c>
      <c r="C29" s="222" t="s">
        <v>522</v>
      </c>
      <c r="D29" s="221" t="s">
        <v>523</v>
      </c>
      <c r="E29" s="213">
        <v>5</v>
      </c>
      <c r="F29" s="214">
        <v>10</v>
      </c>
      <c r="G29" s="215">
        <v>30</v>
      </c>
      <c r="H29" s="215" t="s">
        <v>3373</v>
      </c>
      <c r="I29" s="214">
        <v>10</v>
      </c>
      <c r="J29" s="215">
        <v>30</v>
      </c>
      <c r="K29" s="215" t="s">
        <v>3373</v>
      </c>
      <c r="L29" s="216">
        <f t="shared" ref="L29:L40" si="28">(F29+I29)/2</f>
        <v>10</v>
      </c>
      <c r="M29" s="213">
        <f t="shared" ref="M29:M40" si="29">IF(L29&gt;=10,60,G29+J29)</f>
        <v>60</v>
      </c>
      <c r="N29" s="213">
        <f t="shared" ref="N29:N40" si="30">IF(H29="ACC",0,1)+IF(K29="ACC",0,1)</f>
        <v>2</v>
      </c>
      <c r="O29" s="213">
        <f t="shared" ref="O29:O40" si="31">IF(F29&lt;10,1,(IF(I29&lt;10,1,0)))</f>
        <v>0</v>
      </c>
      <c r="P29" s="214">
        <v>8.74</v>
      </c>
      <c r="Q29" s="215">
        <v>12</v>
      </c>
      <c r="R29" s="215" t="s">
        <v>3373</v>
      </c>
      <c r="S29" s="214">
        <v>10.99</v>
      </c>
      <c r="T29" s="215">
        <v>30</v>
      </c>
      <c r="U29" s="215" t="s">
        <v>3372</v>
      </c>
      <c r="V29" s="214">
        <f t="shared" ref="V29:V40" si="32">(P29+S29)/2</f>
        <v>9.8650000000000002</v>
      </c>
      <c r="W29" s="215">
        <f t="shared" ref="W29:W40" si="33">IF(V29&gt;=10,60,Q29+T29)</f>
        <v>42</v>
      </c>
      <c r="X29" s="215">
        <f t="shared" ref="X29:X40" si="34">IF(R29="ACC",0,1)+IF(U29="ACC",0,1)</f>
        <v>1</v>
      </c>
      <c r="Y29" s="215">
        <f t="shared" ref="Y29:Y40" si="35">IF(P29&lt;10,1,(IF(S29&lt;10,1,0)))</f>
        <v>1</v>
      </c>
      <c r="Z29" s="215">
        <f t="shared" ref="Z29:AA31" si="36">N29+X29</f>
        <v>3</v>
      </c>
      <c r="AA29" s="215">
        <f t="shared" si="36"/>
        <v>1</v>
      </c>
      <c r="AB29" s="215">
        <f t="shared" ref="AB29:AB40" si="37">Z29+AA29</f>
        <v>4</v>
      </c>
      <c r="AC29" s="214">
        <f>IF(AB29=0,0.93,IF(AB29=1,0.92,IF(AB29=2,0.91,IF(AB29=3,0.9,IF(AB29=4,0.89,IF(AB29=5,0.88,IF(AB29=6,0.87)))))))</f>
        <v>0.89</v>
      </c>
      <c r="AD29" s="214">
        <f t="shared" ref="AD29:AD40" si="38">AVERAGE(L29,V29)</f>
        <v>9.932500000000001</v>
      </c>
      <c r="AE29" s="214">
        <f t="shared" ref="AE29:AE40" si="39">AC29*AD29</f>
        <v>8.8399250000000009</v>
      </c>
      <c r="AF29" s="215">
        <f t="shared" ref="AF29:AF40" si="40">M29+W29</f>
        <v>102</v>
      </c>
      <c r="AG29" s="212" t="s">
        <v>3458</v>
      </c>
      <c r="AH29" s="212" t="s">
        <v>3452</v>
      </c>
      <c r="AI29" s="212" t="s">
        <v>3451</v>
      </c>
      <c r="AJ29" s="212" t="s">
        <v>3457</v>
      </c>
      <c r="AK29" s="212" t="s">
        <v>3460</v>
      </c>
      <c r="AL29" s="212" t="s">
        <v>3456</v>
      </c>
      <c r="AM29" s="212" t="s">
        <v>3455</v>
      </c>
      <c r="AN29" s="212" t="s">
        <v>3454</v>
      </c>
      <c r="AO29" s="212" t="s">
        <v>3459</v>
      </c>
      <c r="AP29" s="212" t="s">
        <v>3453</v>
      </c>
    </row>
    <row r="30" spans="1:44" s="217" customFormat="1" ht="11.25">
      <c r="A30" s="210">
        <v>18</v>
      </c>
      <c r="B30" s="218" t="s">
        <v>1150</v>
      </c>
      <c r="C30" s="218" t="s">
        <v>1151</v>
      </c>
      <c r="D30" s="221" t="s">
        <v>1152</v>
      </c>
      <c r="E30" s="213">
        <v>11</v>
      </c>
      <c r="F30" s="214">
        <v>10.14</v>
      </c>
      <c r="G30" s="215">
        <v>30</v>
      </c>
      <c r="H30" s="215" t="s">
        <v>3372</v>
      </c>
      <c r="I30" s="214">
        <v>10.17</v>
      </c>
      <c r="J30" s="215">
        <v>30</v>
      </c>
      <c r="K30" s="215" t="s">
        <v>3373</v>
      </c>
      <c r="L30" s="216">
        <f t="shared" si="28"/>
        <v>10.155000000000001</v>
      </c>
      <c r="M30" s="213">
        <f t="shared" si="29"/>
        <v>60</v>
      </c>
      <c r="N30" s="213">
        <f t="shared" si="30"/>
        <v>1</v>
      </c>
      <c r="O30" s="213">
        <f t="shared" si="31"/>
        <v>0</v>
      </c>
      <c r="P30" s="214">
        <v>8.66</v>
      </c>
      <c r="Q30" s="215">
        <v>10</v>
      </c>
      <c r="R30" s="215" t="s">
        <v>3373</v>
      </c>
      <c r="S30" s="214">
        <v>10.46</v>
      </c>
      <c r="T30" s="215">
        <v>30</v>
      </c>
      <c r="U30" s="215" t="s">
        <v>3373</v>
      </c>
      <c r="V30" s="214">
        <f t="shared" si="32"/>
        <v>9.56</v>
      </c>
      <c r="W30" s="215">
        <f t="shared" si="33"/>
        <v>40</v>
      </c>
      <c r="X30" s="215">
        <f t="shared" si="34"/>
        <v>2</v>
      </c>
      <c r="Y30" s="215">
        <f t="shared" si="35"/>
        <v>1</v>
      </c>
      <c r="Z30" s="215">
        <f t="shared" si="36"/>
        <v>3</v>
      </c>
      <c r="AA30" s="215">
        <f t="shared" si="36"/>
        <v>1</v>
      </c>
      <c r="AB30" s="215">
        <f t="shared" si="37"/>
        <v>4</v>
      </c>
      <c r="AC30" s="214">
        <f>IF(AB30=0,0.86,IF(AB30=1,0.85,IF(AB30=2,0.84,IF(AB30=3,0.83,IF(AB30=4,0.82,IF(AB30=5,0.81,IF(AB30=6,0.8)))))))</f>
        <v>0.82</v>
      </c>
      <c r="AD30" s="214">
        <f t="shared" si="38"/>
        <v>9.8575000000000017</v>
      </c>
      <c r="AE30" s="214">
        <f t="shared" si="39"/>
        <v>8.0831500000000016</v>
      </c>
      <c r="AF30" s="215">
        <f t="shared" si="40"/>
        <v>100</v>
      </c>
      <c r="AG30" s="212"/>
      <c r="AH30" s="212"/>
      <c r="AI30" s="212"/>
      <c r="AJ30" s="212"/>
      <c r="AK30" s="212"/>
      <c r="AL30" s="212"/>
      <c r="AM30" s="212"/>
      <c r="AN30" s="212"/>
      <c r="AO30" s="212"/>
      <c r="AP30" s="258"/>
    </row>
    <row r="31" spans="1:44" s="217" customFormat="1" ht="11.25">
      <c r="A31" s="210">
        <v>19</v>
      </c>
      <c r="B31" s="218" t="s">
        <v>892</v>
      </c>
      <c r="C31" s="218" t="s">
        <v>893</v>
      </c>
      <c r="D31" s="221" t="s">
        <v>894</v>
      </c>
      <c r="E31" s="213">
        <v>8</v>
      </c>
      <c r="F31" s="214">
        <v>10.02</v>
      </c>
      <c r="G31" s="215">
        <v>30</v>
      </c>
      <c r="H31" s="215" t="s">
        <v>3373</v>
      </c>
      <c r="I31" s="214">
        <v>9.98</v>
      </c>
      <c r="J31" s="215">
        <v>24</v>
      </c>
      <c r="K31" s="215" t="s">
        <v>3373</v>
      </c>
      <c r="L31" s="216">
        <f t="shared" si="28"/>
        <v>10</v>
      </c>
      <c r="M31" s="213">
        <f t="shared" si="29"/>
        <v>60</v>
      </c>
      <c r="N31" s="213">
        <f t="shared" si="30"/>
        <v>2</v>
      </c>
      <c r="O31" s="213">
        <f t="shared" si="31"/>
        <v>1</v>
      </c>
      <c r="P31" s="214">
        <v>7.54</v>
      </c>
      <c r="Q31" s="215">
        <v>9</v>
      </c>
      <c r="R31" s="215" t="s">
        <v>3373</v>
      </c>
      <c r="S31" s="214">
        <v>10</v>
      </c>
      <c r="T31" s="215">
        <v>30</v>
      </c>
      <c r="U31" s="215" t="s">
        <v>3373</v>
      </c>
      <c r="V31" s="214">
        <f t="shared" si="32"/>
        <v>8.77</v>
      </c>
      <c r="W31" s="215">
        <f t="shared" si="33"/>
        <v>39</v>
      </c>
      <c r="X31" s="215">
        <f t="shared" si="34"/>
        <v>2</v>
      </c>
      <c r="Y31" s="215">
        <f t="shared" si="35"/>
        <v>1</v>
      </c>
      <c r="Z31" s="215">
        <f t="shared" si="36"/>
        <v>4</v>
      </c>
      <c r="AA31" s="215">
        <f t="shared" si="36"/>
        <v>2</v>
      </c>
      <c r="AB31" s="215">
        <f t="shared" si="37"/>
        <v>6</v>
      </c>
      <c r="AC31" s="214">
        <f>IF(AB31=0,0.93,IF(AB31=1,0.92,IF(AB31=2,0.91,IF(AB31=3,0.9,IF(AB31=4,0.89,IF(AB31=5,0.88,IF(AB31=6,0.87)))))))</f>
        <v>0.87</v>
      </c>
      <c r="AD31" s="214">
        <f t="shared" si="38"/>
        <v>9.3849999999999998</v>
      </c>
      <c r="AE31" s="214">
        <f t="shared" si="39"/>
        <v>8.1649499999999993</v>
      </c>
      <c r="AF31" s="215">
        <f t="shared" si="40"/>
        <v>99</v>
      </c>
      <c r="AG31" s="212"/>
      <c r="AH31" s="212"/>
      <c r="AI31" s="212"/>
      <c r="AJ31" s="212"/>
      <c r="AK31" s="212"/>
      <c r="AL31" s="212"/>
      <c r="AM31" s="212"/>
      <c r="AN31" s="212"/>
      <c r="AO31" s="212"/>
      <c r="AP31" s="258"/>
    </row>
    <row r="32" spans="1:44" s="217" customFormat="1" ht="11.25">
      <c r="A32" s="210">
        <v>20</v>
      </c>
      <c r="B32" s="222" t="s">
        <v>503</v>
      </c>
      <c r="C32" s="222" t="s">
        <v>504</v>
      </c>
      <c r="D32" s="221" t="s">
        <v>505</v>
      </c>
      <c r="E32" s="213">
        <v>4</v>
      </c>
      <c r="F32" s="214">
        <v>10.56</v>
      </c>
      <c r="G32" s="215">
        <v>30</v>
      </c>
      <c r="H32" s="215" t="s">
        <v>3373</v>
      </c>
      <c r="I32" s="214">
        <v>9.44</v>
      </c>
      <c r="J32" s="215">
        <v>12</v>
      </c>
      <c r="K32" s="215" t="s">
        <v>3373</v>
      </c>
      <c r="L32" s="216">
        <f t="shared" si="28"/>
        <v>10</v>
      </c>
      <c r="M32" s="213">
        <f t="shared" si="29"/>
        <v>60</v>
      </c>
      <c r="N32" s="213">
        <f t="shared" si="30"/>
        <v>2</v>
      </c>
      <c r="O32" s="213">
        <f t="shared" si="31"/>
        <v>1</v>
      </c>
      <c r="P32" s="214">
        <v>8.0399999999999991</v>
      </c>
      <c r="Q32" s="215">
        <v>5</v>
      </c>
      <c r="R32" s="215" t="s">
        <v>3373</v>
      </c>
      <c r="S32" s="214">
        <v>11.6</v>
      </c>
      <c r="T32" s="215">
        <v>30</v>
      </c>
      <c r="U32" s="215" t="s">
        <v>3373</v>
      </c>
      <c r="V32" s="214">
        <f t="shared" si="32"/>
        <v>9.82</v>
      </c>
      <c r="W32" s="215">
        <f t="shared" si="33"/>
        <v>35</v>
      </c>
      <c r="X32" s="215">
        <f t="shared" si="34"/>
        <v>2</v>
      </c>
      <c r="Y32" s="215">
        <f t="shared" si="35"/>
        <v>1</v>
      </c>
      <c r="Z32" s="215">
        <f t="shared" ref="Z32:Z40" si="41">N32+X32</f>
        <v>4</v>
      </c>
      <c r="AA32" s="215">
        <f t="shared" ref="AA32:AA40" si="42">O32+Y32</f>
        <v>2</v>
      </c>
      <c r="AB32" s="215">
        <f t="shared" si="37"/>
        <v>6</v>
      </c>
      <c r="AC32" s="214">
        <f>IF(AB32=0,1,IF(AB32=1,0.99,IF(AB32=2,0.98,IF(AB32=3,0.97,IF(AB32=4,0.96,IF(AB32=5,0.95,IF(AB32=6,0.94)))))))</f>
        <v>0.94</v>
      </c>
      <c r="AD32" s="214">
        <f t="shared" si="38"/>
        <v>9.91</v>
      </c>
      <c r="AE32" s="214">
        <f t="shared" si="39"/>
        <v>9.3154000000000003</v>
      </c>
      <c r="AF32" s="215">
        <f t="shared" si="40"/>
        <v>95</v>
      </c>
      <c r="AG32" s="212" t="s">
        <v>3457</v>
      </c>
      <c r="AH32" s="212" t="s">
        <v>3451</v>
      </c>
      <c r="AI32" s="212" t="s">
        <v>3452</v>
      </c>
      <c r="AJ32" s="212" t="s">
        <v>3456</v>
      </c>
      <c r="AK32" s="212" t="s">
        <v>3453</v>
      </c>
      <c r="AL32" s="212" t="s">
        <v>3458</v>
      </c>
      <c r="AM32" s="212" t="s">
        <v>3455</v>
      </c>
      <c r="AN32" s="212" t="s">
        <v>3454</v>
      </c>
      <c r="AO32" s="212" t="s">
        <v>3460</v>
      </c>
      <c r="AP32" s="212" t="s">
        <v>3459</v>
      </c>
    </row>
    <row r="33" spans="1:44" s="217" customFormat="1" ht="11.25">
      <c r="A33" s="210">
        <v>21</v>
      </c>
      <c r="B33" s="218" t="s">
        <v>856</v>
      </c>
      <c r="C33" s="218" t="s">
        <v>612</v>
      </c>
      <c r="D33" s="221" t="s">
        <v>857</v>
      </c>
      <c r="E33" s="213">
        <v>8</v>
      </c>
      <c r="F33" s="214">
        <v>10.08</v>
      </c>
      <c r="G33" s="215">
        <v>30</v>
      </c>
      <c r="H33" s="215" t="s">
        <v>3372</v>
      </c>
      <c r="I33" s="214">
        <v>9.92</v>
      </c>
      <c r="J33" s="215">
        <v>24</v>
      </c>
      <c r="K33" s="215" t="s">
        <v>3373</v>
      </c>
      <c r="L33" s="216">
        <f t="shared" si="28"/>
        <v>10</v>
      </c>
      <c r="M33" s="213">
        <f t="shared" si="29"/>
        <v>60</v>
      </c>
      <c r="N33" s="213">
        <f t="shared" si="30"/>
        <v>1</v>
      </c>
      <c r="O33" s="213">
        <f t="shared" si="31"/>
        <v>1</v>
      </c>
      <c r="P33" s="214">
        <v>8.3800000000000008</v>
      </c>
      <c r="Q33" s="215">
        <v>10</v>
      </c>
      <c r="R33" s="215" t="s">
        <v>3373</v>
      </c>
      <c r="S33" s="214">
        <v>9.94</v>
      </c>
      <c r="T33" s="215">
        <v>24</v>
      </c>
      <c r="U33" s="215" t="s">
        <v>3373</v>
      </c>
      <c r="V33" s="214">
        <f t="shared" si="32"/>
        <v>9.16</v>
      </c>
      <c r="W33" s="215">
        <f t="shared" si="33"/>
        <v>34</v>
      </c>
      <c r="X33" s="215">
        <f t="shared" si="34"/>
        <v>2</v>
      </c>
      <c r="Y33" s="215">
        <f t="shared" si="35"/>
        <v>1</v>
      </c>
      <c r="Z33" s="215">
        <f t="shared" si="41"/>
        <v>3</v>
      </c>
      <c r="AA33" s="215">
        <f t="shared" si="42"/>
        <v>2</v>
      </c>
      <c r="AB33" s="215">
        <f t="shared" si="37"/>
        <v>5</v>
      </c>
      <c r="AC33" s="214">
        <f>IF(AB33=0,0.93,IF(AB33=1,0.92,IF(AB33=2,0.91,IF(AB33=3,0.9,IF(AB33=4,0.89,IF(AB33=5,0.88,IF(AB33=6,0.87)))))))</f>
        <v>0.88</v>
      </c>
      <c r="AD33" s="214">
        <f t="shared" si="38"/>
        <v>9.58</v>
      </c>
      <c r="AE33" s="214">
        <f t="shared" si="39"/>
        <v>8.4304000000000006</v>
      </c>
      <c r="AF33" s="215">
        <f t="shared" si="40"/>
        <v>94</v>
      </c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</row>
    <row r="34" spans="1:44" s="217" customFormat="1" ht="11.25">
      <c r="A34" s="210">
        <v>22</v>
      </c>
      <c r="B34" s="218" t="s">
        <v>1508</v>
      </c>
      <c r="C34" s="218" t="s">
        <v>1509</v>
      </c>
      <c r="D34" s="221" t="s">
        <v>1510</v>
      </c>
      <c r="E34" s="213">
        <v>15</v>
      </c>
      <c r="F34" s="214">
        <v>10</v>
      </c>
      <c r="G34" s="215">
        <v>30</v>
      </c>
      <c r="H34" s="215" t="s">
        <v>3373</v>
      </c>
      <c r="I34" s="214">
        <v>10</v>
      </c>
      <c r="J34" s="215">
        <v>30</v>
      </c>
      <c r="K34" s="215" t="s">
        <v>3373</v>
      </c>
      <c r="L34" s="216">
        <f t="shared" si="28"/>
        <v>10</v>
      </c>
      <c r="M34" s="213">
        <f t="shared" si="29"/>
        <v>60</v>
      </c>
      <c r="N34" s="213">
        <f t="shared" si="30"/>
        <v>2</v>
      </c>
      <c r="O34" s="213">
        <f t="shared" si="31"/>
        <v>0</v>
      </c>
      <c r="P34" s="214">
        <v>9.0299999999999994</v>
      </c>
      <c r="Q34" s="215">
        <v>13</v>
      </c>
      <c r="R34" s="215" t="s">
        <v>3373</v>
      </c>
      <c r="S34" s="214">
        <v>9.23</v>
      </c>
      <c r="T34" s="215">
        <v>21</v>
      </c>
      <c r="U34" s="215" t="s">
        <v>3373</v>
      </c>
      <c r="V34" s="214">
        <f t="shared" si="32"/>
        <v>9.129999999999999</v>
      </c>
      <c r="W34" s="215">
        <f t="shared" si="33"/>
        <v>34</v>
      </c>
      <c r="X34" s="215">
        <f t="shared" si="34"/>
        <v>2</v>
      </c>
      <c r="Y34" s="215">
        <f t="shared" si="35"/>
        <v>1</v>
      </c>
      <c r="Z34" s="215">
        <f t="shared" si="41"/>
        <v>4</v>
      </c>
      <c r="AA34" s="215">
        <f t="shared" si="42"/>
        <v>1</v>
      </c>
      <c r="AB34" s="215">
        <f t="shared" si="37"/>
        <v>5</v>
      </c>
      <c r="AC34" s="214">
        <f>IF(AB34=0,0.86,IF(AB34=1,0.85,IF(AB34=2,0.84,IF(AB34=3,0.83,IF(AB34=4,0.82,IF(AB34=5,0.81,IF(AB34=6,0.8)))))))</f>
        <v>0.81</v>
      </c>
      <c r="AD34" s="214">
        <f t="shared" si="38"/>
        <v>9.5649999999999995</v>
      </c>
      <c r="AE34" s="214">
        <f t="shared" si="39"/>
        <v>7.7476500000000001</v>
      </c>
      <c r="AF34" s="215">
        <f t="shared" si="40"/>
        <v>94</v>
      </c>
      <c r="AG34" s="212"/>
      <c r="AH34" s="212"/>
      <c r="AI34" s="212"/>
      <c r="AJ34" s="212"/>
      <c r="AK34" s="212"/>
      <c r="AL34" s="212"/>
      <c r="AM34" s="212"/>
      <c r="AN34" s="212"/>
      <c r="AO34" s="212"/>
      <c r="AP34" s="258"/>
    </row>
    <row r="35" spans="1:44">
      <c r="A35" s="210">
        <v>23</v>
      </c>
      <c r="B35" s="227" t="s">
        <v>1604</v>
      </c>
      <c r="C35" s="227" t="s">
        <v>3569</v>
      </c>
      <c r="D35" s="226" t="s">
        <v>1606</v>
      </c>
      <c r="E35" s="213">
        <v>15</v>
      </c>
      <c r="F35" s="214">
        <v>12.1</v>
      </c>
      <c r="G35" s="215">
        <v>30</v>
      </c>
      <c r="H35" s="215" t="s">
        <v>3372</v>
      </c>
      <c r="I35" s="214">
        <v>8.77</v>
      </c>
      <c r="J35" s="215">
        <v>11</v>
      </c>
      <c r="K35" s="215" t="s">
        <v>3373</v>
      </c>
      <c r="L35" s="216">
        <f t="shared" si="28"/>
        <v>10.434999999999999</v>
      </c>
      <c r="M35" s="213">
        <f t="shared" si="29"/>
        <v>60</v>
      </c>
      <c r="N35" s="213">
        <f t="shared" si="30"/>
        <v>1</v>
      </c>
      <c r="O35" s="213">
        <f t="shared" si="31"/>
        <v>1</v>
      </c>
      <c r="P35" s="214">
        <v>7.63</v>
      </c>
      <c r="Q35" s="215">
        <v>3</v>
      </c>
      <c r="R35" s="215" t="s">
        <v>3373</v>
      </c>
      <c r="S35" s="214">
        <v>10.88</v>
      </c>
      <c r="T35" s="215">
        <v>30</v>
      </c>
      <c r="U35" s="215" t="s">
        <v>3372</v>
      </c>
      <c r="V35" s="214">
        <f t="shared" si="32"/>
        <v>9.2550000000000008</v>
      </c>
      <c r="W35" s="215">
        <f t="shared" si="33"/>
        <v>33</v>
      </c>
      <c r="X35" s="215">
        <f t="shared" si="34"/>
        <v>1</v>
      </c>
      <c r="Y35" s="215">
        <f t="shared" si="35"/>
        <v>1</v>
      </c>
      <c r="Z35" s="215">
        <f t="shared" si="41"/>
        <v>2</v>
      </c>
      <c r="AA35" s="215">
        <f t="shared" si="42"/>
        <v>2</v>
      </c>
      <c r="AB35" s="215">
        <f t="shared" si="37"/>
        <v>4</v>
      </c>
      <c r="AC35" s="214">
        <f>IF(AB35=0,1,IF(AB35=1,0.99,IF(AB35=2,0.98,IF(AB35=3,0.97,IF(AB35=4,0.96,IF(AB35=5,0.95,IF(AB35=6,0.94)))))))</f>
        <v>0.96</v>
      </c>
      <c r="AD35" s="214">
        <f t="shared" si="38"/>
        <v>9.8449999999999989</v>
      </c>
      <c r="AE35" s="214">
        <f t="shared" si="39"/>
        <v>9.4511999999999983</v>
      </c>
      <c r="AF35" s="215">
        <f t="shared" si="40"/>
        <v>93</v>
      </c>
      <c r="AG35" s="212" t="s">
        <v>3456</v>
      </c>
      <c r="AH35" s="212" t="s">
        <v>3457</v>
      </c>
      <c r="AI35" s="212" t="s">
        <v>3453</v>
      </c>
      <c r="AJ35" s="212" t="s">
        <v>3451</v>
      </c>
      <c r="AK35" s="212" t="s">
        <v>3455</v>
      </c>
      <c r="AL35" s="212" t="s">
        <v>3460</v>
      </c>
      <c r="AM35" s="212" t="s">
        <v>3458</v>
      </c>
      <c r="AN35" s="212" t="s">
        <v>3459</v>
      </c>
      <c r="AO35" s="212" t="s">
        <v>3454</v>
      </c>
      <c r="AP35" s="235" t="s">
        <v>3452</v>
      </c>
      <c r="AQ35" s="217"/>
      <c r="AR35" s="217"/>
    </row>
    <row r="36" spans="1:44" s="217" customFormat="1" ht="11.25">
      <c r="A36" s="210">
        <v>24</v>
      </c>
      <c r="B36" s="218" t="s">
        <v>2394</v>
      </c>
      <c r="C36" s="218" t="s">
        <v>2395</v>
      </c>
      <c r="D36" s="221" t="s">
        <v>2396</v>
      </c>
      <c r="E36" s="213">
        <v>24</v>
      </c>
      <c r="F36" s="214">
        <v>10.66</v>
      </c>
      <c r="G36" s="215">
        <v>30</v>
      </c>
      <c r="H36" s="215" t="s">
        <v>3373</v>
      </c>
      <c r="I36" s="214">
        <v>4.45</v>
      </c>
      <c r="J36" s="215">
        <v>2</v>
      </c>
      <c r="K36" s="215" t="s">
        <v>3373</v>
      </c>
      <c r="L36" s="216">
        <f t="shared" si="28"/>
        <v>7.5549999999999997</v>
      </c>
      <c r="M36" s="213">
        <f t="shared" si="29"/>
        <v>32</v>
      </c>
      <c r="N36" s="213">
        <f t="shared" si="30"/>
        <v>2</v>
      </c>
      <c r="O36" s="213">
        <f t="shared" si="31"/>
        <v>1</v>
      </c>
      <c r="P36" s="214">
        <v>9.9600000000000009</v>
      </c>
      <c r="Q36" s="215">
        <v>16</v>
      </c>
      <c r="R36" s="215" t="s">
        <v>3373</v>
      </c>
      <c r="S36" s="214">
        <v>11.04</v>
      </c>
      <c r="T36" s="215">
        <v>30</v>
      </c>
      <c r="U36" s="215" t="s">
        <v>3372</v>
      </c>
      <c r="V36" s="214">
        <f t="shared" si="32"/>
        <v>10.5</v>
      </c>
      <c r="W36" s="215">
        <f t="shared" si="33"/>
        <v>60</v>
      </c>
      <c r="X36" s="215">
        <f t="shared" si="34"/>
        <v>1</v>
      </c>
      <c r="Y36" s="215">
        <f t="shared" si="35"/>
        <v>1</v>
      </c>
      <c r="Z36" s="215">
        <f t="shared" si="41"/>
        <v>3</v>
      </c>
      <c r="AA36" s="215">
        <f t="shared" si="42"/>
        <v>2</v>
      </c>
      <c r="AB36" s="215">
        <f t="shared" si="37"/>
        <v>5</v>
      </c>
      <c r="AC36" s="214">
        <f>IF(AB36=0,0.93,IF(AB36=1,0.92,IF(AB36=2,0.91,IF(AB36=3,0.9,IF(AB36=4,0.89,IF(AB36=5,0.88,IF(AB36=6,0.87)))))))</f>
        <v>0.88</v>
      </c>
      <c r="AD36" s="214">
        <f t="shared" si="38"/>
        <v>9.0274999999999999</v>
      </c>
      <c r="AE36" s="214">
        <f t="shared" si="39"/>
        <v>7.9441999999999995</v>
      </c>
      <c r="AF36" s="215">
        <f t="shared" si="40"/>
        <v>92</v>
      </c>
      <c r="AG36" s="212" t="s">
        <v>3454</v>
      </c>
      <c r="AH36" s="212" t="s">
        <v>3455</v>
      </c>
      <c r="AI36" s="212" t="s">
        <v>3453</v>
      </c>
      <c r="AJ36" s="212" t="s">
        <v>3452</v>
      </c>
      <c r="AK36" s="212" t="s">
        <v>3451</v>
      </c>
      <c r="AL36" s="212" t="s">
        <v>3457</v>
      </c>
      <c r="AM36" s="212" t="s">
        <v>3460</v>
      </c>
      <c r="AN36" s="212" t="s">
        <v>3456</v>
      </c>
      <c r="AO36" s="212" t="s">
        <v>3458</v>
      </c>
      <c r="AP36" s="258" t="s">
        <v>3459</v>
      </c>
    </row>
    <row r="37" spans="1:44" s="217" customFormat="1" ht="11.25">
      <c r="A37" s="210">
        <v>25</v>
      </c>
      <c r="B37" s="227" t="s">
        <v>1333</v>
      </c>
      <c r="C37" s="227" t="s">
        <v>1334</v>
      </c>
      <c r="D37" s="226" t="s">
        <v>1335</v>
      </c>
      <c r="E37" s="213">
        <v>13</v>
      </c>
      <c r="F37" s="214">
        <v>10.130000000000001</v>
      </c>
      <c r="G37" s="215">
        <v>30</v>
      </c>
      <c r="H37" s="215" t="s">
        <v>3373</v>
      </c>
      <c r="I37" s="214">
        <v>9.8699999999999992</v>
      </c>
      <c r="J37" s="215">
        <v>14</v>
      </c>
      <c r="K37" s="215" t="s">
        <v>3373</v>
      </c>
      <c r="L37" s="216">
        <f t="shared" si="28"/>
        <v>10</v>
      </c>
      <c r="M37" s="213">
        <f t="shared" si="29"/>
        <v>60</v>
      </c>
      <c r="N37" s="213">
        <f t="shared" si="30"/>
        <v>2</v>
      </c>
      <c r="O37" s="213">
        <f t="shared" si="31"/>
        <v>1</v>
      </c>
      <c r="P37" s="214">
        <v>9.5399999999999991</v>
      </c>
      <c r="Q37" s="215">
        <v>12</v>
      </c>
      <c r="R37" s="215" t="s">
        <v>3373</v>
      </c>
      <c r="S37" s="214">
        <v>9.9499999999999993</v>
      </c>
      <c r="T37" s="215">
        <v>20</v>
      </c>
      <c r="U37" s="215" t="s">
        <v>3373</v>
      </c>
      <c r="V37" s="214">
        <f t="shared" si="32"/>
        <v>9.7449999999999992</v>
      </c>
      <c r="W37" s="215">
        <f t="shared" si="33"/>
        <v>32</v>
      </c>
      <c r="X37" s="215">
        <f t="shared" si="34"/>
        <v>2</v>
      </c>
      <c r="Y37" s="215">
        <f t="shared" si="35"/>
        <v>1</v>
      </c>
      <c r="Z37" s="215">
        <f t="shared" si="41"/>
        <v>4</v>
      </c>
      <c r="AA37" s="215">
        <f t="shared" si="42"/>
        <v>2</v>
      </c>
      <c r="AB37" s="215">
        <f t="shared" si="37"/>
        <v>6</v>
      </c>
      <c r="AC37" s="214">
        <f>IF(AB37=0,0.79,IF(AB37=1,0.78,IF(AB37=2,0.77,IF(AB37=3,0.76,IF(AB37=4,0.75,IF(AB37=5,0.74,IF(AB37=6,0.73)))))))</f>
        <v>0.73</v>
      </c>
      <c r="AD37" s="214">
        <f t="shared" si="38"/>
        <v>9.8724999999999987</v>
      </c>
      <c r="AE37" s="214">
        <f t="shared" si="39"/>
        <v>7.2069249999999991</v>
      </c>
      <c r="AF37" s="215">
        <f t="shared" si="40"/>
        <v>92</v>
      </c>
      <c r="AG37" s="212" t="s">
        <v>3456</v>
      </c>
      <c r="AH37" s="212" t="s">
        <v>3457</v>
      </c>
      <c r="AI37" s="212" t="s">
        <v>3454</v>
      </c>
      <c r="AJ37" s="212" t="s">
        <v>3460</v>
      </c>
      <c r="AK37" s="212" t="s">
        <v>3451</v>
      </c>
      <c r="AL37" s="212" t="s">
        <v>3452</v>
      </c>
      <c r="AM37" s="212" t="s">
        <v>3455</v>
      </c>
      <c r="AN37" s="212" t="s">
        <v>3453</v>
      </c>
      <c r="AO37" s="212" t="s">
        <v>3459</v>
      </c>
      <c r="AP37" s="258" t="s">
        <v>3458</v>
      </c>
    </row>
    <row r="38" spans="1:44" s="225" customFormat="1" ht="11.25">
      <c r="A38" s="210">
        <v>26</v>
      </c>
      <c r="B38" s="218" t="s">
        <v>1939</v>
      </c>
      <c r="C38" s="218" t="s">
        <v>1942</v>
      </c>
      <c r="D38" s="213" t="s">
        <v>1943</v>
      </c>
      <c r="E38" s="213">
        <v>19</v>
      </c>
      <c r="F38" s="214">
        <v>10.72</v>
      </c>
      <c r="G38" s="215">
        <v>30</v>
      </c>
      <c r="H38" s="215" t="s">
        <v>3373</v>
      </c>
      <c r="I38" s="214">
        <v>10.210000000000001</v>
      </c>
      <c r="J38" s="215">
        <v>30</v>
      </c>
      <c r="K38" s="215" t="s">
        <v>3373</v>
      </c>
      <c r="L38" s="216">
        <f t="shared" si="28"/>
        <v>10.465</v>
      </c>
      <c r="M38" s="213">
        <f t="shared" si="29"/>
        <v>60</v>
      </c>
      <c r="N38" s="213">
        <f t="shared" si="30"/>
        <v>2</v>
      </c>
      <c r="O38" s="213">
        <f t="shared" si="31"/>
        <v>0</v>
      </c>
      <c r="P38" s="214">
        <v>7.86</v>
      </c>
      <c r="Q38" s="215">
        <v>10</v>
      </c>
      <c r="R38" s="215" t="s">
        <v>3373</v>
      </c>
      <c r="S38" s="214">
        <v>8.98</v>
      </c>
      <c r="T38" s="215">
        <v>20</v>
      </c>
      <c r="U38" s="215" t="s">
        <v>3373</v>
      </c>
      <c r="V38" s="214">
        <f t="shared" si="32"/>
        <v>8.42</v>
      </c>
      <c r="W38" s="215">
        <f t="shared" si="33"/>
        <v>30</v>
      </c>
      <c r="X38" s="215">
        <f t="shared" si="34"/>
        <v>2</v>
      </c>
      <c r="Y38" s="215">
        <f t="shared" si="35"/>
        <v>1</v>
      </c>
      <c r="Z38" s="215">
        <f t="shared" si="41"/>
        <v>4</v>
      </c>
      <c r="AA38" s="215">
        <f t="shared" si="42"/>
        <v>1</v>
      </c>
      <c r="AB38" s="215">
        <f t="shared" si="37"/>
        <v>5</v>
      </c>
      <c r="AC38" s="214">
        <f>IF(AB38=0,1,IF(AB38=1,0.99,IF(AB38=2,0.98,IF(AB38=3,0.97,IF(AB38=4,0.96,IF(AB38=5,0.95,IF(AB38=6,0.94)))))))</f>
        <v>0.95</v>
      </c>
      <c r="AD38" s="214">
        <f t="shared" si="38"/>
        <v>9.442499999999999</v>
      </c>
      <c r="AE38" s="214">
        <f t="shared" si="39"/>
        <v>8.9703749999999989</v>
      </c>
      <c r="AF38" s="215">
        <f t="shared" si="40"/>
        <v>90</v>
      </c>
      <c r="AG38" s="212" t="s">
        <v>3460</v>
      </c>
      <c r="AH38" s="212" t="s">
        <v>3451</v>
      </c>
      <c r="AI38" s="212" t="s">
        <v>3452</v>
      </c>
      <c r="AJ38" s="212" t="s">
        <v>3456</v>
      </c>
      <c r="AK38" s="212" t="s">
        <v>3455</v>
      </c>
      <c r="AL38" s="212" t="s">
        <v>3454</v>
      </c>
      <c r="AM38" s="212" t="s">
        <v>3459</v>
      </c>
      <c r="AN38" s="212" t="s">
        <v>3457</v>
      </c>
      <c r="AO38" s="212" t="s">
        <v>3453</v>
      </c>
      <c r="AP38" s="258" t="s">
        <v>3458</v>
      </c>
      <c r="AQ38" s="217"/>
      <c r="AR38" s="217"/>
    </row>
    <row r="39" spans="1:44" s="217" customFormat="1" ht="11.25">
      <c r="A39" s="210">
        <v>27</v>
      </c>
      <c r="B39" s="218" t="s">
        <v>1223</v>
      </c>
      <c r="C39" s="218" t="s">
        <v>116</v>
      </c>
      <c r="D39" s="221" t="s">
        <v>1226</v>
      </c>
      <c r="E39" s="213">
        <v>11</v>
      </c>
      <c r="F39" s="214">
        <v>10.49</v>
      </c>
      <c r="G39" s="215">
        <v>30</v>
      </c>
      <c r="H39" s="215" t="s">
        <v>3373</v>
      </c>
      <c r="I39" s="214">
        <v>10.34</v>
      </c>
      <c r="J39" s="215">
        <v>30</v>
      </c>
      <c r="K39" s="215" t="s">
        <v>3372</v>
      </c>
      <c r="L39" s="216">
        <f t="shared" si="28"/>
        <v>10.414999999999999</v>
      </c>
      <c r="M39" s="213">
        <f t="shared" si="29"/>
        <v>60</v>
      </c>
      <c r="N39" s="213">
        <f t="shared" si="30"/>
        <v>1</v>
      </c>
      <c r="O39" s="213">
        <f t="shared" si="31"/>
        <v>0</v>
      </c>
      <c r="P39" s="214">
        <v>8.52</v>
      </c>
      <c r="Q39" s="215">
        <v>10</v>
      </c>
      <c r="R39" s="215" t="s">
        <v>3372</v>
      </c>
      <c r="S39" s="214">
        <v>9.8000000000000007</v>
      </c>
      <c r="T39" s="215">
        <v>20</v>
      </c>
      <c r="U39" s="215" t="s">
        <v>3373</v>
      </c>
      <c r="V39" s="214">
        <f t="shared" si="32"/>
        <v>9.16</v>
      </c>
      <c r="W39" s="215">
        <f t="shared" si="33"/>
        <v>30</v>
      </c>
      <c r="X39" s="215">
        <f t="shared" si="34"/>
        <v>1</v>
      </c>
      <c r="Y39" s="215">
        <f t="shared" si="35"/>
        <v>1</v>
      </c>
      <c r="Z39" s="215">
        <f t="shared" si="41"/>
        <v>2</v>
      </c>
      <c r="AA39" s="215">
        <f t="shared" si="42"/>
        <v>1</v>
      </c>
      <c r="AB39" s="215">
        <f t="shared" si="37"/>
        <v>3</v>
      </c>
      <c r="AC39" s="214">
        <f>IF(AB39=0,0.93,IF(AB39=1,0.92,IF(AB39=2,0.91,IF(AB39=3,0.9,IF(AB39=4,0.89,IF(AB39=5,0.88,IF(AB39=6,0.87)))))))</f>
        <v>0.9</v>
      </c>
      <c r="AD39" s="214">
        <f t="shared" si="38"/>
        <v>9.7874999999999996</v>
      </c>
      <c r="AE39" s="214">
        <f t="shared" si="39"/>
        <v>8.8087499999999999</v>
      </c>
      <c r="AF39" s="215">
        <f t="shared" si="40"/>
        <v>90</v>
      </c>
      <c r="AG39" s="212" t="s">
        <v>3453</v>
      </c>
      <c r="AH39" s="212" t="s">
        <v>3455</v>
      </c>
      <c r="AI39" s="212" t="s">
        <v>3452</v>
      </c>
      <c r="AJ39" s="212" t="s">
        <v>3457</v>
      </c>
      <c r="AK39" s="212" t="s">
        <v>3451</v>
      </c>
      <c r="AL39" s="212" t="s">
        <v>3460</v>
      </c>
      <c r="AM39" s="212" t="s">
        <v>3459</v>
      </c>
      <c r="AN39" s="212" t="s">
        <v>3456</v>
      </c>
      <c r="AO39" s="212" t="s">
        <v>3454</v>
      </c>
      <c r="AP39" s="212" t="s">
        <v>3458</v>
      </c>
    </row>
    <row r="40" spans="1:44" s="217" customFormat="1" ht="11.25">
      <c r="A40" s="210">
        <v>28</v>
      </c>
      <c r="B40" s="218" t="s">
        <v>711</v>
      </c>
      <c r="C40" s="218" t="s">
        <v>712</v>
      </c>
      <c r="D40" s="213" t="s">
        <v>713</v>
      </c>
      <c r="E40" s="213">
        <v>6</v>
      </c>
      <c r="F40" s="214">
        <v>15.38</v>
      </c>
      <c r="G40" s="215">
        <v>30</v>
      </c>
      <c r="H40" s="215" t="s">
        <v>3372</v>
      </c>
      <c r="I40" s="214">
        <v>15.15</v>
      </c>
      <c r="J40" s="215">
        <v>30</v>
      </c>
      <c r="K40" s="215" t="s">
        <v>3372</v>
      </c>
      <c r="L40" s="216">
        <f t="shared" si="28"/>
        <v>15.265000000000001</v>
      </c>
      <c r="M40" s="213">
        <f t="shared" si="29"/>
        <v>60</v>
      </c>
      <c r="N40" s="213">
        <f t="shared" si="30"/>
        <v>0</v>
      </c>
      <c r="O40" s="213">
        <f t="shared" si="31"/>
        <v>0</v>
      </c>
      <c r="P40" s="214">
        <v>14.29</v>
      </c>
      <c r="Q40" s="215">
        <v>30</v>
      </c>
      <c r="R40" s="215" t="s">
        <v>3372</v>
      </c>
      <c r="S40" s="214">
        <v>1.0900000000000001</v>
      </c>
      <c r="T40" s="215">
        <v>0</v>
      </c>
      <c r="U40" s="215" t="s">
        <v>3373</v>
      </c>
      <c r="V40" s="214">
        <f t="shared" si="32"/>
        <v>7.6899999999999995</v>
      </c>
      <c r="W40" s="215">
        <f t="shared" si="33"/>
        <v>30</v>
      </c>
      <c r="X40" s="215">
        <f t="shared" si="34"/>
        <v>1</v>
      </c>
      <c r="Y40" s="215">
        <f t="shared" si="35"/>
        <v>1</v>
      </c>
      <c r="Z40" s="215">
        <f t="shared" si="41"/>
        <v>1</v>
      </c>
      <c r="AA40" s="215">
        <f t="shared" si="42"/>
        <v>1</v>
      </c>
      <c r="AB40" s="215">
        <f t="shared" si="37"/>
        <v>2</v>
      </c>
      <c r="AC40" s="214">
        <f>IF(AB40=0,1,IF(AB40=1,0.99,IF(AB40=2,0.98,IF(AB40=3,0.97,IF(AB40=4,0.96,IF(AB40=5,0.95,IF(AB40=6,0.94)))))))</f>
        <v>0.98</v>
      </c>
      <c r="AD40" s="214">
        <f t="shared" si="38"/>
        <v>11.477499999999999</v>
      </c>
      <c r="AE40" s="214">
        <f t="shared" si="39"/>
        <v>11.247949999999999</v>
      </c>
      <c r="AF40" s="215">
        <f t="shared" si="40"/>
        <v>90</v>
      </c>
      <c r="AG40" s="212" t="s">
        <v>3451</v>
      </c>
      <c r="AH40" s="212" t="s">
        <v>3452</v>
      </c>
      <c r="AI40" s="212" t="s">
        <v>3455</v>
      </c>
      <c r="AJ40" s="212" t="s">
        <v>3453</v>
      </c>
      <c r="AK40" s="212" t="s">
        <v>3456</v>
      </c>
      <c r="AL40" s="212" t="s">
        <v>3457</v>
      </c>
      <c r="AM40" s="212" t="s">
        <v>3454</v>
      </c>
      <c r="AN40" s="212" t="s">
        <v>3459</v>
      </c>
      <c r="AO40" s="212" t="s">
        <v>3458</v>
      </c>
      <c r="AP40" s="212" t="s">
        <v>3460</v>
      </c>
    </row>
  </sheetData>
  <sortState ref="A11:AR24">
    <sortCondition descending="1" ref="AE11:AE24"/>
  </sortState>
  <mergeCells count="1">
    <mergeCell ref="A5:AP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R237"/>
  <sheetViews>
    <sheetView tabSelected="1" topLeftCell="A130" workbookViewId="0">
      <selection activeCell="V172" sqref="V172"/>
    </sheetView>
  </sheetViews>
  <sheetFormatPr baseColWidth="10" defaultRowHeight="15"/>
  <cols>
    <col min="1" max="1" width="3.5703125" customWidth="1"/>
    <col min="2" max="2" width="15.5703125" customWidth="1"/>
    <col min="3" max="3" width="26.7109375" customWidth="1"/>
    <col min="4" max="4" width="12.42578125" customWidth="1"/>
    <col min="5" max="5" width="3.85546875" customWidth="1"/>
    <col min="6" max="6" width="4.85546875" customWidth="1"/>
    <col min="7" max="7" width="4.5703125" customWidth="1"/>
    <col min="8" max="8" width="6.7109375" customWidth="1"/>
    <col min="9" max="9" width="4.85546875" customWidth="1"/>
    <col min="10" max="10" width="4.5703125" customWidth="1"/>
    <col min="11" max="11" width="6.42578125" customWidth="1"/>
    <col min="12" max="12" width="4.85546875" customWidth="1"/>
    <col min="13" max="13" width="4" customWidth="1"/>
    <col min="14" max="14" width="4.140625" customWidth="1"/>
    <col min="15" max="15" width="2.85546875" customWidth="1"/>
    <col min="16" max="16" width="5.5703125" customWidth="1"/>
    <col min="17" max="17" width="4.7109375" customWidth="1"/>
    <col min="18" max="18" width="6.42578125" customWidth="1"/>
    <col min="19" max="19" width="5.5703125" customWidth="1"/>
    <col min="20" max="20" width="4.7109375" customWidth="1"/>
    <col min="21" max="21" width="6.42578125" customWidth="1"/>
    <col min="22" max="22" width="4.85546875" customWidth="1"/>
    <col min="23" max="23" width="4" customWidth="1"/>
    <col min="24" max="24" width="4.140625" customWidth="1"/>
    <col min="25" max="25" width="2.85546875" customWidth="1"/>
    <col min="26" max="26" width="4.140625" customWidth="1"/>
    <col min="27" max="27" width="4" customWidth="1"/>
    <col min="28" max="28" width="3.42578125" customWidth="1"/>
    <col min="29" max="29" width="4.5703125" customWidth="1"/>
    <col min="30" max="30" width="4.85546875" customWidth="1"/>
    <col min="31" max="31" width="8.140625" customWidth="1"/>
    <col min="32" max="32" width="4.42578125" customWidth="1"/>
    <col min="33" max="40" width="7.140625" customWidth="1"/>
    <col min="41" max="41" width="6.28515625" customWidth="1"/>
    <col min="42" max="42" width="7.140625" customWidth="1"/>
  </cols>
  <sheetData>
    <row r="1" spans="1:42" ht="26.25">
      <c r="A1" s="22" t="s">
        <v>3582</v>
      </c>
      <c r="B1" s="23"/>
      <c r="C1" s="23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12"/>
      <c r="X1" s="12"/>
      <c r="Y1" s="12"/>
      <c r="Z1" s="12"/>
      <c r="AA1" s="12"/>
      <c r="AB1" s="12"/>
      <c r="AC1" s="14"/>
      <c r="AD1" s="14"/>
      <c r="AE1" s="14"/>
      <c r="AF1" s="12"/>
      <c r="AG1" s="7"/>
      <c r="AH1" s="7"/>
      <c r="AI1" s="7"/>
      <c r="AJ1" s="7"/>
      <c r="AK1" s="7"/>
      <c r="AL1" s="7"/>
      <c r="AM1" s="7"/>
      <c r="AN1" s="7"/>
      <c r="AO1" s="7"/>
      <c r="AP1" s="7"/>
    </row>
    <row r="2" spans="1:42" ht="26.25">
      <c r="A2" s="22" t="s">
        <v>0</v>
      </c>
      <c r="B2" s="23"/>
      <c r="C2" s="23"/>
      <c r="D2" s="137"/>
      <c r="E2" s="137"/>
      <c r="F2" s="139"/>
      <c r="G2" s="140"/>
      <c r="H2" s="140"/>
      <c r="I2" s="141"/>
      <c r="J2" s="142"/>
      <c r="K2" s="137"/>
      <c r="L2" s="139"/>
      <c r="M2" s="143"/>
      <c r="N2" s="143"/>
      <c r="O2" s="143"/>
      <c r="P2" s="144"/>
      <c r="Q2" s="140"/>
      <c r="R2" s="140"/>
      <c r="S2" s="145"/>
      <c r="T2" s="146"/>
      <c r="U2" s="60"/>
      <c r="V2" s="147"/>
      <c r="W2" s="12"/>
      <c r="X2" s="12"/>
      <c r="Y2" s="12"/>
      <c r="Z2" s="12"/>
      <c r="AA2" s="12"/>
      <c r="AB2" s="12"/>
      <c r="AC2" s="14"/>
      <c r="AD2" s="14"/>
      <c r="AE2" s="14"/>
      <c r="AF2" s="12"/>
      <c r="AG2" s="7"/>
      <c r="AH2" s="7"/>
      <c r="AI2" s="7"/>
      <c r="AJ2" s="7"/>
      <c r="AK2" s="7"/>
      <c r="AL2" s="7"/>
      <c r="AM2" s="7"/>
      <c r="AN2" s="7"/>
      <c r="AO2" s="7"/>
      <c r="AP2" s="7"/>
    </row>
    <row r="3" spans="1:42" ht="26.25">
      <c r="A3" s="22" t="s">
        <v>1</v>
      </c>
      <c r="B3" s="23"/>
      <c r="C3" s="23"/>
      <c r="D3" s="137"/>
      <c r="E3" s="137"/>
      <c r="F3" s="139"/>
      <c r="G3" s="140"/>
      <c r="H3" s="140"/>
      <c r="I3" s="141"/>
      <c r="J3" s="142"/>
      <c r="K3" s="137"/>
      <c r="L3" s="139"/>
      <c r="M3" s="143"/>
      <c r="N3" s="143"/>
      <c r="O3" s="143"/>
      <c r="P3" s="144"/>
      <c r="Q3" s="140"/>
      <c r="R3" s="140"/>
      <c r="S3" s="145"/>
      <c r="T3" s="146"/>
      <c r="U3" s="60"/>
      <c r="V3" s="147"/>
      <c r="W3" s="12"/>
      <c r="X3" s="12"/>
      <c r="Y3" s="12"/>
      <c r="Z3" s="12"/>
      <c r="AA3" s="12"/>
      <c r="AB3" s="12"/>
      <c r="AC3" s="14"/>
      <c r="AD3" s="14"/>
      <c r="AE3" s="14"/>
      <c r="AF3" s="12"/>
      <c r="AG3" s="7"/>
      <c r="AH3" s="7"/>
      <c r="AI3" s="7"/>
      <c r="AJ3" s="7"/>
      <c r="AK3" s="7"/>
      <c r="AL3" s="7"/>
      <c r="AM3" s="7"/>
      <c r="AN3" s="7"/>
      <c r="AO3" s="7"/>
      <c r="AP3" s="7"/>
    </row>
    <row r="4" spans="1:42" ht="26.25">
      <c r="A4" s="23" t="s">
        <v>3518</v>
      </c>
      <c r="B4" s="23"/>
      <c r="C4" s="23"/>
      <c r="D4" s="137"/>
      <c r="E4" s="137"/>
      <c r="F4" s="139"/>
      <c r="G4" s="140"/>
      <c r="H4" s="140"/>
      <c r="I4" s="141"/>
      <c r="J4" s="142"/>
      <c r="K4" s="137"/>
      <c r="L4" s="139"/>
      <c r="M4" s="143"/>
      <c r="N4" s="143"/>
      <c r="O4" s="143"/>
      <c r="P4" s="144"/>
      <c r="Q4" s="140"/>
      <c r="R4" s="140"/>
      <c r="S4" s="145"/>
      <c r="T4" s="146"/>
      <c r="U4" s="60"/>
      <c r="V4" s="147"/>
      <c r="W4" s="12"/>
      <c r="X4" s="12"/>
      <c r="Y4" s="12"/>
      <c r="Z4" s="12"/>
      <c r="AA4" s="12"/>
      <c r="AB4" s="12"/>
      <c r="AC4" s="14"/>
      <c r="AD4" s="14"/>
      <c r="AE4" s="14"/>
      <c r="AF4" s="12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ht="28.5">
      <c r="A5" s="421" t="s">
        <v>3602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</row>
    <row r="10" spans="1:42" s="209" customFormat="1" ht="11.25">
      <c r="A10" s="201" t="s">
        <v>4</v>
      </c>
      <c r="B10" s="201" t="s">
        <v>5</v>
      </c>
      <c r="C10" s="201" t="s">
        <v>6</v>
      </c>
      <c r="D10" s="201" t="s">
        <v>7</v>
      </c>
      <c r="E10" s="201" t="s">
        <v>8</v>
      </c>
      <c r="F10" s="202" t="s">
        <v>9</v>
      </c>
      <c r="G10" s="201" t="s">
        <v>10</v>
      </c>
      <c r="H10" s="201" t="s">
        <v>11</v>
      </c>
      <c r="I10" s="202" t="s">
        <v>12</v>
      </c>
      <c r="J10" s="201" t="s">
        <v>10</v>
      </c>
      <c r="K10" s="201" t="s">
        <v>13</v>
      </c>
      <c r="L10" s="202" t="s">
        <v>14</v>
      </c>
      <c r="M10" s="203" t="s">
        <v>15</v>
      </c>
      <c r="N10" s="204" t="s">
        <v>16</v>
      </c>
      <c r="O10" s="203" t="s">
        <v>17</v>
      </c>
      <c r="P10" s="202" t="s">
        <v>18</v>
      </c>
      <c r="Q10" s="201" t="s">
        <v>19</v>
      </c>
      <c r="R10" s="201" t="s">
        <v>13</v>
      </c>
      <c r="S10" s="202" t="s">
        <v>20</v>
      </c>
      <c r="T10" s="201" t="s">
        <v>19</v>
      </c>
      <c r="U10" s="201" t="s">
        <v>13</v>
      </c>
      <c r="V10" s="205" t="s">
        <v>21</v>
      </c>
      <c r="W10" s="206" t="s">
        <v>22</v>
      </c>
      <c r="X10" s="206" t="s">
        <v>23</v>
      </c>
      <c r="Y10" s="206" t="s">
        <v>24</v>
      </c>
      <c r="Z10" s="206" t="s">
        <v>25</v>
      </c>
      <c r="AA10" s="207" t="s">
        <v>26</v>
      </c>
      <c r="AB10" s="207" t="s">
        <v>27</v>
      </c>
      <c r="AC10" s="205" t="s">
        <v>28</v>
      </c>
      <c r="AD10" s="205" t="s">
        <v>29</v>
      </c>
      <c r="AE10" s="205" t="s">
        <v>30</v>
      </c>
      <c r="AF10" s="208" t="s">
        <v>31</v>
      </c>
      <c r="AG10" s="201" t="s">
        <v>33</v>
      </c>
      <c r="AH10" s="201" t="s">
        <v>34</v>
      </c>
      <c r="AI10" s="201" t="s">
        <v>35</v>
      </c>
      <c r="AJ10" s="201" t="s">
        <v>36</v>
      </c>
      <c r="AK10" s="201" t="s">
        <v>37</v>
      </c>
      <c r="AL10" s="201" t="s">
        <v>38</v>
      </c>
      <c r="AM10" s="201" t="s">
        <v>39</v>
      </c>
      <c r="AN10" s="201" t="s">
        <v>40</v>
      </c>
      <c r="AO10" s="201" t="s">
        <v>41</v>
      </c>
      <c r="AP10" s="201" t="s">
        <v>42</v>
      </c>
    </row>
    <row r="11" spans="1:42" s="217" customFormat="1" ht="11.25">
      <c r="A11" s="210">
        <v>1</v>
      </c>
      <c r="B11" s="218" t="s">
        <v>594</v>
      </c>
      <c r="C11" s="218" t="s">
        <v>142</v>
      </c>
      <c r="D11" s="213" t="s">
        <v>2613</v>
      </c>
      <c r="E11" s="213">
        <v>26</v>
      </c>
      <c r="F11" s="214">
        <v>11.67</v>
      </c>
      <c r="G11" s="215">
        <v>30</v>
      </c>
      <c r="H11" s="215" t="s">
        <v>3372</v>
      </c>
      <c r="I11" s="214">
        <v>11</v>
      </c>
      <c r="J11" s="215">
        <v>30</v>
      </c>
      <c r="K11" s="215" t="s">
        <v>3372</v>
      </c>
      <c r="L11" s="216">
        <f t="shared" ref="L11:L42" si="0">(F11+I11)/2</f>
        <v>11.335000000000001</v>
      </c>
      <c r="M11" s="213">
        <f t="shared" ref="M11:M42" si="1">IF(L11&gt;=10,60,G11+J11)</f>
        <v>60</v>
      </c>
      <c r="N11" s="213">
        <f t="shared" ref="N11:N42" si="2">IF(H11="ACC",0,1)+IF(K11="ACC",0,1)</f>
        <v>0</v>
      </c>
      <c r="O11" s="213">
        <f t="shared" ref="O11:O42" si="3">IF(F11&lt;10,1,(IF(I11&lt;10,1,0)))</f>
        <v>0</v>
      </c>
      <c r="P11" s="214">
        <v>10.42</v>
      </c>
      <c r="Q11" s="215">
        <v>30</v>
      </c>
      <c r="R11" s="215" t="s">
        <v>3372</v>
      </c>
      <c r="S11" s="214">
        <v>13.09</v>
      </c>
      <c r="T11" s="215">
        <v>30</v>
      </c>
      <c r="U11" s="215" t="s">
        <v>3372</v>
      </c>
      <c r="V11" s="214">
        <f t="shared" ref="V11:V42" si="4">(P11+S11)/2</f>
        <v>11.754999999999999</v>
      </c>
      <c r="W11" s="215">
        <f t="shared" ref="W11:W42" si="5">IF(V11&gt;=10,60,Q11+T11)</f>
        <v>60</v>
      </c>
      <c r="X11" s="215">
        <f t="shared" ref="X11:X42" si="6">IF(R11="ACC",0,1)+IF(U11="ACC",0,1)</f>
        <v>0</v>
      </c>
      <c r="Y11" s="215">
        <f t="shared" ref="Y11:Y42" si="7">IF(P11&lt;10,1,(IF(S11&lt;10,1,0)))</f>
        <v>0</v>
      </c>
      <c r="Z11" s="215">
        <f t="shared" ref="Z11:Z42" si="8">N11+X11</f>
        <v>0</v>
      </c>
      <c r="AA11" s="215">
        <f t="shared" ref="AA11:AA42" si="9">O11+Y11</f>
        <v>0</v>
      </c>
      <c r="AB11" s="215">
        <f t="shared" ref="AB11:AB42" si="10">Z11+AA11</f>
        <v>0</v>
      </c>
      <c r="AC11" s="214">
        <f t="shared" ref="AC11:AC18" si="11">IF(AB11=0,1,IF(AB11=1,0.99,IF(AB11=2,0.98,IF(AB11=3,0.97,IF(AB11=4,0.96,IF(AB11=5,0.95,IF(AB11=6,0.94)))))))</f>
        <v>1</v>
      </c>
      <c r="AD11" s="214">
        <f t="shared" ref="AD11:AD42" si="12">AVERAGE(L11,V11)</f>
        <v>11.545</v>
      </c>
      <c r="AE11" s="214">
        <f t="shared" ref="AE11:AE42" si="13">AC11*AD11</f>
        <v>11.545</v>
      </c>
      <c r="AF11" s="215">
        <f t="shared" ref="AF11:AF42" si="14">M11+W11</f>
        <v>120</v>
      </c>
      <c r="AG11" s="212" t="s">
        <v>3460</v>
      </c>
      <c r="AH11" s="212" t="s">
        <v>3455</v>
      </c>
      <c r="AI11" s="212" t="s">
        <v>3456</v>
      </c>
      <c r="AJ11" s="212" t="s">
        <v>3453</v>
      </c>
      <c r="AK11" s="212" t="s">
        <v>3451</v>
      </c>
      <c r="AL11" s="212" t="s">
        <v>3457</v>
      </c>
      <c r="AM11" s="212" t="s">
        <v>3454</v>
      </c>
      <c r="AN11" s="212" t="s">
        <v>3452</v>
      </c>
      <c r="AO11" s="212" t="s">
        <v>3459</v>
      </c>
      <c r="AP11" s="212" t="s">
        <v>3458</v>
      </c>
    </row>
    <row r="12" spans="1:42" s="217" customFormat="1" ht="11.25">
      <c r="A12" s="210">
        <v>2</v>
      </c>
      <c r="B12" s="222" t="s">
        <v>1613</v>
      </c>
      <c r="C12" s="222" t="s">
        <v>1574</v>
      </c>
      <c r="D12" s="221" t="s">
        <v>1614</v>
      </c>
      <c r="E12" s="213">
        <v>16</v>
      </c>
      <c r="F12" s="214">
        <v>12.17</v>
      </c>
      <c r="G12" s="215">
        <v>30</v>
      </c>
      <c r="H12" s="215" t="s">
        <v>3372</v>
      </c>
      <c r="I12" s="214">
        <v>9.15</v>
      </c>
      <c r="J12" s="215">
        <v>20</v>
      </c>
      <c r="K12" s="215" t="s">
        <v>3372</v>
      </c>
      <c r="L12" s="216">
        <f t="shared" si="0"/>
        <v>10.66</v>
      </c>
      <c r="M12" s="213">
        <f t="shared" si="1"/>
        <v>60</v>
      </c>
      <c r="N12" s="213">
        <f t="shared" si="2"/>
        <v>0</v>
      </c>
      <c r="O12" s="213">
        <f t="shared" si="3"/>
        <v>1</v>
      </c>
      <c r="P12" s="214">
        <v>10.45</v>
      </c>
      <c r="Q12" s="215">
        <v>30</v>
      </c>
      <c r="R12" s="215" t="s">
        <v>3372</v>
      </c>
      <c r="S12" s="214">
        <v>11.25</v>
      </c>
      <c r="T12" s="215">
        <v>30</v>
      </c>
      <c r="U12" s="215" t="s">
        <v>3373</v>
      </c>
      <c r="V12" s="214">
        <f t="shared" si="4"/>
        <v>10.85</v>
      </c>
      <c r="W12" s="215">
        <f t="shared" si="5"/>
        <v>60</v>
      </c>
      <c r="X12" s="215">
        <f t="shared" si="6"/>
        <v>1</v>
      </c>
      <c r="Y12" s="215">
        <f t="shared" si="7"/>
        <v>0</v>
      </c>
      <c r="Z12" s="215">
        <f t="shared" si="8"/>
        <v>1</v>
      </c>
      <c r="AA12" s="215">
        <f t="shared" si="9"/>
        <v>1</v>
      </c>
      <c r="AB12" s="215">
        <f t="shared" si="10"/>
        <v>2</v>
      </c>
      <c r="AC12" s="214">
        <f t="shared" si="11"/>
        <v>0.98</v>
      </c>
      <c r="AD12" s="214">
        <f t="shared" si="12"/>
        <v>10.754999999999999</v>
      </c>
      <c r="AE12" s="214">
        <f t="shared" si="13"/>
        <v>10.539899999999999</v>
      </c>
      <c r="AF12" s="215">
        <f t="shared" si="14"/>
        <v>120</v>
      </c>
      <c r="AG12" s="212" t="s">
        <v>3456</v>
      </c>
      <c r="AH12" s="212" t="s">
        <v>3460</v>
      </c>
      <c r="AI12" s="212" t="s">
        <v>3455</v>
      </c>
      <c r="AJ12" s="212" t="s">
        <v>3452</v>
      </c>
      <c r="AK12" s="212" t="s">
        <v>3451</v>
      </c>
      <c r="AL12" s="212" t="s">
        <v>3453</v>
      </c>
      <c r="AM12" s="212" t="s">
        <v>3454</v>
      </c>
      <c r="AN12" s="212" t="s">
        <v>3457</v>
      </c>
      <c r="AO12" s="212" t="s">
        <v>3459</v>
      </c>
      <c r="AP12" s="212" t="s">
        <v>3458</v>
      </c>
    </row>
    <row r="13" spans="1:42" s="217" customFormat="1" ht="11.25">
      <c r="A13" s="210">
        <v>3</v>
      </c>
      <c r="B13" s="222" t="s">
        <v>385</v>
      </c>
      <c r="C13" s="222" t="s">
        <v>386</v>
      </c>
      <c r="D13" s="221" t="s">
        <v>387</v>
      </c>
      <c r="E13" s="213">
        <v>3</v>
      </c>
      <c r="F13" s="214">
        <v>9.6300000000000008</v>
      </c>
      <c r="G13" s="215">
        <v>18</v>
      </c>
      <c r="H13" s="215" t="s">
        <v>3373</v>
      </c>
      <c r="I13" s="214">
        <v>10.37</v>
      </c>
      <c r="J13" s="215">
        <v>30</v>
      </c>
      <c r="K13" s="215" t="s">
        <v>3373</v>
      </c>
      <c r="L13" s="216">
        <f t="shared" si="0"/>
        <v>10</v>
      </c>
      <c r="M13" s="213">
        <f t="shared" si="1"/>
        <v>60</v>
      </c>
      <c r="N13" s="213">
        <f t="shared" si="2"/>
        <v>2</v>
      </c>
      <c r="O13" s="213">
        <f t="shared" si="3"/>
        <v>1</v>
      </c>
      <c r="P13" s="214">
        <v>10.9</v>
      </c>
      <c r="Q13" s="215">
        <v>30</v>
      </c>
      <c r="R13" s="215" t="s">
        <v>3372</v>
      </c>
      <c r="S13" s="214">
        <v>11.46</v>
      </c>
      <c r="T13" s="215">
        <v>30</v>
      </c>
      <c r="U13" s="215" t="s">
        <v>3372</v>
      </c>
      <c r="V13" s="214">
        <f t="shared" si="4"/>
        <v>11.18</v>
      </c>
      <c r="W13" s="215">
        <f t="shared" si="5"/>
        <v>60</v>
      </c>
      <c r="X13" s="215">
        <f t="shared" si="6"/>
        <v>0</v>
      </c>
      <c r="Y13" s="215">
        <f t="shared" si="7"/>
        <v>0</v>
      </c>
      <c r="Z13" s="215">
        <f t="shared" si="8"/>
        <v>2</v>
      </c>
      <c r="AA13" s="215">
        <f t="shared" si="9"/>
        <v>1</v>
      </c>
      <c r="AB13" s="215">
        <f t="shared" si="10"/>
        <v>3</v>
      </c>
      <c r="AC13" s="214">
        <f t="shared" si="11"/>
        <v>0.97</v>
      </c>
      <c r="AD13" s="214">
        <f t="shared" si="12"/>
        <v>10.59</v>
      </c>
      <c r="AE13" s="214">
        <f t="shared" si="13"/>
        <v>10.2723</v>
      </c>
      <c r="AF13" s="215">
        <f t="shared" si="14"/>
        <v>120</v>
      </c>
      <c r="AG13" s="212" t="s">
        <v>3451</v>
      </c>
      <c r="AH13" s="212" t="s">
        <v>3452</v>
      </c>
      <c r="AI13" s="212" t="s">
        <v>3460</v>
      </c>
      <c r="AJ13" s="212" t="s">
        <v>3456</v>
      </c>
      <c r="AK13" s="212" t="s">
        <v>3455</v>
      </c>
      <c r="AL13" s="212" t="s">
        <v>3454</v>
      </c>
      <c r="AM13" s="212" t="s">
        <v>3453</v>
      </c>
      <c r="AN13" s="212" t="s">
        <v>3459</v>
      </c>
      <c r="AO13" s="212" t="s">
        <v>3458</v>
      </c>
      <c r="AP13" s="212" t="s">
        <v>3457</v>
      </c>
    </row>
    <row r="14" spans="1:42" s="217" customFormat="1" ht="11.25">
      <c r="A14" s="210">
        <v>4</v>
      </c>
      <c r="B14" s="222" t="s">
        <v>1801</v>
      </c>
      <c r="C14" s="222" t="s">
        <v>580</v>
      </c>
      <c r="D14" s="221" t="s">
        <v>1802</v>
      </c>
      <c r="E14" s="213">
        <v>18</v>
      </c>
      <c r="F14" s="214">
        <v>9.6</v>
      </c>
      <c r="G14" s="215">
        <v>18</v>
      </c>
      <c r="H14" s="215" t="s">
        <v>3373</v>
      </c>
      <c r="I14" s="214">
        <v>10.4</v>
      </c>
      <c r="J14" s="215">
        <v>30</v>
      </c>
      <c r="K14" s="215" t="s">
        <v>3373</v>
      </c>
      <c r="L14" s="216">
        <f t="shared" si="0"/>
        <v>10</v>
      </c>
      <c r="M14" s="213">
        <f t="shared" si="1"/>
        <v>60</v>
      </c>
      <c r="N14" s="213">
        <f t="shared" si="2"/>
        <v>2</v>
      </c>
      <c r="O14" s="213">
        <f t="shared" si="3"/>
        <v>1</v>
      </c>
      <c r="P14" s="214">
        <v>10.76</v>
      </c>
      <c r="Q14" s="215">
        <v>30</v>
      </c>
      <c r="R14" s="215" t="s">
        <v>3372</v>
      </c>
      <c r="S14" s="214">
        <v>11.48</v>
      </c>
      <c r="T14" s="215">
        <v>30</v>
      </c>
      <c r="U14" s="215" t="s">
        <v>3372</v>
      </c>
      <c r="V14" s="214">
        <f t="shared" si="4"/>
        <v>11.120000000000001</v>
      </c>
      <c r="W14" s="215">
        <f t="shared" si="5"/>
        <v>60</v>
      </c>
      <c r="X14" s="215">
        <f t="shared" si="6"/>
        <v>0</v>
      </c>
      <c r="Y14" s="215">
        <f t="shared" si="7"/>
        <v>0</v>
      </c>
      <c r="Z14" s="215">
        <f t="shared" si="8"/>
        <v>2</v>
      </c>
      <c r="AA14" s="215">
        <f t="shared" si="9"/>
        <v>1</v>
      </c>
      <c r="AB14" s="215">
        <f t="shared" si="10"/>
        <v>3</v>
      </c>
      <c r="AC14" s="214">
        <f t="shared" si="11"/>
        <v>0.97</v>
      </c>
      <c r="AD14" s="214">
        <f t="shared" si="12"/>
        <v>10.56</v>
      </c>
      <c r="AE14" s="214">
        <f t="shared" si="13"/>
        <v>10.2432</v>
      </c>
      <c r="AF14" s="215">
        <f t="shared" si="14"/>
        <v>120</v>
      </c>
      <c r="AG14" s="212" t="s">
        <v>3456</v>
      </c>
      <c r="AH14" s="212" t="s">
        <v>3452</v>
      </c>
      <c r="AI14" s="212" t="s">
        <v>3453</v>
      </c>
      <c r="AJ14" s="212" t="s">
        <v>3460</v>
      </c>
      <c r="AK14" s="212" t="s">
        <v>3459</v>
      </c>
      <c r="AL14" s="212" t="s">
        <v>3455</v>
      </c>
      <c r="AM14" s="212" t="s">
        <v>3451</v>
      </c>
      <c r="AN14" s="212" t="s">
        <v>3454</v>
      </c>
      <c r="AO14" s="212" t="s">
        <v>3457</v>
      </c>
      <c r="AP14" s="212" t="s">
        <v>3458</v>
      </c>
    </row>
    <row r="15" spans="1:42" s="217" customFormat="1" ht="11.25">
      <c r="A15" s="210">
        <v>5</v>
      </c>
      <c r="B15" s="222" t="s">
        <v>1232</v>
      </c>
      <c r="C15" s="222" t="s">
        <v>1233</v>
      </c>
      <c r="D15" s="221" t="s">
        <v>1234</v>
      </c>
      <c r="E15" s="213">
        <v>12</v>
      </c>
      <c r="F15" s="214">
        <v>10.82</v>
      </c>
      <c r="G15" s="215">
        <v>30</v>
      </c>
      <c r="H15" s="215" t="s">
        <v>3372</v>
      </c>
      <c r="I15" s="214">
        <v>9.3699999999999992</v>
      </c>
      <c r="J15" s="215">
        <v>17</v>
      </c>
      <c r="K15" s="215" t="s">
        <v>3372</v>
      </c>
      <c r="L15" s="216">
        <f t="shared" si="0"/>
        <v>10.094999999999999</v>
      </c>
      <c r="M15" s="213">
        <f t="shared" si="1"/>
        <v>60</v>
      </c>
      <c r="N15" s="213">
        <f t="shared" si="2"/>
        <v>0</v>
      </c>
      <c r="O15" s="213">
        <f t="shared" si="3"/>
        <v>1</v>
      </c>
      <c r="P15" s="214">
        <v>9.89</v>
      </c>
      <c r="Q15" s="215">
        <v>10</v>
      </c>
      <c r="R15" s="215" t="s">
        <v>3372</v>
      </c>
      <c r="S15" s="214">
        <v>11.67</v>
      </c>
      <c r="T15" s="215">
        <v>30</v>
      </c>
      <c r="U15" s="215" t="s">
        <v>3372</v>
      </c>
      <c r="V15" s="214">
        <f t="shared" si="4"/>
        <v>10.780000000000001</v>
      </c>
      <c r="W15" s="215">
        <f t="shared" si="5"/>
        <v>60</v>
      </c>
      <c r="X15" s="215">
        <f t="shared" si="6"/>
        <v>0</v>
      </c>
      <c r="Y15" s="215">
        <f t="shared" si="7"/>
        <v>1</v>
      </c>
      <c r="Z15" s="215">
        <f t="shared" si="8"/>
        <v>0</v>
      </c>
      <c r="AA15" s="215">
        <f t="shared" si="9"/>
        <v>2</v>
      </c>
      <c r="AB15" s="215">
        <f t="shared" si="10"/>
        <v>2</v>
      </c>
      <c r="AC15" s="214">
        <f t="shared" si="11"/>
        <v>0.98</v>
      </c>
      <c r="AD15" s="214">
        <f t="shared" si="12"/>
        <v>10.4375</v>
      </c>
      <c r="AE15" s="214">
        <f t="shared" si="13"/>
        <v>10.22875</v>
      </c>
      <c r="AF15" s="215">
        <f t="shared" si="14"/>
        <v>120</v>
      </c>
      <c r="AG15" s="212" t="s">
        <v>3456</v>
      </c>
      <c r="AH15" s="212" t="s">
        <v>3453</v>
      </c>
      <c r="AI15" s="212" t="s">
        <v>3452</v>
      </c>
      <c r="AJ15" s="212" t="s">
        <v>3460</v>
      </c>
      <c r="AK15" s="212" t="s">
        <v>3451</v>
      </c>
      <c r="AL15" s="212" t="s">
        <v>3457</v>
      </c>
      <c r="AM15" s="212" t="s">
        <v>3455</v>
      </c>
      <c r="AN15" s="212" t="s">
        <v>3454</v>
      </c>
      <c r="AO15" s="212" t="s">
        <v>3459</v>
      </c>
      <c r="AP15" s="212" t="s">
        <v>3458</v>
      </c>
    </row>
    <row r="16" spans="1:42" s="217" customFormat="1" ht="11.25">
      <c r="A16" s="210">
        <v>6</v>
      </c>
      <c r="B16" s="222" t="s">
        <v>1204</v>
      </c>
      <c r="C16" s="222" t="s">
        <v>104</v>
      </c>
      <c r="D16" s="221" t="s">
        <v>1198</v>
      </c>
      <c r="E16" s="213">
        <v>11</v>
      </c>
      <c r="F16" s="214">
        <v>11.78</v>
      </c>
      <c r="G16" s="215">
        <v>30</v>
      </c>
      <c r="H16" s="215" t="s">
        <v>3372</v>
      </c>
      <c r="I16" s="214">
        <v>8.7200000000000006</v>
      </c>
      <c r="J16" s="215">
        <v>14</v>
      </c>
      <c r="K16" s="215" t="s">
        <v>3372</v>
      </c>
      <c r="L16" s="216">
        <f t="shared" si="0"/>
        <v>10.25</v>
      </c>
      <c r="M16" s="213">
        <f t="shared" si="1"/>
        <v>60</v>
      </c>
      <c r="N16" s="213">
        <f t="shared" si="2"/>
        <v>0</v>
      </c>
      <c r="O16" s="213">
        <f t="shared" si="3"/>
        <v>1</v>
      </c>
      <c r="P16" s="214">
        <v>9.6199999999999992</v>
      </c>
      <c r="Q16" s="215">
        <v>5</v>
      </c>
      <c r="R16" s="215" t="s">
        <v>3372</v>
      </c>
      <c r="S16" s="214">
        <v>11.57</v>
      </c>
      <c r="T16" s="215">
        <v>30</v>
      </c>
      <c r="U16" s="215" t="s">
        <v>3372</v>
      </c>
      <c r="V16" s="214">
        <f t="shared" si="4"/>
        <v>10.594999999999999</v>
      </c>
      <c r="W16" s="215">
        <f t="shared" si="5"/>
        <v>60</v>
      </c>
      <c r="X16" s="215">
        <f t="shared" si="6"/>
        <v>0</v>
      </c>
      <c r="Y16" s="215">
        <f t="shared" si="7"/>
        <v>1</v>
      </c>
      <c r="Z16" s="215">
        <f t="shared" si="8"/>
        <v>0</v>
      </c>
      <c r="AA16" s="215">
        <f t="shared" si="9"/>
        <v>2</v>
      </c>
      <c r="AB16" s="215">
        <f t="shared" si="10"/>
        <v>2</v>
      </c>
      <c r="AC16" s="214">
        <f t="shared" si="11"/>
        <v>0.98</v>
      </c>
      <c r="AD16" s="214">
        <f t="shared" si="12"/>
        <v>10.422499999999999</v>
      </c>
      <c r="AE16" s="214">
        <f t="shared" si="13"/>
        <v>10.214049999999999</v>
      </c>
      <c r="AF16" s="215">
        <f t="shared" si="14"/>
        <v>120</v>
      </c>
      <c r="AG16" s="212" t="s">
        <v>3453</v>
      </c>
      <c r="AH16" s="212" t="s">
        <v>3451</v>
      </c>
      <c r="AI16" s="212" t="s">
        <v>3456</v>
      </c>
      <c r="AJ16" s="212" t="s">
        <v>3457</v>
      </c>
      <c r="AK16" s="212" t="s">
        <v>3460</v>
      </c>
      <c r="AL16" s="212" t="s">
        <v>3455</v>
      </c>
      <c r="AM16" s="212" t="s">
        <v>3452</v>
      </c>
      <c r="AN16" s="212" t="s">
        <v>3459</v>
      </c>
      <c r="AO16" s="212" t="s">
        <v>3454</v>
      </c>
      <c r="AP16" s="212" t="s">
        <v>3458</v>
      </c>
    </row>
    <row r="17" spans="1:42" s="217" customFormat="1" ht="11.25">
      <c r="A17" s="210">
        <v>7</v>
      </c>
      <c r="B17" s="218" t="s">
        <v>732</v>
      </c>
      <c r="C17" s="218" t="s">
        <v>733</v>
      </c>
      <c r="D17" s="213" t="s">
        <v>734</v>
      </c>
      <c r="E17" s="213">
        <v>7</v>
      </c>
      <c r="F17" s="214">
        <v>11.01</v>
      </c>
      <c r="G17" s="215">
        <v>30</v>
      </c>
      <c r="H17" s="215" t="s">
        <v>3372</v>
      </c>
      <c r="I17" s="214">
        <v>10.61</v>
      </c>
      <c r="J17" s="215">
        <v>30</v>
      </c>
      <c r="K17" s="215" t="s">
        <v>3373</v>
      </c>
      <c r="L17" s="216">
        <f t="shared" si="0"/>
        <v>10.809999999999999</v>
      </c>
      <c r="M17" s="213">
        <f t="shared" si="1"/>
        <v>60</v>
      </c>
      <c r="N17" s="213">
        <f t="shared" si="2"/>
        <v>1</v>
      </c>
      <c r="O17" s="213">
        <f t="shared" si="3"/>
        <v>0</v>
      </c>
      <c r="P17" s="214">
        <v>8.74</v>
      </c>
      <c r="Q17" s="215">
        <v>12</v>
      </c>
      <c r="R17" s="215" t="s">
        <v>3373</v>
      </c>
      <c r="S17" s="214">
        <v>11.72</v>
      </c>
      <c r="T17" s="215">
        <v>30</v>
      </c>
      <c r="U17" s="215" t="s">
        <v>3372</v>
      </c>
      <c r="V17" s="214">
        <f t="shared" si="4"/>
        <v>10.23</v>
      </c>
      <c r="W17" s="215">
        <f t="shared" si="5"/>
        <v>60</v>
      </c>
      <c r="X17" s="215">
        <f t="shared" si="6"/>
        <v>1</v>
      </c>
      <c r="Y17" s="215">
        <f t="shared" si="7"/>
        <v>1</v>
      </c>
      <c r="Z17" s="215">
        <f t="shared" si="8"/>
        <v>2</v>
      </c>
      <c r="AA17" s="215">
        <f t="shared" si="9"/>
        <v>1</v>
      </c>
      <c r="AB17" s="215">
        <f t="shared" si="10"/>
        <v>3</v>
      </c>
      <c r="AC17" s="214">
        <f t="shared" si="11"/>
        <v>0.97</v>
      </c>
      <c r="AD17" s="214">
        <f t="shared" si="12"/>
        <v>10.52</v>
      </c>
      <c r="AE17" s="214">
        <f t="shared" si="13"/>
        <v>10.2044</v>
      </c>
      <c r="AF17" s="215">
        <f t="shared" si="14"/>
        <v>120</v>
      </c>
      <c r="AG17" s="212" t="s">
        <v>3456</v>
      </c>
      <c r="AH17" s="212" t="s">
        <v>3460</v>
      </c>
      <c r="AI17" s="212" t="s">
        <v>3457</v>
      </c>
      <c r="AJ17" s="212" t="s">
        <v>3455</v>
      </c>
      <c r="AK17" s="212" t="s">
        <v>3454</v>
      </c>
      <c r="AL17" s="212" t="s">
        <v>3459</v>
      </c>
      <c r="AM17" s="212" t="s">
        <v>3451</v>
      </c>
      <c r="AN17" s="212" t="s">
        <v>3453</v>
      </c>
      <c r="AO17" s="212" t="s">
        <v>3452</v>
      </c>
      <c r="AP17" s="212" t="s">
        <v>3458</v>
      </c>
    </row>
    <row r="18" spans="1:42" s="217" customFormat="1" ht="11.25">
      <c r="A18" s="210">
        <v>8</v>
      </c>
      <c r="B18" s="222" t="s">
        <v>567</v>
      </c>
      <c r="C18" s="222" t="s">
        <v>568</v>
      </c>
      <c r="D18" s="221" t="s">
        <v>569</v>
      </c>
      <c r="E18" s="213">
        <v>5</v>
      </c>
      <c r="F18" s="214">
        <v>12.18</v>
      </c>
      <c r="G18" s="215">
        <v>30</v>
      </c>
      <c r="H18" s="215" t="s">
        <v>3373</v>
      </c>
      <c r="I18" s="214">
        <v>8.18</v>
      </c>
      <c r="J18" s="215">
        <v>12</v>
      </c>
      <c r="K18" s="215" t="s">
        <v>3372</v>
      </c>
      <c r="L18" s="216">
        <f t="shared" si="0"/>
        <v>10.18</v>
      </c>
      <c r="M18" s="213">
        <f t="shared" si="1"/>
        <v>60</v>
      </c>
      <c r="N18" s="213">
        <f t="shared" si="2"/>
        <v>1</v>
      </c>
      <c r="O18" s="213">
        <f t="shared" si="3"/>
        <v>1</v>
      </c>
      <c r="P18" s="214">
        <v>9.4700000000000006</v>
      </c>
      <c r="Q18" s="215">
        <v>12</v>
      </c>
      <c r="R18" s="215" t="s">
        <v>3373</v>
      </c>
      <c r="S18" s="214">
        <v>12.63</v>
      </c>
      <c r="T18" s="215">
        <v>30</v>
      </c>
      <c r="U18" s="215" t="s">
        <v>3372</v>
      </c>
      <c r="V18" s="214">
        <f t="shared" si="4"/>
        <v>11.05</v>
      </c>
      <c r="W18" s="215">
        <f t="shared" si="5"/>
        <v>60</v>
      </c>
      <c r="X18" s="215">
        <f t="shared" si="6"/>
        <v>1</v>
      </c>
      <c r="Y18" s="215">
        <f t="shared" si="7"/>
        <v>1</v>
      </c>
      <c r="Z18" s="215">
        <f t="shared" si="8"/>
        <v>2</v>
      </c>
      <c r="AA18" s="215">
        <f t="shared" si="9"/>
        <v>2</v>
      </c>
      <c r="AB18" s="215">
        <f t="shared" si="10"/>
        <v>4</v>
      </c>
      <c r="AC18" s="214">
        <f t="shared" si="11"/>
        <v>0.96</v>
      </c>
      <c r="AD18" s="214">
        <f t="shared" si="12"/>
        <v>10.615</v>
      </c>
      <c r="AE18" s="214">
        <f t="shared" si="13"/>
        <v>10.1904</v>
      </c>
      <c r="AF18" s="215">
        <f t="shared" si="14"/>
        <v>120</v>
      </c>
      <c r="AG18" s="212" t="s">
        <v>3456</v>
      </c>
      <c r="AH18" s="212" t="s">
        <v>3451</v>
      </c>
      <c r="AI18" s="212" t="s">
        <v>3452</v>
      </c>
      <c r="AJ18" s="212" t="s">
        <v>3457</v>
      </c>
      <c r="AK18" s="212" t="s">
        <v>3460</v>
      </c>
      <c r="AL18" s="212" t="s">
        <v>3453</v>
      </c>
      <c r="AM18" s="212" t="s">
        <v>3455</v>
      </c>
      <c r="AN18" s="212" t="s">
        <v>3454</v>
      </c>
      <c r="AO18" s="212" t="s">
        <v>3458</v>
      </c>
      <c r="AP18" s="212" t="s">
        <v>3459</v>
      </c>
    </row>
    <row r="19" spans="1:42" s="217" customFormat="1" ht="11.25">
      <c r="A19" s="210">
        <v>9</v>
      </c>
      <c r="B19" s="218" t="s">
        <v>482</v>
      </c>
      <c r="C19" s="218" t="s">
        <v>1483</v>
      </c>
      <c r="D19" s="213" t="s">
        <v>1484</v>
      </c>
      <c r="E19" s="213">
        <v>14</v>
      </c>
      <c r="F19" s="214">
        <v>10.81</v>
      </c>
      <c r="G19" s="215">
        <v>30</v>
      </c>
      <c r="H19" s="215" t="s">
        <v>3372</v>
      </c>
      <c r="I19" s="214">
        <v>12.21</v>
      </c>
      <c r="J19" s="215">
        <v>30</v>
      </c>
      <c r="K19" s="215" t="s">
        <v>3372</v>
      </c>
      <c r="L19" s="216">
        <f t="shared" si="0"/>
        <v>11.510000000000002</v>
      </c>
      <c r="M19" s="213">
        <f t="shared" si="1"/>
        <v>60</v>
      </c>
      <c r="N19" s="213">
        <f t="shared" si="2"/>
        <v>0</v>
      </c>
      <c r="O19" s="213">
        <f t="shared" si="3"/>
        <v>0</v>
      </c>
      <c r="P19" s="214">
        <v>9.99</v>
      </c>
      <c r="Q19" s="215">
        <v>16</v>
      </c>
      <c r="R19" s="215" t="s">
        <v>3373</v>
      </c>
      <c r="S19" s="214">
        <v>11.56</v>
      </c>
      <c r="T19" s="215">
        <v>30</v>
      </c>
      <c r="U19" s="215" t="s">
        <v>3372</v>
      </c>
      <c r="V19" s="214">
        <f t="shared" si="4"/>
        <v>10.775</v>
      </c>
      <c r="W19" s="215">
        <f t="shared" si="5"/>
        <v>60</v>
      </c>
      <c r="X19" s="215">
        <f t="shared" si="6"/>
        <v>1</v>
      </c>
      <c r="Y19" s="215">
        <f t="shared" si="7"/>
        <v>1</v>
      </c>
      <c r="Z19" s="215">
        <f t="shared" si="8"/>
        <v>1</v>
      </c>
      <c r="AA19" s="215">
        <f t="shared" si="9"/>
        <v>1</v>
      </c>
      <c r="AB19" s="215">
        <f t="shared" si="10"/>
        <v>2</v>
      </c>
      <c r="AC19" s="214">
        <f>IF(AB19=0,0.93,IF(AB19=1,0.92,IF(AB19=2,0.91,IF(AB19=3,0.9,IF(AB19=4,0.89,IF(AB19=5,0.88,IF(AB19=6,0.87)))))))</f>
        <v>0.91</v>
      </c>
      <c r="AD19" s="214">
        <f t="shared" si="12"/>
        <v>11.142500000000002</v>
      </c>
      <c r="AE19" s="214">
        <f t="shared" si="13"/>
        <v>10.139675000000002</v>
      </c>
      <c r="AF19" s="215">
        <f t="shared" si="14"/>
        <v>120</v>
      </c>
      <c r="AG19" s="212" t="s">
        <v>3456</v>
      </c>
      <c r="AH19" s="212" t="s">
        <v>3460</v>
      </c>
      <c r="AI19" s="212" t="s">
        <v>3451</v>
      </c>
      <c r="AJ19" s="212" t="s">
        <v>3453</v>
      </c>
      <c r="AK19" s="212" t="s">
        <v>3457</v>
      </c>
      <c r="AL19" s="212" t="s">
        <v>3458</v>
      </c>
      <c r="AM19" s="212" t="s">
        <v>3455</v>
      </c>
      <c r="AN19" s="212" t="s">
        <v>3454</v>
      </c>
      <c r="AO19" s="212" t="s">
        <v>3459</v>
      </c>
      <c r="AP19" s="212" t="s">
        <v>3452</v>
      </c>
    </row>
    <row r="20" spans="1:42" s="217" customFormat="1" ht="11.25">
      <c r="A20" s="210">
        <v>10</v>
      </c>
      <c r="B20" s="222" t="s">
        <v>1057</v>
      </c>
      <c r="C20" s="222" t="s">
        <v>1058</v>
      </c>
      <c r="D20" s="221" t="s">
        <v>1059</v>
      </c>
      <c r="E20" s="213">
        <v>10</v>
      </c>
      <c r="F20" s="214">
        <v>9.6199999999999992</v>
      </c>
      <c r="G20" s="215">
        <v>23</v>
      </c>
      <c r="H20" s="215" t="s">
        <v>3373</v>
      </c>
      <c r="I20" s="214">
        <v>10.38</v>
      </c>
      <c r="J20" s="215">
        <v>30</v>
      </c>
      <c r="K20" s="215" t="s">
        <v>3373</v>
      </c>
      <c r="L20" s="216">
        <f t="shared" si="0"/>
        <v>10</v>
      </c>
      <c r="M20" s="213">
        <f t="shared" si="1"/>
        <v>60</v>
      </c>
      <c r="N20" s="213">
        <f t="shared" si="2"/>
        <v>2</v>
      </c>
      <c r="O20" s="213">
        <f t="shared" si="3"/>
        <v>1</v>
      </c>
      <c r="P20" s="214">
        <v>9.77</v>
      </c>
      <c r="Q20" s="215">
        <v>13</v>
      </c>
      <c r="R20" s="215" t="s">
        <v>3373</v>
      </c>
      <c r="S20" s="214">
        <v>12.31</v>
      </c>
      <c r="T20" s="215">
        <v>30</v>
      </c>
      <c r="U20" s="215" t="s">
        <v>3372</v>
      </c>
      <c r="V20" s="214">
        <f t="shared" si="4"/>
        <v>11.04</v>
      </c>
      <c r="W20" s="215">
        <f t="shared" si="5"/>
        <v>60</v>
      </c>
      <c r="X20" s="215">
        <f t="shared" si="6"/>
        <v>1</v>
      </c>
      <c r="Y20" s="215">
        <f t="shared" si="7"/>
        <v>1</v>
      </c>
      <c r="Z20" s="215">
        <f t="shared" si="8"/>
        <v>3</v>
      </c>
      <c r="AA20" s="215">
        <f t="shared" si="9"/>
        <v>2</v>
      </c>
      <c r="AB20" s="215">
        <f t="shared" si="10"/>
        <v>5</v>
      </c>
      <c r="AC20" s="214">
        <f>IF(AB20=0,1,IF(AB20=1,0.99,IF(AB20=2,0.98,IF(AB20=3,0.97,IF(AB20=4,0.96,IF(AB20=5,0.95,IF(AB20=6,0.94)))))))</f>
        <v>0.95</v>
      </c>
      <c r="AD20" s="214">
        <f t="shared" si="12"/>
        <v>10.52</v>
      </c>
      <c r="AE20" s="214">
        <f t="shared" si="13"/>
        <v>9.9939999999999998</v>
      </c>
      <c r="AF20" s="215">
        <f t="shared" si="14"/>
        <v>120</v>
      </c>
      <c r="AG20" s="212" t="s">
        <v>3451</v>
      </c>
      <c r="AH20" s="212" t="s">
        <v>3452</v>
      </c>
      <c r="AI20" s="212" t="s">
        <v>3456</v>
      </c>
      <c r="AJ20" s="212" t="s">
        <v>3454</v>
      </c>
      <c r="AK20" s="212" t="s">
        <v>3457</v>
      </c>
      <c r="AL20" s="212" t="s">
        <v>3455</v>
      </c>
      <c r="AM20" s="212" t="s">
        <v>3460</v>
      </c>
      <c r="AN20" s="212" t="s">
        <v>3453</v>
      </c>
      <c r="AO20" s="212" t="s">
        <v>3458</v>
      </c>
      <c r="AP20" s="212" t="s">
        <v>3459</v>
      </c>
    </row>
    <row r="21" spans="1:42" s="217" customFormat="1" ht="11.25">
      <c r="A21" s="210">
        <v>11</v>
      </c>
      <c r="B21" s="218" t="s">
        <v>2676</v>
      </c>
      <c r="C21" s="218" t="s">
        <v>618</v>
      </c>
      <c r="D21" s="213" t="s">
        <v>2677</v>
      </c>
      <c r="E21" s="213">
        <v>27</v>
      </c>
      <c r="F21" s="214">
        <v>10.61</v>
      </c>
      <c r="G21" s="215">
        <v>30</v>
      </c>
      <c r="H21" s="215" t="s">
        <v>3372</v>
      </c>
      <c r="I21" s="214">
        <v>10</v>
      </c>
      <c r="J21" s="215">
        <v>30</v>
      </c>
      <c r="K21" s="215" t="s">
        <v>3373</v>
      </c>
      <c r="L21" s="216">
        <f t="shared" si="0"/>
        <v>10.305</v>
      </c>
      <c r="M21" s="213">
        <f t="shared" si="1"/>
        <v>60</v>
      </c>
      <c r="N21" s="213">
        <f t="shared" si="2"/>
        <v>1</v>
      </c>
      <c r="O21" s="213">
        <f t="shared" si="3"/>
        <v>0</v>
      </c>
      <c r="P21" s="214">
        <v>9.6300000000000008</v>
      </c>
      <c r="Q21" s="215">
        <v>18</v>
      </c>
      <c r="R21" s="215" t="s">
        <v>3373</v>
      </c>
      <c r="S21" s="214">
        <v>10.92</v>
      </c>
      <c r="T21" s="215">
        <v>30</v>
      </c>
      <c r="U21" s="215" t="s">
        <v>3372</v>
      </c>
      <c r="V21" s="214">
        <f t="shared" si="4"/>
        <v>10.275</v>
      </c>
      <c r="W21" s="215">
        <f t="shared" si="5"/>
        <v>60</v>
      </c>
      <c r="X21" s="215">
        <f t="shared" si="6"/>
        <v>1</v>
      </c>
      <c r="Y21" s="215">
        <f t="shared" si="7"/>
        <v>1</v>
      </c>
      <c r="Z21" s="215">
        <f t="shared" si="8"/>
        <v>2</v>
      </c>
      <c r="AA21" s="215">
        <f t="shared" si="9"/>
        <v>1</v>
      </c>
      <c r="AB21" s="215">
        <f t="shared" si="10"/>
        <v>3</v>
      </c>
      <c r="AC21" s="214">
        <f>IF(AB21=0,1,IF(AB21=1,0.99,IF(AB21=2,0.98,IF(AB21=3,0.97,IF(AB21=4,0.96,IF(AB21=5,0.95,IF(AB21=6,0.94)))))))</f>
        <v>0.97</v>
      </c>
      <c r="AD21" s="214">
        <f t="shared" si="12"/>
        <v>10.29</v>
      </c>
      <c r="AE21" s="214">
        <f t="shared" si="13"/>
        <v>9.9812999999999992</v>
      </c>
      <c r="AF21" s="215">
        <f t="shared" si="14"/>
        <v>120</v>
      </c>
      <c r="AG21" s="212" t="s">
        <v>3457</v>
      </c>
      <c r="AH21" s="212" t="s">
        <v>3452</v>
      </c>
      <c r="AI21" s="212" t="s">
        <v>3456</v>
      </c>
      <c r="AJ21" s="212" t="s">
        <v>3454</v>
      </c>
      <c r="AK21" s="212" t="s">
        <v>3455</v>
      </c>
      <c r="AL21" s="212" t="s">
        <v>3460</v>
      </c>
      <c r="AM21" s="212" t="s">
        <v>3451</v>
      </c>
      <c r="AN21" s="212" t="s">
        <v>3453</v>
      </c>
      <c r="AO21" s="212" t="s">
        <v>3459</v>
      </c>
      <c r="AP21" s="212" t="s">
        <v>3458</v>
      </c>
    </row>
    <row r="22" spans="1:42" s="217" customFormat="1" ht="11.25">
      <c r="A22" s="210">
        <v>12</v>
      </c>
      <c r="B22" s="218" t="s">
        <v>1557</v>
      </c>
      <c r="C22" s="218" t="s">
        <v>1558</v>
      </c>
      <c r="D22" s="213" t="s">
        <v>1559</v>
      </c>
      <c r="E22" s="213">
        <v>15</v>
      </c>
      <c r="F22" s="214">
        <v>10.08</v>
      </c>
      <c r="G22" s="215">
        <v>30</v>
      </c>
      <c r="H22" s="215" t="s">
        <v>3372</v>
      </c>
      <c r="I22" s="214">
        <v>10.130000000000001</v>
      </c>
      <c r="J22" s="215">
        <v>30</v>
      </c>
      <c r="K22" s="215" t="s">
        <v>3373</v>
      </c>
      <c r="L22" s="216">
        <f t="shared" si="0"/>
        <v>10.105</v>
      </c>
      <c r="M22" s="213">
        <f t="shared" si="1"/>
        <v>60</v>
      </c>
      <c r="N22" s="213">
        <f t="shared" si="2"/>
        <v>1</v>
      </c>
      <c r="O22" s="213">
        <f t="shared" si="3"/>
        <v>0</v>
      </c>
      <c r="P22" s="214">
        <v>9.6300000000000008</v>
      </c>
      <c r="Q22" s="215">
        <v>7</v>
      </c>
      <c r="R22" s="215" t="s">
        <v>3373</v>
      </c>
      <c r="S22" s="214">
        <v>11.28</v>
      </c>
      <c r="T22" s="215">
        <v>30</v>
      </c>
      <c r="U22" s="215" t="s">
        <v>3372</v>
      </c>
      <c r="V22" s="214">
        <f t="shared" si="4"/>
        <v>10.455</v>
      </c>
      <c r="W22" s="215">
        <f t="shared" si="5"/>
        <v>60</v>
      </c>
      <c r="X22" s="215">
        <f t="shared" si="6"/>
        <v>1</v>
      </c>
      <c r="Y22" s="215">
        <f t="shared" si="7"/>
        <v>1</v>
      </c>
      <c r="Z22" s="215">
        <f t="shared" si="8"/>
        <v>2</v>
      </c>
      <c r="AA22" s="215">
        <f t="shared" si="9"/>
        <v>1</v>
      </c>
      <c r="AB22" s="215">
        <f t="shared" si="10"/>
        <v>3</v>
      </c>
      <c r="AC22" s="214">
        <f>IF(AB22=0,1,IF(AB22=1,0.99,IF(AB22=2,0.98,IF(AB22=3,0.97,IF(AB22=4,0.96,IF(AB22=5,0.95,IF(AB22=6,0.94)))))))</f>
        <v>0.97</v>
      </c>
      <c r="AD22" s="214">
        <f t="shared" si="12"/>
        <v>10.280000000000001</v>
      </c>
      <c r="AE22" s="214">
        <f t="shared" si="13"/>
        <v>9.9716000000000005</v>
      </c>
      <c r="AF22" s="215">
        <f t="shared" si="14"/>
        <v>120</v>
      </c>
      <c r="AG22" s="212" t="s">
        <v>3451</v>
      </c>
      <c r="AH22" s="212" t="s">
        <v>3453</v>
      </c>
      <c r="AI22" s="212" t="s">
        <v>3456</v>
      </c>
      <c r="AJ22" s="212" t="s">
        <v>3452</v>
      </c>
      <c r="AK22" s="212" t="s">
        <v>3454</v>
      </c>
      <c r="AL22" s="212" t="s">
        <v>3455</v>
      </c>
      <c r="AM22" s="212" t="s">
        <v>3460</v>
      </c>
      <c r="AN22" s="212" t="s">
        <v>3457</v>
      </c>
      <c r="AO22" s="212" t="s">
        <v>3459</v>
      </c>
      <c r="AP22" s="212" t="s">
        <v>3458</v>
      </c>
    </row>
    <row r="23" spans="1:42" s="217" customFormat="1" ht="11.25">
      <c r="A23" s="210">
        <v>13</v>
      </c>
      <c r="B23" s="220" t="s">
        <v>1600</v>
      </c>
      <c r="C23" s="220" t="s">
        <v>3471</v>
      </c>
      <c r="D23" s="221" t="s">
        <v>1601</v>
      </c>
      <c r="E23" s="213">
        <v>15</v>
      </c>
      <c r="F23" s="214">
        <v>10.119999999999999</v>
      </c>
      <c r="G23" s="215">
        <v>30</v>
      </c>
      <c r="H23" s="215" t="s">
        <v>3372</v>
      </c>
      <c r="I23" s="214">
        <v>10.28</v>
      </c>
      <c r="J23" s="215">
        <v>30</v>
      </c>
      <c r="K23" s="215" t="s">
        <v>3373</v>
      </c>
      <c r="L23" s="216">
        <f t="shared" si="0"/>
        <v>10.199999999999999</v>
      </c>
      <c r="M23" s="213">
        <f t="shared" si="1"/>
        <v>60</v>
      </c>
      <c r="N23" s="213">
        <f t="shared" si="2"/>
        <v>1</v>
      </c>
      <c r="O23" s="213">
        <f t="shared" si="3"/>
        <v>0</v>
      </c>
      <c r="P23" s="214">
        <v>9.17</v>
      </c>
      <c r="Q23" s="215">
        <v>12</v>
      </c>
      <c r="R23" s="215" t="s">
        <v>3373</v>
      </c>
      <c r="S23" s="214">
        <v>11.92</v>
      </c>
      <c r="T23" s="215">
        <v>30</v>
      </c>
      <c r="U23" s="215" t="s">
        <v>3373</v>
      </c>
      <c r="V23" s="214">
        <f t="shared" si="4"/>
        <v>10.545</v>
      </c>
      <c r="W23" s="215">
        <f t="shared" si="5"/>
        <v>60</v>
      </c>
      <c r="X23" s="215">
        <f t="shared" si="6"/>
        <v>2</v>
      </c>
      <c r="Y23" s="215">
        <f t="shared" si="7"/>
        <v>1</v>
      </c>
      <c r="Z23" s="215">
        <f t="shared" si="8"/>
        <v>3</v>
      </c>
      <c r="AA23" s="215">
        <f t="shared" si="9"/>
        <v>1</v>
      </c>
      <c r="AB23" s="215">
        <f t="shared" si="10"/>
        <v>4</v>
      </c>
      <c r="AC23" s="214">
        <f>IF(AB23=0,1,IF(AB23=1,0.99,IF(AB23=2,0.98,IF(AB23=3,0.97,IF(AB23=4,0.96,IF(AB23=5,0.95,IF(AB23=6,0.94)))))))</f>
        <v>0.96</v>
      </c>
      <c r="AD23" s="214">
        <f t="shared" si="12"/>
        <v>10.372499999999999</v>
      </c>
      <c r="AE23" s="214">
        <f t="shared" si="13"/>
        <v>9.9575999999999976</v>
      </c>
      <c r="AF23" s="215">
        <f t="shared" si="14"/>
        <v>120</v>
      </c>
      <c r="AG23" s="212" t="s">
        <v>3451</v>
      </c>
      <c r="AH23" s="212" t="s">
        <v>3453</v>
      </c>
      <c r="AI23" s="212" t="s">
        <v>3455</v>
      </c>
      <c r="AJ23" s="212" t="s">
        <v>3456</v>
      </c>
      <c r="AK23" s="212" t="s">
        <v>3452</v>
      </c>
      <c r="AL23" s="212" t="s">
        <v>3454</v>
      </c>
      <c r="AM23" s="212" t="s">
        <v>3457</v>
      </c>
      <c r="AN23" s="212" t="s">
        <v>3460</v>
      </c>
      <c r="AO23" s="212" t="s">
        <v>3459</v>
      </c>
      <c r="AP23" s="212" t="s">
        <v>3458</v>
      </c>
    </row>
    <row r="24" spans="1:42" s="217" customFormat="1" ht="11.25">
      <c r="A24" s="210">
        <v>14</v>
      </c>
      <c r="B24" s="222" t="s">
        <v>1338</v>
      </c>
      <c r="C24" s="222" t="s">
        <v>760</v>
      </c>
      <c r="D24" s="221" t="s">
        <v>1339</v>
      </c>
      <c r="E24" s="213">
        <v>13</v>
      </c>
      <c r="F24" s="214">
        <v>10.75</v>
      </c>
      <c r="G24" s="215">
        <v>30</v>
      </c>
      <c r="H24" s="215" t="s">
        <v>3373</v>
      </c>
      <c r="I24" s="214">
        <v>9.49</v>
      </c>
      <c r="J24" s="215">
        <v>12</v>
      </c>
      <c r="K24" s="215" t="s">
        <v>3373</v>
      </c>
      <c r="L24" s="216">
        <f t="shared" si="0"/>
        <v>10.120000000000001</v>
      </c>
      <c r="M24" s="213">
        <f t="shared" si="1"/>
        <v>60</v>
      </c>
      <c r="N24" s="213">
        <f t="shared" si="2"/>
        <v>2</v>
      </c>
      <c r="O24" s="213">
        <f t="shared" si="3"/>
        <v>1</v>
      </c>
      <c r="P24" s="214">
        <v>8.7899999999999991</v>
      </c>
      <c r="Q24" s="215">
        <v>10</v>
      </c>
      <c r="R24" s="215" t="s">
        <v>3373</v>
      </c>
      <c r="S24" s="214">
        <v>12.89</v>
      </c>
      <c r="T24" s="215">
        <v>30</v>
      </c>
      <c r="U24" s="215" t="s">
        <v>3372</v>
      </c>
      <c r="V24" s="214">
        <f t="shared" si="4"/>
        <v>10.84</v>
      </c>
      <c r="W24" s="215">
        <f t="shared" si="5"/>
        <v>60</v>
      </c>
      <c r="X24" s="215">
        <f t="shared" si="6"/>
        <v>1</v>
      </c>
      <c r="Y24" s="215">
        <f t="shared" si="7"/>
        <v>1</v>
      </c>
      <c r="Z24" s="215">
        <f t="shared" si="8"/>
        <v>3</v>
      </c>
      <c r="AA24" s="215">
        <f t="shared" si="9"/>
        <v>2</v>
      </c>
      <c r="AB24" s="215">
        <f t="shared" si="10"/>
        <v>5</v>
      </c>
      <c r="AC24" s="214">
        <f>IF(AB24=0,1,IF(AB24=1,0.99,IF(AB24=2,0.98,IF(AB24=3,0.97,IF(AB24=4,0.96,IF(AB24=5,0.95,IF(AB24=6,0.94)))))))</f>
        <v>0.95</v>
      </c>
      <c r="AD24" s="214">
        <f t="shared" si="12"/>
        <v>10.48</v>
      </c>
      <c r="AE24" s="214">
        <f t="shared" si="13"/>
        <v>9.9559999999999995</v>
      </c>
      <c r="AF24" s="215">
        <f t="shared" si="14"/>
        <v>120</v>
      </c>
      <c r="AG24" s="212" t="s">
        <v>3456</v>
      </c>
      <c r="AH24" s="212" t="s">
        <v>3452</v>
      </c>
      <c r="AI24" s="212" t="s">
        <v>3454</v>
      </c>
      <c r="AJ24" s="212" t="s">
        <v>3451</v>
      </c>
      <c r="AK24" s="212" t="s">
        <v>3455</v>
      </c>
      <c r="AL24" s="212" t="s">
        <v>3459</v>
      </c>
      <c r="AM24" s="212" t="s">
        <v>3460</v>
      </c>
      <c r="AN24" s="212" t="s">
        <v>3453</v>
      </c>
      <c r="AO24" s="212" t="s">
        <v>3457</v>
      </c>
      <c r="AP24" s="212" t="s">
        <v>3458</v>
      </c>
    </row>
    <row r="25" spans="1:42" s="217" customFormat="1" ht="11.25">
      <c r="A25" s="210">
        <v>15</v>
      </c>
      <c r="B25" s="218" t="s">
        <v>861</v>
      </c>
      <c r="C25" s="218" t="s">
        <v>707</v>
      </c>
      <c r="D25" s="221" t="s">
        <v>862</v>
      </c>
      <c r="E25" s="213">
        <v>8</v>
      </c>
      <c r="F25" s="214">
        <v>10.38</v>
      </c>
      <c r="G25" s="215">
        <v>30</v>
      </c>
      <c r="H25" s="215" t="s">
        <v>3372</v>
      </c>
      <c r="I25" s="214">
        <v>10.27</v>
      </c>
      <c r="J25" s="215">
        <v>30</v>
      </c>
      <c r="K25" s="215" t="s">
        <v>3372</v>
      </c>
      <c r="L25" s="216">
        <f t="shared" si="0"/>
        <v>10.324999999999999</v>
      </c>
      <c r="M25" s="213">
        <f t="shared" si="1"/>
        <v>60</v>
      </c>
      <c r="N25" s="213">
        <f t="shared" si="2"/>
        <v>0</v>
      </c>
      <c r="O25" s="213">
        <f t="shared" si="3"/>
        <v>0</v>
      </c>
      <c r="P25" s="214">
        <v>10.56</v>
      </c>
      <c r="Q25" s="215">
        <v>30</v>
      </c>
      <c r="R25" s="215" t="s">
        <v>3372</v>
      </c>
      <c r="S25" s="214">
        <v>11.61</v>
      </c>
      <c r="T25" s="215">
        <v>30</v>
      </c>
      <c r="U25" s="215" t="s">
        <v>3372</v>
      </c>
      <c r="V25" s="214">
        <f t="shared" si="4"/>
        <v>11.085000000000001</v>
      </c>
      <c r="W25" s="215">
        <f t="shared" si="5"/>
        <v>60</v>
      </c>
      <c r="X25" s="215">
        <f t="shared" si="6"/>
        <v>0</v>
      </c>
      <c r="Y25" s="215">
        <f t="shared" si="7"/>
        <v>0</v>
      </c>
      <c r="Z25" s="215">
        <f t="shared" si="8"/>
        <v>0</v>
      </c>
      <c r="AA25" s="215">
        <f t="shared" si="9"/>
        <v>0</v>
      </c>
      <c r="AB25" s="215">
        <f t="shared" si="10"/>
        <v>0</v>
      </c>
      <c r="AC25" s="214">
        <f>IF(AB25=0,0.93,IF(AB25=1,0.92,IF(AB25=2,0.91,IF(AB25=3,0.9,IF(AB25=4,0.89,IF(AB25=5,0.88,IF(AB25=6,0.87)))))))</f>
        <v>0.93</v>
      </c>
      <c r="AD25" s="214">
        <f t="shared" si="12"/>
        <v>10.705</v>
      </c>
      <c r="AE25" s="214">
        <f t="shared" si="13"/>
        <v>9.9556500000000003</v>
      </c>
      <c r="AF25" s="215">
        <f t="shared" si="14"/>
        <v>120</v>
      </c>
      <c r="AG25" s="212" t="s">
        <v>3456</v>
      </c>
      <c r="AH25" s="212" t="s">
        <v>3454</v>
      </c>
      <c r="AI25" s="212" t="s">
        <v>3452</v>
      </c>
      <c r="AJ25" s="212" t="s">
        <v>3451</v>
      </c>
      <c r="AK25" s="212" t="s">
        <v>3455</v>
      </c>
      <c r="AL25" s="212" t="s">
        <v>3453</v>
      </c>
      <c r="AM25" s="212" t="s">
        <v>3460</v>
      </c>
      <c r="AN25" s="212" t="s">
        <v>3459</v>
      </c>
      <c r="AO25" s="212" t="s">
        <v>3457</v>
      </c>
      <c r="AP25" s="212" t="s">
        <v>3458</v>
      </c>
    </row>
    <row r="26" spans="1:42" s="327" customFormat="1" ht="11.25">
      <c r="A26" s="210">
        <v>16</v>
      </c>
      <c r="B26" s="320" t="s">
        <v>518</v>
      </c>
      <c r="C26" s="320" t="s">
        <v>2379</v>
      </c>
      <c r="D26" s="321" t="s">
        <v>2380</v>
      </c>
      <c r="E26" s="322">
        <v>24</v>
      </c>
      <c r="F26" s="323">
        <v>10</v>
      </c>
      <c r="G26" s="324">
        <v>30</v>
      </c>
      <c r="H26" s="324" t="s">
        <v>3373</v>
      </c>
      <c r="I26" s="323">
        <v>10</v>
      </c>
      <c r="J26" s="324">
        <v>30</v>
      </c>
      <c r="K26" s="324" t="s">
        <v>3373</v>
      </c>
      <c r="L26" s="325">
        <f t="shared" si="0"/>
        <v>10</v>
      </c>
      <c r="M26" s="322">
        <f t="shared" si="1"/>
        <v>60</v>
      </c>
      <c r="N26" s="322">
        <f t="shared" si="2"/>
        <v>2</v>
      </c>
      <c r="O26" s="322">
        <f t="shared" si="3"/>
        <v>0</v>
      </c>
      <c r="P26" s="323">
        <v>10.01</v>
      </c>
      <c r="Q26" s="324">
        <v>30</v>
      </c>
      <c r="R26" s="324" t="s">
        <v>3373</v>
      </c>
      <c r="S26" s="323">
        <v>11.04</v>
      </c>
      <c r="T26" s="324">
        <v>30</v>
      </c>
      <c r="U26" s="324" t="s">
        <v>3372</v>
      </c>
      <c r="V26" s="323">
        <f t="shared" si="4"/>
        <v>10.524999999999999</v>
      </c>
      <c r="W26" s="324">
        <f t="shared" si="5"/>
        <v>60</v>
      </c>
      <c r="X26" s="324">
        <f t="shared" si="6"/>
        <v>1</v>
      </c>
      <c r="Y26" s="324">
        <f t="shared" si="7"/>
        <v>0</v>
      </c>
      <c r="Z26" s="324">
        <f t="shared" si="8"/>
        <v>3</v>
      </c>
      <c r="AA26" s="324">
        <f t="shared" si="9"/>
        <v>0</v>
      </c>
      <c r="AB26" s="324">
        <f t="shared" si="10"/>
        <v>3</v>
      </c>
      <c r="AC26" s="323">
        <f>IF(AB26=0,1,IF(AB26=1,0.99,IF(AB26=2,0.98,IF(AB26=3,0.97,IF(AB26=4,0.96,IF(AB26=5,0.95,IF(AB26=6,0.94)))))))</f>
        <v>0.97</v>
      </c>
      <c r="AD26" s="323">
        <f t="shared" si="12"/>
        <v>10.262499999999999</v>
      </c>
      <c r="AE26" s="323">
        <f t="shared" si="13"/>
        <v>9.9546249999999983</v>
      </c>
      <c r="AF26" s="324">
        <f t="shared" si="14"/>
        <v>120</v>
      </c>
      <c r="AG26" s="326" t="s">
        <v>3453</v>
      </c>
      <c r="AH26" s="326" t="s">
        <v>3451</v>
      </c>
      <c r="AI26" s="326" t="s">
        <v>3456</v>
      </c>
      <c r="AJ26" s="326" t="s">
        <v>3452</v>
      </c>
      <c r="AK26" s="326" t="s">
        <v>3455</v>
      </c>
      <c r="AL26" s="326" t="s">
        <v>3454</v>
      </c>
      <c r="AM26" s="326" t="s">
        <v>3457</v>
      </c>
      <c r="AN26" s="326" t="s">
        <v>3460</v>
      </c>
      <c r="AO26" s="326" t="s">
        <v>3458</v>
      </c>
      <c r="AP26" s="326" t="s">
        <v>3459</v>
      </c>
    </row>
    <row r="27" spans="1:42" s="217" customFormat="1" ht="11.25">
      <c r="A27" s="210">
        <v>17</v>
      </c>
      <c r="B27" s="227" t="s">
        <v>2134</v>
      </c>
      <c r="C27" s="227" t="s">
        <v>2135</v>
      </c>
      <c r="D27" s="226" t="s">
        <v>2136</v>
      </c>
      <c r="E27" s="213">
        <v>21</v>
      </c>
      <c r="F27" s="214">
        <v>11.24</v>
      </c>
      <c r="G27" s="215">
        <v>30</v>
      </c>
      <c r="H27" s="215" t="s">
        <v>3372</v>
      </c>
      <c r="I27" s="214">
        <v>9.7200000000000006</v>
      </c>
      <c r="J27" s="215">
        <v>24</v>
      </c>
      <c r="K27" s="215" t="s">
        <v>3373</v>
      </c>
      <c r="L27" s="216">
        <f t="shared" si="0"/>
        <v>10.48</v>
      </c>
      <c r="M27" s="213">
        <f t="shared" si="1"/>
        <v>60</v>
      </c>
      <c r="N27" s="213">
        <f t="shared" si="2"/>
        <v>1</v>
      </c>
      <c r="O27" s="213">
        <f t="shared" si="3"/>
        <v>1</v>
      </c>
      <c r="P27" s="214">
        <v>10</v>
      </c>
      <c r="Q27" s="215">
        <v>30</v>
      </c>
      <c r="R27" s="215" t="s">
        <v>3373</v>
      </c>
      <c r="S27" s="214">
        <v>13.28</v>
      </c>
      <c r="T27" s="215">
        <v>30</v>
      </c>
      <c r="U27" s="215" t="s">
        <v>3372</v>
      </c>
      <c r="V27" s="214">
        <f t="shared" si="4"/>
        <v>11.64</v>
      </c>
      <c r="W27" s="215">
        <f t="shared" si="5"/>
        <v>60</v>
      </c>
      <c r="X27" s="215">
        <f t="shared" si="6"/>
        <v>1</v>
      </c>
      <c r="Y27" s="215">
        <f t="shared" si="7"/>
        <v>0</v>
      </c>
      <c r="Z27" s="215">
        <f t="shared" si="8"/>
        <v>2</v>
      </c>
      <c r="AA27" s="215">
        <f t="shared" si="9"/>
        <v>1</v>
      </c>
      <c r="AB27" s="215">
        <f t="shared" si="10"/>
        <v>3</v>
      </c>
      <c r="AC27" s="214">
        <f>IF(AB27=0,0.93,IF(AB27=1,0.92,IF(AB27=2,0.91,IF(AB27=3,0.9,IF(AB27=4,0.89,IF(AB27=5,0.88,IF(AB27=6,0.87)))))))</f>
        <v>0.9</v>
      </c>
      <c r="AD27" s="214">
        <f t="shared" si="12"/>
        <v>11.06</v>
      </c>
      <c r="AE27" s="214">
        <f t="shared" si="13"/>
        <v>9.9540000000000006</v>
      </c>
      <c r="AF27" s="215">
        <f t="shared" si="14"/>
        <v>120</v>
      </c>
      <c r="AG27" s="212" t="s">
        <v>3452</v>
      </c>
      <c r="AH27" s="212" t="s">
        <v>3456</v>
      </c>
      <c r="AI27" s="212" t="s">
        <v>3451</v>
      </c>
      <c r="AJ27" s="212" t="s">
        <v>3455</v>
      </c>
      <c r="AK27" s="212" t="s">
        <v>3453</v>
      </c>
      <c r="AL27" s="212" t="s">
        <v>3457</v>
      </c>
      <c r="AM27" s="212" t="s">
        <v>3454</v>
      </c>
      <c r="AN27" s="212" t="s">
        <v>3460</v>
      </c>
      <c r="AO27" s="212" t="s">
        <v>3458</v>
      </c>
      <c r="AP27" s="212" t="s">
        <v>3459</v>
      </c>
    </row>
    <row r="28" spans="1:42" s="217" customFormat="1" ht="11.25">
      <c r="A28" s="210">
        <v>18</v>
      </c>
      <c r="B28" s="218" t="s">
        <v>603</v>
      </c>
      <c r="C28" s="218" t="s">
        <v>589</v>
      </c>
      <c r="D28" s="221" t="s">
        <v>604</v>
      </c>
      <c r="E28" s="213">
        <v>5</v>
      </c>
      <c r="F28" s="214">
        <v>10.44</v>
      </c>
      <c r="G28" s="215">
        <v>30</v>
      </c>
      <c r="H28" s="215" t="s">
        <v>3373</v>
      </c>
      <c r="I28" s="214">
        <v>10.09</v>
      </c>
      <c r="J28" s="215">
        <v>30</v>
      </c>
      <c r="K28" s="215" t="s">
        <v>3373</v>
      </c>
      <c r="L28" s="216">
        <f t="shared" si="0"/>
        <v>10.265000000000001</v>
      </c>
      <c r="M28" s="213">
        <f t="shared" si="1"/>
        <v>60</v>
      </c>
      <c r="N28" s="213">
        <f t="shared" si="2"/>
        <v>2</v>
      </c>
      <c r="O28" s="213">
        <f t="shared" si="3"/>
        <v>0</v>
      </c>
      <c r="P28" s="214">
        <v>9.3000000000000007</v>
      </c>
      <c r="Q28" s="215">
        <v>16</v>
      </c>
      <c r="R28" s="215" t="s">
        <v>3373</v>
      </c>
      <c r="S28" s="214">
        <v>14.9</v>
      </c>
      <c r="T28" s="215">
        <v>30</v>
      </c>
      <c r="U28" s="215" t="s">
        <v>3372</v>
      </c>
      <c r="V28" s="214">
        <f t="shared" si="4"/>
        <v>12.100000000000001</v>
      </c>
      <c r="W28" s="215">
        <f t="shared" si="5"/>
        <v>60</v>
      </c>
      <c r="X28" s="215">
        <f t="shared" si="6"/>
        <v>1</v>
      </c>
      <c r="Y28" s="215">
        <f t="shared" si="7"/>
        <v>1</v>
      </c>
      <c r="Z28" s="215">
        <f t="shared" si="8"/>
        <v>3</v>
      </c>
      <c r="AA28" s="215">
        <f t="shared" si="9"/>
        <v>1</v>
      </c>
      <c r="AB28" s="215">
        <f t="shared" si="10"/>
        <v>4</v>
      </c>
      <c r="AC28" s="214">
        <f>IF(AB28=0,0.93,IF(AB28=1,0.92,IF(AB28=2,0.91,IF(AB28=3,0.9,IF(AB28=4,0.89,IF(AB28=5,0.88,IF(AB28=6,0.87)))))))</f>
        <v>0.89</v>
      </c>
      <c r="AD28" s="214">
        <f t="shared" si="12"/>
        <v>11.182500000000001</v>
      </c>
      <c r="AE28" s="214">
        <f t="shared" si="13"/>
        <v>9.9524250000000016</v>
      </c>
      <c r="AF28" s="215">
        <f t="shared" si="14"/>
        <v>120</v>
      </c>
      <c r="AG28" s="212" t="s">
        <v>3457</v>
      </c>
      <c r="AH28" s="212" t="s">
        <v>3453</v>
      </c>
      <c r="AI28" s="212" t="s">
        <v>3456</v>
      </c>
      <c r="AJ28" s="212" t="s">
        <v>3454</v>
      </c>
      <c r="AK28" s="212" t="s">
        <v>3455</v>
      </c>
      <c r="AL28" s="212" t="s">
        <v>3460</v>
      </c>
      <c r="AM28" s="212" t="s">
        <v>3452</v>
      </c>
      <c r="AN28" s="212" t="s">
        <v>3458</v>
      </c>
      <c r="AO28" s="212" t="s">
        <v>3459</v>
      </c>
      <c r="AP28" s="212" t="s">
        <v>3451</v>
      </c>
    </row>
    <row r="29" spans="1:42" s="217" customFormat="1" ht="11.25">
      <c r="A29" s="210">
        <v>19</v>
      </c>
      <c r="B29" s="222" t="s">
        <v>1780</v>
      </c>
      <c r="C29" s="222" t="s">
        <v>324</v>
      </c>
      <c r="D29" s="221" t="s">
        <v>1781</v>
      </c>
      <c r="E29" s="213">
        <v>17</v>
      </c>
      <c r="F29" s="214">
        <v>8.2200000000000006</v>
      </c>
      <c r="G29" s="215">
        <v>10</v>
      </c>
      <c r="H29" s="215" t="s">
        <v>3373</v>
      </c>
      <c r="I29" s="214">
        <v>11.82</v>
      </c>
      <c r="J29" s="215">
        <v>30</v>
      </c>
      <c r="K29" s="215" t="s">
        <v>3373</v>
      </c>
      <c r="L29" s="216">
        <f t="shared" si="0"/>
        <v>10.02</v>
      </c>
      <c r="M29" s="213">
        <f t="shared" si="1"/>
        <v>60</v>
      </c>
      <c r="N29" s="213">
        <f t="shared" si="2"/>
        <v>2</v>
      </c>
      <c r="O29" s="213">
        <f t="shared" si="3"/>
        <v>1</v>
      </c>
      <c r="P29" s="214">
        <v>10.029999999999999</v>
      </c>
      <c r="Q29" s="215">
        <v>30</v>
      </c>
      <c r="R29" s="215" t="s">
        <v>3372</v>
      </c>
      <c r="S29" s="214">
        <v>10.96</v>
      </c>
      <c r="T29" s="215">
        <v>30</v>
      </c>
      <c r="U29" s="215" t="s">
        <v>3372</v>
      </c>
      <c r="V29" s="214">
        <f t="shared" si="4"/>
        <v>10.495000000000001</v>
      </c>
      <c r="W29" s="215">
        <f t="shared" si="5"/>
        <v>60</v>
      </c>
      <c r="X29" s="215">
        <f t="shared" si="6"/>
        <v>0</v>
      </c>
      <c r="Y29" s="215">
        <f t="shared" si="7"/>
        <v>0</v>
      </c>
      <c r="Z29" s="215">
        <f t="shared" si="8"/>
        <v>2</v>
      </c>
      <c r="AA29" s="215">
        <f t="shared" si="9"/>
        <v>1</v>
      </c>
      <c r="AB29" s="215">
        <f t="shared" si="10"/>
        <v>3</v>
      </c>
      <c r="AC29" s="214">
        <f>IF(AB29=0,1,IF(AB29=1,0.99,IF(AB29=2,0.98,IF(AB29=3,0.97,IF(AB29=4,0.96,IF(AB29=5,0.95,IF(AB29=6,0.94)))))))</f>
        <v>0.97</v>
      </c>
      <c r="AD29" s="214">
        <f t="shared" si="12"/>
        <v>10.2575</v>
      </c>
      <c r="AE29" s="214">
        <f t="shared" si="13"/>
        <v>9.9497750000000007</v>
      </c>
      <c r="AF29" s="215">
        <f t="shared" si="14"/>
        <v>120</v>
      </c>
      <c r="AG29" s="212" t="s">
        <v>3452</v>
      </c>
      <c r="AH29" s="212" t="s">
        <v>3456</v>
      </c>
      <c r="AI29" s="212" t="s">
        <v>3451</v>
      </c>
      <c r="AJ29" s="212" t="s">
        <v>3457</v>
      </c>
      <c r="AK29" s="212" t="s">
        <v>3454</v>
      </c>
      <c r="AL29" s="212" t="s">
        <v>3453</v>
      </c>
      <c r="AM29" s="212" t="s">
        <v>3455</v>
      </c>
      <c r="AN29" s="212" t="s">
        <v>3460</v>
      </c>
      <c r="AO29" s="212" t="s">
        <v>3459</v>
      </c>
      <c r="AP29" s="212" t="s">
        <v>3458</v>
      </c>
    </row>
    <row r="30" spans="1:42" s="217" customFormat="1" ht="11.25">
      <c r="A30" s="210">
        <v>20</v>
      </c>
      <c r="B30" s="222" t="s">
        <v>570</v>
      </c>
      <c r="C30" s="222" t="s">
        <v>663</v>
      </c>
      <c r="D30" s="221" t="s">
        <v>664</v>
      </c>
      <c r="E30" s="213">
        <v>6</v>
      </c>
      <c r="F30" s="214">
        <v>11.45</v>
      </c>
      <c r="G30" s="215">
        <v>30</v>
      </c>
      <c r="H30" s="215" t="s">
        <v>3372</v>
      </c>
      <c r="I30" s="214">
        <v>8.66</v>
      </c>
      <c r="J30" s="215">
        <v>13</v>
      </c>
      <c r="K30" s="215" t="s">
        <v>3372</v>
      </c>
      <c r="L30" s="216">
        <f t="shared" si="0"/>
        <v>10.055</v>
      </c>
      <c r="M30" s="213">
        <f t="shared" si="1"/>
        <v>60</v>
      </c>
      <c r="N30" s="213">
        <f t="shared" si="2"/>
        <v>0</v>
      </c>
      <c r="O30" s="213">
        <f t="shared" si="3"/>
        <v>1</v>
      </c>
      <c r="P30" s="214">
        <v>10.02</v>
      </c>
      <c r="Q30" s="215">
        <v>30</v>
      </c>
      <c r="R30" s="215" t="s">
        <v>3373</v>
      </c>
      <c r="S30" s="214">
        <v>10.46</v>
      </c>
      <c r="T30" s="215">
        <v>30</v>
      </c>
      <c r="U30" s="215" t="s">
        <v>3372</v>
      </c>
      <c r="V30" s="214">
        <f t="shared" si="4"/>
        <v>10.24</v>
      </c>
      <c r="W30" s="215">
        <f t="shared" si="5"/>
        <v>60</v>
      </c>
      <c r="X30" s="215">
        <f t="shared" si="6"/>
        <v>1</v>
      </c>
      <c r="Y30" s="215">
        <f t="shared" si="7"/>
        <v>0</v>
      </c>
      <c r="Z30" s="215">
        <f t="shared" si="8"/>
        <v>1</v>
      </c>
      <c r="AA30" s="215">
        <f t="shared" si="9"/>
        <v>1</v>
      </c>
      <c r="AB30" s="215">
        <f t="shared" si="10"/>
        <v>2</v>
      </c>
      <c r="AC30" s="214">
        <f>IF(AB30=0,1,IF(AB30=1,0.99,IF(AB30=2,0.98,IF(AB30=3,0.97,IF(AB30=4,0.96,IF(AB30=5,0.95,IF(AB30=6,0.94)))))))</f>
        <v>0.98</v>
      </c>
      <c r="AD30" s="214">
        <f t="shared" si="12"/>
        <v>10.147500000000001</v>
      </c>
      <c r="AE30" s="214">
        <f t="shared" si="13"/>
        <v>9.9445500000000013</v>
      </c>
      <c r="AF30" s="215">
        <f t="shared" si="14"/>
        <v>120</v>
      </c>
      <c r="AG30" s="212" t="s">
        <v>3451</v>
      </c>
      <c r="AH30" s="212" t="s">
        <v>3452</v>
      </c>
      <c r="AI30" s="212" t="s">
        <v>3457</v>
      </c>
      <c r="AJ30" s="212" t="s">
        <v>3453</v>
      </c>
      <c r="AK30" s="212" t="s">
        <v>3456</v>
      </c>
      <c r="AL30" s="212" t="s">
        <v>3454</v>
      </c>
      <c r="AM30" s="212" t="s">
        <v>3455</v>
      </c>
      <c r="AN30" s="212" t="s">
        <v>3460</v>
      </c>
      <c r="AO30" s="212" t="s">
        <v>3459</v>
      </c>
      <c r="AP30" s="212" t="s">
        <v>3458</v>
      </c>
    </row>
    <row r="31" spans="1:42" s="217" customFormat="1" ht="11.25">
      <c r="A31" s="210">
        <v>21</v>
      </c>
      <c r="B31" s="105" t="s">
        <v>64</v>
      </c>
      <c r="C31" s="105" t="s">
        <v>65</v>
      </c>
      <c r="D31" s="215" t="s">
        <v>66</v>
      </c>
      <c r="E31" s="213">
        <v>1</v>
      </c>
      <c r="F31" s="214">
        <v>10.43</v>
      </c>
      <c r="G31" s="215">
        <v>30</v>
      </c>
      <c r="H31" s="215" t="s">
        <v>3373</v>
      </c>
      <c r="I31" s="214">
        <v>10.01</v>
      </c>
      <c r="J31" s="215">
        <v>30</v>
      </c>
      <c r="K31" s="215" t="s">
        <v>3373</v>
      </c>
      <c r="L31" s="216">
        <f t="shared" si="0"/>
        <v>10.219999999999999</v>
      </c>
      <c r="M31" s="213">
        <f t="shared" si="1"/>
        <v>60</v>
      </c>
      <c r="N31" s="213">
        <f t="shared" si="2"/>
        <v>2</v>
      </c>
      <c r="O31" s="213">
        <f t="shared" si="3"/>
        <v>0</v>
      </c>
      <c r="P31" s="214">
        <v>9.6300000000000008</v>
      </c>
      <c r="Q31" s="215">
        <v>12</v>
      </c>
      <c r="R31" s="215" t="s">
        <v>3373</v>
      </c>
      <c r="S31" s="214">
        <v>11.8</v>
      </c>
      <c r="T31" s="215">
        <v>30</v>
      </c>
      <c r="U31" s="215" t="s">
        <v>3373</v>
      </c>
      <c r="V31" s="214">
        <f t="shared" si="4"/>
        <v>10.715</v>
      </c>
      <c r="W31" s="215">
        <f t="shared" si="5"/>
        <v>60</v>
      </c>
      <c r="X31" s="215">
        <f t="shared" si="6"/>
        <v>2</v>
      </c>
      <c r="Y31" s="215">
        <f t="shared" si="7"/>
        <v>1</v>
      </c>
      <c r="Z31" s="215">
        <f t="shared" si="8"/>
        <v>4</v>
      </c>
      <c r="AA31" s="215">
        <f t="shared" si="9"/>
        <v>1</v>
      </c>
      <c r="AB31" s="215">
        <f t="shared" si="10"/>
        <v>5</v>
      </c>
      <c r="AC31" s="214">
        <f>IF(AB31=0,1,IF(AB31=1,0.99,IF(AB31=2,0.98,IF(AB31=3,0.97,IF(AB31=4,0.96,IF(AB31=5,0.95,IF(AB31=6,0.94)))))))</f>
        <v>0.95</v>
      </c>
      <c r="AD31" s="214">
        <f t="shared" si="12"/>
        <v>10.467499999999999</v>
      </c>
      <c r="AE31" s="214">
        <f t="shared" si="13"/>
        <v>9.9441249999999997</v>
      </c>
      <c r="AF31" s="215">
        <f t="shared" si="14"/>
        <v>120</v>
      </c>
      <c r="AG31" s="212" t="s">
        <v>3452</v>
      </c>
      <c r="AH31" s="212" t="s">
        <v>3457</v>
      </c>
      <c r="AI31" s="212" t="s">
        <v>3451</v>
      </c>
      <c r="AJ31" s="212" t="s">
        <v>3453</v>
      </c>
      <c r="AK31" s="212" t="s">
        <v>3455</v>
      </c>
      <c r="AL31" s="212" t="s">
        <v>3454</v>
      </c>
      <c r="AM31" s="212" t="s">
        <v>3456</v>
      </c>
      <c r="AN31" s="212" t="s">
        <v>3460</v>
      </c>
      <c r="AO31" s="212" t="s">
        <v>3459</v>
      </c>
      <c r="AP31" s="212" t="s">
        <v>3458</v>
      </c>
    </row>
    <row r="32" spans="1:42" s="217" customFormat="1" ht="11.25">
      <c r="A32" s="210">
        <v>22</v>
      </c>
      <c r="B32" s="218" t="s">
        <v>482</v>
      </c>
      <c r="C32" s="218" t="s">
        <v>1365</v>
      </c>
      <c r="D32" s="213" t="s">
        <v>1478</v>
      </c>
      <c r="E32" s="213">
        <v>14</v>
      </c>
      <c r="F32" s="214">
        <v>9.57</v>
      </c>
      <c r="G32" s="215">
        <v>18</v>
      </c>
      <c r="H32" s="215" t="s">
        <v>3373</v>
      </c>
      <c r="I32" s="214">
        <v>10.93</v>
      </c>
      <c r="J32" s="215">
        <v>30</v>
      </c>
      <c r="K32" s="215" t="s">
        <v>3373</v>
      </c>
      <c r="L32" s="216">
        <f t="shared" si="0"/>
        <v>10.25</v>
      </c>
      <c r="M32" s="213">
        <f t="shared" si="1"/>
        <v>60</v>
      </c>
      <c r="N32" s="213">
        <f t="shared" si="2"/>
        <v>2</v>
      </c>
      <c r="O32" s="213">
        <f t="shared" si="3"/>
        <v>1</v>
      </c>
      <c r="P32" s="214">
        <v>8.92</v>
      </c>
      <c r="Q32" s="215">
        <v>12</v>
      </c>
      <c r="R32" s="215" t="s">
        <v>3373</v>
      </c>
      <c r="S32" s="214">
        <v>12.38</v>
      </c>
      <c r="T32" s="215">
        <v>30</v>
      </c>
      <c r="U32" s="215" t="s">
        <v>3372</v>
      </c>
      <c r="V32" s="214">
        <f t="shared" si="4"/>
        <v>10.65</v>
      </c>
      <c r="W32" s="215">
        <f t="shared" si="5"/>
        <v>60</v>
      </c>
      <c r="X32" s="215">
        <f t="shared" si="6"/>
        <v>1</v>
      </c>
      <c r="Y32" s="215">
        <f t="shared" si="7"/>
        <v>1</v>
      </c>
      <c r="Z32" s="215">
        <f t="shared" si="8"/>
        <v>3</v>
      </c>
      <c r="AA32" s="215">
        <f t="shared" si="9"/>
        <v>2</v>
      </c>
      <c r="AB32" s="215">
        <f t="shared" si="10"/>
        <v>5</v>
      </c>
      <c r="AC32" s="214">
        <f>IF(AB32=0,1,IF(AB32=1,0.99,IF(AB32=2,0.98,IF(AB32=3,0.97,IF(AB32=4,0.96,IF(AB32=5,0.95,IF(AB32=6,0.94)))))))</f>
        <v>0.95</v>
      </c>
      <c r="AD32" s="214">
        <f t="shared" si="12"/>
        <v>10.45</v>
      </c>
      <c r="AE32" s="214">
        <f t="shared" si="13"/>
        <v>9.9274999999999984</v>
      </c>
      <c r="AF32" s="215">
        <f t="shared" si="14"/>
        <v>120</v>
      </c>
      <c r="AG32" s="212" t="s">
        <v>3452</v>
      </c>
      <c r="AH32" s="212" t="s">
        <v>3451</v>
      </c>
      <c r="AI32" s="212" t="s">
        <v>3453</v>
      </c>
      <c r="AJ32" s="212" t="s">
        <v>3456</v>
      </c>
      <c r="AK32" s="212" t="s">
        <v>3457</v>
      </c>
      <c r="AL32" s="212" t="s">
        <v>3455</v>
      </c>
      <c r="AM32" s="212" t="s">
        <v>3460</v>
      </c>
      <c r="AN32" s="212" t="s">
        <v>3454</v>
      </c>
      <c r="AO32" s="212" t="s">
        <v>3459</v>
      </c>
      <c r="AP32" s="212" t="s">
        <v>3458</v>
      </c>
    </row>
    <row r="33" spans="1:42" s="217" customFormat="1" ht="11.25">
      <c r="A33" s="210">
        <v>23</v>
      </c>
      <c r="B33" s="222" t="s">
        <v>270</v>
      </c>
      <c r="C33" s="222" t="s">
        <v>785</v>
      </c>
      <c r="D33" s="221" t="s">
        <v>786</v>
      </c>
      <c r="E33" s="213">
        <v>7</v>
      </c>
      <c r="F33" s="214">
        <v>11.46</v>
      </c>
      <c r="G33" s="215">
        <v>30</v>
      </c>
      <c r="H33" s="215" t="s">
        <v>3373</v>
      </c>
      <c r="I33" s="214">
        <v>9.5500000000000007</v>
      </c>
      <c r="J33" s="215">
        <v>11</v>
      </c>
      <c r="K33" s="215" t="s">
        <v>3373</v>
      </c>
      <c r="L33" s="216">
        <f t="shared" si="0"/>
        <v>10.505000000000001</v>
      </c>
      <c r="M33" s="213">
        <f t="shared" si="1"/>
        <v>60</v>
      </c>
      <c r="N33" s="213">
        <f t="shared" si="2"/>
        <v>2</v>
      </c>
      <c r="O33" s="213">
        <f t="shared" si="3"/>
        <v>1</v>
      </c>
      <c r="P33" s="214">
        <v>8.9600000000000009</v>
      </c>
      <c r="Q33" s="215">
        <v>10</v>
      </c>
      <c r="R33" s="215" t="s">
        <v>3373</v>
      </c>
      <c r="S33" s="214">
        <v>11.79</v>
      </c>
      <c r="T33" s="215">
        <v>30</v>
      </c>
      <c r="U33" s="215" t="s">
        <v>3372</v>
      </c>
      <c r="V33" s="214">
        <f t="shared" si="4"/>
        <v>10.375</v>
      </c>
      <c r="W33" s="215">
        <f t="shared" si="5"/>
        <v>60</v>
      </c>
      <c r="X33" s="215">
        <f t="shared" si="6"/>
        <v>1</v>
      </c>
      <c r="Y33" s="215">
        <f t="shared" si="7"/>
        <v>1</v>
      </c>
      <c r="Z33" s="215">
        <f t="shared" si="8"/>
        <v>3</v>
      </c>
      <c r="AA33" s="215">
        <f t="shared" si="9"/>
        <v>2</v>
      </c>
      <c r="AB33" s="215">
        <f t="shared" si="10"/>
        <v>5</v>
      </c>
      <c r="AC33" s="214">
        <f>IF(AB33=0,1,IF(AB33=1,0.99,IF(AB33=2,0.98,IF(AB33=3,0.97,IF(AB33=4,0.96,IF(AB33=5,0.95,IF(AB33=6,0.94)))))))</f>
        <v>0.95</v>
      </c>
      <c r="AD33" s="214">
        <f t="shared" si="12"/>
        <v>10.440000000000001</v>
      </c>
      <c r="AE33" s="214">
        <f t="shared" si="13"/>
        <v>9.918000000000001</v>
      </c>
      <c r="AF33" s="215">
        <f t="shared" si="14"/>
        <v>120</v>
      </c>
      <c r="AG33" s="212" t="s">
        <v>3456</v>
      </c>
      <c r="AH33" s="212" t="s">
        <v>3453</v>
      </c>
      <c r="AI33" s="212" t="s">
        <v>3452</v>
      </c>
      <c r="AJ33" s="212" t="s">
        <v>3451</v>
      </c>
      <c r="AK33" s="212" t="s">
        <v>3454</v>
      </c>
      <c r="AL33" s="212" t="s">
        <v>3465</v>
      </c>
      <c r="AM33" s="212" t="s">
        <v>3455</v>
      </c>
      <c r="AN33" s="212" t="s">
        <v>3460</v>
      </c>
      <c r="AO33" s="212" t="s">
        <v>3459</v>
      </c>
      <c r="AP33" s="212" t="s">
        <v>3458</v>
      </c>
    </row>
    <row r="34" spans="1:42" s="217" customFormat="1" ht="11.25">
      <c r="A34" s="210">
        <v>24</v>
      </c>
      <c r="B34" s="222" t="s">
        <v>250</v>
      </c>
      <c r="C34" s="222" t="s">
        <v>251</v>
      </c>
      <c r="D34" s="221" t="s">
        <v>252</v>
      </c>
      <c r="E34" s="213">
        <v>2</v>
      </c>
      <c r="F34" s="214">
        <v>9.57</v>
      </c>
      <c r="G34" s="215">
        <v>16</v>
      </c>
      <c r="H34" s="215" t="s">
        <v>3373</v>
      </c>
      <c r="I34" s="214">
        <v>10.91</v>
      </c>
      <c r="J34" s="215">
        <v>30</v>
      </c>
      <c r="K34" s="215" t="s">
        <v>3373</v>
      </c>
      <c r="L34" s="216">
        <f t="shared" si="0"/>
        <v>10.24</v>
      </c>
      <c r="M34" s="213">
        <f t="shared" si="1"/>
        <v>60</v>
      </c>
      <c r="N34" s="213">
        <f t="shared" si="2"/>
        <v>2</v>
      </c>
      <c r="O34" s="213">
        <f t="shared" si="3"/>
        <v>1</v>
      </c>
      <c r="P34" s="214">
        <v>11.32</v>
      </c>
      <c r="Q34" s="215">
        <v>30</v>
      </c>
      <c r="R34" s="215" t="s">
        <v>3372</v>
      </c>
      <c r="S34" s="214">
        <v>12.26</v>
      </c>
      <c r="T34" s="215">
        <v>30</v>
      </c>
      <c r="U34" s="215" t="s">
        <v>3372</v>
      </c>
      <c r="V34" s="214">
        <f t="shared" si="4"/>
        <v>11.79</v>
      </c>
      <c r="W34" s="215">
        <f t="shared" si="5"/>
        <v>60</v>
      </c>
      <c r="X34" s="215">
        <f t="shared" si="6"/>
        <v>0</v>
      </c>
      <c r="Y34" s="215">
        <f t="shared" si="7"/>
        <v>0</v>
      </c>
      <c r="Z34" s="215">
        <f t="shared" si="8"/>
        <v>2</v>
      </c>
      <c r="AA34" s="215">
        <f t="shared" si="9"/>
        <v>1</v>
      </c>
      <c r="AB34" s="215">
        <f t="shared" si="10"/>
        <v>3</v>
      </c>
      <c r="AC34" s="214">
        <f>IF(AB34=0,0.93,IF(AB34=1,0.92,IF(AB34=2,0.91,IF(AB34=3,0.9,IF(AB34=4,0.89,IF(AB34=5,0.88,IF(AB34=6,0.87)))))))</f>
        <v>0.9</v>
      </c>
      <c r="AD34" s="214">
        <f t="shared" si="12"/>
        <v>11.015000000000001</v>
      </c>
      <c r="AE34" s="214">
        <f t="shared" si="13"/>
        <v>9.9135000000000009</v>
      </c>
      <c r="AF34" s="215">
        <f t="shared" si="14"/>
        <v>120</v>
      </c>
      <c r="AG34" s="212" t="s">
        <v>3452</v>
      </c>
      <c r="AH34" s="212" t="s">
        <v>3453</v>
      </c>
      <c r="AI34" s="212" t="s">
        <v>3456</v>
      </c>
      <c r="AJ34" s="212" t="s">
        <v>3454</v>
      </c>
      <c r="AK34" s="212" t="s">
        <v>3455</v>
      </c>
      <c r="AL34" s="212" t="s">
        <v>3460</v>
      </c>
      <c r="AM34" s="212" t="s">
        <v>3457</v>
      </c>
      <c r="AN34" s="212" t="s">
        <v>3451</v>
      </c>
      <c r="AO34" s="212" t="s">
        <v>3459</v>
      </c>
      <c r="AP34" s="212" t="s">
        <v>3458</v>
      </c>
    </row>
    <row r="35" spans="1:42" s="217" customFormat="1" ht="11.25">
      <c r="A35" s="210">
        <v>25</v>
      </c>
      <c r="B35" s="218" t="s">
        <v>1458</v>
      </c>
      <c r="C35" s="218" t="s">
        <v>1459</v>
      </c>
      <c r="D35" s="213" t="s">
        <v>1460</v>
      </c>
      <c r="E35" s="213">
        <v>14</v>
      </c>
      <c r="F35" s="214">
        <v>10.37</v>
      </c>
      <c r="G35" s="215">
        <v>30</v>
      </c>
      <c r="H35" s="215" t="s">
        <v>3373</v>
      </c>
      <c r="I35" s="214">
        <v>10.17</v>
      </c>
      <c r="J35" s="215">
        <v>30</v>
      </c>
      <c r="K35" s="215" t="s">
        <v>3373</v>
      </c>
      <c r="L35" s="216">
        <f t="shared" si="0"/>
        <v>10.27</v>
      </c>
      <c r="M35" s="213">
        <f t="shared" si="1"/>
        <v>60</v>
      </c>
      <c r="N35" s="213">
        <f t="shared" si="2"/>
        <v>2</v>
      </c>
      <c r="O35" s="213">
        <f t="shared" si="3"/>
        <v>0</v>
      </c>
      <c r="P35" s="214">
        <v>9.77</v>
      </c>
      <c r="Q35" s="215">
        <v>12</v>
      </c>
      <c r="R35" s="215" t="s">
        <v>3373</v>
      </c>
      <c r="S35" s="214">
        <v>10.97</v>
      </c>
      <c r="T35" s="215">
        <v>30</v>
      </c>
      <c r="U35" s="215" t="s">
        <v>3372</v>
      </c>
      <c r="V35" s="214">
        <f t="shared" si="4"/>
        <v>10.370000000000001</v>
      </c>
      <c r="W35" s="215">
        <f t="shared" si="5"/>
        <v>60</v>
      </c>
      <c r="X35" s="215">
        <f t="shared" si="6"/>
        <v>1</v>
      </c>
      <c r="Y35" s="215">
        <f t="shared" si="7"/>
        <v>1</v>
      </c>
      <c r="Z35" s="215">
        <f t="shared" si="8"/>
        <v>3</v>
      </c>
      <c r="AA35" s="215">
        <f t="shared" si="9"/>
        <v>1</v>
      </c>
      <c r="AB35" s="215">
        <f t="shared" si="10"/>
        <v>4</v>
      </c>
      <c r="AC35" s="214">
        <f>IF(AB35=0,1,IF(AB35=1,0.99,IF(AB35=2,0.98,IF(AB35=3,0.97,IF(AB35=4,0.96,IF(AB35=5,0.95,IF(AB35=6,0.94)))))))</f>
        <v>0.96</v>
      </c>
      <c r="AD35" s="214">
        <f t="shared" si="12"/>
        <v>10.32</v>
      </c>
      <c r="AE35" s="214">
        <f t="shared" si="13"/>
        <v>9.9071999999999996</v>
      </c>
      <c r="AF35" s="215">
        <f t="shared" si="14"/>
        <v>120</v>
      </c>
      <c r="AG35" s="212" t="s">
        <v>3451</v>
      </c>
      <c r="AH35" s="212" t="s">
        <v>3456</v>
      </c>
      <c r="AI35" s="212" t="s">
        <v>3452</v>
      </c>
      <c r="AJ35" s="212" t="s">
        <v>3457</v>
      </c>
      <c r="AK35" s="212" t="s">
        <v>3454</v>
      </c>
      <c r="AL35" s="212" t="s">
        <v>3453</v>
      </c>
      <c r="AM35" s="212" t="s">
        <v>3455</v>
      </c>
      <c r="AN35" s="212" t="s">
        <v>3460</v>
      </c>
      <c r="AO35" s="212" t="s">
        <v>3458</v>
      </c>
      <c r="AP35" s="212" t="s">
        <v>3459</v>
      </c>
    </row>
    <row r="36" spans="1:42" s="217" customFormat="1" ht="11.25">
      <c r="A36" s="210">
        <v>26</v>
      </c>
      <c r="B36" s="222" t="s">
        <v>1007</v>
      </c>
      <c r="C36" s="222" t="s">
        <v>318</v>
      </c>
      <c r="D36" s="221" t="s">
        <v>1008</v>
      </c>
      <c r="E36" s="213">
        <v>9</v>
      </c>
      <c r="F36" s="214">
        <v>10</v>
      </c>
      <c r="G36" s="215">
        <v>30</v>
      </c>
      <c r="H36" s="215" t="s">
        <v>3373</v>
      </c>
      <c r="I36" s="214">
        <v>10</v>
      </c>
      <c r="J36" s="215">
        <v>30</v>
      </c>
      <c r="K36" s="215" t="s">
        <v>3372</v>
      </c>
      <c r="L36" s="216">
        <f t="shared" si="0"/>
        <v>10</v>
      </c>
      <c r="M36" s="213">
        <f t="shared" si="1"/>
        <v>60</v>
      </c>
      <c r="N36" s="213">
        <f t="shared" si="2"/>
        <v>1</v>
      </c>
      <c r="O36" s="213">
        <f t="shared" si="3"/>
        <v>0</v>
      </c>
      <c r="P36" s="214">
        <v>9.89</v>
      </c>
      <c r="Q36" s="215">
        <v>17</v>
      </c>
      <c r="R36" s="215" t="s">
        <v>3373</v>
      </c>
      <c r="S36" s="214">
        <v>10.96</v>
      </c>
      <c r="T36" s="215">
        <v>30</v>
      </c>
      <c r="U36" s="215" t="s">
        <v>3372</v>
      </c>
      <c r="V36" s="214">
        <f t="shared" si="4"/>
        <v>10.425000000000001</v>
      </c>
      <c r="W36" s="215">
        <f t="shared" si="5"/>
        <v>60</v>
      </c>
      <c r="X36" s="215">
        <f t="shared" si="6"/>
        <v>1</v>
      </c>
      <c r="Y36" s="215">
        <f t="shared" si="7"/>
        <v>1</v>
      </c>
      <c r="Z36" s="215">
        <f t="shared" si="8"/>
        <v>2</v>
      </c>
      <c r="AA36" s="215">
        <f t="shared" si="9"/>
        <v>1</v>
      </c>
      <c r="AB36" s="215">
        <f t="shared" si="10"/>
        <v>3</v>
      </c>
      <c r="AC36" s="214">
        <f>IF(AB36=0,1,IF(AB36=1,0.99,IF(AB36=2,0.98,IF(AB36=3,0.97,IF(AB36=4,0.96,IF(AB36=5,0.95,IF(AB36=6,0.94)))))))</f>
        <v>0.97</v>
      </c>
      <c r="AD36" s="214">
        <f t="shared" si="12"/>
        <v>10.2125</v>
      </c>
      <c r="AE36" s="214">
        <f t="shared" si="13"/>
        <v>9.9061249999999994</v>
      </c>
      <c r="AF36" s="215">
        <f t="shared" si="14"/>
        <v>120</v>
      </c>
      <c r="AG36" s="212" t="s">
        <v>3457</v>
      </c>
      <c r="AH36" s="212" t="s">
        <v>3453</v>
      </c>
      <c r="AI36" s="212" t="s">
        <v>3451</v>
      </c>
      <c r="AJ36" s="212" t="s">
        <v>3452</v>
      </c>
      <c r="AK36" s="212" t="s">
        <v>3456</v>
      </c>
      <c r="AL36" s="212" t="s">
        <v>3455</v>
      </c>
      <c r="AM36" s="212" t="s">
        <v>3454</v>
      </c>
      <c r="AN36" s="212" t="s">
        <v>3460</v>
      </c>
      <c r="AO36" s="212" t="s">
        <v>3459</v>
      </c>
      <c r="AP36" s="212" t="s">
        <v>3458</v>
      </c>
    </row>
    <row r="37" spans="1:42" s="217" customFormat="1" ht="11.25">
      <c r="A37" s="210">
        <v>27</v>
      </c>
      <c r="B37" s="220" t="s">
        <v>1416</v>
      </c>
      <c r="C37" s="220" t="s">
        <v>1417</v>
      </c>
      <c r="D37" s="221" t="s">
        <v>1418</v>
      </c>
      <c r="E37" s="213">
        <v>14</v>
      </c>
      <c r="F37" s="214">
        <v>10.43</v>
      </c>
      <c r="G37" s="215">
        <v>30</v>
      </c>
      <c r="H37" s="215" t="s">
        <v>3373</v>
      </c>
      <c r="I37" s="214">
        <v>9.57</v>
      </c>
      <c r="J37" s="215">
        <v>12</v>
      </c>
      <c r="K37" s="215" t="s">
        <v>3373</v>
      </c>
      <c r="L37" s="216">
        <f t="shared" si="0"/>
        <v>10</v>
      </c>
      <c r="M37" s="213">
        <f t="shared" si="1"/>
        <v>60</v>
      </c>
      <c r="N37" s="213">
        <f t="shared" si="2"/>
        <v>2</v>
      </c>
      <c r="O37" s="213">
        <f t="shared" si="3"/>
        <v>1</v>
      </c>
      <c r="P37" s="214">
        <v>9.8000000000000007</v>
      </c>
      <c r="Q37" s="215">
        <v>10</v>
      </c>
      <c r="R37" s="215" t="s">
        <v>3373</v>
      </c>
      <c r="S37" s="214">
        <v>12.35</v>
      </c>
      <c r="T37" s="215">
        <v>30</v>
      </c>
      <c r="U37" s="215" t="s">
        <v>3373</v>
      </c>
      <c r="V37" s="214">
        <f t="shared" si="4"/>
        <v>11.074999999999999</v>
      </c>
      <c r="W37" s="215">
        <f t="shared" si="5"/>
        <v>60</v>
      </c>
      <c r="X37" s="215">
        <f t="shared" si="6"/>
        <v>2</v>
      </c>
      <c r="Y37" s="215">
        <f t="shared" si="7"/>
        <v>1</v>
      </c>
      <c r="Z37" s="215">
        <f t="shared" si="8"/>
        <v>4</v>
      </c>
      <c r="AA37" s="215">
        <f t="shared" si="9"/>
        <v>2</v>
      </c>
      <c r="AB37" s="215">
        <f t="shared" si="10"/>
        <v>6</v>
      </c>
      <c r="AC37" s="214">
        <f>IF(AB37=0,1,IF(AB37=1,0.99,IF(AB37=2,0.98,IF(AB37=3,0.97,IF(AB37=4,0.96,IF(AB37=5,0.95,IF(AB37=6,0.94)))))))</f>
        <v>0.94</v>
      </c>
      <c r="AD37" s="214">
        <f t="shared" si="12"/>
        <v>10.5375</v>
      </c>
      <c r="AE37" s="214">
        <f t="shared" si="13"/>
        <v>9.9052499999999988</v>
      </c>
      <c r="AF37" s="215">
        <f t="shared" si="14"/>
        <v>120</v>
      </c>
      <c r="AG37" s="212" t="s">
        <v>3456</v>
      </c>
      <c r="AH37" s="212" t="s">
        <v>3452</v>
      </c>
      <c r="AI37" s="212" t="s">
        <v>3451</v>
      </c>
      <c r="AJ37" s="212" t="s">
        <v>3454</v>
      </c>
      <c r="AK37" s="212" t="s">
        <v>3455</v>
      </c>
      <c r="AL37" s="212" t="s">
        <v>3460</v>
      </c>
      <c r="AM37" s="212" t="s">
        <v>3457</v>
      </c>
      <c r="AN37" s="212" t="s">
        <v>3453</v>
      </c>
      <c r="AO37" s="212" t="s">
        <v>3458</v>
      </c>
      <c r="AP37" s="212" t="s">
        <v>3459</v>
      </c>
    </row>
    <row r="38" spans="1:42" s="217" customFormat="1" ht="11.25">
      <c r="A38" s="210">
        <v>28</v>
      </c>
      <c r="B38" s="218" t="s">
        <v>2489</v>
      </c>
      <c r="C38" s="218" t="s">
        <v>595</v>
      </c>
      <c r="D38" s="213" t="s">
        <v>2490</v>
      </c>
      <c r="E38" s="213">
        <v>25</v>
      </c>
      <c r="F38" s="214">
        <v>11.15</v>
      </c>
      <c r="G38" s="215">
        <v>30</v>
      </c>
      <c r="H38" s="215" t="s">
        <v>3372</v>
      </c>
      <c r="I38" s="214">
        <v>10</v>
      </c>
      <c r="J38" s="215">
        <v>30</v>
      </c>
      <c r="K38" s="215" t="s">
        <v>3372</v>
      </c>
      <c r="L38" s="216">
        <f t="shared" si="0"/>
        <v>10.574999999999999</v>
      </c>
      <c r="M38" s="213">
        <f t="shared" si="1"/>
        <v>60</v>
      </c>
      <c r="N38" s="213">
        <f t="shared" si="2"/>
        <v>0</v>
      </c>
      <c r="O38" s="213">
        <f t="shared" si="3"/>
        <v>0</v>
      </c>
      <c r="P38" s="214">
        <v>10.66</v>
      </c>
      <c r="Q38" s="215">
        <v>30</v>
      </c>
      <c r="R38" s="215" t="s">
        <v>3373</v>
      </c>
      <c r="S38" s="214">
        <v>11.23</v>
      </c>
      <c r="T38" s="215">
        <v>30</v>
      </c>
      <c r="U38" s="215" t="s">
        <v>3372</v>
      </c>
      <c r="V38" s="214">
        <f t="shared" si="4"/>
        <v>10.945</v>
      </c>
      <c r="W38" s="215">
        <f t="shared" si="5"/>
        <v>60</v>
      </c>
      <c r="X38" s="215">
        <f t="shared" si="6"/>
        <v>1</v>
      </c>
      <c r="Y38" s="215">
        <f t="shared" si="7"/>
        <v>0</v>
      </c>
      <c r="Z38" s="215">
        <f t="shared" si="8"/>
        <v>1</v>
      </c>
      <c r="AA38" s="215">
        <f t="shared" si="9"/>
        <v>0</v>
      </c>
      <c r="AB38" s="215">
        <f t="shared" si="10"/>
        <v>1</v>
      </c>
      <c r="AC38" s="214">
        <f>IF(AB38=0,0.93,IF(AB38=1,0.92,IF(AB38=2,0.91,IF(AB38=3,0.9,IF(AB38=4,0.89,IF(AB38=5,0.88,IF(AB38=6,0.87)))))))</f>
        <v>0.92</v>
      </c>
      <c r="AD38" s="214">
        <f t="shared" si="12"/>
        <v>10.76</v>
      </c>
      <c r="AE38" s="214">
        <f t="shared" si="13"/>
        <v>9.8992000000000004</v>
      </c>
      <c r="AF38" s="215">
        <f t="shared" si="14"/>
        <v>120</v>
      </c>
      <c r="AG38" s="212" t="s">
        <v>3456</v>
      </c>
      <c r="AH38" s="212" t="s">
        <v>3453</v>
      </c>
      <c r="AI38" s="212" t="s">
        <v>3455</v>
      </c>
      <c r="AJ38" s="212" t="s">
        <v>3460</v>
      </c>
      <c r="AK38" s="212" t="s">
        <v>3454</v>
      </c>
      <c r="AL38" s="212" t="s">
        <v>3457</v>
      </c>
      <c r="AM38" s="212" t="s">
        <v>3452</v>
      </c>
      <c r="AN38" s="212" t="s">
        <v>3451</v>
      </c>
      <c r="AO38" s="212" t="s">
        <v>3459</v>
      </c>
      <c r="AP38" s="212" t="s">
        <v>3458</v>
      </c>
    </row>
    <row r="39" spans="1:42" s="217" customFormat="1" ht="11.25">
      <c r="A39" s="210">
        <v>29</v>
      </c>
      <c r="B39" s="222" t="s">
        <v>2165</v>
      </c>
      <c r="C39" s="222" t="s">
        <v>2166</v>
      </c>
      <c r="D39" s="221" t="s">
        <v>2167</v>
      </c>
      <c r="E39" s="213">
        <v>21</v>
      </c>
      <c r="F39" s="214">
        <v>10</v>
      </c>
      <c r="G39" s="215">
        <v>30</v>
      </c>
      <c r="H39" s="215" t="s">
        <v>3373</v>
      </c>
      <c r="I39" s="214">
        <v>10</v>
      </c>
      <c r="J39" s="215">
        <v>30</v>
      </c>
      <c r="K39" s="215" t="s">
        <v>3373</v>
      </c>
      <c r="L39" s="216">
        <f t="shared" si="0"/>
        <v>10</v>
      </c>
      <c r="M39" s="213">
        <f t="shared" si="1"/>
        <v>60</v>
      </c>
      <c r="N39" s="213">
        <f t="shared" si="2"/>
        <v>2</v>
      </c>
      <c r="O39" s="213">
        <f t="shared" si="3"/>
        <v>0</v>
      </c>
      <c r="P39" s="214">
        <v>9.76</v>
      </c>
      <c r="Q39" s="215">
        <v>18</v>
      </c>
      <c r="R39" s="215" t="s">
        <v>3373</v>
      </c>
      <c r="S39" s="214">
        <v>11.47</v>
      </c>
      <c r="T39" s="215">
        <v>30</v>
      </c>
      <c r="U39" s="215" t="s">
        <v>3372</v>
      </c>
      <c r="V39" s="214">
        <f t="shared" si="4"/>
        <v>10.615</v>
      </c>
      <c r="W39" s="215">
        <f t="shared" si="5"/>
        <v>60</v>
      </c>
      <c r="X39" s="215">
        <f t="shared" si="6"/>
        <v>1</v>
      </c>
      <c r="Y39" s="215">
        <f t="shared" si="7"/>
        <v>1</v>
      </c>
      <c r="Z39" s="215">
        <f t="shared" si="8"/>
        <v>3</v>
      </c>
      <c r="AA39" s="215">
        <f t="shared" si="9"/>
        <v>1</v>
      </c>
      <c r="AB39" s="215">
        <f t="shared" si="10"/>
        <v>4</v>
      </c>
      <c r="AC39" s="214">
        <f>IF(AB39=0,1,IF(AB39=1,0.99,IF(AB39=2,0.98,IF(AB39=3,0.97,IF(AB39=4,0.96,IF(AB39=5,0.95,IF(AB39=6,0.94)))))))</f>
        <v>0.96</v>
      </c>
      <c r="AD39" s="214">
        <f t="shared" si="12"/>
        <v>10.307500000000001</v>
      </c>
      <c r="AE39" s="214">
        <f t="shared" si="13"/>
        <v>9.8952000000000009</v>
      </c>
      <c r="AF39" s="215">
        <f t="shared" si="14"/>
        <v>120</v>
      </c>
      <c r="AG39" s="212" t="s">
        <v>3453</v>
      </c>
      <c r="AH39" s="212" t="s">
        <v>3456</v>
      </c>
      <c r="AI39" s="212" t="s">
        <v>3451</v>
      </c>
      <c r="AJ39" s="212" t="s">
        <v>3455</v>
      </c>
      <c r="AK39" s="212" t="s">
        <v>3452</v>
      </c>
      <c r="AL39" s="212" t="s">
        <v>3457</v>
      </c>
      <c r="AM39" s="212" t="s">
        <v>3460</v>
      </c>
      <c r="AN39" s="212" t="s">
        <v>3454</v>
      </c>
      <c r="AO39" s="212" t="s">
        <v>3459</v>
      </c>
      <c r="AP39" s="212" t="s">
        <v>3458</v>
      </c>
    </row>
    <row r="40" spans="1:42" s="217" customFormat="1" ht="11.25">
      <c r="A40" s="210">
        <v>30</v>
      </c>
      <c r="B40" s="218" t="s">
        <v>1896</v>
      </c>
      <c r="C40" s="218" t="s">
        <v>1897</v>
      </c>
      <c r="D40" s="213" t="s">
        <v>1898</v>
      </c>
      <c r="E40" s="213">
        <v>18</v>
      </c>
      <c r="F40" s="214">
        <v>10.5</v>
      </c>
      <c r="G40" s="215">
        <v>30</v>
      </c>
      <c r="H40" s="215" t="s">
        <v>3373</v>
      </c>
      <c r="I40" s="214">
        <v>10.220000000000001</v>
      </c>
      <c r="J40" s="215">
        <v>30</v>
      </c>
      <c r="K40" s="215" t="s">
        <v>3373</v>
      </c>
      <c r="L40" s="216">
        <f t="shared" si="0"/>
        <v>10.36</v>
      </c>
      <c r="M40" s="213">
        <f t="shared" si="1"/>
        <v>60</v>
      </c>
      <c r="N40" s="213">
        <f t="shared" si="2"/>
        <v>2</v>
      </c>
      <c r="O40" s="213">
        <f t="shared" si="3"/>
        <v>0</v>
      </c>
      <c r="P40" s="214">
        <v>10.82</v>
      </c>
      <c r="Q40" s="215">
        <v>30</v>
      </c>
      <c r="R40" s="215" t="s">
        <v>3373</v>
      </c>
      <c r="S40" s="214">
        <v>12.42</v>
      </c>
      <c r="T40" s="215">
        <v>30</v>
      </c>
      <c r="U40" s="215" t="s">
        <v>3372</v>
      </c>
      <c r="V40" s="214">
        <f t="shared" si="4"/>
        <v>11.620000000000001</v>
      </c>
      <c r="W40" s="215">
        <f t="shared" si="5"/>
        <v>60</v>
      </c>
      <c r="X40" s="215">
        <f t="shared" si="6"/>
        <v>1</v>
      </c>
      <c r="Y40" s="215">
        <f t="shared" si="7"/>
        <v>0</v>
      </c>
      <c r="Z40" s="215">
        <f t="shared" si="8"/>
        <v>3</v>
      </c>
      <c r="AA40" s="215">
        <f t="shared" si="9"/>
        <v>0</v>
      </c>
      <c r="AB40" s="215">
        <f t="shared" si="10"/>
        <v>3</v>
      </c>
      <c r="AC40" s="214">
        <f>IF(AB40=0,0.93,IF(AB40=1,0.92,IF(AB40=2,0.91,IF(AB40=3,0.9,IF(AB40=4,0.89,IF(AB40=5,0.88,IF(AB40=6,0.87)))))))</f>
        <v>0.9</v>
      </c>
      <c r="AD40" s="214">
        <f t="shared" si="12"/>
        <v>10.99</v>
      </c>
      <c r="AE40" s="214">
        <f t="shared" si="13"/>
        <v>9.891</v>
      </c>
      <c r="AF40" s="215">
        <f t="shared" si="14"/>
        <v>120</v>
      </c>
      <c r="AG40" s="212" t="s">
        <v>3453</v>
      </c>
      <c r="AH40" s="212" t="s">
        <v>3451</v>
      </c>
      <c r="AI40" s="212" t="s">
        <v>3455</v>
      </c>
      <c r="AJ40" s="236" t="s">
        <v>3454</v>
      </c>
      <c r="AK40" s="212" t="s">
        <v>3452</v>
      </c>
      <c r="AL40" s="212" t="s">
        <v>3456</v>
      </c>
      <c r="AM40" s="212" t="s">
        <v>3460</v>
      </c>
      <c r="AN40" s="212" t="s">
        <v>3459</v>
      </c>
      <c r="AO40" s="212" t="s">
        <v>3457</v>
      </c>
      <c r="AP40" s="212" t="s">
        <v>3458</v>
      </c>
    </row>
    <row r="41" spans="1:42" s="217" customFormat="1" ht="11.25">
      <c r="A41" s="210">
        <v>31</v>
      </c>
      <c r="B41" s="227" t="s">
        <v>2589</v>
      </c>
      <c r="C41" s="227" t="s">
        <v>3559</v>
      </c>
      <c r="D41" s="226" t="s">
        <v>2590</v>
      </c>
      <c r="E41" s="213">
        <v>26</v>
      </c>
      <c r="F41" s="214">
        <v>12.32</v>
      </c>
      <c r="G41" s="215">
        <v>30</v>
      </c>
      <c r="H41" s="215" t="s">
        <v>3372</v>
      </c>
      <c r="I41" s="214">
        <v>11.09</v>
      </c>
      <c r="J41" s="215">
        <v>30</v>
      </c>
      <c r="K41" s="215" t="s">
        <v>3372</v>
      </c>
      <c r="L41" s="216">
        <f t="shared" si="0"/>
        <v>11.705</v>
      </c>
      <c r="M41" s="213">
        <f t="shared" si="1"/>
        <v>60</v>
      </c>
      <c r="N41" s="213">
        <f t="shared" si="2"/>
        <v>0</v>
      </c>
      <c r="O41" s="213">
        <f t="shared" si="3"/>
        <v>0</v>
      </c>
      <c r="P41" s="214">
        <v>8.2799999999999994</v>
      </c>
      <c r="Q41" s="215">
        <v>3</v>
      </c>
      <c r="R41" s="215" t="s">
        <v>3373</v>
      </c>
      <c r="S41" s="214">
        <v>11.76</v>
      </c>
      <c r="T41" s="215">
        <v>30</v>
      </c>
      <c r="U41" s="215" t="s">
        <v>3372</v>
      </c>
      <c r="V41" s="214">
        <f t="shared" si="4"/>
        <v>10.02</v>
      </c>
      <c r="W41" s="215">
        <f t="shared" si="5"/>
        <v>60</v>
      </c>
      <c r="X41" s="215">
        <f t="shared" si="6"/>
        <v>1</v>
      </c>
      <c r="Y41" s="215">
        <f t="shared" si="7"/>
        <v>1</v>
      </c>
      <c r="Z41" s="215">
        <f t="shared" si="8"/>
        <v>1</v>
      </c>
      <c r="AA41" s="215">
        <f t="shared" si="9"/>
        <v>1</v>
      </c>
      <c r="AB41" s="215">
        <f t="shared" si="10"/>
        <v>2</v>
      </c>
      <c r="AC41" s="214">
        <f>IF(AB41=0,0.93,IF(AB41=1,0.92,IF(AB41=2,0.91,IF(AB41=3,0.9,IF(AB41=4,0.89,IF(AB41=5,0.88,IF(AB41=6,0.87)))))))</f>
        <v>0.91</v>
      </c>
      <c r="AD41" s="214">
        <f t="shared" si="12"/>
        <v>10.862500000000001</v>
      </c>
      <c r="AE41" s="214">
        <f t="shared" si="13"/>
        <v>9.884875000000001</v>
      </c>
      <c r="AF41" s="215">
        <f t="shared" si="14"/>
        <v>120</v>
      </c>
      <c r="AG41" s="212" t="s">
        <v>3451</v>
      </c>
      <c r="AH41" s="212" t="s">
        <v>3453</v>
      </c>
      <c r="AI41" s="212" t="s">
        <v>3454</v>
      </c>
      <c r="AJ41" s="212" t="s">
        <v>3452</v>
      </c>
      <c r="AK41" s="212" t="s">
        <v>3457</v>
      </c>
      <c r="AL41" s="212" t="s">
        <v>3456</v>
      </c>
      <c r="AM41" s="212" t="s">
        <v>3455</v>
      </c>
      <c r="AN41" s="212" t="s">
        <v>3460</v>
      </c>
      <c r="AO41" s="212" t="s">
        <v>3458</v>
      </c>
      <c r="AP41" s="212" t="s">
        <v>3459</v>
      </c>
    </row>
    <row r="42" spans="1:42" s="217" customFormat="1" ht="11.25">
      <c r="A42" s="210">
        <v>32</v>
      </c>
      <c r="B42" s="222" t="s">
        <v>410</v>
      </c>
      <c r="C42" s="222" t="s">
        <v>324</v>
      </c>
      <c r="D42" s="221" t="s">
        <v>411</v>
      </c>
      <c r="E42" s="213">
        <v>3</v>
      </c>
      <c r="F42" s="214">
        <v>10.74</v>
      </c>
      <c r="G42" s="215">
        <v>30</v>
      </c>
      <c r="H42" s="215" t="s">
        <v>3373</v>
      </c>
      <c r="I42" s="214">
        <v>9.26</v>
      </c>
      <c r="J42" s="215">
        <v>13</v>
      </c>
      <c r="K42" s="215" t="s">
        <v>3373</v>
      </c>
      <c r="L42" s="216">
        <f t="shared" si="0"/>
        <v>10</v>
      </c>
      <c r="M42" s="213">
        <f t="shared" si="1"/>
        <v>60</v>
      </c>
      <c r="N42" s="213">
        <f t="shared" si="2"/>
        <v>2</v>
      </c>
      <c r="O42" s="213">
        <f t="shared" si="3"/>
        <v>1</v>
      </c>
      <c r="P42" s="214">
        <v>11.84</v>
      </c>
      <c r="Q42" s="215">
        <v>30</v>
      </c>
      <c r="R42" s="215" t="s">
        <v>3372</v>
      </c>
      <c r="S42" s="214">
        <v>9.76</v>
      </c>
      <c r="T42" s="215">
        <v>24</v>
      </c>
      <c r="U42" s="215" t="s">
        <v>3373</v>
      </c>
      <c r="V42" s="214">
        <f t="shared" si="4"/>
        <v>10.8</v>
      </c>
      <c r="W42" s="215">
        <f t="shared" si="5"/>
        <v>60</v>
      </c>
      <c r="X42" s="215">
        <f t="shared" si="6"/>
        <v>1</v>
      </c>
      <c r="Y42" s="215">
        <f t="shared" si="7"/>
        <v>1</v>
      </c>
      <c r="Z42" s="215">
        <f t="shared" si="8"/>
        <v>3</v>
      </c>
      <c r="AA42" s="215">
        <f t="shared" si="9"/>
        <v>2</v>
      </c>
      <c r="AB42" s="215">
        <f t="shared" si="10"/>
        <v>5</v>
      </c>
      <c r="AC42" s="214">
        <f>IF(AB42=0,1,IF(AB42=1,0.99,IF(AB42=2,0.98,IF(AB42=3,0.97,IF(AB42=4,0.96,IF(AB42=5,0.95,IF(AB42=6,0.94)))))))</f>
        <v>0.95</v>
      </c>
      <c r="AD42" s="214">
        <f t="shared" si="12"/>
        <v>10.4</v>
      </c>
      <c r="AE42" s="214">
        <f t="shared" si="13"/>
        <v>9.879999999999999</v>
      </c>
      <c r="AF42" s="215">
        <f t="shared" si="14"/>
        <v>120</v>
      </c>
      <c r="AG42" s="212" t="s">
        <v>3453</v>
      </c>
      <c r="AH42" s="212" t="s">
        <v>3451</v>
      </c>
      <c r="AI42" s="212" t="s">
        <v>3455</v>
      </c>
      <c r="AJ42" s="212" t="s">
        <v>3454</v>
      </c>
      <c r="AK42" s="212" t="s">
        <v>3452</v>
      </c>
      <c r="AL42" s="212" t="s">
        <v>3456</v>
      </c>
      <c r="AM42" s="212" t="s">
        <v>3457</v>
      </c>
      <c r="AN42" s="212" t="s">
        <v>3460</v>
      </c>
      <c r="AO42" s="212" t="s">
        <v>3459</v>
      </c>
      <c r="AP42" s="212" t="s">
        <v>3458</v>
      </c>
    </row>
    <row r="43" spans="1:42" s="217" customFormat="1" ht="11.25">
      <c r="A43" s="210">
        <v>33</v>
      </c>
      <c r="B43" s="222" t="s">
        <v>1052</v>
      </c>
      <c r="C43" s="222" t="s">
        <v>1053</v>
      </c>
      <c r="D43" s="221" t="s">
        <v>1054</v>
      </c>
      <c r="E43" s="213">
        <v>10</v>
      </c>
      <c r="F43" s="214">
        <v>10.81</v>
      </c>
      <c r="G43" s="215">
        <v>30</v>
      </c>
      <c r="H43" s="215" t="s">
        <v>3373</v>
      </c>
      <c r="I43" s="214">
        <v>9.2899999999999991</v>
      </c>
      <c r="J43" s="215">
        <v>13</v>
      </c>
      <c r="K43" s="215" t="s">
        <v>3373</v>
      </c>
      <c r="L43" s="216">
        <f t="shared" ref="L43:L74" si="15">(F43+I43)/2</f>
        <v>10.050000000000001</v>
      </c>
      <c r="M43" s="213">
        <f t="shared" ref="M43:M74" si="16">IF(L43&gt;=10,60,G43+J43)</f>
        <v>60</v>
      </c>
      <c r="N43" s="213">
        <f t="shared" ref="N43:N74" si="17">IF(H43="ACC",0,1)+IF(K43="ACC",0,1)</f>
        <v>2</v>
      </c>
      <c r="O43" s="213">
        <f t="shared" ref="O43:O74" si="18">IF(F43&lt;10,1,(IF(I43&lt;10,1,0)))</f>
        <v>1</v>
      </c>
      <c r="P43" s="214">
        <v>9.7200000000000006</v>
      </c>
      <c r="Q43" s="215">
        <v>10</v>
      </c>
      <c r="R43" s="215" t="s">
        <v>3373</v>
      </c>
      <c r="S43" s="214">
        <v>11.77</v>
      </c>
      <c r="T43" s="215">
        <v>30</v>
      </c>
      <c r="U43" s="215" t="s">
        <v>3372</v>
      </c>
      <c r="V43" s="214">
        <f t="shared" ref="V43:V74" si="19">(P43+S43)/2</f>
        <v>10.745000000000001</v>
      </c>
      <c r="W43" s="215">
        <f t="shared" ref="W43:W74" si="20">IF(V43&gt;=10,60,Q43+T43)</f>
        <v>60</v>
      </c>
      <c r="X43" s="215">
        <f t="shared" ref="X43:X74" si="21">IF(R43="ACC",0,1)+IF(U43="ACC",0,1)</f>
        <v>1</v>
      </c>
      <c r="Y43" s="215">
        <f t="shared" ref="Y43:Y74" si="22">IF(P43&lt;10,1,(IF(S43&lt;10,1,0)))</f>
        <v>1</v>
      </c>
      <c r="Z43" s="215">
        <f t="shared" ref="Z43:Z74" si="23">N43+X43</f>
        <v>3</v>
      </c>
      <c r="AA43" s="215">
        <f t="shared" ref="AA43:AA74" si="24">O43+Y43</f>
        <v>2</v>
      </c>
      <c r="AB43" s="215">
        <f t="shared" ref="AB43:AB74" si="25">Z43+AA43</f>
        <v>5</v>
      </c>
      <c r="AC43" s="214">
        <f>IF(AB43=0,1,IF(AB43=1,0.99,IF(AB43=2,0.98,IF(AB43=3,0.97,IF(AB43=4,0.96,IF(AB43=5,0.95,IF(AB43=6,0.94)))))))</f>
        <v>0.95</v>
      </c>
      <c r="AD43" s="214">
        <f t="shared" ref="AD43:AD74" si="26">AVERAGE(L43,V43)</f>
        <v>10.397500000000001</v>
      </c>
      <c r="AE43" s="214">
        <f t="shared" ref="AE43:AE74" si="27">AC43*AD43</f>
        <v>9.8776250000000001</v>
      </c>
      <c r="AF43" s="215">
        <f t="shared" ref="AF43:AF74" si="28">M43+W43</f>
        <v>120</v>
      </c>
      <c r="AG43" s="212" t="s">
        <v>3452</v>
      </c>
      <c r="AH43" s="212" t="s">
        <v>3454</v>
      </c>
      <c r="AI43" s="212" t="s">
        <v>3456</v>
      </c>
      <c r="AJ43" s="212" t="s">
        <v>3457</v>
      </c>
      <c r="AK43" s="212" t="s">
        <v>3451</v>
      </c>
      <c r="AL43" s="212" t="s">
        <v>3455</v>
      </c>
      <c r="AM43" s="212" t="s">
        <v>3460</v>
      </c>
      <c r="AN43" s="212" t="s">
        <v>3459</v>
      </c>
      <c r="AO43" s="212" t="s">
        <v>3453</v>
      </c>
      <c r="AP43" s="212" t="s">
        <v>3458</v>
      </c>
    </row>
    <row r="44" spans="1:42" s="217" customFormat="1" ht="11.25">
      <c r="A44" s="210">
        <v>34</v>
      </c>
      <c r="B44" s="218" t="s">
        <v>1756</v>
      </c>
      <c r="C44" s="218" t="s">
        <v>1757</v>
      </c>
      <c r="D44" s="213" t="s">
        <v>1758</v>
      </c>
      <c r="E44" s="213">
        <v>17</v>
      </c>
      <c r="F44" s="214">
        <v>10</v>
      </c>
      <c r="G44" s="215">
        <v>30</v>
      </c>
      <c r="H44" s="215" t="s">
        <v>3373</v>
      </c>
      <c r="I44" s="214">
        <v>10.44</v>
      </c>
      <c r="J44" s="215">
        <v>30</v>
      </c>
      <c r="K44" s="215" t="s">
        <v>3373</v>
      </c>
      <c r="L44" s="216">
        <f t="shared" si="15"/>
        <v>10.219999999999999</v>
      </c>
      <c r="M44" s="213">
        <f t="shared" si="16"/>
        <v>60</v>
      </c>
      <c r="N44" s="213">
        <f t="shared" si="17"/>
        <v>2</v>
      </c>
      <c r="O44" s="213">
        <f t="shared" si="18"/>
        <v>0</v>
      </c>
      <c r="P44" s="214">
        <v>10.06</v>
      </c>
      <c r="Q44" s="215">
        <v>30</v>
      </c>
      <c r="R44" s="215" t="s">
        <v>3373</v>
      </c>
      <c r="S44" s="214">
        <v>10.63</v>
      </c>
      <c r="T44" s="215">
        <v>30</v>
      </c>
      <c r="U44" s="215" t="s">
        <v>3373</v>
      </c>
      <c r="V44" s="214">
        <f t="shared" si="19"/>
        <v>10.345000000000001</v>
      </c>
      <c r="W44" s="215">
        <f t="shared" si="20"/>
        <v>60</v>
      </c>
      <c r="X44" s="215">
        <f t="shared" si="21"/>
        <v>2</v>
      </c>
      <c r="Y44" s="215">
        <f t="shared" si="22"/>
        <v>0</v>
      </c>
      <c r="Z44" s="215">
        <f t="shared" si="23"/>
        <v>4</v>
      </c>
      <c r="AA44" s="215">
        <f t="shared" si="24"/>
        <v>0</v>
      </c>
      <c r="AB44" s="215">
        <f t="shared" si="25"/>
        <v>4</v>
      </c>
      <c r="AC44" s="214">
        <f>IF(AB44=0,1,IF(AB44=1,0.99,IF(AB44=2,0.98,IF(AB44=3,0.97,IF(AB44=4,0.96,IF(AB44=5,0.95,IF(AB44=6,0.94)))))))</f>
        <v>0.96</v>
      </c>
      <c r="AD44" s="214">
        <f t="shared" si="26"/>
        <v>10.282499999999999</v>
      </c>
      <c r="AE44" s="214">
        <f t="shared" si="27"/>
        <v>9.8711999999999982</v>
      </c>
      <c r="AF44" s="215">
        <f t="shared" si="28"/>
        <v>120</v>
      </c>
      <c r="AG44" s="212" t="s">
        <v>3453</v>
      </c>
      <c r="AH44" s="212" t="s">
        <v>3451</v>
      </c>
      <c r="AI44" s="212" t="s">
        <v>3456</v>
      </c>
      <c r="AJ44" s="212" t="s">
        <v>3452</v>
      </c>
      <c r="AK44" s="212" t="s">
        <v>3454</v>
      </c>
      <c r="AL44" s="212" t="s">
        <v>3457</v>
      </c>
      <c r="AM44" s="212" t="s">
        <v>3455</v>
      </c>
      <c r="AN44" s="212" t="s">
        <v>3460</v>
      </c>
      <c r="AO44" s="212" t="s">
        <v>3458</v>
      </c>
      <c r="AP44" s="212" t="s">
        <v>3459</v>
      </c>
    </row>
    <row r="45" spans="1:42" s="217" customFormat="1" ht="11.25">
      <c r="A45" s="210">
        <v>35</v>
      </c>
      <c r="B45" s="222" t="s">
        <v>2728</v>
      </c>
      <c r="C45" s="222" t="s">
        <v>1876</v>
      </c>
      <c r="D45" s="221" t="s">
        <v>2729</v>
      </c>
      <c r="E45" s="213">
        <v>28</v>
      </c>
      <c r="F45" s="214">
        <v>9.1199999999999992</v>
      </c>
      <c r="G45" s="215">
        <v>13</v>
      </c>
      <c r="H45" s="215" t="s">
        <v>3372</v>
      </c>
      <c r="I45" s="214">
        <v>10.88</v>
      </c>
      <c r="J45" s="215">
        <v>30</v>
      </c>
      <c r="K45" s="215" t="s">
        <v>3373</v>
      </c>
      <c r="L45" s="216">
        <f t="shared" si="15"/>
        <v>10</v>
      </c>
      <c r="M45" s="213">
        <f t="shared" si="16"/>
        <v>60</v>
      </c>
      <c r="N45" s="213">
        <f t="shared" si="17"/>
        <v>1</v>
      </c>
      <c r="O45" s="213">
        <f t="shared" si="18"/>
        <v>1</v>
      </c>
      <c r="P45" s="214">
        <v>10.050000000000001</v>
      </c>
      <c r="Q45" s="215">
        <v>30</v>
      </c>
      <c r="R45" s="215" t="s">
        <v>3372</v>
      </c>
      <c r="S45" s="214">
        <v>10.65</v>
      </c>
      <c r="T45" s="215">
        <v>30</v>
      </c>
      <c r="U45" s="215" t="s">
        <v>3373</v>
      </c>
      <c r="V45" s="214">
        <f t="shared" si="19"/>
        <v>10.350000000000001</v>
      </c>
      <c r="W45" s="215">
        <f t="shared" si="20"/>
        <v>60</v>
      </c>
      <c r="X45" s="215">
        <f t="shared" si="21"/>
        <v>1</v>
      </c>
      <c r="Y45" s="215">
        <f t="shared" si="22"/>
        <v>0</v>
      </c>
      <c r="Z45" s="215">
        <f t="shared" si="23"/>
        <v>2</v>
      </c>
      <c r="AA45" s="215">
        <f t="shared" si="24"/>
        <v>1</v>
      </c>
      <c r="AB45" s="215">
        <f t="shared" si="25"/>
        <v>3</v>
      </c>
      <c r="AC45" s="214">
        <f>IF(AB45=0,1,IF(AB45=1,0.99,IF(AB45=2,0.98,IF(AB45=3,0.97,IF(AB45=4,0.96,IF(AB45=5,0.95,IF(AB45=6,0.94)))))))</f>
        <v>0.97</v>
      </c>
      <c r="AD45" s="214">
        <f t="shared" si="26"/>
        <v>10.175000000000001</v>
      </c>
      <c r="AE45" s="214">
        <f t="shared" si="27"/>
        <v>9.8697499999999998</v>
      </c>
      <c r="AF45" s="215">
        <f t="shared" si="28"/>
        <v>120</v>
      </c>
      <c r="AG45" s="212" t="s">
        <v>3456</v>
      </c>
      <c r="AH45" s="212" t="s">
        <v>3453</v>
      </c>
      <c r="AI45" s="212" t="s">
        <v>3451</v>
      </c>
      <c r="AJ45" s="212" t="s">
        <v>3452</v>
      </c>
      <c r="AK45" s="212" t="s">
        <v>3455</v>
      </c>
      <c r="AL45" s="212" t="s">
        <v>3459</v>
      </c>
      <c r="AM45" s="212" t="s">
        <v>3454</v>
      </c>
      <c r="AN45" s="212" t="s">
        <v>3460</v>
      </c>
      <c r="AO45" s="212" t="s">
        <v>3458</v>
      </c>
      <c r="AP45" s="212" t="s">
        <v>3457</v>
      </c>
    </row>
    <row r="46" spans="1:42" s="217" customFormat="1" ht="11.25">
      <c r="A46" s="210">
        <v>36</v>
      </c>
      <c r="B46" s="222" t="s">
        <v>485</v>
      </c>
      <c r="C46" s="222" t="s">
        <v>204</v>
      </c>
      <c r="D46" s="221" t="s">
        <v>486</v>
      </c>
      <c r="E46" s="213">
        <v>4</v>
      </c>
      <c r="F46" s="214">
        <v>11.71</v>
      </c>
      <c r="G46" s="215">
        <v>30</v>
      </c>
      <c r="H46" s="215" t="s">
        <v>3372</v>
      </c>
      <c r="I46" s="214">
        <v>9.5500000000000007</v>
      </c>
      <c r="J46" s="215">
        <v>27</v>
      </c>
      <c r="K46" s="215" t="s">
        <v>3372</v>
      </c>
      <c r="L46" s="216">
        <f t="shared" si="15"/>
        <v>10.63</v>
      </c>
      <c r="M46" s="213">
        <f t="shared" si="16"/>
        <v>60</v>
      </c>
      <c r="N46" s="213">
        <f t="shared" si="17"/>
        <v>0</v>
      </c>
      <c r="O46" s="213">
        <f t="shared" si="18"/>
        <v>1</v>
      </c>
      <c r="P46" s="214">
        <v>10.14</v>
      </c>
      <c r="Q46" s="215">
        <v>30</v>
      </c>
      <c r="R46" s="215" t="s">
        <v>3372</v>
      </c>
      <c r="S46" s="214">
        <v>11.48</v>
      </c>
      <c r="T46" s="215">
        <v>30</v>
      </c>
      <c r="U46" s="215" t="s">
        <v>3372</v>
      </c>
      <c r="V46" s="214">
        <f t="shared" si="19"/>
        <v>10.81</v>
      </c>
      <c r="W46" s="215">
        <f t="shared" si="20"/>
        <v>60</v>
      </c>
      <c r="X46" s="215">
        <f t="shared" si="21"/>
        <v>0</v>
      </c>
      <c r="Y46" s="215">
        <f t="shared" si="22"/>
        <v>0</v>
      </c>
      <c r="Z46" s="215">
        <f t="shared" si="23"/>
        <v>0</v>
      </c>
      <c r="AA46" s="215">
        <f t="shared" si="24"/>
        <v>1</v>
      </c>
      <c r="AB46" s="215">
        <f t="shared" si="25"/>
        <v>1</v>
      </c>
      <c r="AC46" s="214">
        <f>IF(AB46=0,0.93,IF(AB46=1,0.92,IF(AB46=2,0.91,IF(AB46=3,0.9,IF(AB46=4,0.89,IF(AB46=5,0.88,IF(AB46=6,0.87)))))))</f>
        <v>0.92</v>
      </c>
      <c r="AD46" s="214">
        <f t="shared" si="26"/>
        <v>10.72</v>
      </c>
      <c r="AE46" s="214">
        <f t="shared" si="27"/>
        <v>9.8624000000000009</v>
      </c>
      <c r="AF46" s="215">
        <f t="shared" si="28"/>
        <v>120</v>
      </c>
      <c r="AG46" s="212" t="s">
        <v>3456</v>
      </c>
      <c r="AH46" s="212" t="s">
        <v>3455</v>
      </c>
      <c r="AI46" s="212" t="s">
        <v>3452</v>
      </c>
      <c r="AJ46" s="212" t="s">
        <v>3451</v>
      </c>
      <c r="AK46" s="212" t="s">
        <v>3454</v>
      </c>
      <c r="AL46" s="212" t="s">
        <v>3457</v>
      </c>
      <c r="AM46" s="212" t="s">
        <v>3453</v>
      </c>
      <c r="AN46" s="212" t="s">
        <v>3460</v>
      </c>
      <c r="AO46" s="212" t="s">
        <v>3458</v>
      </c>
      <c r="AP46" s="212" t="s">
        <v>3459</v>
      </c>
    </row>
    <row r="47" spans="1:42" s="217" customFormat="1" ht="11.25">
      <c r="A47" s="210">
        <v>37</v>
      </c>
      <c r="B47" s="222" t="s">
        <v>886</v>
      </c>
      <c r="C47" s="222" t="s">
        <v>887</v>
      </c>
      <c r="D47" s="221" t="s">
        <v>888</v>
      </c>
      <c r="E47" s="213">
        <v>8</v>
      </c>
      <c r="F47" s="214">
        <v>10.02</v>
      </c>
      <c r="G47" s="215">
        <v>30</v>
      </c>
      <c r="H47" s="215" t="s">
        <v>3373</v>
      </c>
      <c r="I47" s="214">
        <v>11.01</v>
      </c>
      <c r="J47" s="215">
        <v>30</v>
      </c>
      <c r="K47" s="215" t="s">
        <v>3373</v>
      </c>
      <c r="L47" s="216">
        <f t="shared" si="15"/>
        <v>10.515000000000001</v>
      </c>
      <c r="M47" s="213">
        <f t="shared" si="16"/>
        <v>60</v>
      </c>
      <c r="N47" s="213">
        <f t="shared" si="17"/>
        <v>2</v>
      </c>
      <c r="O47" s="213">
        <f t="shared" si="18"/>
        <v>0</v>
      </c>
      <c r="P47" s="214">
        <v>10.11</v>
      </c>
      <c r="Q47" s="215">
        <v>30</v>
      </c>
      <c r="R47" s="215" t="s">
        <v>3372</v>
      </c>
      <c r="S47" s="214">
        <v>12.21</v>
      </c>
      <c r="T47" s="215">
        <v>30</v>
      </c>
      <c r="U47" s="215" t="s">
        <v>3372</v>
      </c>
      <c r="V47" s="214">
        <f t="shared" si="19"/>
        <v>11.16</v>
      </c>
      <c r="W47" s="215">
        <f t="shared" si="20"/>
        <v>60</v>
      </c>
      <c r="X47" s="215">
        <f t="shared" si="21"/>
        <v>0</v>
      </c>
      <c r="Y47" s="215">
        <f t="shared" si="22"/>
        <v>0</v>
      </c>
      <c r="Z47" s="215">
        <f t="shared" si="23"/>
        <v>2</v>
      </c>
      <c r="AA47" s="215">
        <f t="shared" si="24"/>
        <v>0</v>
      </c>
      <c r="AB47" s="215">
        <f t="shared" si="25"/>
        <v>2</v>
      </c>
      <c r="AC47" s="214">
        <f>IF(AB47=0,0.93,IF(AB47=1,0.92,IF(AB47=2,0.91,IF(AB47=3,0.9,IF(AB47=4,0.89,IF(AB47=5,0.88,IF(AB47=6,0.87)))))))</f>
        <v>0.91</v>
      </c>
      <c r="AD47" s="214">
        <f t="shared" si="26"/>
        <v>10.8375</v>
      </c>
      <c r="AE47" s="214">
        <f t="shared" si="27"/>
        <v>9.8621250000000007</v>
      </c>
      <c r="AF47" s="215">
        <f t="shared" si="28"/>
        <v>120</v>
      </c>
      <c r="AG47" s="212" t="s">
        <v>3452</v>
      </c>
      <c r="AH47" s="212" t="s">
        <v>3453</v>
      </c>
      <c r="AI47" s="212" t="s">
        <v>3455</v>
      </c>
      <c r="AJ47" s="212" t="s">
        <v>3456</v>
      </c>
      <c r="AK47" s="212" t="s">
        <v>3460</v>
      </c>
      <c r="AL47" s="212" t="s">
        <v>3454</v>
      </c>
      <c r="AM47" s="212" t="s">
        <v>3457</v>
      </c>
      <c r="AN47" s="212" t="s">
        <v>3459</v>
      </c>
      <c r="AO47" s="212" t="s">
        <v>3458</v>
      </c>
      <c r="AP47" s="212" t="s">
        <v>3451</v>
      </c>
    </row>
    <row r="48" spans="1:42" s="217" customFormat="1" ht="11.25" customHeight="1">
      <c r="A48" s="210">
        <v>38</v>
      </c>
      <c r="B48" s="237" t="s">
        <v>1160</v>
      </c>
      <c r="C48" s="237" t="s">
        <v>1161</v>
      </c>
      <c r="D48" s="221" t="s">
        <v>1220</v>
      </c>
      <c r="E48" s="213">
        <v>11</v>
      </c>
      <c r="F48" s="214">
        <v>10</v>
      </c>
      <c r="G48" s="215">
        <v>30</v>
      </c>
      <c r="H48" s="215" t="s">
        <v>3372</v>
      </c>
      <c r="I48" s="214">
        <v>12.41</v>
      </c>
      <c r="J48" s="215">
        <v>30</v>
      </c>
      <c r="K48" s="215" t="s">
        <v>3372</v>
      </c>
      <c r="L48" s="216">
        <f t="shared" si="15"/>
        <v>11.205</v>
      </c>
      <c r="M48" s="213">
        <f t="shared" si="16"/>
        <v>60</v>
      </c>
      <c r="N48" s="213">
        <f t="shared" si="17"/>
        <v>0</v>
      </c>
      <c r="O48" s="213">
        <f t="shared" si="18"/>
        <v>0</v>
      </c>
      <c r="P48" s="214">
        <v>13.1</v>
      </c>
      <c r="Q48" s="215">
        <v>30</v>
      </c>
      <c r="R48" s="215" t="s">
        <v>3372</v>
      </c>
      <c r="S48" s="214">
        <v>14.4</v>
      </c>
      <c r="T48" s="215">
        <v>30</v>
      </c>
      <c r="U48" s="215" t="s">
        <v>3372</v>
      </c>
      <c r="V48" s="214">
        <f t="shared" si="19"/>
        <v>13.75</v>
      </c>
      <c r="W48" s="215">
        <f t="shared" si="20"/>
        <v>60</v>
      </c>
      <c r="X48" s="215">
        <f t="shared" si="21"/>
        <v>0</v>
      </c>
      <c r="Y48" s="215">
        <f t="shared" si="22"/>
        <v>0</v>
      </c>
      <c r="Z48" s="215">
        <f t="shared" si="23"/>
        <v>0</v>
      </c>
      <c r="AA48" s="215">
        <f t="shared" si="24"/>
        <v>0</v>
      </c>
      <c r="AB48" s="215">
        <f t="shared" si="25"/>
        <v>0</v>
      </c>
      <c r="AC48" s="214">
        <f>IF(AB48=0,0.79,IF(AB48=1,0.78,IF(AB48=2,0.77,IF(AB48=3,0.76,IF(AB48=4,0.75,IF(AB48=5,0.74,IF(AB48=6,0.73)))))))</f>
        <v>0.79</v>
      </c>
      <c r="AD48" s="214">
        <f t="shared" si="26"/>
        <v>12.477499999999999</v>
      </c>
      <c r="AE48" s="214">
        <f t="shared" si="27"/>
        <v>9.8572249999999997</v>
      </c>
      <c r="AF48" s="215">
        <f t="shared" si="28"/>
        <v>120</v>
      </c>
      <c r="AG48" s="212" t="s">
        <v>3453</v>
      </c>
      <c r="AH48" s="212" t="s">
        <v>3451</v>
      </c>
      <c r="AI48" s="212" t="s">
        <v>3455</v>
      </c>
      <c r="AJ48" s="212" t="s">
        <v>3454</v>
      </c>
      <c r="AK48" s="212" t="s">
        <v>3452</v>
      </c>
      <c r="AL48" s="212" t="s">
        <v>3457</v>
      </c>
      <c r="AM48" s="212" t="s">
        <v>3456</v>
      </c>
      <c r="AN48" s="212" t="s">
        <v>3460</v>
      </c>
      <c r="AO48" s="212" t="s">
        <v>3459</v>
      </c>
      <c r="AP48" s="212" t="s">
        <v>3458</v>
      </c>
    </row>
    <row r="49" spans="1:42" s="217" customFormat="1" ht="11.25">
      <c r="A49" s="210">
        <v>39</v>
      </c>
      <c r="B49" s="229" t="s">
        <v>2285</v>
      </c>
      <c r="C49" s="229" t="s">
        <v>2286</v>
      </c>
      <c r="D49" s="221" t="s">
        <v>2287</v>
      </c>
      <c r="E49" s="213">
        <v>23</v>
      </c>
      <c r="F49" s="214">
        <v>10.81</v>
      </c>
      <c r="G49" s="215">
        <v>30</v>
      </c>
      <c r="H49" s="215" t="s">
        <v>3372</v>
      </c>
      <c r="I49" s="214">
        <v>9.36</v>
      </c>
      <c r="J49" s="215">
        <v>12</v>
      </c>
      <c r="K49" s="215" t="s">
        <v>3373</v>
      </c>
      <c r="L49" s="216">
        <f t="shared" si="15"/>
        <v>10.085000000000001</v>
      </c>
      <c r="M49" s="213">
        <f t="shared" si="16"/>
        <v>60</v>
      </c>
      <c r="N49" s="213">
        <f t="shared" si="17"/>
        <v>1</v>
      </c>
      <c r="O49" s="213">
        <f t="shared" si="18"/>
        <v>1</v>
      </c>
      <c r="P49" s="214">
        <v>9.86</v>
      </c>
      <c r="Q49" s="215">
        <v>16</v>
      </c>
      <c r="R49" s="215" t="s">
        <v>3373</v>
      </c>
      <c r="S49" s="214">
        <v>11.04</v>
      </c>
      <c r="T49" s="215">
        <v>30</v>
      </c>
      <c r="U49" s="215" t="s">
        <v>3372</v>
      </c>
      <c r="V49" s="214">
        <f t="shared" si="19"/>
        <v>10.45</v>
      </c>
      <c r="W49" s="215">
        <f t="shared" si="20"/>
        <v>60</v>
      </c>
      <c r="X49" s="215">
        <f t="shared" si="21"/>
        <v>1</v>
      </c>
      <c r="Y49" s="215">
        <f t="shared" si="22"/>
        <v>1</v>
      </c>
      <c r="Z49" s="215">
        <f t="shared" si="23"/>
        <v>2</v>
      </c>
      <c r="AA49" s="215">
        <f t="shared" si="24"/>
        <v>2</v>
      </c>
      <c r="AB49" s="215">
        <f t="shared" si="25"/>
        <v>4</v>
      </c>
      <c r="AC49" s="214">
        <f>IF(AB49=0,1,IF(AB49=1,0.99,IF(AB49=2,0.98,IF(AB49=3,0.97,IF(AB49=4,0.96,IF(AB49=5,0.95,IF(AB49=6,0.94)))))))</f>
        <v>0.96</v>
      </c>
      <c r="AD49" s="214">
        <f t="shared" si="26"/>
        <v>10.2675</v>
      </c>
      <c r="AE49" s="214">
        <f t="shared" si="27"/>
        <v>9.8567999999999998</v>
      </c>
      <c r="AF49" s="215">
        <f t="shared" si="28"/>
        <v>120</v>
      </c>
      <c r="AG49" s="212" t="s">
        <v>3453</v>
      </c>
      <c r="AH49" s="212" t="s">
        <v>3451</v>
      </c>
      <c r="AI49" s="212" t="s">
        <v>3457</v>
      </c>
      <c r="AJ49" s="212" t="s">
        <v>3456</v>
      </c>
      <c r="AK49" s="212" t="s">
        <v>3452</v>
      </c>
      <c r="AL49" s="212" t="s">
        <v>3454</v>
      </c>
      <c r="AM49" s="212" t="s">
        <v>3455</v>
      </c>
      <c r="AN49" s="212" t="s">
        <v>3460</v>
      </c>
      <c r="AO49" s="212" t="s">
        <v>3459</v>
      </c>
      <c r="AP49" s="212" t="s">
        <v>3458</v>
      </c>
    </row>
    <row r="50" spans="1:42" s="217" customFormat="1" ht="11.25">
      <c r="A50" s="210">
        <v>40</v>
      </c>
      <c r="B50" s="222" t="s">
        <v>2467</v>
      </c>
      <c r="C50" s="222" t="s">
        <v>436</v>
      </c>
      <c r="D50" s="221" t="s">
        <v>2468</v>
      </c>
      <c r="E50" s="213">
        <v>25</v>
      </c>
      <c r="F50" s="214">
        <v>10.24</v>
      </c>
      <c r="G50" s="215">
        <v>30</v>
      </c>
      <c r="H50" s="215" t="s">
        <v>3373</v>
      </c>
      <c r="I50" s="214">
        <v>9.76</v>
      </c>
      <c r="J50" s="215">
        <v>24</v>
      </c>
      <c r="K50" s="215" t="s">
        <v>3373</v>
      </c>
      <c r="L50" s="216">
        <f t="shared" si="15"/>
        <v>10</v>
      </c>
      <c r="M50" s="213">
        <f t="shared" si="16"/>
        <v>60</v>
      </c>
      <c r="N50" s="213">
        <f t="shared" si="17"/>
        <v>2</v>
      </c>
      <c r="O50" s="213">
        <f t="shared" si="18"/>
        <v>1</v>
      </c>
      <c r="P50" s="214">
        <v>10.08</v>
      </c>
      <c r="Q50" s="215">
        <v>30</v>
      </c>
      <c r="R50" s="215" t="s">
        <v>3373</v>
      </c>
      <c r="S50" s="214">
        <v>10.96</v>
      </c>
      <c r="T50" s="215">
        <v>30</v>
      </c>
      <c r="U50" s="215" t="s">
        <v>3372</v>
      </c>
      <c r="V50" s="214">
        <f t="shared" si="19"/>
        <v>10.52</v>
      </c>
      <c r="W50" s="215">
        <f t="shared" si="20"/>
        <v>60</v>
      </c>
      <c r="X50" s="215">
        <f t="shared" si="21"/>
        <v>1</v>
      </c>
      <c r="Y50" s="215">
        <f t="shared" si="22"/>
        <v>0</v>
      </c>
      <c r="Z50" s="215">
        <f t="shared" si="23"/>
        <v>3</v>
      </c>
      <c r="AA50" s="215">
        <f t="shared" si="24"/>
        <v>1</v>
      </c>
      <c r="AB50" s="215">
        <f t="shared" si="25"/>
        <v>4</v>
      </c>
      <c r="AC50" s="214">
        <f>IF(AB50=0,1,IF(AB50=1,0.99,IF(AB50=2,0.98,IF(AB50=3,0.97,IF(AB50=4,0.96,IF(AB50=5,0.95,IF(AB50=6,0.94)))))))</f>
        <v>0.96</v>
      </c>
      <c r="AD50" s="214">
        <f t="shared" si="26"/>
        <v>10.26</v>
      </c>
      <c r="AE50" s="214">
        <f t="shared" si="27"/>
        <v>9.8495999999999988</v>
      </c>
      <c r="AF50" s="215">
        <f t="shared" si="28"/>
        <v>120</v>
      </c>
      <c r="AG50" s="212" t="s">
        <v>3453</v>
      </c>
      <c r="AH50" s="212" t="s">
        <v>3451</v>
      </c>
      <c r="AI50" s="212" t="s">
        <v>3456</v>
      </c>
      <c r="AJ50" s="236" t="s">
        <v>3455</v>
      </c>
      <c r="AK50" s="212" t="s">
        <v>3452</v>
      </c>
      <c r="AL50" s="212" t="s">
        <v>3454</v>
      </c>
      <c r="AM50" s="212" t="s">
        <v>3457</v>
      </c>
      <c r="AN50" s="212" t="s">
        <v>3460</v>
      </c>
      <c r="AO50" s="212" t="s">
        <v>3459</v>
      </c>
      <c r="AP50" s="212" t="s">
        <v>3458</v>
      </c>
    </row>
    <row r="51" spans="1:42" s="217" customFormat="1" ht="11.25">
      <c r="A51" s="210">
        <v>41</v>
      </c>
      <c r="B51" s="218" t="s">
        <v>2605</v>
      </c>
      <c r="C51" s="218" t="s">
        <v>2747</v>
      </c>
      <c r="D51" s="221" t="s">
        <v>2748</v>
      </c>
      <c r="E51" s="213">
        <v>28</v>
      </c>
      <c r="F51" s="214">
        <v>10.63</v>
      </c>
      <c r="G51" s="215">
        <v>30</v>
      </c>
      <c r="H51" s="215" t="s">
        <v>3373</v>
      </c>
      <c r="I51" s="214">
        <v>10.19</v>
      </c>
      <c r="J51" s="215">
        <v>30</v>
      </c>
      <c r="K51" s="215" t="s">
        <v>3372</v>
      </c>
      <c r="L51" s="216">
        <f t="shared" si="15"/>
        <v>10.41</v>
      </c>
      <c r="M51" s="213">
        <f t="shared" si="16"/>
        <v>60</v>
      </c>
      <c r="N51" s="213">
        <f t="shared" si="17"/>
        <v>1</v>
      </c>
      <c r="O51" s="213">
        <f t="shared" si="18"/>
        <v>0</v>
      </c>
      <c r="P51" s="214">
        <v>10.029999999999999</v>
      </c>
      <c r="Q51" s="215">
        <v>30</v>
      </c>
      <c r="R51" s="215" t="s">
        <v>3373</v>
      </c>
      <c r="S51" s="214">
        <v>12.4</v>
      </c>
      <c r="T51" s="215">
        <v>30</v>
      </c>
      <c r="U51" s="215" t="s">
        <v>3372</v>
      </c>
      <c r="V51" s="214">
        <f t="shared" si="19"/>
        <v>11.215</v>
      </c>
      <c r="W51" s="215">
        <f t="shared" si="20"/>
        <v>60</v>
      </c>
      <c r="X51" s="215">
        <f t="shared" si="21"/>
        <v>1</v>
      </c>
      <c r="Y51" s="215">
        <f t="shared" si="22"/>
        <v>0</v>
      </c>
      <c r="Z51" s="215">
        <f t="shared" si="23"/>
        <v>2</v>
      </c>
      <c r="AA51" s="215">
        <f t="shared" si="24"/>
        <v>0</v>
      </c>
      <c r="AB51" s="215">
        <f t="shared" si="25"/>
        <v>2</v>
      </c>
      <c r="AC51" s="214">
        <f>IF(AB51=0,0.93,IF(AB51=1,0.92,IF(AB51=2,0.91,IF(AB51=3,0.9,IF(AB51=4,0.89,IF(AB51=5,0.88,IF(AB51=6,0.87)))))))</f>
        <v>0.91</v>
      </c>
      <c r="AD51" s="214">
        <f t="shared" si="26"/>
        <v>10.8125</v>
      </c>
      <c r="AE51" s="214">
        <f t="shared" si="27"/>
        <v>9.8393750000000004</v>
      </c>
      <c r="AF51" s="215">
        <f t="shared" si="28"/>
        <v>120</v>
      </c>
      <c r="AG51" s="212" t="s">
        <v>3452</v>
      </c>
      <c r="AH51" s="212" t="s">
        <v>3455</v>
      </c>
      <c r="AI51" s="212" t="s">
        <v>3456</v>
      </c>
      <c r="AJ51" s="212" t="s">
        <v>3457</v>
      </c>
      <c r="AK51" s="212" t="s">
        <v>3451</v>
      </c>
      <c r="AL51" s="212" t="s">
        <v>3454</v>
      </c>
      <c r="AM51" s="212" t="s">
        <v>3453</v>
      </c>
      <c r="AN51" s="212" t="s">
        <v>3460</v>
      </c>
      <c r="AO51" s="212" t="s">
        <v>3459</v>
      </c>
      <c r="AP51" s="212" t="s">
        <v>3458</v>
      </c>
    </row>
    <row r="52" spans="1:42" s="217" customFormat="1" ht="11.25">
      <c r="A52" s="210">
        <v>42</v>
      </c>
      <c r="B52" s="218" t="s">
        <v>2697</v>
      </c>
      <c r="C52" s="218" t="s">
        <v>2698</v>
      </c>
      <c r="D52" s="213" t="s">
        <v>2699</v>
      </c>
      <c r="E52" s="213">
        <v>27</v>
      </c>
      <c r="F52" s="214">
        <v>11.32</v>
      </c>
      <c r="G52" s="215">
        <v>30</v>
      </c>
      <c r="H52" s="215" t="s">
        <v>3372</v>
      </c>
      <c r="I52" s="214">
        <v>10</v>
      </c>
      <c r="J52" s="215">
        <v>30</v>
      </c>
      <c r="K52" s="215" t="s">
        <v>3372</v>
      </c>
      <c r="L52" s="216">
        <f t="shared" si="15"/>
        <v>10.66</v>
      </c>
      <c r="M52" s="213">
        <f t="shared" si="16"/>
        <v>60</v>
      </c>
      <c r="N52" s="213">
        <f t="shared" si="17"/>
        <v>0</v>
      </c>
      <c r="O52" s="213">
        <f t="shared" si="18"/>
        <v>0</v>
      </c>
      <c r="P52" s="214">
        <v>9.36</v>
      </c>
      <c r="Q52" s="215">
        <v>12</v>
      </c>
      <c r="R52" s="215" t="s">
        <v>3373</v>
      </c>
      <c r="S52" s="214">
        <v>12.57</v>
      </c>
      <c r="T52" s="215">
        <v>30</v>
      </c>
      <c r="U52" s="215" t="s">
        <v>3372</v>
      </c>
      <c r="V52" s="214">
        <f t="shared" si="19"/>
        <v>10.965</v>
      </c>
      <c r="W52" s="215">
        <f t="shared" si="20"/>
        <v>60</v>
      </c>
      <c r="X52" s="215">
        <f t="shared" si="21"/>
        <v>1</v>
      </c>
      <c r="Y52" s="215">
        <f t="shared" si="22"/>
        <v>1</v>
      </c>
      <c r="Z52" s="215">
        <f t="shared" si="23"/>
        <v>1</v>
      </c>
      <c r="AA52" s="215">
        <f t="shared" si="24"/>
        <v>1</v>
      </c>
      <c r="AB52" s="215">
        <f t="shared" si="25"/>
        <v>2</v>
      </c>
      <c r="AC52" s="214">
        <f>IF(AB52=0,0.93,IF(AB52=1,0.92,IF(AB52=2,0.91,IF(AB52=3,0.9,IF(AB52=4,0.89,IF(AB52=5,0.88,IF(AB52=6,0.87)))))))</f>
        <v>0.91</v>
      </c>
      <c r="AD52" s="214">
        <f t="shared" si="26"/>
        <v>10.8125</v>
      </c>
      <c r="AE52" s="214">
        <f t="shared" si="27"/>
        <v>9.8393750000000004</v>
      </c>
      <c r="AF52" s="215">
        <f t="shared" si="28"/>
        <v>120</v>
      </c>
      <c r="AG52" s="212" t="s">
        <v>3457</v>
      </c>
      <c r="AH52" s="212" t="s">
        <v>3451</v>
      </c>
      <c r="AI52" s="212" t="s">
        <v>3453</v>
      </c>
      <c r="AJ52" s="212" t="s">
        <v>3456</v>
      </c>
      <c r="AK52" s="212" t="s">
        <v>3454</v>
      </c>
      <c r="AL52" s="212" t="s">
        <v>3452</v>
      </c>
      <c r="AM52" s="212" t="s">
        <v>3455</v>
      </c>
      <c r="AN52" s="212" t="s">
        <v>3460</v>
      </c>
      <c r="AO52" s="212" t="s">
        <v>3459</v>
      </c>
      <c r="AP52" s="212" t="s">
        <v>3458</v>
      </c>
    </row>
    <row r="53" spans="1:42" s="217" customFormat="1" ht="11.25">
      <c r="A53" s="210">
        <v>43</v>
      </c>
      <c r="B53" s="218" t="s">
        <v>467</v>
      </c>
      <c r="C53" s="218" t="s">
        <v>524</v>
      </c>
      <c r="D53" s="213" t="s">
        <v>525</v>
      </c>
      <c r="E53" s="213">
        <v>5</v>
      </c>
      <c r="F53" s="214">
        <v>10</v>
      </c>
      <c r="G53" s="215">
        <v>30</v>
      </c>
      <c r="H53" s="215" t="s">
        <v>3373</v>
      </c>
      <c r="I53" s="214">
        <v>10.19</v>
      </c>
      <c r="J53" s="215">
        <v>30</v>
      </c>
      <c r="K53" s="215" t="s">
        <v>3373</v>
      </c>
      <c r="L53" s="216">
        <f t="shared" si="15"/>
        <v>10.094999999999999</v>
      </c>
      <c r="M53" s="213">
        <f t="shared" si="16"/>
        <v>60</v>
      </c>
      <c r="N53" s="213">
        <f t="shared" si="17"/>
        <v>2</v>
      </c>
      <c r="O53" s="213">
        <f t="shared" si="18"/>
        <v>0</v>
      </c>
      <c r="P53" s="214">
        <v>9.27</v>
      </c>
      <c r="Q53" s="215">
        <v>7</v>
      </c>
      <c r="R53" s="215" t="s">
        <v>3373</v>
      </c>
      <c r="S53" s="214">
        <v>11.52</v>
      </c>
      <c r="T53" s="215">
        <v>30</v>
      </c>
      <c r="U53" s="215" t="s">
        <v>3372</v>
      </c>
      <c r="V53" s="214">
        <f t="shared" si="19"/>
        <v>10.395</v>
      </c>
      <c r="W53" s="215">
        <f t="shared" si="20"/>
        <v>60</v>
      </c>
      <c r="X53" s="215">
        <f t="shared" si="21"/>
        <v>1</v>
      </c>
      <c r="Y53" s="215">
        <f t="shared" si="22"/>
        <v>1</v>
      </c>
      <c r="Z53" s="215">
        <f t="shared" si="23"/>
        <v>3</v>
      </c>
      <c r="AA53" s="215">
        <f t="shared" si="24"/>
        <v>1</v>
      </c>
      <c r="AB53" s="215">
        <f t="shared" si="25"/>
        <v>4</v>
      </c>
      <c r="AC53" s="214">
        <f>IF(AB53=0,1,IF(AB53=1,0.99,IF(AB53=2,0.98,IF(AB53=3,0.97,IF(AB53=4,0.96,IF(AB53=5,0.95,IF(AB53=6,0.94)))))))</f>
        <v>0.96</v>
      </c>
      <c r="AD53" s="214">
        <f t="shared" si="26"/>
        <v>10.244999999999999</v>
      </c>
      <c r="AE53" s="214">
        <f t="shared" si="27"/>
        <v>9.8351999999999986</v>
      </c>
      <c r="AF53" s="215">
        <f t="shared" si="28"/>
        <v>120</v>
      </c>
      <c r="AG53" s="212" t="s">
        <v>3456</v>
      </c>
      <c r="AH53" s="212" t="s">
        <v>3459</v>
      </c>
      <c r="AI53" s="212" t="s">
        <v>3457</v>
      </c>
      <c r="AJ53" s="212" t="s">
        <v>3452</v>
      </c>
      <c r="AK53" s="212" t="s">
        <v>3454</v>
      </c>
      <c r="AL53" s="212" t="s">
        <v>3455</v>
      </c>
      <c r="AM53" s="212" t="s">
        <v>3460</v>
      </c>
      <c r="AN53" s="212" t="s">
        <v>3458</v>
      </c>
      <c r="AO53" s="212" t="s">
        <v>3453</v>
      </c>
      <c r="AP53" s="212" t="s">
        <v>3451</v>
      </c>
    </row>
    <row r="54" spans="1:42" s="217" customFormat="1" ht="11.25">
      <c r="A54" s="210">
        <v>44</v>
      </c>
      <c r="B54" s="218" t="s">
        <v>1273</v>
      </c>
      <c r="C54" s="218" t="s">
        <v>1274</v>
      </c>
      <c r="D54" s="213" t="s">
        <v>1275</v>
      </c>
      <c r="E54" s="213">
        <v>12</v>
      </c>
      <c r="F54" s="214">
        <v>11.38</v>
      </c>
      <c r="G54" s="215">
        <v>30</v>
      </c>
      <c r="H54" s="215" t="s">
        <v>3372</v>
      </c>
      <c r="I54" s="214">
        <v>10.6</v>
      </c>
      <c r="J54" s="215">
        <v>30</v>
      </c>
      <c r="K54" s="215" t="s">
        <v>3372</v>
      </c>
      <c r="L54" s="216">
        <f t="shared" si="15"/>
        <v>10.99</v>
      </c>
      <c r="M54" s="213">
        <f t="shared" si="16"/>
        <v>60</v>
      </c>
      <c r="N54" s="213">
        <f t="shared" si="17"/>
        <v>0</v>
      </c>
      <c r="O54" s="213">
        <f t="shared" si="18"/>
        <v>0</v>
      </c>
      <c r="P54" s="214">
        <v>10.38</v>
      </c>
      <c r="Q54" s="215">
        <v>30</v>
      </c>
      <c r="R54" s="215" t="s">
        <v>3373</v>
      </c>
      <c r="S54" s="214">
        <v>10.38</v>
      </c>
      <c r="T54" s="215">
        <v>30</v>
      </c>
      <c r="U54" s="215" t="s">
        <v>3372</v>
      </c>
      <c r="V54" s="214">
        <f t="shared" si="19"/>
        <v>10.38</v>
      </c>
      <c r="W54" s="215">
        <f t="shared" si="20"/>
        <v>60</v>
      </c>
      <c r="X54" s="215">
        <f t="shared" si="21"/>
        <v>1</v>
      </c>
      <c r="Y54" s="215">
        <f t="shared" si="22"/>
        <v>0</v>
      </c>
      <c r="Z54" s="215">
        <f t="shared" si="23"/>
        <v>1</v>
      </c>
      <c r="AA54" s="215">
        <f t="shared" si="24"/>
        <v>0</v>
      </c>
      <c r="AB54" s="215">
        <f t="shared" si="25"/>
        <v>1</v>
      </c>
      <c r="AC54" s="214">
        <f>IF(AB54=0,0.93,IF(AB54=1,0.92,IF(AB54=2,0.91,IF(AB54=3,0.9,IF(AB54=4,0.89,IF(AB54=5,0.88,IF(AB54=6,0.87)))))))</f>
        <v>0.92</v>
      </c>
      <c r="AD54" s="214">
        <f t="shared" si="26"/>
        <v>10.685</v>
      </c>
      <c r="AE54" s="214">
        <f t="shared" si="27"/>
        <v>9.8302000000000014</v>
      </c>
      <c r="AF54" s="215">
        <f t="shared" si="28"/>
        <v>120</v>
      </c>
      <c r="AG54" s="212" t="s">
        <v>3456</v>
      </c>
      <c r="AH54" s="212" t="s">
        <v>3455</v>
      </c>
      <c r="AI54" s="212" t="s">
        <v>3451</v>
      </c>
      <c r="AJ54" s="212" t="s">
        <v>3453</v>
      </c>
      <c r="AK54" s="212" t="s">
        <v>3457</v>
      </c>
      <c r="AL54" s="212" t="s">
        <v>3452</v>
      </c>
      <c r="AM54" s="212" t="s">
        <v>3454</v>
      </c>
      <c r="AN54" s="212" t="s">
        <v>3460</v>
      </c>
      <c r="AO54" s="212" t="s">
        <v>3459</v>
      </c>
      <c r="AP54" s="212" t="s">
        <v>3458</v>
      </c>
    </row>
    <row r="55" spans="1:42" s="217" customFormat="1" ht="11.25">
      <c r="A55" s="210">
        <v>45</v>
      </c>
      <c r="B55" s="218" t="s">
        <v>1769</v>
      </c>
      <c r="C55" s="218" t="s">
        <v>1770</v>
      </c>
      <c r="D55" s="213" t="s">
        <v>1771</v>
      </c>
      <c r="E55" s="213">
        <v>17</v>
      </c>
      <c r="F55" s="214">
        <v>10.17</v>
      </c>
      <c r="G55" s="215">
        <v>30</v>
      </c>
      <c r="H55" s="215" t="s">
        <v>3372</v>
      </c>
      <c r="I55" s="214">
        <v>10.54</v>
      </c>
      <c r="J55" s="215">
        <v>30</v>
      </c>
      <c r="K55" s="215" t="s">
        <v>3372</v>
      </c>
      <c r="L55" s="216">
        <f t="shared" si="15"/>
        <v>10.355</v>
      </c>
      <c r="M55" s="213">
        <f t="shared" si="16"/>
        <v>60</v>
      </c>
      <c r="N55" s="213">
        <f t="shared" si="17"/>
        <v>0</v>
      </c>
      <c r="O55" s="213">
        <f t="shared" si="18"/>
        <v>0</v>
      </c>
      <c r="P55" s="214">
        <v>10.66</v>
      </c>
      <c r="Q55" s="215">
        <v>30</v>
      </c>
      <c r="R55" s="215" t="s">
        <v>3372</v>
      </c>
      <c r="S55" s="214">
        <v>10.89</v>
      </c>
      <c r="T55" s="215">
        <v>30</v>
      </c>
      <c r="U55" s="215" t="s">
        <v>3372</v>
      </c>
      <c r="V55" s="214">
        <f t="shared" si="19"/>
        <v>10.775</v>
      </c>
      <c r="W55" s="215">
        <f t="shared" si="20"/>
        <v>60</v>
      </c>
      <c r="X55" s="215">
        <f t="shared" si="21"/>
        <v>0</v>
      </c>
      <c r="Y55" s="215">
        <f t="shared" si="22"/>
        <v>0</v>
      </c>
      <c r="Z55" s="215">
        <f t="shared" si="23"/>
        <v>0</v>
      </c>
      <c r="AA55" s="215">
        <f t="shared" si="24"/>
        <v>0</v>
      </c>
      <c r="AB55" s="215">
        <f t="shared" si="25"/>
        <v>0</v>
      </c>
      <c r="AC55" s="214">
        <f>IF(AB55=0,0.93,IF(AB55=1,0.92,IF(AB55=2,0.91,IF(AB55=3,0.9,IF(AB55=4,0.89,IF(AB55=5,0.88,IF(AB55=6,0.87)))))))</f>
        <v>0.93</v>
      </c>
      <c r="AD55" s="214">
        <f t="shared" si="26"/>
        <v>10.565000000000001</v>
      </c>
      <c r="AE55" s="214">
        <f t="shared" si="27"/>
        <v>9.8254500000000018</v>
      </c>
      <c r="AF55" s="215">
        <f t="shared" si="28"/>
        <v>120</v>
      </c>
      <c r="AG55" s="212" t="s">
        <v>3451</v>
      </c>
      <c r="AH55" s="212" t="s">
        <v>3453</v>
      </c>
      <c r="AI55" s="212" t="s">
        <v>3452</v>
      </c>
      <c r="AJ55" s="212" t="s">
        <v>3456</v>
      </c>
      <c r="AK55" s="212" t="s">
        <v>3454</v>
      </c>
      <c r="AL55" s="212" t="s">
        <v>3457</v>
      </c>
      <c r="AM55" s="212" t="s">
        <v>3460</v>
      </c>
      <c r="AN55" s="212" t="s">
        <v>3455</v>
      </c>
      <c r="AO55" s="212" t="s">
        <v>3458</v>
      </c>
      <c r="AP55" s="212" t="s">
        <v>3459</v>
      </c>
    </row>
    <row r="56" spans="1:42" s="217" customFormat="1" ht="11.25">
      <c r="A56" s="210">
        <v>46</v>
      </c>
      <c r="B56" s="222" t="s">
        <v>576</v>
      </c>
      <c r="C56" s="222" t="s">
        <v>577</v>
      </c>
      <c r="D56" s="221" t="s">
        <v>578</v>
      </c>
      <c r="E56" s="213">
        <v>5</v>
      </c>
      <c r="F56" s="214">
        <v>9.73</v>
      </c>
      <c r="G56" s="215">
        <v>7</v>
      </c>
      <c r="H56" s="215" t="s">
        <v>3373</v>
      </c>
      <c r="I56" s="214">
        <v>10.27</v>
      </c>
      <c r="J56" s="215">
        <v>30</v>
      </c>
      <c r="K56" s="215" t="s">
        <v>3373</v>
      </c>
      <c r="L56" s="216">
        <f t="shared" si="15"/>
        <v>10</v>
      </c>
      <c r="M56" s="213">
        <f t="shared" si="16"/>
        <v>60</v>
      </c>
      <c r="N56" s="213">
        <f t="shared" si="17"/>
        <v>2</v>
      </c>
      <c r="O56" s="213">
        <f t="shared" si="18"/>
        <v>1</v>
      </c>
      <c r="P56" s="214">
        <v>10.48</v>
      </c>
      <c r="Q56" s="215">
        <v>30</v>
      </c>
      <c r="R56" s="215" t="s">
        <v>3372</v>
      </c>
      <c r="S56" s="214">
        <v>13.18</v>
      </c>
      <c r="T56" s="215">
        <v>30</v>
      </c>
      <c r="U56" s="215" t="s">
        <v>3372</v>
      </c>
      <c r="V56" s="214">
        <f t="shared" si="19"/>
        <v>11.83</v>
      </c>
      <c r="W56" s="215">
        <f t="shared" si="20"/>
        <v>60</v>
      </c>
      <c r="X56" s="215">
        <f t="shared" si="21"/>
        <v>0</v>
      </c>
      <c r="Y56" s="215">
        <f t="shared" si="22"/>
        <v>0</v>
      </c>
      <c r="Z56" s="215">
        <f t="shared" si="23"/>
        <v>2</v>
      </c>
      <c r="AA56" s="215">
        <f t="shared" si="24"/>
        <v>1</v>
      </c>
      <c r="AB56" s="215">
        <f t="shared" si="25"/>
        <v>3</v>
      </c>
      <c r="AC56" s="214">
        <f>IF(AB56=0,0.93,IF(AB56=1,0.92,IF(AB56=2,0.91,IF(AB56=3,0.9,IF(AB56=4,0.89,IF(AB56=5,0.88,IF(AB56=6,0.87)))))))</f>
        <v>0.9</v>
      </c>
      <c r="AD56" s="214">
        <f t="shared" si="26"/>
        <v>10.914999999999999</v>
      </c>
      <c r="AE56" s="214">
        <f t="shared" si="27"/>
        <v>9.8234999999999992</v>
      </c>
      <c r="AF56" s="215">
        <f t="shared" si="28"/>
        <v>120</v>
      </c>
      <c r="AG56" s="212" t="s">
        <v>3457</v>
      </c>
      <c r="AH56" s="212" t="s">
        <v>3452</v>
      </c>
      <c r="AI56" s="212" t="s">
        <v>3456</v>
      </c>
      <c r="AJ56" s="212" t="s">
        <v>3451</v>
      </c>
      <c r="AK56" s="212" t="s">
        <v>3454</v>
      </c>
      <c r="AL56" s="212" t="s">
        <v>3455</v>
      </c>
      <c r="AM56" s="212" t="s">
        <v>3460</v>
      </c>
      <c r="AN56" s="212" t="s">
        <v>3459</v>
      </c>
      <c r="AO56" s="212" t="s">
        <v>3458</v>
      </c>
      <c r="AP56" s="212" t="s">
        <v>3453</v>
      </c>
    </row>
    <row r="57" spans="1:42" s="217" customFormat="1" ht="11.25">
      <c r="A57" s="210">
        <v>47</v>
      </c>
      <c r="B57" s="218" t="s">
        <v>1595</v>
      </c>
      <c r="C57" s="218" t="s">
        <v>2067</v>
      </c>
      <c r="D57" s="213" t="s">
        <v>2068</v>
      </c>
      <c r="E57" s="213">
        <v>20</v>
      </c>
      <c r="F57" s="214">
        <v>10.57</v>
      </c>
      <c r="G57" s="215">
        <v>30</v>
      </c>
      <c r="H57" s="215" t="s">
        <v>3373</v>
      </c>
      <c r="I57" s="214">
        <v>10</v>
      </c>
      <c r="J57" s="215">
        <v>30</v>
      </c>
      <c r="K57" s="215" t="s">
        <v>3373</v>
      </c>
      <c r="L57" s="216">
        <f t="shared" si="15"/>
        <v>10.285</v>
      </c>
      <c r="M57" s="213">
        <f t="shared" si="16"/>
        <v>60</v>
      </c>
      <c r="N57" s="213">
        <f t="shared" si="17"/>
        <v>2</v>
      </c>
      <c r="O57" s="213">
        <f t="shared" si="18"/>
        <v>0</v>
      </c>
      <c r="P57" s="214">
        <v>10</v>
      </c>
      <c r="Q57" s="215">
        <v>30</v>
      </c>
      <c r="R57" s="215" t="s">
        <v>3373</v>
      </c>
      <c r="S57" s="214">
        <v>13.09</v>
      </c>
      <c r="T57" s="215">
        <v>30</v>
      </c>
      <c r="U57" s="215" t="s">
        <v>3372</v>
      </c>
      <c r="V57" s="214">
        <f t="shared" si="19"/>
        <v>11.545</v>
      </c>
      <c r="W57" s="215">
        <f t="shared" si="20"/>
        <v>60</v>
      </c>
      <c r="X57" s="215">
        <f t="shared" si="21"/>
        <v>1</v>
      </c>
      <c r="Y57" s="215">
        <f t="shared" si="22"/>
        <v>0</v>
      </c>
      <c r="Z57" s="215">
        <f t="shared" si="23"/>
        <v>3</v>
      </c>
      <c r="AA57" s="215">
        <f t="shared" si="24"/>
        <v>0</v>
      </c>
      <c r="AB57" s="215">
        <f t="shared" si="25"/>
        <v>3</v>
      </c>
      <c r="AC57" s="214">
        <f>IF(AB57=0,0.93,IF(AB57=1,0.92,IF(AB57=2,0.91,IF(AB57=3,0.9,IF(AB57=4,0.89,IF(AB57=5,0.88,IF(AB57=6,0.87)))))))</f>
        <v>0.9</v>
      </c>
      <c r="AD57" s="214">
        <f t="shared" si="26"/>
        <v>10.914999999999999</v>
      </c>
      <c r="AE57" s="214">
        <f t="shared" si="27"/>
        <v>9.8234999999999992</v>
      </c>
      <c r="AF57" s="215">
        <f t="shared" si="28"/>
        <v>120</v>
      </c>
      <c r="AG57" s="212" t="s">
        <v>3452</v>
      </c>
      <c r="AH57" s="212" t="s">
        <v>3456</v>
      </c>
      <c r="AI57" s="212" t="s">
        <v>3455</v>
      </c>
      <c r="AJ57" s="212" t="s">
        <v>3453</v>
      </c>
      <c r="AK57" s="212" t="s">
        <v>3457</v>
      </c>
      <c r="AL57" s="212" t="s">
        <v>3460</v>
      </c>
      <c r="AM57" s="212" t="s">
        <v>3459</v>
      </c>
      <c r="AN57" s="212" t="s">
        <v>3454</v>
      </c>
      <c r="AO57" s="212" t="s">
        <v>3458</v>
      </c>
      <c r="AP57" s="212" t="s">
        <v>3451</v>
      </c>
    </row>
    <row r="58" spans="1:42" s="217" customFormat="1" ht="11.25">
      <c r="A58" s="210">
        <v>48</v>
      </c>
      <c r="B58" s="222" t="s">
        <v>2001</v>
      </c>
      <c r="C58" s="222" t="s">
        <v>941</v>
      </c>
      <c r="D58" s="250" t="s">
        <v>2002</v>
      </c>
      <c r="E58" s="213">
        <v>20</v>
      </c>
      <c r="F58" s="214">
        <v>9.86</v>
      </c>
      <c r="G58" s="215">
        <v>18</v>
      </c>
      <c r="H58" s="215" t="s">
        <v>3373</v>
      </c>
      <c r="I58" s="214">
        <v>10.14</v>
      </c>
      <c r="J58" s="215">
        <v>30</v>
      </c>
      <c r="K58" s="215" t="s">
        <v>3373</v>
      </c>
      <c r="L58" s="216">
        <f t="shared" si="15"/>
        <v>10</v>
      </c>
      <c r="M58" s="213">
        <f t="shared" si="16"/>
        <v>60</v>
      </c>
      <c r="N58" s="213">
        <f t="shared" si="17"/>
        <v>2</v>
      </c>
      <c r="O58" s="213">
        <f t="shared" si="18"/>
        <v>1</v>
      </c>
      <c r="P58" s="214">
        <v>9.98</v>
      </c>
      <c r="Q58" s="215">
        <v>18</v>
      </c>
      <c r="R58" s="215" t="s">
        <v>3373</v>
      </c>
      <c r="S58" s="214">
        <v>11.33</v>
      </c>
      <c r="T58" s="215">
        <v>30</v>
      </c>
      <c r="U58" s="215" t="s">
        <v>3372</v>
      </c>
      <c r="V58" s="214">
        <f t="shared" si="19"/>
        <v>10.655000000000001</v>
      </c>
      <c r="W58" s="215">
        <f t="shared" si="20"/>
        <v>60</v>
      </c>
      <c r="X58" s="215">
        <f t="shared" si="21"/>
        <v>1</v>
      </c>
      <c r="Y58" s="215">
        <f t="shared" si="22"/>
        <v>1</v>
      </c>
      <c r="Z58" s="215">
        <f t="shared" si="23"/>
        <v>3</v>
      </c>
      <c r="AA58" s="215">
        <f t="shared" si="24"/>
        <v>2</v>
      </c>
      <c r="AB58" s="215">
        <f t="shared" si="25"/>
        <v>5</v>
      </c>
      <c r="AC58" s="214">
        <f>IF(AB58=0,1,IF(AB58=1,0.99,IF(AB58=2,0.98,IF(AB58=3,0.97,IF(AB58=4,0.96,IF(AB58=5,0.95,IF(AB58=6,0.94)))))))</f>
        <v>0.95</v>
      </c>
      <c r="AD58" s="214">
        <f t="shared" si="26"/>
        <v>10.327500000000001</v>
      </c>
      <c r="AE58" s="214">
        <f t="shared" si="27"/>
        <v>9.8111250000000005</v>
      </c>
      <c r="AF58" s="215">
        <f t="shared" si="28"/>
        <v>120</v>
      </c>
      <c r="AG58" s="212" t="s">
        <v>3451</v>
      </c>
      <c r="AH58" s="212" t="s">
        <v>3452</v>
      </c>
      <c r="AI58" s="212" t="s">
        <v>3456</v>
      </c>
      <c r="AJ58" s="212" t="s">
        <v>3454</v>
      </c>
      <c r="AK58" s="212" t="s">
        <v>3457</v>
      </c>
      <c r="AL58" s="212" t="s">
        <v>3453</v>
      </c>
      <c r="AM58" s="212" t="s">
        <v>3455</v>
      </c>
      <c r="AN58" s="212" t="s">
        <v>3460</v>
      </c>
      <c r="AO58" s="212" t="s">
        <v>3459</v>
      </c>
      <c r="AP58" s="212" t="s">
        <v>3458</v>
      </c>
    </row>
    <row r="59" spans="1:42" s="327" customFormat="1" ht="11.25">
      <c r="A59" s="210">
        <v>49</v>
      </c>
      <c r="B59" s="383" t="s">
        <v>497</v>
      </c>
      <c r="C59" s="383" t="s">
        <v>498</v>
      </c>
      <c r="D59" s="384" t="s">
        <v>499</v>
      </c>
      <c r="E59" s="322">
        <v>4</v>
      </c>
      <c r="F59" s="323">
        <v>10.15</v>
      </c>
      <c r="G59" s="324">
        <v>30</v>
      </c>
      <c r="H59" s="324" t="s">
        <v>3373</v>
      </c>
      <c r="I59" s="323">
        <v>11.6</v>
      </c>
      <c r="J59" s="324">
        <v>30</v>
      </c>
      <c r="K59" s="324" t="s">
        <v>3373</v>
      </c>
      <c r="L59" s="325">
        <f t="shared" si="15"/>
        <v>10.875</v>
      </c>
      <c r="M59" s="322">
        <f t="shared" si="16"/>
        <v>60</v>
      </c>
      <c r="N59" s="322">
        <f t="shared" si="17"/>
        <v>2</v>
      </c>
      <c r="O59" s="322">
        <f t="shared" si="18"/>
        <v>0</v>
      </c>
      <c r="P59" s="323">
        <v>10.09</v>
      </c>
      <c r="Q59" s="324">
        <v>30</v>
      </c>
      <c r="R59" s="324" t="s">
        <v>3373</v>
      </c>
      <c r="S59" s="323">
        <v>11.73</v>
      </c>
      <c r="T59" s="324">
        <v>30</v>
      </c>
      <c r="U59" s="324" t="s">
        <v>3372</v>
      </c>
      <c r="V59" s="323">
        <f t="shared" si="19"/>
        <v>10.91</v>
      </c>
      <c r="W59" s="324">
        <f t="shared" si="20"/>
        <v>60</v>
      </c>
      <c r="X59" s="324">
        <f t="shared" si="21"/>
        <v>1</v>
      </c>
      <c r="Y59" s="324">
        <f t="shared" si="22"/>
        <v>0</v>
      </c>
      <c r="Z59" s="324">
        <f t="shared" si="23"/>
        <v>3</v>
      </c>
      <c r="AA59" s="324">
        <f t="shared" si="24"/>
        <v>0</v>
      </c>
      <c r="AB59" s="324">
        <f t="shared" si="25"/>
        <v>3</v>
      </c>
      <c r="AC59" s="323">
        <f>IF(AB59=0,0.93,IF(AB59=1,0.92,IF(AB59=2,0.91,IF(AB59=3,0.9,IF(AB59=4,0.89,IF(AB59=5,0.88,IF(AB59=6,0.87)))))))</f>
        <v>0.9</v>
      </c>
      <c r="AD59" s="323">
        <f t="shared" si="26"/>
        <v>10.8925</v>
      </c>
      <c r="AE59" s="323">
        <f t="shared" si="27"/>
        <v>9.8032500000000002</v>
      </c>
      <c r="AF59" s="324">
        <f t="shared" si="28"/>
        <v>120</v>
      </c>
      <c r="AG59" s="326" t="s">
        <v>3457</v>
      </c>
      <c r="AH59" s="326" t="s">
        <v>3451</v>
      </c>
      <c r="AI59" s="326" t="s">
        <v>3453</v>
      </c>
      <c r="AJ59" s="326" t="s">
        <v>3452</v>
      </c>
      <c r="AK59" s="326" t="s">
        <v>3454</v>
      </c>
      <c r="AL59" s="326" t="s">
        <v>3455</v>
      </c>
      <c r="AM59" s="326" t="s">
        <v>3460</v>
      </c>
      <c r="AN59" s="326" t="s">
        <v>3456</v>
      </c>
      <c r="AO59" s="326" t="s">
        <v>3459</v>
      </c>
      <c r="AP59" s="326" t="s">
        <v>3458</v>
      </c>
    </row>
    <row r="60" spans="1:42" s="217" customFormat="1" ht="11.25">
      <c r="A60" s="210">
        <v>50</v>
      </c>
      <c r="B60" s="222" t="s">
        <v>287</v>
      </c>
      <c r="C60" s="222" t="s">
        <v>288</v>
      </c>
      <c r="D60" s="221" t="s">
        <v>289</v>
      </c>
      <c r="E60" s="213">
        <v>2</v>
      </c>
      <c r="F60" s="214">
        <v>10.24</v>
      </c>
      <c r="G60" s="215">
        <v>30</v>
      </c>
      <c r="H60" s="215" t="s">
        <v>3373</v>
      </c>
      <c r="I60" s="214">
        <v>9.76</v>
      </c>
      <c r="J60" s="215">
        <v>12</v>
      </c>
      <c r="K60" s="215" t="s">
        <v>3373</v>
      </c>
      <c r="L60" s="216">
        <f t="shared" si="15"/>
        <v>10</v>
      </c>
      <c r="M60" s="213">
        <f t="shared" si="16"/>
        <v>60</v>
      </c>
      <c r="N60" s="213">
        <f t="shared" si="17"/>
        <v>2</v>
      </c>
      <c r="O60" s="213">
        <f t="shared" si="18"/>
        <v>1</v>
      </c>
      <c r="P60" s="214">
        <v>9.31</v>
      </c>
      <c r="Q60" s="215">
        <v>11</v>
      </c>
      <c r="R60" s="215" t="s">
        <v>3373</v>
      </c>
      <c r="S60" s="214">
        <v>11.96</v>
      </c>
      <c r="T60" s="215">
        <v>30</v>
      </c>
      <c r="U60" s="215" t="s">
        <v>3372</v>
      </c>
      <c r="V60" s="214">
        <f t="shared" si="19"/>
        <v>10.635000000000002</v>
      </c>
      <c r="W60" s="215">
        <f t="shared" si="20"/>
        <v>60</v>
      </c>
      <c r="X60" s="215">
        <f t="shared" si="21"/>
        <v>1</v>
      </c>
      <c r="Y60" s="215">
        <f t="shared" si="22"/>
        <v>1</v>
      </c>
      <c r="Z60" s="215">
        <f t="shared" si="23"/>
        <v>3</v>
      </c>
      <c r="AA60" s="215">
        <f t="shared" si="24"/>
        <v>2</v>
      </c>
      <c r="AB60" s="215">
        <f t="shared" si="25"/>
        <v>5</v>
      </c>
      <c r="AC60" s="214">
        <f>IF(AB60=0,1,IF(AB60=1,0.99,IF(AB60=2,0.98,IF(AB60=3,0.97,IF(AB60=4,0.96,IF(AB60=5,0.95,IF(AB60=6,0.94)))))))</f>
        <v>0.95</v>
      </c>
      <c r="AD60" s="214">
        <f t="shared" si="26"/>
        <v>10.317500000000001</v>
      </c>
      <c r="AE60" s="214">
        <f t="shared" si="27"/>
        <v>9.8016249999999996</v>
      </c>
      <c r="AF60" s="215">
        <f t="shared" si="28"/>
        <v>120</v>
      </c>
      <c r="AG60" s="212" t="s">
        <v>3457</v>
      </c>
      <c r="AH60" s="212" t="s">
        <v>3451</v>
      </c>
      <c r="AI60" s="212" t="s">
        <v>3452</v>
      </c>
      <c r="AJ60" s="212" t="s">
        <v>3453</v>
      </c>
      <c r="AK60" s="212" t="s">
        <v>3455</v>
      </c>
      <c r="AL60" s="212" t="s">
        <v>3454</v>
      </c>
      <c r="AM60" s="212" t="s">
        <v>3460</v>
      </c>
      <c r="AN60" s="212" t="s">
        <v>3456</v>
      </c>
      <c r="AO60" s="212" t="s">
        <v>3458</v>
      </c>
      <c r="AP60" s="212" t="s">
        <v>3459</v>
      </c>
    </row>
    <row r="61" spans="1:42" s="217" customFormat="1" ht="11.25">
      <c r="A61" s="210">
        <v>51</v>
      </c>
      <c r="B61" s="222" t="s">
        <v>1721</v>
      </c>
      <c r="C61" s="222" t="s">
        <v>324</v>
      </c>
      <c r="D61" s="221" t="s">
        <v>1722</v>
      </c>
      <c r="E61" s="213">
        <v>17</v>
      </c>
      <c r="F61" s="214">
        <v>9.6199999999999992</v>
      </c>
      <c r="G61" s="215">
        <v>11</v>
      </c>
      <c r="H61" s="215" t="s">
        <v>3373</v>
      </c>
      <c r="I61" s="214">
        <v>10.38</v>
      </c>
      <c r="J61" s="215">
        <v>30</v>
      </c>
      <c r="K61" s="215" t="s">
        <v>3373</v>
      </c>
      <c r="L61" s="216">
        <f t="shared" si="15"/>
        <v>10</v>
      </c>
      <c r="M61" s="213">
        <f t="shared" si="16"/>
        <v>60</v>
      </c>
      <c r="N61" s="213">
        <f t="shared" si="17"/>
        <v>2</v>
      </c>
      <c r="O61" s="213">
        <f t="shared" si="18"/>
        <v>1</v>
      </c>
      <c r="P61" s="214">
        <v>9.3000000000000007</v>
      </c>
      <c r="Q61" s="215">
        <v>18</v>
      </c>
      <c r="R61" s="215" t="s">
        <v>3373</v>
      </c>
      <c r="S61" s="214">
        <v>12.37</v>
      </c>
      <c r="T61" s="215">
        <v>30</v>
      </c>
      <c r="U61" s="215" t="s">
        <v>3373</v>
      </c>
      <c r="V61" s="214">
        <f t="shared" si="19"/>
        <v>10.835000000000001</v>
      </c>
      <c r="W61" s="215">
        <f t="shared" si="20"/>
        <v>60</v>
      </c>
      <c r="X61" s="215">
        <f t="shared" si="21"/>
        <v>2</v>
      </c>
      <c r="Y61" s="215">
        <f t="shared" si="22"/>
        <v>1</v>
      </c>
      <c r="Z61" s="215">
        <f t="shared" si="23"/>
        <v>4</v>
      </c>
      <c r="AA61" s="215">
        <f t="shared" si="24"/>
        <v>2</v>
      </c>
      <c r="AB61" s="215">
        <f t="shared" si="25"/>
        <v>6</v>
      </c>
      <c r="AC61" s="214">
        <f>IF(AB61=0,1,IF(AB61=1,0.99,IF(AB61=2,0.98,IF(AB61=3,0.97,IF(AB61=4,0.96,IF(AB61=5,0.95,IF(AB61=6,0.94)))))))</f>
        <v>0.94</v>
      </c>
      <c r="AD61" s="214">
        <f t="shared" si="26"/>
        <v>10.4175</v>
      </c>
      <c r="AE61" s="214">
        <f t="shared" si="27"/>
        <v>9.7924500000000005</v>
      </c>
      <c r="AF61" s="215">
        <f t="shared" si="28"/>
        <v>120</v>
      </c>
      <c r="AG61" s="212" t="s">
        <v>3452</v>
      </c>
      <c r="AH61" s="212" t="s">
        <v>3451</v>
      </c>
      <c r="AI61" s="212" t="s">
        <v>3453</v>
      </c>
      <c r="AJ61" s="212" t="s">
        <v>3456</v>
      </c>
      <c r="AK61" s="212" t="s">
        <v>3457</v>
      </c>
      <c r="AL61" s="212" t="s">
        <v>3454</v>
      </c>
      <c r="AM61" s="212" t="s">
        <v>3455</v>
      </c>
      <c r="AN61" s="212" t="s">
        <v>3460</v>
      </c>
      <c r="AO61" s="212" t="s">
        <v>3459</v>
      </c>
      <c r="AP61" s="212" t="s">
        <v>3458</v>
      </c>
    </row>
    <row r="62" spans="1:42" s="217" customFormat="1" ht="11.25">
      <c r="A62" s="210">
        <v>52</v>
      </c>
      <c r="B62" s="222" t="s">
        <v>979</v>
      </c>
      <c r="C62" s="222" t="s">
        <v>980</v>
      </c>
      <c r="D62" s="221" t="s">
        <v>981</v>
      </c>
      <c r="E62" s="213">
        <v>9</v>
      </c>
      <c r="F62" s="214">
        <v>11.49</v>
      </c>
      <c r="G62" s="215">
        <v>30</v>
      </c>
      <c r="H62" s="215" t="s">
        <v>3372</v>
      </c>
      <c r="I62" s="214">
        <v>8.9600000000000009</v>
      </c>
      <c r="J62" s="215">
        <v>18</v>
      </c>
      <c r="K62" s="215" t="s">
        <v>3373</v>
      </c>
      <c r="L62" s="216">
        <f t="shared" si="15"/>
        <v>10.225000000000001</v>
      </c>
      <c r="M62" s="213">
        <f t="shared" si="16"/>
        <v>60</v>
      </c>
      <c r="N62" s="213">
        <f t="shared" si="17"/>
        <v>1</v>
      </c>
      <c r="O62" s="213">
        <f t="shared" si="18"/>
        <v>1</v>
      </c>
      <c r="P62" s="214">
        <v>10.58</v>
      </c>
      <c r="Q62" s="215">
        <v>30</v>
      </c>
      <c r="R62" s="215" t="s">
        <v>3373</v>
      </c>
      <c r="S62" s="214">
        <v>12.49</v>
      </c>
      <c r="T62" s="215">
        <v>30</v>
      </c>
      <c r="U62" s="215" t="s">
        <v>3372</v>
      </c>
      <c r="V62" s="214">
        <f t="shared" si="19"/>
        <v>11.535</v>
      </c>
      <c r="W62" s="215">
        <f t="shared" si="20"/>
        <v>60</v>
      </c>
      <c r="X62" s="215">
        <f t="shared" si="21"/>
        <v>1</v>
      </c>
      <c r="Y62" s="215">
        <f t="shared" si="22"/>
        <v>0</v>
      </c>
      <c r="Z62" s="215">
        <f t="shared" si="23"/>
        <v>2</v>
      </c>
      <c r="AA62" s="215">
        <f t="shared" si="24"/>
        <v>1</v>
      </c>
      <c r="AB62" s="215">
        <f t="shared" si="25"/>
        <v>3</v>
      </c>
      <c r="AC62" s="214">
        <f>IF(AB62=0,0.93,IF(AB62=1,0.92,IF(AB62=2,0.91,IF(AB62=3,0.9,IF(AB62=4,0.89,IF(AB62=5,0.88,IF(AB62=6,0.87)))))))</f>
        <v>0.9</v>
      </c>
      <c r="AD62" s="214">
        <f t="shared" si="26"/>
        <v>10.88</v>
      </c>
      <c r="AE62" s="214">
        <f t="shared" si="27"/>
        <v>9.7920000000000016</v>
      </c>
      <c r="AF62" s="215">
        <f t="shared" si="28"/>
        <v>120</v>
      </c>
      <c r="AG62" s="212" t="s">
        <v>3452</v>
      </c>
      <c r="AH62" s="212" t="s">
        <v>3451</v>
      </c>
      <c r="AI62" s="212" t="s">
        <v>3453</v>
      </c>
      <c r="AJ62" s="212" t="s">
        <v>3455</v>
      </c>
      <c r="AK62" s="212" t="s">
        <v>3457</v>
      </c>
      <c r="AL62" s="212" t="s">
        <v>3456</v>
      </c>
      <c r="AM62" s="212" t="s">
        <v>3454</v>
      </c>
      <c r="AN62" s="212" t="s">
        <v>3460</v>
      </c>
      <c r="AO62" s="212" t="s">
        <v>3458</v>
      </c>
      <c r="AP62" s="212" t="s">
        <v>3459</v>
      </c>
    </row>
    <row r="63" spans="1:42" s="217" customFormat="1" ht="11.25">
      <c r="A63" s="210">
        <v>53</v>
      </c>
      <c r="B63" s="218" t="s">
        <v>614</v>
      </c>
      <c r="C63" s="218" t="s">
        <v>615</v>
      </c>
      <c r="D63" s="213" t="s">
        <v>616</v>
      </c>
      <c r="E63" s="213">
        <v>6</v>
      </c>
      <c r="F63" s="214">
        <v>10</v>
      </c>
      <c r="G63" s="215">
        <v>30</v>
      </c>
      <c r="H63" s="215" t="s">
        <v>3373</v>
      </c>
      <c r="I63" s="214">
        <v>10.26</v>
      </c>
      <c r="J63" s="215">
        <v>30</v>
      </c>
      <c r="K63" s="215" t="s">
        <v>3372</v>
      </c>
      <c r="L63" s="216">
        <f t="shared" si="15"/>
        <v>10.129999999999999</v>
      </c>
      <c r="M63" s="213">
        <f t="shared" si="16"/>
        <v>60</v>
      </c>
      <c r="N63" s="213">
        <f t="shared" si="17"/>
        <v>1</v>
      </c>
      <c r="O63" s="213">
        <f t="shared" si="18"/>
        <v>0</v>
      </c>
      <c r="P63" s="214">
        <v>9.34</v>
      </c>
      <c r="Q63" s="215">
        <v>10</v>
      </c>
      <c r="R63" s="215" t="s">
        <v>3373</v>
      </c>
      <c r="S63" s="214">
        <v>11.19</v>
      </c>
      <c r="T63" s="215">
        <v>30</v>
      </c>
      <c r="U63" s="215" t="s">
        <v>3373</v>
      </c>
      <c r="V63" s="214">
        <f t="shared" si="19"/>
        <v>10.265000000000001</v>
      </c>
      <c r="W63" s="215">
        <f t="shared" si="20"/>
        <v>60</v>
      </c>
      <c r="X63" s="215">
        <f t="shared" si="21"/>
        <v>2</v>
      </c>
      <c r="Y63" s="215">
        <f t="shared" si="22"/>
        <v>1</v>
      </c>
      <c r="Z63" s="215">
        <f t="shared" si="23"/>
        <v>3</v>
      </c>
      <c r="AA63" s="215">
        <f t="shared" si="24"/>
        <v>1</v>
      </c>
      <c r="AB63" s="215">
        <f t="shared" si="25"/>
        <v>4</v>
      </c>
      <c r="AC63" s="214">
        <f>IF(AB63=0,1,IF(AB63=1,0.99,IF(AB63=2,0.98,IF(AB63=3,0.97,IF(AB63=4,0.96,IF(AB63=5,0.95,IF(AB63=6,0.94)))))))</f>
        <v>0.96</v>
      </c>
      <c r="AD63" s="214">
        <f t="shared" si="26"/>
        <v>10.1975</v>
      </c>
      <c r="AE63" s="214">
        <f t="shared" si="27"/>
        <v>9.7896000000000001</v>
      </c>
      <c r="AF63" s="215">
        <f t="shared" si="28"/>
        <v>120</v>
      </c>
      <c r="AG63" s="212" t="s">
        <v>3451</v>
      </c>
      <c r="AH63" s="212" t="s">
        <v>3453</v>
      </c>
      <c r="AI63" s="212" t="s">
        <v>3456</v>
      </c>
      <c r="AJ63" s="212" t="s">
        <v>3454</v>
      </c>
      <c r="AK63" s="212" t="s">
        <v>3452</v>
      </c>
      <c r="AL63" s="212" t="s">
        <v>3457</v>
      </c>
      <c r="AM63" s="212" t="s">
        <v>3455</v>
      </c>
      <c r="AN63" s="212" t="s">
        <v>3460</v>
      </c>
      <c r="AO63" s="212" t="s">
        <v>3459</v>
      </c>
      <c r="AP63" s="212" t="s">
        <v>3458</v>
      </c>
    </row>
    <row r="64" spans="1:42" s="217" customFormat="1" ht="11.25">
      <c r="A64" s="210">
        <v>54</v>
      </c>
      <c r="B64" s="222" t="s">
        <v>1804</v>
      </c>
      <c r="C64" s="222" t="s">
        <v>1805</v>
      </c>
      <c r="D64" s="221" t="s">
        <v>1806</v>
      </c>
      <c r="E64" s="213">
        <v>18</v>
      </c>
      <c r="F64" s="214">
        <v>10.81</v>
      </c>
      <c r="G64" s="215">
        <v>30</v>
      </c>
      <c r="H64" s="215" t="s">
        <v>3372</v>
      </c>
      <c r="I64" s="214">
        <v>9.2899999999999991</v>
      </c>
      <c r="J64" s="215">
        <v>18</v>
      </c>
      <c r="K64" s="215" t="s">
        <v>3373</v>
      </c>
      <c r="L64" s="216">
        <f t="shared" si="15"/>
        <v>10.050000000000001</v>
      </c>
      <c r="M64" s="213">
        <f t="shared" si="16"/>
        <v>60</v>
      </c>
      <c r="N64" s="213">
        <f t="shared" si="17"/>
        <v>1</v>
      </c>
      <c r="O64" s="213">
        <f t="shared" si="18"/>
        <v>1</v>
      </c>
      <c r="P64" s="214">
        <v>9.7200000000000006</v>
      </c>
      <c r="Q64" s="215">
        <v>12</v>
      </c>
      <c r="R64" s="215" t="s">
        <v>3373</v>
      </c>
      <c r="S64" s="214">
        <v>14.15</v>
      </c>
      <c r="T64" s="215">
        <v>30</v>
      </c>
      <c r="U64" s="215" t="s">
        <v>3372</v>
      </c>
      <c r="V64" s="214">
        <f t="shared" si="19"/>
        <v>11.935</v>
      </c>
      <c r="W64" s="215">
        <f t="shared" si="20"/>
        <v>60</v>
      </c>
      <c r="X64" s="215">
        <f t="shared" si="21"/>
        <v>1</v>
      </c>
      <c r="Y64" s="215">
        <f t="shared" si="22"/>
        <v>1</v>
      </c>
      <c r="Z64" s="215">
        <f t="shared" si="23"/>
        <v>2</v>
      </c>
      <c r="AA64" s="215">
        <f t="shared" si="24"/>
        <v>2</v>
      </c>
      <c r="AB64" s="215">
        <f t="shared" si="25"/>
        <v>4</v>
      </c>
      <c r="AC64" s="214">
        <f>IF(AB64=0,0.93,IF(AB64=1,0.92,IF(AB64=2,0.91,IF(AB64=3,0.9,IF(AB64=4,0.89,IF(AB64=5,0.88,IF(AB64=6,0.87)))))))</f>
        <v>0.89</v>
      </c>
      <c r="AD64" s="214">
        <f t="shared" si="26"/>
        <v>10.9925</v>
      </c>
      <c r="AE64" s="214">
        <f t="shared" si="27"/>
        <v>9.7833249999999996</v>
      </c>
      <c r="AF64" s="215">
        <f t="shared" si="28"/>
        <v>120</v>
      </c>
      <c r="AG64" s="212" t="s">
        <v>3455</v>
      </c>
      <c r="AH64" s="212" t="s">
        <v>3453</v>
      </c>
      <c r="AI64" s="212" t="s">
        <v>3451</v>
      </c>
      <c r="AJ64" s="212" t="s">
        <v>3457</v>
      </c>
      <c r="AK64" s="212" t="s">
        <v>3452</v>
      </c>
      <c r="AL64" s="212" t="s">
        <v>3456</v>
      </c>
      <c r="AM64" s="212" t="s">
        <v>3454</v>
      </c>
      <c r="AN64" s="212" t="s">
        <v>3460</v>
      </c>
      <c r="AO64" s="212" t="s">
        <v>3458</v>
      </c>
      <c r="AP64" s="212" t="s">
        <v>3459</v>
      </c>
    </row>
    <row r="65" spans="1:44" s="217" customFormat="1" ht="11.25">
      <c r="A65" s="210">
        <v>55</v>
      </c>
      <c r="B65" s="222" t="s">
        <v>591</v>
      </c>
      <c r="C65" s="222" t="s">
        <v>592</v>
      </c>
      <c r="D65" s="221" t="s">
        <v>593</v>
      </c>
      <c r="E65" s="213">
        <v>5</v>
      </c>
      <c r="F65" s="214">
        <v>11.17</v>
      </c>
      <c r="G65" s="215">
        <v>30</v>
      </c>
      <c r="H65" s="215" t="s">
        <v>3373</v>
      </c>
      <c r="I65" s="214">
        <v>9.73</v>
      </c>
      <c r="J65" s="215">
        <v>13</v>
      </c>
      <c r="K65" s="215" t="s">
        <v>3373</v>
      </c>
      <c r="L65" s="216">
        <f t="shared" si="15"/>
        <v>10.45</v>
      </c>
      <c r="M65" s="213">
        <f t="shared" si="16"/>
        <v>60</v>
      </c>
      <c r="N65" s="213">
        <f t="shared" si="17"/>
        <v>2</v>
      </c>
      <c r="O65" s="213">
        <f t="shared" si="18"/>
        <v>1</v>
      </c>
      <c r="P65" s="214">
        <v>10.210000000000001</v>
      </c>
      <c r="Q65" s="215">
        <v>30</v>
      </c>
      <c r="R65" s="215" t="s">
        <v>3372</v>
      </c>
      <c r="S65" s="214">
        <v>12.36</v>
      </c>
      <c r="T65" s="215">
        <v>30</v>
      </c>
      <c r="U65" s="215" t="s">
        <v>3372</v>
      </c>
      <c r="V65" s="214">
        <f t="shared" si="19"/>
        <v>11.285</v>
      </c>
      <c r="W65" s="215">
        <f t="shared" si="20"/>
        <v>60</v>
      </c>
      <c r="X65" s="215">
        <f t="shared" si="21"/>
        <v>0</v>
      </c>
      <c r="Y65" s="215">
        <f t="shared" si="22"/>
        <v>0</v>
      </c>
      <c r="Z65" s="215">
        <f t="shared" si="23"/>
        <v>2</v>
      </c>
      <c r="AA65" s="215">
        <f t="shared" si="24"/>
        <v>1</v>
      </c>
      <c r="AB65" s="215">
        <f t="shared" si="25"/>
        <v>3</v>
      </c>
      <c r="AC65" s="214">
        <f>IF(AB65=0,0.93,IF(AB65=1,0.92,IF(AB65=2,0.91,IF(AB65=3,0.9,IF(AB65=4,0.89,IF(AB65=5,0.88,IF(AB65=6,0.87)))))))</f>
        <v>0.9</v>
      </c>
      <c r="AD65" s="214">
        <f t="shared" si="26"/>
        <v>10.8675</v>
      </c>
      <c r="AE65" s="214">
        <f t="shared" si="27"/>
        <v>9.7807499999999994</v>
      </c>
      <c r="AF65" s="215">
        <f t="shared" si="28"/>
        <v>120</v>
      </c>
      <c r="AG65" s="212" t="s">
        <v>3453</v>
      </c>
      <c r="AH65" s="212" t="s">
        <v>3452</v>
      </c>
      <c r="AI65" s="212" t="s">
        <v>3451</v>
      </c>
      <c r="AJ65" s="212" t="s">
        <v>3456</v>
      </c>
      <c r="AK65" s="212" t="s">
        <v>3454</v>
      </c>
      <c r="AL65" s="212" t="s">
        <v>3457</v>
      </c>
      <c r="AM65" s="212" t="s">
        <v>3455</v>
      </c>
      <c r="AN65" s="212" t="s">
        <v>3460</v>
      </c>
      <c r="AO65" s="212" t="s">
        <v>3459</v>
      </c>
      <c r="AP65" s="212" t="s">
        <v>3458</v>
      </c>
    </row>
    <row r="66" spans="1:44" s="217" customFormat="1" ht="11.25">
      <c r="A66" s="210">
        <v>56</v>
      </c>
      <c r="B66" s="218" t="s">
        <v>782</v>
      </c>
      <c r="C66" s="218" t="s">
        <v>413</v>
      </c>
      <c r="D66" s="213" t="s">
        <v>1276</v>
      </c>
      <c r="E66" s="213">
        <v>12</v>
      </c>
      <c r="F66" s="214">
        <v>10.55</v>
      </c>
      <c r="G66" s="215">
        <v>30</v>
      </c>
      <c r="H66" s="215" t="s">
        <v>3373</v>
      </c>
      <c r="I66" s="214">
        <v>11.21</v>
      </c>
      <c r="J66" s="215">
        <v>30</v>
      </c>
      <c r="K66" s="215" t="s">
        <v>3373</v>
      </c>
      <c r="L66" s="216">
        <f t="shared" si="15"/>
        <v>10.88</v>
      </c>
      <c r="M66" s="213">
        <f t="shared" si="16"/>
        <v>60</v>
      </c>
      <c r="N66" s="213">
        <f t="shared" si="17"/>
        <v>2</v>
      </c>
      <c r="O66" s="213">
        <f t="shared" si="18"/>
        <v>0</v>
      </c>
      <c r="P66" s="214">
        <v>9.4499999999999993</v>
      </c>
      <c r="Q66" s="215">
        <v>16</v>
      </c>
      <c r="R66" s="215" t="s">
        <v>3373</v>
      </c>
      <c r="S66" s="214">
        <v>12.74</v>
      </c>
      <c r="T66" s="215">
        <v>30</v>
      </c>
      <c r="U66" s="215" t="s">
        <v>3372</v>
      </c>
      <c r="V66" s="214">
        <f t="shared" si="19"/>
        <v>11.094999999999999</v>
      </c>
      <c r="W66" s="215">
        <f t="shared" si="20"/>
        <v>60</v>
      </c>
      <c r="X66" s="215">
        <f t="shared" si="21"/>
        <v>1</v>
      </c>
      <c r="Y66" s="215">
        <f t="shared" si="22"/>
        <v>1</v>
      </c>
      <c r="Z66" s="215">
        <f t="shared" si="23"/>
        <v>3</v>
      </c>
      <c r="AA66" s="215">
        <f t="shared" si="24"/>
        <v>1</v>
      </c>
      <c r="AB66" s="215">
        <f t="shared" si="25"/>
        <v>4</v>
      </c>
      <c r="AC66" s="214">
        <f>IF(AB66=0,0.93,IF(AB66=1,0.92,IF(AB66=2,0.91,IF(AB66=3,0.9,IF(AB66=4,0.89,IF(AB66=5,0.88,IF(AB66=6,0.87)))))))</f>
        <v>0.89</v>
      </c>
      <c r="AD66" s="214">
        <f t="shared" si="26"/>
        <v>10.987500000000001</v>
      </c>
      <c r="AE66" s="214">
        <f t="shared" si="27"/>
        <v>9.7788750000000011</v>
      </c>
      <c r="AF66" s="215">
        <f t="shared" si="28"/>
        <v>120</v>
      </c>
      <c r="AG66" s="212" t="s">
        <v>3451</v>
      </c>
      <c r="AH66" s="212" t="s">
        <v>3455</v>
      </c>
      <c r="AI66" s="212" t="s">
        <v>3456</v>
      </c>
      <c r="AJ66" s="212" t="s">
        <v>3460</v>
      </c>
      <c r="AK66" s="212" t="s">
        <v>3457</v>
      </c>
      <c r="AL66" s="212" t="s">
        <v>3459</v>
      </c>
      <c r="AM66" s="212" t="s">
        <v>3454</v>
      </c>
      <c r="AN66" s="212" t="s">
        <v>3452</v>
      </c>
      <c r="AO66" s="212" t="s">
        <v>3453</v>
      </c>
      <c r="AP66" s="212" t="s">
        <v>3458</v>
      </c>
    </row>
    <row r="67" spans="1:44" s="217" customFormat="1" ht="11.25">
      <c r="A67" s="210">
        <v>57</v>
      </c>
      <c r="B67" s="218" t="s">
        <v>906</v>
      </c>
      <c r="C67" s="218" t="s">
        <v>907</v>
      </c>
      <c r="D67" s="221" t="s">
        <v>908</v>
      </c>
      <c r="E67" s="213">
        <v>8</v>
      </c>
      <c r="F67" s="214">
        <v>10.01</v>
      </c>
      <c r="G67" s="215">
        <v>30</v>
      </c>
      <c r="H67" s="215" t="s">
        <v>3372</v>
      </c>
      <c r="I67" s="214">
        <v>10</v>
      </c>
      <c r="J67" s="215">
        <v>30</v>
      </c>
      <c r="K67" s="215" t="s">
        <v>3373</v>
      </c>
      <c r="L67" s="216">
        <f t="shared" si="15"/>
        <v>10.004999999999999</v>
      </c>
      <c r="M67" s="213">
        <f t="shared" si="16"/>
        <v>60</v>
      </c>
      <c r="N67" s="213">
        <f t="shared" si="17"/>
        <v>1</v>
      </c>
      <c r="O67" s="213">
        <f t="shared" si="18"/>
        <v>0</v>
      </c>
      <c r="P67" s="214">
        <v>10.72</v>
      </c>
      <c r="Q67" s="215">
        <v>30</v>
      </c>
      <c r="R67" s="215" t="s">
        <v>3372</v>
      </c>
      <c r="S67" s="214">
        <v>11.77</v>
      </c>
      <c r="T67" s="215">
        <v>30</v>
      </c>
      <c r="U67" s="215" t="s">
        <v>3372</v>
      </c>
      <c r="V67" s="214">
        <f t="shared" si="19"/>
        <v>11.245000000000001</v>
      </c>
      <c r="W67" s="215">
        <f t="shared" si="20"/>
        <v>60</v>
      </c>
      <c r="X67" s="215">
        <f t="shared" si="21"/>
        <v>0</v>
      </c>
      <c r="Y67" s="215">
        <f t="shared" si="22"/>
        <v>0</v>
      </c>
      <c r="Z67" s="215">
        <f t="shared" si="23"/>
        <v>1</v>
      </c>
      <c r="AA67" s="215">
        <f t="shared" si="24"/>
        <v>0</v>
      </c>
      <c r="AB67" s="215">
        <f t="shared" si="25"/>
        <v>1</v>
      </c>
      <c r="AC67" s="214">
        <f>IF(AB67=0,0.93,IF(AB67=1,0.92,IF(AB67=2,0.91,IF(AB67=3,0.9,IF(AB67=4,0.89,IF(AB67=5,0.88,IF(AB67=6,0.87)))))))</f>
        <v>0.92</v>
      </c>
      <c r="AD67" s="214">
        <f t="shared" si="26"/>
        <v>10.625</v>
      </c>
      <c r="AE67" s="214">
        <f t="shared" si="27"/>
        <v>9.7750000000000004</v>
      </c>
      <c r="AF67" s="215">
        <f t="shared" si="28"/>
        <v>120</v>
      </c>
      <c r="AG67" s="212" t="s">
        <v>3456</v>
      </c>
      <c r="AH67" s="212" t="s">
        <v>3454</v>
      </c>
      <c r="AI67" s="212" t="s">
        <v>3452</v>
      </c>
      <c r="AJ67" s="212" t="s">
        <v>3451</v>
      </c>
      <c r="AK67" s="212" t="s">
        <v>3455</v>
      </c>
      <c r="AL67" s="212" t="s">
        <v>3453</v>
      </c>
      <c r="AM67" s="212" t="s">
        <v>3460</v>
      </c>
      <c r="AN67" s="212" t="s">
        <v>3459</v>
      </c>
      <c r="AO67" s="212" t="s">
        <v>3457</v>
      </c>
      <c r="AP67" s="212" t="s">
        <v>3458</v>
      </c>
    </row>
    <row r="68" spans="1:44" s="217" customFormat="1" ht="11.25">
      <c r="A68" s="210">
        <v>58</v>
      </c>
      <c r="B68" s="229" t="s">
        <v>2363</v>
      </c>
      <c r="C68" s="229" t="s">
        <v>2364</v>
      </c>
      <c r="D68" s="221" t="s">
        <v>2365</v>
      </c>
      <c r="E68" s="213">
        <v>23</v>
      </c>
      <c r="F68" s="214">
        <v>10.72</v>
      </c>
      <c r="G68" s="215">
        <v>30</v>
      </c>
      <c r="H68" s="215" t="s">
        <v>3372</v>
      </c>
      <c r="I68" s="214">
        <v>9.42</v>
      </c>
      <c r="J68" s="215">
        <v>18</v>
      </c>
      <c r="K68" s="215" t="s">
        <v>3373</v>
      </c>
      <c r="L68" s="216">
        <f t="shared" si="15"/>
        <v>10.07</v>
      </c>
      <c r="M68" s="213">
        <f t="shared" si="16"/>
        <v>60</v>
      </c>
      <c r="N68" s="213">
        <f t="shared" si="17"/>
        <v>1</v>
      </c>
      <c r="O68" s="213">
        <f t="shared" si="18"/>
        <v>1</v>
      </c>
      <c r="P68" s="214">
        <v>9.4600000000000009</v>
      </c>
      <c r="Q68" s="215">
        <v>16</v>
      </c>
      <c r="R68" s="215" t="s">
        <v>3373</v>
      </c>
      <c r="S68" s="214">
        <v>11.06</v>
      </c>
      <c r="T68" s="215">
        <v>30</v>
      </c>
      <c r="U68" s="215" t="s">
        <v>3372</v>
      </c>
      <c r="V68" s="214">
        <f t="shared" si="19"/>
        <v>10.260000000000002</v>
      </c>
      <c r="W68" s="215">
        <f t="shared" si="20"/>
        <v>60</v>
      </c>
      <c r="X68" s="215">
        <f t="shared" si="21"/>
        <v>1</v>
      </c>
      <c r="Y68" s="215">
        <f t="shared" si="22"/>
        <v>1</v>
      </c>
      <c r="Z68" s="215">
        <f t="shared" si="23"/>
        <v>2</v>
      </c>
      <c r="AA68" s="215">
        <f t="shared" si="24"/>
        <v>2</v>
      </c>
      <c r="AB68" s="215">
        <f t="shared" si="25"/>
        <v>4</v>
      </c>
      <c r="AC68" s="214">
        <f>IF(AB68=0,1,IF(AB68=1,0.99,IF(AB68=2,0.98,IF(AB68=3,0.97,IF(AB68=4,0.96,IF(AB68=5,0.95,IF(AB68=6,0.94)))))))</f>
        <v>0.96</v>
      </c>
      <c r="AD68" s="214">
        <f t="shared" si="26"/>
        <v>10.165000000000001</v>
      </c>
      <c r="AE68" s="214">
        <f t="shared" si="27"/>
        <v>9.7584</v>
      </c>
      <c r="AF68" s="215">
        <f t="shared" si="28"/>
        <v>120</v>
      </c>
      <c r="AG68" s="212" t="s">
        <v>3456</v>
      </c>
      <c r="AH68" s="212" t="s">
        <v>3451</v>
      </c>
      <c r="AI68" s="212" t="s">
        <v>3453</v>
      </c>
      <c r="AJ68" s="212" t="s">
        <v>3452</v>
      </c>
      <c r="AK68" s="212" t="s">
        <v>3454</v>
      </c>
      <c r="AL68" s="212" t="s">
        <v>3457</v>
      </c>
      <c r="AM68" s="212" t="s">
        <v>3455</v>
      </c>
      <c r="AN68" s="212" t="s">
        <v>3460</v>
      </c>
      <c r="AO68" s="212" t="s">
        <v>3459</v>
      </c>
      <c r="AP68" s="212" t="s">
        <v>3458</v>
      </c>
    </row>
    <row r="69" spans="1:44" s="217" customFormat="1" ht="11.25">
      <c r="A69" s="210">
        <v>59</v>
      </c>
      <c r="B69" s="218" t="s">
        <v>1363</v>
      </c>
      <c r="C69" s="218" t="s">
        <v>1365</v>
      </c>
      <c r="D69" s="213" t="s">
        <v>1366</v>
      </c>
      <c r="E69" s="213">
        <v>13</v>
      </c>
      <c r="F69" s="214">
        <v>9.67</v>
      </c>
      <c r="G69" s="215">
        <v>20</v>
      </c>
      <c r="H69" s="215" t="s">
        <v>3373</v>
      </c>
      <c r="I69" s="214">
        <v>10.72</v>
      </c>
      <c r="J69" s="215">
        <v>30</v>
      </c>
      <c r="K69" s="215" t="s">
        <v>3372</v>
      </c>
      <c r="L69" s="216">
        <f t="shared" si="15"/>
        <v>10.195</v>
      </c>
      <c r="M69" s="213">
        <f t="shared" si="16"/>
        <v>60</v>
      </c>
      <c r="N69" s="213">
        <f t="shared" si="17"/>
        <v>1</v>
      </c>
      <c r="O69" s="213">
        <f t="shared" si="18"/>
        <v>1</v>
      </c>
      <c r="P69" s="214">
        <v>9.6999999999999993</v>
      </c>
      <c r="Q69" s="215">
        <v>12</v>
      </c>
      <c r="R69" s="215" t="s">
        <v>3373</v>
      </c>
      <c r="S69" s="214">
        <v>10.55</v>
      </c>
      <c r="T69" s="215">
        <v>30</v>
      </c>
      <c r="U69" s="215" t="s">
        <v>3372</v>
      </c>
      <c r="V69" s="214">
        <f t="shared" si="19"/>
        <v>10.125</v>
      </c>
      <c r="W69" s="215">
        <f t="shared" si="20"/>
        <v>60</v>
      </c>
      <c r="X69" s="215">
        <f t="shared" si="21"/>
        <v>1</v>
      </c>
      <c r="Y69" s="215">
        <f t="shared" si="22"/>
        <v>1</v>
      </c>
      <c r="Z69" s="215">
        <f t="shared" si="23"/>
        <v>2</v>
      </c>
      <c r="AA69" s="215">
        <f t="shared" si="24"/>
        <v>2</v>
      </c>
      <c r="AB69" s="215">
        <f t="shared" si="25"/>
        <v>4</v>
      </c>
      <c r="AC69" s="214">
        <f>IF(AB69=0,1,IF(AB69=1,0.99,IF(AB69=2,0.98,IF(AB69=3,0.97,IF(AB69=4,0.96,IF(AB69=5,0.95,IF(AB69=6,0.94)))))))</f>
        <v>0.96</v>
      </c>
      <c r="AD69" s="214">
        <f t="shared" si="26"/>
        <v>10.16</v>
      </c>
      <c r="AE69" s="214">
        <f t="shared" si="27"/>
        <v>9.7536000000000005</v>
      </c>
      <c r="AF69" s="215">
        <f t="shared" si="28"/>
        <v>120</v>
      </c>
      <c r="AG69" s="212" t="s">
        <v>3451</v>
      </c>
      <c r="AH69" s="212" t="s">
        <v>3452</v>
      </c>
      <c r="AI69" s="212" t="s">
        <v>3456</v>
      </c>
      <c r="AJ69" s="212" t="s">
        <v>3453</v>
      </c>
      <c r="AK69" s="212" t="s">
        <v>3454</v>
      </c>
      <c r="AL69" s="212" t="s">
        <v>3455</v>
      </c>
      <c r="AM69" s="212" t="s">
        <v>3459</v>
      </c>
      <c r="AN69" s="212" t="s">
        <v>3460</v>
      </c>
      <c r="AO69" s="212" t="s">
        <v>3457</v>
      </c>
      <c r="AP69" s="212" t="s">
        <v>3458</v>
      </c>
    </row>
    <row r="70" spans="1:44" s="217" customFormat="1" ht="11.25">
      <c r="A70" s="210">
        <v>60</v>
      </c>
      <c r="B70" s="218" t="s">
        <v>506</v>
      </c>
      <c r="C70" s="218" t="s">
        <v>580</v>
      </c>
      <c r="D70" s="213" t="s">
        <v>2682</v>
      </c>
      <c r="E70" s="213">
        <v>27</v>
      </c>
      <c r="F70" s="214">
        <v>8.0399999999999991</v>
      </c>
      <c r="G70" s="215">
        <v>10</v>
      </c>
      <c r="H70" s="215" t="s">
        <v>3373</v>
      </c>
      <c r="I70" s="214">
        <v>12.62</v>
      </c>
      <c r="J70" s="215">
        <v>30</v>
      </c>
      <c r="K70" s="215" t="s">
        <v>3373</v>
      </c>
      <c r="L70" s="216">
        <f t="shared" si="15"/>
        <v>10.329999999999998</v>
      </c>
      <c r="M70" s="213">
        <f t="shared" si="16"/>
        <v>60</v>
      </c>
      <c r="N70" s="213">
        <f t="shared" si="17"/>
        <v>2</v>
      </c>
      <c r="O70" s="213">
        <f t="shared" si="18"/>
        <v>1</v>
      </c>
      <c r="P70" s="214">
        <v>8.5299999999999994</v>
      </c>
      <c r="Q70" s="215">
        <v>10</v>
      </c>
      <c r="R70" s="215" t="s">
        <v>3373</v>
      </c>
      <c r="S70" s="214">
        <v>12.31</v>
      </c>
      <c r="T70" s="215">
        <v>30</v>
      </c>
      <c r="U70" s="215" t="s">
        <v>3373</v>
      </c>
      <c r="V70" s="214">
        <f t="shared" si="19"/>
        <v>10.42</v>
      </c>
      <c r="W70" s="215">
        <f t="shared" si="20"/>
        <v>60</v>
      </c>
      <c r="X70" s="215">
        <f t="shared" si="21"/>
        <v>2</v>
      </c>
      <c r="Y70" s="215">
        <f t="shared" si="22"/>
        <v>1</v>
      </c>
      <c r="Z70" s="215">
        <f t="shared" si="23"/>
        <v>4</v>
      </c>
      <c r="AA70" s="215">
        <f t="shared" si="24"/>
        <v>2</v>
      </c>
      <c r="AB70" s="215">
        <f t="shared" si="25"/>
        <v>6</v>
      </c>
      <c r="AC70" s="214">
        <f>IF(AB70=0,1,IF(AB70=1,0.99,IF(AB70=2,0.98,IF(AB70=3,0.97,IF(AB70=4,0.96,IF(AB70=5,0.95,IF(AB70=6,0.94)))))))</f>
        <v>0.94</v>
      </c>
      <c r="AD70" s="214">
        <f t="shared" si="26"/>
        <v>10.375</v>
      </c>
      <c r="AE70" s="214">
        <f t="shared" si="27"/>
        <v>9.7524999999999995</v>
      </c>
      <c r="AF70" s="215">
        <f t="shared" si="28"/>
        <v>120</v>
      </c>
      <c r="AG70" s="212" t="s">
        <v>3453</v>
      </c>
      <c r="AH70" s="212" t="s">
        <v>3451</v>
      </c>
      <c r="AI70" s="212" t="s">
        <v>3454</v>
      </c>
      <c r="AJ70" s="212" t="s">
        <v>3452</v>
      </c>
      <c r="AK70" s="212" t="s">
        <v>3455</v>
      </c>
      <c r="AL70" s="212" t="s">
        <v>3457</v>
      </c>
      <c r="AM70" s="212" t="s">
        <v>3456</v>
      </c>
      <c r="AN70" s="212" t="s">
        <v>3460</v>
      </c>
      <c r="AO70" s="212" t="s">
        <v>3459</v>
      </c>
      <c r="AP70" s="212" t="s">
        <v>3458</v>
      </c>
    </row>
    <row r="71" spans="1:44" s="327" customFormat="1" ht="11.25">
      <c r="A71" s="210">
        <v>61</v>
      </c>
      <c r="B71" s="218" t="s">
        <v>229</v>
      </c>
      <c r="C71" s="218" t="s">
        <v>230</v>
      </c>
      <c r="D71" s="213" t="s">
        <v>231</v>
      </c>
      <c r="E71" s="213">
        <v>2</v>
      </c>
      <c r="F71" s="214">
        <v>10.06</v>
      </c>
      <c r="G71" s="215">
        <v>30</v>
      </c>
      <c r="H71" s="215" t="s">
        <v>3373</v>
      </c>
      <c r="I71" s="214">
        <v>10.11</v>
      </c>
      <c r="J71" s="215">
        <v>30</v>
      </c>
      <c r="K71" s="215" t="s">
        <v>3373</v>
      </c>
      <c r="L71" s="216">
        <f t="shared" si="15"/>
        <v>10.085000000000001</v>
      </c>
      <c r="M71" s="213">
        <f t="shared" si="16"/>
        <v>60</v>
      </c>
      <c r="N71" s="213">
        <f t="shared" si="17"/>
        <v>2</v>
      </c>
      <c r="O71" s="213">
        <f t="shared" si="18"/>
        <v>0</v>
      </c>
      <c r="P71" s="214">
        <v>9.49</v>
      </c>
      <c r="Q71" s="215">
        <v>12</v>
      </c>
      <c r="R71" s="215" t="s">
        <v>3373</v>
      </c>
      <c r="S71" s="214">
        <v>10.95</v>
      </c>
      <c r="T71" s="215">
        <v>30</v>
      </c>
      <c r="U71" s="215" t="s">
        <v>3372</v>
      </c>
      <c r="V71" s="214">
        <f t="shared" si="19"/>
        <v>10.219999999999999</v>
      </c>
      <c r="W71" s="215">
        <f t="shared" si="20"/>
        <v>60</v>
      </c>
      <c r="X71" s="215">
        <f t="shared" si="21"/>
        <v>1</v>
      </c>
      <c r="Y71" s="215">
        <f t="shared" si="22"/>
        <v>1</v>
      </c>
      <c r="Z71" s="215">
        <f t="shared" si="23"/>
        <v>3</v>
      </c>
      <c r="AA71" s="215">
        <f t="shared" si="24"/>
        <v>1</v>
      </c>
      <c r="AB71" s="215">
        <f t="shared" si="25"/>
        <v>4</v>
      </c>
      <c r="AC71" s="214">
        <f>IF(AB71=0,1,IF(AB71=1,0.99,IF(AB71=2,0.98,IF(AB71=3,0.97,IF(AB71=4,0.96,IF(AB71=5,0.95,IF(AB71=6,0.94)))))))</f>
        <v>0.96</v>
      </c>
      <c r="AD71" s="214">
        <f t="shared" si="26"/>
        <v>10.1525</v>
      </c>
      <c r="AE71" s="214">
        <f t="shared" si="27"/>
        <v>9.7463999999999995</v>
      </c>
      <c r="AF71" s="215">
        <f t="shared" si="28"/>
        <v>120</v>
      </c>
      <c r="AG71" s="212" t="s">
        <v>3456</v>
      </c>
      <c r="AH71" s="212" t="s">
        <v>3454</v>
      </c>
      <c r="AI71" s="212" t="s">
        <v>3451</v>
      </c>
      <c r="AJ71" s="212" t="s">
        <v>3452</v>
      </c>
      <c r="AK71" s="212" t="s">
        <v>3455</v>
      </c>
      <c r="AL71" s="212" t="s">
        <v>3460</v>
      </c>
      <c r="AM71" s="212" t="s">
        <v>3453</v>
      </c>
      <c r="AN71" s="212" t="s">
        <v>3457</v>
      </c>
      <c r="AO71" s="212" t="s">
        <v>3459</v>
      </c>
      <c r="AP71" s="212" t="s">
        <v>3458</v>
      </c>
      <c r="AQ71" s="217"/>
      <c r="AR71" s="217"/>
    </row>
    <row r="72" spans="1:44" s="217" customFormat="1" ht="11.25">
      <c r="A72" s="210">
        <v>62</v>
      </c>
      <c r="B72" s="345" t="s">
        <v>2526</v>
      </c>
      <c r="C72" s="345" t="s">
        <v>2527</v>
      </c>
      <c r="D72" s="322" t="s">
        <v>2528</v>
      </c>
      <c r="E72" s="322">
        <v>25</v>
      </c>
      <c r="F72" s="323">
        <v>11.17</v>
      </c>
      <c r="G72" s="324">
        <v>30</v>
      </c>
      <c r="H72" s="324" t="s">
        <v>3372</v>
      </c>
      <c r="I72" s="323">
        <v>10.1</v>
      </c>
      <c r="J72" s="324">
        <v>30</v>
      </c>
      <c r="K72" s="324" t="s">
        <v>3373</v>
      </c>
      <c r="L72" s="325">
        <f t="shared" si="15"/>
        <v>10.635</v>
      </c>
      <c r="M72" s="322">
        <f t="shared" si="16"/>
        <v>60</v>
      </c>
      <c r="N72" s="322">
        <f t="shared" si="17"/>
        <v>1</v>
      </c>
      <c r="O72" s="322">
        <f t="shared" si="18"/>
        <v>0</v>
      </c>
      <c r="P72" s="323">
        <v>10.16</v>
      </c>
      <c r="Q72" s="324">
        <v>30</v>
      </c>
      <c r="R72" s="324" t="s">
        <v>3373</v>
      </c>
      <c r="S72" s="323">
        <v>11.84</v>
      </c>
      <c r="T72" s="324">
        <v>30</v>
      </c>
      <c r="U72" s="324" t="s">
        <v>3373</v>
      </c>
      <c r="V72" s="323">
        <f t="shared" si="19"/>
        <v>11</v>
      </c>
      <c r="W72" s="324">
        <f t="shared" si="20"/>
        <v>60</v>
      </c>
      <c r="X72" s="324">
        <f t="shared" si="21"/>
        <v>2</v>
      </c>
      <c r="Y72" s="324">
        <f t="shared" si="22"/>
        <v>0</v>
      </c>
      <c r="Z72" s="324">
        <f t="shared" si="23"/>
        <v>3</v>
      </c>
      <c r="AA72" s="324">
        <f t="shared" si="24"/>
        <v>0</v>
      </c>
      <c r="AB72" s="324">
        <f t="shared" si="25"/>
        <v>3</v>
      </c>
      <c r="AC72" s="323">
        <f>IF(AB72=0,0.93,IF(AB72=1,0.92,IF(AB72=2,0.91,IF(AB72=3,0.9,IF(AB72=4,0.89,IF(AB72=5,0.88,IF(AB72=6,0.87)))))))</f>
        <v>0.9</v>
      </c>
      <c r="AD72" s="323">
        <f t="shared" si="26"/>
        <v>10.817499999999999</v>
      </c>
      <c r="AE72" s="323">
        <f t="shared" si="27"/>
        <v>9.7357499999999995</v>
      </c>
      <c r="AF72" s="324">
        <f t="shared" si="28"/>
        <v>120</v>
      </c>
      <c r="AG72" s="326" t="s">
        <v>3452</v>
      </c>
      <c r="AH72" s="326" t="s">
        <v>3456</v>
      </c>
      <c r="AI72" s="326" t="s">
        <v>3455</v>
      </c>
      <c r="AJ72" s="326" t="s">
        <v>3460</v>
      </c>
      <c r="AK72" s="326" t="s">
        <v>3454</v>
      </c>
      <c r="AL72" s="326" t="s">
        <v>3451</v>
      </c>
      <c r="AM72" s="326" t="s">
        <v>3453</v>
      </c>
      <c r="AN72" s="326" t="s">
        <v>3457</v>
      </c>
      <c r="AO72" s="326" t="s">
        <v>3459</v>
      </c>
      <c r="AP72" s="326" t="s">
        <v>3458</v>
      </c>
      <c r="AQ72" s="327"/>
      <c r="AR72" s="327"/>
    </row>
    <row r="73" spans="1:44" s="217" customFormat="1" ht="11.25">
      <c r="A73" s="210">
        <v>63</v>
      </c>
      <c r="B73" s="222" t="s">
        <v>671</v>
      </c>
      <c r="C73" s="222" t="s">
        <v>672</v>
      </c>
      <c r="D73" s="221" t="s">
        <v>673</v>
      </c>
      <c r="E73" s="213">
        <v>6</v>
      </c>
      <c r="F73" s="214">
        <v>11.36</v>
      </c>
      <c r="G73" s="215">
        <v>30</v>
      </c>
      <c r="H73" s="215" t="s">
        <v>3372</v>
      </c>
      <c r="I73" s="214">
        <v>9.14</v>
      </c>
      <c r="J73" s="215">
        <v>18</v>
      </c>
      <c r="K73" s="215" t="s">
        <v>3372</v>
      </c>
      <c r="L73" s="216">
        <f t="shared" si="15"/>
        <v>10.25</v>
      </c>
      <c r="M73" s="213">
        <f t="shared" si="16"/>
        <v>60</v>
      </c>
      <c r="N73" s="213">
        <f t="shared" si="17"/>
        <v>0</v>
      </c>
      <c r="O73" s="213">
        <f t="shared" si="18"/>
        <v>1</v>
      </c>
      <c r="P73" s="214">
        <v>10.130000000000001</v>
      </c>
      <c r="Q73" s="215">
        <v>30</v>
      </c>
      <c r="R73" s="215" t="s">
        <v>3373</v>
      </c>
      <c r="S73" s="214">
        <v>12.14</v>
      </c>
      <c r="T73" s="215">
        <v>30</v>
      </c>
      <c r="U73" s="215" t="s">
        <v>3372</v>
      </c>
      <c r="V73" s="214">
        <f t="shared" si="19"/>
        <v>11.135000000000002</v>
      </c>
      <c r="W73" s="215">
        <f t="shared" si="20"/>
        <v>60</v>
      </c>
      <c r="X73" s="215">
        <f t="shared" si="21"/>
        <v>1</v>
      </c>
      <c r="Y73" s="215">
        <f t="shared" si="22"/>
        <v>0</v>
      </c>
      <c r="Z73" s="215">
        <f t="shared" si="23"/>
        <v>1</v>
      </c>
      <c r="AA73" s="215">
        <f t="shared" si="24"/>
        <v>1</v>
      </c>
      <c r="AB73" s="215">
        <f t="shared" si="25"/>
        <v>2</v>
      </c>
      <c r="AC73" s="214">
        <f>IF(AB73=0,0.93,IF(AB73=1,0.92,IF(AB73=2,0.91,IF(AB73=3,0.9,IF(AB73=4,0.89,IF(AB73=5,0.88,IF(AB73=6,0.87)))))))</f>
        <v>0.91</v>
      </c>
      <c r="AD73" s="214">
        <f t="shared" si="26"/>
        <v>10.692500000000001</v>
      </c>
      <c r="AE73" s="214">
        <f t="shared" si="27"/>
        <v>9.7301750000000009</v>
      </c>
      <c r="AF73" s="215">
        <f t="shared" si="28"/>
        <v>120</v>
      </c>
      <c r="AG73" s="212" t="s">
        <v>3457</v>
      </c>
      <c r="AH73" s="212" t="s">
        <v>3453</v>
      </c>
      <c r="AI73" s="212" t="s">
        <v>3456</v>
      </c>
      <c r="AJ73" s="212" t="s">
        <v>3454</v>
      </c>
      <c r="AK73" s="212" t="s">
        <v>3460</v>
      </c>
      <c r="AL73" s="212" t="s">
        <v>3455</v>
      </c>
      <c r="AM73" s="212" t="s">
        <v>3452</v>
      </c>
      <c r="AN73" s="212" t="s">
        <v>3459</v>
      </c>
      <c r="AO73" s="212" t="s">
        <v>3458</v>
      </c>
      <c r="AP73" s="212" t="s">
        <v>3451</v>
      </c>
    </row>
    <row r="74" spans="1:44" s="217" customFormat="1" ht="11.25">
      <c r="A74" s="210">
        <v>64</v>
      </c>
      <c r="B74" s="222" t="s">
        <v>1884</v>
      </c>
      <c r="C74" s="222" t="s">
        <v>207</v>
      </c>
      <c r="D74" s="221" t="s">
        <v>1885</v>
      </c>
      <c r="E74" s="213">
        <v>18</v>
      </c>
      <c r="F74" s="214">
        <v>11.48</v>
      </c>
      <c r="G74" s="215">
        <v>30</v>
      </c>
      <c r="H74" s="215" t="s">
        <v>3373</v>
      </c>
      <c r="I74" s="214">
        <v>9.19</v>
      </c>
      <c r="J74" s="215">
        <v>18</v>
      </c>
      <c r="K74" s="215" t="s">
        <v>3373</v>
      </c>
      <c r="L74" s="216">
        <f t="shared" si="15"/>
        <v>10.335000000000001</v>
      </c>
      <c r="M74" s="213">
        <f t="shared" si="16"/>
        <v>60</v>
      </c>
      <c r="N74" s="213">
        <f t="shared" si="17"/>
        <v>2</v>
      </c>
      <c r="O74" s="213">
        <f t="shared" si="18"/>
        <v>1</v>
      </c>
      <c r="P74" s="214">
        <v>9.0500000000000007</v>
      </c>
      <c r="Q74" s="215">
        <v>10</v>
      </c>
      <c r="R74" s="215" t="s">
        <v>3373</v>
      </c>
      <c r="S74" s="214">
        <v>11.23</v>
      </c>
      <c r="T74" s="215">
        <v>30</v>
      </c>
      <c r="U74" s="215" t="s">
        <v>3372</v>
      </c>
      <c r="V74" s="214">
        <f t="shared" si="19"/>
        <v>10.14</v>
      </c>
      <c r="W74" s="215">
        <f t="shared" si="20"/>
        <v>60</v>
      </c>
      <c r="X74" s="215">
        <f t="shared" si="21"/>
        <v>1</v>
      </c>
      <c r="Y74" s="215">
        <f t="shared" si="22"/>
        <v>1</v>
      </c>
      <c r="Z74" s="215">
        <f t="shared" si="23"/>
        <v>3</v>
      </c>
      <c r="AA74" s="215">
        <f t="shared" si="24"/>
        <v>2</v>
      </c>
      <c r="AB74" s="215">
        <f t="shared" si="25"/>
        <v>5</v>
      </c>
      <c r="AC74" s="214">
        <f>IF(AB74=0,1,IF(AB74=1,0.99,IF(AB74=2,0.98,IF(AB74=3,0.97,IF(AB74=4,0.96,IF(AB74=5,0.95,IF(AB74=6,0.94)))))))</f>
        <v>0.95</v>
      </c>
      <c r="AD74" s="214">
        <f t="shared" si="26"/>
        <v>10.237500000000001</v>
      </c>
      <c r="AE74" s="214">
        <f t="shared" si="27"/>
        <v>9.7256250000000009</v>
      </c>
      <c r="AF74" s="215">
        <f t="shared" si="28"/>
        <v>120</v>
      </c>
      <c r="AG74" s="212" t="s">
        <v>3453</v>
      </c>
      <c r="AH74" s="212" t="s">
        <v>3452</v>
      </c>
      <c r="AI74" s="212" t="s">
        <v>3454</v>
      </c>
      <c r="AJ74" s="212" t="s">
        <v>3457</v>
      </c>
      <c r="AK74" s="212" t="s">
        <v>3451</v>
      </c>
      <c r="AL74" s="212" t="s">
        <v>3456</v>
      </c>
      <c r="AM74" s="212" t="s">
        <v>3455</v>
      </c>
      <c r="AN74" s="212" t="s">
        <v>3460</v>
      </c>
      <c r="AO74" s="212" t="s">
        <v>3459</v>
      </c>
      <c r="AP74" s="212" t="s">
        <v>3458</v>
      </c>
    </row>
    <row r="75" spans="1:44" s="217" customFormat="1" ht="11.25">
      <c r="A75" s="210">
        <v>65</v>
      </c>
      <c r="B75" s="222" t="s">
        <v>279</v>
      </c>
      <c r="C75" s="222" t="s">
        <v>280</v>
      </c>
      <c r="D75" s="221" t="s">
        <v>281</v>
      </c>
      <c r="E75" s="213">
        <v>2</v>
      </c>
      <c r="F75" s="214">
        <v>10.5</v>
      </c>
      <c r="G75" s="215">
        <v>30</v>
      </c>
      <c r="H75" s="215" t="s">
        <v>3372</v>
      </c>
      <c r="I75" s="214">
        <v>10.79</v>
      </c>
      <c r="J75" s="215">
        <v>30</v>
      </c>
      <c r="K75" s="215" t="s">
        <v>3373</v>
      </c>
      <c r="L75" s="216">
        <f t="shared" ref="L75:L106" si="29">(F75+I75)/2</f>
        <v>10.645</v>
      </c>
      <c r="M75" s="213">
        <f t="shared" ref="M75:M106" si="30">IF(L75&gt;=10,60,G75+J75)</f>
        <v>60</v>
      </c>
      <c r="N75" s="213">
        <f t="shared" ref="N75:N106" si="31">IF(H75="ACC",0,1)+IF(K75="ACC",0,1)</f>
        <v>1</v>
      </c>
      <c r="O75" s="213">
        <f t="shared" ref="O75:O106" si="32">IF(F75&lt;10,1,(IF(I75&lt;10,1,0)))</f>
        <v>0</v>
      </c>
      <c r="P75" s="214">
        <v>9.7899999999999991</v>
      </c>
      <c r="Q75" s="215">
        <v>16</v>
      </c>
      <c r="R75" s="215" t="s">
        <v>3373</v>
      </c>
      <c r="S75" s="214">
        <v>12.12</v>
      </c>
      <c r="T75" s="215">
        <v>30</v>
      </c>
      <c r="U75" s="215" t="s">
        <v>3372</v>
      </c>
      <c r="V75" s="214">
        <f t="shared" ref="V75:V84" si="33">(P75+S75)/2</f>
        <v>10.954999999999998</v>
      </c>
      <c r="W75" s="215">
        <f t="shared" ref="W75:W84" si="34">IF(V75&gt;=10,60,Q75+T75)</f>
        <v>60</v>
      </c>
      <c r="X75" s="215">
        <f t="shared" ref="X75:X84" si="35">IF(R75="ACC",0,1)+IF(U75="ACC",0,1)</f>
        <v>1</v>
      </c>
      <c r="Y75" s="215">
        <f t="shared" ref="Y75:Y84" si="36">IF(P75&lt;10,1,(IF(S75&lt;10,1,0)))</f>
        <v>1</v>
      </c>
      <c r="Z75" s="215">
        <f t="shared" ref="Z75:Z106" si="37">N75+X75</f>
        <v>2</v>
      </c>
      <c r="AA75" s="215">
        <f t="shared" ref="AA75:AA106" si="38">O75+Y75</f>
        <v>1</v>
      </c>
      <c r="AB75" s="215">
        <f t="shared" ref="AB75:AB106" si="39">Z75+AA75</f>
        <v>3</v>
      </c>
      <c r="AC75" s="214">
        <f>IF(AB75=0,0.93,IF(AB75=1,0.92,IF(AB75=2,0.91,IF(AB75=3,0.9,IF(AB75=4,0.89,IF(AB75=5,0.88,IF(AB75=6,0.87)))))))</f>
        <v>0.9</v>
      </c>
      <c r="AD75" s="214">
        <f t="shared" ref="AD75:AD106" si="40">AVERAGE(L75,V75)</f>
        <v>10.799999999999999</v>
      </c>
      <c r="AE75" s="214">
        <f t="shared" ref="AE75:AE106" si="41">AC75*AD75</f>
        <v>9.7199999999999989</v>
      </c>
      <c r="AF75" s="215">
        <f t="shared" ref="AF75:AF106" si="42">M75+W75</f>
        <v>120</v>
      </c>
      <c r="AG75" s="212" t="s">
        <v>3453</v>
      </c>
      <c r="AH75" s="212" t="s">
        <v>3451</v>
      </c>
      <c r="AI75" s="236" t="s">
        <v>3452</v>
      </c>
      <c r="AJ75" s="212" t="s">
        <v>3456</v>
      </c>
      <c r="AK75" s="212" t="s">
        <v>3455</v>
      </c>
      <c r="AL75" s="212" t="s">
        <v>3457</v>
      </c>
      <c r="AM75" s="212" t="s">
        <v>3460</v>
      </c>
      <c r="AN75" s="212" t="s">
        <v>3454</v>
      </c>
      <c r="AO75" s="212" t="s">
        <v>3459</v>
      </c>
      <c r="AP75" s="212" t="s">
        <v>3458</v>
      </c>
    </row>
    <row r="76" spans="1:44" s="327" customFormat="1" ht="11.25">
      <c r="A76" s="210">
        <v>66</v>
      </c>
      <c r="B76" s="218" t="s">
        <v>144</v>
      </c>
      <c r="C76" s="218" t="s">
        <v>1962</v>
      </c>
      <c r="D76" s="213" t="s">
        <v>1963</v>
      </c>
      <c r="E76" s="213">
        <v>19</v>
      </c>
      <c r="F76" s="214">
        <v>10.53</v>
      </c>
      <c r="G76" s="215">
        <v>30</v>
      </c>
      <c r="H76" s="215" t="s">
        <v>3373</v>
      </c>
      <c r="I76" s="214">
        <v>10.55</v>
      </c>
      <c r="J76" s="215">
        <v>30</v>
      </c>
      <c r="K76" s="215" t="s">
        <v>3373</v>
      </c>
      <c r="L76" s="216">
        <f t="shared" si="29"/>
        <v>10.54</v>
      </c>
      <c r="M76" s="213">
        <f t="shared" si="30"/>
        <v>60</v>
      </c>
      <c r="N76" s="213">
        <f t="shared" si="31"/>
        <v>2</v>
      </c>
      <c r="O76" s="213">
        <f t="shared" si="32"/>
        <v>0</v>
      </c>
      <c r="P76" s="214">
        <v>9.94</v>
      </c>
      <c r="Q76" s="215">
        <v>12</v>
      </c>
      <c r="R76" s="215" t="s">
        <v>3373</v>
      </c>
      <c r="S76" s="214">
        <v>12.66</v>
      </c>
      <c r="T76" s="215">
        <v>30</v>
      </c>
      <c r="U76" s="215" t="s">
        <v>3372</v>
      </c>
      <c r="V76" s="214">
        <f t="shared" si="33"/>
        <v>11.3</v>
      </c>
      <c r="W76" s="215">
        <f t="shared" si="34"/>
        <v>60</v>
      </c>
      <c r="X76" s="215">
        <f t="shared" si="35"/>
        <v>1</v>
      </c>
      <c r="Y76" s="215">
        <f t="shared" si="36"/>
        <v>1</v>
      </c>
      <c r="Z76" s="215">
        <f t="shared" si="37"/>
        <v>3</v>
      </c>
      <c r="AA76" s="215">
        <f t="shared" si="38"/>
        <v>1</v>
      </c>
      <c r="AB76" s="215">
        <f t="shared" si="39"/>
        <v>4</v>
      </c>
      <c r="AC76" s="214">
        <f>IF(AB76=0,0.93,IF(AB76=1,0.92,IF(AB76=2,0.91,IF(AB76=3,0.9,IF(AB76=4,0.89,IF(AB76=5,0.88,IF(AB76=6,0.87)))))))</f>
        <v>0.89</v>
      </c>
      <c r="AD76" s="214">
        <f t="shared" si="40"/>
        <v>10.92</v>
      </c>
      <c r="AE76" s="214">
        <f t="shared" si="41"/>
        <v>9.7187999999999999</v>
      </c>
      <c r="AF76" s="215">
        <f t="shared" si="42"/>
        <v>120</v>
      </c>
      <c r="AG76" s="212" t="s">
        <v>3453</v>
      </c>
      <c r="AH76" s="212" t="s">
        <v>3451</v>
      </c>
      <c r="AI76" s="212" t="s">
        <v>3456</v>
      </c>
      <c r="AJ76" s="212" t="s">
        <v>3454</v>
      </c>
      <c r="AK76" s="212" t="s">
        <v>3452</v>
      </c>
      <c r="AL76" s="212" t="s">
        <v>3455</v>
      </c>
      <c r="AM76" s="212" t="s">
        <v>3457</v>
      </c>
      <c r="AN76" s="212" t="s">
        <v>3460</v>
      </c>
      <c r="AO76" s="212" t="s">
        <v>3459</v>
      </c>
      <c r="AP76" s="212" t="s">
        <v>3458</v>
      </c>
      <c r="AQ76" s="217"/>
      <c r="AR76" s="217"/>
    </row>
    <row r="77" spans="1:44" s="217" customFormat="1" ht="11.25">
      <c r="A77" s="210">
        <v>67</v>
      </c>
      <c r="B77" s="345" t="s">
        <v>438</v>
      </c>
      <c r="C77" s="345" t="s">
        <v>439</v>
      </c>
      <c r="D77" s="322" t="s">
        <v>440</v>
      </c>
      <c r="E77" s="322">
        <v>4</v>
      </c>
      <c r="F77" s="323">
        <v>10.8</v>
      </c>
      <c r="G77" s="324">
        <v>30</v>
      </c>
      <c r="H77" s="324" t="s">
        <v>3373</v>
      </c>
      <c r="I77" s="323">
        <v>12.14</v>
      </c>
      <c r="J77" s="324">
        <v>30</v>
      </c>
      <c r="K77" s="324" t="s">
        <v>3372</v>
      </c>
      <c r="L77" s="325">
        <f t="shared" si="29"/>
        <v>11.47</v>
      </c>
      <c r="M77" s="322">
        <f t="shared" si="30"/>
        <v>60</v>
      </c>
      <c r="N77" s="322">
        <f t="shared" si="31"/>
        <v>1</v>
      </c>
      <c r="O77" s="322">
        <f t="shared" si="32"/>
        <v>0</v>
      </c>
      <c r="P77" s="323">
        <v>10.73</v>
      </c>
      <c r="Q77" s="324">
        <v>30</v>
      </c>
      <c r="R77" s="324" t="s">
        <v>3373</v>
      </c>
      <c r="S77" s="323">
        <v>12.54</v>
      </c>
      <c r="T77" s="324">
        <v>30</v>
      </c>
      <c r="U77" s="324" t="s">
        <v>3372</v>
      </c>
      <c r="V77" s="323">
        <f t="shared" si="33"/>
        <v>11.635</v>
      </c>
      <c r="W77" s="324">
        <f t="shared" si="34"/>
        <v>60</v>
      </c>
      <c r="X77" s="324">
        <f t="shared" si="35"/>
        <v>1</v>
      </c>
      <c r="Y77" s="324">
        <f t="shared" si="36"/>
        <v>0</v>
      </c>
      <c r="Z77" s="324">
        <f t="shared" si="37"/>
        <v>2</v>
      </c>
      <c r="AA77" s="324">
        <f t="shared" si="38"/>
        <v>0</v>
      </c>
      <c r="AB77" s="324">
        <f t="shared" si="39"/>
        <v>2</v>
      </c>
      <c r="AC77" s="323">
        <f>IF(AB77=0,0.86,IF(AB77=1,0.85,IF(AB77=2,0.84,IF(AB77=3,0.83,IF(AB77=4,0.82,IF(AB77=5,0.81,IF(AB77=6,0.8)))))))</f>
        <v>0.84</v>
      </c>
      <c r="AD77" s="323">
        <f t="shared" si="40"/>
        <v>11.5525</v>
      </c>
      <c r="AE77" s="323">
        <f t="shared" si="41"/>
        <v>9.7041000000000004</v>
      </c>
      <c r="AF77" s="324">
        <f t="shared" si="42"/>
        <v>120</v>
      </c>
      <c r="AG77" s="326" t="s">
        <v>3457</v>
      </c>
      <c r="AH77" s="326" t="s">
        <v>3455</v>
      </c>
      <c r="AI77" s="326" t="s">
        <v>3451</v>
      </c>
      <c r="AJ77" s="326" t="s">
        <v>3460</v>
      </c>
      <c r="AK77" s="326" t="s">
        <v>3454</v>
      </c>
      <c r="AL77" s="326" t="s">
        <v>3456</v>
      </c>
      <c r="AM77" s="326" t="s">
        <v>3452</v>
      </c>
      <c r="AN77" s="326" t="s">
        <v>3459</v>
      </c>
      <c r="AO77" s="326" t="s">
        <v>3453</v>
      </c>
      <c r="AP77" s="326" t="s">
        <v>3458</v>
      </c>
      <c r="AQ77" s="327"/>
      <c r="AR77" s="327"/>
    </row>
    <row r="78" spans="1:44" s="217" customFormat="1" ht="11.25">
      <c r="A78" s="210">
        <v>68</v>
      </c>
      <c r="B78" s="222" t="s">
        <v>2579</v>
      </c>
      <c r="C78" s="222" t="s">
        <v>227</v>
      </c>
      <c r="D78" s="221" t="s">
        <v>2580</v>
      </c>
      <c r="E78" s="213">
        <v>26</v>
      </c>
      <c r="F78" s="214">
        <v>10.95</v>
      </c>
      <c r="G78" s="215">
        <v>30</v>
      </c>
      <c r="H78" s="215" t="s">
        <v>3373</v>
      </c>
      <c r="I78" s="214">
        <v>9.23</v>
      </c>
      <c r="J78" s="215">
        <v>12</v>
      </c>
      <c r="K78" s="215" t="s">
        <v>3373</v>
      </c>
      <c r="L78" s="216">
        <f t="shared" si="29"/>
        <v>10.09</v>
      </c>
      <c r="M78" s="213">
        <f t="shared" si="30"/>
        <v>60</v>
      </c>
      <c r="N78" s="213">
        <f t="shared" si="31"/>
        <v>2</v>
      </c>
      <c r="O78" s="213">
        <f t="shared" si="32"/>
        <v>1</v>
      </c>
      <c r="P78" s="214">
        <v>8.94</v>
      </c>
      <c r="Q78" s="215">
        <v>10</v>
      </c>
      <c r="R78" s="215" t="s">
        <v>3373</v>
      </c>
      <c r="S78" s="214">
        <v>11.72</v>
      </c>
      <c r="T78" s="215">
        <v>30</v>
      </c>
      <c r="U78" s="215" t="s">
        <v>3372</v>
      </c>
      <c r="V78" s="214">
        <f t="shared" si="33"/>
        <v>10.33</v>
      </c>
      <c r="W78" s="215">
        <f t="shared" si="34"/>
        <v>60</v>
      </c>
      <c r="X78" s="215">
        <f t="shared" si="35"/>
        <v>1</v>
      </c>
      <c r="Y78" s="215">
        <f t="shared" si="36"/>
        <v>1</v>
      </c>
      <c r="Z78" s="215">
        <f t="shared" si="37"/>
        <v>3</v>
      </c>
      <c r="AA78" s="215">
        <f t="shared" si="38"/>
        <v>2</v>
      </c>
      <c r="AB78" s="215">
        <f t="shared" si="39"/>
        <v>5</v>
      </c>
      <c r="AC78" s="214">
        <f>IF(AB78=0,1,IF(AB78=1,0.99,IF(AB78=2,0.98,IF(AB78=3,0.97,IF(AB78=4,0.96,IF(AB78=5,0.95,IF(AB78=6,0.94)))))))</f>
        <v>0.95</v>
      </c>
      <c r="AD78" s="214">
        <f t="shared" si="40"/>
        <v>10.210000000000001</v>
      </c>
      <c r="AE78" s="214">
        <f t="shared" si="41"/>
        <v>9.6995000000000005</v>
      </c>
      <c r="AF78" s="215">
        <f t="shared" si="42"/>
        <v>120</v>
      </c>
      <c r="AG78" s="212" t="s">
        <v>3451</v>
      </c>
      <c r="AH78" s="212" t="s">
        <v>3452</v>
      </c>
      <c r="AI78" s="212" t="s">
        <v>3456</v>
      </c>
      <c r="AJ78" s="212" t="s">
        <v>3453</v>
      </c>
      <c r="AK78" s="212" t="s">
        <v>3454</v>
      </c>
      <c r="AL78" s="212" t="s">
        <v>3455</v>
      </c>
      <c r="AM78" s="212" t="s">
        <v>3457</v>
      </c>
      <c r="AN78" s="212" t="s">
        <v>3460</v>
      </c>
      <c r="AO78" s="212" t="s">
        <v>3459</v>
      </c>
      <c r="AP78" s="212" t="s">
        <v>3458</v>
      </c>
    </row>
    <row r="79" spans="1:44" s="217" customFormat="1" ht="11.25">
      <c r="A79" s="210">
        <v>69</v>
      </c>
      <c r="B79" s="222" t="s">
        <v>597</v>
      </c>
      <c r="C79" s="222" t="s">
        <v>598</v>
      </c>
      <c r="D79" s="221" t="s">
        <v>599</v>
      </c>
      <c r="E79" s="213">
        <v>5</v>
      </c>
      <c r="F79" s="214">
        <v>11.16</v>
      </c>
      <c r="G79" s="215">
        <v>30</v>
      </c>
      <c r="H79" s="215" t="s">
        <v>3373</v>
      </c>
      <c r="I79" s="214">
        <v>9.4600000000000009</v>
      </c>
      <c r="J79" s="215">
        <v>18</v>
      </c>
      <c r="K79" s="215" t="s">
        <v>3373</v>
      </c>
      <c r="L79" s="216">
        <f t="shared" si="29"/>
        <v>10.31</v>
      </c>
      <c r="M79" s="213">
        <f t="shared" si="30"/>
        <v>60</v>
      </c>
      <c r="N79" s="213">
        <f t="shared" si="31"/>
        <v>2</v>
      </c>
      <c r="O79" s="213">
        <f t="shared" si="32"/>
        <v>1</v>
      </c>
      <c r="P79" s="214">
        <v>9.33</v>
      </c>
      <c r="Q79" s="215">
        <v>10</v>
      </c>
      <c r="R79" s="215" t="s">
        <v>3373</v>
      </c>
      <c r="S79" s="214">
        <v>10.83</v>
      </c>
      <c r="T79" s="215">
        <v>30</v>
      </c>
      <c r="U79" s="215" t="s">
        <v>3372</v>
      </c>
      <c r="V79" s="214">
        <f t="shared" si="33"/>
        <v>10.08</v>
      </c>
      <c r="W79" s="215">
        <f t="shared" si="34"/>
        <v>60</v>
      </c>
      <c r="X79" s="215">
        <f t="shared" si="35"/>
        <v>1</v>
      </c>
      <c r="Y79" s="215">
        <f t="shared" si="36"/>
        <v>1</v>
      </c>
      <c r="Z79" s="215">
        <f t="shared" si="37"/>
        <v>3</v>
      </c>
      <c r="AA79" s="215">
        <f t="shared" si="38"/>
        <v>2</v>
      </c>
      <c r="AB79" s="215">
        <f t="shared" si="39"/>
        <v>5</v>
      </c>
      <c r="AC79" s="214">
        <f>IF(AB79=0,1,IF(AB79=1,0.99,IF(AB79=2,0.98,IF(AB79=3,0.97,IF(AB79=4,0.96,IF(AB79=5,0.95,IF(AB79=6,0.94)))))))</f>
        <v>0.95</v>
      </c>
      <c r="AD79" s="214">
        <f t="shared" si="40"/>
        <v>10.195</v>
      </c>
      <c r="AE79" s="214">
        <f t="shared" si="41"/>
        <v>9.6852499999999999</v>
      </c>
      <c r="AF79" s="215">
        <f t="shared" si="42"/>
        <v>120</v>
      </c>
      <c r="AG79" s="212" t="s">
        <v>3456</v>
      </c>
      <c r="AH79" s="212" t="s">
        <v>3451</v>
      </c>
      <c r="AI79" s="212" t="s">
        <v>3454</v>
      </c>
      <c r="AJ79" s="212" t="s">
        <v>3452</v>
      </c>
      <c r="AK79" s="212" t="s">
        <v>3455</v>
      </c>
      <c r="AL79" s="212" t="s">
        <v>3453</v>
      </c>
      <c r="AM79" s="212" t="s">
        <v>3460</v>
      </c>
      <c r="AN79" s="212" t="s">
        <v>3457</v>
      </c>
      <c r="AO79" s="212" t="s">
        <v>3459</v>
      </c>
      <c r="AP79" s="212" t="s">
        <v>3458</v>
      </c>
    </row>
    <row r="80" spans="1:44" s="217" customFormat="1" ht="11.25">
      <c r="A80" s="210">
        <v>70</v>
      </c>
      <c r="B80" s="219" t="s">
        <v>2304</v>
      </c>
      <c r="C80" s="219" t="s">
        <v>2305</v>
      </c>
      <c r="D80" s="221" t="s">
        <v>2306</v>
      </c>
      <c r="E80" s="213">
        <v>23</v>
      </c>
      <c r="F80" s="214">
        <v>10.54</v>
      </c>
      <c r="G80" s="215">
        <v>30</v>
      </c>
      <c r="H80" s="215" t="s">
        <v>3372</v>
      </c>
      <c r="I80" s="214">
        <v>10.220000000000001</v>
      </c>
      <c r="J80" s="215">
        <v>30</v>
      </c>
      <c r="K80" s="215" t="s">
        <v>3373</v>
      </c>
      <c r="L80" s="216">
        <f t="shared" si="29"/>
        <v>10.379999999999999</v>
      </c>
      <c r="M80" s="213">
        <f t="shared" si="30"/>
        <v>60</v>
      </c>
      <c r="N80" s="213">
        <f t="shared" si="31"/>
        <v>1</v>
      </c>
      <c r="O80" s="213">
        <f t="shared" si="32"/>
        <v>0</v>
      </c>
      <c r="P80" s="214">
        <v>11.6</v>
      </c>
      <c r="Q80" s="215">
        <v>30</v>
      </c>
      <c r="R80" s="215" t="s">
        <v>3373</v>
      </c>
      <c r="S80" s="214">
        <v>10.68</v>
      </c>
      <c r="T80" s="215">
        <v>30</v>
      </c>
      <c r="U80" s="215" t="s">
        <v>3373</v>
      </c>
      <c r="V80" s="214">
        <f t="shared" si="33"/>
        <v>11.14</v>
      </c>
      <c r="W80" s="215">
        <f t="shared" si="34"/>
        <v>60</v>
      </c>
      <c r="X80" s="215">
        <f t="shared" si="35"/>
        <v>2</v>
      </c>
      <c r="Y80" s="215">
        <f t="shared" si="36"/>
        <v>0</v>
      </c>
      <c r="Z80" s="215">
        <f t="shared" si="37"/>
        <v>3</v>
      </c>
      <c r="AA80" s="215">
        <f t="shared" si="38"/>
        <v>0</v>
      </c>
      <c r="AB80" s="215">
        <f t="shared" si="39"/>
        <v>3</v>
      </c>
      <c r="AC80" s="214">
        <f>IF(AB80=0,0.93,IF(AB80=1,0.92,IF(AB80=2,0.91,IF(AB80=3,0.9,IF(AB80=4,0.89,IF(AB80=5,0.88,IF(AB80=6,0.87)))))))</f>
        <v>0.9</v>
      </c>
      <c r="AD80" s="214">
        <f t="shared" si="40"/>
        <v>10.76</v>
      </c>
      <c r="AE80" s="214">
        <f t="shared" si="41"/>
        <v>9.6839999999999993</v>
      </c>
      <c r="AF80" s="215">
        <f t="shared" si="42"/>
        <v>120</v>
      </c>
      <c r="AG80" s="212" t="s">
        <v>3453</v>
      </c>
      <c r="AH80" s="212" t="s">
        <v>3451</v>
      </c>
      <c r="AI80" s="212" t="s">
        <v>3456</v>
      </c>
      <c r="AJ80" s="212" t="s">
        <v>3457</v>
      </c>
      <c r="AK80" s="212" t="s">
        <v>3454</v>
      </c>
      <c r="AL80" s="212" t="s">
        <v>3458</v>
      </c>
      <c r="AM80" s="212" t="s">
        <v>3455</v>
      </c>
      <c r="AN80" s="212" t="s">
        <v>3460</v>
      </c>
      <c r="AO80" s="212" t="s">
        <v>3452</v>
      </c>
      <c r="AP80" s="212" t="s">
        <v>3459</v>
      </c>
    </row>
    <row r="81" spans="1:42" s="217" customFormat="1" ht="11.25">
      <c r="A81" s="210">
        <v>71</v>
      </c>
      <c r="B81" s="220" t="s">
        <v>1595</v>
      </c>
      <c r="C81" s="220" t="s">
        <v>1284</v>
      </c>
      <c r="D81" s="212" t="s">
        <v>1596</v>
      </c>
      <c r="E81" s="213">
        <v>15</v>
      </c>
      <c r="F81" s="214">
        <v>10.31</v>
      </c>
      <c r="G81" s="215">
        <v>30</v>
      </c>
      <c r="H81" s="215" t="s">
        <v>3373</v>
      </c>
      <c r="I81" s="214">
        <v>9.69</v>
      </c>
      <c r="J81" s="215">
        <v>12</v>
      </c>
      <c r="K81" s="215" t="s">
        <v>3373</v>
      </c>
      <c r="L81" s="216">
        <f t="shared" si="29"/>
        <v>10</v>
      </c>
      <c r="M81" s="213">
        <f t="shared" si="30"/>
        <v>60</v>
      </c>
      <c r="N81" s="213">
        <f t="shared" si="31"/>
        <v>2</v>
      </c>
      <c r="O81" s="213">
        <f t="shared" si="32"/>
        <v>1</v>
      </c>
      <c r="P81" s="214">
        <v>8.8000000000000007</v>
      </c>
      <c r="Q81" s="215">
        <v>5</v>
      </c>
      <c r="R81" s="215" t="s">
        <v>3373</v>
      </c>
      <c r="S81" s="214">
        <v>11.84</v>
      </c>
      <c r="T81" s="215">
        <v>30</v>
      </c>
      <c r="U81" s="215" t="s">
        <v>3372</v>
      </c>
      <c r="V81" s="214">
        <f t="shared" si="33"/>
        <v>10.32</v>
      </c>
      <c r="W81" s="215">
        <f t="shared" si="34"/>
        <v>60</v>
      </c>
      <c r="X81" s="215">
        <f t="shared" si="35"/>
        <v>1</v>
      </c>
      <c r="Y81" s="215">
        <f t="shared" si="36"/>
        <v>1</v>
      </c>
      <c r="Z81" s="215">
        <f t="shared" si="37"/>
        <v>3</v>
      </c>
      <c r="AA81" s="215">
        <f t="shared" si="38"/>
        <v>2</v>
      </c>
      <c r="AB81" s="215">
        <f t="shared" si="39"/>
        <v>5</v>
      </c>
      <c r="AC81" s="214">
        <f>IF(AB81=0,1,IF(AB81=1,0.99,IF(AB81=2,0.98,IF(AB81=3,0.97,IF(AB81=4,0.96,IF(AB81=5,0.95,IF(AB81=6,0.94)))))))</f>
        <v>0.95</v>
      </c>
      <c r="AD81" s="214">
        <f t="shared" si="40"/>
        <v>10.16</v>
      </c>
      <c r="AE81" s="214">
        <f t="shared" si="41"/>
        <v>9.6519999999999992</v>
      </c>
      <c r="AF81" s="215">
        <f t="shared" si="42"/>
        <v>120</v>
      </c>
      <c r="AG81" s="212" t="s">
        <v>3451</v>
      </c>
      <c r="AH81" s="212" t="s">
        <v>3453</v>
      </c>
      <c r="AI81" s="212" t="s">
        <v>3456</v>
      </c>
      <c r="AJ81" s="212" t="s">
        <v>3452</v>
      </c>
      <c r="AK81" s="212" t="s">
        <v>3455</v>
      </c>
      <c r="AL81" s="212" t="s">
        <v>3454</v>
      </c>
      <c r="AM81" s="212" t="s">
        <v>3457</v>
      </c>
      <c r="AN81" s="212" t="s">
        <v>3460</v>
      </c>
      <c r="AO81" s="212" t="s">
        <v>3459</v>
      </c>
      <c r="AP81" s="212" t="s">
        <v>3458</v>
      </c>
    </row>
    <row r="82" spans="1:42" s="217" customFormat="1" ht="11.25">
      <c r="A82" s="210">
        <v>72</v>
      </c>
      <c r="B82" s="222" t="s">
        <v>1009</v>
      </c>
      <c r="C82" s="222" t="s">
        <v>1010</v>
      </c>
      <c r="D82" s="221" t="s">
        <v>1011</v>
      </c>
      <c r="E82" s="213">
        <v>9</v>
      </c>
      <c r="F82" s="214">
        <v>10.69</v>
      </c>
      <c r="G82" s="215">
        <v>30</v>
      </c>
      <c r="H82" s="215" t="s">
        <v>3372</v>
      </c>
      <c r="I82" s="214">
        <v>9.31</v>
      </c>
      <c r="J82" s="215">
        <v>14</v>
      </c>
      <c r="K82" s="215" t="s">
        <v>3373</v>
      </c>
      <c r="L82" s="216">
        <f t="shared" si="29"/>
        <v>10</v>
      </c>
      <c r="M82" s="213">
        <f t="shared" si="30"/>
        <v>60</v>
      </c>
      <c r="N82" s="213">
        <f t="shared" si="31"/>
        <v>1</v>
      </c>
      <c r="O82" s="213">
        <f t="shared" si="32"/>
        <v>1</v>
      </c>
      <c r="P82" s="214">
        <v>9.76</v>
      </c>
      <c r="Q82" s="215">
        <v>22</v>
      </c>
      <c r="R82" s="215" t="s">
        <v>3373</v>
      </c>
      <c r="S82" s="214">
        <v>13.6</v>
      </c>
      <c r="T82" s="215">
        <v>30</v>
      </c>
      <c r="U82" s="215" t="s">
        <v>3372</v>
      </c>
      <c r="V82" s="214">
        <f t="shared" si="33"/>
        <v>11.68</v>
      </c>
      <c r="W82" s="215">
        <f t="shared" si="34"/>
        <v>60</v>
      </c>
      <c r="X82" s="215">
        <f t="shared" si="35"/>
        <v>1</v>
      </c>
      <c r="Y82" s="215">
        <f t="shared" si="36"/>
        <v>1</v>
      </c>
      <c r="Z82" s="215">
        <f t="shared" si="37"/>
        <v>2</v>
      </c>
      <c r="AA82" s="215">
        <f t="shared" si="38"/>
        <v>2</v>
      </c>
      <c r="AB82" s="215">
        <f t="shared" si="39"/>
        <v>4</v>
      </c>
      <c r="AC82" s="214">
        <f>IF(AB82=0,0.93,IF(AB82=1,0.92,IF(AB82=2,0.91,IF(AB82=3,0.9,IF(AB82=4,0.89,IF(AB82=5,0.88,IF(AB82=6,0.87)))))))</f>
        <v>0.89</v>
      </c>
      <c r="AD82" s="214">
        <f t="shared" si="40"/>
        <v>10.84</v>
      </c>
      <c r="AE82" s="214">
        <f t="shared" si="41"/>
        <v>9.6476000000000006</v>
      </c>
      <c r="AF82" s="215">
        <f t="shared" si="42"/>
        <v>120</v>
      </c>
      <c r="AG82" s="212" t="s">
        <v>3453</v>
      </c>
      <c r="AH82" s="212" t="s">
        <v>3451</v>
      </c>
      <c r="AI82" s="212" t="s">
        <v>3456</v>
      </c>
      <c r="AJ82" s="212" t="s">
        <v>3457</v>
      </c>
      <c r="AK82" s="212" t="s">
        <v>3455</v>
      </c>
      <c r="AL82" s="212" t="s">
        <v>3452</v>
      </c>
      <c r="AM82" s="212" t="s">
        <v>3454</v>
      </c>
      <c r="AN82" s="212" t="s">
        <v>3460</v>
      </c>
      <c r="AO82" s="212" t="s">
        <v>3459</v>
      </c>
      <c r="AP82" s="212" t="s">
        <v>3458</v>
      </c>
    </row>
    <row r="83" spans="1:42" s="217" customFormat="1" ht="11.25">
      <c r="A83" s="210">
        <v>73</v>
      </c>
      <c r="B83" s="222" t="s">
        <v>135</v>
      </c>
      <c r="C83" s="222" t="s">
        <v>1730</v>
      </c>
      <c r="D83" s="221" t="s">
        <v>1731</v>
      </c>
      <c r="E83" s="213">
        <v>17</v>
      </c>
      <c r="F83" s="214">
        <v>10.33</v>
      </c>
      <c r="G83" s="215">
        <v>30</v>
      </c>
      <c r="H83" s="215" t="s">
        <v>3373</v>
      </c>
      <c r="I83" s="214">
        <v>10.029999999999999</v>
      </c>
      <c r="J83" s="215">
        <v>30</v>
      </c>
      <c r="K83" s="215" t="s">
        <v>3373</v>
      </c>
      <c r="L83" s="216">
        <f t="shared" si="29"/>
        <v>10.18</v>
      </c>
      <c r="M83" s="213">
        <f t="shared" si="30"/>
        <v>60</v>
      </c>
      <c r="N83" s="213">
        <f t="shared" si="31"/>
        <v>2</v>
      </c>
      <c r="O83" s="213">
        <f t="shared" si="32"/>
        <v>0</v>
      </c>
      <c r="P83" s="214">
        <v>9.2799999999999994</v>
      </c>
      <c r="Q83" s="215">
        <v>12</v>
      </c>
      <c r="R83" s="215" t="s">
        <v>3373</v>
      </c>
      <c r="S83" s="214">
        <v>10.96</v>
      </c>
      <c r="T83" s="215">
        <v>30</v>
      </c>
      <c r="U83" s="215" t="s">
        <v>3373</v>
      </c>
      <c r="V83" s="214">
        <f t="shared" si="33"/>
        <v>10.120000000000001</v>
      </c>
      <c r="W83" s="215">
        <f t="shared" si="34"/>
        <v>60</v>
      </c>
      <c r="X83" s="215">
        <f t="shared" si="35"/>
        <v>2</v>
      </c>
      <c r="Y83" s="215">
        <f t="shared" si="36"/>
        <v>1</v>
      </c>
      <c r="Z83" s="215">
        <f t="shared" si="37"/>
        <v>4</v>
      </c>
      <c r="AA83" s="215">
        <f t="shared" si="38"/>
        <v>1</v>
      </c>
      <c r="AB83" s="215">
        <f t="shared" si="39"/>
        <v>5</v>
      </c>
      <c r="AC83" s="214">
        <f>IF(AB83=0,1,IF(AB83=1,0.99,IF(AB83=2,0.98,IF(AB83=3,0.97,IF(AB83=4,0.96,IF(AB83=5,0.95,IF(AB83=6,0.94)))))))</f>
        <v>0.95</v>
      </c>
      <c r="AD83" s="214">
        <f t="shared" si="40"/>
        <v>10.15</v>
      </c>
      <c r="AE83" s="214">
        <f t="shared" si="41"/>
        <v>9.6425000000000001</v>
      </c>
      <c r="AF83" s="215">
        <f t="shared" si="42"/>
        <v>120</v>
      </c>
      <c r="AG83" s="212" t="s">
        <v>3451</v>
      </c>
      <c r="AH83" s="212" t="s">
        <v>3453</v>
      </c>
      <c r="AI83" s="212" t="s">
        <v>3452</v>
      </c>
      <c r="AJ83" s="212" t="s">
        <v>3454</v>
      </c>
      <c r="AK83" s="212" t="s">
        <v>3456</v>
      </c>
      <c r="AL83" s="212" t="s">
        <v>3455</v>
      </c>
      <c r="AM83" s="212" t="s">
        <v>3457</v>
      </c>
      <c r="AN83" s="212" t="s">
        <v>3460</v>
      </c>
      <c r="AO83" s="212" t="s">
        <v>3459</v>
      </c>
      <c r="AP83" s="212" t="s">
        <v>3458</v>
      </c>
    </row>
    <row r="84" spans="1:42" s="217" customFormat="1" ht="11.25">
      <c r="A84" s="210">
        <v>74</v>
      </c>
      <c r="B84" s="222" t="s">
        <v>2180</v>
      </c>
      <c r="C84" s="222" t="s">
        <v>2181</v>
      </c>
      <c r="D84" s="221" t="s">
        <v>2182</v>
      </c>
      <c r="E84" s="213">
        <v>21</v>
      </c>
      <c r="F84" s="214">
        <v>11.3</v>
      </c>
      <c r="G84" s="215">
        <v>30</v>
      </c>
      <c r="H84" s="215" t="s">
        <v>3372</v>
      </c>
      <c r="I84" s="214">
        <v>9.2200000000000006</v>
      </c>
      <c r="J84" s="215">
        <v>18</v>
      </c>
      <c r="K84" s="215" t="s">
        <v>3373</v>
      </c>
      <c r="L84" s="216">
        <f t="shared" si="29"/>
        <v>10.260000000000002</v>
      </c>
      <c r="M84" s="213">
        <f t="shared" si="30"/>
        <v>60</v>
      </c>
      <c r="N84" s="213">
        <f t="shared" si="31"/>
        <v>1</v>
      </c>
      <c r="O84" s="213">
        <f t="shared" si="32"/>
        <v>1</v>
      </c>
      <c r="P84" s="214">
        <v>9.3699999999999992</v>
      </c>
      <c r="Q84" s="215">
        <v>16</v>
      </c>
      <c r="R84" s="215" t="s">
        <v>3373</v>
      </c>
      <c r="S84" s="214">
        <v>13.39</v>
      </c>
      <c r="T84" s="215">
        <v>30</v>
      </c>
      <c r="U84" s="215" t="s">
        <v>3372</v>
      </c>
      <c r="V84" s="214">
        <f t="shared" si="33"/>
        <v>11.379999999999999</v>
      </c>
      <c r="W84" s="215">
        <f t="shared" si="34"/>
        <v>60</v>
      </c>
      <c r="X84" s="215">
        <f t="shared" si="35"/>
        <v>1</v>
      </c>
      <c r="Y84" s="215">
        <f t="shared" si="36"/>
        <v>1</v>
      </c>
      <c r="Z84" s="215">
        <f t="shared" si="37"/>
        <v>2</v>
      </c>
      <c r="AA84" s="215">
        <f t="shared" si="38"/>
        <v>2</v>
      </c>
      <c r="AB84" s="215">
        <f t="shared" si="39"/>
        <v>4</v>
      </c>
      <c r="AC84" s="214">
        <f>IF(AB84=0,0.93,IF(AB84=1,0.92,IF(AB84=2,0.91,IF(AB84=3,0.9,IF(AB84=4,0.89,IF(AB84=5,0.88,IF(AB84=6,0.87)))))))</f>
        <v>0.89</v>
      </c>
      <c r="AD84" s="214">
        <f t="shared" si="40"/>
        <v>10.82</v>
      </c>
      <c r="AE84" s="214">
        <f t="shared" si="41"/>
        <v>9.6298000000000012</v>
      </c>
      <c r="AF84" s="215">
        <f t="shared" si="42"/>
        <v>120</v>
      </c>
      <c r="AG84" s="212" t="s">
        <v>3453</v>
      </c>
      <c r="AH84" s="212" t="s">
        <v>3456</v>
      </c>
      <c r="AI84" s="212" t="s">
        <v>3451</v>
      </c>
      <c r="AJ84" s="212" t="s">
        <v>3452</v>
      </c>
      <c r="AK84" s="212" t="s">
        <v>3457</v>
      </c>
      <c r="AL84" s="212" t="s">
        <v>3460</v>
      </c>
      <c r="AM84" s="212" t="s">
        <v>3454</v>
      </c>
      <c r="AN84" s="212" t="s">
        <v>3455</v>
      </c>
      <c r="AO84" s="212" t="s">
        <v>3459</v>
      </c>
      <c r="AP84" s="212" t="s">
        <v>3458</v>
      </c>
    </row>
    <row r="85" spans="1:42" s="217" customFormat="1" ht="11.25">
      <c r="A85" s="210">
        <v>75</v>
      </c>
      <c r="B85" s="222" t="s">
        <v>314</v>
      </c>
      <c r="C85" s="222" t="s">
        <v>3568</v>
      </c>
      <c r="D85" s="221" t="s">
        <v>2099</v>
      </c>
      <c r="E85" s="213">
        <v>21</v>
      </c>
      <c r="F85" s="214">
        <v>10.15</v>
      </c>
      <c r="G85" s="215">
        <v>30</v>
      </c>
      <c r="H85" s="215" t="s">
        <v>3373</v>
      </c>
      <c r="I85" s="214">
        <v>9.85</v>
      </c>
      <c r="J85" s="215">
        <v>13</v>
      </c>
      <c r="K85" s="215" t="s">
        <v>3373</v>
      </c>
      <c r="L85" s="216">
        <f t="shared" si="29"/>
        <v>10</v>
      </c>
      <c r="M85" s="213">
        <f t="shared" si="30"/>
        <v>60</v>
      </c>
      <c r="N85" s="213">
        <f t="shared" si="31"/>
        <v>2</v>
      </c>
      <c r="O85" s="213">
        <f t="shared" si="32"/>
        <v>1</v>
      </c>
      <c r="P85" s="214">
        <v>9.8699999999999992</v>
      </c>
      <c r="Q85" s="215">
        <v>16</v>
      </c>
      <c r="R85" s="215" t="s">
        <v>3373</v>
      </c>
      <c r="S85" s="215">
        <v>10.93</v>
      </c>
      <c r="T85" s="215">
        <v>30</v>
      </c>
      <c r="U85" s="215" t="s">
        <v>3372</v>
      </c>
      <c r="V85" s="214">
        <f>(P85+Immunologie!S66)/2</f>
        <v>10.975</v>
      </c>
      <c r="W85" s="215">
        <f>IF(V85&gt;=10,60,Q85+Immunologie!T66)</f>
        <v>60</v>
      </c>
      <c r="X85" s="215">
        <f>IF(R85="ACC",0,1)+IF(Immunologie!U66="ACC",0,1)</f>
        <v>1</v>
      </c>
      <c r="Y85" s="215">
        <f>IF(P85&lt;10,1,(IF(Immunologie!S66&lt;10,1,0)))</f>
        <v>1</v>
      </c>
      <c r="Z85" s="215">
        <f t="shared" si="37"/>
        <v>3</v>
      </c>
      <c r="AA85" s="215">
        <f t="shared" si="38"/>
        <v>2</v>
      </c>
      <c r="AB85" s="215">
        <f t="shared" si="39"/>
        <v>5</v>
      </c>
      <c r="AC85" s="214">
        <f>IF(AB85=0,0.93,IF(AB85=1,0.92,IF(AB85=2,0.91,IF(AB85=3,0.9,IF(AB85=4,0.89,IF(AB85=5,0.88,IF(AB85=6,0.87)))))))</f>
        <v>0.88</v>
      </c>
      <c r="AD85" s="214">
        <f t="shared" si="40"/>
        <v>10.487500000000001</v>
      </c>
      <c r="AE85" s="214">
        <f t="shared" si="41"/>
        <v>9.229000000000001</v>
      </c>
      <c r="AF85" s="215">
        <f t="shared" si="42"/>
        <v>120</v>
      </c>
      <c r="AG85" s="212" t="s">
        <v>3457</v>
      </c>
      <c r="AH85" s="212" t="s">
        <v>3460</v>
      </c>
      <c r="AI85" s="212" t="s">
        <v>3456</v>
      </c>
      <c r="AJ85" s="212" t="s">
        <v>3455</v>
      </c>
      <c r="AK85" s="212" t="s">
        <v>3452</v>
      </c>
      <c r="AL85" s="212" t="s">
        <v>3459</v>
      </c>
      <c r="AM85" s="212" t="s">
        <v>3453</v>
      </c>
      <c r="AN85" s="212" t="s">
        <v>3458</v>
      </c>
      <c r="AO85" s="212" t="s">
        <v>3454</v>
      </c>
      <c r="AP85" s="212" t="s">
        <v>3451</v>
      </c>
    </row>
    <row r="86" spans="1:42" s="217" customFormat="1" ht="11.25">
      <c r="A86" s="210">
        <v>76</v>
      </c>
      <c r="B86" s="222" t="s">
        <v>694</v>
      </c>
      <c r="C86" s="222" t="s">
        <v>695</v>
      </c>
      <c r="D86" s="221" t="s">
        <v>696</v>
      </c>
      <c r="E86" s="213">
        <v>6</v>
      </c>
      <c r="F86" s="214">
        <v>10.5</v>
      </c>
      <c r="G86" s="215">
        <v>30</v>
      </c>
      <c r="H86" s="215" t="s">
        <v>3373</v>
      </c>
      <c r="I86" s="214">
        <v>9.5</v>
      </c>
      <c r="J86" s="215">
        <v>14</v>
      </c>
      <c r="K86" s="215" t="s">
        <v>3373</v>
      </c>
      <c r="L86" s="216">
        <f t="shared" si="29"/>
        <v>10</v>
      </c>
      <c r="M86" s="213">
        <f t="shared" si="30"/>
        <v>60</v>
      </c>
      <c r="N86" s="213">
        <f t="shared" si="31"/>
        <v>2</v>
      </c>
      <c r="O86" s="213">
        <f t="shared" si="32"/>
        <v>1</v>
      </c>
      <c r="P86" s="214">
        <v>9.27</v>
      </c>
      <c r="Q86" s="215">
        <v>10</v>
      </c>
      <c r="R86" s="215" t="s">
        <v>3373</v>
      </c>
      <c r="S86" s="214">
        <v>11.68</v>
      </c>
      <c r="T86" s="215">
        <v>30</v>
      </c>
      <c r="U86" s="215" t="s">
        <v>3373</v>
      </c>
      <c r="V86" s="214">
        <f t="shared" ref="V86:V117" si="43">(P86+S86)/2</f>
        <v>10.475</v>
      </c>
      <c r="W86" s="215">
        <f t="shared" ref="W86:W117" si="44">IF(V86&gt;=10,60,Q86+T86)</f>
        <v>60</v>
      </c>
      <c r="X86" s="215">
        <f t="shared" ref="X86:X117" si="45">IF(R86="ACC",0,1)+IF(U86="ACC",0,1)</f>
        <v>2</v>
      </c>
      <c r="Y86" s="215">
        <f t="shared" ref="Y86:Y117" si="46">IF(P86&lt;10,1,(IF(S86&lt;10,1,0)))</f>
        <v>1</v>
      </c>
      <c r="Z86" s="215">
        <f t="shared" si="37"/>
        <v>4</v>
      </c>
      <c r="AA86" s="215">
        <f t="shared" si="38"/>
        <v>2</v>
      </c>
      <c r="AB86" s="215">
        <f t="shared" si="39"/>
        <v>6</v>
      </c>
      <c r="AC86" s="214">
        <f>IF(AB86=0,1,IF(AB86=1,0.99,IF(AB86=2,0.98,IF(AB86=3,0.97,IF(AB86=4,0.96,IF(AB86=5,0.95,IF(AB86=6,0.94)))))))</f>
        <v>0.94</v>
      </c>
      <c r="AD86" s="214">
        <f t="shared" si="40"/>
        <v>10.237500000000001</v>
      </c>
      <c r="AE86" s="214">
        <f t="shared" si="41"/>
        <v>9.6232500000000005</v>
      </c>
      <c r="AF86" s="215">
        <f t="shared" si="42"/>
        <v>120</v>
      </c>
      <c r="AG86" s="212" t="s">
        <v>3451</v>
      </c>
      <c r="AH86" s="212" t="s">
        <v>3453</v>
      </c>
      <c r="AI86" s="212" t="s">
        <v>3456</v>
      </c>
      <c r="AJ86" s="212" t="s">
        <v>3452</v>
      </c>
      <c r="AK86" s="212" t="s">
        <v>3454</v>
      </c>
      <c r="AL86" s="212" t="s">
        <v>3457</v>
      </c>
      <c r="AM86" s="212" t="s">
        <v>3455</v>
      </c>
      <c r="AN86" s="212" t="s">
        <v>3460</v>
      </c>
      <c r="AO86" s="212" t="s">
        <v>3458</v>
      </c>
      <c r="AP86" s="212" t="s">
        <v>3459</v>
      </c>
    </row>
    <row r="87" spans="1:42" s="217" customFormat="1" ht="11.25">
      <c r="A87" s="210">
        <v>77</v>
      </c>
      <c r="B87" s="218" t="s">
        <v>2162</v>
      </c>
      <c r="C87" s="218" t="s">
        <v>2163</v>
      </c>
      <c r="D87" s="213" t="s">
        <v>2164</v>
      </c>
      <c r="E87" s="213">
        <v>21</v>
      </c>
      <c r="F87" s="214">
        <v>10.029999999999999</v>
      </c>
      <c r="G87" s="215">
        <v>30</v>
      </c>
      <c r="H87" s="215" t="s">
        <v>3373</v>
      </c>
      <c r="I87" s="214">
        <v>11.51</v>
      </c>
      <c r="J87" s="215">
        <v>30</v>
      </c>
      <c r="K87" s="215" t="s">
        <v>3373</v>
      </c>
      <c r="L87" s="216">
        <f t="shared" si="29"/>
        <v>10.77</v>
      </c>
      <c r="M87" s="213">
        <f t="shared" si="30"/>
        <v>60</v>
      </c>
      <c r="N87" s="213">
        <f t="shared" si="31"/>
        <v>2</v>
      </c>
      <c r="O87" s="213">
        <f t="shared" si="32"/>
        <v>0</v>
      </c>
      <c r="P87" s="214">
        <v>8.7100000000000009</v>
      </c>
      <c r="Q87" s="215">
        <v>10</v>
      </c>
      <c r="R87" s="215" t="s">
        <v>3373</v>
      </c>
      <c r="S87" s="214">
        <v>12.99</v>
      </c>
      <c r="T87" s="215">
        <v>30</v>
      </c>
      <c r="U87" s="215" t="s">
        <v>3372</v>
      </c>
      <c r="V87" s="214">
        <f t="shared" si="43"/>
        <v>10.850000000000001</v>
      </c>
      <c r="W87" s="215">
        <f t="shared" si="44"/>
        <v>60</v>
      </c>
      <c r="X87" s="215">
        <f t="shared" si="45"/>
        <v>1</v>
      </c>
      <c r="Y87" s="215">
        <f t="shared" si="46"/>
        <v>1</v>
      </c>
      <c r="Z87" s="215">
        <f t="shared" si="37"/>
        <v>3</v>
      </c>
      <c r="AA87" s="215">
        <f t="shared" si="38"/>
        <v>1</v>
      </c>
      <c r="AB87" s="215">
        <f t="shared" si="39"/>
        <v>4</v>
      </c>
      <c r="AC87" s="214">
        <f>IF(AB87=0,0.93,IF(AB87=1,0.92,IF(AB87=2,0.91,IF(AB87=3,0.9,IF(AB87=4,0.89,IF(AB87=5,0.88,IF(AB87=6,0.87)))))))</f>
        <v>0.89</v>
      </c>
      <c r="AD87" s="214">
        <f t="shared" si="40"/>
        <v>10.81</v>
      </c>
      <c r="AE87" s="214">
        <f t="shared" si="41"/>
        <v>9.6209000000000007</v>
      </c>
      <c r="AF87" s="215">
        <f t="shared" si="42"/>
        <v>120</v>
      </c>
      <c r="AG87" s="212" t="s">
        <v>3456</v>
      </c>
      <c r="AH87" s="212" t="s">
        <v>3451</v>
      </c>
      <c r="AI87" s="212" t="s">
        <v>3453</v>
      </c>
      <c r="AJ87" s="212" t="s">
        <v>3452</v>
      </c>
      <c r="AK87" s="212" t="s">
        <v>3457</v>
      </c>
      <c r="AL87" s="212" t="s">
        <v>3455</v>
      </c>
      <c r="AM87" s="212" t="s">
        <v>3454</v>
      </c>
      <c r="AN87" s="212" t="s">
        <v>3460</v>
      </c>
      <c r="AO87" s="212" t="s">
        <v>3458</v>
      </c>
      <c r="AP87" s="212" t="s">
        <v>3459</v>
      </c>
    </row>
    <row r="88" spans="1:42" s="217" customFormat="1" ht="11.25">
      <c r="A88" s="210">
        <v>78</v>
      </c>
      <c r="B88" s="222" t="s">
        <v>2566</v>
      </c>
      <c r="C88" s="222" t="s">
        <v>3503</v>
      </c>
      <c r="D88" s="221" t="s">
        <v>2567</v>
      </c>
      <c r="E88" s="213">
        <v>26</v>
      </c>
      <c r="F88" s="214">
        <v>10.98</v>
      </c>
      <c r="G88" s="215">
        <v>30</v>
      </c>
      <c r="H88" s="215" t="s">
        <v>3373</v>
      </c>
      <c r="I88" s="214">
        <v>9.0399999999999991</v>
      </c>
      <c r="J88" s="215">
        <v>13</v>
      </c>
      <c r="K88" s="215" t="s">
        <v>3372</v>
      </c>
      <c r="L88" s="216">
        <f t="shared" si="29"/>
        <v>10.01</v>
      </c>
      <c r="M88" s="213">
        <f t="shared" si="30"/>
        <v>60</v>
      </c>
      <c r="N88" s="213">
        <f t="shared" si="31"/>
        <v>1</v>
      </c>
      <c r="O88" s="213">
        <f t="shared" si="32"/>
        <v>1</v>
      </c>
      <c r="P88" s="214">
        <v>8.74</v>
      </c>
      <c r="Q88" s="215">
        <v>18</v>
      </c>
      <c r="R88" s="215" t="s">
        <v>3373</v>
      </c>
      <c r="S88" s="214">
        <v>11.26</v>
      </c>
      <c r="T88" s="215">
        <v>30</v>
      </c>
      <c r="U88" s="215" t="s">
        <v>3372</v>
      </c>
      <c r="V88" s="214">
        <f t="shared" si="43"/>
        <v>10</v>
      </c>
      <c r="W88" s="215">
        <f t="shared" si="44"/>
        <v>60</v>
      </c>
      <c r="X88" s="215">
        <f t="shared" si="45"/>
        <v>1</v>
      </c>
      <c r="Y88" s="215">
        <f t="shared" si="46"/>
        <v>1</v>
      </c>
      <c r="Z88" s="215">
        <f t="shared" si="37"/>
        <v>2</v>
      </c>
      <c r="AA88" s="215">
        <f t="shared" si="38"/>
        <v>2</v>
      </c>
      <c r="AB88" s="215">
        <f t="shared" si="39"/>
        <v>4</v>
      </c>
      <c r="AC88" s="214">
        <f>IF(AB88=0,1,IF(AB88=1,0.99,IF(AB88=2,0.98,IF(AB88=3,0.97,IF(AB88=4,0.96,IF(AB88=5,0.95,IF(AB88=6,0.94)))))))</f>
        <v>0.96</v>
      </c>
      <c r="AD88" s="214">
        <f t="shared" si="40"/>
        <v>10.004999999999999</v>
      </c>
      <c r="AE88" s="214">
        <f t="shared" si="41"/>
        <v>9.6047999999999991</v>
      </c>
      <c r="AF88" s="215">
        <f t="shared" si="42"/>
        <v>120</v>
      </c>
      <c r="AG88" s="212" t="s">
        <v>3456</v>
      </c>
      <c r="AH88" s="212" t="s">
        <v>3457</v>
      </c>
      <c r="AI88" s="212" t="s">
        <v>3452</v>
      </c>
      <c r="AJ88" s="212" t="s">
        <v>3455</v>
      </c>
      <c r="AK88" s="212" t="s">
        <v>3454</v>
      </c>
      <c r="AL88" s="212" t="s">
        <v>3453</v>
      </c>
      <c r="AM88" s="212" t="s">
        <v>3460</v>
      </c>
      <c r="AN88" s="212" t="s">
        <v>3458</v>
      </c>
      <c r="AO88" s="212" t="s">
        <v>3459</v>
      </c>
      <c r="AP88" s="212" t="s">
        <v>3451</v>
      </c>
    </row>
    <row r="89" spans="1:42" s="217" customFormat="1" ht="11.25">
      <c r="A89" s="210">
        <v>79</v>
      </c>
      <c r="B89" s="222" t="s">
        <v>512</v>
      </c>
      <c r="C89" s="222" t="s">
        <v>513</v>
      </c>
      <c r="D89" s="221" t="s">
        <v>514</v>
      </c>
      <c r="E89" s="213">
        <v>4</v>
      </c>
      <c r="F89" s="214">
        <v>10.44</v>
      </c>
      <c r="G89" s="215">
        <v>30</v>
      </c>
      <c r="H89" s="215" t="s">
        <v>3372</v>
      </c>
      <c r="I89" s="214">
        <v>9.56</v>
      </c>
      <c r="J89" s="215">
        <v>12</v>
      </c>
      <c r="K89" s="215" t="s">
        <v>3373</v>
      </c>
      <c r="L89" s="216">
        <f t="shared" si="29"/>
        <v>10</v>
      </c>
      <c r="M89" s="213">
        <f t="shared" si="30"/>
        <v>60</v>
      </c>
      <c r="N89" s="213">
        <f t="shared" si="31"/>
        <v>1</v>
      </c>
      <c r="O89" s="213">
        <f t="shared" si="32"/>
        <v>1</v>
      </c>
      <c r="P89" s="214">
        <v>8.7799999999999994</v>
      </c>
      <c r="Q89" s="215">
        <v>12</v>
      </c>
      <c r="R89" s="215" t="s">
        <v>3373</v>
      </c>
      <c r="S89" s="214">
        <v>11.22</v>
      </c>
      <c r="T89" s="215">
        <v>30</v>
      </c>
      <c r="U89" s="215" t="s">
        <v>3372</v>
      </c>
      <c r="V89" s="214">
        <f t="shared" si="43"/>
        <v>10</v>
      </c>
      <c r="W89" s="215">
        <f t="shared" si="44"/>
        <v>60</v>
      </c>
      <c r="X89" s="215">
        <f t="shared" si="45"/>
        <v>1</v>
      </c>
      <c r="Y89" s="215">
        <f t="shared" si="46"/>
        <v>1</v>
      </c>
      <c r="Z89" s="215">
        <f t="shared" si="37"/>
        <v>2</v>
      </c>
      <c r="AA89" s="215">
        <f t="shared" si="38"/>
        <v>2</v>
      </c>
      <c r="AB89" s="215">
        <f t="shared" si="39"/>
        <v>4</v>
      </c>
      <c r="AC89" s="214">
        <f>IF(AB89=0,1,IF(AB89=1,0.99,IF(AB89=2,0.98,IF(AB89=3,0.97,IF(AB89=4,0.96,IF(AB89=5,0.95,IF(AB89=6,0.94)))))))</f>
        <v>0.96</v>
      </c>
      <c r="AD89" s="214">
        <f t="shared" si="40"/>
        <v>10</v>
      </c>
      <c r="AE89" s="214">
        <f t="shared" si="41"/>
        <v>9.6</v>
      </c>
      <c r="AF89" s="215">
        <f t="shared" si="42"/>
        <v>120</v>
      </c>
      <c r="AG89" s="212" t="s">
        <v>3451</v>
      </c>
      <c r="AH89" s="212" t="s">
        <v>3453</v>
      </c>
      <c r="AI89" s="212" t="s">
        <v>3452</v>
      </c>
      <c r="AJ89" s="212" t="s">
        <v>3454</v>
      </c>
      <c r="AK89" s="212" t="s">
        <v>3455</v>
      </c>
      <c r="AL89" s="212" t="s">
        <v>3456</v>
      </c>
      <c r="AM89" s="212" t="s">
        <v>3457</v>
      </c>
      <c r="AN89" s="212" t="s">
        <v>3460</v>
      </c>
      <c r="AO89" s="212" t="s">
        <v>3459</v>
      </c>
      <c r="AP89" s="212" t="s">
        <v>3458</v>
      </c>
    </row>
    <row r="90" spans="1:42" s="217" customFormat="1" ht="11.25">
      <c r="A90" s="210">
        <v>80</v>
      </c>
      <c r="B90" s="218" t="s">
        <v>1434</v>
      </c>
      <c r="C90" s="218" t="s">
        <v>1435</v>
      </c>
      <c r="D90" s="213" t="s">
        <v>1436</v>
      </c>
      <c r="E90" s="213">
        <v>14</v>
      </c>
      <c r="F90" s="214">
        <v>10.63</v>
      </c>
      <c r="G90" s="215">
        <v>30</v>
      </c>
      <c r="H90" s="215" t="s">
        <v>3373</v>
      </c>
      <c r="I90" s="214">
        <v>10.71</v>
      </c>
      <c r="J90" s="215">
        <v>30</v>
      </c>
      <c r="K90" s="215" t="s">
        <v>3373</v>
      </c>
      <c r="L90" s="216">
        <f t="shared" si="29"/>
        <v>10.670000000000002</v>
      </c>
      <c r="M90" s="213">
        <f t="shared" si="30"/>
        <v>60</v>
      </c>
      <c r="N90" s="213">
        <f t="shared" si="31"/>
        <v>2</v>
      </c>
      <c r="O90" s="213">
        <f t="shared" si="32"/>
        <v>0</v>
      </c>
      <c r="P90" s="214">
        <v>9.15</v>
      </c>
      <c r="Q90" s="215">
        <v>10</v>
      </c>
      <c r="R90" s="215" t="s">
        <v>3373</v>
      </c>
      <c r="S90" s="214">
        <v>12.61</v>
      </c>
      <c r="T90" s="215">
        <v>30</v>
      </c>
      <c r="U90" s="215" t="s">
        <v>3372</v>
      </c>
      <c r="V90" s="214">
        <f t="shared" si="43"/>
        <v>10.879999999999999</v>
      </c>
      <c r="W90" s="215">
        <f t="shared" si="44"/>
        <v>60</v>
      </c>
      <c r="X90" s="215">
        <f t="shared" si="45"/>
        <v>1</v>
      </c>
      <c r="Y90" s="215">
        <f t="shared" si="46"/>
        <v>1</v>
      </c>
      <c r="Z90" s="215">
        <f t="shared" si="37"/>
        <v>3</v>
      </c>
      <c r="AA90" s="215">
        <f t="shared" si="38"/>
        <v>1</v>
      </c>
      <c r="AB90" s="215">
        <f t="shared" si="39"/>
        <v>4</v>
      </c>
      <c r="AC90" s="214">
        <f>IF(AB90=0,0.93,IF(AB90=1,0.92,IF(AB90=2,0.91,IF(AB90=3,0.9,IF(AB90=4,0.89,IF(AB90=5,0.88,IF(AB90=6,0.87)))))))</f>
        <v>0.89</v>
      </c>
      <c r="AD90" s="214">
        <f t="shared" si="40"/>
        <v>10.775</v>
      </c>
      <c r="AE90" s="214">
        <f t="shared" si="41"/>
        <v>9.5897500000000004</v>
      </c>
      <c r="AF90" s="215">
        <f t="shared" si="42"/>
        <v>120</v>
      </c>
      <c r="AG90" s="212" t="s">
        <v>3456</v>
      </c>
      <c r="AH90" s="212" t="s">
        <v>3451</v>
      </c>
      <c r="AI90" s="212" t="s">
        <v>3455</v>
      </c>
      <c r="AJ90" s="212" t="s">
        <v>3452</v>
      </c>
      <c r="AK90" s="212" t="s">
        <v>3457</v>
      </c>
      <c r="AL90" s="212" t="s">
        <v>3454</v>
      </c>
      <c r="AM90" s="212" t="s">
        <v>3460</v>
      </c>
      <c r="AN90" s="212" t="s">
        <v>3453</v>
      </c>
      <c r="AO90" s="212" t="s">
        <v>3459</v>
      </c>
      <c r="AP90" s="212" t="s">
        <v>3458</v>
      </c>
    </row>
    <row r="91" spans="1:42" s="217" customFormat="1" ht="11.25">
      <c r="A91" s="210">
        <v>81</v>
      </c>
      <c r="B91" s="222" t="s">
        <v>1815</v>
      </c>
      <c r="C91" s="222" t="s">
        <v>1208</v>
      </c>
      <c r="D91" s="221" t="s">
        <v>1816</v>
      </c>
      <c r="E91" s="213">
        <v>18</v>
      </c>
      <c r="F91" s="214">
        <v>10</v>
      </c>
      <c r="G91" s="215">
        <v>30</v>
      </c>
      <c r="H91" s="215" t="s">
        <v>3373</v>
      </c>
      <c r="I91" s="214">
        <v>10</v>
      </c>
      <c r="J91" s="215">
        <v>30</v>
      </c>
      <c r="K91" s="215" t="s">
        <v>3373</v>
      </c>
      <c r="L91" s="216">
        <f t="shared" si="29"/>
        <v>10</v>
      </c>
      <c r="M91" s="213">
        <f t="shared" si="30"/>
        <v>60</v>
      </c>
      <c r="N91" s="213">
        <f t="shared" si="31"/>
        <v>2</v>
      </c>
      <c r="O91" s="213">
        <f t="shared" si="32"/>
        <v>0</v>
      </c>
      <c r="P91" s="214">
        <v>11.34</v>
      </c>
      <c r="Q91" s="215">
        <v>30</v>
      </c>
      <c r="R91" s="215" t="s">
        <v>3372</v>
      </c>
      <c r="S91" s="214">
        <v>11.24</v>
      </c>
      <c r="T91" s="215">
        <v>30</v>
      </c>
      <c r="U91" s="215" t="s">
        <v>3373</v>
      </c>
      <c r="V91" s="214">
        <f t="shared" si="43"/>
        <v>11.29</v>
      </c>
      <c r="W91" s="215">
        <f t="shared" si="44"/>
        <v>60</v>
      </c>
      <c r="X91" s="215">
        <f t="shared" si="45"/>
        <v>1</v>
      </c>
      <c r="Y91" s="215">
        <f t="shared" si="46"/>
        <v>0</v>
      </c>
      <c r="Z91" s="215">
        <f t="shared" si="37"/>
        <v>3</v>
      </c>
      <c r="AA91" s="215">
        <f t="shared" si="38"/>
        <v>0</v>
      </c>
      <c r="AB91" s="215">
        <f t="shared" si="39"/>
        <v>3</v>
      </c>
      <c r="AC91" s="214">
        <f>IF(AB91=0,0.93,IF(AB91=1,0.92,IF(AB91=2,0.91,IF(AB91=3,0.9,IF(AB91=4,0.89,IF(AB91=5,0.88,IF(AB91=6,0.87)))))))</f>
        <v>0.9</v>
      </c>
      <c r="AD91" s="214">
        <f t="shared" si="40"/>
        <v>10.645</v>
      </c>
      <c r="AE91" s="214">
        <f t="shared" si="41"/>
        <v>9.5805000000000007</v>
      </c>
      <c r="AF91" s="215">
        <f t="shared" si="42"/>
        <v>120</v>
      </c>
      <c r="AG91" s="212" t="s">
        <v>3452</v>
      </c>
      <c r="AH91" s="212" t="s">
        <v>3454</v>
      </c>
      <c r="AI91" s="212" t="s">
        <v>3455</v>
      </c>
      <c r="AJ91" s="212" t="s">
        <v>3451</v>
      </c>
      <c r="AK91" s="212" t="s">
        <v>3457</v>
      </c>
      <c r="AL91" s="212" t="s">
        <v>3456</v>
      </c>
      <c r="AM91" s="212" t="s">
        <v>3460</v>
      </c>
      <c r="AN91" s="212" t="s">
        <v>3453</v>
      </c>
      <c r="AO91" s="212" t="s">
        <v>3459</v>
      </c>
      <c r="AP91" s="212" t="s">
        <v>3458</v>
      </c>
    </row>
    <row r="92" spans="1:42" s="217" customFormat="1" ht="11.25">
      <c r="A92" s="210">
        <v>82</v>
      </c>
      <c r="B92" s="218" t="s">
        <v>424</v>
      </c>
      <c r="C92" s="218" t="s">
        <v>425</v>
      </c>
      <c r="D92" s="213" t="s">
        <v>426</v>
      </c>
      <c r="E92" s="213">
        <v>4</v>
      </c>
      <c r="F92" s="214">
        <v>10.48</v>
      </c>
      <c r="G92" s="215">
        <v>30</v>
      </c>
      <c r="H92" s="215" t="s">
        <v>3372</v>
      </c>
      <c r="I92" s="214">
        <v>10.36</v>
      </c>
      <c r="J92" s="215">
        <v>30</v>
      </c>
      <c r="K92" s="215" t="s">
        <v>3373</v>
      </c>
      <c r="L92" s="216">
        <f t="shared" si="29"/>
        <v>10.42</v>
      </c>
      <c r="M92" s="213">
        <f t="shared" si="30"/>
        <v>60</v>
      </c>
      <c r="N92" s="213">
        <f t="shared" si="31"/>
        <v>1</v>
      </c>
      <c r="O92" s="213">
        <f t="shared" si="32"/>
        <v>0</v>
      </c>
      <c r="P92" s="214">
        <v>9.69</v>
      </c>
      <c r="Q92" s="215">
        <v>12</v>
      </c>
      <c r="R92" s="215" t="s">
        <v>3373</v>
      </c>
      <c r="S92" s="214">
        <v>12.52</v>
      </c>
      <c r="T92" s="215">
        <v>30</v>
      </c>
      <c r="U92" s="215" t="s">
        <v>3373</v>
      </c>
      <c r="V92" s="214">
        <f t="shared" si="43"/>
        <v>11.105</v>
      </c>
      <c r="W92" s="215">
        <f t="shared" si="44"/>
        <v>60</v>
      </c>
      <c r="X92" s="215">
        <f t="shared" si="45"/>
        <v>2</v>
      </c>
      <c r="Y92" s="215">
        <f t="shared" si="46"/>
        <v>1</v>
      </c>
      <c r="Z92" s="215">
        <f t="shared" si="37"/>
        <v>3</v>
      </c>
      <c r="AA92" s="215">
        <f t="shared" si="38"/>
        <v>1</v>
      </c>
      <c r="AB92" s="215">
        <f t="shared" si="39"/>
        <v>4</v>
      </c>
      <c r="AC92" s="214">
        <f>IF(AB92=0,0.93,IF(AB92=1,0.92,IF(AB92=2,0.91,IF(AB92=3,0.9,IF(AB92=4,0.89,IF(AB92=5,0.88,IF(AB92=6,0.87)))))))</f>
        <v>0.89</v>
      </c>
      <c r="AD92" s="214">
        <f t="shared" si="40"/>
        <v>10.762499999999999</v>
      </c>
      <c r="AE92" s="214">
        <f t="shared" si="41"/>
        <v>9.5786249999999988</v>
      </c>
      <c r="AF92" s="215">
        <f t="shared" si="42"/>
        <v>120</v>
      </c>
      <c r="AG92" s="212" t="s">
        <v>3451</v>
      </c>
      <c r="AH92" s="212" t="s">
        <v>3452</v>
      </c>
      <c r="AI92" s="212" t="s">
        <v>3453</v>
      </c>
      <c r="AJ92" s="212" t="s">
        <v>3455</v>
      </c>
      <c r="AK92" s="212" t="s">
        <v>3454</v>
      </c>
      <c r="AL92" s="212" t="s">
        <v>3456</v>
      </c>
      <c r="AM92" s="212" t="s">
        <v>3457</v>
      </c>
      <c r="AN92" s="212" t="s">
        <v>3460</v>
      </c>
      <c r="AO92" s="212" t="s">
        <v>3458</v>
      </c>
      <c r="AP92" s="212" t="s">
        <v>3459</v>
      </c>
    </row>
    <row r="93" spans="1:42" s="217" customFormat="1" ht="11.25">
      <c r="A93" s="210">
        <v>83</v>
      </c>
      <c r="B93" s="218" t="s">
        <v>341</v>
      </c>
      <c r="C93" s="218" t="s">
        <v>342</v>
      </c>
      <c r="D93" s="213" t="s">
        <v>343</v>
      </c>
      <c r="E93" s="213">
        <v>3</v>
      </c>
      <c r="F93" s="214">
        <v>9.1300000000000008</v>
      </c>
      <c r="G93" s="215">
        <v>12</v>
      </c>
      <c r="H93" s="215" t="s">
        <v>3373</v>
      </c>
      <c r="I93" s="214">
        <v>11.34</v>
      </c>
      <c r="J93" s="215">
        <v>30</v>
      </c>
      <c r="K93" s="215" t="s">
        <v>3373</v>
      </c>
      <c r="L93" s="216">
        <f t="shared" si="29"/>
        <v>10.234999999999999</v>
      </c>
      <c r="M93" s="213">
        <f t="shared" si="30"/>
        <v>60</v>
      </c>
      <c r="N93" s="213">
        <f t="shared" si="31"/>
        <v>2</v>
      </c>
      <c r="O93" s="213">
        <f t="shared" si="32"/>
        <v>1</v>
      </c>
      <c r="P93" s="214">
        <v>8.9700000000000006</v>
      </c>
      <c r="Q93" s="215">
        <v>12</v>
      </c>
      <c r="R93" s="215" t="s">
        <v>3373</v>
      </c>
      <c r="S93" s="214">
        <v>11.28</v>
      </c>
      <c r="T93" s="215">
        <v>30</v>
      </c>
      <c r="U93" s="215" t="s">
        <v>3373</v>
      </c>
      <c r="V93" s="214">
        <f t="shared" si="43"/>
        <v>10.125</v>
      </c>
      <c r="W93" s="215">
        <f t="shared" si="44"/>
        <v>60</v>
      </c>
      <c r="X93" s="215">
        <f t="shared" si="45"/>
        <v>2</v>
      </c>
      <c r="Y93" s="215">
        <f t="shared" si="46"/>
        <v>1</v>
      </c>
      <c r="Z93" s="215">
        <f t="shared" si="37"/>
        <v>4</v>
      </c>
      <c r="AA93" s="215">
        <f t="shared" si="38"/>
        <v>2</v>
      </c>
      <c r="AB93" s="215">
        <f t="shared" si="39"/>
        <v>6</v>
      </c>
      <c r="AC93" s="214">
        <f>IF(AB93=0,1,IF(AB93=1,0.99,IF(AB93=2,0.98,IF(AB93=3,0.97,IF(AB93=4,0.96,IF(AB93=5,0.95,IF(AB93=6,0.94)))))))</f>
        <v>0.94</v>
      </c>
      <c r="AD93" s="214">
        <f t="shared" si="40"/>
        <v>10.18</v>
      </c>
      <c r="AE93" s="214">
        <f t="shared" si="41"/>
        <v>9.5691999999999986</v>
      </c>
      <c r="AF93" s="215">
        <f t="shared" si="42"/>
        <v>120</v>
      </c>
      <c r="AG93" s="212" t="s">
        <v>3452</v>
      </c>
      <c r="AH93" s="212" t="s">
        <v>3456</v>
      </c>
      <c r="AI93" s="212" t="s">
        <v>3451</v>
      </c>
      <c r="AJ93" s="212" t="s">
        <v>3454</v>
      </c>
      <c r="AK93" s="212" t="s">
        <v>3453</v>
      </c>
      <c r="AL93" s="212" t="s">
        <v>3455</v>
      </c>
      <c r="AM93" s="212" t="s">
        <v>3457</v>
      </c>
      <c r="AN93" s="212" t="s">
        <v>3460</v>
      </c>
      <c r="AO93" s="212" t="s">
        <v>3459</v>
      </c>
      <c r="AP93" s="212" t="s">
        <v>3458</v>
      </c>
    </row>
    <row r="94" spans="1:42" s="217" customFormat="1" ht="11.25">
      <c r="A94" s="210">
        <v>84</v>
      </c>
      <c r="B94" s="222" t="s">
        <v>2383</v>
      </c>
      <c r="C94" s="222" t="s">
        <v>392</v>
      </c>
      <c r="D94" s="221" t="s">
        <v>2384</v>
      </c>
      <c r="E94" s="213">
        <v>24</v>
      </c>
      <c r="F94" s="214">
        <v>9.1300000000000008</v>
      </c>
      <c r="G94" s="215">
        <v>5</v>
      </c>
      <c r="H94" s="215" t="s">
        <v>3373</v>
      </c>
      <c r="I94" s="214">
        <v>10.87</v>
      </c>
      <c r="J94" s="215">
        <v>30</v>
      </c>
      <c r="K94" s="215" t="s">
        <v>3373</v>
      </c>
      <c r="L94" s="216">
        <f t="shared" si="29"/>
        <v>10</v>
      </c>
      <c r="M94" s="213">
        <f t="shared" si="30"/>
        <v>60</v>
      </c>
      <c r="N94" s="213">
        <f t="shared" si="31"/>
        <v>2</v>
      </c>
      <c r="O94" s="213">
        <f t="shared" si="32"/>
        <v>1</v>
      </c>
      <c r="P94" s="214">
        <v>9.43</v>
      </c>
      <c r="Q94" s="215">
        <v>9</v>
      </c>
      <c r="R94" s="215" t="s">
        <v>3373</v>
      </c>
      <c r="S94" s="214">
        <v>10.86</v>
      </c>
      <c r="T94" s="215">
        <v>30</v>
      </c>
      <c r="U94" s="215" t="s">
        <v>3372</v>
      </c>
      <c r="V94" s="214">
        <f t="shared" si="43"/>
        <v>10.145</v>
      </c>
      <c r="W94" s="215">
        <f t="shared" si="44"/>
        <v>60</v>
      </c>
      <c r="X94" s="215">
        <f t="shared" si="45"/>
        <v>1</v>
      </c>
      <c r="Y94" s="215">
        <f t="shared" si="46"/>
        <v>1</v>
      </c>
      <c r="Z94" s="215">
        <f t="shared" si="37"/>
        <v>3</v>
      </c>
      <c r="AA94" s="215">
        <f t="shared" si="38"/>
        <v>2</v>
      </c>
      <c r="AB94" s="215">
        <f t="shared" si="39"/>
        <v>5</v>
      </c>
      <c r="AC94" s="214">
        <f>IF(AB94=0,1,IF(AB94=1,0.99,IF(AB94=2,0.98,IF(AB94=3,0.97,IF(AB94=4,0.96,IF(AB94=5,0.95,IF(AB94=6,0.94)))))))</f>
        <v>0.95</v>
      </c>
      <c r="AD94" s="214">
        <f t="shared" si="40"/>
        <v>10.0725</v>
      </c>
      <c r="AE94" s="214">
        <f t="shared" si="41"/>
        <v>9.5688749999999985</v>
      </c>
      <c r="AF94" s="215">
        <f t="shared" si="42"/>
        <v>120</v>
      </c>
      <c r="AG94" s="212" t="s">
        <v>3451</v>
      </c>
      <c r="AH94" s="212" t="s">
        <v>3453</v>
      </c>
      <c r="AI94" s="212" t="s">
        <v>3456</v>
      </c>
      <c r="AJ94" s="212" t="s">
        <v>3455</v>
      </c>
      <c r="AK94" s="212" t="s">
        <v>3452</v>
      </c>
      <c r="AL94" s="212" t="s">
        <v>3454</v>
      </c>
      <c r="AM94" s="212" t="s">
        <v>3460</v>
      </c>
      <c r="AN94" s="212" t="s">
        <v>3457</v>
      </c>
      <c r="AO94" s="212" t="s">
        <v>3459</v>
      </c>
      <c r="AP94" s="212" t="s">
        <v>3458</v>
      </c>
    </row>
    <row r="95" spans="1:42" s="217" customFormat="1" ht="11.25">
      <c r="A95" s="210">
        <v>85</v>
      </c>
      <c r="B95" s="222" t="s">
        <v>709</v>
      </c>
      <c r="C95" s="222" t="s">
        <v>687</v>
      </c>
      <c r="D95" s="221" t="s">
        <v>710</v>
      </c>
      <c r="E95" s="213">
        <v>6</v>
      </c>
      <c r="F95" s="214">
        <v>10.88</v>
      </c>
      <c r="G95" s="215">
        <v>30</v>
      </c>
      <c r="H95" s="215" t="s">
        <v>3373</v>
      </c>
      <c r="I95" s="214">
        <v>9.25</v>
      </c>
      <c r="J95" s="215">
        <v>12</v>
      </c>
      <c r="K95" s="215" t="s">
        <v>3372</v>
      </c>
      <c r="L95" s="216">
        <f t="shared" si="29"/>
        <v>10.065000000000001</v>
      </c>
      <c r="M95" s="213">
        <f t="shared" si="30"/>
        <v>60</v>
      </c>
      <c r="N95" s="213">
        <f t="shared" si="31"/>
        <v>1</v>
      </c>
      <c r="O95" s="213">
        <f t="shared" si="32"/>
        <v>1</v>
      </c>
      <c r="P95" s="214">
        <v>10.029999999999999</v>
      </c>
      <c r="Q95" s="215">
        <v>30</v>
      </c>
      <c r="R95" s="215" t="s">
        <v>3373</v>
      </c>
      <c r="S95" s="214">
        <v>12.33</v>
      </c>
      <c r="T95" s="215">
        <v>30</v>
      </c>
      <c r="U95" s="215" t="s">
        <v>3372</v>
      </c>
      <c r="V95" s="214">
        <f t="shared" si="43"/>
        <v>11.18</v>
      </c>
      <c r="W95" s="215">
        <f t="shared" si="44"/>
        <v>60</v>
      </c>
      <c r="X95" s="215">
        <f t="shared" si="45"/>
        <v>1</v>
      </c>
      <c r="Y95" s="215">
        <f t="shared" si="46"/>
        <v>0</v>
      </c>
      <c r="Z95" s="215">
        <f t="shared" si="37"/>
        <v>2</v>
      </c>
      <c r="AA95" s="215">
        <f t="shared" si="38"/>
        <v>1</v>
      </c>
      <c r="AB95" s="215">
        <f t="shared" si="39"/>
        <v>3</v>
      </c>
      <c r="AC95" s="214">
        <f>IF(AB95=0,0.93,IF(AB95=1,0.92,IF(AB95=2,0.91,IF(AB95=3,0.9,IF(AB95=4,0.89,IF(AB95=5,0.88,IF(AB95=6,0.87)))))))</f>
        <v>0.9</v>
      </c>
      <c r="AD95" s="214">
        <f t="shared" si="40"/>
        <v>10.6225</v>
      </c>
      <c r="AE95" s="214">
        <f t="shared" si="41"/>
        <v>9.5602499999999999</v>
      </c>
      <c r="AF95" s="215">
        <f t="shared" si="42"/>
        <v>120</v>
      </c>
      <c r="AG95" s="212" t="s">
        <v>3453</v>
      </c>
      <c r="AH95" s="212" t="s">
        <v>3451</v>
      </c>
      <c r="AI95" s="212" t="s">
        <v>3457</v>
      </c>
      <c r="AJ95" s="212" t="s">
        <v>3452</v>
      </c>
      <c r="AK95" s="212" t="s">
        <v>3454</v>
      </c>
      <c r="AL95" s="212" t="s">
        <v>3455</v>
      </c>
      <c r="AM95" s="212" t="s">
        <v>3460</v>
      </c>
      <c r="AN95" s="212" t="s">
        <v>3456</v>
      </c>
      <c r="AO95" s="212" t="s">
        <v>3459</v>
      </c>
      <c r="AP95" s="212" t="s">
        <v>3458</v>
      </c>
    </row>
    <row r="96" spans="1:42" s="217" customFormat="1" ht="11.25">
      <c r="A96" s="210">
        <v>86</v>
      </c>
      <c r="B96" s="222" t="s">
        <v>1302</v>
      </c>
      <c r="C96" s="222" t="s">
        <v>724</v>
      </c>
      <c r="D96" s="221" t="s">
        <v>1303</v>
      </c>
      <c r="E96" s="213">
        <v>12</v>
      </c>
      <c r="F96" s="214">
        <v>10.07</v>
      </c>
      <c r="G96" s="215">
        <v>30</v>
      </c>
      <c r="H96" s="215" t="s">
        <v>3373</v>
      </c>
      <c r="I96" s="214">
        <v>9.93</v>
      </c>
      <c r="J96" s="215">
        <v>13</v>
      </c>
      <c r="K96" s="215" t="s">
        <v>3373</v>
      </c>
      <c r="L96" s="216">
        <f t="shared" si="29"/>
        <v>10</v>
      </c>
      <c r="M96" s="213">
        <f t="shared" si="30"/>
        <v>60</v>
      </c>
      <c r="N96" s="213">
        <f t="shared" si="31"/>
        <v>2</v>
      </c>
      <c r="O96" s="213">
        <f t="shared" si="32"/>
        <v>1</v>
      </c>
      <c r="P96" s="214">
        <v>9.16</v>
      </c>
      <c r="Q96" s="215">
        <v>5</v>
      </c>
      <c r="R96" s="215" t="s">
        <v>3373</v>
      </c>
      <c r="S96" s="214">
        <v>11.08</v>
      </c>
      <c r="T96" s="215">
        <v>30</v>
      </c>
      <c r="U96" s="215" t="s">
        <v>3372</v>
      </c>
      <c r="V96" s="214">
        <f t="shared" si="43"/>
        <v>10.120000000000001</v>
      </c>
      <c r="W96" s="215">
        <f t="shared" si="44"/>
        <v>60</v>
      </c>
      <c r="X96" s="215">
        <f t="shared" si="45"/>
        <v>1</v>
      </c>
      <c r="Y96" s="215">
        <f t="shared" si="46"/>
        <v>1</v>
      </c>
      <c r="Z96" s="215">
        <f t="shared" si="37"/>
        <v>3</v>
      </c>
      <c r="AA96" s="215">
        <f t="shared" si="38"/>
        <v>2</v>
      </c>
      <c r="AB96" s="215">
        <f t="shared" si="39"/>
        <v>5</v>
      </c>
      <c r="AC96" s="214">
        <f>IF(AB96=0,1,IF(AB96=1,0.99,IF(AB96=2,0.98,IF(AB96=3,0.97,IF(AB96=4,0.96,IF(AB96=5,0.95,IF(AB96=6,0.94)))))))</f>
        <v>0.95</v>
      </c>
      <c r="AD96" s="214">
        <f t="shared" si="40"/>
        <v>10.06</v>
      </c>
      <c r="AE96" s="214">
        <f t="shared" si="41"/>
        <v>9.5570000000000004</v>
      </c>
      <c r="AF96" s="215">
        <f t="shared" si="42"/>
        <v>120</v>
      </c>
      <c r="AG96" s="212" t="s">
        <v>3451</v>
      </c>
      <c r="AH96" s="212" t="s">
        <v>3456</v>
      </c>
      <c r="AI96" s="212" t="s">
        <v>3452</v>
      </c>
      <c r="AJ96" s="212" t="s">
        <v>3457</v>
      </c>
      <c r="AK96" s="212" t="s">
        <v>3454</v>
      </c>
      <c r="AL96" s="212" t="s">
        <v>3460</v>
      </c>
      <c r="AM96" s="212" t="s">
        <v>3455</v>
      </c>
      <c r="AN96" s="212" t="s">
        <v>3453</v>
      </c>
      <c r="AO96" s="212" t="s">
        <v>3459</v>
      </c>
      <c r="AP96" s="212" t="s">
        <v>3458</v>
      </c>
    </row>
    <row r="97" spans="1:42" s="217" customFormat="1" ht="11.25">
      <c r="A97" s="210">
        <v>87</v>
      </c>
      <c r="B97" s="220" t="s">
        <v>118</v>
      </c>
      <c r="C97" s="220" t="s">
        <v>119</v>
      </c>
      <c r="D97" s="221" t="s">
        <v>120</v>
      </c>
      <c r="E97" s="213">
        <v>1</v>
      </c>
      <c r="F97" s="214">
        <v>10.84</v>
      </c>
      <c r="G97" s="215">
        <v>30</v>
      </c>
      <c r="H97" s="215" t="s">
        <v>3372</v>
      </c>
      <c r="I97" s="214">
        <v>11.19</v>
      </c>
      <c r="J97" s="215">
        <v>30</v>
      </c>
      <c r="K97" s="215" t="s">
        <v>3372</v>
      </c>
      <c r="L97" s="216">
        <f t="shared" si="29"/>
        <v>11.015000000000001</v>
      </c>
      <c r="M97" s="213">
        <f t="shared" si="30"/>
        <v>60</v>
      </c>
      <c r="N97" s="213">
        <f t="shared" si="31"/>
        <v>0</v>
      </c>
      <c r="O97" s="213">
        <f t="shared" si="32"/>
        <v>0</v>
      </c>
      <c r="P97" s="214">
        <v>10.68</v>
      </c>
      <c r="Q97" s="215">
        <v>30</v>
      </c>
      <c r="R97" s="215" t="s">
        <v>3372</v>
      </c>
      <c r="S97" s="214">
        <v>11.71</v>
      </c>
      <c r="T97" s="215">
        <v>30</v>
      </c>
      <c r="U97" s="215" t="s">
        <v>3372</v>
      </c>
      <c r="V97" s="214">
        <f t="shared" si="43"/>
        <v>11.195</v>
      </c>
      <c r="W97" s="215">
        <f t="shared" si="44"/>
        <v>60</v>
      </c>
      <c r="X97" s="215">
        <f t="shared" si="45"/>
        <v>0</v>
      </c>
      <c r="Y97" s="215">
        <f t="shared" si="46"/>
        <v>0</v>
      </c>
      <c r="Z97" s="215">
        <f t="shared" si="37"/>
        <v>0</v>
      </c>
      <c r="AA97" s="215">
        <f t="shared" si="38"/>
        <v>0</v>
      </c>
      <c r="AB97" s="215">
        <f t="shared" si="39"/>
        <v>0</v>
      </c>
      <c r="AC97" s="214">
        <f>IF(AB97=0,0.86,IF(AB97=1,0.85,IF(AB97=2,0.84,IF(AB97=3,0.83,IF(AB97=4,0.82,IF(AB97=5,0.81,IF(AB97=6,0.8)))))))</f>
        <v>0.86</v>
      </c>
      <c r="AD97" s="214">
        <f t="shared" si="40"/>
        <v>11.105</v>
      </c>
      <c r="AE97" s="214">
        <f t="shared" si="41"/>
        <v>9.5503</v>
      </c>
      <c r="AF97" s="215">
        <f t="shared" si="42"/>
        <v>120</v>
      </c>
      <c r="AG97" s="212" t="s">
        <v>3451</v>
      </c>
      <c r="AH97" s="212" t="s">
        <v>3452</v>
      </c>
      <c r="AI97" s="212" t="s">
        <v>3454</v>
      </c>
      <c r="AJ97" s="212" t="s">
        <v>3457</v>
      </c>
      <c r="AK97" s="212" t="s">
        <v>3456</v>
      </c>
      <c r="AL97" s="212" t="s">
        <v>3453</v>
      </c>
      <c r="AM97" s="212" t="s">
        <v>3455</v>
      </c>
      <c r="AN97" s="212" t="s">
        <v>3460</v>
      </c>
      <c r="AO97" s="212" t="s">
        <v>3459</v>
      </c>
      <c r="AP97" s="212" t="s">
        <v>3458</v>
      </c>
    </row>
    <row r="98" spans="1:42" s="217" customFormat="1" ht="11.25">
      <c r="A98" s="210">
        <v>88</v>
      </c>
      <c r="B98" s="218" t="s">
        <v>1948</v>
      </c>
      <c r="C98" s="218" t="s">
        <v>661</v>
      </c>
      <c r="D98" s="213" t="s">
        <v>1949</v>
      </c>
      <c r="E98" s="213">
        <v>19</v>
      </c>
      <c r="F98" s="214">
        <v>10</v>
      </c>
      <c r="G98" s="215">
        <v>30</v>
      </c>
      <c r="H98" s="215" t="s">
        <v>3373</v>
      </c>
      <c r="I98" s="214">
        <v>10</v>
      </c>
      <c r="J98" s="215">
        <v>30</v>
      </c>
      <c r="K98" s="215" t="s">
        <v>3373</v>
      </c>
      <c r="L98" s="216">
        <f t="shared" si="29"/>
        <v>10</v>
      </c>
      <c r="M98" s="213">
        <f t="shared" si="30"/>
        <v>60</v>
      </c>
      <c r="N98" s="213">
        <f t="shared" si="31"/>
        <v>2</v>
      </c>
      <c r="O98" s="213">
        <f t="shared" si="32"/>
        <v>0</v>
      </c>
      <c r="P98" s="214">
        <v>10.18</v>
      </c>
      <c r="Q98" s="215">
        <v>30</v>
      </c>
      <c r="R98" s="215" t="s">
        <v>3372</v>
      </c>
      <c r="S98" s="214">
        <v>11.75</v>
      </c>
      <c r="T98" s="215">
        <v>30</v>
      </c>
      <c r="U98" s="215" t="s">
        <v>3372</v>
      </c>
      <c r="V98" s="214">
        <f t="shared" si="43"/>
        <v>10.965</v>
      </c>
      <c r="W98" s="215">
        <f t="shared" si="44"/>
        <v>60</v>
      </c>
      <c r="X98" s="215">
        <f t="shared" si="45"/>
        <v>0</v>
      </c>
      <c r="Y98" s="215">
        <f t="shared" si="46"/>
        <v>0</v>
      </c>
      <c r="Z98" s="215">
        <f t="shared" si="37"/>
        <v>2</v>
      </c>
      <c r="AA98" s="215">
        <f t="shared" si="38"/>
        <v>0</v>
      </c>
      <c r="AB98" s="215">
        <f t="shared" si="39"/>
        <v>2</v>
      </c>
      <c r="AC98" s="214">
        <f>IF(AB98=0,0.93,IF(AB98=1,0.92,IF(AB98=2,0.91,IF(AB98=3,0.9,IF(AB98=4,0.89,IF(AB98=5,0.88,IF(AB98=6,0.87)))))))</f>
        <v>0.91</v>
      </c>
      <c r="AD98" s="214">
        <f t="shared" si="40"/>
        <v>10.4825</v>
      </c>
      <c r="AE98" s="214">
        <f t="shared" si="41"/>
        <v>9.5390750000000004</v>
      </c>
      <c r="AF98" s="215">
        <f t="shared" si="42"/>
        <v>120</v>
      </c>
      <c r="AG98" s="212" t="s">
        <v>3456</v>
      </c>
      <c r="AH98" s="212" t="s">
        <v>3457</v>
      </c>
      <c r="AI98" s="212" t="s">
        <v>3455</v>
      </c>
      <c r="AJ98" s="212" t="s">
        <v>3460</v>
      </c>
      <c r="AK98" s="212" t="s">
        <v>3454</v>
      </c>
      <c r="AL98" s="212" t="s">
        <v>3459</v>
      </c>
      <c r="AM98" s="212" t="s">
        <v>3452</v>
      </c>
      <c r="AN98" s="212" t="s">
        <v>3453</v>
      </c>
      <c r="AO98" s="212" t="s">
        <v>3451</v>
      </c>
      <c r="AP98" s="212" t="s">
        <v>3458</v>
      </c>
    </row>
    <row r="99" spans="1:42" s="217" customFormat="1" ht="11.25">
      <c r="A99" s="210">
        <v>89</v>
      </c>
      <c r="B99" s="218" t="s">
        <v>2691</v>
      </c>
      <c r="C99" s="218" t="s">
        <v>2692</v>
      </c>
      <c r="D99" s="213" t="s">
        <v>2693</v>
      </c>
      <c r="E99" s="213">
        <v>27</v>
      </c>
      <c r="F99" s="214">
        <v>10.64</v>
      </c>
      <c r="G99" s="215">
        <v>30</v>
      </c>
      <c r="H99" s="215" t="s">
        <v>3373</v>
      </c>
      <c r="I99" s="214">
        <v>10.78</v>
      </c>
      <c r="J99" s="215">
        <v>30</v>
      </c>
      <c r="K99" s="215" t="s">
        <v>3373</v>
      </c>
      <c r="L99" s="216">
        <f t="shared" si="29"/>
        <v>10.71</v>
      </c>
      <c r="M99" s="213">
        <f t="shared" si="30"/>
        <v>60</v>
      </c>
      <c r="N99" s="213">
        <f t="shared" si="31"/>
        <v>2</v>
      </c>
      <c r="O99" s="213">
        <f t="shared" si="32"/>
        <v>0</v>
      </c>
      <c r="P99" s="214">
        <v>9.69</v>
      </c>
      <c r="Q99" s="215">
        <v>12</v>
      </c>
      <c r="R99" s="215" t="s">
        <v>3373</v>
      </c>
      <c r="S99" s="214">
        <v>11.72</v>
      </c>
      <c r="T99" s="215">
        <v>30</v>
      </c>
      <c r="U99" s="215" t="s">
        <v>3372</v>
      </c>
      <c r="V99" s="214">
        <f t="shared" si="43"/>
        <v>10.705</v>
      </c>
      <c r="W99" s="215">
        <f t="shared" si="44"/>
        <v>60</v>
      </c>
      <c r="X99" s="215">
        <f t="shared" si="45"/>
        <v>1</v>
      </c>
      <c r="Y99" s="215">
        <f t="shared" si="46"/>
        <v>1</v>
      </c>
      <c r="Z99" s="215">
        <f t="shared" si="37"/>
        <v>3</v>
      </c>
      <c r="AA99" s="215">
        <f t="shared" si="38"/>
        <v>1</v>
      </c>
      <c r="AB99" s="215">
        <f t="shared" si="39"/>
        <v>4</v>
      </c>
      <c r="AC99" s="214">
        <f>IF(AB99=0,0.93,IF(AB99=1,0.92,IF(AB99=2,0.91,IF(AB99=3,0.9,IF(AB99=4,0.89,IF(AB99=5,0.88,IF(AB99=6,0.87)))))))</f>
        <v>0.89</v>
      </c>
      <c r="AD99" s="214">
        <f t="shared" si="40"/>
        <v>10.7075</v>
      </c>
      <c r="AE99" s="214">
        <f t="shared" si="41"/>
        <v>9.5296749999999992</v>
      </c>
      <c r="AF99" s="215">
        <f t="shared" si="42"/>
        <v>120</v>
      </c>
      <c r="AG99" s="212" t="s">
        <v>3452</v>
      </c>
      <c r="AH99" s="212" t="s">
        <v>3453</v>
      </c>
      <c r="AI99" s="212" t="s">
        <v>3451</v>
      </c>
      <c r="AJ99" s="212" t="s">
        <v>3454</v>
      </c>
      <c r="AK99" s="212" t="s">
        <v>3455</v>
      </c>
      <c r="AL99" s="212" t="s">
        <v>3457</v>
      </c>
      <c r="AM99" s="212" t="s">
        <v>3456</v>
      </c>
      <c r="AN99" s="212" t="s">
        <v>3460</v>
      </c>
      <c r="AO99" s="212" t="s">
        <v>3458</v>
      </c>
      <c r="AP99" s="212" t="s">
        <v>3459</v>
      </c>
    </row>
    <row r="100" spans="1:42" s="217" customFormat="1" ht="11.25">
      <c r="A100" s="210">
        <v>90</v>
      </c>
      <c r="B100" s="218" t="s">
        <v>112</v>
      </c>
      <c r="C100" s="218" t="s">
        <v>649</v>
      </c>
      <c r="D100" s="213" t="s">
        <v>650</v>
      </c>
      <c r="E100" s="213">
        <v>6</v>
      </c>
      <c r="F100" s="214">
        <v>9.61</v>
      </c>
      <c r="G100" s="215">
        <v>13</v>
      </c>
      <c r="H100" s="215" t="s">
        <v>3372</v>
      </c>
      <c r="I100" s="214">
        <v>10.51</v>
      </c>
      <c r="J100" s="215">
        <v>30</v>
      </c>
      <c r="K100" s="215" t="s">
        <v>3373</v>
      </c>
      <c r="L100" s="216">
        <f t="shared" si="29"/>
        <v>10.059999999999999</v>
      </c>
      <c r="M100" s="213">
        <f t="shared" si="30"/>
        <v>60</v>
      </c>
      <c r="N100" s="213">
        <f t="shared" si="31"/>
        <v>1</v>
      </c>
      <c r="O100" s="213">
        <f t="shared" si="32"/>
        <v>1</v>
      </c>
      <c r="P100" s="214">
        <v>8.92</v>
      </c>
      <c r="Q100" s="215">
        <v>7</v>
      </c>
      <c r="R100" s="215" t="s">
        <v>3373</v>
      </c>
      <c r="S100" s="214">
        <v>11.08</v>
      </c>
      <c r="T100" s="215">
        <v>30</v>
      </c>
      <c r="U100" s="215" t="s">
        <v>3373</v>
      </c>
      <c r="V100" s="214">
        <f t="shared" si="43"/>
        <v>10</v>
      </c>
      <c r="W100" s="215">
        <f t="shared" si="44"/>
        <v>60</v>
      </c>
      <c r="X100" s="215">
        <f t="shared" si="45"/>
        <v>2</v>
      </c>
      <c r="Y100" s="215">
        <f t="shared" si="46"/>
        <v>1</v>
      </c>
      <c r="Z100" s="215">
        <f t="shared" si="37"/>
        <v>3</v>
      </c>
      <c r="AA100" s="215">
        <f t="shared" si="38"/>
        <v>2</v>
      </c>
      <c r="AB100" s="215">
        <f t="shared" si="39"/>
        <v>5</v>
      </c>
      <c r="AC100" s="214">
        <f>IF(AB100=0,1,IF(AB100=1,0.99,IF(AB100=2,0.98,IF(AB100=3,0.97,IF(AB100=4,0.96,IF(AB100=5,0.95,IF(AB100=6,0.94)))))))</f>
        <v>0.95</v>
      </c>
      <c r="AD100" s="214">
        <f t="shared" si="40"/>
        <v>10.029999999999999</v>
      </c>
      <c r="AE100" s="214">
        <f t="shared" si="41"/>
        <v>9.5284999999999993</v>
      </c>
      <c r="AF100" s="215">
        <f t="shared" si="42"/>
        <v>120</v>
      </c>
      <c r="AG100" s="212" t="s">
        <v>3451</v>
      </c>
      <c r="AH100" s="212" t="s">
        <v>3453</v>
      </c>
      <c r="AI100" s="212" t="s">
        <v>3455</v>
      </c>
      <c r="AJ100" s="212" t="s">
        <v>3457</v>
      </c>
      <c r="AK100" s="212" t="s">
        <v>3464</v>
      </c>
      <c r="AL100" s="212" t="s">
        <v>3456</v>
      </c>
      <c r="AM100" s="212" t="s">
        <v>3452</v>
      </c>
      <c r="AN100" s="212" t="s">
        <v>3460</v>
      </c>
      <c r="AO100" s="212" t="s">
        <v>3458</v>
      </c>
      <c r="AP100" s="212" t="s">
        <v>3459</v>
      </c>
    </row>
    <row r="101" spans="1:42" s="217" customFormat="1" ht="11.25">
      <c r="A101" s="210">
        <v>91</v>
      </c>
      <c r="B101" s="219" t="s">
        <v>1884</v>
      </c>
      <c r="C101" s="219" t="s">
        <v>65</v>
      </c>
      <c r="D101" s="213" t="s">
        <v>2327</v>
      </c>
      <c r="E101" s="213">
        <v>23</v>
      </c>
      <c r="F101" s="214">
        <v>10</v>
      </c>
      <c r="G101" s="215">
        <v>30</v>
      </c>
      <c r="H101" s="215" t="s">
        <v>3373</v>
      </c>
      <c r="I101" s="214">
        <v>10</v>
      </c>
      <c r="J101" s="215">
        <v>30</v>
      </c>
      <c r="K101" s="215" t="s">
        <v>3373</v>
      </c>
      <c r="L101" s="216">
        <f t="shared" si="29"/>
        <v>10</v>
      </c>
      <c r="M101" s="213">
        <f t="shared" si="30"/>
        <v>60</v>
      </c>
      <c r="N101" s="213">
        <f t="shared" si="31"/>
        <v>2</v>
      </c>
      <c r="O101" s="213">
        <f t="shared" si="32"/>
        <v>0</v>
      </c>
      <c r="P101" s="214">
        <v>9.3699999999999992</v>
      </c>
      <c r="Q101" s="215">
        <v>10</v>
      </c>
      <c r="R101" s="215" t="s">
        <v>3373</v>
      </c>
      <c r="S101" s="214">
        <v>10.75</v>
      </c>
      <c r="T101" s="215">
        <v>30</v>
      </c>
      <c r="U101" s="215" t="s">
        <v>3373</v>
      </c>
      <c r="V101" s="214">
        <f t="shared" si="43"/>
        <v>10.059999999999999</v>
      </c>
      <c r="W101" s="215">
        <f t="shared" si="44"/>
        <v>60</v>
      </c>
      <c r="X101" s="215">
        <f t="shared" si="45"/>
        <v>2</v>
      </c>
      <c r="Y101" s="215">
        <f t="shared" si="46"/>
        <v>1</v>
      </c>
      <c r="Z101" s="215">
        <f t="shared" si="37"/>
        <v>4</v>
      </c>
      <c r="AA101" s="215">
        <f t="shared" si="38"/>
        <v>1</v>
      </c>
      <c r="AB101" s="215">
        <f t="shared" si="39"/>
        <v>5</v>
      </c>
      <c r="AC101" s="214">
        <f>IF(AB101=0,1,IF(AB101=1,0.99,IF(AB101=2,0.98,IF(AB101=3,0.97,IF(AB101=4,0.96,IF(AB101=5,0.95,IF(AB101=6,0.94)))))))</f>
        <v>0.95</v>
      </c>
      <c r="AD101" s="214">
        <f t="shared" si="40"/>
        <v>10.029999999999999</v>
      </c>
      <c r="AE101" s="214">
        <f t="shared" si="41"/>
        <v>9.5284999999999993</v>
      </c>
      <c r="AF101" s="215">
        <f t="shared" si="42"/>
        <v>120</v>
      </c>
      <c r="AG101" s="212" t="s">
        <v>3453</v>
      </c>
      <c r="AH101" s="212" t="s">
        <v>3454</v>
      </c>
      <c r="AI101" s="212" t="s">
        <v>3451</v>
      </c>
      <c r="AJ101" s="212" t="s">
        <v>3452</v>
      </c>
      <c r="AK101" s="212" t="s">
        <v>3457</v>
      </c>
      <c r="AL101" s="212" t="s">
        <v>3455</v>
      </c>
      <c r="AM101" s="212" t="s">
        <v>3456</v>
      </c>
      <c r="AN101" s="212" t="s">
        <v>3460</v>
      </c>
      <c r="AO101" s="212" t="s">
        <v>3459</v>
      </c>
      <c r="AP101" s="212" t="s">
        <v>3458</v>
      </c>
    </row>
    <row r="102" spans="1:42" s="217" customFormat="1" ht="11.25">
      <c r="A102" s="210">
        <v>92</v>
      </c>
      <c r="B102" s="222" t="s">
        <v>430</v>
      </c>
      <c r="C102" s="222" t="s">
        <v>3560</v>
      </c>
      <c r="D102" s="221" t="s">
        <v>431</v>
      </c>
      <c r="E102" s="213">
        <v>4</v>
      </c>
      <c r="F102" s="214">
        <v>10</v>
      </c>
      <c r="G102" s="215">
        <v>30</v>
      </c>
      <c r="H102" s="215" t="s">
        <v>3373</v>
      </c>
      <c r="I102" s="214">
        <v>10</v>
      </c>
      <c r="J102" s="215">
        <v>30</v>
      </c>
      <c r="K102" s="215" t="s">
        <v>3373</v>
      </c>
      <c r="L102" s="216">
        <f t="shared" si="29"/>
        <v>10</v>
      </c>
      <c r="M102" s="213">
        <f t="shared" si="30"/>
        <v>60</v>
      </c>
      <c r="N102" s="213">
        <f t="shared" si="31"/>
        <v>2</v>
      </c>
      <c r="O102" s="213">
        <f t="shared" si="32"/>
        <v>0</v>
      </c>
      <c r="P102" s="214">
        <v>10.25</v>
      </c>
      <c r="Q102" s="215">
        <v>30</v>
      </c>
      <c r="R102" s="215" t="s">
        <v>3373</v>
      </c>
      <c r="S102" s="214">
        <v>12.04</v>
      </c>
      <c r="T102" s="215">
        <v>30</v>
      </c>
      <c r="U102" s="215" t="s">
        <v>3372</v>
      </c>
      <c r="V102" s="214">
        <f t="shared" si="43"/>
        <v>11.145</v>
      </c>
      <c r="W102" s="215">
        <f t="shared" si="44"/>
        <v>60</v>
      </c>
      <c r="X102" s="215">
        <f t="shared" si="45"/>
        <v>1</v>
      </c>
      <c r="Y102" s="215">
        <f t="shared" si="46"/>
        <v>0</v>
      </c>
      <c r="Z102" s="215">
        <f t="shared" si="37"/>
        <v>3</v>
      </c>
      <c r="AA102" s="215">
        <f t="shared" si="38"/>
        <v>0</v>
      </c>
      <c r="AB102" s="215">
        <f t="shared" si="39"/>
        <v>3</v>
      </c>
      <c r="AC102" s="214">
        <f>IF(AB102=0,0.93,IF(AB102=1,0.92,IF(AB102=2,0.91,IF(AB102=3,0.9,IF(AB102=4,0.89,IF(AB102=5,0.88,IF(AB102=6,0.87)))))))</f>
        <v>0.9</v>
      </c>
      <c r="AD102" s="214">
        <f t="shared" si="40"/>
        <v>10.5725</v>
      </c>
      <c r="AE102" s="214">
        <f t="shared" si="41"/>
        <v>9.51525</v>
      </c>
      <c r="AF102" s="215">
        <f t="shared" si="42"/>
        <v>120</v>
      </c>
      <c r="AG102" s="212" t="s">
        <v>3451</v>
      </c>
      <c r="AH102" s="212" t="s">
        <v>3453</v>
      </c>
      <c r="AI102" s="212" t="s">
        <v>3456</v>
      </c>
      <c r="AJ102" s="212" t="s">
        <v>3455</v>
      </c>
      <c r="AK102" s="212" t="s">
        <v>3452</v>
      </c>
      <c r="AL102" s="212" t="s">
        <v>3460</v>
      </c>
      <c r="AM102" s="212" t="s">
        <v>3457</v>
      </c>
      <c r="AN102" s="212" t="s">
        <v>3454</v>
      </c>
      <c r="AO102" s="212" t="s">
        <v>3458</v>
      </c>
      <c r="AP102" s="212" t="s">
        <v>3459</v>
      </c>
    </row>
    <row r="103" spans="1:42" s="217" customFormat="1" ht="11.25">
      <c r="A103" s="210">
        <v>93</v>
      </c>
      <c r="B103" s="222" t="s">
        <v>994</v>
      </c>
      <c r="C103" s="222" t="s">
        <v>436</v>
      </c>
      <c r="D103" s="221" t="s">
        <v>995</v>
      </c>
      <c r="E103" s="213">
        <v>9</v>
      </c>
      <c r="F103" s="214">
        <v>9.11</v>
      </c>
      <c r="G103" s="215">
        <v>7</v>
      </c>
      <c r="H103" s="215" t="s">
        <v>3373</v>
      </c>
      <c r="I103" s="214">
        <v>11.01</v>
      </c>
      <c r="J103" s="215">
        <v>30</v>
      </c>
      <c r="K103" s="215" t="s">
        <v>3372</v>
      </c>
      <c r="L103" s="216">
        <f t="shared" si="29"/>
        <v>10.059999999999999</v>
      </c>
      <c r="M103" s="213">
        <f t="shared" si="30"/>
        <v>60</v>
      </c>
      <c r="N103" s="213">
        <f t="shared" si="31"/>
        <v>1</v>
      </c>
      <c r="O103" s="213">
        <f t="shared" si="32"/>
        <v>1</v>
      </c>
      <c r="P103" s="214">
        <v>10.87</v>
      </c>
      <c r="Q103" s="215">
        <v>30</v>
      </c>
      <c r="R103" s="215" t="s">
        <v>3372</v>
      </c>
      <c r="S103" s="214">
        <v>14.31</v>
      </c>
      <c r="T103" s="215">
        <v>30</v>
      </c>
      <c r="U103" s="215" t="s">
        <v>3372</v>
      </c>
      <c r="V103" s="214">
        <f t="shared" si="43"/>
        <v>12.59</v>
      </c>
      <c r="W103" s="215">
        <f t="shared" si="44"/>
        <v>60</v>
      </c>
      <c r="X103" s="215">
        <f t="shared" si="45"/>
        <v>0</v>
      </c>
      <c r="Y103" s="215">
        <f t="shared" si="46"/>
        <v>0</v>
      </c>
      <c r="Z103" s="215">
        <f t="shared" si="37"/>
        <v>1</v>
      </c>
      <c r="AA103" s="215">
        <f t="shared" si="38"/>
        <v>1</v>
      </c>
      <c r="AB103" s="215">
        <f t="shared" si="39"/>
        <v>2</v>
      </c>
      <c r="AC103" s="214">
        <f>IF(AB103=0,0.86,IF(AB103=1,0.85,IF(AB103=2,0.84,IF(AB103=3,0.83,IF(AB103=4,0.82,IF(AB103=5,0.81,IF(AB103=6,0.8)))))))</f>
        <v>0.84</v>
      </c>
      <c r="AD103" s="214">
        <f t="shared" si="40"/>
        <v>11.324999999999999</v>
      </c>
      <c r="AE103" s="214">
        <f t="shared" si="41"/>
        <v>9.5129999999999999</v>
      </c>
      <c r="AF103" s="215">
        <f t="shared" si="42"/>
        <v>120</v>
      </c>
      <c r="AG103" s="212" t="s">
        <v>3456</v>
      </c>
      <c r="AH103" s="212" t="s">
        <v>3453</v>
      </c>
      <c r="AI103" s="212" t="s">
        <v>3457</v>
      </c>
      <c r="AJ103" s="212" t="s">
        <v>3451</v>
      </c>
      <c r="AK103" s="212" t="s">
        <v>3455</v>
      </c>
      <c r="AL103" s="212" t="s">
        <v>3452</v>
      </c>
      <c r="AM103" s="212" t="s">
        <v>3460</v>
      </c>
      <c r="AN103" s="212" t="s">
        <v>3454</v>
      </c>
      <c r="AO103" s="212" t="s">
        <v>3459</v>
      </c>
      <c r="AP103" s="212" t="s">
        <v>3458</v>
      </c>
    </row>
    <row r="104" spans="1:42" s="217" customFormat="1" ht="11.25">
      <c r="A104" s="210">
        <v>94</v>
      </c>
      <c r="B104" s="218" t="s">
        <v>937</v>
      </c>
      <c r="C104" s="218" t="s">
        <v>938</v>
      </c>
      <c r="D104" s="221" t="s">
        <v>939</v>
      </c>
      <c r="E104" s="213">
        <v>9</v>
      </c>
      <c r="F104" s="214">
        <v>10.32</v>
      </c>
      <c r="G104" s="215">
        <v>30</v>
      </c>
      <c r="H104" s="215" t="s">
        <v>3372</v>
      </c>
      <c r="I104" s="214">
        <v>10.220000000000001</v>
      </c>
      <c r="J104" s="215">
        <v>30</v>
      </c>
      <c r="K104" s="215" t="s">
        <v>3373</v>
      </c>
      <c r="L104" s="216">
        <f t="shared" si="29"/>
        <v>10.27</v>
      </c>
      <c r="M104" s="213">
        <f t="shared" si="30"/>
        <v>60</v>
      </c>
      <c r="N104" s="213">
        <f t="shared" si="31"/>
        <v>1</v>
      </c>
      <c r="O104" s="213">
        <f t="shared" si="32"/>
        <v>0</v>
      </c>
      <c r="P104" s="214">
        <v>10.52</v>
      </c>
      <c r="Q104" s="215">
        <v>30</v>
      </c>
      <c r="R104" s="215" t="s">
        <v>3373</v>
      </c>
      <c r="S104" s="214">
        <v>10.7</v>
      </c>
      <c r="T104" s="215">
        <v>30</v>
      </c>
      <c r="U104" s="215" t="s">
        <v>3372</v>
      </c>
      <c r="V104" s="214">
        <f t="shared" si="43"/>
        <v>10.61</v>
      </c>
      <c r="W104" s="215">
        <f t="shared" si="44"/>
        <v>60</v>
      </c>
      <c r="X104" s="215">
        <f t="shared" si="45"/>
        <v>1</v>
      </c>
      <c r="Y104" s="215">
        <f t="shared" si="46"/>
        <v>0</v>
      </c>
      <c r="Z104" s="215">
        <f t="shared" si="37"/>
        <v>2</v>
      </c>
      <c r="AA104" s="215">
        <f t="shared" si="38"/>
        <v>0</v>
      </c>
      <c r="AB104" s="215">
        <f t="shared" si="39"/>
        <v>2</v>
      </c>
      <c r="AC104" s="214">
        <f>IF(AB104=0,0.93,IF(AB104=1,0.92,IF(AB104=2,0.91,IF(AB104=3,0.9,IF(AB104=4,0.89,IF(AB104=5,0.88,IF(AB104=6,0.87)))))))</f>
        <v>0.91</v>
      </c>
      <c r="AD104" s="214">
        <f t="shared" si="40"/>
        <v>10.44</v>
      </c>
      <c r="AE104" s="214">
        <f t="shared" si="41"/>
        <v>9.5003999999999991</v>
      </c>
      <c r="AF104" s="215">
        <f t="shared" si="42"/>
        <v>120</v>
      </c>
      <c r="AG104" s="212" t="s">
        <v>3453</v>
      </c>
      <c r="AH104" s="212" t="s">
        <v>3451</v>
      </c>
      <c r="AI104" s="212" t="s">
        <v>3452</v>
      </c>
      <c r="AJ104" s="212" t="s">
        <v>3454</v>
      </c>
      <c r="AK104" s="212" t="s">
        <v>3455</v>
      </c>
      <c r="AL104" s="212" t="s">
        <v>3456</v>
      </c>
      <c r="AM104" s="212" t="s">
        <v>3457</v>
      </c>
      <c r="AN104" s="212" t="s">
        <v>3460</v>
      </c>
      <c r="AO104" s="212" t="s">
        <v>3459</v>
      </c>
      <c r="AP104" s="212" t="s">
        <v>3458</v>
      </c>
    </row>
    <row r="105" spans="1:42" s="217" customFormat="1" ht="11.25">
      <c r="A105" s="210">
        <v>95</v>
      </c>
      <c r="B105" s="222" t="s">
        <v>2139</v>
      </c>
      <c r="C105" s="222" t="s">
        <v>2140</v>
      </c>
      <c r="D105" s="221" t="s">
        <v>2141</v>
      </c>
      <c r="E105" s="213">
        <v>21</v>
      </c>
      <c r="F105" s="214">
        <v>10.83</v>
      </c>
      <c r="G105" s="215">
        <v>30</v>
      </c>
      <c r="H105" s="215" t="s">
        <v>3373</v>
      </c>
      <c r="I105" s="214">
        <v>9.17</v>
      </c>
      <c r="J105" s="215">
        <v>12</v>
      </c>
      <c r="K105" s="215" t="s">
        <v>3373</v>
      </c>
      <c r="L105" s="216">
        <f t="shared" si="29"/>
        <v>10</v>
      </c>
      <c r="M105" s="213">
        <f t="shared" si="30"/>
        <v>60</v>
      </c>
      <c r="N105" s="213">
        <f t="shared" si="31"/>
        <v>2</v>
      </c>
      <c r="O105" s="213">
        <f t="shared" si="32"/>
        <v>1</v>
      </c>
      <c r="P105" s="214">
        <v>9.52</v>
      </c>
      <c r="Q105" s="215">
        <v>10</v>
      </c>
      <c r="R105" s="215" t="s">
        <v>3373</v>
      </c>
      <c r="S105" s="214">
        <v>10.48</v>
      </c>
      <c r="T105" s="215">
        <v>30</v>
      </c>
      <c r="U105" s="215" t="s">
        <v>3372</v>
      </c>
      <c r="V105" s="214">
        <f t="shared" si="43"/>
        <v>10</v>
      </c>
      <c r="W105" s="215">
        <f t="shared" si="44"/>
        <v>60</v>
      </c>
      <c r="X105" s="215">
        <f t="shared" si="45"/>
        <v>1</v>
      </c>
      <c r="Y105" s="215">
        <f t="shared" si="46"/>
        <v>1</v>
      </c>
      <c r="Z105" s="215">
        <f t="shared" si="37"/>
        <v>3</v>
      </c>
      <c r="AA105" s="215">
        <f t="shared" si="38"/>
        <v>2</v>
      </c>
      <c r="AB105" s="215">
        <f t="shared" si="39"/>
        <v>5</v>
      </c>
      <c r="AC105" s="214">
        <f>IF(AB105=0,1,IF(AB105=1,0.99,IF(AB105=2,0.98,IF(AB105=3,0.97,IF(AB105=4,0.96,IF(AB105=5,0.95,IF(AB105=6,0.94)))))))</f>
        <v>0.95</v>
      </c>
      <c r="AD105" s="214">
        <f t="shared" si="40"/>
        <v>10</v>
      </c>
      <c r="AE105" s="214">
        <f t="shared" si="41"/>
        <v>9.5</v>
      </c>
      <c r="AF105" s="215">
        <f t="shared" si="42"/>
        <v>120</v>
      </c>
      <c r="AG105" s="212" t="s">
        <v>3460</v>
      </c>
      <c r="AH105" s="212" t="s">
        <v>3451</v>
      </c>
      <c r="AI105" s="212" t="s">
        <v>3456</v>
      </c>
      <c r="AJ105" s="212" t="s">
        <v>3455</v>
      </c>
      <c r="AK105" s="212" t="s">
        <v>3452</v>
      </c>
      <c r="AL105" s="212" t="s">
        <v>3454</v>
      </c>
      <c r="AM105" s="212" t="s">
        <v>3457</v>
      </c>
      <c r="AN105" s="212" t="s">
        <v>3453</v>
      </c>
      <c r="AO105" s="212" t="s">
        <v>3459</v>
      </c>
      <c r="AP105" s="212" t="s">
        <v>3458</v>
      </c>
    </row>
    <row r="106" spans="1:42" s="217" customFormat="1" ht="11.25">
      <c r="A106" s="210">
        <v>96</v>
      </c>
      <c r="B106" s="220" t="s">
        <v>103</v>
      </c>
      <c r="C106" s="220" t="s">
        <v>104</v>
      </c>
      <c r="D106" s="221" t="s">
        <v>105</v>
      </c>
      <c r="E106" s="213">
        <v>1</v>
      </c>
      <c r="F106" s="214">
        <v>10.63</v>
      </c>
      <c r="G106" s="215">
        <v>30</v>
      </c>
      <c r="H106" s="215" t="s">
        <v>3373</v>
      </c>
      <c r="I106" s="214">
        <v>9.3699999999999992</v>
      </c>
      <c r="J106" s="215">
        <v>12</v>
      </c>
      <c r="K106" s="215" t="s">
        <v>3373</v>
      </c>
      <c r="L106" s="216">
        <f t="shared" si="29"/>
        <v>10</v>
      </c>
      <c r="M106" s="213">
        <f t="shared" si="30"/>
        <v>60</v>
      </c>
      <c r="N106" s="213">
        <f t="shared" si="31"/>
        <v>2</v>
      </c>
      <c r="O106" s="213">
        <f t="shared" si="32"/>
        <v>1</v>
      </c>
      <c r="P106" s="214">
        <v>9.2799999999999994</v>
      </c>
      <c r="Q106" s="215">
        <v>12</v>
      </c>
      <c r="R106" s="215" t="s">
        <v>3373</v>
      </c>
      <c r="S106" s="214">
        <v>10.72</v>
      </c>
      <c r="T106" s="215">
        <v>30</v>
      </c>
      <c r="U106" s="215" t="s">
        <v>3372</v>
      </c>
      <c r="V106" s="214">
        <f t="shared" si="43"/>
        <v>10</v>
      </c>
      <c r="W106" s="215">
        <f t="shared" si="44"/>
        <v>60</v>
      </c>
      <c r="X106" s="215">
        <f t="shared" si="45"/>
        <v>1</v>
      </c>
      <c r="Y106" s="215">
        <f t="shared" si="46"/>
        <v>1</v>
      </c>
      <c r="Z106" s="215">
        <f t="shared" si="37"/>
        <v>3</v>
      </c>
      <c r="AA106" s="215">
        <f t="shared" si="38"/>
        <v>2</v>
      </c>
      <c r="AB106" s="215">
        <f t="shared" si="39"/>
        <v>5</v>
      </c>
      <c r="AC106" s="214">
        <f>IF(AB106=0,1,IF(AB106=1,0.99,IF(AB106=2,0.98,IF(AB106=3,0.97,IF(AB106=4,0.96,IF(AB106=5,0.95,IF(AB106=6,0.94)))))))</f>
        <v>0.95</v>
      </c>
      <c r="AD106" s="214">
        <f t="shared" si="40"/>
        <v>10</v>
      </c>
      <c r="AE106" s="214">
        <f t="shared" si="41"/>
        <v>9.5</v>
      </c>
      <c r="AF106" s="215">
        <f t="shared" si="42"/>
        <v>120</v>
      </c>
      <c r="AG106" s="212" t="s">
        <v>3451</v>
      </c>
      <c r="AH106" s="212" t="s">
        <v>3453</v>
      </c>
      <c r="AI106" s="212" t="s">
        <v>3456</v>
      </c>
      <c r="AJ106" s="212" t="s">
        <v>3452</v>
      </c>
      <c r="AK106" s="212" t="s">
        <v>3454</v>
      </c>
      <c r="AL106" s="212" t="s">
        <v>3455</v>
      </c>
      <c r="AM106" s="212" t="s">
        <v>3460</v>
      </c>
      <c r="AN106" s="212" t="s">
        <v>3457</v>
      </c>
      <c r="AO106" s="212" t="s">
        <v>3459</v>
      </c>
      <c r="AP106" s="212" t="s">
        <v>3458</v>
      </c>
    </row>
    <row r="107" spans="1:42" s="217" customFormat="1" ht="11.25">
      <c r="A107" s="210">
        <v>97</v>
      </c>
      <c r="B107" s="222" t="s">
        <v>1424</v>
      </c>
      <c r="C107" s="222" t="s">
        <v>227</v>
      </c>
      <c r="D107" s="221" t="s">
        <v>1425</v>
      </c>
      <c r="E107" s="213">
        <v>14</v>
      </c>
      <c r="F107" s="214">
        <v>9.16</v>
      </c>
      <c r="G107" s="215">
        <v>13</v>
      </c>
      <c r="H107" s="215" t="s">
        <v>3373</v>
      </c>
      <c r="I107" s="214">
        <v>10.84</v>
      </c>
      <c r="J107" s="215">
        <v>30</v>
      </c>
      <c r="K107" s="215" t="s">
        <v>3373</v>
      </c>
      <c r="L107" s="216">
        <f t="shared" ref="L107:L138" si="47">(F107+I107)/2</f>
        <v>10</v>
      </c>
      <c r="M107" s="213">
        <f t="shared" ref="M107:M138" si="48">IF(L107&gt;=10,60,G107+J107)</f>
        <v>60</v>
      </c>
      <c r="N107" s="213">
        <f t="shared" ref="N107:N138" si="49">IF(H107="ACC",0,1)+IF(K107="ACC",0,1)</f>
        <v>2</v>
      </c>
      <c r="O107" s="213">
        <f t="shared" ref="O107:O138" si="50">IF(F107&lt;10,1,(IF(I107&lt;10,1,0)))</f>
        <v>1</v>
      </c>
      <c r="P107" s="214">
        <v>8.89</v>
      </c>
      <c r="Q107" s="215">
        <v>12</v>
      </c>
      <c r="R107" s="215" t="s">
        <v>3373</v>
      </c>
      <c r="S107" s="214">
        <v>11.11</v>
      </c>
      <c r="T107" s="215">
        <v>30</v>
      </c>
      <c r="U107" s="215" t="s">
        <v>3372</v>
      </c>
      <c r="V107" s="214">
        <f t="shared" si="43"/>
        <v>10</v>
      </c>
      <c r="W107" s="215">
        <f t="shared" si="44"/>
        <v>60</v>
      </c>
      <c r="X107" s="215">
        <f t="shared" si="45"/>
        <v>1</v>
      </c>
      <c r="Y107" s="215">
        <f t="shared" si="46"/>
        <v>1</v>
      </c>
      <c r="Z107" s="215">
        <f t="shared" ref="Z107:Z138" si="51">N107+X107</f>
        <v>3</v>
      </c>
      <c r="AA107" s="215">
        <f t="shared" ref="AA107:AA138" si="52">O107+Y107</f>
        <v>2</v>
      </c>
      <c r="AB107" s="215">
        <f t="shared" ref="AB107:AB138" si="53">Z107+AA107</f>
        <v>5</v>
      </c>
      <c r="AC107" s="214">
        <f>IF(AB107=0,1,IF(AB107=1,0.99,IF(AB107=2,0.98,IF(AB107=3,0.97,IF(AB107=4,0.96,IF(AB107=5,0.95,IF(AB107=6,0.94)))))))</f>
        <v>0.95</v>
      </c>
      <c r="AD107" s="214">
        <f t="shared" ref="AD107:AD138" si="54">AVERAGE(L107,V107)</f>
        <v>10</v>
      </c>
      <c r="AE107" s="214">
        <f t="shared" ref="AE107:AE138" si="55">AC107*AD107</f>
        <v>9.5</v>
      </c>
      <c r="AF107" s="215">
        <f t="shared" ref="AF107:AF138" si="56">M107+W107</f>
        <v>120</v>
      </c>
      <c r="AG107" s="212" t="s">
        <v>3456</v>
      </c>
      <c r="AH107" s="212" t="s">
        <v>3460</v>
      </c>
      <c r="AI107" s="212" t="s">
        <v>3457</v>
      </c>
      <c r="AJ107" s="212" t="s">
        <v>3455</v>
      </c>
      <c r="AK107" s="212" t="s">
        <v>3451</v>
      </c>
      <c r="AL107" s="212" t="s">
        <v>3452</v>
      </c>
      <c r="AM107" s="212" t="s">
        <v>3454</v>
      </c>
      <c r="AN107" s="212" t="s">
        <v>3459</v>
      </c>
      <c r="AO107" s="212" t="s">
        <v>3453</v>
      </c>
      <c r="AP107" s="212" t="s">
        <v>3458</v>
      </c>
    </row>
    <row r="108" spans="1:42" s="217" customFormat="1" ht="11.25">
      <c r="A108" s="210">
        <v>98</v>
      </c>
      <c r="B108" s="222" t="s">
        <v>293</v>
      </c>
      <c r="C108" s="222" t="s">
        <v>294</v>
      </c>
      <c r="D108" s="221" t="s">
        <v>295</v>
      </c>
      <c r="E108" s="213">
        <v>2</v>
      </c>
      <c r="F108" s="214">
        <v>9.73</v>
      </c>
      <c r="G108" s="215">
        <v>15</v>
      </c>
      <c r="H108" s="215" t="s">
        <v>3373</v>
      </c>
      <c r="I108" s="214">
        <v>10.27</v>
      </c>
      <c r="J108" s="215">
        <v>30</v>
      </c>
      <c r="K108" s="215" t="s">
        <v>3372</v>
      </c>
      <c r="L108" s="216">
        <f t="shared" si="47"/>
        <v>10</v>
      </c>
      <c r="M108" s="213">
        <f t="shared" si="48"/>
        <v>60</v>
      </c>
      <c r="N108" s="213">
        <f t="shared" si="49"/>
        <v>1</v>
      </c>
      <c r="O108" s="213">
        <f t="shared" si="50"/>
        <v>1</v>
      </c>
      <c r="P108" s="214">
        <v>8.84</v>
      </c>
      <c r="Q108" s="215">
        <v>10</v>
      </c>
      <c r="R108" s="215" t="s">
        <v>3373</v>
      </c>
      <c r="S108" s="214">
        <v>13.67</v>
      </c>
      <c r="T108" s="215">
        <v>30</v>
      </c>
      <c r="U108" s="215" t="s">
        <v>3372</v>
      </c>
      <c r="V108" s="214">
        <f t="shared" si="43"/>
        <v>11.254999999999999</v>
      </c>
      <c r="W108" s="215">
        <f t="shared" si="44"/>
        <v>60</v>
      </c>
      <c r="X108" s="215">
        <f t="shared" si="45"/>
        <v>1</v>
      </c>
      <c r="Y108" s="215">
        <f t="shared" si="46"/>
        <v>1</v>
      </c>
      <c r="Z108" s="215">
        <f t="shared" si="51"/>
        <v>2</v>
      </c>
      <c r="AA108" s="215">
        <f t="shared" si="52"/>
        <v>2</v>
      </c>
      <c r="AB108" s="215">
        <f t="shared" si="53"/>
        <v>4</v>
      </c>
      <c r="AC108" s="214">
        <f>IF(AB108=0,0.93,IF(AB108=1,0.92,IF(AB108=2,0.91,IF(AB108=3,0.9,IF(AB108=4,0.89,IF(AB108=5,0.88,IF(AB108=6,0.87)))))))</f>
        <v>0.89</v>
      </c>
      <c r="AD108" s="214">
        <f t="shared" si="54"/>
        <v>10.6275</v>
      </c>
      <c r="AE108" s="214">
        <f t="shared" si="55"/>
        <v>9.458475</v>
      </c>
      <c r="AF108" s="215">
        <f t="shared" si="56"/>
        <v>120</v>
      </c>
      <c r="AG108" s="212" t="s">
        <v>3451</v>
      </c>
      <c r="AH108" s="212" t="s">
        <v>3456</v>
      </c>
      <c r="AI108" s="212" t="s">
        <v>3452</v>
      </c>
      <c r="AJ108" s="212" t="s">
        <v>3454</v>
      </c>
      <c r="AK108" s="212" t="s">
        <v>3453</v>
      </c>
      <c r="AL108" s="212" t="s">
        <v>3457</v>
      </c>
      <c r="AM108" s="212" t="s">
        <v>3460</v>
      </c>
      <c r="AN108" s="212" t="s">
        <v>3455</v>
      </c>
      <c r="AO108" s="212" t="s">
        <v>3459</v>
      </c>
      <c r="AP108" s="212" t="s">
        <v>3458</v>
      </c>
    </row>
    <row r="109" spans="1:42" s="217" customFormat="1" ht="11.25">
      <c r="A109" s="210">
        <v>99</v>
      </c>
      <c r="B109" s="218" t="s">
        <v>2617</v>
      </c>
      <c r="C109" s="218" t="s">
        <v>2618</v>
      </c>
      <c r="D109" s="213" t="s">
        <v>2619</v>
      </c>
      <c r="E109" s="213">
        <v>26</v>
      </c>
      <c r="F109" s="214">
        <v>11.22</v>
      </c>
      <c r="G109" s="215">
        <v>30</v>
      </c>
      <c r="H109" s="215" t="s">
        <v>3373</v>
      </c>
      <c r="I109" s="214">
        <v>10.24</v>
      </c>
      <c r="J109" s="215">
        <v>30</v>
      </c>
      <c r="K109" s="215" t="s">
        <v>3372</v>
      </c>
      <c r="L109" s="216">
        <f t="shared" si="47"/>
        <v>10.73</v>
      </c>
      <c r="M109" s="213">
        <f t="shared" si="48"/>
        <v>60</v>
      </c>
      <c r="N109" s="213">
        <f t="shared" si="49"/>
        <v>1</v>
      </c>
      <c r="O109" s="213">
        <f t="shared" si="50"/>
        <v>0</v>
      </c>
      <c r="P109" s="214">
        <v>10.75</v>
      </c>
      <c r="Q109" s="215">
        <v>30</v>
      </c>
      <c r="R109" s="215" t="s">
        <v>3372</v>
      </c>
      <c r="S109" s="214">
        <v>12.3</v>
      </c>
      <c r="T109" s="215">
        <v>30</v>
      </c>
      <c r="U109" s="215" t="s">
        <v>3372</v>
      </c>
      <c r="V109" s="214">
        <f t="shared" si="43"/>
        <v>11.525</v>
      </c>
      <c r="W109" s="215">
        <f t="shared" si="44"/>
        <v>60</v>
      </c>
      <c r="X109" s="215">
        <f t="shared" si="45"/>
        <v>0</v>
      </c>
      <c r="Y109" s="215">
        <f t="shared" si="46"/>
        <v>0</v>
      </c>
      <c r="Z109" s="215">
        <f t="shared" si="51"/>
        <v>1</v>
      </c>
      <c r="AA109" s="215">
        <f t="shared" si="52"/>
        <v>0</v>
      </c>
      <c r="AB109" s="215">
        <f t="shared" si="53"/>
        <v>1</v>
      </c>
      <c r="AC109" s="214">
        <f>IF(AB109=0,0.86,IF(AB109=1,0.85,IF(AB109=2,0.84,IF(AB109=3,0.83,IF(AB109=4,0.82,IF(AB109=5,0.81,IF(AB109=6,0.8)))))))</f>
        <v>0.85</v>
      </c>
      <c r="AD109" s="214">
        <f t="shared" si="54"/>
        <v>11.127500000000001</v>
      </c>
      <c r="AE109" s="214">
        <f t="shared" si="55"/>
        <v>9.4583750000000002</v>
      </c>
      <c r="AF109" s="215">
        <f t="shared" si="56"/>
        <v>120</v>
      </c>
      <c r="AG109" s="212" t="s">
        <v>3460</v>
      </c>
      <c r="AH109" s="212" t="s">
        <v>3456</v>
      </c>
      <c r="AI109" s="212" t="s">
        <v>3452</v>
      </c>
      <c r="AJ109" s="212" t="s">
        <v>3451</v>
      </c>
      <c r="AK109" s="212" t="s">
        <v>3455</v>
      </c>
      <c r="AL109" s="212" t="s">
        <v>3454</v>
      </c>
      <c r="AM109" s="212" t="s">
        <v>3457</v>
      </c>
      <c r="AN109" s="212" t="s">
        <v>3453</v>
      </c>
      <c r="AO109" s="212" t="s">
        <v>3458</v>
      </c>
      <c r="AP109" s="236" t="s">
        <v>3459</v>
      </c>
    </row>
    <row r="110" spans="1:42" s="217" customFormat="1" ht="11.25">
      <c r="A110" s="210">
        <v>100</v>
      </c>
      <c r="B110" s="222" t="s">
        <v>2457</v>
      </c>
      <c r="C110" s="222" t="s">
        <v>692</v>
      </c>
      <c r="D110" s="221" t="s">
        <v>2458</v>
      </c>
      <c r="E110" s="213">
        <v>24</v>
      </c>
      <c r="F110" s="214">
        <v>10</v>
      </c>
      <c r="G110" s="215">
        <v>30</v>
      </c>
      <c r="H110" s="215" t="s">
        <v>3373</v>
      </c>
      <c r="I110" s="214">
        <v>10</v>
      </c>
      <c r="J110" s="215">
        <v>30</v>
      </c>
      <c r="K110" s="215" t="s">
        <v>3373</v>
      </c>
      <c r="L110" s="216">
        <f t="shared" si="47"/>
        <v>10</v>
      </c>
      <c r="M110" s="213">
        <f t="shared" si="48"/>
        <v>60</v>
      </c>
      <c r="N110" s="213">
        <f t="shared" si="49"/>
        <v>2</v>
      </c>
      <c r="O110" s="213">
        <f t="shared" si="50"/>
        <v>0</v>
      </c>
      <c r="P110" s="214">
        <v>10.32</v>
      </c>
      <c r="Q110" s="215">
        <v>30</v>
      </c>
      <c r="R110" s="215" t="s">
        <v>3373</v>
      </c>
      <c r="S110" s="214">
        <v>11.61</v>
      </c>
      <c r="T110" s="215">
        <v>30</v>
      </c>
      <c r="U110" s="215" t="s">
        <v>3372</v>
      </c>
      <c r="V110" s="214">
        <f t="shared" si="43"/>
        <v>10.965</v>
      </c>
      <c r="W110" s="215">
        <f t="shared" si="44"/>
        <v>60</v>
      </c>
      <c r="X110" s="215">
        <f t="shared" si="45"/>
        <v>1</v>
      </c>
      <c r="Y110" s="215">
        <f t="shared" si="46"/>
        <v>0</v>
      </c>
      <c r="Z110" s="215">
        <f t="shared" si="51"/>
        <v>3</v>
      </c>
      <c r="AA110" s="215">
        <f t="shared" si="52"/>
        <v>0</v>
      </c>
      <c r="AB110" s="215">
        <f t="shared" si="53"/>
        <v>3</v>
      </c>
      <c r="AC110" s="214">
        <f>IF(AB110=0,0.93,IF(AB110=1,0.92,IF(AB110=2,0.91,IF(AB110=3,0.9,IF(AB110=4,0.89,IF(AB110=5,0.88,IF(AB110=6,0.87)))))))</f>
        <v>0.9</v>
      </c>
      <c r="AD110" s="214">
        <f t="shared" si="54"/>
        <v>10.4825</v>
      </c>
      <c r="AE110" s="214">
        <f t="shared" si="55"/>
        <v>9.4342500000000005</v>
      </c>
      <c r="AF110" s="215">
        <f t="shared" si="56"/>
        <v>120</v>
      </c>
      <c r="AG110" s="212" t="s">
        <v>3455</v>
      </c>
      <c r="AH110" s="212" t="s">
        <v>3454</v>
      </c>
      <c r="AI110" s="212" t="s">
        <v>3456</v>
      </c>
      <c r="AJ110" s="212" t="s">
        <v>3452</v>
      </c>
      <c r="AK110" s="212" t="s">
        <v>3451</v>
      </c>
      <c r="AL110" s="212" t="s">
        <v>3457</v>
      </c>
      <c r="AM110" s="212" t="s">
        <v>3460</v>
      </c>
      <c r="AN110" s="212" t="s">
        <v>3459</v>
      </c>
      <c r="AO110" s="212" t="s">
        <v>3453</v>
      </c>
      <c r="AP110" s="212" t="s">
        <v>3458</v>
      </c>
    </row>
    <row r="111" spans="1:42" s="217" customFormat="1" ht="11.25">
      <c r="A111" s="210">
        <v>101</v>
      </c>
      <c r="B111" s="218" t="s">
        <v>2156</v>
      </c>
      <c r="C111" s="218" t="s">
        <v>986</v>
      </c>
      <c r="D111" s="213" t="s">
        <v>2157</v>
      </c>
      <c r="E111" s="213">
        <v>21</v>
      </c>
      <c r="F111" s="214">
        <v>10.66</v>
      </c>
      <c r="G111" s="215">
        <v>30</v>
      </c>
      <c r="H111" s="215" t="s">
        <v>3372</v>
      </c>
      <c r="I111" s="214">
        <v>11.5</v>
      </c>
      <c r="J111" s="215">
        <v>30</v>
      </c>
      <c r="K111" s="215" t="s">
        <v>3373</v>
      </c>
      <c r="L111" s="216">
        <f t="shared" si="47"/>
        <v>11.08</v>
      </c>
      <c r="M111" s="213">
        <f t="shared" si="48"/>
        <v>60</v>
      </c>
      <c r="N111" s="213">
        <f t="shared" si="49"/>
        <v>1</v>
      </c>
      <c r="O111" s="213">
        <f t="shared" si="50"/>
        <v>0</v>
      </c>
      <c r="P111" s="214">
        <v>10.36</v>
      </c>
      <c r="Q111" s="215">
        <v>30</v>
      </c>
      <c r="R111" s="215" t="s">
        <v>3373</v>
      </c>
      <c r="S111" s="214">
        <v>9.86</v>
      </c>
      <c r="T111" s="215">
        <v>16</v>
      </c>
      <c r="U111" s="215" t="s">
        <v>3373</v>
      </c>
      <c r="V111" s="214">
        <f t="shared" si="43"/>
        <v>10.11</v>
      </c>
      <c r="W111" s="215">
        <f t="shared" si="44"/>
        <v>60</v>
      </c>
      <c r="X111" s="215">
        <f t="shared" si="45"/>
        <v>2</v>
      </c>
      <c r="Y111" s="215">
        <f t="shared" si="46"/>
        <v>1</v>
      </c>
      <c r="Z111" s="215">
        <f t="shared" si="51"/>
        <v>3</v>
      </c>
      <c r="AA111" s="215">
        <f t="shared" si="52"/>
        <v>1</v>
      </c>
      <c r="AB111" s="215">
        <f t="shared" si="53"/>
        <v>4</v>
      </c>
      <c r="AC111" s="214">
        <f>IF(AB111=0,0.93,IF(AB111=1,0.92,IF(AB111=2,0.91,IF(AB111=3,0.9,IF(AB111=4,0.89,IF(AB111=5,0.88,IF(AB111=6,0.87)))))))</f>
        <v>0.89</v>
      </c>
      <c r="AD111" s="214">
        <f t="shared" si="54"/>
        <v>10.594999999999999</v>
      </c>
      <c r="AE111" s="214">
        <f t="shared" si="55"/>
        <v>9.429549999999999</v>
      </c>
      <c r="AF111" s="215">
        <f t="shared" si="56"/>
        <v>120</v>
      </c>
      <c r="AG111" s="212" t="s">
        <v>3456</v>
      </c>
      <c r="AH111" s="212" t="s">
        <v>3451</v>
      </c>
      <c r="AI111" s="212" t="s">
        <v>3454</v>
      </c>
      <c r="AJ111" s="212" t="s">
        <v>3452</v>
      </c>
      <c r="AK111" s="212" t="s">
        <v>3453</v>
      </c>
      <c r="AL111" s="212" t="s">
        <v>3457</v>
      </c>
      <c r="AM111" s="212" t="s">
        <v>3455</v>
      </c>
      <c r="AN111" s="212" t="s">
        <v>3460</v>
      </c>
      <c r="AO111" s="212" t="s">
        <v>3459</v>
      </c>
      <c r="AP111" s="212" t="s">
        <v>3458</v>
      </c>
    </row>
    <row r="112" spans="1:42" s="217" customFormat="1" ht="11.25">
      <c r="A112" s="210">
        <v>102</v>
      </c>
      <c r="B112" s="218" t="s">
        <v>2385</v>
      </c>
      <c r="C112" s="218" t="s">
        <v>2386</v>
      </c>
      <c r="D112" s="221" t="s">
        <v>2387</v>
      </c>
      <c r="E112" s="213">
        <v>24</v>
      </c>
      <c r="F112" s="214">
        <v>10.63</v>
      </c>
      <c r="G112" s="215">
        <v>30</v>
      </c>
      <c r="H112" s="215" t="s">
        <v>3372</v>
      </c>
      <c r="I112" s="214">
        <v>10.15</v>
      </c>
      <c r="J112" s="215">
        <v>30</v>
      </c>
      <c r="K112" s="215" t="s">
        <v>3373</v>
      </c>
      <c r="L112" s="216">
        <f t="shared" si="47"/>
        <v>10.39</v>
      </c>
      <c r="M112" s="213">
        <f t="shared" si="48"/>
        <v>60</v>
      </c>
      <c r="N112" s="213">
        <f t="shared" si="49"/>
        <v>1</v>
      </c>
      <c r="O112" s="213">
        <f t="shared" si="50"/>
        <v>0</v>
      </c>
      <c r="P112" s="214">
        <v>10.89</v>
      </c>
      <c r="Q112" s="215">
        <v>30</v>
      </c>
      <c r="R112" s="215" t="s">
        <v>3373</v>
      </c>
      <c r="S112" s="214">
        <v>10.18</v>
      </c>
      <c r="T112" s="215">
        <v>30</v>
      </c>
      <c r="U112" s="215" t="s">
        <v>3373</v>
      </c>
      <c r="V112" s="214">
        <f t="shared" si="43"/>
        <v>10.535</v>
      </c>
      <c r="W112" s="215">
        <f t="shared" si="44"/>
        <v>60</v>
      </c>
      <c r="X112" s="215">
        <f t="shared" si="45"/>
        <v>2</v>
      </c>
      <c r="Y112" s="215">
        <f t="shared" si="46"/>
        <v>0</v>
      </c>
      <c r="Z112" s="215">
        <f t="shared" si="51"/>
        <v>3</v>
      </c>
      <c r="AA112" s="215">
        <f t="shared" si="52"/>
        <v>0</v>
      </c>
      <c r="AB112" s="215">
        <f t="shared" si="53"/>
        <v>3</v>
      </c>
      <c r="AC112" s="214">
        <f>IF(AB112=0,0.93,IF(AB112=1,0.92,IF(AB112=2,0.91,IF(AB112=3,0.9,IF(AB112=4,0.89,IF(AB112=5,0.88,IF(AB112=6,0.87)))))))</f>
        <v>0.9</v>
      </c>
      <c r="AD112" s="214">
        <f t="shared" si="54"/>
        <v>10.4625</v>
      </c>
      <c r="AE112" s="214">
        <f t="shared" si="55"/>
        <v>9.4162499999999998</v>
      </c>
      <c r="AF112" s="215">
        <f t="shared" si="56"/>
        <v>120</v>
      </c>
      <c r="AG112" s="212" t="s">
        <v>3453</v>
      </c>
      <c r="AH112" s="212" t="s">
        <v>3456</v>
      </c>
      <c r="AI112" s="212" t="s">
        <v>3452</v>
      </c>
      <c r="AJ112" s="212" t="s">
        <v>3454</v>
      </c>
      <c r="AK112" s="212" t="s">
        <v>3451</v>
      </c>
      <c r="AL112" s="212" t="s">
        <v>3457</v>
      </c>
      <c r="AM112" s="212" t="s">
        <v>3455</v>
      </c>
      <c r="AN112" s="212" t="s">
        <v>3460</v>
      </c>
      <c r="AO112" s="212" t="s">
        <v>3459</v>
      </c>
      <c r="AP112" s="212" t="s">
        <v>3458</v>
      </c>
    </row>
    <row r="113" spans="1:44" s="217" customFormat="1" ht="11.25">
      <c r="A113" s="210">
        <v>103</v>
      </c>
      <c r="B113" s="222" t="s">
        <v>265</v>
      </c>
      <c r="C113" s="222" t="s">
        <v>266</v>
      </c>
      <c r="D113" s="221" t="s">
        <v>267</v>
      </c>
      <c r="E113" s="213">
        <v>2</v>
      </c>
      <c r="F113" s="214">
        <v>10.31</v>
      </c>
      <c r="G113" s="215">
        <v>30</v>
      </c>
      <c r="H113" s="215" t="s">
        <v>3373</v>
      </c>
      <c r="I113" s="214">
        <v>9.69</v>
      </c>
      <c r="J113" s="215">
        <v>16</v>
      </c>
      <c r="K113" s="215" t="s">
        <v>3373</v>
      </c>
      <c r="L113" s="216">
        <f t="shared" si="47"/>
        <v>10</v>
      </c>
      <c r="M113" s="213">
        <f t="shared" si="48"/>
        <v>60</v>
      </c>
      <c r="N113" s="213">
        <f t="shared" si="49"/>
        <v>2</v>
      </c>
      <c r="O113" s="213">
        <f t="shared" si="50"/>
        <v>1</v>
      </c>
      <c r="P113" s="214">
        <v>9.34</v>
      </c>
      <c r="Q113" s="215">
        <v>10</v>
      </c>
      <c r="R113" s="215" t="s">
        <v>3373</v>
      </c>
      <c r="S113" s="214">
        <v>10.66</v>
      </c>
      <c r="T113" s="215">
        <v>30</v>
      </c>
      <c r="U113" s="215" t="s">
        <v>3373</v>
      </c>
      <c r="V113" s="214">
        <f t="shared" si="43"/>
        <v>10</v>
      </c>
      <c r="W113" s="215">
        <f t="shared" si="44"/>
        <v>60</v>
      </c>
      <c r="X113" s="215">
        <f t="shared" si="45"/>
        <v>2</v>
      </c>
      <c r="Y113" s="215">
        <f t="shared" si="46"/>
        <v>1</v>
      </c>
      <c r="Z113" s="215">
        <f t="shared" si="51"/>
        <v>4</v>
      </c>
      <c r="AA113" s="215">
        <f t="shared" si="52"/>
        <v>2</v>
      </c>
      <c r="AB113" s="215">
        <f t="shared" si="53"/>
        <v>6</v>
      </c>
      <c r="AC113" s="214">
        <f>IF(AB113=0,1,IF(AB113=1,0.99,IF(AB113=2,0.98,IF(AB113=3,0.97,IF(AB113=4,0.96,IF(AB113=5,0.95,IF(AB113=6,0.94)))))))</f>
        <v>0.94</v>
      </c>
      <c r="AD113" s="214">
        <f t="shared" si="54"/>
        <v>10</v>
      </c>
      <c r="AE113" s="214">
        <f t="shared" si="55"/>
        <v>9.3999999999999986</v>
      </c>
      <c r="AF113" s="215">
        <f t="shared" si="56"/>
        <v>120</v>
      </c>
      <c r="AG113" s="212" t="s">
        <v>3453</v>
      </c>
      <c r="AH113" s="212" t="s">
        <v>3451</v>
      </c>
      <c r="AI113" s="212" t="s">
        <v>3452</v>
      </c>
      <c r="AJ113" s="212" t="s">
        <v>3456</v>
      </c>
      <c r="AK113" s="212" t="s">
        <v>3460</v>
      </c>
      <c r="AL113" s="212" t="s">
        <v>3457</v>
      </c>
      <c r="AM113" s="212" t="s">
        <v>3454</v>
      </c>
      <c r="AN113" s="212" t="s">
        <v>3455</v>
      </c>
      <c r="AO113" s="212" t="s">
        <v>3458</v>
      </c>
      <c r="AP113" s="212" t="s">
        <v>3459</v>
      </c>
    </row>
    <row r="114" spans="1:44" s="217" customFormat="1" ht="11.25">
      <c r="A114" s="210">
        <v>104</v>
      </c>
      <c r="B114" s="218" t="s">
        <v>1080</v>
      </c>
      <c r="C114" s="218" t="s">
        <v>1081</v>
      </c>
      <c r="D114" s="213" t="s">
        <v>1082</v>
      </c>
      <c r="E114" s="213">
        <v>10</v>
      </c>
      <c r="F114" s="214">
        <v>10.42</v>
      </c>
      <c r="G114" s="215">
        <v>30</v>
      </c>
      <c r="H114" s="215" t="s">
        <v>3372</v>
      </c>
      <c r="I114" s="214">
        <v>10.9</v>
      </c>
      <c r="J114" s="215">
        <v>30</v>
      </c>
      <c r="K114" s="215" t="s">
        <v>3373</v>
      </c>
      <c r="L114" s="216">
        <f t="shared" si="47"/>
        <v>10.66</v>
      </c>
      <c r="M114" s="213">
        <f t="shared" si="48"/>
        <v>60</v>
      </c>
      <c r="N114" s="213">
        <f t="shared" si="49"/>
        <v>1</v>
      </c>
      <c r="O114" s="213">
        <f t="shared" si="50"/>
        <v>0</v>
      </c>
      <c r="P114" s="214">
        <v>9.68</v>
      </c>
      <c r="Q114" s="215">
        <v>12</v>
      </c>
      <c r="R114" s="215" t="s">
        <v>3373</v>
      </c>
      <c r="S114" s="214">
        <v>10.73</v>
      </c>
      <c r="T114" s="215">
        <v>30</v>
      </c>
      <c r="U114" s="215" t="s">
        <v>3372</v>
      </c>
      <c r="V114" s="214">
        <f t="shared" si="43"/>
        <v>10.205</v>
      </c>
      <c r="W114" s="215">
        <f t="shared" si="44"/>
        <v>60</v>
      </c>
      <c r="X114" s="215">
        <f t="shared" si="45"/>
        <v>1</v>
      </c>
      <c r="Y114" s="215">
        <f t="shared" si="46"/>
        <v>1</v>
      </c>
      <c r="Z114" s="215">
        <f t="shared" si="51"/>
        <v>2</v>
      </c>
      <c r="AA114" s="215">
        <f t="shared" si="52"/>
        <v>1</v>
      </c>
      <c r="AB114" s="215">
        <f t="shared" si="53"/>
        <v>3</v>
      </c>
      <c r="AC114" s="214">
        <f t="shared" ref="AC114:AC120" si="57">IF(AB114=0,0.93,IF(AB114=1,0.92,IF(AB114=2,0.91,IF(AB114=3,0.9,IF(AB114=4,0.89,IF(AB114=5,0.88,IF(AB114=6,0.87)))))))</f>
        <v>0.9</v>
      </c>
      <c r="AD114" s="214">
        <f t="shared" si="54"/>
        <v>10.432500000000001</v>
      </c>
      <c r="AE114" s="214">
        <f t="shared" si="55"/>
        <v>9.3892500000000005</v>
      </c>
      <c r="AF114" s="215">
        <f t="shared" si="56"/>
        <v>120</v>
      </c>
      <c r="AG114" s="212" t="s">
        <v>3453</v>
      </c>
      <c r="AH114" s="212" t="s">
        <v>3452</v>
      </c>
      <c r="AI114" s="212" t="s">
        <v>3454</v>
      </c>
      <c r="AJ114" s="212" t="s">
        <v>3451</v>
      </c>
      <c r="AK114" s="212" t="s">
        <v>3455</v>
      </c>
      <c r="AL114" s="212" t="s">
        <v>3456</v>
      </c>
      <c r="AM114" s="212" t="s">
        <v>3457</v>
      </c>
      <c r="AN114" s="212" t="s">
        <v>3460</v>
      </c>
      <c r="AO114" s="212" t="s">
        <v>3459</v>
      </c>
      <c r="AP114" s="212" t="s">
        <v>3458</v>
      </c>
    </row>
    <row r="115" spans="1:44" s="217" customFormat="1" ht="11.25">
      <c r="A115" s="210">
        <v>105</v>
      </c>
      <c r="B115" s="218" t="s">
        <v>2434</v>
      </c>
      <c r="C115" s="218" t="s">
        <v>2435</v>
      </c>
      <c r="D115" s="213" t="s">
        <v>2436</v>
      </c>
      <c r="E115" s="213">
        <v>24</v>
      </c>
      <c r="F115" s="214">
        <v>10</v>
      </c>
      <c r="G115" s="215">
        <v>30</v>
      </c>
      <c r="H115" s="215" t="s">
        <v>3373</v>
      </c>
      <c r="I115" s="214">
        <v>10.79</v>
      </c>
      <c r="J115" s="215">
        <v>30</v>
      </c>
      <c r="K115" s="215" t="s">
        <v>3373</v>
      </c>
      <c r="L115" s="216">
        <f t="shared" si="47"/>
        <v>10.395</v>
      </c>
      <c r="M115" s="213">
        <f t="shared" si="48"/>
        <v>60</v>
      </c>
      <c r="N115" s="213">
        <f t="shared" si="49"/>
        <v>2</v>
      </c>
      <c r="O115" s="213">
        <f t="shared" si="50"/>
        <v>0</v>
      </c>
      <c r="P115" s="214">
        <v>10.15</v>
      </c>
      <c r="Q115" s="215">
        <v>30</v>
      </c>
      <c r="R115" s="215" t="s">
        <v>3372</v>
      </c>
      <c r="S115" s="214">
        <v>10.28</v>
      </c>
      <c r="T115" s="215">
        <v>30</v>
      </c>
      <c r="U115" s="215" t="s">
        <v>3372</v>
      </c>
      <c r="V115" s="214">
        <f t="shared" si="43"/>
        <v>10.215</v>
      </c>
      <c r="W115" s="215">
        <f t="shared" si="44"/>
        <v>60</v>
      </c>
      <c r="X115" s="215">
        <f t="shared" si="45"/>
        <v>0</v>
      </c>
      <c r="Y115" s="215">
        <f t="shared" si="46"/>
        <v>0</v>
      </c>
      <c r="Z115" s="215">
        <f t="shared" si="51"/>
        <v>2</v>
      </c>
      <c r="AA115" s="215">
        <f t="shared" si="52"/>
        <v>0</v>
      </c>
      <c r="AB115" s="215">
        <f t="shared" si="53"/>
        <v>2</v>
      </c>
      <c r="AC115" s="214">
        <f t="shared" si="57"/>
        <v>0.91</v>
      </c>
      <c r="AD115" s="214">
        <f t="shared" si="54"/>
        <v>10.305</v>
      </c>
      <c r="AE115" s="214">
        <f t="shared" si="55"/>
        <v>9.3775499999999994</v>
      </c>
      <c r="AF115" s="215">
        <f t="shared" si="56"/>
        <v>120</v>
      </c>
      <c r="AG115" s="212" t="s">
        <v>3451</v>
      </c>
      <c r="AH115" s="212" t="s">
        <v>3456</v>
      </c>
      <c r="AI115" s="212" t="s">
        <v>3452</v>
      </c>
      <c r="AJ115" s="212" t="s">
        <v>3455</v>
      </c>
      <c r="AK115" s="212" t="s">
        <v>3453</v>
      </c>
      <c r="AL115" s="212" t="s">
        <v>3457</v>
      </c>
      <c r="AM115" s="212" t="s">
        <v>3454</v>
      </c>
      <c r="AN115" s="212" t="s">
        <v>3460</v>
      </c>
      <c r="AO115" s="212" t="s">
        <v>3458</v>
      </c>
      <c r="AP115" s="212" t="s">
        <v>3459</v>
      </c>
    </row>
    <row r="116" spans="1:44" s="217" customFormat="1" ht="11.25">
      <c r="A116" s="210">
        <v>106</v>
      </c>
      <c r="B116" s="218" t="s">
        <v>2723</v>
      </c>
      <c r="C116" s="218" t="s">
        <v>2724</v>
      </c>
      <c r="D116" s="213" t="s">
        <v>2725</v>
      </c>
      <c r="E116" s="213">
        <v>28</v>
      </c>
      <c r="F116" s="214">
        <v>10.52</v>
      </c>
      <c r="G116" s="215">
        <v>30</v>
      </c>
      <c r="H116" s="215" t="s">
        <v>3372</v>
      </c>
      <c r="I116" s="214">
        <v>10</v>
      </c>
      <c r="J116" s="215">
        <v>30</v>
      </c>
      <c r="K116" s="215" t="s">
        <v>3373</v>
      </c>
      <c r="L116" s="216">
        <f t="shared" si="47"/>
        <v>10.26</v>
      </c>
      <c r="M116" s="213">
        <f t="shared" si="48"/>
        <v>60</v>
      </c>
      <c r="N116" s="213">
        <f t="shared" si="49"/>
        <v>1</v>
      </c>
      <c r="O116" s="213">
        <f t="shared" si="50"/>
        <v>0</v>
      </c>
      <c r="P116" s="214">
        <v>9.75</v>
      </c>
      <c r="Q116" s="215">
        <v>12</v>
      </c>
      <c r="R116" s="215" t="s">
        <v>3373</v>
      </c>
      <c r="S116" s="214">
        <v>11.24</v>
      </c>
      <c r="T116" s="215">
        <v>30</v>
      </c>
      <c r="U116" s="215" t="s">
        <v>3372</v>
      </c>
      <c r="V116" s="214">
        <f t="shared" si="43"/>
        <v>10.495000000000001</v>
      </c>
      <c r="W116" s="215">
        <f t="shared" si="44"/>
        <v>60</v>
      </c>
      <c r="X116" s="215">
        <f t="shared" si="45"/>
        <v>1</v>
      </c>
      <c r="Y116" s="215">
        <f t="shared" si="46"/>
        <v>1</v>
      </c>
      <c r="Z116" s="215">
        <f t="shared" si="51"/>
        <v>2</v>
      </c>
      <c r="AA116" s="215">
        <f t="shared" si="52"/>
        <v>1</v>
      </c>
      <c r="AB116" s="215">
        <f t="shared" si="53"/>
        <v>3</v>
      </c>
      <c r="AC116" s="214">
        <f t="shared" si="57"/>
        <v>0.9</v>
      </c>
      <c r="AD116" s="214">
        <f t="shared" si="54"/>
        <v>10.377500000000001</v>
      </c>
      <c r="AE116" s="214">
        <f t="shared" si="55"/>
        <v>9.3397500000000022</v>
      </c>
      <c r="AF116" s="215">
        <f t="shared" si="56"/>
        <v>120</v>
      </c>
      <c r="AG116" s="212" t="s">
        <v>3453</v>
      </c>
      <c r="AH116" s="212" t="s">
        <v>3451</v>
      </c>
      <c r="AI116" s="212" t="s">
        <v>3457</v>
      </c>
      <c r="AJ116" s="212" t="s">
        <v>3456</v>
      </c>
      <c r="AK116" s="212" t="s">
        <v>3452</v>
      </c>
      <c r="AL116" s="212" t="s">
        <v>3455</v>
      </c>
      <c r="AM116" s="212" t="s">
        <v>3460</v>
      </c>
      <c r="AN116" s="212" t="s">
        <v>3454</v>
      </c>
      <c r="AO116" s="212" t="s">
        <v>3459</v>
      </c>
      <c r="AP116" s="212" t="s">
        <v>3458</v>
      </c>
    </row>
    <row r="117" spans="1:44" s="217" customFormat="1" ht="11.25">
      <c r="A117" s="210">
        <v>107</v>
      </c>
      <c r="B117" s="218" t="s">
        <v>2091</v>
      </c>
      <c r="C117" s="218" t="s">
        <v>2092</v>
      </c>
      <c r="D117" s="221" t="s">
        <v>2093</v>
      </c>
      <c r="E117" s="213">
        <v>21</v>
      </c>
      <c r="F117" s="214">
        <v>11.19</v>
      </c>
      <c r="G117" s="215">
        <v>30</v>
      </c>
      <c r="H117" s="215" t="s">
        <v>3373</v>
      </c>
      <c r="I117" s="214">
        <v>10.050000000000001</v>
      </c>
      <c r="J117" s="215">
        <v>30</v>
      </c>
      <c r="K117" s="215" t="s">
        <v>3373</v>
      </c>
      <c r="L117" s="216">
        <f t="shared" si="47"/>
        <v>10.620000000000001</v>
      </c>
      <c r="M117" s="213">
        <f t="shared" si="48"/>
        <v>60</v>
      </c>
      <c r="N117" s="213">
        <f t="shared" si="49"/>
        <v>2</v>
      </c>
      <c r="O117" s="213">
        <f t="shared" si="50"/>
        <v>0</v>
      </c>
      <c r="P117" s="214">
        <v>10.18</v>
      </c>
      <c r="Q117" s="215">
        <v>30</v>
      </c>
      <c r="R117" s="215" t="s">
        <v>3372</v>
      </c>
      <c r="S117" s="214">
        <v>10.050000000000001</v>
      </c>
      <c r="T117" s="215">
        <v>30</v>
      </c>
      <c r="U117" s="215" t="s">
        <v>3373</v>
      </c>
      <c r="V117" s="214">
        <f t="shared" si="43"/>
        <v>10.115</v>
      </c>
      <c r="W117" s="215">
        <f t="shared" si="44"/>
        <v>60</v>
      </c>
      <c r="X117" s="215">
        <f t="shared" si="45"/>
        <v>1</v>
      </c>
      <c r="Y117" s="215">
        <f t="shared" si="46"/>
        <v>0</v>
      </c>
      <c r="Z117" s="215">
        <f t="shared" si="51"/>
        <v>3</v>
      </c>
      <c r="AA117" s="215">
        <f t="shared" si="52"/>
        <v>0</v>
      </c>
      <c r="AB117" s="215">
        <f t="shared" si="53"/>
        <v>3</v>
      </c>
      <c r="AC117" s="214">
        <f t="shared" si="57"/>
        <v>0.9</v>
      </c>
      <c r="AD117" s="214">
        <f t="shared" si="54"/>
        <v>10.3675</v>
      </c>
      <c r="AE117" s="214">
        <f t="shared" si="55"/>
        <v>9.3307500000000001</v>
      </c>
      <c r="AF117" s="215">
        <f t="shared" si="56"/>
        <v>120</v>
      </c>
      <c r="AG117" s="212" t="s">
        <v>3456</v>
      </c>
      <c r="AH117" s="212" t="s">
        <v>3453</v>
      </c>
      <c r="AI117" s="212" t="s">
        <v>3455</v>
      </c>
      <c r="AJ117" s="212" t="s">
        <v>3452</v>
      </c>
      <c r="AK117" s="212" t="s">
        <v>3454</v>
      </c>
      <c r="AL117" s="212" t="s">
        <v>3457</v>
      </c>
      <c r="AM117" s="212" t="s">
        <v>3451</v>
      </c>
      <c r="AN117" s="212" t="s">
        <v>3460</v>
      </c>
      <c r="AO117" s="212" t="s">
        <v>3459</v>
      </c>
      <c r="AP117" s="212" t="s">
        <v>3458</v>
      </c>
    </row>
    <row r="118" spans="1:44" s="217" customFormat="1" ht="11.25">
      <c r="A118" s="210">
        <v>108</v>
      </c>
      <c r="B118" s="218" t="s">
        <v>2183</v>
      </c>
      <c r="C118" s="218" t="s">
        <v>2184</v>
      </c>
      <c r="D118" s="213" t="s">
        <v>2185</v>
      </c>
      <c r="E118" s="213">
        <v>21</v>
      </c>
      <c r="F118" s="214">
        <v>10.84</v>
      </c>
      <c r="G118" s="215">
        <v>30</v>
      </c>
      <c r="H118" s="215" t="s">
        <v>3372</v>
      </c>
      <c r="I118" s="214">
        <v>10</v>
      </c>
      <c r="J118" s="215">
        <v>30</v>
      </c>
      <c r="K118" s="215" t="s">
        <v>3373</v>
      </c>
      <c r="L118" s="216">
        <f t="shared" si="47"/>
        <v>10.42</v>
      </c>
      <c r="M118" s="213">
        <f t="shared" si="48"/>
        <v>60</v>
      </c>
      <c r="N118" s="213">
        <f t="shared" si="49"/>
        <v>1</v>
      </c>
      <c r="O118" s="213">
        <f t="shared" si="50"/>
        <v>0</v>
      </c>
      <c r="P118" s="214">
        <v>9.11</v>
      </c>
      <c r="Q118" s="215">
        <v>12</v>
      </c>
      <c r="R118" s="215" t="s">
        <v>3373</v>
      </c>
      <c r="S118" s="214">
        <v>11.51</v>
      </c>
      <c r="T118" s="215">
        <v>30</v>
      </c>
      <c r="U118" s="215" t="s">
        <v>3372</v>
      </c>
      <c r="V118" s="214">
        <f t="shared" ref="V118:V149" si="58">(P118+S118)/2</f>
        <v>10.309999999999999</v>
      </c>
      <c r="W118" s="215">
        <f t="shared" ref="W118:W149" si="59">IF(V118&gt;=10,60,Q118+T118)</f>
        <v>60</v>
      </c>
      <c r="X118" s="215">
        <f t="shared" ref="X118:X149" si="60">IF(R118="ACC",0,1)+IF(U118="ACC",0,1)</f>
        <v>1</v>
      </c>
      <c r="Y118" s="215">
        <f t="shared" ref="Y118:Y149" si="61">IF(P118&lt;10,1,(IF(S118&lt;10,1,0)))</f>
        <v>1</v>
      </c>
      <c r="Z118" s="215">
        <f t="shared" si="51"/>
        <v>2</v>
      </c>
      <c r="AA118" s="215">
        <f t="shared" si="52"/>
        <v>1</v>
      </c>
      <c r="AB118" s="215">
        <f t="shared" si="53"/>
        <v>3</v>
      </c>
      <c r="AC118" s="214">
        <f t="shared" si="57"/>
        <v>0.9</v>
      </c>
      <c r="AD118" s="214">
        <f t="shared" si="54"/>
        <v>10.364999999999998</v>
      </c>
      <c r="AE118" s="214">
        <f t="shared" si="55"/>
        <v>9.3284999999999982</v>
      </c>
      <c r="AF118" s="215">
        <f t="shared" si="56"/>
        <v>120</v>
      </c>
      <c r="AG118" s="212" t="s">
        <v>3453</v>
      </c>
      <c r="AH118" s="212" t="s">
        <v>3456</v>
      </c>
      <c r="AI118" s="212" t="s">
        <v>3451</v>
      </c>
      <c r="AJ118" s="212" t="s">
        <v>3455</v>
      </c>
      <c r="AK118" s="212" t="s">
        <v>3452</v>
      </c>
      <c r="AL118" s="212" t="s">
        <v>3457</v>
      </c>
      <c r="AM118" s="212" t="s">
        <v>3460</v>
      </c>
      <c r="AN118" s="212" t="s">
        <v>3454</v>
      </c>
      <c r="AO118" s="212" t="s">
        <v>3459</v>
      </c>
      <c r="AP118" s="212" t="s">
        <v>3458</v>
      </c>
    </row>
    <row r="119" spans="1:44" s="217" customFormat="1" ht="11.25">
      <c r="A119" s="210">
        <v>109</v>
      </c>
      <c r="B119" s="218" t="s">
        <v>197</v>
      </c>
      <c r="C119" s="218" t="s">
        <v>198</v>
      </c>
      <c r="D119" s="213" t="s">
        <v>199</v>
      </c>
      <c r="E119" s="213">
        <v>2</v>
      </c>
      <c r="F119" s="214">
        <v>10.71</v>
      </c>
      <c r="G119" s="215">
        <v>30</v>
      </c>
      <c r="H119" s="215" t="s">
        <v>3372</v>
      </c>
      <c r="I119" s="214">
        <v>10</v>
      </c>
      <c r="J119" s="215">
        <v>30</v>
      </c>
      <c r="K119" s="215" t="s">
        <v>3373</v>
      </c>
      <c r="L119" s="216">
        <f t="shared" si="47"/>
        <v>10.355</v>
      </c>
      <c r="M119" s="213">
        <f t="shared" si="48"/>
        <v>60</v>
      </c>
      <c r="N119" s="213">
        <f t="shared" si="49"/>
        <v>1</v>
      </c>
      <c r="O119" s="213">
        <f t="shared" si="50"/>
        <v>0</v>
      </c>
      <c r="P119" s="214">
        <v>9.7899999999999991</v>
      </c>
      <c r="Q119" s="215">
        <v>12</v>
      </c>
      <c r="R119" s="215" t="s">
        <v>3373</v>
      </c>
      <c r="S119" s="214">
        <v>10.94</v>
      </c>
      <c r="T119" s="215">
        <v>30</v>
      </c>
      <c r="U119" s="215" t="s">
        <v>3372</v>
      </c>
      <c r="V119" s="214">
        <f t="shared" si="58"/>
        <v>10.364999999999998</v>
      </c>
      <c r="W119" s="215">
        <f t="shared" si="59"/>
        <v>60</v>
      </c>
      <c r="X119" s="215">
        <f t="shared" si="60"/>
        <v>1</v>
      </c>
      <c r="Y119" s="215">
        <f t="shared" si="61"/>
        <v>1</v>
      </c>
      <c r="Z119" s="215">
        <f t="shared" si="51"/>
        <v>2</v>
      </c>
      <c r="AA119" s="215">
        <f t="shared" si="52"/>
        <v>1</v>
      </c>
      <c r="AB119" s="215">
        <f t="shared" si="53"/>
        <v>3</v>
      </c>
      <c r="AC119" s="214">
        <f t="shared" si="57"/>
        <v>0.9</v>
      </c>
      <c r="AD119" s="214">
        <f t="shared" si="54"/>
        <v>10.36</v>
      </c>
      <c r="AE119" s="214">
        <f t="shared" si="55"/>
        <v>9.3239999999999998</v>
      </c>
      <c r="AF119" s="215">
        <f t="shared" si="56"/>
        <v>120</v>
      </c>
      <c r="AG119" s="212" t="s">
        <v>3452</v>
      </c>
      <c r="AH119" s="212" t="s">
        <v>3456</v>
      </c>
      <c r="AI119" s="212" t="s">
        <v>3455</v>
      </c>
      <c r="AJ119" s="212" t="s">
        <v>3453</v>
      </c>
      <c r="AK119" s="212" t="s">
        <v>3454</v>
      </c>
      <c r="AL119" s="212" t="s">
        <v>3451</v>
      </c>
      <c r="AM119" s="212" t="s">
        <v>3460</v>
      </c>
      <c r="AN119" s="212" t="s">
        <v>3457</v>
      </c>
      <c r="AO119" s="212" t="s">
        <v>3459</v>
      </c>
      <c r="AP119" s="212" t="s">
        <v>3458</v>
      </c>
    </row>
    <row r="120" spans="1:44" s="217" customFormat="1" ht="11.25">
      <c r="A120" s="210">
        <v>110</v>
      </c>
      <c r="B120" s="218" t="s">
        <v>1929</v>
      </c>
      <c r="C120" s="218" t="s">
        <v>595</v>
      </c>
      <c r="D120" s="221" t="s">
        <v>2735</v>
      </c>
      <c r="E120" s="213">
        <v>28</v>
      </c>
      <c r="F120" s="214">
        <v>10.01</v>
      </c>
      <c r="G120" s="215">
        <v>30</v>
      </c>
      <c r="H120" s="215" t="s">
        <v>3372</v>
      </c>
      <c r="I120" s="214">
        <v>10</v>
      </c>
      <c r="J120" s="215">
        <v>30</v>
      </c>
      <c r="K120" s="215" t="s">
        <v>3373</v>
      </c>
      <c r="L120" s="216">
        <f t="shared" si="47"/>
        <v>10.004999999999999</v>
      </c>
      <c r="M120" s="213">
        <f t="shared" si="48"/>
        <v>60</v>
      </c>
      <c r="N120" s="213">
        <f t="shared" si="49"/>
        <v>1</v>
      </c>
      <c r="O120" s="213">
        <f t="shared" si="50"/>
        <v>0</v>
      </c>
      <c r="P120" s="214">
        <v>9.6300000000000008</v>
      </c>
      <c r="Q120" s="215">
        <v>22</v>
      </c>
      <c r="R120" s="215" t="s">
        <v>3373</v>
      </c>
      <c r="S120" s="214">
        <v>11.75</v>
      </c>
      <c r="T120" s="215">
        <v>30</v>
      </c>
      <c r="U120" s="215" t="s">
        <v>3372</v>
      </c>
      <c r="V120" s="214">
        <f t="shared" si="58"/>
        <v>10.690000000000001</v>
      </c>
      <c r="W120" s="215">
        <f t="shared" si="59"/>
        <v>60</v>
      </c>
      <c r="X120" s="215">
        <f t="shared" si="60"/>
        <v>1</v>
      </c>
      <c r="Y120" s="215">
        <f t="shared" si="61"/>
        <v>1</v>
      </c>
      <c r="Z120" s="215">
        <f t="shared" si="51"/>
        <v>2</v>
      </c>
      <c r="AA120" s="215">
        <f t="shared" si="52"/>
        <v>1</v>
      </c>
      <c r="AB120" s="215">
        <f t="shared" si="53"/>
        <v>3</v>
      </c>
      <c r="AC120" s="214">
        <f t="shared" si="57"/>
        <v>0.9</v>
      </c>
      <c r="AD120" s="214">
        <f t="shared" si="54"/>
        <v>10.3475</v>
      </c>
      <c r="AE120" s="214">
        <f t="shared" si="55"/>
        <v>9.3127500000000012</v>
      </c>
      <c r="AF120" s="215">
        <f t="shared" si="56"/>
        <v>120</v>
      </c>
      <c r="AG120" s="212" t="s">
        <v>3452</v>
      </c>
      <c r="AH120" s="212" t="s">
        <v>3456</v>
      </c>
      <c r="AI120" s="212" t="s">
        <v>3454</v>
      </c>
      <c r="AJ120" s="212" t="s">
        <v>3457</v>
      </c>
      <c r="AK120" s="212" t="s">
        <v>3460</v>
      </c>
      <c r="AL120" s="212" t="s">
        <v>3455</v>
      </c>
      <c r="AM120" s="212" t="s">
        <v>3451</v>
      </c>
      <c r="AN120" s="212" t="s">
        <v>3453</v>
      </c>
      <c r="AO120" s="212" t="s">
        <v>3458</v>
      </c>
      <c r="AP120" s="212" t="s">
        <v>3459</v>
      </c>
    </row>
    <row r="121" spans="1:44" s="217" customFormat="1" ht="11.25">
      <c r="A121" s="210">
        <v>111</v>
      </c>
      <c r="B121" s="218" t="s">
        <v>1177</v>
      </c>
      <c r="C121" s="218" t="s">
        <v>1340</v>
      </c>
      <c r="D121" s="221" t="s">
        <v>1341</v>
      </c>
      <c r="E121" s="213">
        <v>13</v>
      </c>
      <c r="F121" s="214">
        <v>11.81</v>
      </c>
      <c r="G121" s="215">
        <v>30</v>
      </c>
      <c r="H121" s="215" t="s">
        <v>3372</v>
      </c>
      <c r="I121" s="214">
        <v>10</v>
      </c>
      <c r="J121" s="215">
        <v>30</v>
      </c>
      <c r="K121" s="215" t="s">
        <v>3373</v>
      </c>
      <c r="L121" s="216">
        <f t="shared" si="47"/>
        <v>10.905000000000001</v>
      </c>
      <c r="M121" s="213">
        <f t="shared" si="48"/>
        <v>60</v>
      </c>
      <c r="N121" s="213">
        <f t="shared" si="49"/>
        <v>1</v>
      </c>
      <c r="O121" s="213">
        <f t="shared" si="50"/>
        <v>0</v>
      </c>
      <c r="P121" s="214">
        <v>10.24</v>
      </c>
      <c r="Q121" s="215">
        <v>30</v>
      </c>
      <c r="R121" s="215" t="s">
        <v>3373</v>
      </c>
      <c r="S121" s="214">
        <v>12.29</v>
      </c>
      <c r="T121" s="215">
        <v>30</v>
      </c>
      <c r="U121" s="215" t="s">
        <v>3372</v>
      </c>
      <c r="V121" s="214">
        <f t="shared" si="58"/>
        <v>11.265000000000001</v>
      </c>
      <c r="W121" s="215">
        <f t="shared" si="59"/>
        <v>60</v>
      </c>
      <c r="X121" s="215">
        <f t="shared" si="60"/>
        <v>1</v>
      </c>
      <c r="Y121" s="215">
        <f t="shared" si="61"/>
        <v>0</v>
      </c>
      <c r="Z121" s="215">
        <f t="shared" si="51"/>
        <v>2</v>
      </c>
      <c r="AA121" s="215">
        <f t="shared" si="52"/>
        <v>0</v>
      </c>
      <c r="AB121" s="215">
        <f t="shared" si="53"/>
        <v>2</v>
      </c>
      <c r="AC121" s="214">
        <f>IF(AB121=0,0.86,IF(AB121=1,0.85,IF(AB121=2,0.84,IF(AB121=3,0.83,IF(AB121=4,0.82,IF(AB121=5,0.81,IF(AB121=6,0.8)))))))</f>
        <v>0.84</v>
      </c>
      <c r="AD121" s="214">
        <f t="shared" si="54"/>
        <v>11.085000000000001</v>
      </c>
      <c r="AE121" s="214">
        <f t="shared" si="55"/>
        <v>9.3114000000000008</v>
      </c>
      <c r="AF121" s="215">
        <f t="shared" si="56"/>
        <v>120</v>
      </c>
      <c r="AG121" s="212" t="s">
        <v>3456</v>
      </c>
      <c r="AH121" s="212" t="s">
        <v>3457</v>
      </c>
      <c r="AI121" s="212" t="s">
        <v>3455</v>
      </c>
      <c r="AJ121" s="212" t="s">
        <v>3460</v>
      </c>
      <c r="AK121" s="212" t="s">
        <v>3451</v>
      </c>
      <c r="AL121" s="212" t="s">
        <v>3454</v>
      </c>
      <c r="AM121" s="212" t="s">
        <v>3453</v>
      </c>
      <c r="AN121" s="212" t="s">
        <v>3452</v>
      </c>
      <c r="AO121" s="212" t="s">
        <v>3459</v>
      </c>
      <c r="AP121" s="212" t="s">
        <v>3458</v>
      </c>
    </row>
    <row r="122" spans="1:44" s="217" customFormat="1" ht="11.25">
      <c r="A122" s="210">
        <v>112</v>
      </c>
      <c r="B122" s="222" t="s">
        <v>270</v>
      </c>
      <c r="C122" s="222" t="s">
        <v>1723</v>
      </c>
      <c r="D122" s="221" t="s">
        <v>1724</v>
      </c>
      <c r="E122" s="213">
        <v>17</v>
      </c>
      <c r="F122" s="214">
        <v>11.43</v>
      </c>
      <c r="G122" s="215">
        <v>30</v>
      </c>
      <c r="H122" s="215" t="s">
        <v>3372</v>
      </c>
      <c r="I122" s="214">
        <v>9.32</v>
      </c>
      <c r="J122" s="215">
        <v>18</v>
      </c>
      <c r="K122" s="215" t="s">
        <v>3372</v>
      </c>
      <c r="L122" s="216">
        <f t="shared" si="47"/>
        <v>10.375</v>
      </c>
      <c r="M122" s="213">
        <f t="shared" si="48"/>
        <v>60</v>
      </c>
      <c r="N122" s="213">
        <f t="shared" si="49"/>
        <v>0</v>
      </c>
      <c r="O122" s="213">
        <f t="shared" si="50"/>
        <v>1</v>
      </c>
      <c r="P122" s="214">
        <v>9.8800000000000008</v>
      </c>
      <c r="Q122" s="215">
        <v>16</v>
      </c>
      <c r="R122" s="215" t="s">
        <v>3373</v>
      </c>
      <c r="S122" s="214">
        <v>10.72</v>
      </c>
      <c r="T122" s="215">
        <v>30</v>
      </c>
      <c r="U122" s="215" t="s">
        <v>3372</v>
      </c>
      <c r="V122" s="214">
        <f t="shared" si="58"/>
        <v>10.3</v>
      </c>
      <c r="W122" s="215">
        <f t="shared" si="59"/>
        <v>60</v>
      </c>
      <c r="X122" s="215">
        <f t="shared" si="60"/>
        <v>1</v>
      </c>
      <c r="Y122" s="215">
        <f t="shared" si="61"/>
        <v>1</v>
      </c>
      <c r="Z122" s="215">
        <f t="shared" si="51"/>
        <v>1</v>
      </c>
      <c r="AA122" s="215">
        <f t="shared" si="52"/>
        <v>2</v>
      </c>
      <c r="AB122" s="215">
        <f t="shared" si="53"/>
        <v>3</v>
      </c>
      <c r="AC122" s="214">
        <f t="shared" ref="AC122:AC132" si="62">IF(AB122=0,0.93,IF(AB122=1,0.92,IF(AB122=2,0.91,IF(AB122=3,0.9,IF(AB122=4,0.89,IF(AB122=5,0.88,IF(AB122=6,0.87)))))))</f>
        <v>0.9</v>
      </c>
      <c r="AD122" s="214">
        <f t="shared" si="54"/>
        <v>10.3375</v>
      </c>
      <c r="AE122" s="214">
        <f t="shared" si="55"/>
        <v>9.3037500000000009</v>
      </c>
      <c r="AF122" s="215">
        <f t="shared" si="56"/>
        <v>120</v>
      </c>
      <c r="AG122" s="212" t="s">
        <v>3453</v>
      </c>
      <c r="AH122" s="212" t="s">
        <v>3451</v>
      </c>
      <c r="AI122" s="212" t="s">
        <v>3455</v>
      </c>
      <c r="AJ122" s="212" t="s">
        <v>3454</v>
      </c>
      <c r="AK122" s="212" t="s">
        <v>3452</v>
      </c>
      <c r="AL122" s="212" t="s">
        <v>3457</v>
      </c>
      <c r="AM122" s="212" t="s">
        <v>3456</v>
      </c>
      <c r="AN122" s="212" t="s">
        <v>3460</v>
      </c>
      <c r="AO122" s="212" t="s">
        <v>3458</v>
      </c>
      <c r="AP122" s="212" t="s">
        <v>3459</v>
      </c>
    </row>
    <row r="123" spans="1:44" s="217" customFormat="1" ht="11.25">
      <c r="A123" s="210">
        <v>113</v>
      </c>
      <c r="B123" s="222" t="s">
        <v>985</v>
      </c>
      <c r="C123" s="222" t="s">
        <v>986</v>
      </c>
      <c r="D123" s="221" t="s">
        <v>987</v>
      </c>
      <c r="E123" s="213">
        <v>9</v>
      </c>
      <c r="F123" s="214">
        <v>9.34</v>
      </c>
      <c r="G123" s="215">
        <v>11</v>
      </c>
      <c r="H123" s="215" t="s">
        <v>3373</v>
      </c>
      <c r="I123" s="214">
        <v>10.66</v>
      </c>
      <c r="J123" s="215">
        <v>30</v>
      </c>
      <c r="K123" s="215" t="s">
        <v>3373</v>
      </c>
      <c r="L123" s="216">
        <f t="shared" si="47"/>
        <v>10</v>
      </c>
      <c r="M123" s="213">
        <f t="shared" si="48"/>
        <v>60</v>
      </c>
      <c r="N123" s="213">
        <f t="shared" si="49"/>
        <v>2</v>
      </c>
      <c r="O123" s="213">
        <f t="shared" si="50"/>
        <v>1</v>
      </c>
      <c r="P123" s="214">
        <v>9.06</v>
      </c>
      <c r="Q123" s="215">
        <v>5</v>
      </c>
      <c r="R123" s="215" t="s">
        <v>3373</v>
      </c>
      <c r="S123" s="214">
        <v>13.56</v>
      </c>
      <c r="T123" s="215">
        <v>30</v>
      </c>
      <c r="U123" s="215" t="s">
        <v>3373</v>
      </c>
      <c r="V123" s="214">
        <f t="shared" si="58"/>
        <v>11.31</v>
      </c>
      <c r="W123" s="215">
        <f t="shared" si="59"/>
        <v>60</v>
      </c>
      <c r="X123" s="215">
        <f t="shared" si="60"/>
        <v>2</v>
      </c>
      <c r="Y123" s="215">
        <f t="shared" si="61"/>
        <v>1</v>
      </c>
      <c r="Z123" s="215">
        <f t="shared" si="51"/>
        <v>4</v>
      </c>
      <c r="AA123" s="215">
        <f t="shared" si="52"/>
        <v>2</v>
      </c>
      <c r="AB123" s="215">
        <f t="shared" si="53"/>
        <v>6</v>
      </c>
      <c r="AC123" s="214">
        <f t="shared" si="62"/>
        <v>0.87</v>
      </c>
      <c r="AD123" s="214">
        <f t="shared" si="54"/>
        <v>10.655000000000001</v>
      </c>
      <c r="AE123" s="214">
        <f t="shared" si="55"/>
        <v>9.2698500000000017</v>
      </c>
      <c r="AF123" s="215">
        <f t="shared" si="56"/>
        <v>120</v>
      </c>
      <c r="AG123" s="212" t="s">
        <v>3452</v>
      </c>
      <c r="AH123" s="212" t="s">
        <v>3451</v>
      </c>
      <c r="AI123" s="212" t="s">
        <v>3453</v>
      </c>
      <c r="AJ123" s="212" t="s">
        <v>3457</v>
      </c>
      <c r="AK123" s="212" t="s">
        <v>3456</v>
      </c>
      <c r="AL123" s="212" t="s">
        <v>3454</v>
      </c>
      <c r="AM123" s="212" t="s">
        <v>3455</v>
      </c>
      <c r="AN123" s="212" t="s">
        <v>3460</v>
      </c>
      <c r="AO123" s="212" t="s">
        <v>3458</v>
      </c>
      <c r="AP123" s="212" t="s">
        <v>3459</v>
      </c>
    </row>
    <row r="124" spans="1:44" s="217" customFormat="1" ht="11.25">
      <c r="A124" s="210">
        <v>114</v>
      </c>
      <c r="B124" s="222" t="s">
        <v>397</v>
      </c>
      <c r="C124" s="222" t="s">
        <v>398</v>
      </c>
      <c r="D124" s="221" t="s">
        <v>399</v>
      </c>
      <c r="E124" s="213">
        <v>3</v>
      </c>
      <c r="F124" s="214">
        <v>10.59</v>
      </c>
      <c r="G124" s="215">
        <v>30</v>
      </c>
      <c r="H124" s="215" t="s">
        <v>3373</v>
      </c>
      <c r="I124" s="214">
        <v>9.41</v>
      </c>
      <c r="J124" s="215">
        <v>18</v>
      </c>
      <c r="K124" s="215" t="s">
        <v>3373</v>
      </c>
      <c r="L124" s="216">
        <f t="shared" si="47"/>
        <v>10</v>
      </c>
      <c r="M124" s="213">
        <f t="shared" si="48"/>
        <v>60</v>
      </c>
      <c r="N124" s="213">
        <f t="shared" si="49"/>
        <v>2</v>
      </c>
      <c r="O124" s="213">
        <f t="shared" si="50"/>
        <v>1</v>
      </c>
      <c r="P124" s="214">
        <v>9.6300000000000008</v>
      </c>
      <c r="Q124" s="215">
        <v>10</v>
      </c>
      <c r="R124" s="215" t="s">
        <v>3373</v>
      </c>
      <c r="S124" s="214">
        <v>12.49</v>
      </c>
      <c r="T124" s="215">
        <v>30</v>
      </c>
      <c r="U124" s="215" t="s">
        <v>3372</v>
      </c>
      <c r="V124" s="214">
        <f t="shared" si="58"/>
        <v>11.06</v>
      </c>
      <c r="W124" s="215">
        <f t="shared" si="59"/>
        <v>60</v>
      </c>
      <c r="X124" s="215">
        <f t="shared" si="60"/>
        <v>1</v>
      </c>
      <c r="Y124" s="215">
        <f t="shared" si="61"/>
        <v>1</v>
      </c>
      <c r="Z124" s="215">
        <f t="shared" si="51"/>
        <v>3</v>
      </c>
      <c r="AA124" s="215">
        <f t="shared" si="52"/>
        <v>2</v>
      </c>
      <c r="AB124" s="215">
        <f t="shared" si="53"/>
        <v>5</v>
      </c>
      <c r="AC124" s="214">
        <f t="shared" si="62"/>
        <v>0.88</v>
      </c>
      <c r="AD124" s="214">
        <f t="shared" si="54"/>
        <v>10.530000000000001</v>
      </c>
      <c r="AE124" s="214">
        <f t="shared" si="55"/>
        <v>9.2664000000000009</v>
      </c>
      <c r="AF124" s="215">
        <f t="shared" si="56"/>
        <v>120</v>
      </c>
      <c r="AG124" s="212" t="s">
        <v>3453</v>
      </c>
      <c r="AH124" s="212" t="s">
        <v>3451</v>
      </c>
      <c r="AI124" s="212" t="s">
        <v>3456</v>
      </c>
      <c r="AJ124" s="212" t="s">
        <v>3457</v>
      </c>
      <c r="AK124" s="212" t="s">
        <v>3460</v>
      </c>
      <c r="AL124" s="212" t="s">
        <v>3455</v>
      </c>
      <c r="AM124" s="212" t="s">
        <v>3454</v>
      </c>
      <c r="AN124" s="212" t="s">
        <v>3452</v>
      </c>
      <c r="AO124" s="212" t="s">
        <v>3459</v>
      </c>
      <c r="AP124" s="212" t="s">
        <v>3458</v>
      </c>
    </row>
    <row r="125" spans="1:44" s="217" customFormat="1" ht="11.25">
      <c r="A125" s="210">
        <v>115</v>
      </c>
      <c r="B125" s="218" t="s">
        <v>382</v>
      </c>
      <c r="C125" s="218" t="s">
        <v>383</v>
      </c>
      <c r="D125" s="221" t="s">
        <v>384</v>
      </c>
      <c r="E125" s="213">
        <v>3</v>
      </c>
      <c r="F125" s="214">
        <v>10.07</v>
      </c>
      <c r="G125" s="215">
        <v>30</v>
      </c>
      <c r="H125" s="215" t="s">
        <v>3372</v>
      </c>
      <c r="I125" s="214">
        <v>10.58</v>
      </c>
      <c r="J125" s="215">
        <v>30</v>
      </c>
      <c r="K125" s="215" t="s">
        <v>3373</v>
      </c>
      <c r="L125" s="216">
        <f t="shared" si="47"/>
        <v>10.324999999999999</v>
      </c>
      <c r="M125" s="213">
        <f t="shared" si="48"/>
        <v>60</v>
      </c>
      <c r="N125" s="213">
        <f t="shared" si="49"/>
        <v>1</v>
      </c>
      <c r="O125" s="213">
        <f t="shared" si="50"/>
        <v>0</v>
      </c>
      <c r="P125" s="214">
        <v>8.89</v>
      </c>
      <c r="Q125" s="215">
        <v>10</v>
      </c>
      <c r="R125" s="215" t="s">
        <v>3373</v>
      </c>
      <c r="S125" s="214">
        <v>11.56</v>
      </c>
      <c r="T125" s="215">
        <v>30</v>
      </c>
      <c r="U125" s="215" t="s">
        <v>3372</v>
      </c>
      <c r="V125" s="214">
        <f t="shared" si="58"/>
        <v>10.225000000000001</v>
      </c>
      <c r="W125" s="215">
        <f t="shared" si="59"/>
        <v>60</v>
      </c>
      <c r="X125" s="215">
        <f t="shared" si="60"/>
        <v>1</v>
      </c>
      <c r="Y125" s="215">
        <f t="shared" si="61"/>
        <v>1</v>
      </c>
      <c r="Z125" s="215">
        <f t="shared" si="51"/>
        <v>2</v>
      </c>
      <c r="AA125" s="215">
        <f t="shared" si="52"/>
        <v>1</v>
      </c>
      <c r="AB125" s="215">
        <f t="shared" si="53"/>
        <v>3</v>
      </c>
      <c r="AC125" s="214">
        <f t="shared" si="62"/>
        <v>0.9</v>
      </c>
      <c r="AD125" s="214">
        <f t="shared" si="54"/>
        <v>10.275</v>
      </c>
      <c r="AE125" s="214">
        <f t="shared" si="55"/>
        <v>9.2475000000000005</v>
      </c>
      <c r="AF125" s="215">
        <f t="shared" si="56"/>
        <v>120</v>
      </c>
      <c r="AG125" s="212" t="s">
        <v>3451</v>
      </c>
      <c r="AH125" s="212" t="s">
        <v>3457</v>
      </c>
      <c r="AI125" s="212" t="s">
        <v>3456</v>
      </c>
      <c r="AJ125" s="212" t="s">
        <v>3453</v>
      </c>
      <c r="AK125" s="212" t="s">
        <v>3460</v>
      </c>
      <c r="AL125" s="212" t="s">
        <v>3458</v>
      </c>
      <c r="AM125" s="212" t="s">
        <v>3452</v>
      </c>
      <c r="AN125" s="212" t="s">
        <v>3455</v>
      </c>
      <c r="AO125" s="212" t="s">
        <v>3454</v>
      </c>
      <c r="AP125" s="212" t="s">
        <v>3459</v>
      </c>
    </row>
    <row r="126" spans="1:44" s="217" customFormat="1" ht="11.25">
      <c r="A126" s="210">
        <v>116</v>
      </c>
      <c r="B126" s="222" t="s">
        <v>2279</v>
      </c>
      <c r="C126" s="222" t="s">
        <v>2280</v>
      </c>
      <c r="D126" s="221" t="s">
        <v>2281</v>
      </c>
      <c r="E126" s="213">
        <v>22</v>
      </c>
      <c r="F126" s="214">
        <v>10.33</v>
      </c>
      <c r="G126" s="215">
        <v>30</v>
      </c>
      <c r="H126" s="215" t="s">
        <v>3372</v>
      </c>
      <c r="I126" s="214">
        <v>10.039999999999999</v>
      </c>
      <c r="J126" s="215">
        <v>30</v>
      </c>
      <c r="K126" s="215" t="s">
        <v>3373</v>
      </c>
      <c r="L126" s="216">
        <f t="shared" si="47"/>
        <v>10.184999999999999</v>
      </c>
      <c r="M126" s="213">
        <f t="shared" si="48"/>
        <v>60</v>
      </c>
      <c r="N126" s="213">
        <f t="shared" si="49"/>
        <v>1</v>
      </c>
      <c r="O126" s="213">
        <f t="shared" si="50"/>
        <v>0</v>
      </c>
      <c r="P126" s="214">
        <v>8.9600000000000009</v>
      </c>
      <c r="Q126" s="215">
        <v>10</v>
      </c>
      <c r="R126" s="215" t="s">
        <v>3373</v>
      </c>
      <c r="S126" s="214">
        <v>11.76</v>
      </c>
      <c r="T126" s="215">
        <v>30</v>
      </c>
      <c r="U126" s="215" t="s">
        <v>3372</v>
      </c>
      <c r="V126" s="214">
        <f t="shared" si="58"/>
        <v>10.36</v>
      </c>
      <c r="W126" s="215">
        <f t="shared" si="59"/>
        <v>60</v>
      </c>
      <c r="X126" s="215">
        <f t="shared" si="60"/>
        <v>1</v>
      </c>
      <c r="Y126" s="215">
        <f t="shared" si="61"/>
        <v>1</v>
      </c>
      <c r="Z126" s="215">
        <f t="shared" si="51"/>
        <v>2</v>
      </c>
      <c r="AA126" s="215">
        <f t="shared" si="52"/>
        <v>1</v>
      </c>
      <c r="AB126" s="215">
        <f t="shared" si="53"/>
        <v>3</v>
      </c>
      <c r="AC126" s="214">
        <f t="shared" si="62"/>
        <v>0.9</v>
      </c>
      <c r="AD126" s="214">
        <f t="shared" si="54"/>
        <v>10.272499999999999</v>
      </c>
      <c r="AE126" s="214">
        <f t="shared" si="55"/>
        <v>9.2452499999999986</v>
      </c>
      <c r="AF126" s="215">
        <f t="shared" si="56"/>
        <v>120</v>
      </c>
      <c r="AG126" s="212" t="s">
        <v>3457</v>
      </c>
      <c r="AH126" s="212" t="s">
        <v>3456</v>
      </c>
      <c r="AI126" s="212" t="s">
        <v>3454</v>
      </c>
      <c r="AJ126" s="212" t="s">
        <v>3452</v>
      </c>
      <c r="AK126" s="212" t="s">
        <v>3451</v>
      </c>
      <c r="AL126" s="212" t="s">
        <v>3453</v>
      </c>
      <c r="AM126" s="212" t="s">
        <v>3455</v>
      </c>
      <c r="AN126" s="212" t="s">
        <v>3460</v>
      </c>
      <c r="AO126" s="212" t="s">
        <v>3459</v>
      </c>
      <c r="AP126" s="212" t="s">
        <v>3458</v>
      </c>
    </row>
    <row r="127" spans="1:44">
      <c r="A127" s="210">
        <v>117</v>
      </c>
      <c r="B127" s="289" t="s">
        <v>1331</v>
      </c>
      <c r="C127" s="289" t="s">
        <v>3561</v>
      </c>
      <c r="D127" s="290" t="s">
        <v>1332</v>
      </c>
      <c r="E127" s="291">
        <v>13</v>
      </c>
      <c r="F127" s="292">
        <v>10.88</v>
      </c>
      <c r="G127" s="293">
        <v>30</v>
      </c>
      <c r="H127" s="293" t="s">
        <v>3372</v>
      </c>
      <c r="I127" s="292">
        <v>9.2100000000000009</v>
      </c>
      <c r="J127" s="293">
        <v>18</v>
      </c>
      <c r="K127" s="293" t="s">
        <v>3373</v>
      </c>
      <c r="L127" s="294">
        <f t="shared" si="47"/>
        <v>10.045000000000002</v>
      </c>
      <c r="M127" s="291">
        <f t="shared" si="48"/>
        <v>60</v>
      </c>
      <c r="N127" s="291">
        <f t="shared" si="49"/>
        <v>1</v>
      </c>
      <c r="O127" s="291">
        <f t="shared" si="50"/>
        <v>1</v>
      </c>
      <c r="P127" s="292">
        <v>8.4</v>
      </c>
      <c r="Q127" s="293">
        <v>10</v>
      </c>
      <c r="R127" s="293" t="s">
        <v>3373</v>
      </c>
      <c r="S127" s="292">
        <v>13.04</v>
      </c>
      <c r="T127" s="293">
        <v>30</v>
      </c>
      <c r="U127" s="293" t="s">
        <v>3372</v>
      </c>
      <c r="V127" s="292">
        <f t="shared" si="58"/>
        <v>10.719999999999999</v>
      </c>
      <c r="W127" s="293">
        <f t="shared" si="59"/>
        <v>60</v>
      </c>
      <c r="X127" s="293">
        <f t="shared" si="60"/>
        <v>1</v>
      </c>
      <c r="Y127" s="293">
        <f t="shared" si="61"/>
        <v>1</v>
      </c>
      <c r="Z127" s="293">
        <f t="shared" si="51"/>
        <v>2</v>
      </c>
      <c r="AA127" s="293">
        <f t="shared" si="52"/>
        <v>2</v>
      </c>
      <c r="AB127" s="293">
        <f t="shared" si="53"/>
        <v>4</v>
      </c>
      <c r="AC127" s="292">
        <f t="shared" si="62"/>
        <v>0.89</v>
      </c>
      <c r="AD127" s="292">
        <f t="shared" si="54"/>
        <v>10.3825</v>
      </c>
      <c r="AE127" s="292">
        <f t="shared" si="55"/>
        <v>9.2404250000000001</v>
      </c>
      <c r="AF127" s="293">
        <f t="shared" si="56"/>
        <v>120</v>
      </c>
      <c r="AG127" s="295" t="s">
        <v>3456</v>
      </c>
      <c r="AH127" s="295" t="s">
        <v>3452</v>
      </c>
      <c r="AI127" s="295" t="s">
        <v>3457</v>
      </c>
      <c r="AJ127" s="295" t="s">
        <v>3451</v>
      </c>
      <c r="AK127" s="295" t="s">
        <v>3454</v>
      </c>
      <c r="AL127" s="295" t="s">
        <v>3455</v>
      </c>
      <c r="AM127" s="295" t="s">
        <v>3453</v>
      </c>
      <c r="AN127" s="295" t="s">
        <v>3460</v>
      </c>
      <c r="AO127" s="295" t="s">
        <v>3458</v>
      </c>
      <c r="AP127" s="295" t="s">
        <v>3459</v>
      </c>
      <c r="AQ127" s="217"/>
      <c r="AR127" s="217"/>
    </row>
    <row r="128" spans="1:44" s="217" customFormat="1" ht="11.25">
      <c r="A128" s="210">
        <v>118</v>
      </c>
      <c r="B128" s="218" t="s">
        <v>1375</v>
      </c>
      <c r="C128" s="218" t="s">
        <v>1376</v>
      </c>
      <c r="D128" s="213" t="s">
        <v>1377</v>
      </c>
      <c r="E128" s="213">
        <v>13</v>
      </c>
      <c r="F128" s="214">
        <v>10.32</v>
      </c>
      <c r="G128" s="215">
        <v>30</v>
      </c>
      <c r="H128" s="215" t="s">
        <v>3372</v>
      </c>
      <c r="I128" s="214">
        <v>10</v>
      </c>
      <c r="J128" s="215">
        <v>30</v>
      </c>
      <c r="K128" s="215" t="s">
        <v>3373</v>
      </c>
      <c r="L128" s="216">
        <f t="shared" si="47"/>
        <v>10.16</v>
      </c>
      <c r="M128" s="213">
        <f t="shared" si="48"/>
        <v>60</v>
      </c>
      <c r="N128" s="213">
        <f t="shared" si="49"/>
        <v>1</v>
      </c>
      <c r="O128" s="213">
        <f t="shared" si="50"/>
        <v>0</v>
      </c>
      <c r="P128" s="214">
        <v>9.52</v>
      </c>
      <c r="Q128" s="215">
        <v>10</v>
      </c>
      <c r="R128" s="215" t="s">
        <v>3373</v>
      </c>
      <c r="S128" s="214">
        <v>11.68</v>
      </c>
      <c r="T128" s="215">
        <v>30</v>
      </c>
      <c r="U128" s="215" t="s">
        <v>3373</v>
      </c>
      <c r="V128" s="214">
        <f t="shared" si="58"/>
        <v>10.6</v>
      </c>
      <c r="W128" s="215">
        <f t="shared" si="59"/>
        <v>60</v>
      </c>
      <c r="X128" s="215">
        <f t="shared" si="60"/>
        <v>2</v>
      </c>
      <c r="Y128" s="215">
        <f t="shared" si="61"/>
        <v>1</v>
      </c>
      <c r="Z128" s="215">
        <f t="shared" si="51"/>
        <v>3</v>
      </c>
      <c r="AA128" s="215">
        <f t="shared" si="52"/>
        <v>1</v>
      </c>
      <c r="AB128" s="215">
        <f t="shared" si="53"/>
        <v>4</v>
      </c>
      <c r="AC128" s="214">
        <f t="shared" si="62"/>
        <v>0.89</v>
      </c>
      <c r="AD128" s="214">
        <f t="shared" si="54"/>
        <v>10.379999999999999</v>
      </c>
      <c r="AE128" s="214">
        <f t="shared" si="55"/>
        <v>9.2381999999999991</v>
      </c>
      <c r="AF128" s="215">
        <f t="shared" si="56"/>
        <v>120</v>
      </c>
      <c r="AG128" s="212" t="s">
        <v>3452</v>
      </c>
      <c r="AH128" s="212" t="s">
        <v>3457</v>
      </c>
      <c r="AI128" s="212" t="s">
        <v>3456</v>
      </c>
      <c r="AJ128" s="212" t="s">
        <v>3460</v>
      </c>
      <c r="AK128" s="212" t="s">
        <v>3459</v>
      </c>
      <c r="AL128" s="212" t="s">
        <v>3451</v>
      </c>
      <c r="AM128" s="212" t="s">
        <v>3454</v>
      </c>
      <c r="AN128" s="212" t="s">
        <v>3455</v>
      </c>
      <c r="AO128" s="212" t="s">
        <v>3453</v>
      </c>
      <c r="AP128" s="212" t="s">
        <v>3458</v>
      </c>
    </row>
    <row r="129" spans="1:42" s="217" customFormat="1" ht="11.25">
      <c r="A129" s="210">
        <v>119</v>
      </c>
      <c r="B129" s="218" t="s">
        <v>284</v>
      </c>
      <c r="C129" s="218" t="s">
        <v>487</v>
      </c>
      <c r="D129" s="221" t="s">
        <v>488</v>
      </c>
      <c r="E129" s="213">
        <v>4</v>
      </c>
      <c r="F129" s="214">
        <v>11.91</v>
      </c>
      <c r="G129" s="215">
        <v>30</v>
      </c>
      <c r="H129" s="215" t="s">
        <v>3373</v>
      </c>
      <c r="I129" s="214">
        <v>8.35</v>
      </c>
      <c r="J129" s="215">
        <v>12</v>
      </c>
      <c r="K129" s="215" t="s">
        <v>3372</v>
      </c>
      <c r="L129" s="216">
        <f t="shared" si="47"/>
        <v>10.129999999999999</v>
      </c>
      <c r="M129" s="213">
        <f t="shared" si="48"/>
        <v>60</v>
      </c>
      <c r="N129" s="213">
        <f t="shared" si="49"/>
        <v>1</v>
      </c>
      <c r="O129" s="213">
        <f t="shared" si="50"/>
        <v>1</v>
      </c>
      <c r="P129" s="214">
        <v>9.8000000000000007</v>
      </c>
      <c r="Q129" s="215">
        <v>12</v>
      </c>
      <c r="R129" s="215" t="s">
        <v>3373</v>
      </c>
      <c r="S129" s="214">
        <v>11.85</v>
      </c>
      <c r="T129" s="215">
        <v>30</v>
      </c>
      <c r="U129" s="215" t="s">
        <v>3373</v>
      </c>
      <c r="V129" s="214">
        <f t="shared" si="58"/>
        <v>10.824999999999999</v>
      </c>
      <c r="W129" s="215">
        <f t="shared" si="59"/>
        <v>60</v>
      </c>
      <c r="X129" s="215">
        <f t="shared" si="60"/>
        <v>2</v>
      </c>
      <c r="Y129" s="215">
        <f t="shared" si="61"/>
        <v>1</v>
      </c>
      <c r="Z129" s="215">
        <f t="shared" si="51"/>
        <v>3</v>
      </c>
      <c r="AA129" s="215">
        <f t="shared" si="52"/>
        <v>2</v>
      </c>
      <c r="AB129" s="215">
        <f t="shared" si="53"/>
        <v>5</v>
      </c>
      <c r="AC129" s="214">
        <f t="shared" si="62"/>
        <v>0.88</v>
      </c>
      <c r="AD129" s="214">
        <f t="shared" si="54"/>
        <v>10.477499999999999</v>
      </c>
      <c r="AE129" s="214">
        <f t="shared" si="55"/>
        <v>9.2202000000000002</v>
      </c>
      <c r="AF129" s="215">
        <f t="shared" si="56"/>
        <v>120</v>
      </c>
      <c r="AG129" s="212" t="s">
        <v>3456</v>
      </c>
      <c r="AH129" s="212" t="s">
        <v>3451</v>
      </c>
      <c r="AI129" s="212" t="s">
        <v>3453</v>
      </c>
      <c r="AJ129" s="212" t="s">
        <v>3457</v>
      </c>
      <c r="AK129" s="212" t="s">
        <v>3452</v>
      </c>
      <c r="AL129" s="212" t="s">
        <v>3455</v>
      </c>
      <c r="AM129" s="212" t="s">
        <v>3454</v>
      </c>
      <c r="AN129" s="212" t="s">
        <v>3460</v>
      </c>
      <c r="AO129" s="212" t="s">
        <v>3458</v>
      </c>
      <c r="AP129" s="212" t="s">
        <v>3459</v>
      </c>
    </row>
    <row r="130" spans="1:42" s="217" customFormat="1" ht="11.25">
      <c r="A130" s="210">
        <v>120</v>
      </c>
      <c r="B130" s="218" t="s">
        <v>1473</v>
      </c>
      <c r="C130" s="218" t="s">
        <v>1474</v>
      </c>
      <c r="D130" s="213" t="s">
        <v>1475</v>
      </c>
      <c r="E130" s="213">
        <v>14</v>
      </c>
      <c r="F130" s="214">
        <v>10.25</v>
      </c>
      <c r="G130" s="215">
        <v>30</v>
      </c>
      <c r="H130" s="215" t="s">
        <v>3372</v>
      </c>
      <c r="I130" s="214">
        <v>10.28</v>
      </c>
      <c r="J130" s="215">
        <v>30</v>
      </c>
      <c r="K130" s="215" t="s">
        <v>3373</v>
      </c>
      <c r="L130" s="216">
        <f t="shared" si="47"/>
        <v>10.265000000000001</v>
      </c>
      <c r="M130" s="213">
        <f t="shared" si="48"/>
        <v>60</v>
      </c>
      <c r="N130" s="213">
        <f t="shared" si="49"/>
        <v>1</v>
      </c>
      <c r="O130" s="213">
        <f t="shared" si="50"/>
        <v>0</v>
      </c>
      <c r="P130" s="214">
        <v>9.11</v>
      </c>
      <c r="Q130" s="215">
        <v>10</v>
      </c>
      <c r="R130" s="215" t="s">
        <v>3373</v>
      </c>
      <c r="S130" s="214">
        <v>11.32</v>
      </c>
      <c r="T130" s="215">
        <v>30</v>
      </c>
      <c r="U130" s="215" t="s">
        <v>3372</v>
      </c>
      <c r="V130" s="214">
        <f t="shared" si="58"/>
        <v>10.215</v>
      </c>
      <c r="W130" s="215">
        <f t="shared" si="59"/>
        <v>60</v>
      </c>
      <c r="X130" s="215">
        <f t="shared" si="60"/>
        <v>1</v>
      </c>
      <c r="Y130" s="215">
        <f t="shared" si="61"/>
        <v>1</v>
      </c>
      <c r="Z130" s="215">
        <f t="shared" si="51"/>
        <v>2</v>
      </c>
      <c r="AA130" s="215">
        <f t="shared" si="52"/>
        <v>1</v>
      </c>
      <c r="AB130" s="215">
        <f t="shared" si="53"/>
        <v>3</v>
      </c>
      <c r="AC130" s="214">
        <f t="shared" si="62"/>
        <v>0.9</v>
      </c>
      <c r="AD130" s="214">
        <f t="shared" si="54"/>
        <v>10.24</v>
      </c>
      <c r="AE130" s="214">
        <f t="shared" si="55"/>
        <v>9.2160000000000011</v>
      </c>
      <c r="AF130" s="215">
        <f t="shared" si="56"/>
        <v>120</v>
      </c>
      <c r="AG130" s="212" t="s">
        <v>3451</v>
      </c>
      <c r="AH130" s="212" t="s">
        <v>3453</v>
      </c>
      <c r="AI130" s="212" t="s">
        <v>3457</v>
      </c>
      <c r="AJ130" s="212" t="s">
        <v>3452</v>
      </c>
      <c r="AK130" s="212" t="s">
        <v>3454</v>
      </c>
      <c r="AL130" s="212" t="s">
        <v>3455</v>
      </c>
      <c r="AM130" s="212" t="s">
        <v>3456</v>
      </c>
      <c r="AN130" s="212" t="s">
        <v>3460</v>
      </c>
      <c r="AO130" s="212" t="s">
        <v>3458</v>
      </c>
      <c r="AP130" s="212" t="s">
        <v>3459</v>
      </c>
    </row>
    <row r="131" spans="1:42" s="217" customFormat="1" ht="11.25">
      <c r="A131" s="210">
        <v>121</v>
      </c>
      <c r="B131" s="222" t="s">
        <v>1996</v>
      </c>
      <c r="C131" s="222" t="s">
        <v>609</v>
      </c>
      <c r="D131" s="221" t="s">
        <v>2785</v>
      </c>
      <c r="E131" s="213">
        <v>28</v>
      </c>
      <c r="F131" s="214">
        <v>10.48</v>
      </c>
      <c r="G131" s="215">
        <v>30</v>
      </c>
      <c r="H131" s="215" t="s">
        <v>3373</v>
      </c>
      <c r="I131" s="214">
        <v>9.52</v>
      </c>
      <c r="J131" s="215">
        <v>23</v>
      </c>
      <c r="K131" s="215" t="s">
        <v>3373</v>
      </c>
      <c r="L131" s="216">
        <f t="shared" si="47"/>
        <v>10</v>
      </c>
      <c r="M131" s="213">
        <f t="shared" si="48"/>
        <v>60</v>
      </c>
      <c r="N131" s="213">
        <f t="shared" si="49"/>
        <v>2</v>
      </c>
      <c r="O131" s="213">
        <f t="shared" si="50"/>
        <v>1</v>
      </c>
      <c r="P131" s="214">
        <v>9.99</v>
      </c>
      <c r="Q131" s="215">
        <v>10</v>
      </c>
      <c r="R131" s="215" t="s">
        <v>3373</v>
      </c>
      <c r="S131" s="214">
        <v>11.85</v>
      </c>
      <c r="T131" s="215">
        <v>30</v>
      </c>
      <c r="U131" s="215" t="s">
        <v>3372</v>
      </c>
      <c r="V131" s="214">
        <f t="shared" si="58"/>
        <v>10.92</v>
      </c>
      <c r="W131" s="215">
        <f t="shared" si="59"/>
        <v>60</v>
      </c>
      <c r="X131" s="215">
        <f t="shared" si="60"/>
        <v>1</v>
      </c>
      <c r="Y131" s="215">
        <f t="shared" si="61"/>
        <v>1</v>
      </c>
      <c r="Z131" s="215">
        <f t="shared" si="51"/>
        <v>3</v>
      </c>
      <c r="AA131" s="215">
        <f t="shared" si="52"/>
        <v>2</v>
      </c>
      <c r="AB131" s="215">
        <f t="shared" si="53"/>
        <v>5</v>
      </c>
      <c r="AC131" s="214">
        <f t="shared" si="62"/>
        <v>0.88</v>
      </c>
      <c r="AD131" s="214">
        <f t="shared" si="54"/>
        <v>10.46</v>
      </c>
      <c r="AE131" s="214">
        <f t="shared" si="55"/>
        <v>9.2048000000000005</v>
      </c>
      <c r="AF131" s="215">
        <f t="shared" si="56"/>
        <v>120</v>
      </c>
      <c r="AG131" s="212" t="s">
        <v>3456</v>
      </c>
      <c r="AH131" s="212" t="s">
        <v>3452</v>
      </c>
      <c r="AI131" s="212" t="s">
        <v>3454</v>
      </c>
      <c r="AJ131" s="212" t="s">
        <v>3453</v>
      </c>
      <c r="AK131" s="212" t="s">
        <v>3451</v>
      </c>
      <c r="AL131" s="212" t="s">
        <v>3457</v>
      </c>
      <c r="AM131" s="212" t="s">
        <v>3460</v>
      </c>
      <c r="AN131" s="212" t="s">
        <v>3455</v>
      </c>
      <c r="AO131" s="212" t="s">
        <v>3459</v>
      </c>
      <c r="AP131" s="212" t="s">
        <v>3458</v>
      </c>
    </row>
    <row r="132" spans="1:42" s="217" customFormat="1" ht="11.25">
      <c r="A132" s="210">
        <v>122</v>
      </c>
      <c r="B132" s="218" t="s">
        <v>2248</v>
      </c>
      <c r="C132" s="218" t="s">
        <v>2249</v>
      </c>
      <c r="D132" s="213" t="s">
        <v>2250</v>
      </c>
      <c r="E132" s="213">
        <v>22</v>
      </c>
      <c r="F132" s="214">
        <v>10.01</v>
      </c>
      <c r="G132" s="215">
        <v>30</v>
      </c>
      <c r="H132" s="215" t="s">
        <v>3373</v>
      </c>
      <c r="I132" s="214">
        <v>10.64</v>
      </c>
      <c r="J132" s="215">
        <v>30</v>
      </c>
      <c r="K132" s="215" t="s">
        <v>3373</v>
      </c>
      <c r="L132" s="216">
        <f t="shared" si="47"/>
        <v>10.324999999999999</v>
      </c>
      <c r="M132" s="213">
        <f t="shared" si="48"/>
        <v>60</v>
      </c>
      <c r="N132" s="213">
        <f t="shared" si="49"/>
        <v>2</v>
      </c>
      <c r="O132" s="213">
        <f t="shared" si="50"/>
        <v>0</v>
      </c>
      <c r="P132" s="214">
        <v>9.4700000000000006</v>
      </c>
      <c r="Q132" s="215">
        <v>10</v>
      </c>
      <c r="R132" s="215" t="s">
        <v>3373</v>
      </c>
      <c r="S132" s="214">
        <v>11.63</v>
      </c>
      <c r="T132" s="215">
        <v>30</v>
      </c>
      <c r="U132" s="215" t="s">
        <v>3373</v>
      </c>
      <c r="V132" s="214">
        <f t="shared" si="58"/>
        <v>10.55</v>
      </c>
      <c r="W132" s="215">
        <f t="shared" si="59"/>
        <v>60</v>
      </c>
      <c r="X132" s="215">
        <f t="shared" si="60"/>
        <v>2</v>
      </c>
      <c r="Y132" s="215">
        <f t="shared" si="61"/>
        <v>1</v>
      </c>
      <c r="Z132" s="215">
        <f t="shared" si="51"/>
        <v>4</v>
      </c>
      <c r="AA132" s="215">
        <f t="shared" si="52"/>
        <v>1</v>
      </c>
      <c r="AB132" s="215">
        <f t="shared" si="53"/>
        <v>5</v>
      </c>
      <c r="AC132" s="214">
        <f t="shared" si="62"/>
        <v>0.88</v>
      </c>
      <c r="AD132" s="214">
        <f t="shared" si="54"/>
        <v>10.4375</v>
      </c>
      <c r="AE132" s="214">
        <f t="shared" si="55"/>
        <v>9.1850000000000005</v>
      </c>
      <c r="AF132" s="215">
        <f t="shared" si="56"/>
        <v>120</v>
      </c>
      <c r="AG132" s="212" t="s">
        <v>3451</v>
      </c>
      <c r="AH132" s="212" t="s">
        <v>3453</v>
      </c>
      <c r="AI132" s="212" t="s">
        <v>3456</v>
      </c>
      <c r="AJ132" s="212" t="s">
        <v>3452</v>
      </c>
      <c r="AK132" s="212" t="s">
        <v>3455</v>
      </c>
      <c r="AL132" s="212" t="s">
        <v>3460</v>
      </c>
      <c r="AM132" s="212" t="s">
        <v>3454</v>
      </c>
      <c r="AN132" s="212" t="s">
        <v>3457</v>
      </c>
      <c r="AO132" s="212" t="s">
        <v>3459</v>
      </c>
      <c r="AP132" s="212" t="s">
        <v>3458</v>
      </c>
    </row>
    <row r="133" spans="1:42" s="217" customFormat="1" ht="11.25">
      <c r="A133" s="210">
        <v>123</v>
      </c>
      <c r="B133" s="218" t="s">
        <v>1996</v>
      </c>
      <c r="C133" s="218" t="s">
        <v>3184</v>
      </c>
      <c r="D133" s="221" t="s">
        <v>2459</v>
      </c>
      <c r="E133" s="213">
        <v>24</v>
      </c>
      <c r="F133" s="214">
        <v>10.34</v>
      </c>
      <c r="G133" s="215">
        <v>30</v>
      </c>
      <c r="H133" s="215" t="s">
        <v>3372</v>
      </c>
      <c r="I133" s="214">
        <v>10</v>
      </c>
      <c r="J133" s="215">
        <v>30</v>
      </c>
      <c r="K133" s="215" t="s">
        <v>3372</v>
      </c>
      <c r="L133" s="216">
        <f t="shared" si="47"/>
        <v>10.17</v>
      </c>
      <c r="M133" s="213">
        <f t="shared" si="48"/>
        <v>60</v>
      </c>
      <c r="N133" s="213">
        <f t="shared" si="49"/>
        <v>0</v>
      </c>
      <c r="O133" s="213">
        <f t="shared" si="50"/>
        <v>0</v>
      </c>
      <c r="P133" s="214">
        <v>10.49</v>
      </c>
      <c r="Q133" s="215">
        <v>30</v>
      </c>
      <c r="R133" s="215" t="s">
        <v>3372</v>
      </c>
      <c r="S133" s="214">
        <v>11.89</v>
      </c>
      <c r="T133" s="215">
        <v>30</v>
      </c>
      <c r="U133" s="215" t="s">
        <v>3372</v>
      </c>
      <c r="V133" s="214">
        <f t="shared" si="58"/>
        <v>11.190000000000001</v>
      </c>
      <c r="W133" s="215">
        <f t="shared" si="59"/>
        <v>60</v>
      </c>
      <c r="X133" s="215">
        <f t="shared" si="60"/>
        <v>0</v>
      </c>
      <c r="Y133" s="215">
        <f t="shared" si="61"/>
        <v>0</v>
      </c>
      <c r="Z133" s="215">
        <f t="shared" si="51"/>
        <v>0</v>
      </c>
      <c r="AA133" s="215">
        <f t="shared" si="52"/>
        <v>0</v>
      </c>
      <c r="AB133" s="215">
        <f t="shared" si="53"/>
        <v>0</v>
      </c>
      <c r="AC133" s="214">
        <f>IF(AB133=0,0.86,IF(AB133=1,0.85,IF(AB133=2,0.84,IF(AB133=3,0.83,IF(AB133=4,0.82,IF(AB133=5,0.81,IF(AB133=6,0.8)))))))</f>
        <v>0.86</v>
      </c>
      <c r="AD133" s="214">
        <f t="shared" si="54"/>
        <v>10.68</v>
      </c>
      <c r="AE133" s="214">
        <f t="shared" si="55"/>
        <v>9.1847999999999992</v>
      </c>
      <c r="AF133" s="215">
        <f t="shared" si="56"/>
        <v>120</v>
      </c>
      <c r="AG133" s="212" t="s">
        <v>3456</v>
      </c>
      <c r="AH133" s="212" t="s">
        <v>3455</v>
      </c>
      <c r="AI133" s="212" t="s">
        <v>3452</v>
      </c>
      <c r="AJ133" s="212" t="s">
        <v>3454</v>
      </c>
      <c r="AK133" s="212" t="s">
        <v>3457</v>
      </c>
      <c r="AL133" s="212" t="s">
        <v>3451</v>
      </c>
      <c r="AM133" s="212" t="s">
        <v>3453</v>
      </c>
      <c r="AN133" s="212" t="s">
        <v>3460</v>
      </c>
      <c r="AO133" s="212" t="s">
        <v>3458</v>
      </c>
      <c r="AP133" s="212" t="s">
        <v>3459</v>
      </c>
    </row>
    <row r="134" spans="1:42" s="217" customFormat="1" ht="11.25">
      <c r="A134" s="210">
        <v>124</v>
      </c>
      <c r="B134" s="218" t="s">
        <v>748</v>
      </c>
      <c r="C134" s="218" t="s">
        <v>749</v>
      </c>
      <c r="D134" s="213" t="s">
        <v>750</v>
      </c>
      <c r="E134" s="213">
        <v>7</v>
      </c>
      <c r="F134" s="214">
        <v>11.01</v>
      </c>
      <c r="G134" s="215">
        <v>30</v>
      </c>
      <c r="H134" s="215" t="s">
        <v>3373</v>
      </c>
      <c r="I134" s="214">
        <v>10.76</v>
      </c>
      <c r="J134" s="215">
        <v>30</v>
      </c>
      <c r="K134" s="215" t="s">
        <v>3373</v>
      </c>
      <c r="L134" s="216">
        <f t="shared" si="47"/>
        <v>10.885</v>
      </c>
      <c r="M134" s="213">
        <f t="shared" si="48"/>
        <v>60</v>
      </c>
      <c r="N134" s="213">
        <f t="shared" si="49"/>
        <v>2</v>
      </c>
      <c r="O134" s="213">
        <f t="shared" si="50"/>
        <v>0</v>
      </c>
      <c r="P134" s="214">
        <v>9.94</v>
      </c>
      <c r="Q134" s="215">
        <v>10</v>
      </c>
      <c r="R134" s="215" t="s">
        <v>3373</v>
      </c>
      <c r="S134" s="214">
        <v>13.06</v>
      </c>
      <c r="T134" s="215">
        <v>30</v>
      </c>
      <c r="U134" s="215" t="s">
        <v>3372</v>
      </c>
      <c r="V134" s="214">
        <f t="shared" si="58"/>
        <v>11.5</v>
      </c>
      <c r="W134" s="215">
        <f t="shared" si="59"/>
        <v>60</v>
      </c>
      <c r="X134" s="215">
        <f t="shared" si="60"/>
        <v>1</v>
      </c>
      <c r="Y134" s="215">
        <f t="shared" si="61"/>
        <v>1</v>
      </c>
      <c r="Z134" s="215">
        <f t="shared" si="51"/>
        <v>3</v>
      </c>
      <c r="AA134" s="215">
        <f t="shared" si="52"/>
        <v>1</v>
      </c>
      <c r="AB134" s="215">
        <f t="shared" si="53"/>
        <v>4</v>
      </c>
      <c r="AC134" s="214">
        <f>IF(AB134=0,0.86,IF(AB134=1,0.85,IF(AB134=2,0.84,IF(AB134=3,0.83,IF(AB134=4,0.82,IF(AB134=5,0.81,IF(AB134=6,0.8)))))))</f>
        <v>0.82</v>
      </c>
      <c r="AD134" s="214">
        <f t="shared" si="54"/>
        <v>11.192499999999999</v>
      </c>
      <c r="AE134" s="214">
        <f t="shared" si="55"/>
        <v>9.1778499999999994</v>
      </c>
      <c r="AF134" s="215">
        <f t="shared" si="56"/>
        <v>120</v>
      </c>
      <c r="AG134" s="212" t="s">
        <v>3451</v>
      </c>
      <c r="AH134" s="212" t="s">
        <v>3453</v>
      </c>
      <c r="AI134" s="212" t="s">
        <v>3456</v>
      </c>
      <c r="AJ134" s="212" t="s">
        <v>3452</v>
      </c>
      <c r="AK134" s="212" t="s">
        <v>3455</v>
      </c>
      <c r="AL134" s="212" t="s">
        <v>3454</v>
      </c>
      <c r="AM134" s="212" t="s">
        <v>3457</v>
      </c>
      <c r="AN134" s="212" t="s">
        <v>3460</v>
      </c>
      <c r="AO134" s="212" t="s">
        <v>3459</v>
      </c>
      <c r="AP134" s="212" t="s">
        <v>3458</v>
      </c>
    </row>
    <row r="135" spans="1:42" s="217" customFormat="1" ht="11.25">
      <c r="A135" s="210">
        <v>125</v>
      </c>
      <c r="B135" s="222" t="s">
        <v>1580</v>
      </c>
      <c r="C135" s="222" t="s">
        <v>1581</v>
      </c>
      <c r="D135" s="221" t="s">
        <v>1582</v>
      </c>
      <c r="E135" s="213">
        <v>15</v>
      </c>
      <c r="F135" s="214">
        <v>10</v>
      </c>
      <c r="G135" s="215">
        <v>30</v>
      </c>
      <c r="H135" s="215" t="s">
        <v>3373</v>
      </c>
      <c r="I135" s="214">
        <v>10.199999999999999</v>
      </c>
      <c r="J135" s="215">
        <v>30</v>
      </c>
      <c r="K135" s="215" t="s">
        <v>3373</v>
      </c>
      <c r="L135" s="216">
        <f t="shared" si="47"/>
        <v>10.1</v>
      </c>
      <c r="M135" s="213">
        <f t="shared" si="48"/>
        <v>60</v>
      </c>
      <c r="N135" s="213">
        <f t="shared" si="49"/>
        <v>2</v>
      </c>
      <c r="O135" s="213">
        <f t="shared" si="50"/>
        <v>0</v>
      </c>
      <c r="P135" s="214">
        <v>9.67</v>
      </c>
      <c r="Q135" s="215">
        <v>10</v>
      </c>
      <c r="R135" s="215" t="s">
        <v>3373</v>
      </c>
      <c r="S135" s="214">
        <v>11.34</v>
      </c>
      <c r="T135" s="215">
        <v>30</v>
      </c>
      <c r="U135" s="215" t="s">
        <v>3372</v>
      </c>
      <c r="V135" s="214">
        <f t="shared" si="58"/>
        <v>10.504999999999999</v>
      </c>
      <c r="W135" s="215">
        <f t="shared" si="59"/>
        <v>60</v>
      </c>
      <c r="X135" s="215">
        <f t="shared" si="60"/>
        <v>1</v>
      </c>
      <c r="Y135" s="215">
        <f t="shared" si="61"/>
        <v>1</v>
      </c>
      <c r="Z135" s="215">
        <f t="shared" si="51"/>
        <v>3</v>
      </c>
      <c r="AA135" s="215">
        <f t="shared" si="52"/>
        <v>1</v>
      </c>
      <c r="AB135" s="215">
        <f t="shared" si="53"/>
        <v>4</v>
      </c>
      <c r="AC135" s="214">
        <f>IF(AB135=0,0.93,IF(AB135=1,0.92,IF(AB135=2,0.91,IF(AB135=3,0.9,IF(AB135=4,0.89,IF(AB135=5,0.88,IF(AB135=6,0.87)))))))</f>
        <v>0.89</v>
      </c>
      <c r="AD135" s="214">
        <f t="shared" si="54"/>
        <v>10.302499999999998</v>
      </c>
      <c r="AE135" s="214">
        <f t="shared" si="55"/>
        <v>9.1692249999999991</v>
      </c>
      <c r="AF135" s="215">
        <f t="shared" si="56"/>
        <v>120</v>
      </c>
      <c r="AG135" s="212" t="s">
        <v>3452</v>
      </c>
      <c r="AH135" s="212" t="s">
        <v>3453</v>
      </c>
      <c r="AI135" s="212" t="s">
        <v>3457</v>
      </c>
      <c r="AJ135" s="212" t="s">
        <v>3456</v>
      </c>
      <c r="AK135" s="212" t="s">
        <v>3454</v>
      </c>
      <c r="AL135" s="212" t="s">
        <v>3455</v>
      </c>
      <c r="AM135" s="212" t="s">
        <v>3460</v>
      </c>
      <c r="AN135" s="212" t="s">
        <v>3451</v>
      </c>
      <c r="AO135" s="212" t="s">
        <v>3458</v>
      </c>
      <c r="AP135" s="212" t="s">
        <v>3459</v>
      </c>
    </row>
    <row r="136" spans="1:42" s="217" customFormat="1" ht="11.25">
      <c r="A136" s="210">
        <v>126</v>
      </c>
      <c r="B136" s="220" t="s">
        <v>132</v>
      </c>
      <c r="C136" s="220" t="s">
        <v>133</v>
      </c>
      <c r="D136" s="221" t="s">
        <v>134</v>
      </c>
      <c r="E136" s="213">
        <v>1</v>
      </c>
      <c r="F136" s="214">
        <v>11.59</v>
      </c>
      <c r="G136" s="215">
        <v>30</v>
      </c>
      <c r="H136" s="215" t="s">
        <v>3372</v>
      </c>
      <c r="I136" s="214">
        <v>9.5500000000000007</v>
      </c>
      <c r="J136" s="215">
        <v>18</v>
      </c>
      <c r="K136" s="215" t="s">
        <v>3373</v>
      </c>
      <c r="L136" s="216">
        <f t="shared" si="47"/>
        <v>10.57</v>
      </c>
      <c r="M136" s="213">
        <f t="shared" si="48"/>
        <v>60</v>
      </c>
      <c r="N136" s="213">
        <f t="shared" si="49"/>
        <v>1</v>
      </c>
      <c r="O136" s="213">
        <f t="shared" si="50"/>
        <v>1</v>
      </c>
      <c r="P136" s="214">
        <v>10.9</v>
      </c>
      <c r="Q136" s="215">
        <v>30</v>
      </c>
      <c r="R136" s="215" t="s">
        <v>3373</v>
      </c>
      <c r="S136" s="214">
        <v>9.56</v>
      </c>
      <c r="T136" s="215">
        <v>21</v>
      </c>
      <c r="U136" s="215" t="s">
        <v>3373</v>
      </c>
      <c r="V136" s="214">
        <f t="shared" si="58"/>
        <v>10.23</v>
      </c>
      <c r="W136" s="215">
        <f t="shared" si="59"/>
        <v>60</v>
      </c>
      <c r="X136" s="215">
        <f t="shared" si="60"/>
        <v>2</v>
      </c>
      <c r="Y136" s="215">
        <f t="shared" si="61"/>
        <v>1</v>
      </c>
      <c r="Z136" s="215">
        <f t="shared" si="51"/>
        <v>3</v>
      </c>
      <c r="AA136" s="215">
        <f t="shared" si="52"/>
        <v>2</v>
      </c>
      <c r="AB136" s="215">
        <f t="shared" si="53"/>
        <v>5</v>
      </c>
      <c r="AC136" s="214">
        <f>IF(AB136=0,0.93,IF(AB136=1,0.92,IF(AB136=2,0.91,IF(AB136=3,0.9,IF(AB136=4,0.89,IF(AB136=5,0.88,IF(AB136=6,0.87)))))))</f>
        <v>0.88</v>
      </c>
      <c r="AD136" s="214">
        <f t="shared" si="54"/>
        <v>10.4</v>
      </c>
      <c r="AE136" s="214">
        <f t="shared" si="55"/>
        <v>9.152000000000001</v>
      </c>
      <c r="AF136" s="215">
        <f t="shared" si="56"/>
        <v>120</v>
      </c>
      <c r="AG136" s="212" t="s">
        <v>3453</v>
      </c>
      <c r="AH136" s="212" t="s">
        <v>3451</v>
      </c>
      <c r="AI136" s="212" t="s">
        <v>3456</v>
      </c>
      <c r="AJ136" s="212" t="s">
        <v>3452</v>
      </c>
      <c r="AK136" s="212" t="s">
        <v>3457</v>
      </c>
      <c r="AL136" s="212" t="s">
        <v>3455</v>
      </c>
      <c r="AM136" s="212" t="s">
        <v>3460</v>
      </c>
      <c r="AN136" s="212" t="s">
        <v>3454</v>
      </c>
      <c r="AO136" s="212" t="s">
        <v>3458</v>
      </c>
      <c r="AP136" s="212" t="s">
        <v>3459</v>
      </c>
    </row>
    <row r="137" spans="1:42" s="217" customFormat="1" ht="11.25">
      <c r="A137" s="210">
        <v>127</v>
      </c>
      <c r="B137" s="222" t="s">
        <v>883</v>
      </c>
      <c r="C137" s="222" t="s">
        <v>884</v>
      </c>
      <c r="D137" s="221" t="s">
        <v>885</v>
      </c>
      <c r="E137" s="213">
        <v>8</v>
      </c>
      <c r="F137" s="214">
        <v>10.61</v>
      </c>
      <c r="G137" s="215">
        <v>30</v>
      </c>
      <c r="H137" s="215" t="s">
        <v>3373</v>
      </c>
      <c r="I137" s="214">
        <v>9.4</v>
      </c>
      <c r="J137" s="215">
        <v>20</v>
      </c>
      <c r="K137" s="215" t="s">
        <v>3373</v>
      </c>
      <c r="L137" s="216">
        <f t="shared" si="47"/>
        <v>10.004999999999999</v>
      </c>
      <c r="M137" s="213">
        <f t="shared" si="48"/>
        <v>60</v>
      </c>
      <c r="N137" s="213">
        <f t="shared" si="49"/>
        <v>2</v>
      </c>
      <c r="O137" s="213">
        <f t="shared" si="50"/>
        <v>1</v>
      </c>
      <c r="P137" s="214">
        <v>10</v>
      </c>
      <c r="Q137" s="215">
        <v>30</v>
      </c>
      <c r="R137" s="215" t="s">
        <v>3373</v>
      </c>
      <c r="S137" s="214">
        <v>11.12</v>
      </c>
      <c r="T137" s="215">
        <v>30</v>
      </c>
      <c r="U137" s="215" t="s">
        <v>3372</v>
      </c>
      <c r="V137" s="214">
        <f t="shared" si="58"/>
        <v>10.559999999999999</v>
      </c>
      <c r="W137" s="215">
        <f t="shared" si="59"/>
        <v>60</v>
      </c>
      <c r="X137" s="215">
        <f t="shared" si="60"/>
        <v>1</v>
      </c>
      <c r="Y137" s="215">
        <f t="shared" si="61"/>
        <v>0</v>
      </c>
      <c r="Z137" s="215">
        <f t="shared" si="51"/>
        <v>3</v>
      </c>
      <c r="AA137" s="215">
        <f t="shared" si="52"/>
        <v>1</v>
      </c>
      <c r="AB137" s="215">
        <f t="shared" si="53"/>
        <v>4</v>
      </c>
      <c r="AC137" s="214">
        <f>IF(AB137=0,0.93,IF(AB137=1,0.92,IF(AB137=2,0.91,IF(AB137=3,0.9,IF(AB137=4,0.89,IF(AB137=5,0.88,IF(AB137=6,0.87)))))))</f>
        <v>0.89</v>
      </c>
      <c r="AD137" s="214">
        <f t="shared" si="54"/>
        <v>10.282499999999999</v>
      </c>
      <c r="AE137" s="214">
        <f t="shared" si="55"/>
        <v>9.1514249999999997</v>
      </c>
      <c r="AF137" s="215">
        <f t="shared" si="56"/>
        <v>120</v>
      </c>
      <c r="AG137" s="212" t="s">
        <v>3453</v>
      </c>
      <c r="AH137" s="212" t="s">
        <v>3455</v>
      </c>
      <c r="AI137" s="212" t="s">
        <v>3451</v>
      </c>
      <c r="AJ137" s="212" t="s">
        <v>3456</v>
      </c>
      <c r="AK137" s="212" t="s">
        <v>3452</v>
      </c>
      <c r="AL137" s="212" t="s">
        <v>3454</v>
      </c>
      <c r="AM137" s="212" t="s">
        <v>3460</v>
      </c>
      <c r="AN137" s="212" t="s">
        <v>3457</v>
      </c>
      <c r="AO137" s="212" t="s">
        <v>3458</v>
      </c>
      <c r="AP137" s="212" t="s">
        <v>3459</v>
      </c>
    </row>
    <row r="138" spans="1:42" s="217" customFormat="1" ht="11.25">
      <c r="A138" s="210">
        <v>128</v>
      </c>
      <c r="B138" s="222" t="s">
        <v>588</v>
      </c>
      <c r="C138" s="222" t="s">
        <v>589</v>
      </c>
      <c r="D138" s="221" t="s">
        <v>590</v>
      </c>
      <c r="E138" s="213">
        <v>5</v>
      </c>
      <c r="F138" s="214">
        <v>10.81</v>
      </c>
      <c r="G138" s="215">
        <v>30</v>
      </c>
      <c r="H138" s="215" t="s">
        <v>3372</v>
      </c>
      <c r="I138" s="214">
        <v>9.58</v>
      </c>
      <c r="J138" s="215">
        <v>20</v>
      </c>
      <c r="K138" s="215" t="s">
        <v>3373</v>
      </c>
      <c r="L138" s="216">
        <f t="shared" si="47"/>
        <v>10.195</v>
      </c>
      <c r="M138" s="213">
        <f t="shared" si="48"/>
        <v>60</v>
      </c>
      <c r="N138" s="213">
        <f t="shared" si="49"/>
        <v>1</v>
      </c>
      <c r="O138" s="213">
        <f t="shared" si="50"/>
        <v>1</v>
      </c>
      <c r="P138" s="214">
        <v>9.26</v>
      </c>
      <c r="Q138" s="215">
        <v>12</v>
      </c>
      <c r="R138" s="215" t="s">
        <v>3373</v>
      </c>
      <c r="S138" s="214">
        <v>11.42</v>
      </c>
      <c r="T138" s="215">
        <v>30</v>
      </c>
      <c r="U138" s="215" t="s">
        <v>3372</v>
      </c>
      <c r="V138" s="214">
        <f t="shared" si="58"/>
        <v>10.34</v>
      </c>
      <c r="W138" s="215">
        <f t="shared" si="59"/>
        <v>60</v>
      </c>
      <c r="X138" s="215">
        <f t="shared" si="60"/>
        <v>1</v>
      </c>
      <c r="Y138" s="215">
        <f t="shared" si="61"/>
        <v>1</v>
      </c>
      <c r="Z138" s="215">
        <f t="shared" si="51"/>
        <v>2</v>
      </c>
      <c r="AA138" s="215">
        <f t="shared" si="52"/>
        <v>2</v>
      </c>
      <c r="AB138" s="215">
        <f t="shared" si="53"/>
        <v>4</v>
      </c>
      <c r="AC138" s="214">
        <f>IF(AB138=0,0.93,IF(AB138=1,0.92,IF(AB138=2,0.91,IF(AB138=3,0.9,IF(AB138=4,0.89,IF(AB138=5,0.88,IF(AB138=6,0.87)))))))</f>
        <v>0.89</v>
      </c>
      <c r="AD138" s="214">
        <f t="shared" si="54"/>
        <v>10.2675</v>
      </c>
      <c r="AE138" s="214">
        <f t="shared" si="55"/>
        <v>9.1380750000000006</v>
      </c>
      <c r="AF138" s="215">
        <f t="shared" si="56"/>
        <v>120</v>
      </c>
      <c r="AG138" s="212" t="s">
        <v>3451</v>
      </c>
      <c r="AH138" s="212" t="s">
        <v>3452</v>
      </c>
      <c r="AI138" s="212" t="s">
        <v>3455</v>
      </c>
      <c r="AJ138" s="212" t="s">
        <v>3457</v>
      </c>
      <c r="AK138" s="212" t="s">
        <v>3456</v>
      </c>
      <c r="AL138" s="212" t="s">
        <v>3453</v>
      </c>
      <c r="AM138" s="212" t="s">
        <v>3454</v>
      </c>
      <c r="AN138" s="212" t="s">
        <v>3460</v>
      </c>
      <c r="AO138" s="212" t="s">
        <v>3458</v>
      </c>
      <c r="AP138" s="212" t="s">
        <v>3459</v>
      </c>
    </row>
    <row r="139" spans="1:42" s="217" customFormat="1" ht="11.25">
      <c r="A139" s="210">
        <v>129</v>
      </c>
      <c r="B139" s="218" t="s">
        <v>438</v>
      </c>
      <c r="C139" s="218" t="s">
        <v>2107</v>
      </c>
      <c r="D139" s="221" t="s">
        <v>2108</v>
      </c>
      <c r="E139" s="213">
        <v>21</v>
      </c>
      <c r="F139" s="214">
        <v>10.210000000000001</v>
      </c>
      <c r="G139" s="215">
        <v>30</v>
      </c>
      <c r="H139" s="215" t="s">
        <v>3373</v>
      </c>
      <c r="I139" s="214">
        <v>10</v>
      </c>
      <c r="J139" s="215">
        <v>30</v>
      </c>
      <c r="K139" s="215" t="s">
        <v>3372</v>
      </c>
      <c r="L139" s="216">
        <f t="shared" ref="L139:L170" si="63">(F139+I139)/2</f>
        <v>10.105</v>
      </c>
      <c r="M139" s="213">
        <f t="shared" ref="M139:M170" si="64">IF(L139&gt;=10,60,G139+J139)</f>
        <v>60</v>
      </c>
      <c r="N139" s="213">
        <f t="shared" ref="N139:N170" si="65">IF(H139="ACC",0,1)+IF(K139="ACC",0,1)</f>
        <v>1</v>
      </c>
      <c r="O139" s="213">
        <f t="shared" ref="O139:O170" si="66">IF(F139&lt;10,1,(IF(I139&lt;10,1,0)))</f>
        <v>0</v>
      </c>
      <c r="P139" s="214">
        <v>10.353</v>
      </c>
      <c r="Q139" s="215">
        <v>30</v>
      </c>
      <c r="R139" s="215" t="s">
        <v>3373</v>
      </c>
      <c r="S139" s="214">
        <v>12.93</v>
      </c>
      <c r="T139" s="215">
        <v>30</v>
      </c>
      <c r="U139" s="215" t="s">
        <v>3372</v>
      </c>
      <c r="V139" s="214">
        <f t="shared" si="58"/>
        <v>11.641500000000001</v>
      </c>
      <c r="W139" s="215">
        <f t="shared" si="59"/>
        <v>60</v>
      </c>
      <c r="X139" s="215">
        <f t="shared" si="60"/>
        <v>1</v>
      </c>
      <c r="Y139" s="215">
        <f t="shared" si="61"/>
        <v>0</v>
      </c>
      <c r="Z139" s="215">
        <f t="shared" ref="Z139:Z170" si="67">N139+X139</f>
        <v>2</v>
      </c>
      <c r="AA139" s="215">
        <f t="shared" ref="AA139:AA170" si="68">O139+Y139</f>
        <v>0</v>
      </c>
      <c r="AB139" s="215">
        <f t="shared" ref="AB139:AB170" si="69">Z139+AA139</f>
        <v>2</v>
      </c>
      <c r="AC139" s="214">
        <f>IF(AB139=0,0.86,IF(AB139=1,0.85,IF(AB139=2,0.84,IF(AB139=3,0.83,IF(AB139=4,0.82,IF(AB139=5,0.81,IF(AB139=6,0.8)))))))</f>
        <v>0.84</v>
      </c>
      <c r="AD139" s="214">
        <f t="shared" ref="AD139:AD170" si="70">AVERAGE(L139,V139)</f>
        <v>10.873250000000001</v>
      </c>
      <c r="AE139" s="214">
        <f t="shared" ref="AE139:AE170" si="71">AC139*AD139</f>
        <v>9.1335300000000004</v>
      </c>
      <c r="AF139" s="215">
        <f t="shared" ref="AF139:AF170" si="72">M139+W139</f>
        <v>120</v>
      </c>
      <c r="AG139" s="212" t="s">
        <v>3451</v>
      </c>
      <c r="AH139" s="212" t="s">
        <v>3453</v>
      </c>
      <c r="AI139" s="212" t="s">
        <v>3452</v>
      </c>
      <c r="AJ139" s="212" t="s">
        <v>3455</v>
      </c>
      <c r="AK139" s="212" t="s">
        <v>3456</v>
      </c>
      <c r="AL139" s="212" t="s">
        <v>3457</v>
      </c>
      <c r="AM139" s="236" t="s">
        <v>3460</v>
      </c>
      <c r="AN139" s="212" t="s">
        <v>3459</v>
      </c>
      <c r="AO139" s="212" t="s">
        <v>3454</v>
      </c>
      <c r="AP139" s="212" t="s">
        <v>3466</v>
      </c>
    </row>
    <row r="140" spans="1:42" s="217" customFormat="1" ht="11.25">
      <c r="A140" s="210">
        <v>130</v>
      </c>
      <c r="B140" s="218" t="s">
        <v>2559</v>
      </c>
      <c r="C140" s="218" t="s">
        <v>383</v>
      </c>
      <c r="D140" s="221" t="s">
        <v>2560</v>
      </c>
      <c r="E140" s="213">
        <v>26</v>
      </c>
      <c r="F140" s="214">
        <v>10.36</v>
      </c>
      <c r="G140" s="215">
        <v>30</v>
      </c>
      <c r="H140" s="215" t="s">
        <v>3373</v>
      </c>
      <c r="I140" s="214">
        <v>10.45</v>
      </c>
      <c r="J140" s="215">
        <v>30</v>
      </c>
      <c r="K140" s="215" t="s">
        <v>3373</v>
      </c>
      <c r="L140" s="216">
        <f t="shared" si="63"/>
        <v>10.404999999999999</v>
      </c>
      <c r="M140" s="213">
        <f t="shared" si="64"/>
        <v>60</v>
      </c>
      <c r="N140" s="213">
        <f t="shared" si="65"/>
        <v>2</v>
      </c>
      <c r="O140" s="213">
        <f t="shared" si="66"/>
        <v>0</v>
      </c>
      <c r="P140" s="214">
        <v>8.7200000000000006</v>
      </c>
      <c r="Q140" s="215">
        <v>10</v>
      </c>
      <c r="R140" s="215" t="s">
        <v>3373</v>
      </c>
      <c r="S140" s="214">
        <v>11.92</v>
      </c>
      <c r="T140" s="215">
        <v>30</v>
      </c>
      <c r="U140" s="215" t="s">
        <v>3373</v>
      </c>
      <c r="V140" s="214">
        <f t="shared" si="58"/>
        <v>10.32</v>
      </c>
      <c r="W140" s="215">
        <f t="shared" si="59"/>
        <v>60</v>
      </c>
      <c r="X140" s="215">
        <f t="shared" si="60"/>
        <v>2</v>
      </c>
      <c r="Y140" s="215">
        <f t="shared" si="61"/>
        <v>1</v>
      </c>
      <c r="Z140" s="215">
        <f t="shared" si="67"/>
        <v>4</v>
      </c>
      <c r="AA140" s="215">
        <f t="shared" si="68"/>
        <v>1</v>
      </c>
      <c r="AB140" s="215">
        <f t="shared" si="69"/>
        <v>5</v>
      </c>
      <c r="AC140" s="214">
        <f t="shared" ref="AC140:AC149" si="73">IF(AB140=0,0.93,IF(AB140=1,0.92,IF(AB140=2,0.91,IF(AB140=3,0.9,IF(AB140=4,0.89,IF(AB140=5,0.88,IF(AB140=6,0.87)))))))</f>
        <v>0.88</v>
      </c>
      <c r="AD140" s="214">
        <f t="shared" si="70"/>
        <v>10.362500000000001</v>
      </c>
      <c r="AE140" s="214">
        <f t="shared" si="71"/>
        <v>9.1190000000000015</v>
      </c>
      <c r="AF140" s="215">
        <f t="shared" si="72"/>
        <v>120</v>
      </c>
      <c r="AG140" s="212" t="s">
        <v>3457</v>
      </c>
      <c r="AH140" s="212" t="s">
        <v>3456</v>
      </c>
      <c r="AI140" s="212" t="s">
        <v>3452</v>
      </c>
      <c r="AJ140" s="212" t="s">
        <v>3451</v>
      </c>
      <c r="AK140" s="212" t="s">
        <v>3453</v>
      </c>
      <c r="AL140" s="212" t="s">
        <v>3455</v>
      </c>
      <c r="AM140" s="212" t="s">
        <v>3454</v>
      </c>
      <c r="AN140" s="212" t="s">
        <v>3460</v>
      </c>
      <c r="AO140" s="212" t="s">
        <v>3458</v>
      </c>
      <c r="AP140" s="212" t="s">
        <v>3459</v>
      </c>
    </row>
    <row r="141" spans="1:42" s="217" customFormat="1" ht="11.25">
      <c r="A141" s="210">
        <v>131</v>
      </c>
      <c r="B141" s="222" t="s">
        <v>273</v>
      </c>
      <c r="C141" s="222" t="s">
        <v>274</v>
      </c>
      <c r="D141" s="221" t="s">
        <v>275</v>
      </c>
      <c r="E141" s="213">
        <v>2</v>
      </c>
      <c r="F141" s="214">
        <v>10.46</v>
      </c>
      <c r="G141" s="215">
        <v>30</v>
      </c>
      <c r="H141" s="215" t="s">
        <v>3373</v>
      </c>
      <c r="I141" s="214">
        <v>9.59</v>
      </c>
      <c r="J141" s="215">
        <v>13</v>
      </c>
      <c r="K141" s="215" t="s">
        <v>3373</v>
      </c>
      <c r="L141" s="216">
        <f t="shared" si="63"/>
        <v>10.025</v>
      </c>
      <c r="M141" s="213">
        <f t="shared" si="64"/>
        <v>60</v>
      </c>
      <c r="N141" s="213">
        <f t="shared" si="65"/>
        <v>2</v>
      </c>
      <c r="O141" s="213">
        <f t="shared" si="66"/>
        <v>1</v>
      </c>
      <c r="P141" s="214">
        <v>10.28</v>
      </c>
      <c r="Q141" s="215">
        <v>30</v>
      </c>
      <c r="R141" s="215" t="s">
        <v>3373</v>
      </c>
      <c r="S141" s="214">
        <v>10.42</v>
      </c>
      <c r="T141" s="215">
        <v>30</v>
      </c>
      <c r="U141" s="215" t="s">
        <v>3372</v>
      </c>
      <c r="V141" s="214">
        <f t="shared" si="58"/>
        <v>10.35</v>
      </c>
      <c r="W141" s="215">
        <f t="shared" si="59"/>
        <v>60</v>
      </c>
      <c r="X141" s="215">
        <f t="shared" si="60"/>
        <v>1</v>
      </c>
      <c r="Y141" s="215">
        <f t="shared" si="61"/>
        <v>0</v>
      </c>
      <c r="Z141" s="215">
        <f t="shared" si="67"/>
        <v>3</v>
      </c>
      <c r="AA141" s="215">
        <f t="shared" si="68"/>
        <v>1</v>
      </c>
      <c r="AB141" s="215">
        <f t="shared" si="69"/>
        <v>4</v>
      </c>
      <c r="AC141" s="214">
        <f t="shared" si="73"/>
        <v>0.89</v>
      </c>
      <c r="AD141" s="214">
        <f t="shared" si="70"/>
        <v>10.1875</v>
      </c>
      <c r="AE141" s="214">
        <f t="shared" si="71"/>
        <v>9.0668749999999996</v>
      </c>
      <c r="AF141" s="215">
        <f t="shared" si="72"/>
        <v>120</v>
      </c>
      <c r="AG141" s="212" t="s">
        <v>3452</v>
      </c>
      <c r="AH141" s="212" t="s">
        <v>3451</v>
      </c>
      <c r="AI141" s="212" t="s">
        <v>3455</v>
      </c>
      <c r="AJ141" s="212" t="s">
        <v>3456</v>
      </c>
      <c r="AK141" s="212" t="s">
        <v>3453</v>
      </c>
      <c r="AL141" s="212" t="s">
        <v>3457</v>
      </c>
      <c r="AM141" s="212" t="s">
        <v>3454</v>
      </c>
      <c r="AN141" s="212" t="s">
        <v>3460</v>
      </c>
      <c r="AO141" s="212" t="s">
        <v>3459</v>
      </c>
      <c r="AP141" s="212" t="s">
        <v>3458</v>
      </c>
    </row>
    <row r="142" spans="1:42" s="217" customFormat="1" ht="11.25">
      <c r="A142" s="210">
        <v>132</v>
      </c>
      <c r="B142" s="220" t="s">
        <v>144</v>
      </c>
      <c r="C142" s="220" t="s">
        <v>145</v>
      </c>
      <c r="D142" s="221" t="s">
        <v>146</v>
      </c>
      <c r="E142" s="213">
        <v>1</v>
      </c>
      <c r="F142" s="214">
        <v>10</v>
      </c>
      <c r="G142" s="215">
        <v>30</v>
      </c>
      <c r="H142" s="215" t="s">
        <v>3372</v>
      </c>
      <c r="I142" s="214">
        <v>10</v>
      </c>
      <c r="J142" s="215">
        <v>30</v>
      </c>
      <c r="K142" s="215" t="s">
        <v>3373</v>
      </c>
      <c r="L142" s="216">
        <f t="shared" si="63"/>
        <v>10</v>
      </c>
      <c r="M142" s="213">
        <f t="shared" si="64"/>
        <v>60</v>
      </c>
      <c r="N142" s="213">
        <f t="shared" si="65"/>
        <v>1</v>
      </c>
      <c r="O142" s="213">
        <f t="shared" si="66"/>
        <v>0</v>
      </c>
      <c r="P142" s="214">
        <v>11.12</v>
      </c>
      <c r="Q142" s="215">
        <v>30</v>
      </c>
      <c r="R142" s="215" t="s">
        <v>3373</v>
      </c>
      <c r="S142" s="214">
        <v>9.6199999999999992</v>
      </c>
      <c r="T142" s="215">
        <v>18</v>
      </c>
      <c r="U142" s="215" t="s">
        <v>3373</v>
      </c>
      <c r="V142" s="214">
        <f t="shared" si="58"/>
        <v>10.37</v>
      </c>
      <c r="W142" s="215">
        <f t="shared" si="59"/>
        <v>60</v>
      </c>
      <c r="X142" s="215">
        <f t="shared" si="60"/>
        <v>2</v>
      </c>
      <c r="Y142" s="215">
        <f t="shared" si="61"/>
        <v>1</v>
      </c>
      <c r="Z142" s="215">
        <f t="shared" si="67"/>
        <v>3</v>
      </c>
      <c r="AA142" s="215">
        <f t="shared" si="68"/>
        <v>1</v>
      </c>
      <c r="AB142" s="215">
        <f t="shared" si="69"/>
        <v>4</v>
      </c>
      <c r="AC142" s="214">
        <f t="shared" si="73"/>
        <v>0.89</v>
      </c>
      <c r="AD142" s="214">
        <f t="shared" si="70"/>
        <v>10.184999999999999</v>
      </c>
      <c r="AE142" s="214">
        <f t="shared" si="71"/>
        <v>9.0646499999999985</v>
      </c>
      <c r="AF142" s="215">
        <f t="shared" si="72"/>
        <v>120</v>
      </c>
      <c r="AG142" s="212" t="s">
        <v>3451</v>
      </c>
      <c r="AH142" s="212" t="s">
        <v>3452</v>
      </c>
      <c r="AI142" s="212" t="s">
        <v>3456</v>
      </c>
      <c r="AJ142" s="212" t="s">
        <v>3454</v>
      </c>
      <c r="AK142" s="212" t="s">
        <v>3455</v>
      </c>
      <c r="AL142" s="212" t="s">
        <v>3453</v>
      </c>
      <c r="AM142" s="212" t="s">
        <v>3457</v>
      </c>
      <c r="AN142" s="212" t="s">
        <v>3460</v>
      </c>
      <c r="AO142" s="212" t="s">
        <v>3459</v>
      </c>
      <c r="AP142" s="212" t="s">
        <v>3458</v>
      </c>
    </row>
    <row r="143" spans="1:42" s="217" customFormat="1" ht="11.25">
      <c r="A143" s="210">
        <v>133</v>
      </c>
      <c r="B143" s="222" t="s">
        <v>373</v>
      </c>
      <c r="C143" s="222" t="s">
        <v>374</v>
      </c>
      <c r="D143" s="221" t="s">
        <v>375</v>
      </c>
      <c r="E143" s="213">
        <v>3</v>
      </c>
      <c r="F143" s="214">
        <v>10</v>
      </c>
      <c r="G143" s="215">
        <v>30</v>
      </c>
      <c r="H143" s="215" t="s">
        <v>3373</v>
      </c>
      <c r="I143" s="214">
        <v>10</v>
      </c>
      <c r="J143" s="215">
        <v>30</v>
      </c>
      <c r="K143" s="215" t="s">
        <v>3373</v>
      </c>
      <c r="L143" s="216">
        <f t="shared" si="63"/>
        <v>10</v>
      </c>
      <c r="M143" s="213">
        <f t="shared" si="64"/>
        <v>60</v>
      </c>
      <c r="N143" s="213">
        <f t="shared" si="65"/>
        <v>2</v>
      </c>
      <c r="O143" s="213">
        <f t="shared" si="66"/>
        <v>0</v>
      </c>
      <c r="P143" s="214">
        <v>9.09</v>
      </c>
      <c r="Q143" s="215">
        <v>7</v>
      </c>
      <c r="R143" s="215" t="s">
        <v>3373</v>
      </c>
      <c r="S143" s="214">
        <v>11.64</v>
      </c>
      <c r="T143" s="215">
        <v>30</v>
      </c>
      <c r="U143" s="215" t="s">
        <v>3372</v>
      </c>
      <c r="V143" s="214">
        <f t="shared" si="58"/>
        <v>10.365</v>
      </c>
      <c r="W143" s="215">
        <f t="shared" si="59"/>
        <v>60</v>
      </c>
      <c r="X143" s="215">
        <f t="shared" si="60"/>
        <v>1</v>
      </c>
      <c r="Y143" s="215">
        <f t="shared" si="61"/>
        <v>1</v>
      </c>
      <c r="Z143" s="215">
        <f t="shared" si="67"/>
        <v>3</v>
      </c>
      <c r="AA143" s="215">
        <f t="shared" si="68"/>
        <v>1</v>
      </c>
      <c r="AB143" s="215">
        <f t="shared" si="69"/>
        <v>4</v>
      </c>
      <c r="AC143" s="214">
        <f t="shared" si="73"/>
        <v>0.89</v>
      </c>
      <c r="AD143" s="214">
        <f t="shared" si="70"/>
        <v>10.182500000000001</v>
      </c>
      <c r="AE143" s="214">
        <f t="shared" si="71"/>
        <v>9.0624250000000011</v>
      </c>
      <c r="AF143" s="215">
        <f t="shared" si="72"/>
        <v>120</v>
      </c>
      <c r="AG143" s="212" t="s">
        <v>3453</v>
      </c>
      <c r="AH143" s="212" t="s">
        <v>3451</v>
      </c>
      <c r="AI143" s="212" t="s">
        <v>3452</v>
      </c>
      <c r="AJ143" s="212" t="s">
        <v>3456</v>
      </c>
      <c r="AK143" s="212" t="s">
        <v>3457</v>
      </c>
      <c r="AL143" s="212" t="s">
        <v>3454</v>
      </c>
      <c r="AM143" s="212" t="s">
        <v>3455</v>
      </c>
      <c r="AN143" s="212" t="s">
        <v>3460</v>
      </c>
      <c r="AO143" s="212" t="s">
        <v>3459</v>
      </c>
      <c r="AP143" s="212" t="s">
        <v>3458</v>
      </c>
    </row>
    <row r="144" spans="1:42" s="217" customFormat="1" ht="11.25">
      <c r="A144" s="210">
        <v>134</v>
      </c>
      <c r="B144" s="222" t="s">
        <v>999</v>
      </c>
      <c r="C144" s="222" t="s">
        <v>1000</v>
      </c>
      <c r="D144" s="221" t="s">
        <v>1001</v>
      </c>
      <c r="E144" s="213">
        <v>9</v>
      </c>
      <c r="F144" s="214">
        <v>11.42</v>
      </c>
      <c r="G144" s="215">
        <v>30</v>
      </c>
      <c r="H144" s="215" t="s">
        <v>3373</v>
      </c>
      <c r="I144" s="214">
        <v>9.5399999999999991</v>
      </c>
      <c r="J144" s="215">
        <v>12</v>
      </c>
      <c r="K144" s="215" t="s">
        <v>3372</v>
      </c>
      <c r="L144" s="216">
        <f t="shared" si="63"/>
        <v>10.48</v>
      </c>
      <c r="M144" s="213">
        <f t="shared" si="64"/>
        <v>60</v>
      </c>
      <c r="N144" s="213">
        <f t="shared" si="65"/>
        <v>1</v>
      </c>
      <c r="O144" s="213">
        <f t="shared" si="66"/>
        <v>1</v>
      </c>
      <c r="P144" s="214">
        <v>8.98</v>
      </c>
      <c r="Q144" s="215">
        <v>12</v>
      </c>
      <c r="R144" s="215" t="s">
        <v>3373</v>
      </c>
      <c r="S144" s="214">
        <v>11.25</v>
      </c>
      <c r="T144" s="215">
        <v>30</v>
      </c>
      <c r="U144" s="215" t="s">
        <v>3373</v>
      </c>
      <c r="V144" s="214">
        <f t="shared" si="58"/>
        <v>10.115</v>
      </c>
      <c r="W144" s="215">
        <f t="shared" si="59"/>
        <v>60</v>
      </c>
      <c r="X144" s="215">
        <f t="shared" si="60"/>
        <v>2</v>
      </c>
      <c r="Y144" s="215">
        <f t="shared" si="61"/>
        <v>1</v>
      </c>
      <c r="Z144" s="215">
        <f t="shared" si="67"/>
        <v>3</v>
      </c>
      <c r="AA144" s="215">
        <f t="shared" si="68"/>
        <v>2</v>
      </c>
      <c r="AB144" s="215">
        <f t="shared" si="69"/>
        <v>5</v>
      </c>
      <c r="AC144" s="214">
        <f t="shared" si="73"/>
        <v>0.88</v>
      </c>
      <c r="AD144" s="214">
        <f t="shared" si="70"/>
        <v>10.297499999999999</v>
      </c>
      <c r="AE144" s="214">
        <f t="shared" si="71"/>
        <v>9.0617999999999999</v>
      </c>
      <c r="AF144" s="215">
        <f t="shared" si="72"/>
        <v>120</v>
      </c>
      <c r="AG144" s="212" t="s">
        <v>3457</v>
      </c>
      <c r="AH144" s="212" t="s">
        <v>3455</v>
      </c>
      <c r="AI144" s="212" t="s">
        <v>3451</v>
      </c>
      <c r="AJ144" s="212" t="s">
        <v>3454</v>
      </c>
      <c r="AK144" s="212" t="s">
        <v>3452</v>
      </c>
      <c r="AL144" s="212" t="s">
        <v>3456</v>
      </c>
      <c r="AM144" s="212" t="s">
        <v>3460</v>
      </c>
      <c r="AN144" s="212" t="s">
        <v>3459</v>
      </c>
      <c r="AO144" s="212" t="s">
        <v>3453</v>
      </c>
      <c r="AP144" s="212" t="s">
        <v>3458</v>
      </c>
    </row>
    <row r="145" spans="1:44" s="217" customFormat="1" ht="11.25">
      <c r="A145" s="210">
        <v>135</v>
      </c>
      <c r="B145" s="218" t="s">
        <v>2680</v>
      </c>
      <c r="C145" s="218" t="s">
        <v>1329</v>
      </c>
      <c r="D145" s="213" t="s">
        <v>2681</v>
      </c>
      <c r="E145" s="213">
        <v>27</v>
      </c>
      <c r="F145" s="214">
        <v>10</v>
      </c>
      <c r="G145" s="215">
        <v>30</v>
      </c>
      <c r="H145" s="215" t="s">
        <v>3373</v>
      </c>
      <c r="I145" s="214">
        <v>10.01</v>
      </c>
      <c r="J145" s="215">
        <v>30</v>
      </c>
      <c r="K145" s="215" t="s">
        <v>3373</v>
      </c>
      <c r="L145" s="216">
        <f t="shared" si="63"/>
        <v>10.004999999999999</v>
      </c>
      <c r="M145" s="213">
        <f t="shared" si="64"/>
        <v>60</v>
      </c>
      <c r="N145" s="213">
        <f t="shared" si="65"/>
        <v>2</v>
      </c>
      <c r="O145" s="213">
        <f t="shared" si="66"/>
        <v>0</v>
      </c>
      <c r="P145" s="214">
        <v>10.16</v>
      </c>
      <c r="Q145" s="215">
        <v>30</v>
      </c>
      <c r="R145" s="215" t="s">
        <v>3373</v>
      </c>
      <c r="S145" s="214">
        <v>10.09</v>
      </c>
      <c r="T145" s="215">
        <v>30</v>
      </c>
      <c r="U145" s="215" t="s">
        <v>3372</v>
      </c>
      <c r="V145" s="214">
        <f t="shared" si="58"/>
        <v>10.125</v>
      </c>
      <c r="W145" s="215">
        <f t="shared" si="59"/>
        <v>60</v>
      </c>
      <c r="X145" s="215">
        <f t="shared" si="60"/>
        <v>1</v>
      </c>
      <c r="Y145" s="215">
        <f t="shared" si="61"/>
        <v>0</v>
      </c>
      <c r="Z145" s="215">
        <f t="shared" si="67"/>
        <v>3</v>
      </c>
      <c r="AA145" s="215">
        <f t="shared" si="68"/>
        <v>0</v>
      </c>
      <c r="AB145" s="215">
        <f t="shared" si="69"/>
        <v>3</v>
      </c>
      <c r="AC145" s="214">
        <f t="shared" si="73"/>
        <v>0.9</v>
      </c>
      <c r="AD145" s="214">
        <f t="shared" si="70"/>
        <v>10.065</v>
      </c>
      <c r="AE145" s="214">
        <f t="shared" si="71"/>
        <v>9.0585000000000004</v>
      </c>
      <c r="AF145" s="215">
        <f t="shared" si="72"/>
        <v>120</v>
      </c>
      <c r="AG145" s="212" t="s">
        <v>3451</v>
      </c>
      <c r="AH145" s="212" t="s">
        <v>3452</v>
      </c>
      <c r="AI145" s="212" t="s">
        <v>3456</v>
      </c>
      <c r="AJ145" s="212" t="s">
        <v>3457</v>
      </c>
      <c r="AK145" s="212" t="s">
        <v>3454</v>
      </c>
      <c r="AL145" s="212" t="s">
        <v>3453</v>
      </c>
      <c r="AM145" s="212" t="s">
        <v>3455</v>
      </c>
      <c r="AN145" s="212" t="s">
        <v>3460</v>
      </c>
      <c r="AO145" s="212" t="s">
        <v>3458</v>
      </c>
      <c r="AP145" s="212" t="s">
        <v>3459</v>
      </c>
    </row>
    <row r="146" spans="1:44" s="327" customFormat="1" ht="11.25">
      <c r="A146" s="210">
        <v>136</v>
      </c>
      <c r="B146" s="222" t="s">
        <v>112</v>
      </c>
      <c r="C146" s="222" t="s">
        <v>348</v>
      </c>
      <c r="D146" s="221" t="s">
        <v>1814</v>
      </c>
      <c r="E146" s="213">
        <v>18</v>
      </c>
      <c r="F146" s="214">
        <v>10</v>
      </c>
      <c r="G146" s="215">
        <v>30</v>
      </c>
      <c r="H146" s="215" t="s">
        <v>3373</v>
      </c>
      <c r="I146" s="214">
        <v>10</v>
      </c>
      <c r="J146" s="215">
        <v>30</v>
      </c>
      <c r="K146" s="215" t="s">
        <v>3373</v>
      </c>
      <c r="L146" s="216">
        <f t="shared" si="63"/>
        <v>10</v>
      </c>
      <c r="M146" s="213">
        <f t="shared" si="64"/>
        <v>60</v>
      </c>
      <c r="N146" s="213">
        <f t="shared" si="65"/>
        <v>2</v>
      </c>
      <c r="O146" s="213">
        <f t="shared" si="66"/>
        <v>0</v>
      </c>
      <c r="P146" s="214">
        <v>9.23</v>
      </c>
      <c r="Q146" s="215">
        <v>12</v>
      </c>
      <c r="R146" s="215" t="s">
        <v>3373</v>
      </c>
      <c r="S146" s="214">
        <v>11.42</v>
      </c>
      <c r="T146" s="215">
        <v>30</v>
      </c>
      <c r="U146" s="215" t="s">
        <v>3372</v>
      </c>
      <c r="V146" s="214">
        <f t="shared" si="58"/>
        <v>10.324999999999999</v>
      </c>
      <c r="W146" s="215">
        <f t="shared" si="59"/>
        <v>60</v>
      </c>
      <c r="X146" s="215">
        <f t="shared" si="60"/>
        <v>1</v>
      </c>
      <c r="Y146" s="215">
        <f t="shared" si="61"/>
        <v>1</v>
      </c>
      <c r="Z146" s="215">
        <f t="shared" si="67"/>
        <v>3</v>
      </c>
      <c r="AA146" s="215">
        <f t="shared" si="68"/>
        <v>1</v>
      </c>
      <c r="AB146" s="215">
        <f t="shared" si="69"/>
        <v>4</v>
      </c>
      <c r="AC146" s="214">
        <f t="shared" si="73"/>
        <v>0.89</v>
      </c>
      <c r="AD146" s="214">
        <f t="shared" si="70"/>
        <v>10.1625</v>
      </c>
      <c r="AE146" s="214">
        <f t="shared" si="71"/>
        <v>9.0446249999999999</v>
      </c>
      <c r="AF146" s="215">
        <f t="shared" si="72"/>
        <v>120</v>
      </c>
      <c r="AG146" s="212" t="s">
        <v>3452</v>
      </c>
      <c r="AH146" s="212" t="s">
        <v>3455</v>
      </c>
      <c r="AI146" s="212" t="s">
        <v>3456</v>
      </c>
      <c r="AJ146" s="212" t="s">
        <v>3453</v>
      </c>
      <c r="AK146" s="212" t="s">
        <v>3451</v>
      </c>
      <c r="AL146" s="212" t="s">
        <v>3454</v>
      </c>
      <c r="AM146" s="212" t="s">
        <v>3457</v>
      </c>
      <c r="AN146" s="212" t="s">
        <v>3460</v>
      </c>
      <c r="AO146" s="212" t="s">
        <v>3459</v>
      </c>
      <c r="AP146" s="212" t="s">
        <v>3458</v>
      </c>
      <c r="AQ146" s="217"/>
      <c r="AR146" s="217"/>
    </row>
    <row r="147" spans="1:44" s="217" customFormat="1" ht="11.25">
      <c r="A147" s="210">
        <v>137</v>
      </c>
      <c r="B147" s="345" t="s">
        <v>376</v>
      </c>
      <c r="C147" s="345" t="s">
        <v>377</v>
      </c>
      <c r="D147" s="322" t="s">
        <v>378</v>
      </c>
      <c r="E147" s="322">
        <v>3</v>
      </c>
      <c r="F147" s="323">
        <v>10.61</v>
      </c>
      <c r="G147" s="324">
        <v>30</v>
      </c>
      <c r="H147" s="324" t="s">
        <v>3372</v>
      </c>
      <c r="I147" s="323">
        <v>10</v>
      </c>
      <c r="J147" s="324">
        <v>30</v>
      </c>
      <c r="K147" s="324" t="s">
        <v>3373</v>
      </c>
      <c r="L147" s="325">
        <f t="shared" si="63"/>
        <v>10.305</v>
      </c>
      <c r="M147" s="322">
        <f t="shared" si="64"/>
        <v>60</v>
      </c>
      <c r="N147" s="322">
        <f t="shared" si="65"/>
        <v>1</v>
      </c>
      <c r="O147" s="322">
        <f t="shared" si="66"/>
        <v>0</v>
      </c>
      <c r="P147" s="323">
        <v>10.16</v>
      </c>
      <c r="Q147" s="324">
        <v>30</v>
      </c>
      <c r="R147" s="324" t="s">
        <v>3373</v>
      </c>
      <c r="S147" s="323">
        <v>9.86</v>
      </c>
      <c r="T147" s="324">
        <v>13</v>
      </c>
      <c r="U147" s="324" t="s">
        <v>3373</v>
      </c>
      <c r="V147" s="323">
        <f t="shared" si="58"/>
        <v>10.01</v>
      </c>
      <c r="W147" s="324">
        <f t="shared" si="59"/>
        <v>60</v>
      </c>
      <c r="X147" s="324">
        <f t="shared" si="60"/>
        <v>2</v>
      </c>
      <c r="Y147" s="324">
        <f t="shared" si="61"/>
        <v>1</v>
      </c>
      <c r="Z147" s="324">
        <f t="shared" si="67"/>
        <v>3</v>
      </c>
      <c r="AA147" s="324">
        <f t="shared" si="68"/>
        <v>1</v>
      </c>
      <c r="AB147" s="324">
        <f t="shared" si="69"/>
        <v>4</v>
      </c>
      <c r="AC147" s="323">
        <f t="shared" si="73"/>
        <v>0.89</v>
      </c>
      <c r="AD147" s="323">
        <f t="shared" si="70"/>
        <v>10.157499999999999</v>
      </c>
      <c r="AE147" s="323">
        <f t="shared" si="71"/>
        <v>9.0401749999999996</v>
      </c>
      <c r="AF147" s="324">
        <f t="shared" si="72"/>
        <v>120</v>
      </c>
      <c r="AG147" s="326" t="s">
        <v>3452</v>
      </c>
      <c r="AH147" s="326" t="s">
        <v>3453</v>
      </c>
      <c r="AI147" s="326" t="s">
        <v>3451</v>
      </c>
      <c r="AJ147" s="326" t="s">
        <v>3455</v>
      </c>
      <c r="AK147" s="326" t="s">
        <v>3456</v>
      </c>
      <c r="AL147" s="326" t="s">
        <v>3454</v>
      </c>
      <c r="AM147" s="326" t="s">
        <v>3457</v>
      </c>
      <c r="AN147" s="326" t="s">
        <v>3460</v>
      </c>
      <c r="AO147" s="326" t="s">
        <v>3459</v>
      </c>
      <c r="AP147" s="326" t="s">
        <v>3458</v>
      </c>
      <c r="AQ147" s="327"/>
      <c r="AR147" s="327"/>
    </row>
    <row r="148" spans="1:44" s="217" customFormat="1" ht="11.25">
      <c r="A148" s="210">
        <v>138</v>
      </c>
      <c r="B148" s="222" t="s">
        <v>1707</v>
      </c>
      <c r="C148" s="222" t="s">
        <v>1708</v>
      </c>
      <c r="D148" s="221" t="s">
        <v>1709</v>
      </c>
      <c r="E148" s="213">
        <v>17</v>
      </c>
      <c r="F148" s="214">
        <v>11.04</v>
      </c>
      <c r="G148" s="215">
        <v>30</v>
      </c>
      <c r="H148" s="215" t="s">
        <v>3373</v>
      </c>
      <c r="I148" s="214">
        <v>9.25</v>
      </c>
      <c r="J148" s="215">
        <v>19</v>
      </c>
      <c r="K148" s="215" t="s">
        <v>3372</v>
      </c>
      <c r="L148" s="216">
        <f t="shared" si="63"/>
        <v>10.145</v>
      </c>
      <c r="M148" s="213">
        <f t="shared" si="64"/>
        <v>60</v>
      </c>
      <c r="N148" s="213">
        <f t="shared" si="65"/>
        <v>1</v>
      </c>
      <c r="O148" s="213">
        <f t="shared" si="66"/>
        <v>1</v>
      </c>
      <c r="P148" s="214">
        <v>8.4700000000000006</v>
      </c>
      <c r="Q148" s="215">
        <v>12</v>
      </c>
      <c r="R148" s="215" t="s">
        <v>3373</v>
      </c>
      <c r="S148" s="214">
        <v>11.8</v>
      </c>
      <c r="T148" s="215">
        <v>30</v>
      </c>
      <c r="U148" s="215" t="s">
        <v>3372</v>
      </c>
      <c r="V148" s="214">
        <f t="shared" si="58"/>
        <v>10.135000000000002</v>
      </c>
      <c r="W148" s="215">
        <f t="shared" si="59"/>
        <v>60</v>
      </c>
      <c r="X148" s="215">
        <f t="shared" si="60"/>
        <v>1</v>
      </c>
      <c r="Y148" s="215">
        <f t="shared" si="61"/>
        <v>1</v>
      </c>
      <c r="Z148" s="215">
        <f t="shared" si="67"/>
        <v>2</v>
      </c>
      <c r="AA148" s="215">
        <f t="shared" si="68"/>
        <v>2</v>
      </c>
      <c r="AB148" s="215">
        <f t="shared" si="69"/>
        <v>4</v>
      </c>
      <c r="AC148" s="214">
        <f t="shared" si="73"/>
        <v>0.89</v>
      </c>
      <c r="AD148" s="214">
        <f t="shared" si="70"/>
        <v>10.14</v>
      </c>
      <c r="AE148" s="214">
        <f t="shared" si="71"/>
        <v>9.0246000000000013</v>
      </c>
      <c r="AF148" s="215">
        <f t="shared" si="72"/>
        <v>120</v>
      </c>
      <c r="AG148" s="212" t="s">
        <v>3457</v>
      </c>
      <c r="AH148" s="212" t="s">
        <v>3452</v>
      </c>
      <c r="AI148" s="212" t="s">
        <v>3456</v>
      </c>
      <c r="AJ148" s="212" t="s">
        <v>3454</v>
      </c>
      <c r="AK148" s="212" t="s">
        <v>3451</v>
      </c>
      <c r="AL148" s="212" t="s">
        <v>3455</v>
      </c>
      <c r="AM148" s="212" t="s">
        <v>3453</v>
      </c>
      <c r="AN148" s="212" t="s">
        <v>3460</v>
      </c>
      <c r="AO148" s="212" t="s">
        <v>3458</v>
      </c>
      <c r="AP148" s="212" t="s">
        <v>3459</v>
      </c>
    </row>
    <row r="149" spans="1:44" s="217" customFormat="1" ht="11.25">
      <c r="A149" s="210">
        <v>139</v>
      </c>
      <c r="B149" s="222" t="s">
        <v>573</v>
      </c>
      <c r="C149" s="222" t="s">
        <v>609</v>
      </c>
      <c r="D149" s="221" t="s">
        <v>1102</v>
      </c>
      <c r="E149" s="213">
        <v>10</v>
      </c>
      <c r="F149" s="214">
        <v>11.98</v>
      </c>
      <c r="G149" s="215">
        <v>30</v>
      </c>
      <c r="H149" s="215" t="s">
        <v>3373</v>
      </c>
      <c r="I149" s="214">
        <v>8.89</v>
      </c>
      <c r="J149" s="215">
        <v>12</v>
      </c>
      <c r="K149" s="215" t="s">
        <v>3373</v>
      </c>
      <c r="L149" s="216">
        <f t="shared" si="63"/>
        <v>10.435</v>
      </c>
      <c r="M149" s="213">
        <f t="shared" si="64"/>
        <v>60</v>
      </c>
      <c r="N149" s="213">
        <f t="shared" si="65"/>
        <v>2</v>
      </c>
      <c r="O149" s="213">
        <f t="shared" si="66"/>
        <v>1</v>
      </c>
      <c r="P149" s="214">
        <v>9.99</v>
      </c>
      <c r="Q149" s="215">
        <v>12</v>
      </c>
      <c r="R149" s="215" t="s">
        <v>3373</v>
      </c>
      <c r="S149" s="214">
        <v>10.63</v>
      </c>
      <c r="T149" s="215">
        <v>30</v>
      </c>
      <c r="U149" s="215" t="s">
        <v>3373</v>
      </c>
      <c r="V149" s="214">
        <f t="shared" si="58"/>
        <v>10.31</v>
      </c>
      <c r="W149" s="215">
        <f t="shared" si="59"/>
        <v>60</v>
      </c>
      <c r="X149" s="215">
        <f t="shared" si="60"/>
        <v>2</v>
      </c>
      <c r="Y149" s="215">
        <f t="shared" si="61"/>
        <v>1</v>
      </c>
      <c r="Z149" s="215">
        <f t="shared" si="67"/>
        <v>4</v>
      </c>
      <c r="AA149" s="215">
        <f t="shared" si="68"/>
        <v>2</v>
      </c>
      <c r="AB149" s="215">
        <f t="shared" si="69"/>
        <v>6</v>
      </c>
      <c r="AC149" s="214">
        <f t="shared" si="73"/>
        <v>0.87</v>
      </c>
      <c r="AD149" s="214">
        <f t="shared" si="70"/>
        <v>10.3725</v>
      </c>
      <c r="AE149" s="214">
        <f t="shared" si="71"/>
        <v>9.0240749999999998</v>
      </c>
      <c r="AF149" s="215">
        <f t="shared" si="72"/>
        <v>120</v>
      </c>
      <c r="AG149" s="212" t="s">
        <v>3453</v>
      </c>
      <c r="AH149" s="212" t="s">
        <v>3451</v>
      </c>
      <c r="AI149" s="212" t="s">
        <v>3456</v>
      </c>
      <c r="AJ149" s="212" t="s">
        <v>3452</v>
      </c>
      <c r="AK149" s="212" t="s">
        <v>3454</v>
      </c>
      <c r="AL149" s="212" t="s">
        <v>3455</v>
      </c>
      <c r="AM149" s="212" t="s">
        <v>3460</v>
      </c>
      <c r="AN149" s="212" t="s">
        <v>3457</v>
      </c>
      <c r="AO149" s="212" t="s">
        <v>3459</v>
      </c>
      <c r="AP149" s="212" t="s">
        <v>3458</v>
      </c>
    </row>
    <row r="150" spans="1:44" s="217" customFormat="1" ht="11.25">
      <c r="A150" s="210">
        <v>140</v>
      </c>
      <c r="B150" s="345" t="s">
        <v>2694</v>
      </c>
      <c r="C150" s="345" t="s">
        <v>2695</v>
      </c>
      <c r="D150" s="322" t="s">
        <v>2696</v>
      </c>
      <c r="E150" s="322">
        <v>27</v>
      </c>
      <c r="F150" s="323">
        <v>10.72</v>
      </c>
      <c r="G150" s="324">
        <v>30</v>
      </c>
      <c r="H150" s="324" t="s">
        <v>3372</v>
      </c>
      <c r="I150" s="323">
        <v>10.53</v>
      </c>
      <c r="J150" s="324">
        <v>30</v>
      </c>
      <c r="K150" s="324" t="s">
        <v>3373</v>
      </c>
      <c r="L150" s="325">
        <f t="shared" si="63"/>
        <v>10.625</v>
      </c>
      <c r="M150" s="322">
        <f t="shared" si="64"/>
        <v>60</v>
      </c>
      <c r="N150" s="322">
        <f t="shared" si="65"/>
        <v>1</v>
      </c>
      <c r="O150" s="322">
        <f t="shared" si="66"/>
        <v>0</v>
      </c>
      <c r="P150" s="323">
        <v>10.52</v>
      </c>
      <c r="Q150" s="324">
        <v>30</v>
      </c>
      <c r="R150" s="324" t="s">
        <v>3372</v>
      </c>
      <c r="S150" s="323">
        <v>10.68</v>
      </c>
      <c r="T150" s="324">
        <v>30</v>
      </c>
      <c r="U150" s="324" t="s">
        <v>3372</v>
      </c>
      <c r="V150" s="323">
        <f t="shared" ref="V150:V169" si="74">(P150+S150)/2</f>
        <v>10.6</v>
      </c>
      <c r="W150" s="324">
        <f t="shared" ref="W150:W169" si="75">IF(V150&gt;=10,60,Q150+T150)</f>
        <v>60</v>
      </c>
      <c r="X150" s="324">
        <f t="shared" ref="X150:X169" si="76">IF(R150="ACC",0,1)+IF(U150="ACC",0,1)</f>
        <v>0</v>
      </c>
      <c r="Y150" s="324">
        <f t="shared" ref="Y150:Y169" si="77">IF(P150&lt;10,1,(IF(S150&lt;10,1,0)))</f>
        <v>0</v>
      </c>
      <c r="Z150" s="324">
        <f t="shared" si="67"/>
        <v>1</v>
      </c>
      <c r="AA150" s="324">
        <f t="shared" si="68"/>
        <v>0</v>
      </c>
      <c r="AB150" s="324">
        <f t="shared" si="69"/>
        <v>1</v>
      </c>
      <c r="AC150" s="323">
        <f>IF(AB150=0,0.86,IF(AB150=1,0.85,IF(AB150=2,0.84,IF(AB150=3,0.83,IF(AB150=4,0.82,IF(AB150=5,0.81,IF(AB150=6,0.8)))))))</f>
        <v>0.85</v>
      </c>
      <c r="AD150" s="323">
        <f t="shared" si="70"/>
        <v>10.612500000000001</v>
      </c>
      <c r="AE150" s="323">
        <f t="shared" si="71"/>
        <v>9.0206250000000008</v>
      </c>
      <c r="AF150" s="324">
        <f t="shared" si="72"/>
        <v>120</v>
      </c>
      <c r="AG150" s="326" t="s">
        <v>3457</v>
      </c>
      <c r="AH150" s="326" t="s">
        <v>3452</v>
      </c>
      <c r="AI150" s="326" t="s">
        <v>3454</v>
      </c>
      <c r="AJ150" s="326" t="s">
        <v>3453</v>
      </c>
      <c r="AK150" s="326" t="s">
        <v>3451</v>
      </c>
      <c r="AL150" s="326" t="s">
        <v>3456</v>
      </c>
      <c r="AM150" s="326" t="s">
        <v>3455</v>
      </c>
      <c r="AN150" s="326" t="s">
        <v>3458</v>
      </c>
      <c r="AO150" s="326" t="s">
        <v>3460</v>
      </c>
      <c r="AP150" s="326" t="s">
        <v>3459</v>
      </c>
      <c r="AQ150" s="327"/>
      <c r="AR150" s="327"/>
    </row>
    <row r="151" spans="1:44" s="217" customFormat="1" ht="11.25">
      <c r="A151" s="210">
        <v>141</v>
      </c>
      <c r="B151" s="222" t="s">
        <v>1018</v>
      </c>
      <c r="C151" s="222" t="s">
        <v>1019</v>
      </c>
      <c r="D151" s="221" t="s">
        <v>1020</v>
      </c>
      <c r="E151" s="213">
        <v>9</v>
      </c>
      <c r="F151" s="214">
        <v>10.83</v>
      </c>
      <c r="G151" s="215">
        <v>30</v>
      </c>
      <c r="H151" s="215" t="s">
        <v>3373</v>
      </c>
      <c r="I151" s="214">
        <v>9.17</v>
      </c>
      <c r="J151" s="215">
        <v>13</v>
      </c>
      <c r="K151" s="215" t="s">
        <v>3373</v>
      </c>
      <c r="L151" s="216">
        <f t="shared" si="63"/>
        <v>10</v>
      </c>
      <c r="M151" s="213">
        <f t="shared" si="64"/>
        <v>60</v>
      </c>
      <c r="N151" s="213">
        <f t="shared" si="65"/>
        <v>2</v>
      </c>
      <c r="O151" s="213">
        <f t="shared" si="66"/>
        <v>1</v>
      </c>
      <c r="P151" s="214">
        <v>9.75</v>
      </c>
      <c r="Q151" s="215">
        <v>12</v>
      </c>
      <c r="R151" s="215" t="s">
        <v>3373</v>
      </c>
      <c r="S151" s="214">
        <v>11.25</v>
      </c>
      <c r="T151" s="215">
        <v>30</v>
      </c>
      <c r="U151" s="215" t="s">
        <v>3372</v>
      </c>
      <c r="V151" s="214">
        <f t="shared" si="74"/>
        <v>10.5</v>
      </c>
      <c r="W151" s="215">
        <f t="shared" si="75"/>
        <v>60</v>
      </c>
      <c r="X151" s="215">
        <f t="shared" si="76"/>
        <v>1</v>
      </c>
      <c r="Y151" s="215">
        <f t="shared" si="77"/>
        <v>1</v>
      </c>
      <c r="Z151" s="215">
        <f t="shared" si="67"/>
        <v>3</v>
      </c>
      <c r="AA151" s="215">
        <f t="shared" si="68"/>
        <v>2</v>
      </c>
      <c r="AB151" s="215">
        <f t="shared" si="69"/>
        <v>5</v>
      </c>
      <c r="AC151" s="214">
        <f>IF(AB151=0,0.93,IF(AB151=1,0.92,IF(AB151=2,0.91,IF(AB151=3,0.9,IF(AB151=4,0.89,IF(AB151=5,0.88,IF(AB151=6,0.87)))))))</f>
        <v>0.88</v>
      </c>
      <c r="AD151" s="214">
        <f t="shared" si="70"/>
        <v>10.25</v>
      </c>
      <c r="AE151" s="214">
        <f t="shared" si="71"/>
        <v>9.02</v>
      </c>
      <c r="AF151" s="215">
        <f t="shared" si="72"/>
        <v>120</v>
      </c>
      <c r="AG151" s="212" t="s">
        <v>3451</v>
      </c>
      <c r="AH151" s="212" t="s">
        <v>3453</v>
      </c>
      <c r="AI151" s="212" t="s">
        <v>3457</v>
      </c>
      <c r="AJ151" s="212" t="s">
        <v>3452</v>
      </c>
      <c r="AK151" s="212" t="s">
        <v>3455</v>
      </c>
      <c r="AL151" s="212" t="s">
        <v>3454</v>
      </c>
      <c r="AM151" s="212" t="s">
        <v>3456</v>
      </c>
      <c r="AN151" s="212" t="s">
        <v>3460</v>
      </c>
      <c r="AO151" s="212" t="s">
        <v>3459</v>
      </c>
      <c r="AP151" s="212" t="s">
        <v>3458</v>
      </c>
    </row>
    <row r="152" spans="1:44" s="217" customFormat="1" ht="11.25">
      <c r="A152" s="210">
        <v>142</v>
      </c>
      <c r="B152" s="218" t="s">
        <v>253</v>
      </c>
      <c r="C152" s="218" t="s">
        <v>254</v>
      </c>
      <c r="D152" s="221" t="s">
        <v>255</v>
      </c>
      <c r="E152" s="213">
        <v>2</v>
      </c>
      <c r="F152" s="214">
        <v>12</v>
      </c>
      <c r="G152" s="215">
        <v>30</v>
      </c>
      <c r="H152" s="215" t="s">
        <v>3373</v>
      </c>
      <c r="I152" s="214">
        <v>9.24</v>
      </c>
      <c r="J152" s="215">
        <v>16</v>
      </c>
      <c r="K152" s="215" t="s">
        <v>3372</v>
      </c>
      <c r="L152" s="216">
        <f t="shared" si="63"/>
        <v>10.620000000000001</v>
      </c>
      <c r="M152" s="213">
        <f t="shared" si="64"/>
        <v>60</v>
      </c>
      <c r="N152" s="213">
        <f t="shared" si="65"/>
        <v>1</v>
      </c>
      <c r="O152" s="213">
        <f t="shared" si="66"/>
        <v>1</v>
      </c>
      <c r="P152" s="214">
        <v>9.7799999999999994</v>
      </c>
      <c r="Q152" s="215">
        <v>22</v>
      </c>
      <c r="R152" s="215" t="s">
        <v>3373</v>
      </c>
      <c r="S152" s="214">
        <v>12.87</v>
      </c>
      <c r="T152" s="215">
        <v>30</v>
      </c>
      <c r="U152" s="215" t="s">
        <v>3372</v>
      </c>
      <c r="V152" s="214">
        <f t="shared" si="74"/>
        <v>11.324999999999999</v>
      </c>
      <c r="W152" s="215">
        <f t="shared" si="75"/>
        <v>60</v>
      </c>
      <c r="X152" s="215">
        <f t="shared" si="76"/>
        <v>1</v>
      </c>
      <c r="Y152" s="215">
        <f t="shared" si="77"/>
        <v>1</v>
      </c>
      <c r="Z152" s="215">
        <f t="shared" si="67"/>
        <v>2</v>
      </c>
      <c r="AA152" s="215">
        <f t="shared" si="68"/>
        <v>2</v>
      </c>
      <c r="AB152" s="215">
        <f t="shared" si="69"/>
        <v>4</v>
      </c>
      <c r="AC152" s="214">
        <f>IF(AB152=0,0.86,IF(AB152=1,0.85,IF(AB152=2,0.84,IF(AB152=3,0.83,IF(AB152=4,0.82,IF(AB152=5,0.81,IF(AB152=6,0.8)))))))</f>
        <v>0.82</v>
      </c>
      <c r="AD152" s="214">
        <f t="shared" si="70"/>
        <v>10.9725</v>
      </c>
      <c r="AE152" s="214">
        <f t="shared" si="71"/>
        <v>8.9974499999999988</v>
      </c>
      <c r="AF152" s="215">
        <f t="shared" si="72"/>
        <v>120</v>
      </c>
      <c r="AG152" s="212" t="s">
        <v>3453</v>
      </c>
      <c r="AH152" s="212" t="s">
        <v>3451</v>
      </c>
      <c r="AI152" s="212" t="s">
        <v>3456</v>
      </c>
      <c r="AJ152" s="212" t="s">
        <v>3452</v>
      </c>
      <c r="AK152" s="212" t="s">
        <v>3454</v>
      </c>
      <c r="AL152" s="212" t="s">
        <v>3455</v>
      </c>
      <c r="AM152" s="212" t="s">
        <v>3460</v>
      </c>
      <c r="AN152" s="212" t="s">
        <v>3457</v>
      </c>
      <c r="AO152" s="212" t="s">
        <v>3458</v>
      </c>
      <c r="AP152" s="212" t="s">
        <v>3459</v>
      </c>
    </row>
    <row r="153" spans="1:44" s="217" customFormat="1" ht="11.25">
      <c r="A153" s="210">
        <v>143</v>
      </c>
      <c r="B153" s="218" t="s">
        <v>2712</v>
      </c>
      <c r="C153" s="218" t="s">
        <v>2713</v>
      </c>
      <c r="D153" s="221" t="s">
        <v>2714</v>
      </c>
      <c r="E153" s="213">
        <v>27</v>
      </c>
      <c r="F153" s="214">
        <v>10.15</v>
      </c>
      <c r="G153" s="215">
        <v>30</v>
      </c>
      <c r="H153" s="215" t="s">
        <v>3373</v>
      </c>
      <c r="I153" s="214">
        <v>10.01</v>
      </c>
      <c r="J153" s="215">
        <v>30</v>
      </c>
      <c r="K153" s="215" t="s">
        <v>3372</v>
      </c>
      <c r="L153" s="216">
        <f t="shared" si="63"/>
        <v>10.08</v>
      </c>
      <c r="M153" s="213">
        <f t="shared" si="64"/>
        <v>60</v>
      </c>
      <c r="N153" s="213">
        <f t="shared" si="65"/>
        <v>1</v>
      </c>
      <c r="O153" s="213">
        <f t="shared" si="66"/>
        <v>0</v>
      </c>
      <c r="P153" s="214">
        <v>8.9600000000000009</v>
      </c>
      <c r="Q153" s="215">
        <v>12</v>
      </c>
      <c r="R153" s="215" t="s">
        <v>3373</v>
      </c>
      <c r="S153" s="214">
        <v>11.18</v>
      </c>
      <c r="T153" s="215">
        <v>30</v>
      </c>
      <c r="U153" s="215" t="s">
        <v>3373</v>
      </c>
      <c r="V153" s="214">
        <f t="shared" si="74"/>
        <v>10.07</v>
      </c>
      <c r="W153" s="215">
        <f t="shared" si="75"/>
        <v>60</v>
      </c>
      <c r="X153" s="215">
        <f t="shared" si="76"/>
        <v>2</v>
      </c>
      <c r="Y153" s="215">
        <f t="shared" si="77"/>
        <v>1</v>
      </c>
      <c r="Z153" s="215">
        <f t="shared" si="67"/>
        <v>3</v>
      </c>
      <c r="AA153" s="215">
        <f t="shared" si="68"/>
        <v>1</v>
      </c>
      <c r="AB153" s="215">
        <f t="shared" si="69"/>
        <v>4</v>
      </c>
      <c r="AC153" s="214">
        <f>IF(AB153=0,0.93,IF(AB153=1,0.92,IF(AB153=2,0.91,IF(AB153=3,0.9,IF(AB153=4,0.89,IF(AB153=5,0.88,IF(AB153=6,0.87)))))))</f>
        <v>0.89</v>
      </c>
      <c r="AD153" s="214">
        <f t="shared" si="70"/>
        <v>10.074999999999999</v>
      </c>
      <c r="AE153" s="214">
        <f t="shared" si="71"/>
        <v>8.9667499999999993</v>
      </c>
      <c r="AF153" s="215">
        <f t="shared" si="72"/>
        <v>120</v>
      </c>
      <c r="AG153" s="212" t="s">
        <v>3457</v>
      </c>
      <c r="AH153" s="212" t="s">
        <v>3456</v>
      </c>
      <c r="AI153" s="212" t="s">
        <v>3452</v>
      </c>
      <c r="AJ153" s="212" t="s">
        <v>3453</v>
      </c>
      <c r="AK153" s="212" t="s">
        <v>3454</v>
      </c>
      <c r="AL153" s="212" t="s">
        <v>3455</v>
      </c>
      <c r="AM153" s="212" t="s">
        <v>3460</v>
      </c>
      <c r="AN153" s="212" t="s">
        <v>3451</v>
      </c>
      <c r="AO153" s="212" t="s">
        <v>3459</v>
      </c>
      <c r="AP153" s="212" t="s">
        <v>3458</v>
      </c>
    </row>
    <row r="154" spans="1:44" s="217" customFormat="1" ht="11.25">
      <c r="A154" s="210">
        <v>144</v>
      </c>
      <c r="B154" s="218" t="s">
        <v>811</v>
      </c>
      <c r="C154" s="218" t="s">
        <v>456</v>
      </c>
      <c r="D154" s="221" t="s">
        <v>812</v>
      </c>
      <c r="E154" s="213">
        <v>7</v>
      </c>
      <c r="F154" s="214">
        <v>10.199999999999999</v>
      </c>
      <c r="G154" s="215">
        <v>30</v>
      </c>
      <c r="H154" s="215" t="s">
        <v>3373</v>
      </c>
      <c r="I154" s="214">
        <v>10</v>
      </c>
      <c r="J154" s="215">
        <v>30</v>
      </c>
      <c r="K154" s="215" t="s">
        <v>3373</v>
      </c>
      <c r="L154" s="216">
        <f t="shared" si="63"/>
        <v>10.1</v>
      </c>
      <c r="M154" s="213">
        <f t="shared" si="64"/>
        <v>60</v>
      </c>
      <c r="N154" s="213">
        <f t="shared" si="65"/>
        <v>2</v>
      </c>
      <c r="O154" s="213">
        <f t="shared" si="66"/>
        <v>0</v>
      </c>
      <c r="P154" s="214">
        <v>9.39</v>
      </c>
      <c r="Q154" s="215">
        <v>10</v>
      </c>
      <c r="R154" s="215" t="s">
        <v>3373</v>
      </c>
      <c r="S154" s="214">
        <v>11.11</v>
      </c>
      <c r="T154" s="215">
        <v>30</v>
      </c>
      <c r="U154" s="215" t="s">
        <v>3373</v>
      </c>
      <c r="V154" s="214">
        <f t="shared" si="74"/>
        <v>10.25</v>
      </c>
      <c r="W154" s="215">
        <f t="shared" si="75"/>
        <v>60</v>
      </c>
      <c r="X154" s="215">
        <f t="shared" si="76"/>
        <v>2</v>
      </c>
      <c r="Y154" s="215">
        <f t="shared" si="77"/>
        <v>1</v>
      </c>
      <c r="Z154" s="215">
        <f t="shared" si="67"/>
        <v>4</v>
      </c>
      <c r="AA154" s="215">
        <f t="shared" si="68"/>
        <v>1</v>
      </c>
      <c r="AB154" s="215">
        <f t="shared" si="69"/>
        <v>5</v>
      </c>
      <c r="AC154" s="214">
        <f>IF(AB154=0,0.93,IF(AB154=1,0.92,IF(AB154=2,0.91,IF(AB154=3,0.9,IF(AB154=4,0.89,IF(AB154=5,0.88,IF(AB154=6,0.87)))))))</f>
        <v>0.88</v>
      </c>
      <c r="AD154" s="214">
        <f t="shared" si="70"/>
        <v>10.175000000000001</v>
      </c>
      <c r="AE154" s="214">
        <f t="shared" si="71"/>
        <v>8.9540000000000006</v>
      </c>
      <c r="AF154" s="215">
        <f t="shared" si="72"/>
        <v>120</v>
      </c>
      <c r="AG154" s="212" t="s">
        <v>3451</v>
      </c>
      <c r="AH154" s="212" t="s">
        <v>3453</v>
      </c>
      <c r="AI154" s="212" t="s">
        <v>3455</v>
      </c>
      <c r="AJ154" s="212" t="s">
        <v>3452</v>
      </c>
      <c r="AK154" s="212" t="s">
        <v>3456</v>
      </c>
      <c r="AL154" s="212" t="s">
        <v>3454</v>
      </c>
      <c r="AM154" s="212" t="s">
        <v>3457</v>
      </c>
      <c r="AN154" s="212" t="s">
        <v>3460</v>
      </c>
      <c r="AO154" s="212" t="s">
        <v>3459</v>
      </c>
      <c r="AP154" s="212" t="s">
        <v>3458</v>
      </c>
    </row>
    <row r="155" spans="1:44" s="217" customFormat="1" ht="11.25">
      <c r="A155" s="210">
        <v>145</v>
      </c>
      <c r="B155" s="222" t="s">
        <v>3477</v>
      </c>
      <c r="C155" s="222" t="s">
        <v>3478</v>
      </c>
      <c r="D155" s="221" t="s">
        <v>1706</v>
      </c>
      <c r="E155" s="213">
        <v>17</v>
      </c>
      <c r="F155" s="214">
        <v>11.24</v>
      </c>
      <c r="G155" s="215">
        <v>30</v>
      </c>
      <c r="H155" s="215" t="s">
        <v>3372</v>
      </c>
      <c r="I155" s="214">
        <v>9.39</v>
      </c>
      <c r="J155" s="215">
        <v>18</v>
      </c>
      <c r="K155" s="215" t="s">
        <v>3373</v>
      </c>
      <c r="L155" s="216">
        <f t="shared" si="63"/>
        <v>10.315000000000001</v>
      </c>
      <c r="M155" s="213">
        <f t="shared" si="64"/>
        <v>60</v>
      </c>
      <c r="N155" s="213">
        <f t="shared" si="65"/>
        <v>1</v>
      </c>
      <c r="O155" s="213">
        <f t="shared" si="66"/>
        <v>1</v>
      </c>
      <c r="P155" s="214">
        <v>10.79</v>
      </c>
      <c r="Q155" s="215">
        <v>30</v>
      </c>
      <c r="R155" s="215" t="s">
        <v>3373</v>
      </c>
      <c r="S155" s="214">
        <v>9.24</v>
      </c>
      <c r="T155" s="215">
        <v>20</v>
      </c>
      <c r="U155" s="215" t="s">
        <v>3373</v>
      </c>
      <c r="V155" s="214">
        <f t="shared" si="74"/>
        <v>10.015000000000001</v>
      </c>
      <c r="W155" s="215">
        <f t="shared" si="75"/>
        <v>60</v>
      </c>
      <c r="X155" s="215">
        <f t="shared" si="76"/>
        <v>2</v>
      </c>
      <c r="Y155" s="215">
        <f t="shared" si="77"/>
        <v>1</v>
      </c>
      <c r="Z155" s="215">
        <f t="shared" si="67"/>
        <v>3</v>
      </c>
      <c r="AA155" s="215">
        <f t="shared" si="68"/>
        <v>2</v>
      </c>
      <c r="AB155" s="215">
        <f t="shared" si="69"/>
        <v>5</v>
      </c>
      <c r="AC155" s="214">
        <f>IF(AB155=0,0.93,IF(AB155=1,0.92,IF(AB155=2,0.91,IF(AB155=3,0.9,IF(AB155=4,0.89,IF(AB155=5,0.88,IF(AB155=6,0.87)))))))</f>
        <v>0.88</v>
      </c>
      <c r="AD155" s="214">
        <f t="shared" si="70"/>
        <v>10.165000000000001</v>
      </c>
      <c r="AE155" s="214">
        <f t="shared" si="71"/>
        <v>8.9452000000000016</v>
      </c>
      <c r="AF155" s="215">
        <f t="shared" si="72"/>
        <v>120</v>
      </c>
      <c r="AG155" s="212" t="s">
        <v>3457</v>
      </c>
      <c r="AH155" s="212" t="s">
        <v>3456</v>
      </c>
      <c r="AI155" s="212" t="s">
        <v>3451</v>
      </c>
      <c r="AJ155" s="212" t="s">
        <v>3453</v>
      </c>
      <c r="AK155" s="212" t="s">
        <v>3452</v>
      </c>
      <c r="AL155" s="212" t="s">
        <v>3454</v>
      </c>
      <c r="AM155" s="212" t="s">
        <v>3460</v>
      </c>
      <c r="AN155" s="212" t="s">
        <v>3455</v>
      </c>
      <c r="AO155" s="212" t="s">
        <v>3458</v>
      </c>
      <c r="AP155" s="212" t="s">
        <v>3459</v>
      </c>
    </row>
    <row r="156" spans="1:44" s="217" customFormat="1" ht="11.25">
      <c r="A156" s="210">
        <v>146</v>
      </c>
      <c r="B156" s="222" t="s">
        <v>3487</v>
      </c>
      <c r="C156" s="222" t="s">
        <v>1334</v>
      </c>
      <c r="D156" s="221" t="s">
        <v>2116</v>
      </c>
      <c r="E156" s="213">
        <v>21</v>
      </c>
      <c r="F156" s="214">
        <v>10</v>
      </c>
      <c r="G156" s="215">
        <v>30</v>
      </c>
      <c r="H156" s="215" t="s">
        <v>3373</v>
      </c>
      <c r="I156" s="214">
        <v>10</v>
      </c>
      <c r="J156" s="215">
        <v>30</v>
      </c>
      <c r="K156" s="215" t="s">
        <v>3373</v>
      </c>
      <c r="L156" s="216">
        <f t="shared" si="63"/>
        <v>10</v>
      </c>
      <c r="M156" s="213">
        <f t="shared" si="64"/>
        <v>60</v>
      </c>
      <c r="N156" s="213">
        <f t="shared" si="65"/>
        <v>2</v>
      </c>
      <c r="O156" s="213">
        <f t="shared" si="66"/>
        <v>0</v>
      </c>
      <c r="P156" s="214">
        <v>8.39</v>
      </c>
      <c r="Q156" s="215">
        <v>5</v>
      </c>
      <c r="R156" s="215" t="s">
        <v>3373</v>
      </c>
      <c r="S156" s="214">
        <v>11.61</v>
      </c>
      <c r="T156" s="215">
        <v>30</v>
      </c>
      <c r="U156" s="215" t="s">
        <v>3372</v>
      </c>
      <c r="V156" s="214">
        <f t="shared" si="74"/>
        <v>10</v>
      </c>
      <c r="W156" s="215">
        <f t="shared" si="75"/>
        <v>60</v>
      </c>
      <c r="X156" s="215">
        <f t="shared" si="76"/>
        <v>1</v>
      </c>
      <c r="Y156" s="215">
        <f t="shared" si="77"/>
        <v>1</v>
      </c>
      <c r="Z156" s="215">
        <f t="shared" si="67"/>
        <v>3</v>
      </c>
      <c r="AA156" s="215">
        <f t="shared" si="68"/>
        <v>1</v>
      </c>
      <c r="AB156" s="215">
        <f t="shared" si="69"/>
        <v>4</v>
      </c>
      <c r="AC156" s="214">
        <f>IF(AB156=0,0.93,IF(AB156=1,0.92,IF(AB156=2,0.91,IF(AB156=3,0.9,IF(AB156=4,0.89,IF(AB156=5,0.88,IF(AB156=6,0.87)))))))</f>
        <v>0.89</v>
      </c>
      <c r="AD156" s="214">
        <f t="shared" si="70"/>
        <v>10</v>
      </c>
      <c r="AE156" s="214">
        <f t="shared" si="71"/>
        <v>8.9</v>
      </c>
      <c r="AF156" s="215">
        <f t="shared" si="72"/>
        <v>120</v>
      </c>
      <c r="AG156" s="212" t="s">
        <v>3460</v>
      </c>
      <c r="AH156" s="212" t="s">
        <v>3456</v>
      </c>
      <c r="AI156" s="212" t="s">
        <v>3457</v>
      </c>
      <c r="AJ156" s="212" t="s">
        <v>3454</v>
      </c>
      <c r="AK156" s="212" t="s">
        <v>3452</v>
      </c>
      <c r="AL156" s="212" t="s">
        <v>3451</v>
      </c>
      <c r="AM156" s="212" t="s">
        <v>3453</v>
      </c>
      <c r="AN156" s="212" t="s">
        <v>3455</v>
      </c>
      <c r="AO156" s="212" t="s">
        <v>3459</v>
      </c>
      <c r="AP156" s="212" t="s">
        <v>3458</v>
      </c>
    </row>
    <row r="157" spans="1:44" s="327" customFormat="1" ht="11.25">
      <c r="A157" s="210">
        <v>147</v>
      </c>
      <c r="B157" s="251" t="s">
        <v>3490</v>
      </c>
      <c r="C157" s="251" t="s">
        <v>3491</v>
      </c>
      <c r="D157" s="221" t="s">
        <v>2197</v>
      </c>
      <c r="E157" s="213">
        <v>22</v>
      </c>
      <c r="F157" s="214">
        <v>10.26</v>
      </c>
      <c r="G157" s="215">
        <v>30</v>
      </c>
      <c r="H157" s="215" t="s">
        <v>3372</v>
      </c>
      <c r="I157" s="214">
        <v>11.43</v>
      </c>
      <c r="J157" s="215">
        <v>30</v>
      </c>
      <c r="K157" s="215" t="s">
        <v>3372</v>
      </c>
      <c r="L157" s="216">
        <f t="shared" si="63"/>
        <v>10.844999999999999</v>
      </c>
      <c r="M157" s="213">
        <f t="shared" si="64"/>
        <v>60</v>
      </c>
      <c r="N157" s="213">
        <f t="shared" si="65"/>
        <v>0</v>
      </c>
      <c r="O157" s="213">
        <f t="shared" si="66"/>
        <v>0</v>
      </c>
      <c r="P157" s="214">
        <v>10.08</v>
      </c>
      <c r="Q157" s="215">
        <v>30</v>
      </c>
      <c r="R157" s="215" t="s">
        <v>3373</v>
      </c>
      <c r="S157" s="214">
        <v>13.87</v>
      </c>
      <c r="T157" s="215">
        <v>30</v>
      </c>
      <c r="U157" s="215" t="s">
        <v>3372</v>
      </c>
      <c r="V157" s="214">
        <f t="shared" si="74"/>
        <v>11.975</v>
      </c>
      <c r="W157" s="215">
        <f t="shared" si="75"/>
        <v>60</v>
      </c>
      <c r="X157" s="215">
        <f t="shared" si="76"/>
        <v>1</v>
      </c>
      <c r="Y157" s="215">
        <f t="shared" si="77"/>
        <v>0</v>
      </c>
      <c r="Z157" s="215">
        <f t="shared" si="67"/>
        <v>1</v>
      </c>
      <c r="AA157" s="215">
        <f t="shared" si="68"/>
        <v>0</v>
      </c>
      <c r="AB157" s="215">
        <f t="shared" si="69"/>
        <v>1</v>
      </c>
      <c r="AC157" s="214">
        <f>IF(AB157=0,0.79,IF(AB157=1,0.78,IF(AB157=2,0.77,IF(AB157=3,0.76,IF(AB157=4,0.75,IF(AB157=5,0.74,IF(AB157=6,0.73)))))))</f>
        <v>0.78</v>
      </c>
      <c r="AD157" s="214">
        <f t="shared" si="70"/>
        <v>11.41</v>
      </c>
      <c r="AE157" s="214">
        <f t="shared" si="71"/>
        <v>8.8998000000000008</v>
      </c>
      <c r="AF157" s="215">
        <f t="shared" si="72"/>
        <v>120</v>
      </c>
      <c r="AG157" s="212" t="s">
        <v>3460</v>
      </c>
      <c r="AH157" s="212" t="s">
        <v>3451</v>
      </c>
      <c r="AI157" s="212" t="s">
        <v>3456</v>
      </c>
      <c r="AJ157" s="212" t="s">
        <v>3452</v>
      </c>
      <c r="AK157" s="212" t="s">
        <v>3454</v>
      </c>
      <c r="AL157" s="212" t="s">
        <v>3455</v>
      </c>
      <c r="AM157" s="212" t="s">
        <v>3453</v>
      </c>
      <c r="AN157" s="212" t="s">
        <v>3457</v>
      </c>
      <c r="AO157" s="212" t="s">
        <v>3459</v>
      </c>
      <c r="AP157" s="212" t="s">
        <v>3458</v>
      </c>
      <c r="AQ157" s="217"/>
      <c r="AR157" s="217"/>
    </row>
    <row r="158" spans="1:44" s="217" customFormat="1" ht="11.25">
      <c r="A158" s="210">
        <v>148</v>
      </c>
      <c r="B158" s="320" t="s">
        <v>1698</v>
      </c>
      <c r="C158" s="321" t="s">
        <v>1699</v>
      </c>
      <c r="D158" s="321" t="s">
        <v>1700</v>
      </c>
      <c r="E158" s="322">
        <v>17</v>
      </c>
      <c r="F158" s="323">
        <v>10</v>
      </c>
      <c r="G158" s="324">
        <v>30</v>
      </c>
      <c r="H158" s="324" t="s">
        <v>3373</v>
      </c>
      <c r="I158" s="323">
        <v>10</v>
      </c>
      <c r="J158" s="324">
        <v>30</v>
      </c>
      <c r="K158" s="324" t="s">
        <v>3373</v>
      </c>
      <c r="L158" s="325">
        <f t="shared" si="63"/>
        <v>10</v>
      </c>
      <c r="M158" s="322">
        <f t="shared" si="64"/>
        <v>60</v>
      </c>
      <c r="N158" s="322">
        <f t="shared" si="65"/>
        <v>2</v>
      </c>
      <c r="O158" s="322">
        <f t="shared" si="66"/>
        <v>0</v>
      </c>
      <c r="P158" s="323">
        <v>10.79</v>
      </c>
      <c r="Q158" s="324">
        <v>30</v>
      </c>
      <c r="R158" s="324" t="s">
        <v>3373</v>
      </c>
      <c r="S158" s="323">
        <v>11.91</v>
      </c>
      <c r="T158" s="324">
        <v>30</v>
      </c>
      <c r="U158" s="324" t="s">
        <v>3372</v>
      </c>
      <c r="V158" s="323">
        <f t="shared" si="74"/>
        <v>11.35</v>
      </c>
      <c r="W158" s="324">
        <f t="shared" si="75"/>
        <v>60</v>
      </c>
      <c r="X158" s="324">
        <f t="shared" si="76"/>
        <v>1</v>
      </c>
      <c r="Y158" s="324">
        <f t="shared" si="77"/>
        <v>0</v>
      </c>
      <c r="Z158" s="324">
        <f t="shared" si="67"/>
        <v>3</v>
      </c>
      <c r="AA158" s="324">
        <f t="shared" si="68"/>
        <v>0</v>
      </c>
      <c r="AB158" s="324">
        <f t="shared" si="69"/>
        <v>3</v>
      </c>
      <c r="AC158" s="323">
        <f>IF(AB158=0,0.86,IF(AB158=1,0.85,IF(AB158=2,0.84,IF(AB158=3,0.83,IF(AB158=4,0.82,IF(AB158=5,0.81,IF(AB158=6,0.8)))))))</f>
        <v>0.83</v>
      </c>
      <c r="AD158" s="323">
        <f t="shared" si="70"/>
        <v>10.675000000000001</v>
      </c>
      <c r="AE158" s="323">
        <f t="shared" si="71"/>
        <v>8.8602500000000006</v>
      </c>
      <c r="AF158" s="324">
        <f t="shared" si="72"/>
        <v>120</v>
      </c>
      <c r="AG158" s="326" t="s">
        <v>3457</v>
      </c>
      <c r="AH158" s="326" t="s">
        <v>3456</v>
      </c>
      <c r="AI158" s="326" t="s">
        <v>3452</v>
      </c>
      <c r="AJ158" s="326" t="s">
        <v>3454</v>
      </c>
      <c r="AK158" s="326" t="s">
        <v>3451</v>
      </c>
      <c r="AL158" s="326" t="s">
        <v>3453</v>
      </c>
      <c r="AM158" s="326" t="s">
        <v>3460</v>
      </c>
      <c r="AN158" s="326" t="s">
        <v>3455</v>
      </c>
      <c r="AO158" s="326" t="s">
        <v>3458</v>
      </c>
      <c r="AP158" s="326" t="s">
        <v>3459</v>
      </c>
      <c r="AQ158" s="327"/>
      <c r="AR158" s="327"/>
    </row>
    <row r="159" spans="1:44" s="217" customFormat="1" ht="11.25">
      <c r="A159" s="210">
        <v>149</v>
      </c>
      <c r="B159" s="218" t="s">
        <v>1829</v>
      </c>
      <c r="C159" s="218" t="s">
        <v>1830</v>
      </c>
      <c r="D159" s="221" t="s">
        <v>1831</v>
      </c>
      <c r="E159" s="213">
        <v>18</v>
      </c>
      <c r="F159" s="214">
        <v>10.14</v>
      </c>
      <c r="G159" s="215">
        <v>30</v>
      </c>
      <c r="H159" s="215" t="s">
        <v>3373</v>
      </c>
      <c r="I159" s="214">
        <v>9.86</v>
      </c>
      <c r="J159" s="215">
        <v>24</v>
      </c>
      <c r="K159" s="215" t="s">
        <v>3373</v>
      </c>
      <c r="L159" s="216">
        <f t="shared" si="63"/>
        <v>10</v>
      </c>
      <c r="M159" s="213">
        <f t="shared" si="64"/>
        <v>60</v>
      </c>
      <c r="N159" s="213">
        <f t="shared" si="65"/>
        <v>2</v>
      </c>
      <c r="O159" s="213">
        <f t="shared" si="66"/>
        <v>1</v>
      </c>
      <c r="P159" s="214">
        <v>10.5</v>
      </c>
      <c r="Q159" s="215">
        <v>30</v>
      </c>
      <c r="R159" s="215" t="s">
        <v>3372</v>
      </c>
      <c r="S159" s="214">
        <v>12.16</v>
      </c>
      <c r="T159" s="215">
        <v>30</v>
      </c>
      <c r="U159" s="215" t="s">
        <v>3372</v>
      </c>
      <c r="V159" s="214">
        <f t="shared" si="74"/>
        <v>11.33</v>
      </c>
      <c r="W159" s="215">
        <f t="shared" si="75"/>
        <v>60</v>
      </c>
      <c r="X159" s="215">
        <f t="shared" si="76"/>
        <v>0</v>
      </c>
      <c r="Y159" s="215">
        <f t="shared" si="77"/>
        <v>0</v>
      </c>
      <c r="Z159" s="215">
        <f t="shared" si="67"/>
        <v>2</v>
      </c>
      <c r="AA159" s="215">
        <f t="shared" si="68"/>
        <v>1</v>
      </c>
      <c r="AB159" s="215">
        <f t="shared" si="69"/>
        <v>3</v>
      </c>
      <c r="AC159" s="214">
        <f>IF(AB159=0,0.86,IF(AB159=1,0.85,IF(AB159=2,0.84,IF(AB159=3,0.83,IF(AB159=4,0.82,IF(AB159=5,0.81,IF(AB159=6,0.8)))))))</f>
        <v>0.83</v>
      </c>
      <c r="AD159" s="214">
        <f t="shared" si="70"/>
        <v>10.664999999999999</v>
      </c>
      <c r="AE159" s="214">
        <f t="shared" si="71"/>
        <v>8.8519499999999987</v>
      </c>
      <c r="AF159" s="215">
        <f t="shared" si="72"/>
        <v>120</v>
      </c>
      <c r="AG159" s="212" t="s">
        <v>3452</v>
      </c>
      <c r="AH159" s="212" t="s">
        <v>3457</v>
      </c>
      <c r="AI159" s="212" t="s">
        <v>3456</v>
      </c>
      <c r="AJ159" s="212" t="s">
        <v>3454</v>
      </c>
      <c r="AK159" s="212" t="s">
        <v>3455</v>
      </c>
      <c r="AL159" s="212" t="s">
        <v>3453</v>
      </c>
      <c r="AM159" s="212" t="s">
        <v>3460</v>
      </c>
      <c r="AN159" s="212" t="s">
        <v>3459</v>
      </c>
      <c r="AO159" s="212" t="s">
        <v>3458</v>
      </c>
      <c r="AP159" s="212" t="s">
        <v>3451</v>
      </c>
    </row>
    <row r="160" spans="1:44" s="217" customFormat="1" ht="11.25">
      <c r="A160" s="210">
        <v>150</v>
      </c>
      <c r="B160" s="222" t="s">
        <v>2031</v>
      </c>
      <c r="C160" s="222" t="s">
        <v>2032</v>
      </c>
      <c r="D160" s="221" t="s">
        <v>2033</v>
      </c>
      <c r="E160" s="213">
        <v>20</v>
      </c>
      <c r="F160" s="214">
        <v>9.51</v>
      </c>
      <c r="G160" s="215">
        <v>17</v>
      </c>
      <c r="H160" s="215" t="s">
        <v>3372</v>
      </c>
      <c r="I160" s="214">
        <v>10.49</v>
      </c>
      <c r="J160" s="215">
        <v>30</v>
      </c>
      <c r="K160" s="215" t="s">
        <v>3373</v>
      </c>
      <c r="L160" s="216">
        <f t="shared" si="63"/>
        <v>10</v>
      </c>
      <c r="M160" s="213">
        <f t="shared" si="64"/>
        <v>60</v>
      </c>
      <c r="N160" s="213">
        <f t="shared" si="65"/>
        <v>1</v>
      </c>
      <c r="O160" s="213">
        <f t="shared" si="66"/>
        <v>1</v>
      </c>
      <c r="P160" s="214">
        <v>8.81</v>
      </c>
      <c r="Q160" s="215">
        <v>16</v>
      </c>
      <c r="R160" s="215" t="s">
        <v>3373</v>
      </c>
      <c r="S160" s="214">
        <v>11.41</v>
      </c>
      <c r="T160" s="215">
        <v>30</v>
      </c>
      <c r="U160" s="215" t="s">
        <v>3373</v>
      </c>
      <c r="V160" s="214">
        <f t="shared" si="74"/>
        <v>10.11</v>
      </c>
      <c r="W160" s="215">
        <f t="shared" si="75"/>
        <v>60</v>
      </c>
      <c r="X160" s="215">
        <f t="shared" si="76"/>
        <v>2</v>
      </c>
      <c r="Y160" s="215">
        <f t="shared" si="77"/>
        <v>1</v>
      </c>
      <c r="Z160" s="215">
        <f t="shared" si="67"/>
        <v>3</v>
      </c>
      <c r="AA160" s="215">
        <f t="shared" si="68"/>
        <v>2</v>
      </c>
      <c r="AB160" s="215">
        <f t="shared" si="69"/>
        <v>5</v>
      </c>
      <c r="AC160" s="214">
        <f>IF(AB160=0,0.93,IF(AB160=1,0.92,IF(AB160=2,0.91,IF(AB160=3,0.9,IF(AB160=4,0.89,IF(AB160=5,0.88,IF(AB160=6,0.87)))))))</f>
        <v>0.88</v>
      </c>
      <c r="AD160" s="214">
        <f t="shared" si="70"/>
        <v>10.055</v>
      </c>
      <c r="AE160" s="214">
        <f t="shared" si="71"/>
        <v>8.8483999999999998</v>
      </c>
      <c r="AF160" s="215">
        <f t="shared" si="72"/>
        <v>120</v>
      </c>
      <c r="AG160" s="212" t="s">
        <v>3456</v>
      </c>
      <c r="AH160" s="212" t="s">
        <v>3452</v>
      </c>
      <c r="AI160" s="212" t="s">
        <v>3454</v>
      </c>
      <c r="AJ160" s="212" t="s">
        <v>3457</v>
      </c>
      <c r="AK160" s="212" t="s">
        <v>3451</v>
      </c>
      <c r="AL160" s="212" t="s">
        <v>3453</v>
      </c>
      <c r="AM160" s="212" t="s">
        <v>3460</v>
      </c>
      <c r="AN160" s="212" t="s">
        <v>3455</v>
      </c>
      <c r="AO160" s="212" t="s">
        <v>3459</v>
      </c>
      <c r="AP160" s="212" t="s">
        <v>3458</v>
      </c>
    </row>
    <row r="161" spans="1:44" s="217" customFormat="1" ht="11.25">
      <c r="A161" s="210">
        <v>151</v>
      </c>
      <c r="B161" s="218" t="s">
        <v>608</v>
      </c>
      <c r="C161" s="218" t="s">
        <v>609</v>
      </c>
      <c r="D161" s="221" t="s">
        <v>610</v>
      </c>
      <c r="E161" s="213">
        <v>6</v>
      </c>
      <c r="F161" s="214">
        <v>10.53</v>
      </c>
      <c r="G161" s="215">
        <v>30</v>
      </c>
      <c r="H161" s="215" t="s">
        <v>3372</v>
      </c>
      <c r="I161" s="214">
        <v>9.6999999999999993</v>
      </c>
      <c r="J161" s="215">
        <v>25</v>
      </c>
      <c r="K161" s="215" t="s">
        <v>3373</v>
      </c>
      <c r="L161" s="216">
        <f t="shared" si="63"/>
        <v>10.114999999999998</v>
      </c>
      <c r="M161" s="213">
        <f t="shared" si="64"/>
        <v>60</v>
      </c>
      <c r="N161" s="213">
        <f t="shared" si="65"/>
        <v>1</v>
      </c>
      <c r="O161" s="213">
        <f t="shared" si="66"/>
        <v>1</v>
      </c>
      <c r="P161" s="214">
        <v>9.8699999999999992</v>
      </c>
      <c r="Q161" s="215">
        <v>16</v>
      </c>
      <c r="R161" s="215" t="s">
        <v>3373</v>
      </c>
      <c r="S161" s="214">
        <v>13.03</v>
      </c>
      <c r="T161" s="215">
        <v>30</v>
      </c>
      <c r="U161" s="215" t="s">
        <v>3372</v>
      </c>
      <c r="V161" s="214">
        <f t="shared" si="74"/>
        <v>11.45</v>
      </c>
      <c r="W161" s="215">
        <f t="shared" si="75"/>
        <v>60</v>
      </c>
      <c r="X161" s="215">
        <f t="shared" si="76"/>
        <v>1</v>
      </c>
      <c r="Y161" s="215">
        <f t="shared" si="77"/>
        <v>1</v>
      </c>
      <c r="Z161" s="215">
        <f t="shared" si="67"/>
        <v>2</v>
      </c>
      <c r="AA161" s="215">
        <f t="shared" si="68"/>
        <v>2</v>
      </c>
      <c r="AB161" s="215">
        <f t="shared" si="69"/>
        <v>4</v>
      </c>
      <c r="AC161" s="214">
        <f>IF(AB161=0,0.86,IF(AB161=1,0.85,IF(AB161=2,0.84,IF(AB161=3,0.83,IF(AB161=4,0.82,IF(AB161=5,0.81,IF(AB161=6,0.8)))))))</f>
        <v>0.82</v>
      </c>
      <c r="AD161" s="214">
        <f t="shared" si="70"/>
        <v>10.782499999999999</v>
      </c>
      <c r="AE161" s="214">
        <f t="shared" si="71"/>
        <v>8.8416499999999978</v>
      </c>
      <c r="AF161" s="215">
        <f t="shared" si="72"/>
        <v>120</v>
      </c>
      <c r="AG161" s="212" t="s">
        <v>3456</v>
      </c>
      <c r="AH161" s="212" t="s">
        <v>3451</v>
      </c>
      <c r="AI161" s="212" t="s">
        <v>3454</v>
      </c>
      <c r="AJ161" s="212" t="s">
        <v>3455</v>
      </c>
      <c r="AK161" s="212" t="s">
        <v>3457</v>
      </c>
      <c r="AL161" s="212" t="s">
        <v>3452</v>
      </c>
      <c r="AM161" s="212" t="s">
        <v>3453</v>
      </c>
      <c r="AN161" s="212" t="s">
        <v>3460</v>
      </c>
      <c r="AO161" s="212" t="s">
        <v>3459</v>
      </c>
      <c r="AP161" s="212" t="s">
        <v>3458</v>
      </c>
    </row>
    <row r="162" spans="1:44" s="217" customFormat="1" ht="11.25">
      <c r="A162" s="210">
        <v>152</v>
      </c>
      <c r="B162" s="222" t="s">
        <v>2274</v>
      </c>
      <c r="C162" s="222" t="s">
        <v>2275</v>
      </c>
      <c r="D162" s="221" t="s">
        <v>2276</v>
      </c>
      <c r="E162" s="213">
        <v>22</v>
      </c>
      <c r="F162" s="214">
        <v>10.81</v>
      </c>
      <c r="G162" s="215">
        <v>30</v>
      </c>
      <c r="H162" s="215" t="s">
        <v>3372</v>
      </c>
      <c r="I162" s="214">
        <v>9.35</v>
      </c>
      <c r="J162" s="215">
        <v>12</v>
      </c>
      <c r="K162" s="215" t="s">
        <v>3373</v>
      </c>
      <c r="L162" s="216">
        <f t="shared" si="63"/>
        <v>10.08</v>
      </c>
      <c r="M162" s="213">
        <f t="shared" si="64"/>
        <v>60</v>
      </c>
      <c r="N162" s="213">
        <f t="shared" si="65"/>
        <v>1</v>
      </c>
      <c r="O162" s="213">
        <f t="shared" si="66"/>
        <v>1</v>
      </c>
      <c r="P162" s="214">
        <v>7.94</v>
      </c>
      <c r="Q162" s="215">
        <v>7</v>
      </c>
      <c r="R162" s="215" t="s">
        <v>3373</v>
      </c>
      <c r="S162" s="214">
        <v>12.06</v>
      </c>
      <c r="T162" s="215">
        <v>30</v>
      </c>
      <c r="U162" s="215" t="s">
        <v>3373</v>
      </c>
      <c r="V162" s="214">
        <f t="shared" si="74"/>
        <v>10</v>
      </c>
      <c r="W162" s="215">
        <f t="shared" si="75"/>
        <v>60</v>
      </c>
      <c r="X162" s="215">
        <f t="shared" si="76"/>
        <v>2</v>
      </c>
      <c r="Y162" s="215">
        <f t="shared" si="77"/>
        <v>1</v>
      </c>
      <c r="Z162" s="215">
        <f t="shared" si="67"/>
        <v>3</v>
      </c>
      <c r="AA162" s="215">
        <f t="shared" si="68"/>
        <v>2</v>
      </c>
      <c r="AB162" s="215">
        <f t="shared" si="69"/>
        <v>5</v>
      </c>
      <c r="AC162" s="214">
        <f>IF(AB162=0,0.93,IF(AB162=1,0.92,IF(AB162=2,0.91,IF(AB162=3,0.9,IF(AB162=4,0.89,IF(AB162=5,0.88,IF(AB162=6,0.87)))))))</f>
        <v>0.88</v>
      </c>
      <c r="AD162" s="214">
        <f t="shared" si="70"/>
        <v>10.039999999999999</v>
      </c>
      <c r="AE162" s="214">
        <f t="shared" si="71"/>
        <v>8.8351999999999986</v>
      </c>
      <c r="AF162" s="215">
        <f t="shared" si="72"/>
        <v>120</v>
      </c>
      <c r="AG162" s="212" t="s">
        <v>3456</v>
      </c>
      <c r="AH162" s="212" t="s">
        <v>3452</v>
      </c>
      <c r="AI162" s="212" t="s">
        <v>3454</v>
      </c>
      <c r="AJ162" s="212" t="s">
        <v>3460</v>
      </c>
      <c r="AK162" s="212" t="s">
        <v>3457</v>
      </c>
      <c r="AL162" s="212" t="s">
        <v>3451</v>
      </c>
      <c r="AM162" s="212" t="s">
        <v>3453</v>
      </c>
      <c r="AN162" s="212" t="s">
        <v>3455</v>
      </c>
      <c r="AO162" s="212" t="s">
        <v>3459</v>
      </c>
      <c r="AP162" s="212" t="s">
        <v>3458</v>
      </c>
    </row>
    <row r="163" spans="1:44" s="217" customFormat="1" ht="11.25">
      <c r="A163" s="210">
        <v>153</v>
      </c>
      <c r="B163" s="222" t="s">
        <v>2188</v>
      </c>
      <c r="C163" s="222" t="s">
        <v>2189</v>
      </c>
      <c r="D163" s="221" t="s">
        <v>2190</v>
      </c>
      <c r="E163" s="213">
        <v>21</v>
      </c>
      <c r="F163" s="214">
        <v>10.31</v>
      </c>
      <c r="G163" s="215">
        <v>30</v>
      </c>
      <c r="H163" s="215" t="s">
        <v>3372</v>
      </c>
      <c r="I163" s="214">
        <v>9.69</v>
      </c>
      <c r="J163" s="215">
        <v>18</v>
      </c>
      <c r="K163" s="215" t="s">
        <v>3373</v>
      </c>
      <c r="L163" s="216">
        <f t="shared" si="63"/>
        <v>10</v>
      </c>
      <c r="M163" s="213">
        <f t="shared" si="64"/>
        <v>60</v>
      </c>
      <c r="N163" s="213">
        <f t="shared" si="65"/>
        <v>1</v>
      </c>
      <c r="O163" s="213">
        <f t="shared" si="66"/>
        <v>1</v>
      </c>
      <c r="P163" s="214">
        <v>9.7799999999999994</v>
      </c>
      <c r="Q163" s="215">
        <v>18</v>
      </c>
      <c r="R163" s="215" t="s">
        <v>3373</v>
      </c>
      <c r="S163" s="214">
        <v>10.3</v>
      </c>
      <c r="T163" s="215">
        <v>30</v>
      </c>
      <c r="U163" s="215" t="s">
        <v>3373</v>
      </c>
      <c r="V163" s="214">
        <f t="shared" si="74"/>
        <v>10.039999999999999</v>
      </c>
      <c r="W163" s="215">
        <f t="shared" si="75"/>
        <v>60</v>
      </c>
      <c r="X163" s="215">
        <f t="shared" si="76"/>
        <v>2</v>
      </c>
      <c r="Y163" s="215">
        <f t="shared" si="77"/>
        <v>1</v>
      </c>
      <c r="Z163" s="215">
        <f t="shared" si="67"/>
        <v>3</v>
      </c>
      <c r="AA163" s="215">
        <f t="shared" si="68"/>
        <v>2</v>
      </c>
      <c r="AB163" s="215">
        <f t="shared" si="69"/>
        <v>5</v>
      </c>
      <c r="AC163" s="214">
        <f>IF(AB163=0,0.93,IF(AB163=1,0.92,IF(AB163=2,0.91,IF(AB163=3,0.9,IF(AB163=4,0.89,IF(AB163=5,0.88,IF(AB163=6,0.87)))))))</f>
        <v>0.88</v>
      </c>
      <c r="AD163" s="214">
        <f t="shared" si="70"/>
        <v>10.02</v>
      </c>
      <c r="AE163" s="214">
        <f t="shared" si="71"/>
        <v>8.8176000000000005</v>
      </c>
      <c r="AF163" s="215">
        <f t="shared" si="72"/>
        <v>120</v>
      </c>
      <c r="AG163" s="212" t="s">
        <v>3453</v>
      </c>
      <c r="AH163" s="212" t="s">
        <v>3456</v>
      </c>
      <c r="AI163" s="212" t="s">
        <v>3452</v>
      </c>
      <c r="AJ163" s="212" t="s">
        <v>3451</v>
      </c>
      <c r="AK163" s="212" t="s">
        <v>3454</v>
      </c>
      <c r="AL163" s="212" t="s">
        <v>3455</v>
      </c>
      <c r="AM163" s="212" t="s">
        <v>3460</v>
      </c>
      <c r="AN163" s="212" t="s">
        <v>3457</v>
      </c>
      <c r="AO163" s="212" t="s">
        <v>3459</v>
      </c>
      <c r="AP163" s="212" t="s">
        <v>3458</v>
      </c>
    </row>
    <row r="164" spans="1:44" s="217" customFormat="1" ht="11.25">
      <c r="A164" s="210">
        <v>154</v>
      </c>
      <c r="B164" s="222" t="s">
        <v>2034</v>
      </c>
      <c r="C164" s="222" t="s">
        <v>2035</v>
      </c>
      <c r="D164" s="221" t="s">
        <v>2036</v>
      </c>
      <c r="E164" s="213">
        <v>20</v>
      </c>
      <c r="F164" s="214">
        <v>11.01</v>
      </c>
      <c r="G164" s="215">
        <v>30</v>
      </c>
      <c r="H164" s="215" t="s">
        <v>3373</v>
      </c>
      <c r="I164" s="214">
        <v>9.2100000000000009</v>
      </c>
      <c r="J164" s="215">
        <v>19</v>
      </c>
      <c r="K164" s="215" t="s">
        <v>3372</v>
      </c>
      <c r="L164" s="216">
        <f t="shared" si="63"/>
        <v>10.11</v>
      </c>
      <c r="M164" s="213">
        <f t="shared" si="64"/>
        <v>60</v>
      </c>
      <c r="N164" s="213">
        <f t="shared" si="65"/>
        <v>1</v>
      </c>
      <c r="O164" s="213">
        <f t="shared" si="66"/>
        <v>1</v>
      </c>
      <c r="P164" s="214">
        <v>10.1</v>
      </c>
      <c r="Q164" s="215">
        <v>30</v>
      </c>
      <c r="R164" s="215" t="s">
        <v>3373</v>
      </c>
      <c r="S164" s="214">
        <v>12.16</v>
      </c>
      <c r="T164" s="215">
        <v>30</v>
      </c>
      <c r="U164" s="215" t="s">
        <v>3372</v>
      </c>
      <c r="V164" s="214">
        <f t="shared" si="74"/>
        <v>11.129999999999999</v>
      </c>
      <c r="W164" s="215">
        <f t="shared" si="75"/>
        <v>60</v>
      </c>
      <c r="X164" s="215">
        <f t="shared" si="76"/>
        <v>1</v>
      </c>
      <c r="Y164" s="215">
        <f t="shared" si="77"/>
        <v>0</v>
      </c>
      <c r="Z164" s="215">
        <f t="shared" si="67"/>
        <v>2</v>
      </c>
      <c r="AA164" s="215">
        <f t="shared" si="68"/>
        <v>1</v>
      </c>
      <c r="AB164" s="215">
        <f t="shared" si="69"/>
        <v>3</v>
      </c>
      <c r="AC164" s="214">
        <f t="shared" ref="AC164:AC169" si="78">IF(AB164=0,0.86,IF(AB164=1,0.85,IF(AB164=2,0.84,IF(AB164=3,0.83,IF(AB164=4,0.82,IF(AB164=5,0.81,IF(AB164=6,0.8)))))))</f>
        <v>0.83</v>
      </c>
      <c r="AD164" s="214">
        <f t="shared" si="70"/>
        <v>10.62</v>
      </c>
      <c r="AE164" s="214">
        <f t="shared" si="71"/>
        <v>8.8145999999999987</v>
      </c>
      <c r="AF164" s="215">
        <f t="shared" si="72"/>
        <v>120</v>
      </c>
      <c r="AG164" s="212" t="s">
        <v>3457</v>
      </c>
      <c r="AH164" s="212" t="s">
        <v>3452</v>
      </c>
      <c r="AI164" s="212" t="s">
        <v>3454</v>
      </c>
      <c r="AJ164" s="212" t="s">
        <v>3451</v>
      </c>
      <c r="AK164" s="212" t="s">
        <v>3453</v>
      </c>
      <c r="AL164" s="212" t="s">
        <v>3456</v>
      </c>
      <c r="AM164" s="212" t="s">
        <v>3455</v>
      </c>
      <c r="AN164" s="212" t="s">
        <v>3460</v>
      </c>
      <c r="AO164" s="212" t="s">
        <v>3459</v>
      </c>
      <c r="AP164" s="212" t="s">
        <v>3458</v>
      </c>
    </row>
    <row r="165" spans="1:44" s="217" customFormat="1" ht="11.25">
      <c r="A165" s="210">
        <v>155</v>
      </c>
      <c r="B165" s="218" t="s">
        <v>1934</v>
      </c>
      <c r="C165" s="218" t="s">
        <v>493</v>
      </c>
      <c r="D165" s="213" t="s">
        <v>1935</v>
      </c>
      <c r="E165" s="213">
        <v>19</v>
      </c>
      <c r="F165" s="214">
        <v>10.039999999999999</v>
      </c>
      <c r="G165" s="215">
        <v>30</v>
      </c>
      <c r="H165" s="215" t="s">
        <v>3372</v>
      </c>
      <c r="I165" s="214">
        <v>10</v>
      </c>
      <c r="J165" s="215">
        <v>30</v>
      </c>
      <c r="K165" s="215" t="s">
        <v>3372</v>
      </c>
      <c r="L165" s="216">
        <f t="shared" si="63"/>
        <v>10.02</v>
      </c>
      <c r="M165" s="213">
        <f t="shared" si="64"/>
        <v>60</v>
      </c>
      <c r="N165" s="213">
        <f t="shared" si="65"/>
        <v>0</v>
      </c>
      <c r="O165" s="213">
        <f t="shared" si="66"/>
        <v>0</v>
      </c>
      <c r="P165" s="214">
        <v>9.98</v>
      </c>
      <c r="Q165" s="215">
        <v>12</v>
      </c>
      <c r="R165" s="215" t="s">
        <v>3372</v>
      </c>
      <c r="S165" s="214">
        <v>11.14</v>
      </c>
      <c r="T165" s="215">
        <v>30</v>
      </c>
      <c r="U165" s="215" t="s">
        <v>3372</v>
      </c>
      <c r="V165" s="214">
        <f t="shared" si="74"/>
        <v>10.56</v>
      </c>
      <c r="W165" s="215">
        <f t="shared" si="75"/>
        <v>60</v>
      </c>
      <c r="X165" s="215">
        <f t="shared" si="76"/>
        <v>0</v>
      </c>
      <c r="Y165" s="215">
        <f t="shared" si="77"/>
        <v>1</v>
      </c>
      <c r="Z165" s="215">
        <f t="shared" si="67"/>
        <v>0</v>
      </c>
      <c r="AA165" s="215">
        <f t="shared" si="68"/>
        <v>1</v>
      </c>
      <c r="AB165" s="215">
        <f t="shared" si="69"/>
        <v>1</v>
      </c>
      <c r="AC165" s="214">
        <f t="shared" si="78"/>
        <v>0.85</v>
      </c>
      <c r="AD165" s="214">
        <f t="shared" si="70"/>
        <v>10.29</v>
      </c>
      <c r="AE165" s="214">
        <f t="shared" si="71"/>
        <v>8.7464999999999993</v>
      </c>
      <c r="AF165" s="215">
        <f t="shared" si="72"/>
        <v>120</v>
      </c>
      <c r="AG165" s="212" t="s">
        <v>3453</v>
      </c>
      <c r="AH165" s="212" t="s">
        <v>3457</v>
      </c>
      <c r="AI165" s="212" t="s">
        <v>3451</v>
      </c>
      <c r="AJ165" s="212" t="s">
        <v>3456</v>
      </c>
      <c r="AK165" s="212" t="s">
        <v>3455</v>
      </c>
      <c r="AL165" s="212" t="s">
        <v>3452</v>
      </c>
      <c r="AM165" s="212" t="s">
        <v>3454</v>
      </c>
      <c r="AN165" s="212" t="s">
        <v>3460</v>
      </c>
      <c r="AO165" s="212" t="s">
        <v>3459</v>
      </c>
      <c r="AP165" s="212" t="s">
        <v>3458</v>
      </c>
    </row>
    <row r="166" spans="1:44" s="217" customFormat="1" ht="11.25">
      <c r="A166" s="210">
        <v>156</v>
      </c>
      <c r="B166" s="218" t="s">
        <v>1809</v>
      </c>
      <c r="C166" s="218" t="s">
        <v>1500</v>
      </c>
      <c r="D166" s="221" t="s">
        <v>1810</v>
      </c>
      <c r="E166" s="213">
        <v>18</v>
      </c>
      <c r="F166" s="214">
        <v>12.33</v>
      </c>
      <c r="G166" s="215">
        <v>30</v>
      </c>
      <c r="H166" s="215" t="s">
        <v>3373</v>
      </c>
      <c r="I166" s="214">
        <v>8.44</v>
      </c>
      <c r="J166" s="215">
        <v>20</v>
      </c>
      <c r="K166" s="215" t="s">
        <v>3372</v>
      </c>
      <c r="L166" s="216">
        <f t="shared" si="63"/>
        <v>10.385</v>
      </c>
      <c r="M166" s="213">
        <f t="shared" si="64"/>
        <v>60</v>
      </c>
      <c r="N166" s="213">
        <f t="shared" si="65"/>
        <v>1</v>
      </c>
      <c r="O166" s="213">
        <f t="shared" si="66"/>
        <v>1</v>
      </c>
      <c r="P166" s="214">
        <v>10.06</v>
      </c>
      <c r="Q166" s="215">
        <v>30</v>
      </c>
      <c r="R166" s="215" t="s">
        <v>3372</v>
      </c>
      <c r="S166" s="214">
        <v>10.78</v>
      </c>
      <c r="T166" s="215">
        <v>30</v>
      </c>
      <c r="U166" s="215" t="s">
        <v>3372</v>
      </c>
      <c r="V166" s="214">
        <f t="shared" si="74"/>
        <v>10.42</v>
      </c>
      <c r="W166" s="215">
        <f t="shared" si="75"/>
        <v>60</v>
      </c>
      <c r="X166" s="215">
        <f t="shared" si="76"/>
        <v>0</v>
      </c>
      <c r="Y166" s="215">
        <f t="shared" si="77"/>
        <v>0</v>
      </c>
      <c r="Z166" s="215">
        <f t="shared" si="67"/>
        <v>1</v>
      </c>
      <c r="AA166" s="215">
        <f t="shared" si="68"/>
        <v>1</v>
      </c>
      <c r="AB166" s="215">
        <f t="shared" si="69"/>
        <v>2</v>
      </c>
      <c r="AC166" s="214">
        <f t="shared" si="78"/>
        <v>0.84</v>
      </c>
      <c r="AD166" s="214">
        <f t="shared" si="70"/>
        <v>10.4025</v>
      </c>
      <c r="AE166" s="214">
        <f t="shared" si="71"/>
        <v>8.7380999999999993</v>
      </c>
      <c r="AF166" s="215">
        <f t="shared" si="72"/>
        <v>120</v>
      </c>
      <c r="AG166" s="212" t="s">
        <v>3452</v>
      </c>
      <c r="AH166" s="212" t="s">
        <v>3457</v>
      </c>
      <c r="AI166" s="212" t="s">
        <v>3456</v>
      </c>
      <c r="AJ166" s="212" t="s">
        <v>3454</v>
      </c>
      <c r="AK166" s="212" t="s">
        <v>3455</v>
      </c>
      <c r="AL166" s="212" t="s">
        <v>3453</v>
      </c>
      <c r="AM166" s="212" t="s">
        <v>3460</v>
      </c>
      <c r="AN166" s="212" t="s">
        <v>3459</v>
      </c>
      <c r="AO166" s="212" t="s">
        <v>3458</v>
      </c>
      <c r="AP166" s="212" t="s">
        <v>3451</v>
      </c>
    </row>
    <row r="167" spans="1:44" s="217" customFormat="1" ht="11.25">
      <c r="A167" s="210">
        <v>157</v>
      </c>
      <c r="B167" s="219" t="s">
        <v>2366</v>
      </c>
      <c r="C167" s="219" t="s">
        <v>2367</v>
      </c>
      <c r="D167" s="221" t="s">
        <v>2368</v>
      </c>
      <c r="E167" s="213">
        <v>23</v>
      </c>
      <c r="F167" s="214">
        <v>10.73</v>
      </c>
      <c r="G167" s="215">
        <v>30</v>
      </c>
      <c r="H167" s="215" t="s">
        <v>3372</v>
      </c>
      <c r="I167" s="214">
        <v>9.4700000000000006</v>
      </c>
      <c r="J167" s="215">
        <v>8</v>
      </c>
      <c r="K167" s="215" t="s">
        <v>3373</v>
      </c>
      <c r="L167" s="216">
        <f t="shared" si="63"/>
        <v>10.100000000000001</v>
      </c>
      <c r="M167" s="213">
        <f t="shared" si="64"/>
        <v>60</v>
      </c>
      <c r="N167" s="213">
        <f t="shared" si="65"/>
        <v>1</v>
      </c>
      <c r="O167" s="213">
        <f t="shared" si="66"/>
        <v>1</v>
      </c>
      <c r="P167" s="214">
        <v>9.19</v>
      </c>
      <c r="Q167" s="215">
        <v>16</v>
      </c>
      <c r="R167" s="215" t="s">
        <v>3373</v>
      </c>
      <c r="S167" s="214">
        <v>13.11</v>
      </c>
      <c r="T167" s="215">
        <v>30</v>
      </c>
      <c r="U167" s="215" t="s">
        <v>3372</v>
      </c>
      <c r="V167" s="214">
        <f t="shared" si="74"/>
        <v>11.149999999999999</v>
      </c>
      <c r="W167" s="215">
        <f t="shared" si="75"/>
        <v>60</v>
      </c>
      <c r="X167" s="215">
        <f t="shared" si="76"/>
        <v>1</v>
      </c>
      <c r="Y167" s="215">
        <f t="shared" si="77"/>
        <v>1</v>
      </c>
      <c r="Z167" s="215">
        <f t="shared" si="67"/>
        <v>2</v>
      </c>
      <c r="AA167" s="215">
        <f t="shared" si="68"/>
        <v>2</v>
      </c>
      <c r="AB167" s="215">
        <f t="shared" si="69"/>
        <v>4</v>
      </c>
      <c r="AC167" s="214">
        <f t="shared" si="78"/>
        <v>0.82</v>
      </c>
      <c r="AD167" s="214">
        <f t="shared" si="70"/>
        <v>10.625</v>
      </c>
      <c r="AE167" s="214">
        <f t="shared" si="71"/>
        <v>8.7125000000000004</v>
      </c>
      <c r="AF167" s="215">
        <f t="shared" si="72"/>
        <v>120</v>
      </c>
      <c r="AG167" s="212" t="s">
        <v>3456</v>
      </c>
      <c r="AH167" s="212" t="s">
        <v>3452</v>
      </c>
      <c r="AI167" s="212" t="s">
        <v>3457</v>
      </c>
      <c r="AJ167" s="212" t="s">
        <v>3454</v>
      </c>
      <c r="AK167" s="212" t="s">
        <v>3460</v>
      </c>
      <c r="AL167" s="212" t="s">
        <v>3455</v>
      </c>
      <c r="AM167" s="212" t="s">
        <v>3453</v>
      </c>
      <c r="AN167" s="212" t="s">
        <v>3451</v>
      </c>
      <c r="AO167" s="212" t="s">
        <v>3459</v>
      </c>
      <c r="AP167" s="212" t="s">
        <v>3458</v>
      </c>
    </row>
    <row r="168" spans="1:44" s="217" customFormat="1" ht="11.25">
      <c r="A168" s="210">
        <v>158</v>
      </c>
      <c r="B168" s="218" t="s">
        <v>2074</v>
      </c>
      <c r="C168" s="218" t="s">
        <v>907</v>
      </c>
      <c r="D168" s="221" t="s">
        <v>2075</v>
      </c>
      <c r="E168" s="213">
        <v>20</v>
      </c>
      <c r="F168" s="214">
        <v>10.199999999999999</v>
      </c>
      <c r="G168" s="215">
        <v>30</v>
      </c>
      <c r="H168" s="215" t="s">
        <v>3372</v>
      </c>
      <c r="I168" s="214">
        <v>10.29</v>
      </c>
      <c r="J168" s="215">
        <v>30</v>
      </c>
      <c r="K168" s="215" t="s">
        <v>3372</v>
      </c>
      <c r="L168" s="216">
        <f t="shared" si="63"/>
        <v>10.244999999999999</v>
      </c>
      <c r="M168" s="213">
        <f t="shared" si="64"/>
        <v>60</v>
      </c>
      <c r="N168" s="213">
        <f t="shared" si="65"/>
        <v>0</v>
      </c>
      <c r="O168" s="213">
        <f t="shared" si="66"/>
        <v>0</v>
      </c>
      <c r="P168" s="214">
        <v>10.16</v>
      </c>
      <c r="Q168" s="215">
        <v>30</v>
      </c>
      <c r="R168" s="215" t="s">
        <v>3373</v>
      </c>
      <c r="S168" s="214">
        <v>10.81</v>
      </c>
      <c r="T168" s="215">
        <v>30</v>
      </c>
      <c r="U168" s="215" t="s">
        <v>3373</v>
      </c>
      <c r="V168" s="214">
        <f t="shared" si="74"/>
        <v>10.484999999999999</v>
      </c>
      <c r="W168" s="215">
        <f t="shared" si="75"/>
        <v>60</v>
      </c>
      <c r="X168" s="215">
        <f t="shared" si="76"/>
        <v>2</v>
      </c>
      <c r="Y168" s="215">
        <f t="shared" si="77"/>
        <v>0</v>
      </c>
      <c r="Z168" s="215">
        <f t="shared" si="67"/>
        <v>2</v>
      </c>
      <c r="AA168" s="215">
        <f t="shared" si="68"/>
        <v>0</v>
      </c>
      <c r="AB168" s="215">
        <f t="shared" si="69"/>
        <v>2</v>
      </c>
      <c r="AC168" s="214">
        <f t="shared" si="78"/>
        <v>0.84</v>
      </c>
      <c r="AD168" s="214">
        <f t="shared" si="70"/>
        <v>10.364999999999998</v>
      </c>
      <c r="AE168" s="214">
        <f t="shared" si="71"/>
        <v>8.7065999999999981</v>
      </c>
      <c r="AF168" s="215">
        <f t="shared" si="72"/>
        <v>120</v>
      </c>
      <c r="AG168" s="212" t="s">
        <v>3453</v>
      </c>
      <c r="AH168" s="212" t="s">
        <v>3451</v>
      </c>
      <c r="AI168" s="212" t="s">
        <v>3456</v>
      </c>
      <c r="AJ168" s="212" t="s">
        <v>3454</v>
      </c>
      <c r="AK168" s="212" t="s">
        <v>3452</v>
      </c>
      <c r="AL168" s="212" t="s">
        <v>3455</v>
      </c>
      <c r="AM168" s="212" t="s">
        <v>3460</v>
      </c>
      <c r="AN168" s="212" t="s">
        <v>3459</v>
      </c>
      <c r="AO168" s="212" t="s">
        <v>3457</v>
      </c>
      <c r="AP168" s="212" t="s">
        <v>3458</v>
      </c>
    </row>
    <row r="169" spans="1:44" s="217" customFormat="1" ht="11.25">
      <c r="A169" s="210">
        <v>159</v>
      </c>
      <c r="B169" s="218" t="s">
        <v>1024</v>
      </c>
      <c r="C169" s="218" t="s">
        <v>687</v>
      </c>
      <c r="D169" s="221" t="s">
        <v>1025</v>
      </c>
      <c r="E169" s="213">
        <v>9</v>
      </c>
      <c r="F169" s="214">
        <v>10.18</v>
      </c>
      <c r="G169" s="215">
        <v>30</v>
      </c>
      <c r="H169" s="215" t="s">
        <v>3373</v>
      </c>
      <c r="I169" s="214">
        <v>10.43</v>
      </c>
      <c r="J169" s="215">
        <v>30</v>
      </c>
      <c r="K169" s="215" t="s">
        <v>3373</v>
      </c>
      <c r="L169" s="216">
        <f t="shared" si="63"/>
        <v>10.305</v>
      </c>
      <c r="M169" s="213">
        <f t="shared" si="64"/>
        <v>60</v>
      </c>
      <c r="N169" s="213">
        <f t="shared" si="65"/>
        <v>2</v>
      </c>
      <c r="O169" s="213">
        <f t="shared" si="66"/>
        <v>0</v>
      </c>
      <c r="P169" s="214">
        <v>10.17</v>
      </c>
      <c r="Q169" s="215">
        <v>30</v>
      </c>
      <c r="R169" s="215" t="s">
        <v>3373</v>
      </c>
      <c r="S169" s="214">
        <v>11.12</v>
      </c>
      <c r="T169" s="215">
        <v>30</v>
      </c>
      <c r="U169" s="215" t="s">
        <v>3372</v>
      </c>
      <c r="V169" s="214">
        <f t="shared" si="74"/>
        <v>10.645</v>
      </c>
      <c r="W169" s="215">
        <f t="shared" si="75"/>
        <v>60</v>
      </c>
      <c r="X169" s="215">
        <f t="shared" si="76"/>
        <v>1</v>
      </c>
      <c r="Y169" s="215">
        <f t="shared" si="77"/>
        <v>0</v>
      </c>
      <c r="Z169" s="215">
        <f t="shared" si="67"/>
        <v>3</v>
      </c>
      <c r="AA169" s="215">
        <f t="shared" si="68"/>
        <v>0</v>
      </c>
      <c r="AB169" s="215">
        <f t="shared" si="69"/>
        <v>3</v>
      </c>
      <c r="AC169" s="214">
        <f t="shared" si="78"/>
        <v>0.83</v>
      </c>
      <c r="AD169" s="214">
        <f t="shared" si="70"/>
        <v>10.475</v>
      </c>
      <c r="AE169" s="214">
        <f t="shared" si="71"/>
        <v>8.6942499999999985</v>
      </c>
      <c r="AF169" s="215">
        <f t="shared" si="72"/>
        <v>120</v>
      </c>
      <c r="AG169" s="212" t="s">
        <v>3452</v>
      </c>
      <c r="AH169" s="212" t="s">
        <v>3456</v>
      </c>
      <c r="AI169" s="212" t="s">
        <v>3454</v>
      </c>
      <c r="AJ169" s="212" t="s">
        <v>3457</v>
      </c>
      <c r="AK169" s="212" t="s">
        <v>3451</v>
      </c>
      <c r="AL169" s="212" t="s">
        <v>3453</v>
      </c>
      <c r="AM169" s="212" t="s">
        <v>3455</v>
      </c>
      <c r="AN169" s="212" t="s">
        <v>3460</v>
      </c>
      <c r="AO169" s="212" t="s">
        <v>3459</v>
      </c>
      <c r="AP169" s="212" t="s">
        <v>3458</v>
      </c>
    </row>
    <row r="170" spans="1:44" s="217" customFormat="1" ht="11.25">
      <c r="A170" s="210">
        <v>160</v>
      </c>
      <c r="B170" s="222" t="s">
        <v>2191</v>
      </c>
      <c r="C170" s="222" t="s">
        <v>3488</v>
      </c>
      <c r="D170" s="221" t="s">
        <v>2192</v>
      </c>
      <c r="E170" s="213">
        <v>21</v>
      </c>
      <c r="F170" s="214">
        <v>10.199999999999999</v>
      </c>
      <c r="G170" s="215">
        <v>30</v>
      </c>
      <c r="H170" s="215" t="s">
        <v>3373</v>
      </c>
      <c r="I170" s="214">
        <v>9.8000000000000007</v>
      </c>
      <c r="J170" s="215">
        <v>18</v>
      </c>
      <c r="K170" s="215" t="s">
        <v>3373</v>
      </c>
      <c r="L170" s="216">
        <f t="shared" si="63"/>
        <v>10</v>
      </c>
      <c r="M170" s="213">
        <f t="shared" si="64"/>
        <v>60</v>
      </c>
      <c r="N170" s="213">
        <f t="shared" si="65"/>
        <v>2</v>
      </c>
      <c r="O170" s="213">
        <f t="shared" si="66"/>
        <v>1</v>
      </c>
      <c r="P170" s="214">
        <v>8.24</v>
      </c>
      <c r="Q170" s="215">
        <v>10</v>
      </c>
      <c r="R170" s="215" t="s">
        <v>3373</v>
      </c>
      <c r="S170" s="215">
        <v>9.9600000000000009</v>
      </c>
      <c r="T170" s="215">
        <v>10</v>
      </c>
      <c r="U170" s="215" t="s">
        <v>3373</v>
      </c>
      <c r="V170" s="214">
        <f>(P170+S171)/2</f>
        <v>9.629999999999999</v>
      </c>
      <c r="W170" s="215">
        <f>IF(V170&gt;=10,60,Q170+T171)</f>
        <v>40</v>
      </c>
      <c r="X170" s="215">
        <f>IF(R170="ACC",0,1)+IF(U171="ACC",0,1)</f>
        <v>1</v>
      </c>
      <c r="Y170" s="215">
        <f>IF(P170&lt;10,1,(IF(S171&lt;10,1,0)))</f>
        <v>1</v>
      </c>
      <c r="Z170" s="215">
        <f t="shared" si="67"/>
        <v>3</v>
      </c>
      <c r="AA170" s="215">
        <f t="shared" si="68"/>
        <v>2</v>
      </c>
      <c r="AB170" s="215">
        <f t="shared" si="69"/>
        <v>5</v>
      </c>
      <c r="AC170" s="214">
        <f>IF(AB170=0,0.93,IF(AB170=1,0.92,IF(AB170=2,0.91,IF(AB170=3,0.9,IF(AB170=4,0.89,IF(AB170=5,0.88,IF(AB170=6,0.87)))))))</f>
        <v>0.88</v>
      </c>
      <c r="AD170" s="214">
        <f t="shared" si="70"/>
        <v>9.8149999999999995</v>
      </c>
      <c r="AE170" s="214">
        <f t="shared" si="71"/>
        <v>8.6372</v>
      </c>
      <c r="AF170" s="215">
        <f t="shared" si="72"/>
        <v>100</v>
      </c>
      <c r="AG170" s="212" t="s">
        <v>3456</v>
      </c>
      <c r="AH170" s="212" t="s">
        <v>3452</v>
      </c>
      <c r="AI170" s="212" t="s">
        <v>3451</v>
      </c>
      <c r="AJ170" s="212" t="s">
        <v>3453</v>
      </c>
      <c r="AK170" s="212" t="s">
        <v>3454</v>
      </c>
      <c r="AL170" s="212" t="s">
        <v>3457</v>
      </c>
      <c r="AM170" s="212" t="s">
        <v>3455</v>
      </c>
      <c r="AN170" s="212" t="s">
        <v>3460</v>
      </c>
      <c r="AO170" s="212" t="s">
        <v>3459</v>
      </c>
      <c r="AP170" s="212" t="s">
        <v>3458</v>
      </c>
    </row>
    <row r="171" spans="1:44" s="217" customFormat="1" ht="11.25">
      <c r="A171" s="210">
        <v>161</v>
      </c>
      <c r="B171" s="218" t="s">
        <v>124</v>
      </c>
      <c r="C171" s="218" t="s">
        <v>125</v>
      </c>
      <c r="D171" s="221" t="s">
        <v>126</v>
      </c>
      <c r="E171" s="213">
        <v>1</v>
      </c>
      <c r="F171" s="214">
        <v>11.09</v>
      </c>
      <c r="G171" s="215">
        <v>30</v>
      </c>
      <c r="H171" s="215" t="s">
        <v>3372</v>
      </c>
      <c r="I171" s="214">
        <v>10</v>
      </c>
      <c r="J171" s="215">
        <v>30</v>
      </c>
      <c r="K171" s="215" t="s">
        <v>3373</v>
      </c>
      <c r="L171" s="216">
        <f t="shared" ref="L171:L192" si="79">(F171+I171)/2</f>
        <v>10.545</v>
      </c>
      <c r="M171" s="213">
        <f t="shared" ref="M171:M192" si="80">IF(L171&gt;=10,60,G171+J171)</f>
        <v>60</v>
      </c>
      <c r="N171" s="213">
        <f t="shared" ref="N171:N192" si="81">IF(H171="ACC",0,1)+IF(K171="ACC",0,1)</f>
        <v>1</v>
      </c>
      <c r="O171" s="213">
        <f t="shared" ref="O171:O192" si="82">IF(F171&lt;10,1,(IF(I171&lt;10,1,0)))</f>
        <v>0</v>
      </c>
      <c r="P171" s="214">
        <v>9.43</v>
      </c>
      <c r="Q171" s="215">
        <v>12</v>
      </c>
      <c r="R171" s="215" t="s">
        <v>3373</v>
      </c>
      <c r="S171" s="214">
        <v>11.02</v>
      </c>
      <c r="T171" s="215">
        <v>30</v>
      </c>
      <c r="U171" s="215" t="s">
        <v>3372</v>
      </c>
      <c r="V171" s="214">
        <f t="shared" ref="V171:V192" si="83">(P171+S171)/2</f>
        <v>10.225</v>
      </c>
      <c r="W171" s="215">
        <f t="shared" ref="W171:W192" si="84">IF(V171&gt;=10,60,Q171+T171)</f>
        <v>60</v>
      </c>
      <c r="X171" s="215">
        <f t="shared" ref="X171:X192" si="85">IF(R171="ACC",0,1)+IF(U171="ACC",0,1)</f>
        <v>1</v>
      </c>
      <c r="Y171" s="215">
        <f t="shared" ref="Y171:Y192" si="86">IF(P171&lt;10,1,(IF(S171&lt;10,1,0)))</f>
        <v>1</v>
      </c>
      <c r="Z171" s="215">
        <f t="shared" ref="Z171:Z192" si="87">N171+X171</f>
        <v>2</v>
      </c>
      <c r="AA171" s="215">
        <f t="shared" ref="AA171:AA192" si="88">O171+Y171</f>
        <v>1</v>
      </c>
      <c r="AB171" s="215">
        <f t="shared" ref="AB171:AB192" si="89">Z171+AA171</f>
        <v>3</v>
      </c>
      <c r="AC171" s="214">
        <f t="shared" ref="AC171:AC183" si="90">IF(AB171=0,0.86,IF(AB171=1,0.85,IF(AB171=2,0.84,IF(AB171=3,0.83,IF(AB171=4,0.82,IF(AB171=5,0.81,IF(AB171=6,0.8)))))))</f>
        <v>0.83</v>
      </c>
      <c r="AD171" s="214">
        <f t="shared" ref="AD171:AD192" si="91">AVERAGE(L171,V171)</f>
        <v>10.385</v>
      </c>
      <c r="AE171" s="214">
        <f t="shared" ref="AE171:AE192" si="92">AC171*AD171</f>
        <v>8.6195500000000003</v>
      </c>
      <c r="AF171" s="215">
        <f t="shared" ref="AF171:AF192" si="93">M171+W171</f>
        <v>120</v>
      </c>
      <c r="AG171" s="212" t="s">
        <v>3460</v>
      </c>
      <c r="AH171" s="212" t="s">
        <v>3456</v>
      </c>
      <c r="AI171" s="212" t="s">
        <v>3455</v>
      </c>
      <c r="AJ171" s="212" t="s">
        <v>3451</v>
      </c>
      <c r="AK171" s="212" t="s">
        <v>3452</v>
      </c>
      <c r="AL171" s="212" t="s">
        <v>3454</v>
      </c>
      <c r="AM171" s="212" t="s">
        <v>3457</v>
      </c>
      <c r="AN171" s="212" t="s">
        <v>3459</v>
      </c>
      <c r="AO171" s="212" t="s">
        <v>3453</v>
      </c>
      <c r="AP171" s="212" t="s">
        <v>3458</v>
      </c>
    </row>
    <row r="172" spans="1:44" s="327" customFormat="1" ht="11.25">
      <c r="A172" s="210">
        <v>162</v>
      </c>
      <c r="B172" s="218" t="s">
        <v>1549</v>
      </c>
      <c r="C172" s="218" t="s">
        <v>609</v>
      </c>
      <c r="D172" s="213" t="s">
        <v>1550</v>
      </c>
      <c r="E172" s="213">
        <v>15</v>
      </c>
      <c r="F172" s="214">
        <v>10.49</v>
      </c>
      <c r="G172" s="215">
        <v>30</v>
      </c>
      <c r="H172" s="215" t="s">
        <v>3373</v>
      </c>
      <c r="I172" s="214">
        <v>10.199999999999999</v>
      </c>
      <c r="J172" s="215">
        <v>30</v>
      </c>
      <c r="K172" s="215" t="s">
        <v>3372</v>
      </c>
      <c r="L172" s="216">
        <f t="shared" si="79"/>
        <v>10.344999999999999</v>
      </c>
      <c r="M172" s="213">
        <f t="shared" si="80"/>
        <v>60</v>
      </c>
      <c r="N172" s="213">
        <f t="shared" si="81"/>
        <v>1</v>
      </c>
      <c r="O172" s="213">
        <f t="shared" si="82"/>
        <v>0</v>
      </c>
      <c r="P172" s="214">
        <v>10.39</v>
      </c>
      <c r="Q172" s="215">
        <v>30</v>
      </c>
      <c r="R172" s="215" t="s">
        <v>3373</v>
      </c>
      <c r="S172" s="214">
        <v>10.23</v>
      </c>
      <c r="T172" s="215">
        <v>30</v>
      </c>
      <c r="U172" s="215" t="s">
        <v>3373</v>
      </c>
      <c r="V172" s="214">
        <f t="shared" si="83"/>
        <v>10.31</v>
      </c>
      <c r="W172" s="215">
        <f t="shared" si="84"/>
        <v>60</v>
      </c>
      <c r="X172" s="215">
        <f t="shared" si="85"/>
        <v>2</v>
      </c>
      <c r="Y172" s="215">
        <f t="shared" si="86"/>
        <v>0</v>
      </c>
      <c r="Z172" s="215">
        <f t="shared" si="87"/>
        <v>3</v>
      </c>
      <c r="AA172" s="215">
        <f t="shared" si="88"/>
        <v>0</v>
      </c>
      <c r="AB172" s="215">
        <f t="shared" si="89"/>
        <v>3</v>
      </c>
      <c r="AC172" s="214">
        <f t="shared" si="90"/>
        <v>0.83</v>
      </c>
      <c r="AD172" s="214">
        <f t="shared" si="91"/>
        <v>10.327500000000001</v>
      </c>
      <c r="AE172" s="214">
        <f t="shared" si="92"/>
        <v>8.5718250000000005</v>
      </c>
      <c r="AF172" s="215">
        <f t="shared" si="93"/>
        <v>120</v>
      </c>
      <c r="AG172" s="212" t="s">
        <v>3451</v>
      </c>
      <c r="AH172" s="212" t="s">
        <v>3452</v>
      </c>
      <c r="AI172" s="212" t="s">
        <v>3456</v>
      </c>
      <c r="AJ172" s="212" t="s">
        <v>3453</v>
      </c>
      <c r="AK172" s="212" t="s">
        <v>3454</v>
      </c>
      <c r="AL172" s="212" t="s">
        <v>3460</v>
      </c>
      <c r="AM172" s="212" t="s">
        <v>3457</v>
      </c>
      <c r="AN172" s="212" t="s">
        <v>3459</v>
      </c>
      <c r="AO172" s="212" t="s">
        <v>3458</v>
      </c>
      <c r="AP172" s="212" t="s">
        <v>3455</v>
      </c>
      <c r="AQ172" s="217"/>
      <c r="AR172" s="217"/>
    </row>
    <row r="173" spans="1:44" s="217" customFormat="1" ht="11.25">
      <c r="A173" s="210">
        <v>163</v>
      </c>
      <c r="B173" s="222" t="s">
        <v>1622</v>
      </c>
      <c r="C173" s="222" t="s">
        <v>383</v>
      </c>
      <c r="D173" s="221" t="s">
        <v>1623</v>
      </c>
      <c r="E173" s="213">
        <v>16</v>
      </c>
      <c r="F173" s="214">
        <v>11.61</v>
      </c>
      <c r="G173" s="215">
        <v>30</v>
      </c>
      <c r="H173" s="215" t="s">
        <v>3372</v>
      </c>
      <c r="I173" s="214">
        <v>9.19</v>
      </c>
      <c r="J173" s="215">
        <v>18</v>
      </c>
      <c r="K173" s="215" t="s">
        <v>3373</v>
      </c>
      <c r="L173" s="216">
        <f t="shared" si="79"/>
        <v>10.399999999999999</v>
      </c>
      <c r="M173" s="213">
        <f t="shared" si="80"/>
        <v>60</v>
      </c>
      <c r="N173" s="213">
        <f t="shared" si="81"/>
        <v>1</v>
      </c>
      <c r="O173" s="213">
        <f t="shared" si="82"/>
        <v>1</v>
      </c>
      <c r="P173" s="214">
        <v>8.81</v>
      </c>
      <c r="Q173" s="215">
        <v>5</v>
      </c>
      <c r="R173" s="215" t="s">
        <v>3373</v>
      </c>
      <c r="S173" s="214">
        <v>12</v>
      </c>
      <c r="T173" s="215">
        <v>30</v>
      </c>
      <c r="U173" s="215" t="s">
        <v>3372</v>
      </c>
      <c r="V173" s="214">
        <f t="shared" si="83"/>
        <v>10.405000000000001</v>
      </c>
      <c r="W173" s="215">
        <f t="shared" si="84"/>
        <v>60</v>
      </c>
      <c r="X173" s="215">
        <f t="shared" si="85"/>
        <v>1</v>
      </c>
      <c r="Y173" s="215">
        <f t="shared" si="86"/>
        <v>1</v>
      </c>
      <c r="Z173" s="215">
        <f t="shared" si="87"/>
        <v>2</v>
      </c>
      <c r="AA173" s="215">
        <f t="shared" si="88"/>
        <v>2</v>
      </c>
      <c r="AB173" s="215">
        <f t="shared" si="89"/>
        <v>4</v>
      </c>
      <c r="AC173" s="214">
        <f t="shared" si="90"/>
        <v>0.82</v>
      </c>
      <c r="AD173" s="214">
        <f t="shared" si="91"/>
        <v>10.4025</v>
      </c>
      <c r="AE173" s="214">
        <f t="shared" si="92"/>
        <v>8.5300499999999992</v>
      </c>
      <c r="AF173" s="215">
        <f t="shared" si="93"/>
        <v>120</v>
      </c>
      <c r="AG173" s="212" t="s">
        <v>3457</v>
      </c>
      <c r="AH173" s="212" t="s">
        <v>3452</v>
      </c>
      <c r="AI173" s="212" t="s">
        <v>3456</v>
      </c>
      <c r="AJ173" s="212" t="s">
        <v>3453</v>
      </c>
      <c r="AK173" s="212" t="s">
        <v>3451</v>
      </c>
      <c r="AL173" s="212" t="s">
        <v>3455</v>
      </c>
      <c r="AM173" s="212" t="s">
        <v>3454</v>
      </c>
      <c r="AN173" s="212" t="s">
        <v>3460</v>
      </c>
      <c r="AO173" s="212" t="s">
        <v>3458</v>
      </c>
      <c r="AP173" s="212" t="s">
        <v>3459</v>
      </c>
      <c r="AQ173" s="327"/>
    </row>
    <row r="174" spans="1:44" s="217" customFormat="1" ht="12.75">
      <c r="A174" s="210">
        <v>164</v>
      </c>
      <c r="B174" s="347" t="s">
        <v>2491</v>
      </c>
      <c r="C174" s="347" t="s">
        <v>707</v>
      </c>
      <c r="D174" s="348" t="s">
        <v>2492</v>
      </c>
      <c r="E174" s="349">
        <v>25</v>
      </c>
      <c r="F174" s="350">
        <v>11.02</v>
      </c>
      <c r="G174" s="351">
        <v>30</v>
      </c>
      <c r="H174" s="351" t="s">
        <v>3372</v>
      </c>
      <c r="I174" s="350">
        <v>10</v>
      </c>
      <c r="J174" s="351">
        <v>30</v>
      </c>
      <c r="K174" s="351" t="s">
        <v>3373</v>
      </c>
      <c r="L174" s="352">
        <f t="shared" si="79"/>
        <v>10.51</v>
      </c>
      <c r="M174" s="349">
        <f t="shared" si="80"/>
        <v>60</v>
      </c>
      <c r="N174" s="349">
        <f t="shared" si="81"/>
        <v>1</v>
      </c>
      <c r="O174" s="349">
        <f t="shared" si="82"/>
        <v>0</v>
      </c>
      <c r="P174" s="350">
        <v>9.39</v>
      </c>
      <c r="Q174" s="351">
        <v>7</v>
      </c>
      <c r="R174" s="351" t="s">
        <v>3373</v>
      </c>
      <c r="S174" s="350">
        <v>11.15</v>
      </c>
      <c r="T174" s="351">
        <v>30</v>
      </c>
      <c r="U174" s="351" t="s">
        <v>3373</v>
      </c>
      <c r="V174" s="350">
        <f t="shared" si="83"/>
        <v>10.27</v>
      </c>
      <c r="W174" s="351">
        <f t="shared" si="84"/>
        <v>60</v>
      </c>
      <c r="X174" s="351">
        <f t="shared" si="85"/>
        <v>2</v>
      </c>
      <c r="Y174" s="351">
        <f t="shared" si="86"/>
        <v>1</v>
      </c>
      <c r="Z174" s="351">
        <f t="shared" si="87"/>
        <v>3</v>
      </c>
      <c r="AA174" s="351">
        <f t="shared" si="88"/>
        <v>1</v>
      </c>
      <c r="AB174" s="351">
        <f t="shared" si="89"/>
        <v>4</v>
      </c>
      <c r="AC174" s="350">
        <f t="shared" si="90"/>
        <v>0.82</v>
      </c>
      <c r="AD174" s="350">
        <f t="shared" si="91"/>
        <v>10.39</v>
      </c>
      <c r="AE174" s="350">
        <f t="shared" si="92"/>
        <v>8.5198</v>
      </c>
      <c r="AF174" s="351">
        <f t="shared" si="93"/>
        <v>120</v>
      </c>
      <c r="AG174" s="353"/>
      <c r="AH174" s="354" t="s">
        <v>3452</v>
      </c>
      <c r="AI174" s="354" t="s">
        <v>3457</v>
      </c>
      <c r="AJ174" s="354" t="s">
        <v>3456</v>
      </c>
      <c r="AK174" s="354" t="s">
        <v>3455</v>
      </c>
      <c r="AL174" s="354" t="s">
        <v>3454</v>
      </c>
      <c r="AM174" s="354" t="s">
        <v>3460</v>
      </c>
      <c r="AN174" s="354" t="s">
        <v>3459</v>
      </c>
      <c r="AO174" s="354" t="s">
        <v>3451</v>
      </c>
      <c r="AP174" s="354" t="s">
        <v>3453</v>
      </c>
      <c r="AQ174" s="387" t="s">
        <v>3458</v>
      </c>
      <c r="AR174" s="327"/>
    </row>
    <row r="175" spans="1:44" s="217" customFormat="1" ht="11.25">
      <c r="A175" s="210">
        <v>165</v>
      </c>
      <c r="B175" s="345" t="s">
        <v>1600</v>
      </c>
      <c r="C175" s="345" t="s">
        <v>1789</v>
      </c>
      <c r="D175" s="321" t="s">
        <v>1790</v>
      </c>
      <c r="E175" s="322">
        <v>17</v>
      </c>
      <c r="F175" s="323">
        <v>10.26</v>
      </c>
      <c r="G175" s="324">
        <v>30</v>
      </c>
      <c r="H175" s="324" t="s">
        <v>3373</v>
      </c>
      <c r="I175" s="323">
        <v>10</v>
      </c>
      <c r="J175" s="324">
        <v>30</v>
      </c>
      <c r="K175" s="324" t="s">
        <v>3373</v>
      </c>
      <c r="L175" s="325">
        <f t="shared" si="79"/>
        <v>10.129999999999999</v>
      </c>
      <c r="M175" s="322">
        <f t="shared" si="80"/>
        <v>60</v>
      </c>
      <c r="N175" s="322">
        <f t="shared" si="81"/>
        <v>2</v>
      </c>
      <c r="O175" s="322">
        <f t="shared" si="82"/>
        <v>0</v>
      </c>
      <c r="P175" s="323">
        <v>10.18</v>
      </c>
      <c r="Q175" s="324">
        <v>30</v>
      </c>
      <c r="R175" s="324" t="s">
        <v>3372</v>
      </c>
      <c r="S175" s="323">
        <v>10.1</v>
      </c>
      <c r="T175" s="324">
        <v>30</v>
      </c>
      <c r="U175" s="324" t="s">
        <v>3372</v>
      </c>
      <c r="V175" s="323">
        <f t="shared" si="83"/>
        <v>10.14</v>
      </c>
      <c r="W175" s="324">
        <f t="shared" si="84"/>
        <v>60</v>
      </c>
      <c r="X175" s="324">
        <f t="shared" si="85"/>
        <v>0</v>
      </c>
      <c r="Y175" s="324">
        <f t="shared" si="86"/>
        <v>0</v>
      </c>
      <c r="Z175" s="324">
        <f t="shared" si="87"/>
        <v>2</v>
      </c>
      <c r="AA175" s="324">
        <f t="shared" si="88"/>
        <v>0</v>
      </c>
      <c r="AB175" s="324">
        <f t="shared" si="89"/>
        <v>2</v>
      </c>
      <c r="AC175" s="323">
        <f t="shared" si="90"/>
        <v>0.84</v>
      </c>
      <c r="AD175" s="323">
        <f t="shared" si="91"/>
        <v>10.135</v>
      </c>
      <c r="AE175" s="323">
        <f t="shared" si="92"/>
        <v>8.513399999999999</v>
      </c>
      <c r="AF175" s="324">
        <f t="shared" si="93"/>
        <v>120</v>
      </c>
      <c r="AG175" s="326" t="s">
        <v>3453</v>
      </c>
      <c r="AH175" s="326" t="s">
        <v>3451</v>
      </c>
      <c r="AI175" s="326" t="s">
        <v>3452</v>
      </c>
      <c r="AJ175" s="326" t="s">
        <v>3454</v>
      </c>
      <c r="AK175" s="326" t="s">
        <v>3455</v>
      </c>
      <c r="AL175" s="326" t="s">
        <v>3457</v>
      </c>
      <c r="AM175" s="326" t="s">
        <v>3460</v>
      </c>
      <c r="AN175" s="326" t="s">
        <v>3456</v>
      </c>
      <c r="AO175" s="326" t="s">
        <v>3459</v>
      </c>
      <c r="AP175" s="326" t="s">
        <v>3458</v>
      </c>
    </row>
    <row r="176" spans="1:44" s="217" customFormat="1" ht="11.25">
      <c r="A176" s="210">
        <v>166</v>
      </c>
      <c r="B176" s="218" t="s">
        <v>407</v>
      </c>
      <c r="C176" s="218" t="s">
        <v>408</v>
      </c>
      <c r="D176" s="221" t="s">
        <v>409</v>
      </c>
      <c r="E176" s="213">
        <v>3</v>
      </c>
      <c r="F176" s="214">
        <v>10.63</v>
      </c>
      <c r="G176" s="215">
        <v>30</v>
      </c>
      <c r="H176" s="215" t="s">
        <v>3372</v>
      </c>
      <c r="I176" s="214">
        <v>10</v>
      </c>
      <c r="J176" s="215">
        <v>30</v>
      </c>
      <c r="K176" s="215" t="s">
        <v>3373</v>
      </c>
      <c r="L176" s="216">
        <f t="shared" si="79"/>
        <v>10.315000000000001</v>
      </c>
      <c r="M176" s="213">
        <f t="shared" si="80"/>
        <v>60</v>
      </c>
      <c r="N176" s="213">
        <f t="shared" si="81"/>
        <v>1</v>
      </c>
      <c r="O176" s="213">
        <f t="shared" si="82"/>
        <v>0</v>
      </c>
      <c r="P176" s="214">
        <v>9.11</v>
      </c>
      <c r="Q176" s="215">
        <v>10</v>
      </c>
      <c r="R176" s="215" t="s">
        <v>3373</v>
      </c>
      <c r="S176" s="214">
        <v>11.2</v>
      </c>
      <c r="T176" s="215">
        <v>30</v>
      </c>
      <c r="U176" s="215" t="s">
        <v>3372</v>
      </c>
      <c r="V176" s="214">
        <f t="shared" si="83"/>
        <v>10.154999999999999</v>
      </c>
      <c r="W176" s="215">
        <f t="shared" si="84"/>
        <v>60</v>
      </c>
      <c r="X176" s="215">
        <f t="shared" si="85"/>
        <v>1</v>
      </c>
      <c r="Y176" s="215">
        <f t="shared" si="86"/>
        <v>1</v>
      </c>
      <c r="Z176" s="215">
        <f t="shared" si="87"/>
        <v>2</v>
      </c>
      <c r="AA176" s="215">
        <f t="shared" si="88"/>
        <v>1</v>
      </c>
      <c r="AB176" s="215">
        <f t="shared" si="89"/>
        <v>3</v>
      </c>
      <c r="AC176" s="214">
        <f t="shared" si="90"/>
        <v>0.83</v>
      </c>
      <c r="AD176" s="214">
        <f t="shared" si="91"/>
        <v>10.234999999999999</v>
      </c>
      <c r="AE176" s="214">
        <f t="shared" si="92"/>
        <v>8.4950499999999991</v>
      </c>
      <c r="AF176" s="215">
        <f t="shared" si="93"/>
        <v>120</v>
      </c>
      <c r="AG176" s="212" t="s">
        <v>3451</v>
      </c>
      <c r="AH176" s="212" t="s">
        <v>3453</v>
      </c>
      <c r="AI176" s="212" t="s">
        <v>3455</v>
      </c>
      <c r="AJ176" s="212" t="s">
        <v>3456</v>
      </c>
      <c r="AK176" s="212" t="s">
        <v>3452</v>
      </c>
      <c r="AL176" s="212" t="s">
        <v>3454</v>
      </c>
      <c r="AM176" s="212" t="s">
        <v>3460</v>
      </c>
      <c r="AN176" s="212" t="s">
        <v>3457</v>
      </c>
      <c r="AO176" s="212" t="s">
        <v>3458</v>
      </c>
      <c r="AP176" s="212" t="s">
        <v>3459</v>
      </c>
    </row>
    <row r="177" spans="1:44" s="217" customFormat="1" ht="11.25">
      <c r="A177" s="210">
        <v>167</v>
      </c>
      <c r="B177" s="218" t="s">
        <v>1888</v>
      </c>
      <c r="C177" s="218" t="s">
        <v>1889</v>
      </c>
      <c r="D177" s="221" t="s">
        <v>1890</v>
      </c>
      <c r="E177" s="213">
        <v>18</v>
      </c>
      <c r="F177" s="214">
        <v>10</v>
      </c>
      <c r="G177" s="215">
        <v>30</v>
      </c>
      <c r="H177" s="215" t="s">
        <v>3373</v>
      </c>
      <c r="I177" s="214">
        <v>10</v>
      </c>
      <c r="J177" s="215">
        <v>30</v>
      </c>
      <c r="K177" s="215" t="s">
        <v>3373</v>
      </c>
      <c r="L177" s="216">
        <f t="shared" si="79"/>
        <v>10</v>
      </c>
      <c r="M177" s="213">
        <f t="shared" si="80"/>
        <v>60</v>
      </c>
      <c r="N177" s="213">
        <f t="shared" si="81"/>
        <v>2</v>
      </c>
      <c r="O177" s="213">
        <f t="shared" si="82"/>
        <v>0</v>
      </c>
      <c r="P177" s="214">
        <v>10.15</v>
      </c>
      <c r="Q177" s="215">
        <v>30</v>
      </c>
      <c r="R177" s="215" t="s">
        <v>3373</v>
      </c>
      <c r="S177" s="214">
        <v>11.18</v>
      </c>
      <c r="T177" s="215">
        <v>30</v>
      </c>
      <c r="U177" s="215" t="s">
        <v>3373</v>
      </c>
      <c r="V177" s="214">
        <f t="shared" si="83"/>
        <v>10.664999999999999</v>
      </c>
      <c r="W177" s="215">
        <f t="shared" si="84"/>
        <v>60</v>
      </c>
      <c r="X177" s="215">
        <f t="shared" si="85"/>
        <v>2</v>
      </c>
      <c r="Y177" s="215">
        <f t="shared" si="86"/>
        <v>0</v>
      </c>
      <c r="Z177" s="215">
        <f t="shared" si="87"/>
        <v>4</v>
      </c>
      <c r="AA177" s="215">
        <f t="shared" si="88"/>
        <v>0</v>
      </c>
      <c r="AB177" s="215">
        <f t="shared" si="89"/>
        <v>4</v>
      </c>
      <c r="AC177" s="214">
        <f t="shared" si="90"/>
        <v>0.82</v>
      </c>
      <c r="AD177" s="214">
        <f t="shared" si="91"/>
        <v>10.3325</v>
      </c>
      <c r="AE177" s="214">
        <f t="shared" si="92"/>
        <v>8.4726499999999998</v>
      </c>
      <c r="AF177" s="215">
        <f t="shared" si="93"/>
        <v>120</v>
      </c>
      <c r="AG177" s="212" t="s">
        <v>3452</v>
      </c>
      <c r="AH177" s="212" t="s">
        <v>3456</v>
      </c>
      <c r="AI177" s="212" t="s">
        <v>3451</v>
      </c>
      <c r="AJ177" s="212" t="s">
        <v>3454</v>
      </c>
      <c r="AK177" s="212" t="s">
        <v>3460</v>
      </c>
      <c r="AL177" s="212" t="s">
        <v>3457</v>
      </c>
      <c r="AM177" s="212" t="s">
        <v>3453</v>
      </c>
      <c r="AN177" s="212" t="s">
        <v>3455</v>
      </c>
      <c r="AO177" s="212" t="s">
        <v>3459</v>
      </c>
      <c r="AP177" s="212" t="s">
        <v>3458</v>
      </c>
    </row>
    <row r="178" spans="1:44" s="217" customFormat="1" ht="11.25">
      <c r="A178" s="210">
        <v>168</v>
      </c>
      <c r="B178" s="218" t="s">
        <v>121</v>
      </c>
      <c r="C178" s="218" t="s">
        <v>122</v>
      </c>
      <c r="D178" s="221" t="s">
        <v>123</v>
      </c>
      <c r="E178" s="213">
        <v>1</v>
      </c>
      <c r="F178" s="214">
        <v>11.07</v>
      </c>
      <c r="G178" s="215">
        <v>30</v>
      </c>
      <c r="H178" s="215" t="s">
        <v>3373</v>
      </c>
      <c r="I178" s="214">
        <v>9.6</v>
      </c>
      <c r="J178" s="215">
        <v>24</v>
      </c>
      <c r="K178" s="215" t="s">
        <v>3372</v>
      </c>
      <c r="L178" s="216">
        <f t="shared" si="79"/>
        <v>10.335000000000001</v>
      </c>
      <c r="M178" s="213">
        <f t="shared" si="80"/>
        <v>60</v>
      </c>
      <c r="N178" s="213">
        <f t="shared" si="81"/>
        <v>1</v>
      </c>
      <c r="O178" s="213">
        <f t="shared" si="82"/>
        <v>1</v>
      </c>
      <c r="P178" s="214">
        <v>10.08</v>
      </c>
      <c r="Q178" s="215">
        <v>30</v>
      </c>
      <c r="R178" s="215" t="s">
        <v>3372</v>
      </c>
      <c r="S178" s="214">
        <v>10.06</v>
      </c>
      <c r="T178" s="215">
        <v>30</v>
      </c>
      <c r="U178" s="215" t="s">
        <v>3373</v>
      </c>
      <c r="V178" s="214">
        <f t="shared" si="83"/>
        <v>10.07</v>
      </c>
      <c r="W178" s="215">
        <f t="shared" si="84"/>
        <v>60</v>
      </c>
      <c r="X178" s="215">
        <f t="shared" si="85"/>
        <v>1</v>
      </c>
      <c r="Y178" s="215">
        <f t="shared" si="86"/>
        <v>0</v>
      </c>
      <c r="Z178" s="215">
        <f t="shared" si="87"/>
        <v>2</v>
      </c>
      <c r="AA178" s="215">
        <f t="shared" si="88"/>
        <v>1</v>
      </c>
      <c r="AB178" s="215">
        <f t="shared" si="89"/>
        <v>3</v>
      </c>
      <c r="AC178" s="214">
        <f t="shared" si="90"/>
        <v>0.83</v>
      </c>
      <c r="AD178" s="214">
        <f t="shared" si="91"/>
        <v>10.202500000000001</v>
      </c>
      <c r="AE178" s="214">
        <f t="shared" si="92"/>
        <v>8.4680750000000007</v>
      </c>
      <c r="AF178" s="215">
        <f t="shared" si="93"/>
        <v>120</v>
      </c>
      <c r="AG178" s="212" t="s">
        <v>3451</v>
      </c>
      <c r="AH178" s="212" t="s">
        <v>3453</v>
      </c>
      <c r="AI178" s="212" t="s">
        <v>3455</v>
      </c>
      <c r="AJ178" s="212" t="s">
        <v>3457</v>
      </c>
      <c r="AK178" s="212" t="s">
        <v>3452</v>
      </c>
      <c r="AL178" s="212" t="s">
        <v>3454</v>
      </c>
      <c r="AM178" s="212" t="s">
        <v>3460</v>
      </c>
      <c r="AN178" s="212" t="s">
        <v>3456</v>
      </c>
      <c r="AO178" s="212" t="s">
        <v>3458</v>
      </c>
      <c r="AP178" s="212" t="s">
        <v>3459</v>
      </c>
    </row>
    <row r="179" spans="1:44" s="217" customFormat="1" ht="11.25">
      <c r="A179" s="210">
        <v>169</v>
      </c>
      <c r="B179" s="218" t="s">
        <v>1604</v>
      </c>
      <c r="C179" s="218" t="s">
        <v>687</v>
      </c>
      <c r="D179" s="221" t="s">
        <v>2749</v>
      </c>
      <c r="E179" s="213">
        <v>28</v>
      </c>
      <c r="F179" s="214">
        <v>11.96</v>
      </c>
      <c r="G179" s="215">
        <v>30</v>
      </c>
      <c r="H179" s="215" t="s">
        <v>3372</v>
      </c>
      <c r="I179" s="214">
        <v>8.77</v>
      </c>
      <c r="J179" s="215">
        <v>18</v>
      </c>
      <c r="K179" s="215" t="s">
        <v>3372</v>
      </c>
      <c r="L179" s="216">
        <f t="shared" si="79"/>
        <v>10.365</v>
      </c>
      <c r="M179" s="213">
        <f t="shared" si="80"/>
        <v>60</v>
      </c>
      <c r="N179" s="213">
        <f t="shared" si="81"/>
        <v>0</v>
      </c>
      <c r="O179" s="213">
        <f t="shared" si="82"/>
        <v>1</v>
      </c>
      <c r="P179" s="214">
        <v>9.8000000000000007</v>
      </c>
      <c r="Q179" s="215">
        <v>12</v>
      </c>
      <c r="R179" s="215" t="s">
        <v>3372</v>
      </c>
      <c r="S179" s="214">
        <v>10.26</v>
      </c>
      <c r="T179" s="215">
        <v>30</v>
      </c>
      <c r="U179" s="215" t="s">
        <v>3373</v>
      </c>
      <c r="V179" s="214">
        <f t="shared" si="83"/>
        <v>10.030000000000001</v>
      </c>
      <c r="W179" s="215">
        <f t="shared" si="84"/>
        <v>60</v>
      </c>
      <c r="X179" s="215">
        <f t="shared" si="85"/>
        <v>1</v>
      </c>
      <c r="Y179" s="215">
        <f t="shared" si="86"/>
        <v>1</v>
      </c>
      <c r="Z179" s="215">
        <f t="shared" si="87"/>
        <v>1</v>
      </c>
      <c r="AA179" s="215">
        <f t="shared" si="88"/>
        <v>2</v>
      </c>
      <c r="AB179" s="215">
        <f t="shared" si="89"/>
        <v>3</v>
      </c>
      <c r="AC179" s="214">
        <f t="shared" si="90"/>
        <v>0.83</v>
      </c>
      <c r="AD179" s="214">
        <f t="shared" si="91"/>
        <v>10.197500000000002</v>
      </c>
      <c r="AE179" s="214">
        <f t="shared" si="92"/>
        <v>8.4639250000000015</v>
      </c>
      <c r="AF179" s="215">
        <f t="shared" si="93"/>
        <v>120</v>
      </c>
      <c r="AG179" s="212" t="s">
        <v>3456</v>
      </c>
      <c r="AH179" s="212" t="s">
        <v>3455</v>
      </c>
      <c r="AI179" s="212" t="s">
        <v>3460</v>
      </c>
      <c r="AJ179" s="212" t="s">
        <v>3451</v>
      </c>
      <c r="AK179" s="212" t="s">
        <v>3454</v>
      </c>
      <c r="AL179" s="212" t="s">
        <v>3452</v>
      </c>
      <c r="AM179" s="212" t="s">
        <v>3457</v>
      </c>
      <c r="AN179" s="212" t="s">
        <v>3459</v>
      </c>
      <c r="AO179" s="212" t="s">
        <v>3453</v>
      </c>
      <c r="AP179" s="212" t="s">
        <v>3458</v>
      </c>
    </row>
    <row r="180" spans="1:44" s="217" customFormat="1" ht="11.25">
      <c r="A180" s="210">
        <v>170</v>
      </c>
      <c r="B180" s="229" t="s">
        <v>2293</v>
      </c>
      <c r="C180" s="229" t="s">
        <v>2294</v>
      </c>
      <c r="D180" s="221" t="s">
        <v>2295</v>
      </c>
      <c r="E180" s="213">
        <v>23</v>
      </c>
      <c r="F180" s="214">
        <v>10</v>
      </c>
      <c r="G180" s="215">
        <v>30</v>
      </c>
      <c r="H180" s="215" t="s">
        <v>3373</v>
      </c>
      <c r="I180" s="214">
        <v>10</v>
      </c>
      <c r="J180" s="215">
        <v>30</v>
      </c>
      <c r="K180" s="215" t="s">
        <v>3373</v>
      </c>
      <c r="L180" s="216">
        <f t="shared" si="79"/>
        <v>10</v>
      </c>
      <c r="M180" s="213">
        <f t="shared" si="80"/>
        <v>60</v>
      </c>
      <c r="N180" s="213">
        <f t="shared" si="81"/>
        <v>2</v>
      </c>
      <c r="O180" s="213">
        <f t="shared" si="82"/>
        <v>0</v>
      </c>
      <c r="P180" s="214">
        <v>9.2100000000000009</v>
      </c>
      <c r="Q180" s="215">
        <v>18</v>
      </c>
      <c r="R180" s="215" t="s">
        <v>3373</v>
      </c>
      <c r="S180" s="214">
        <v>12.1</v>
      </c>
      <c r="T180" s="215">
        <v>30</v>
      </c>
      <c r="U180" s="215" t="s">
        <v>3373</v>
      </c>
      <c r="V180" s="214">
        <f t="shared" si="83"/>
        <v>10.655000000000001</v>
      </c>
      <c r="W180" s="215">
        <f t="shared" si="84"/>
        <v>60</v>
      </c>
      <c r="X180" s="215">
        <f t="shared" si="85"/>
        <v>2</v>
      </c>
      <c r="Y180" s="215">
        <f t="shared" si="86"/>
        <v>1</v>
      </c>
      <c r="Z180" s="215">
        <f t="shared" si="87"/>
        <v>4</v>
      </c>
      <c r="AA180" s="215">
        <f t="shared" si="88"/>
        <v>1</v>
      </c>
      <c r="AB180" s="215">
        <f t="shared" si="89"/>
        <v>5</v>
      </c>
      <c r="AC180" s="214">
        <f t="shared" si="90"/>
        <v>0.81</v>
      </c>
      <c r="AD180" s="214">
        <f t="shared" si="91"/>
        <v>10.327500000000001</v>
      </c>
      <c r="AE180" s="214">
        <f t="shared" si="92"/>
        <v>8.3652750000000005</v>
      </c>
      <c r="AF180" s="215">
        <f t="shared" si="93"/>
        <v>120</v>
      </c>
      <c r="AG180" s="212" t="s">
        <v>3453</v>
      </c>
      <c r="AH180" s="212" t="s">
        <v>3451</v>
      </c>
      <c r="AI180" s="212" t="s">
        <v>3455</v>
      </c>
      <c r="AJ180" s="212" t="s">
        <v>3458</v>
      </c>
      <c r="AK180" s="212" t="s">
        <v>3456</v>
      </c>
      <c r="AL180" s="212" t="s">
        <v>3457</v>
      </c>
      <c r="AM180" s="212" t="s">
        <v>3460</v>
      </c>
      <c r="AN180" s="212" t="s">
        <v>3452</v>
      </c>
      <c r="AO180" s="212" t="s">
        <v>3459</v>
      </c>
      <c r="AP180" s="212" t="s">
        <v>3454</v>
      </c>
    </row>
    <row r="181" spans="1:44" s="217" customFormat="1" ht="11.25">
      <c r="A181" s="210">
        <v>171</v>
      </c>
      <c r="B181" s="222" t="s">
        <v>1216</v>
      </c>
      <c r="C181" s="222" t="s">
        <v>618</v>
      </c>
      <c r="D181" s="226" t="s">
        <v>3445</v>
      </c>
      <c r="E181" s="213">
        <v>11</v>
      </c>
      <c r="F181" s="214">
        <v>11.68</v>
      </c>
      <c r="G181" s="215">
        <v>30</v>
      </c>
      <c r="H181" s="215" t="s">
        <v>3372</v>
      </c>
      <c r="I181" s="214">
        <v>8.32</v>
      </c>
      <c r="J181" s="215">
        <v>10</v>
      </c>
      <c r="K181" s="215" t="s">
        <v>3373</v>
      </c>
      <c r="L181" s="216">
        <f t="shared" si="79"/>
        <v>10</v>
      </c>
      <c r="M181" s="213">
        <f t="shared" si="80"/>
        <v>60</v>
      </c>
      <c r="N181" s="213">
        <f t="shared" si="81"/>
        <v>1</v>
      </c>
      <c r="O181" s="213">
        <f t="shared" si="82"/>
        <v>1</v>
      </c>
      <c r="P181" s="214">
        <v>8.98</v>
      </c>
      <c r="Q181" s="215">
        <v>12</v>
      </c>
      <c r="R181" s="215" t="s">
        <v>3373</v>
      </c>
      <c r="S181" s="214">
        <v>11.81</v>
      </c>
      <c r="T181" s="215">
        <v>30</v>
      </c>
      <c r="U181" s="215" t="s">
        <v>3372</v>
      </c>
      <c r="V181" s="214">
        <f t="shared" si="83"/>
        <v>10.395</v>
      </c>
      <c r="W181" s="215">
        <f t="shared" si="84"/>
        <v>60</v>
      </c>
      <c r="X181" s="215">
        <f t="shared" si="85"/>
        <v>1</v>
      </c>
      <c r="Y181" s="215">
        <f t="shared" si="86"/>
        <v>1</v>
      </c>
      <c r="Z181" s="215">
        <f t="shared" si="87"/>
        <v>2</v>
      </c>
      <c r="AA181" s="215">
        <f t="shared" si="88"/>
        <v>2</v>
      </c>
      <c r="AB181" s="215">
        <f t="shared" si="89"/>
        <v>4</v>
      </c>
      <c r="AC181" s="214">
        <f t="shared" si="90"/>
        <v>0.82</v>
      </c>
      <c r="AD181" s="214">
        <f t="shared" si="91"/>
        <v>10.1975</v>
      </c>
      <c r="AE181" s="214">
        <f t="shared" si="92"/>
        <v>8.3619499999999984</v>
      </c>
      <c r="AF181" s="215">
        <f t="shared" si="93"/>
        <v>120</v>
      </c>
      <c r="AG181" s="212" t="s">
        <v>3453</v>
      </c>
      <c r="AH181" s="212" t="s">
        <v>3451</v>
      </c>
      <c r="AI181" s="212" t="s">
        <v>3452</v>
      </c>
      <c r="AJ181" s="212" t="s">
        <v>3455</v>
      </c>
      <c r="AK181" s="212" t="s">
        <v>3454</v>
      </c>
      <c r="AL181" s="212" t="s">
        <v>3457</v>
      </c>
      <c r="AM181" s="212" t="s">
        <v>3456</v>
      </c>
      <c r="AN181" s="212" t="s">
        <v>3460</v>
      </c>
      <c r="AO181" s="212" t="s">
        <v>3459</v>
      </c>
      <c r="AP181" s="212" t="s">
        <v>3458</v>
      </c>
    </row>
    <row r="182" spans="1:44" s="217" customFormat="1" ht="11.25">
      <c r="A182" s="210">
        <v>172</v>
      </c>
      <c r="B182" s="227" t="s">
        <v>2109</v>
      </c>
      <c r="C182" s="227" t="s">
        <v>2110</v>
      </c>
      <c r="D182" s="221" t="s">
        <v>2111</v>
      </c>
      <c r="E182" s="213">
        <v>21</v>
      </c>
      <c r="F182" s="214">
        <v>9.85</v>
      </c>
      <c r="G182" s="215">
        <v>25</v>
      </c>
      <c r="H182" s="215" t="s">
        <v>3373</v>
      </c>
      <c r="I182" s="214">
        <v>10.15</v>
      </c>
      <c r="J182" s="215">
        <v>30</v>
      </c>
      <c r="K182" s="215" t="s">
        <v>3372</v>
      </c>
      <c r="L182" s="216">
        <f t="shared" si="79"/>
        <v>10</v>
      </c>
      <c r="M182" s="213">
        <f t="shared" si="80"/>
        <v>60</v>
      </c>
      <c r="N182" s="213">
        <f t="shared" si="81"/>
        <v>1</v>
      </c>
      <c r="O182" s="213">
        <f t="shared" si="82"/>
        <v>1</v>
      </c>
      <c r="P182" s="214">
        <v>9.27</v>
      </c>
      <c r="Q182" s="215">
        <v>18</v>
      </c>
      <c r="R182" s="215" t="s">
        <v>3373</v>
      </c>
      <c r="S182" s="214">
        <v>11.98</v>
      </c>
      <c r="T182" s="215">
        <v>30</v>
      </c>
      <c r="U182" s="215" t="s">
        <v>3373</v>
      </c>
      <c r="V182" s="214">
        <f t="shared" si="83"/>
        <v>10.625</v>
      </c>
      <c r="W182" s="215">
        <f t="shared" si="84"/>
        <v>60</v>
      </c>
      <c r="X182" s="215">
        <f t="shared" si="85"/>
        <v>2</v>
      </c>
      <c r="Y182" s="215">
        <f t="shared" si="86"/>
        <v>1</v>
      </c>
      <c r="Z182" s="215">
        <f t="shared" si="87"/>
        <v>3</v>
      </c>
      <c r="AA182" s="215">
        <f t="shared" si="88"/>
        <v>2</v>
      </c>
      <c r="AB182" s="215">
        <f t="shared" si="89"/>
        <v>5</v>
      </c>
      <c r="AC182" s="214">
        <f t="shared" si="90"/>
        <v>0.81</v>
      </c>
      <c r="AD182" s="214">
        <f t="shared" si="91"/>
        <v>10.3125</v>
      </c>
      <c r="AE182" s="214">
        <f t="shared" si="92"/>
        <v>8.3531250000000004</v>
      </c>
      <c r="AF182" s="215">
        <f t="shared" si="93"/>
        <v>120</v>
      </c>
      <c r="AG182" s="212" t="s">
        <v>3460</v>
      </c>
      <c r="AH182" s="212" t="s">
        <v>3452</v>
      </c>
      <c r="AI182" s="212" t="s">
        <v>3456</v>
      </c>
      <c r="AJ182" s="212" t="s">
        <v>3455</v>
      </c>
      <c r="AK182" s="212" t="s">
        <v>3453</v>
      </c>
      <c r="AL182" s="212" t="s">
        <v>3454</v>
      </c>
      <c r="AM182" s="212" t="s">
        <v>3451</v>
      </c>
      <c r="AN182" s="212" t="s">
        <v>3457</v>
      </c>
      <c r="AO182" s="212" t="s">
        <v>3458</v>
      </c>
      <c r="AP182" s="212" t="s">
        <v>3459</v>
      </c>
    </row>
    <row r="183" spans="1:44" s="217" customFormat="1" ht="12.75">
      <c r="A183" s="210">
        <v>173</v>
      </c>
      <c r="B183" s="360" t="s">
        <v>2018</v>
      </c>
      <c r="C183" s="360" t="s">
        <v>351</v>
      </c>
      <c r="D183" s="348" t="s">
        <v>2019</v>
      </c>
      <c r="E183" s="349">
        <v>20</v>
      </c>
      <c r="F183" s="350">
        <v>10.01</v>
      </c>
      <c r="G183" s="351">
        <v>30</v>
      </c>
      <c r="H183" s="351" t="s">
        <v>3373</v>
      </c>
      <c r="I183" s="350">
        <v>9.99</v>
      </c>
      <c r="J183" s="351">
        <v>10</v>
      </c>
      <c r="K183" s="351" t="s">
        <v>3373</v>
      </c>
      <c r="L183" s="352">
        <f t="shared" si="79"/>
        <v>10</v>
      </c>
      <c r="M183" s="349">
        <f t="shared" si="80"/>
        <v>60</v>
      </c>
      <c r="N183" s="349">
        <f t="shared" si="81"/>
        <v>2</v>
      </c>
      <c r="O183" s="349">
        <f t="shared" si="82"/>
        <v>1</v>
      </c>
      <c r="P183" s="350">
        <v>9.09</v>
      </c>
      <c r="Q183" s="351">
        <v>10</v>
      </c>
      <c r="R183" s="351" t="s">
        <v>3590</v>
      </c>
      <c r="S183" s="350">
        <v>11.37</v>
      </c>
      <c r="T183" s="351">
        <v>30</v>
      </c>
      <c r="U183" s="351" t="s">
        <v>3372</v>
      </c>
      <c r="V183" s="350">
        <f t="shared" si="83"/>
        <v>10.23</v>
      </c>
      <c r="W183" s="351">
        <f t="shared" si="84"/>
        <v>60</v>
      </c>
      <c r="X183" s="351">
        <f t="shared" si="85"/>
        <v>1</v>
      </c>
      <c r="Y183" s="351">
        <f t="shared" si="86"/>
        <v>1</v>
      </c>
      <c r="Z183" s="351">
        <f t="shared" si="87"/>
        <v>3</v>
      </c>
      <c r="AA183" s="351">
        <f t="shared" si="88"/>
        <v>2</v>
      </c>
      <c r="AB183" s="351">
        <f t="shared" si="89"/>
        <v>5</v>
      </c>
      <c r="AC183" s="350">
        <f t="shared" si="90"/>
        <v>0.81</v>
      </c>
      <c r="AD183" s="350">
        <f t="shared" si="91"/>
        <v>10.115</v>
      </c>
      <c r="AE183" s="350">
        <f t="shared" si="92"/>
        <v>8.193150000000001</v>
      </c>
      <c r="AF183" s="351">
        <f t="shared" si="93"/>
        <v>120</v>
      </c>
      <c r="AG183" s="354" t="s">
        <v>3451</v>
      </c>
      <c r="AH183" s="354" t="s">
        <v>3452</v>
      </c>
      <c r="AI183" s="354" t="s">
        <v>3453</v>
      </c>
      <c r="AJ183" s="354" t="s">
        <v>3454</v>
      </c>
      <c r="AK183" s="354" t="s">
        <v>3456</v>
      </c>
      <c r="AL183" s="354" t="s">
        <v>3460</v>
      </c>
      <c r="AM183" s="354" t="s">
        <v>3455</v>
      </c>
      <c r="AN183" s="354" t="s">
        <v>3457</v>
      </c>
      <c r="AO183" s="354" t="s">
        <v>3459</v>
      </c>
      <c r="AP183" s="354" t="s">
        <v>3458</v>
      </c>
    </row>
    <row r="184" spans="1:44" s="217" customFormat="1" ht="11.25">
      <c r="A184" s="210">
        <v>174</v>
      </c>
      <c r="B184" s="227" t="s">
        <v>1029</v>
      </c>
      <c r="C184" s="227" t="s">
        <v>1030</v>
      </c>
      <c r="D184" s="226" t="s">
        <v>1031</v>
      </c>
      <c r="E184" s="213">
        <v>9</v>
      </c>
      <c r="F184" s="214">
        <v>10</v>
      </c>
      <c r="G184" s="215">
        <v>30</v>
      </c>
      <c r="H184" s="215" t="s">
        <v>3373</v>
      </c>
      <c r="I184" s="214">
        <v>10.84</v>
      </c>
      <c r="J184" s="215">
        <v>30</v>
      </c>
      <c r="K184" s="215" t="s">
        <v>3373</v>
      </c>
      <c r="L184" s="216">
        <f t="shared" si="79"/>
        <v>10.42</v>
      </c>
      <c r="M184" s="213">
        <f t="shared" si="80"/>
        <v>60</v>
      </c>
      <c r="N184" s="213">
        <f t="shared" si="81"/>
        <v>2</v>
      </c>
      <c r="O184" s="213">
        <f t="shared" si="82"/>
        <v>0</v>
      </c>
      <c r="P184" s="214">
        <v>9.27</v>
      </c>
      <c r="Q184" s="215">
        <v>16</v>
      </c>
      <c r="R184" s="215" t="s">
        <v>3373</v>
      </c>
      <c r="S184" s="214">
        <v>13.08</v>
      </c>
      <c r="T184" s="215">
        <v>30</v>
      </c>
      <c r="U184" s="215" t="s">
        <v>3372</v>
      </c>
      <c r="V184" s="214">
        <f t="shared" si="83"/>
        <v>11.175000000000001</v>
      </c>
      <c r="W184" s="215">
        <f t="shared" si="84"/>
        <v>60</v>
      </c>
      <c r="X184" s="215">
        <f t="shared" si="85"/>
        <v>1</v>
      </c>
      <c r="Y184" s="215">
        <f t="shared" si="86"/>
        <v>1</v>
      </c>
      <c r="Z184" s="215">
        <f t="shared" si="87"/>
        <v>3</v>
      </c>
      <c r="AA184" s="215">
        <f t="shared" si="88"/>
        <v>1</v>
      </c>
      <c r="AB184" s="215">
        <f t="shared" si="89"/>
        <v>4</v>
      </c>
      <c r="AC184" s="214">
        <f>IF(AB184=0,0.79,IF(AB184=1,0.78,IF(AB184=2,0.77,IF(AB184=3,0.76,IF(AB184=4,0.75,IF(AB184=5,0.74,IF(AB184=6,0.73)))))))</f>
        <v>0.75</v>
      </c>
      <c r="AD184" s="214">
        <f t="shared" si="91"/>
        <v>10.797499999999999</v>
      </c>
      <c r="AE184" s="214">
        <f t="shared" si="92"/>
        <v>8.0981249999999996</v>
      </c>
      <c r="AF184" s="215">
        <f t="shared" si="93"/>
        <v>120</v>
      </c>
      <c r="AG184" s="212" t="s">
        <v>3457</v>
      </c>
      <c r="AH184" s="212" t="s">
        <v>3454</v>
      </c>
      <c r="AI184" s="212" t="s">
        <v>3456</v>
      </c>
      <c r="AJ184" s="212" t="s">
        <v>3452</v>
      </c>
      <c r="AK184" s="212" t="s">
        <v>3451</v>
      </c>
      <c r="AL184" s="212" t="s">
        <v>3453</v>
      </c>
      <c r="AM184" s="212" t="s">
        <v>3460</v>
      </c>
      <c r="AN184" s="212" t="s">
        <v>3455</v>
      </c>
      <c r="AO184" s="212" t="s">
        <v>3459</v>
      </c>
      <c r="AP184" s="212" t="s">
        <v>3458</v>
      </c>
    </row>
    <row r="185" spans="1:44" s="217" customFormat="1" ht="11.25">
      <c r="A185" s="210">
        <v>175</v>
      </c>
      <c r="B185" s="219" t="s">
        <v>2288</v>
      </c>
      <c r="C185" s="219" t="s">
        <v>2289</v>
      </c>
      <c r="D185" s="221" t="s">
        <v>2290</v>
      </c>
      <c r="E185" s="213">
        <v>23</v>
      </c>
      <c r="F185" s="214">
        <v>10.88</v>
      </c>
      <c r="G185" s="215">
        <v>30</v>
      </c>
      <c r="H185" s="215" t="s">
        <v>3373</v>
      </c>
      <c r="I185" s="214">
        <v>9.23</v>
      </c>
      <c r="J185" s="215">
        <v>16</v>
      </c>
      <c r="K185" s="215" t="s">
        <v>3373</v>
      </c>
      <c r="L185" s="216">
        <f t="shared" si="79"/>
        <v>10.055</v>
      </c>
      <c r="M185" s="213">
        <f t="shared" si="80"/>
        <v>60</v>
      </c>
      <c r="N185" s="213">
        <f t="shared" si="81"/>
        <v>2</v>
      </c>
      <c r="O185" s="213">
        <f t="shared" si="82"/>
        <v>1</v>
      </c>
      <c r="P185" s="214">
        <v>8.67</v>
      </c>
      <c r="Q185" s="215">
        <v>12</v>
      </c>
      <c r="R185" s="215" t="s">
        <v>3373</v>
      </c>
      <c r="S185" s="214">
        <v>11.42</v>
      </c>
      <c r="T185" s="215">
        <v>30</v>
      </c>
      <c r="U185" s="215" t="s">
        <v>3373</v>
      </c>
      <c r="V185" s="214">
        <f t="shared" si="83"/>
        <v>10.045</v>
      </c>
      <c r="W185" s="215">
        <f t="shared" si="84"/>
        <v>60</v>
      </c>
      <c r="X185" s="215">
        <f t="shared" si="85"/>
        <v>2</v>
      </c>
      <c r="Y185" s="215">
        <f t="shared" si="86"/>
        <v>1</v>
      </c>
      <c r="Z185" s="215">
        <f t="shared" si="87"/>
        <v>4</v>
      </c>
      <c r="AA185" s="215">
        <f t="shared" si="88"/>
        <v>2</v>
      </c>
      <c r="AB185" s="215">
        <f t="shared" si="89"/>
        <v>6</v>
      </c>
      <c r="AC185" s="214">
        <f>IF(AB185=0,0.86,IF(AB185=1,0.85,IF(AB185=2,0.84,IF(AB185=3,0.83,IF(AB185=4,0.82,IF(AB185=5,0.81,IF(AB185=6,0.8)))))))</f>
        <v>0.8</v>
      </c>
      <c r="AD185" s="214">
        <f t="shared" si="91"/>
        <v>10.050000000000001</v>
      </c>
      <c r="AE185" s="214">
        <f t="shared" si="92"/>
        <v>8.0400000000000009</v>
      </c>
      <c r="AF185" s="215">
        <f t="shared" si="93"/>
        <v>120</v>
      </c>
      <c r="AG185" s="212" t="s">
        <v>3452</v>
      </c>
      <c r="AH185" s="212" t="s">
        <v>3457</v>
      </c>
      <c r="AI185" s="212" t="s">
        <v>3455</v>
      </c>
      <c r="AJ185" s="212" t="s">
        <v>3454</v>
      </c>
      <c r="AK185" s="212" t="s">
        <v>3460</v>
      </c>
      <c r="AL185" s="212" t="s">
        <v>3451</v>
      </c>
      <c r="AM185" s="212" t="s">
        <v>3456</v>
      </c>
      <c r="AN185" s="212" t="s">
        <v>3453</v>
      </c>
      <c r="AO185" s="212" t="s">
        <v>3458</v>
      </c>
      <c r="AP185" s="212" t="s">
        <v>3459</v>
      </c>
    </row>
    <row r="186" spans="1:44" s="217" customFormat="1" ht="11.25">
      <c r="A186" s="210">
        <v>176</v>
      </c>
      <c r="B186" s="222" t="s">
        <v>2220</v>
      </c>
      <c r="C186" s="222" t="s">
        <v>2221</v>
      </c>
      <c r="D186" s="221" t="s">
        <v>2222</v>
      </c>
      <c r="E186" s="213">
        <v>22</v>
      </c>
      <c r="F186" s="214">
        <v>11.28</v>
      </c>
      <c r="G186" s="215">
        <v>30</v>
      </c>
      <c r="H186" s="215" t="s">
        <v>3373</v>
      </c>
      <c r="I186" s="214">
        <v>8.84</v>
      </c>
      <c r="J186" s="215">
        <v>12</v>
      </c>
      <c r="K186" s="215" t="s">
        <v>3373</v>
      </c>
      <c r="L186" s="216">
        <f t="shared" si="79"/>
        <v>10.059999999999999</v>
      </c>
      <c r="M186" s="213">
        <f t="shared" si="80"/>
        <v>60</v>
      </c>
      <c r="N186" s="213">
        <f t="shared" si="81"/>
        <v>2</v>
      </c>
      <c r="O186" s="213">
        <f t="shared" si="82"/>
        <v>1</v>
      </c>
      <c r="P186" s="214">
        <v>9.4600000000000009</v>
      </c>
      <c r="Q186" s="215">
        <v>10</v>
      </c>
      <c r="R186" s="215" t="s">
        <v>3373</v>
      </c>
      <c r="S186" s="214">
        <v>10.54</v>
      </c>
      <c r="T186" s="215">
        <v>30</v>
      </c>
      <c r="U186" s="215" t="s">
        <v>3373</v>
      </c>
      <c r="V186" s="214">
        <f t="shared" si="83"/>
        <v>10</v>
      </c>
      <c r="W186" s="215">
        <f t="shared" si="84"/>
        <v>60</v>
      </c>
      <c r="X186" s="215">
        <f t="shared" si="85"/>
        <v>2</v>
      </c>
      <c r="Y186" s="215">
        <f t="shared" si="86"/>
        <v>1</v>
      </c>
      <c r="Z186" s="215">
        <f t="shared" si="87"/>
        <v>4</v>
      </c>
      <c r="AA186" s="215">
        <f t="shared" si="88"/>
        <v>2</v>
      </c>
      <c r="AB186" s="215">
        <f t="shared" si="89"/>
        <v>6</v>
      </c>
      <c r="AC186" s="214">
        <f>IF(AB186=0,0.86,IF(AB186=1,0.85,IF(AB186=2,0.84,IF(AB186=3,0.83,IF(AB186=4,0.82,IF(AB186=5,0.81,IF(AB186=6,0.8)))))))</f>
        <v>0.8</v>
      </c>
      <c r="AD186" s="214">
        <f t="shared" si="91"/>
        <v>10.029999999999999</v>
      </c>
      <c r="AE186" s="214">
        <f t="shared" si="92"/>
        <v>8.0239999999999991</v>
      </c>
      <c r="AF186" s="215">
        <f t="shared" si="93"/>
        <v>120</v>
      </c>
      <c r="AG186" s="212" t="s">
        <v>3460</v>
      </c>
      <c r="AH186" s="212" t="s">
        <v>3451</v>
      </c>
      <c r="AI186" s="212" t="s">
        <v>3456</v>
      </c>
      <c r="AJ186" s="212" t="s">
        <v>3455</v>
      </c>
      <c r="AK186" s="212" t="s">
        <v>3452</v>
      </c>
      <c r="AL186" s="212" t="s">
        <v>3454</v>
      </c>
      <c r="AM186" s="212" t="s">
        <v>3457</v>
      </c>
      <c r="AN186" s="212" t="s">
        <v>3453</v>
      </c>
      <c r="AO186" s="212" t="s">
        <v>3459</v>
      </c>
      <c r="AP186" s="212" t="s">
        <v>3458</v>
      </c>
    </row>
    <row r="187" spans="1:44" s="217" customFormat="1" ht="11.25">
      <c r="A187" s="210">
        <v>177</v>
      </c>
      <c r="B187" s="227" t="s">
        <v>1241</v>
      </c>
      <c r="C187" s="227" t="s">
        <v>1242</v>
      </c>
      <c r="D187" s="226" t="s">
        <v>1243</v>
      </c>
      <c r="E187" s="213">
        <v>12</v>
      </c>
      <c r="F187" s="214">
        <v>9.4499999999999993</v>
      </c>
      <c r="G187" s="215">
        <v>16</v>
      </c>
      <c r="H187" s="215" t="s">
        <v>3373</v>
      </c>
      <c r="I187" s="214">
        <v>11.66</v>
      </c>
      <c r="J187" s="215">
        <v>30</v>
      </c>
      <c r="K187" s="215" t="s">
        <v>3373</v>
      </c>
      <c r="L187" s="216">
        <f t="shared" si="79"/>
        <v>10.555</v>
      </c>
      <c r="M187" s="213">
        <f t="shared" si="80"/>
        <v>60</v>
      </c>
      <c r="N187" s="213">
        <f t="shared" si="81"/>
        <v>2</v>
      </c>
      <c r="O187" s="213">
        <f t="shared" si="82"/>
        <v>1</v>
      </c>
      <c r="P187" s="214">
        <v>11.75</v>
      </c>
      <c r="Q187" s="215">
        <v>30</v>
      </c>
      <c r="R187" s="215" t="s">
        <v>3373</v>
      </c>
      <c r="S187" s="214">
        <v>10.119999999999999</v>
      </c>
      <c r="T187" s="215">
        <v>30</v>
      </c>
      <c r="U187" s="215" t="s">
        <v>3373</v>
      </c>
      <c r="V187" s="214">
        <f t="shared" si="83"/>
        <v>10.934999999999999</v>
      </c>
      <c r="W187" s="215">
        <f t="shared" si="84"/>
        <v>60</v>
      </c>
      <c r="X187" s="215">
        <f t="shared" si="85"/>
        <v>2</v>
      </c>
      <c r="Y187" s="215">
        <f t="shared" si="86"/>
        <v>0</v>
      </c>
      <c r="Z187" s="215">
        <f t="shared" si="87"/>
        <v>4</v>
      </c>
      <c r="AA187" s="215">
        <f t="shared" si="88"/>
        <v>1</v>
      </c>
      <c r="AB187" s="215">
        <f t="shared" si="89"/>
        <v>5</v>
      </c>
      <c r="AC187" s="214">
        <f t="shared" ref="AC187:AC192" si="94">IF(AB187=0,0.79,IF(AB187=1,0.78,IF(AB187=2,0.77,IF(AB187=3,0.76,IF(AB187=4,0.75,IF(AB187=5,0.74,IF(AB187=6,0.73)))))))</f>
        <v>0.74</v>
      </c>
      <c r="AD187" s="214">
        <f t="shared" si="91"/>
        <v>10.744999999999999</v>
      </c>
      <c r="AE187" s="214">
        <f t="shared" si="92"/>
        <v>7.9512999999999989</v>
      </c>
      <c r="AF187" s="215">
        <f t="shared" si="93"/>
        <v>120</v>
      </c>
      <c r="AG187" s="212" t="s">
        <v>3460</v>
      </c>
      <c r="AH187" s="212" t="s">
        <v>3453</v>
      </c>
      <c r="AI187" s="212" t="s">
        <v>3454</v>
      </c>
      <c r="AJ187" s="212" t="s">
        <v>3451</v>
      </c>
      <c r="AK187" s="212" t="s">
        <v>3459</v>
      </c>
      <c r="AL187" s="212" t="s">
        <v>3455</v>
      </c>
      <c r="AM187" s="212" t="s">
        <v>3457</v>
      </c>
      <c r="AN187" s="212" t="s">
        <v>3458</v>
      </c>
      <c r="AO187" s="212" t="s">
        <v>3456</v>
      </c>
      <c r="AP187" s="212" t="s">
        <v>3452</v>
      </c>
    </row>
    <row r="188" spans="1:44" s="217" customFormat="1" ht="17.100000000000001" customHeight="1">
      <c r="A188" s="210">
        <v>178</v>
      </c>
      <c r="B188" s="227" t="s">
        <v>3480</v>
      </c>
      <c r="C188" s="227" t="s">
        <v>1728</v>
      </c>
      <c r="D188" s="226" t="s">
        <v>1729</v>
      </c>
      <c r="E188" s="213">
        <v>17</v>
      </c>
      <c r="F188" s="214">
        <v>10.61</v>
      </c>
      <c r="G188" s="215">
        <v>30</v>
      </c>
      <c r="H188" s="215" t="s">
        <v>3373</v>
      </c>
      <c r="I188" s="214">
        <v>10</v>
      </c>
      <c r="J188" s="215">
        <v>30</v>
      </c>
      <c r="K188" s="215" t="s">
        <v>3373</v>
      </c>
      <c r="L188" s="216">
        <f t="shared" si="79"/>
        <v>10.305</v>
      </c>
      <c r="M188" s="213">
        <f t="shared" si="80"/>
        <v>60</v>
      </c>
      <c r="N188" s="213">
        <f t="shared" si="81"/>
        <v>2</v>
      </c>
      <c r="O188" s="213">
        <f t="shared" si="82"/>
        <v>0</v>
      </c>
      <c r="P188" s="214">
        <v>10</v>
      </c>
      <c r="Q188" s="215">
        <v>30</v>
      </c>
      <c r="R188" s="215" t="s">
        <v>3373</v>
      </c>
      <c r="S188" s="214">
        <v>11.66</v>
      </c>
      <c r="T188" s="215">
        <v>30</v>
      </c>
      <c r="U188" s="215" t="s">
        <v>3373</v>
      </c>
      <c r="V188" s="214">
        <f t="shared" si="83"/>
        <v>10.83</v>
      </c>
      <c r="W188" s="215">
        <f t="shared" si="84"/>
        <v>60</v>
      </c>
      <c r="X188" s="215">
        <f t="shared" si="85"/>
        <v>2</v>
      </c>
      <c r="Y188" s="215">
        <f t="shared" si="86"/>
        <v>0</v>
      </c>
      <c r="Z188" s="215">
        <f t="shared" si="87"/>
        <v>4</v>
      </c>
      <c r="AA188" s="215">
        <f t="shared" si="88"/>
        <v>0</v>
      </c>
      <c r="AB188" s="215">
        <f t="shared" si="89"/>
        <v>4</v>
      </c>
      <c r="AC188" s="214">
        <f t="shared" si="94"/>
        <v>0.75</v>
      </c>
      <c r="AD188" s="214">
        <f t="shared" si="91"/>
        <v>10.567499999999999</v>
      </c>
      <c r="AE188" s="214">
        <f t="shared" si="92"/>
        <v>7.9256249999999993</v>
      </c>
      <c r="AF188" s="215">
        <f t="shared" si="93"/>
        <v>120</v>
      </c>
      <c r="AG188" s="212" t="s">
        <v>3460</v>
      </c>
      <c r="AH188" s="212" t="s">
        <v>3459</v>
      </c>
      <c r="AI188" s="212" t="s">
        <v>3457</v>
      </c>
      <c r="AJ188" s="212" t="s">
        <v>3458</v>
      </c>
      <c r="AK188" s="212" t="s">
        <v>3453</v>
      </c>
      <c r="AL188" s="212" t="s">
        <v>3455</v>
      </c>
      <c r="AM188" s="212" t="s">
        <v>3454</v>
      </c>
      <c r="AN188" s="212" t="s">
        <v>3452</v>
      </c>
      <c r="AO188" s="212" t="s">
        <v>3451</v>
      </c>
      <c r="AP188" s="212" t="s">
        <v>3456</v>
      </c>
    </row>
    <row r="189" spans="1:44" s="217" customFormat="1" ht="17.100000000000001" customHeight="1">
      <c r="A189" s="210">
        <v>179</v>
      </c>
      <c r="B189" s="218" t="s">
        <v>2026</v>
      </c>
      <c r="C189" s="218" t="s">
        <v>2027</v>
      </c>
      <c r="D189" s="221" t="s">
        <v>2028</v>
      </c>
      <c r="E189" s="213">
        <v>20</v>
      </c>
      <c r="F189" s="214">
        <v>10.83</v>
      </c>
      <c r="G189" s="215">
        <v>30</v>
      </c>
      <c r="H189" s="215" t="s">
        <v>3373</v>
      </c>
      <c r="I189" s="214">
        <v>9.18</v>
      </c>
      <c r="J189" s="215">
        <v>16</v>
      </c>
      <c r="K189" s="215" t="s">
        <v>3373</v>
      </c>
      <c r="L189" s="216">
        <f t="shared" si="79"/>
        <v>10.004999999999999</v>
      </c>
      <c r="M189" s="213">
        <f t="shared" si="80"/>
        <v>60</v>
      </c>
      <c r="N189" s="213">
        <f t="shared" si="81"/>
        <v>2</v>
      </c>
      <c r="O189" s="213">
        <f t="shared" si="82"/>
        <v>1</v>
      </c>
      <c r="P189" s="214">
        <v>9.8800000000000008</v>
      </c>
      <c r="Q189" s="215">
        <v>18</v>
      </c>
      <c r="R189" s="215" t="s">
        <v>3373</v>
      </c>
      <c r="S189" s="214">
        <v>13.21</v>
      </c>
      <c r="T189" s="215">
        <v>30</v>
      </c>
      <c r="U189" s="215" t="s">
        <v>3373</v>
      </c>
      <c r="V189" s="214">
        <f t="shared" si="83"/>
        <v>11.545000000000002</v>
      </c>
      <c r="W189" s="215">
        <f t="shared" si="84"/>
        <v>60</v>
      </c>
      <c r="X189" s="215">
        <f t="shared" si="85"/>
        <v>2</v>
      </c>
      <c r="Y189" s="215">
        <f t="shared" si="86"/>
        <v>1</v>
      </c>
      <c r="Z189" s="215">
        <f t="shared" si="87"/>
        <v>4</v>
      </c>
      <c r="AA189" s="215">
        <f t="shared" si="88"/>
        <v>2</v>
      </c>
      <c r="AB189" s="215">
        <f t="shared" si="89"/>
        <v>6</v>
      </c>
      <c r="AC189" s="214">
        <f t="shared" si="94"/>
        <v>0.73</v>
      </c>
      <c r="AD189" s="214">
        <f t="shared" si="91"/>
        <v>10.775</v>
      </c>
      <c r="AE189" s="214">
        <f t="shared" si="92"/>
        <v>7.8657500000000002</v>
      </c>
      <c r="AF189" s="215">
        <f t="shared" si="93"/>
        <v>120</v>
      </c>
      <c r="AG189" s="212" t="s">
        <v>3451</v>
      </c>
      <c r="AH189" s="212" t="s">
        <v>3452</v>
      </c>
      <c r="AI189" s="212" t="s">
        <v>3453</v>
      </c>
      <c r="AJ189" s="212" t="s">
        <v>3454</v>
      </c>
      <c r="AK189" s="212" t="s">
        <v>3456</v>
      </c>
      <c r="AL189" s="212" t="s">
        <v>3460</v>
      </c>
      <c r="AM189" s="212" t="s">
        <v>3455</v>
      </c>
      <c r="AN189" s="212" t="s">
        <v>3457</v>
      </c>
      <c r="AO189" s="212" t="s">
        <v>3459</v>
      </c>
      <c r="AP189" s="212" t="s">
        <v>3458</v>
      </c>
    </row>
    <row r="190" spans="1:44" s="355" customFormat="1" ht="12.75">
      <c r="A190" s="210">
        <v>180</v>
      </c>
      <c r="B190" s="218" t="s">
        <v>1210</v>
      </c>
      <c r="C190" s="218" t="s">
        <v>1211</v>
      </c>
      <c r="D190" s="226" t="s">
        <v>1222</v>
      </c>
      <c r="E190" s="213">
        <v>11</v>
      </c>
      <c r="F190" s="214">
        <v>10.54</v>
      </c>
      <c r="G190" s="215">
        <v>30</v>
      </c>
      <c r="H190" s="215" t="s">
        <v>3373</v>
      </c>
      <c r="I190" s="214">
        <v>9.4600000000000009</v>
      </c>
      <c r="J190" s="215">
        <v>12</v>
      </c>
      <c r="K190" s="215" t="s">
        <v>3373</v>
      </c>
      <c r="L190" s="216">
        <f t="shared" si="79"/>
        <v>10</v>
      </c>
      <c r="M190" s="213">
        <f t="shared" si="80"/>
        <v>60</v>
      </c>
      <c r="N190" s="213">
        <f t="shared" si="81"/>
        <v>2</v>
      </c>
      <c r="O190" s="213">
        <f t="shared" si="82"/>
        <v>1</v>
      </c>
      <c r="P190" s="214">
        <v>9.84</v>
      </c>
      <c r="Q190" s="215">
        <v>16</v>
      </c>
      <c r="R190" s="215" t="s">
        <v>3373</v>
      </c>
      <c r="S190" s="214">
        <v>12.39</v>
      </c>
      <c r="T190" s="215">
        <v>30</v>
      </c>
      <c r="U190" s="215" t="s">
        <v>3372</v>
      </c>
      <c r="V190" s="214">
        <f t="shared" si="83"/>
        <v>11.115</v>
      </c>
      <c r="W190" s="215">
        <f t="shared" si="84"/>
        <v>60</v>
      </c>
      <c r="X190" s="215">
        <f t="shared" si="85"/>
        <v>1</v>
      </c>
      <c r="Y190" s="215">
        <f t="shared" si="86"/>
        <v>1</v>
      </c>
      <c r="Z190" s="215">
        <f t="shared" si="87"/>
        <v>3</v>
      </c>
      <c r="AA190" s="215">
        <f t="shared" si="88"/>
        <v>2</v>
      </c>
      <c r="AB190" s="215">
        <f t="shared" si="89"/>
        <v>5</v>
      </c>
      <c r="AC190" s="214">
        <f t="shared" si="94"/>
        <v>0.74</v>
      </c>
      <c r="AD190" s="214">
        <f t="shared" si="91"/>
        <v>10.557500000000001</v>
      </c>
      <c r="AE190" s="214">
        <f t="shared" si="92"/>
        <v>7.8125500000000008</v>
      </c>
      <c r="AF190" s="215">
        <f t="shared" si="93"/>
        <v>120</v>
      </c>
      <c r="AG190" s="212" t="s">
        <v>3451</v>
      </c>
      <c r="AH190" s="212" t="s">
        <v>3453</v>
      </c>
      <c r="AI190" s="212" t="s">
        <v>3457</v>
      </c>
      <c r="AJ190" s="212" t="s">
        <v>3455</v>
      </c>
      <c r="AK190" s="212" t="s">
        <v>3456</v>
      </c>
      <c r="AL190" s="212" t="s">
        <v>3452</v>
      </c>
      <c r="AM190" s="212" t="s">
        <v>3454</v>
      </c>
      <c r="AN190" s="212" t="s">
        <v>3460</v>
      </c>
      <c r="AO190" s="212" t="s">
        <v>3459</v>
      </c>
      <c r="AP190" s="212" t="s">
        <v>3458</v>
      </c>
      <c r="AQ190" s="217"/>
      <c r="AR190" s="217"/>
    </row>
    <row r="191" spans="1:44" s="355" customFormat="1" ht="12.75">
      <c r="A191" s="210">
        <v>181</v>
      </c>
      <c r="B191" s="218" t="s">
        <v>900</v>
      </c>
      <c r="C191" s="218" t="s">
        <v>901</v>
      </c>
      <c r="D191" s="221" t="s">
        <v>902</v>
      </c>
      <c r="E191" s="213">
        <v>8</v>
      </c>
      <c r="F191" s="214">
        <v>10.039999999999999</v>
      </c>
      <c r="G191" s="215">
        <v>30</v>
      </c>
      <c r="H191" s="215" t="s">
        <v>3373</v>
      </c>
      <c r="I191" s="214">
        <v>10.039999999999999</v>
      </c>
      <c r="J191" s="215">
        <v>30</v>
      </c>
      <c r="K191" s="215" t="s">
        <v>3372</v>
      </c>
      <c r="L191" s="216">
        <f t="shared" si="79"/>
        <v>10.039999999999999</v>
      </c>
      <c r="M191" s="213">
        <f t="shared" si="80"/>
        <v>60</v>
      </c>
      <c r="N191" s="213">
        <f t="shared" si="81"/>
        <v>1</v>
      </c>
      <c r="O191" s="213">
        <f t="shared" si="82"/>
        <v>0</v>
      </c>
      <c r="P191" s="214">
        <v>9.7100000000000009</v>
      </c>
      <c r="Q191" s="215">
        <v>18</v>
      </c>
      <c r="R191" s="215" t="s">
        <v>3372</v>
      </c>
      <c r="S191" s="214">
        <v>10.88</v>
      </c>
      <c r="T191" s="215">
        <v>30</v>
      </c>
      <c r="U191" s="215" t="s">
        <v>3373</v>
      </c>
      <c r="V191" s="214">
        <f t="shared" si="83"/>
        <v>10.295000000000002</v>
      </c>
      <c r="W191" s="215">
        <f t="shared" si="84"/>
        <v>60</v>
      </c>
      <c r="X191" s="215">
        <f t="shared" si="85"/>
        <v>1</v>
      </c>
      <c r="Y191" s="215">
        <f t="shared" si="86"/>
        <v>1</v>
      </c>
      <c r="Z191" s="215">
        <f t="shared" si="87"/>
        <v>2</v>
      </c>
      <c r="AA191" s="215">
        <f t="shared" si="88"/>
        <v>1</v>
      </c>
      <c r="AB191" s="215">
        <f t="shared" si="89"/>
        <v>3</v>
      </c>
      <c r="AC191" s="214">
        <f t="shared" si="94"/>
        <v>0.76</v>
      </c>
      <c r="AD191" s="214">
        <f t="shared" si="91"/>
        <v>10.1675</v>
      </c>
      <c r="AE191" s="214">
        <f t="shared" si="92"/>
        <v>7.7273000000000005</v>
      </c>
      <c r="AF191" s="215">
        <f t="shared" si="93"/>
        <v>120</v>
      </c>
      <c r="AG191" s="212" t="s">
        <v>3453</v>
      </c>
      <c r="AH191" s="212" t="s">
        <v>3451</v>
      </c>
      <c r="AI191" s="212" t="s">
        <v>3452</v>
      </c>
      <c r="AJ191" s="212" t="s">
        <v>3457</v>
      </c>
      <c r="AK191" s="212" t="s">
        <v>3454</v>
      </c>
      <c r="AL191" s="212" t="s">
        <v>3456</v>
      </c>
      <c r="AM191" s="212" t="s">
        <v>3455</v>
      </c>
      <c r="AN191" s="212" t="s">
        <v>3460</v>
      </c>
      <c r="AO191" s="212" t="s">
        <v>3459</v>
      </c>
      <c r="AP191" s="212" t="s">
        <v>3458</v>
      </c>
      <c r="AQ191" s="239"/>
    </row>
    <row r="192" spans="1:44" s="217" customFormat="1" ht="12.75">
      <c r="A192" s="210">
        <v>182</v>
      </c>
      <c r="B192" s="218" t="s">
        <v>706</v>
      </c>
      <c r="C192" s="218" t="s">
        <v>707</v>
      </c>
      <c r="D192" s="221" t="s">
        <v>708</v>
      </c>
      <c r="E192" s="213">
        <v>6</v>
      </c>
      <c r="F192" s="214">
        <v>10.24</v>
      </c>
      <c r="G192" s="215">
        <v>30</v>
      </c>
      <c r="H192" s="215" t="s">
        <v>3373</v>
      </c>
      <c r="I192" s="214">
        <v>10</v>
      </c>
      <c r="J192" s="215">
        <v>30</v>
      </c>
      <c r="K192" s="215" t="s">
        <v>3373</v>
      </c>
      <c r="L192" s="216">
        <f t="shared" si="79"/>
        <v>10.120000000000001</v>
      </c>
      <c r="M192" s="213">
        <f t="shared" si="80"/>
        <v>60</v>
      </c>
      <c r="N192" s="213">
        <f t="shared" si="81"/>
        <v>2</v>
      </c>
      <c r="O192" s="213">
        <f t="shared" si="82"/>
        <v>0</v>
      </c>
      <c r="P192" s="214">
        <v>9.66</v>
      </c>
      <c r="Q192" s="215">
        <v>12</v>
      </c>
      <c r="R192" s="215" t="s">
        <v>3373</v>
      </c>
      <c r="S192" s="214">
        <v>10.67</v>
      </c>
      <c r="T192" s="215">
        <v>30</v>
      </c>
      <c r="U192" s="215" t="s">
        <v>3373</v>
      </c>
      <c r="V192" s="214">
        <f t="shared" si="83"/>
        <v>10.164999999999999</v>
      </c>
      <c r="W192" s="215">
        <f t="shared" si="84"/>
        <v>60</v>
      </c>
      <c r="X192" s="215">
        <f t="shared" si="85"/>
        <v>2</v>
      </c>
      <c r="Y192" s="215">
        <f t="shared" si="86"/>
        <v>1</v>
      </c>
      <c r="Z192" s="215">
        <f t="shared" si="87"/>
        <v>4</v>
      </c>
      <c r="AA192" s="215">
        <f t="shared" si="88"/>
        <v>1</v>
      </c>
      <c r="AB192" s="215">
        <f t="shared" si="89"/>
        <v>5</v>
      </c>
      <c r="AC192" s="214">
        <f t="shared" si="94"/>
        <v>0.74</v>
      </c>
      <c r="AD192" s="214">
        <f t="shared" si="91"/>
        <v>10.1425</v>
      </c>
      <c r="AE192" s="214">
        <f t="shared" si="92"/>
        <v>7.5054499999999997</v>
      </c>
      <c r="AF192" s="215">
        <f t="shared" si="93"/>
        <v>120</v>
      </c>
      <c r="AG192" s="212" t="s">
        <v>3456</v>
      </c>
      <c r="AH192" s="212" t="s">
        <v>3453</v>
      </c>
      <c r="AI192" s="212" t="s">
        <v>3454</v>
      </c>
      <c r="AJ192" s="212" t="s">
        <v>3455</v>
      </c>
      <c r="AK192" s="212" t="s">
        <v>3460</v>
      </c>
      <c r="AL192" s="212" t="s">
        <v>3452</v>
      </c>
      <c r="AM192" s="212" t="s">
        <v>3457</v>
      </c>
      <c r="AN192" s="212" t="s">
        <v>3451</v>
      </c>
      <c r="AO192" s="212" t="s">
        <v>3459</v>
      </c>
      <c r="AP192" s="212" t="s">
        <v>3458</v>
      </c>
      <c r="AQ192" s="355"/>
      <c r="AR192" s="355"/>
    </row>
    <row r="193" spans="1:42" s="355" customFormat="1" ht="12.75">
      <c r="A193" s="346"/>
      <c r="B193" s="360"/>
      <c r="C193" s="360"/>
      <c r="D193" s="348"/>
      <c r="E193" s="349"/>
      <c r="F193" s="350"/>
      <c r="G193" s="351"/>
      <c r="H193" s="351"/>
      <c r="I193" s="350"/>
      <c r="J193" s="351"/>
      <c r="K193" s="351"/>
      <c r="L193" s="352"/>
      <c r="M193" s="349"/>
      <c r="N193" s="349"/>
      <c r="O193" s="349"/>
      <c r="P193" s="350"/>
      <c r="Q193" s="351"/>
      <c r="R193" s="351"/>
      <c r="S193" s="350"/>
      <c r="T193" s="351"/>
      <c r="U193" s="351"/>
      <c r="V193" s="350"/>
      <c r="W193" s="351"/>
      <c r="X193" s="351"/>
      <c r="Y193" s="351"/>
      <c r="Z193" s="351"/>
      <c r="AA193" s="351"/>
      <c r="AB193" s="351"/>
      <c r="AC193" s="350"/>
      <c r="AD193" s="350"/>
      <c r="AE193" s="350"/>
      <c r="AF193" s="351"/>
      <c r="AG193" s="354"/>
      <c r="AH193" s="354"/>
      <c r="AI193" s="354"/>
      <c r="AJ193" s="354"/>
      <c r="AK193" s="354"/>
      <c r="AL193" s="354"/>
      <c r="AM193" s="354"/>
      <c r="AN193" s="354"/>
      <c r="AO193" s="354"/>
      <c r="AP193" s="354"/>
    </row>
    <row r="194" spans="1:42" s="355" customFormat="1" ht="12.75">
      <c r="A194" s="346"/>
      <c r="B194" s="360"/>
      <c r="C194" s="360"/>
      <c r="D194" s="348"/>
      <c r="E194" s="349"/>
      <c r="F194" s="350"/>
      <c r="G194" s="351"/>
      <c r="H194" s="351"/>
      <c r="I194" s="350"/>
      <c r="J194" s="351"/>
      <c r="K194" s="351"/>
      <c r="L194" s="352"/>
      <c r="M194" s="349"/>
      <c r="N194" s="349"/>
      <c r="O194" s="349"/>
      <c r="P194" s="350"/>
      <c r="Q194" s="351"/>
      <c r="R194" s="351"/>
      <c r="S194" s="350"/>
      <c r="T194" s="351"/>
      <c r="U194" s="351"/>
      <c r="V194" s="350"/>
      <c r="W194" s="351"/>
      <c r="X194" s="351"/>
      <c r="Y194" s="351"/>
      <c r="Z194" s="351"/>
      <c r="AA194" s="351"/>
      <c r="AB194" s="351"/>
      <c r="AC194" s="350"/>
      <c r="AD194" s="350"/>
      <c r="AE194" s="350"/>
      <c r="AF194" s="351"/>
      <c r="AG194" s="354"/>
      <c r="AH194" s="354"/>
      <c r="AI194" s="354"/>
      <c r="AJ194" s="354"/>
      <c r="AK194" s="354"/>
      <c r="AL194" s="354"/>
      <c r="AM194" s="354"/>
      <c r="AN194" s="354"/>
      <c r="AO194" s="354"/>
      <c r="AP194" s="354"/>
    </row>
    <row r="195" spans="1:42" s="355" customFormat="1" ht="12.75">
      <c r="A195" s="346"/>
      <c r="B195" s="360"/>
      <c r="C195" s="360"/>
      <c r="D195" s="348"/>
      <c r="E195" s="349"/>
      <c r="F195" s="350"/>
      <c r="G195" s="351"/>
      <c r="H195" s="351"/>
      <c r="I195" s="350"/>
      <c r="J195" s="351"/>
      <c r="K195" s="351"/>
      <c r="L195" s="352"/>
      <c r="M195" s="349"/>
      <c r="N195" s="349"/>
      <c r="O195" s="349"/>
      <c r="P195" s="350"/>
      <c r="Q195" s="351"/>
      <c r="R195" s="351"/>
      <c r="S195" s="350"/>
      <c r="T195" s="351"/>
      <c r="U195" s="351"/>
      <c r="V195" s="350"/>
      <c r="W195" s="351"/>
      <c r="X195" s="351"/>
      <c r="Y195" s="351"/>
      <c r="Z195" s="351"/>
      <c r="AA195" s="351"/>
      <c r="AB195" s="351"/>
      <c r="AC195" s="350"/>
      <c r="AD195" s="350"/>
      <c r="AE195" s="350"/>
      <c r="AF195" s="351"/>
      <c r="AG195" s="354"/>
      <c r="AH195" s="354"/>
      <c r="AI195" s="354"/>
      <c r="AJ195" s="354"/>
      <c r="AK195" s="354"/>
      <c r="AL195" s="354"/>
      <c r="AM195" s="354"/>
      <c r="AN195" s="354"/>
      <c r="AO195" s="354"/>
      <c r="AP195" s="354"/>
    </row>
    <row r="196" spans="1:42" s="217" customFormat="1" ht="11.25">
      <c r="A196" s="210">
        <v>183</v>
      </c>
      <c r="B196" s="218" t="s">
        <v>594</v>
      </c>
      <c r="C196" s="218" t="s">
        <v>595</v>
      </c>
      <c r="D196" s="221" t="s">
        <v>596</v>
      </c>
      <c r="E196" s="213">
        <v>5</v>
      </c>
      <c r="F196" s="214">
        <v>8</v>
      </c>
      <c r="G196" s="215">
        <v>24</v>
      </c>
      <c r="H196" s="215" t="s">
        <v>3373</v>
      </c>
      <c r="I196" s="214">
        <v>10</v>
      </c>
      <c r="J196" s="215">
        <v>30</v>
      </c>
      <c r="K196" s="215" t="s">
        <v>3373</v>
      </c>
      <c r="L196" s="216">
        <f t="shared" ref="L196" si="95">(F196+I196)/2</f>
        <v>9</v>
      </c>
      <c r="M196" s="213">
        <f t="shared" ref="M196" si="96">IF(L196&gt;=10,60,G196+J196)</f>
        <v>54</v>
      </c>
      <c r="N196" s="213">
        <f t="shared" ref="N196" si="97">IF(H196="ACC",0,1)+IF(K196="ACC",0,1)</f>
        <v>2</v>
      </c>
      <c r="O196" s="213">
        <f t="shared" ref="O196" si="98">IF(F196&lt;10,1,(IF(I196&lt;10,1,0)))</f>
        <v>1</v>
      </c>
      <c r="P196" s="214">
        <v>10.32</v>
      </c>
      <c r="Q196" s="215">
        <v>30</v>
      </c>
      <c r="R196" s="215" t="s">
        <v>3372</v>
      </c>
      <c r="S196" s="214">
        <v>11.75</v>
      </c>
      <c r="T196" s="215">
        <v>30</v>
      </c>
      <c r="U196" s="215" t="s">
        <v>3372</v>
      </c>
      <c r="V196" s="214">
        <f t="shared" ref="V196" si="99">(P196+S196)/2</f>
        <v>11.035</v>
      </c>
      <c r="W196" s="215">
        <f t="shared" ref="W196" si="100">IF(V196&gt;=10,60,Q196+T196)</f>
        <v>60</v>
      </c>
      <c r="X196" s="215">
        <f t="shared" ref="X196" si="101">IF(R196="ACC",0,1)+IF(U196="ACC",0,1)</f>
        <v>0</v>
      </c>
      <c r="Y196" s="215">
        <f t="shared" ref="Y196" si="102">IF(P196&lt;10,1,(IF(S196&lt;10,1,0)))</f>
        <v>0</v>
      </c>
      <c r="Z196" s="215">
        <f t="shared" ref="Z196" si="103">N196+X196</f>
        <v>2</v>
      </c>
      <c r="AA196" s="215">
        <f t="shared" ref="AA196" si="104">O196+Y196</f>
        <v>1</v>
      </c>
      <c r="AB196" s="215">
        <f t="shared" ref="AB196" si="105">Z196+AA196</f>
        <v>3</v>
      </c>
      <c r="AC196" s="214">
        <f>IF(AB196=0,0.93,IF(AB196=1,0.92,IF(AB196=2,0.91,IF(AB196=3,0.9,IF(AB196=4,0.89,IF(AB196=5,0.88,IF(AB196=6,0.87)))))))</f>
        <v>0.9</v>
      </c>
      <c r="AD196" s="214">
        <f t="shared" ref="AD196" si="106">AVERAGE(L196,V196)</f>
        <v>10.0175</v>
      </c>
      <c r="AE196" s="214">
        <f t="shared" ref="AE196" si="107">AC196*AD196</f>
        <v>9.0157500000000006</v>
      </c>
      <c r="AF196" s="215">
        <f t="shared" ref="AF196" si="108">M196+W196</f>
        <v>114</v>
      </c>
      <c r="AG196" s="212" t="s">
        <v>3457</v>
      </c>
      <c r="AH196" s="212" t="s">
        <v>3453</v>
      </c>
      <c r="AI196" s="212" t="s">
        <v>3456</v>
      </c>
      <c r="AJ196" s="212" t="s">
        <v>3455</v>
      </c>
      <c r="AK196" s="212" t="s">
        <v>3451</v>
      </c>
      <c r="AL196" s="212" t="s">
        <v>3460</v>
      </c>
      <c r="AM196" s="212" t="s">
        <v>3454</v>
      </c>
      <c r="AN196" s="212" t="s">
        <v>3452</v>
      </c>
      <c r="AO196" s="212" t="s">
        <v>3459</v>
      </c>
      <c r="AP196" s="212" t="s">
        <v>3458</v>
      </c>
    </row>
    <row r="197" spans="1:42" s="217" customFormat="1" ht="11.25">
      <c r="A197" s="210">
        <v>184</v>
      </c>
      <c r="B197" s="218" t="s">
        <v>480</v>
      </c>
      <c r="C197" s="218" t="s">
        <v>478</v>
      </c>
      <c r="D197" s="221" t="s">
        <v>481</v>
      </c>
      <c r="E197" s="213">
        <v>4</v>
      </c>
      <c r="F197" s="214">
        <v>10.19</v>
      </c>
      <c r="G197" s="215">
        <v>30</v>
      </c>
      <c r="H197" s="215" t="s">
        <v>3373</v>
      </c>
      <c r="I197" s="214">
        <v>10.27</v>
      </c>
      <c r="J197" s="215">
        <v>30</v>
      </c>
      <c r="K197" s="215" t="s">
        <v>3372</v>
      </c>
      <c r="L197" s="216">
        <f t="shared" ref="L197:L237" si="109">(F197+I197)/2</f>
        <v>10.23</v>
      </c>
      <c r="M197" s="213">
        <f t="shared" ref="M197:M237" si="110">IF(L197&gt;=10,60,G197+J197)</f>
        <v>60</v>
      </c>
      <c r="N197" s="213">
        <f t="shared" ref="N197:N237" si="111">IF(H197="ACC",0,1)+IF(K197="ACC",0,1)</f>
        <v>1</v>
      </c>
      <c r="O197" s="213">
        <f t="shared" ref="O197:O237" si="112">IF(F197&lt;10,1,(IF(I197&lt;10,1,0)))</f>
        <v>0</v>
      </c>
      <c r="P197" s="214">
        <v>9.52</v>
      </c>
      <c r="Q197" s="215">
        <v>22</v>
      </c>
      <c r="R197" s="215" t="s">
        <v>3373</v>
      </c>
      <c r="S197" s="214">
        <v>10.15</v>
      </c>
      <c r="T197" s="215">
        <v>30</v>
      </c>
      <c r="U197" s="215" t="s">
        <v>3373</v>
      </c>
      <c r="V197" s="214">
        <f t="shared" ref="V197:V237" si="113">(P197+S197)/2</f>
        <v>9.8350000000000009</v>
      </c>
      <c r="W197" s="215">
        <f t="shared" ref="W197:W237" si="114">IF(V197&gt;=10,60,Q197+T197)</f>
        <v>52</v>
      </c>
      <c r="X197" s="215">
        <f t="shared" ref="X197:X237" si="115">IF(R197="ACC",0,1)+IF(U197="ACC",0,1)</f>
        <v>2</v>
      </c>
      <c r="Y197" s="215">
        <f t="shared" ref="Y197:Y237" si="116">IF(P197&lt;10,1,(IF(S197&lt;10,1,0)))</f>
        <v>1</v>
      </c>
      <c r="Z197" s="215">
        <f t="shared" ref="Z197:Z237" si="117">N197+X197</f>
        <v>3</v>
      </c>
      <c r="AA197" s="215">
        <f t="shared" ref="AA197:AA237" si="118">O197+Y197</f>
        <v>1</v>
      </c>
      <c r="AB197" s="215">
        <f t="shared" ref="AB197:AB237" si="119">Z197+AA197</f>
        <v>4</v>
      </c>
      <c r="AC197" s="214">
        <f>IF(AB197=0,0.79,IF(AB197=1,0.78,IF(AB197=2,0.77,IF(AB197=3,0.76,IF(AB197=4,0.75,IF(AB197=5,0.74,IF(AB197=6,0.73)))))))</f>
        <v>0.75</v>
      </c>
      <c r="AD197" s="214">
        <f t="shared" ref="AD197:AD237" si="120">AVERAGE(L197,V197)</f>
        <v>10.032500000000001</v>
      </c>
      <c r="AE197" s="214">
        <f t="shared" ref="AE197:AE237" si="121">AC197*AD197</f>
        <v>7.5243750000000009</v>
      </c>
      <c r="AF197" s="215">
        <f t="shared" ref="AF197:AF224" si="122">M197+W197</f>
        <v>112</v>
      </c>
      <c r="AG197" s="212" t="s">
        <v>3456</v>
      </c>
      <c r="AH197" s="212" t="s">
        <v>3457</v>
      </c>
      <c r="AI197" s="212" t="s">
        <v>3452</v>
      </c>
      <c r="AJ197" s="212" t="s">
        <v>3460</v>
      </c>
      <c r="AK197" s="212" t="s">
        <v>3459</v>
      </c>
      <c r="AL197" s="212" t="s">
        <v>3454</v>
      </c>
      <c r="AM197" s="212" t="s">
        <v>3451</v>
      </c>
      <c r="AN197" s="212" t="s">
        <v>3455</v>
      </c>
      <c r="AO197" s="212" t="s">
        <v>3453</v>
      </c>
      <c r="AP197" s="212" t="s">
        <v>3458</v>
      </c>
    </row>
    <row r="198" spans="1:42" s="217" customFormat="1" ht="11.25">
      <c r="A198" s="210">
        <v>185</v>
      </c>
      <c r="B198" s="222" t="s">
        <v>1980</v>
      </c>
      <c r="C198" s="222" t="s">
        <v>1981</v>
      </c>
      <c r="D198" s="221" t="s">
        <v>1982</v>
      </c>
      <c r="E198" s="213">
        <v>19</v>
      </c>
      <c r="F198" s="214">
        <v>10.25</v>
      </c>
      <c r="G198" s="215">
        <v>30</v>
      </c>
      <c r="H198" s="215" t="s">
        <v>3372</v>
      </c>
      <c r="I198" s="214">
        <v>12.44</v>
      </c>
      <c r="J198" s="215">
        <v>30</v>
      </c>
      <c r="K198" s="215" t="s">
        <v>3372</v>
      </c>
      <c r="L198" s="216">
        <f t="shared" si="109"/>
        <v>11.344999999999999</v>
      </c>
      <c r="M198" s="213">
        <f t="shared" si="110"/>
        <v>60</v>
      </c>
      <c r="N198" s="213">
        <f t="shared" si="111"/>
        <v>0</v>
      </c>
      <c r="O198" s="213">
        <f t="shared" si="112"/>
        <v>0</v>
      </c>
      <c r="P198" s="214">
        <v>9.3800000000000008</v>
      </c>
      <c r="Q198" s="215">
        <v>18</v>
      </c>
      <c r="R198" s="215" t="s">
        <v>3373</v>
      </c>
      <c r="S198" s="214">
        <v>10.08</v>
      </c>
      <c r="T198" s="215">
        <v>30</v>
      </c>
      <c r="U198" s="215" t="s">
        <v>3372</v>
      </c>
      <c r="V198" s="214">
        <f t="shared" si="113"/>
        <v>9.73</v>
      </c>
      <c r="W198" s="215">
        <f t="shared" si="114"/>
        <v>48</v>
      </c>
      <c r="X198" s="215">
        <f t="shared" si="115"/>
        <v>1</v>
      </c>
      <c r="Y198" s="215">
        <f t="shared" si="116"/>
        <v>1</v>
      </c>
      <c r="Z198" s="215">
        <f t="shared" si="117"/>
        <v>1</v>
      </c>
      <c r="AA198" s="215">
        <f t="shared" si="118"/>
        <v>1</v>
      </c>
      <c r="AB198" s="215">
        <f t="shared" si="119"/>
        <v>2</v>
      </c>
      <c r="AC198" s="214">
        <f t="shared" ref="AC198:AC214" si="123">IF(AB198=0,1,IF(AB198=1,0.99,IF(AB198=2,0.98,IF(AB198=3,0.97,IF(AB198=4,0.96,IF(AB198=5,0.95,IF(AB198=6,0.94)))))))</f>
        <v>0.98</v>
      </c>
      <c r="AD198" s="214">
        <f t="shared" si="120"/>
        <v>10.5375</v>
      </c>
      <c r="AE198" s="214">
        <f t="shared" si="121"/>
        <v>10.326749999999999</v>
      </c>
      <c r="AF198" s="215">
        <f t="shared" si="122"/>
        <v>108</v>
      </c>
      <c r="AG198" s="212" t="s">
        <v>3453</v>
      </c>
      <c r="AH198" s="212" t="s">
        <v>3451</v>
      </c>
      <c r="AI198" s="212" t="s">
        <v>3452</v>
      </c>
      <c r="AJ198" s="212" t="s">
        <v>3457</v>
      </c>
      <c r="AK198" s="212" t="s">
        <v>3454</v>
      </c>
      <c r="AL198" s="212" t="s">
        <v>3455</v>
      </c>
      <c r="AM198" s="212" t="s">
        <v>3456</v>
      </c>
      <c r="AN198" s="212" t="s">
        <v>3460</v>
      </c>
      <c r="AO198" s="212" t="s">
        <v>3459</v>
      </c>
      <c r="AP198" s="212" t="s">
        <v>3458</v>
      </c>
    </row>
    <row r="199" spans="1:42" s="217" customFormat="1" ht="11.25">
      <c r="A199" s="210">
        <v>186</v>
      </c>
      <c r="B199" s="222" t="s">
        <v>1146</v>
      </c>
      <c r="C199" s="222" t="s">
        <v>3570</v>
      </c>
      <c r="D199" s="213" t="s">
        <v>1140</v>
      </c>
      <c r="E199" s="213">
        <v>11</v>
      </c>
      <c r="F199" s="214">
        <v>9.01</v>
      </c>
      <c r="G199" s="215">
        <v>7</v>
      </c>
      <c r="H199" s="215" t="s">
        <v>3373</v>
      </c>
      <c r="I199" s="214">
        <v>11.31</v>
      </c>
      <c r="J199" s="215">
        <v>30</v>
      </c>
      <c r="K199" s="215" t="s">
        <v>3373</v>
      </c>
      <c r="L199" s="216">
        <f t="shared" si="109"/>
        <v>10.16</v>
      </c>
      <c r="M199" s="213">
        <f t="shared" si="110"/>
        <v>60</v>
      </c>
      <c r="N199" s="213">
        <f t="shared" si="111"/>
        <v>2</v>
      </c>
      <c r="O199" s="213">
        <f t="shared" si="112"/>
        <v>1</v>
      </c>
      <c r="P199" s="214">
        <v>10.1</v>
      </c>
      <c r="Q199" s="215">
        <v>30</v>
      </c>
      <c r="R199" s="215" t="s">
        <v>3373</v>
      </c>
      <c r="S199" s="214">
        <v>9.77</v>
      </c>
      <c r="T199" s="215">
        <v>16</v>
      </c>
      <c r="U199" s="215" t="s">
        <v>3373</v>
      </c>
      <c r="V199" s="214">
        <f t="shared" si="113"/>
        <v>9.9349999999999987</v>
      </c>
      <c r="W199" s="215">
        <f t="shared" si="114"/>
        <v>46</v>
      </c>
      <c r="X199" s="215">
        <f t="shared" si="115"/>
        <v>2</v>
      </c>
      <c r="Y199" s="215">
        <f t="shared" si="116"/>
        <v>1</v>
      </c>
      <c r="Z199" s="215">
        <f t="shared" si="117"/>
        <v>4</v>
      </c>
      <c r="AA199" s="215">
        <f t="shared" si="118"/>
        <v>2</v>
      </c>
      <c r="AB199" s="215">
        <f t="shared" si="119"/>
        <v>6</v>
      </c>
      <c r="AC199" s="214">
        <f t="shared" si="123"/>
        <v>0.94</v>
      </c>
      <c r="AD199" s="214">
        <f t="shared" si="120"/>
        <v>10.047499999999999</v>
      </c>
      <c r="AE199" s="214">
        <f t="shared" si="121"/>
        <v>9.4446499999999993</v>
      </c>
      <c r="AF199" s="215">
        <f t="shared" si="122"/>
        <v>106</v>
      </c>
      <c r="AG199" s="212" t="s">
        <v>3453</v>
      </c>
      <c r="AH199" s="212" t="s">
        <v>3457</v>
      </c>
      <c r="AI199" s="212" t="s">
        <v>3451</v>
      </c>
      <c r="AJ199" s="212" t="s">
        <v>3455</v>
      </c>
      <c r="AK199" s="212" t="s">
        <v>3452</v>
      </c>
      <c r="AL199" s="212" t="s">
        <v>3456</v>
      </c>
      <c r="AM199" s="212" t="s">
        <v>3460</v>
      </c>
      <c r="AN199" s="212" t="s">
        <v>3454</v>
      </c>
      <c r="AO199" s="212" t="s">
        <v>3459</v>
      </c>
      <c r="AP199" s="212" t="s">
        <v>3458</v>
      </c>
    </row>
    <row r="200" spans="1:42" s="217" customFormat="1" ht="11.25">
      <c r="A200" s="210">
        <v>187</v>
      </c>
      <c r="B200" s="218" t="s">
        <v>1180</v>
      </c>
      <c r="C200" s="218" t="s">
        <v>1181</v>
      </c>
      <c r="D200" s="221" t="s">
        <v>1172</v>
      </c>
      <c r="E200" s="213">
        <v>11</v>
      </c>
      <c r="F200" s="214">
        <v>12.36</v>
      </c>
      <c r="G200" s="215">
        <v>30</v>
      </c>
      <c r="H200" s="215" t="s">
        <v>3372</v>
      </c>
      <c r="I200" s="214">
        <v>10.42</v>
      </c>
      <c r="J200" s="215">
        <v>30</v>
      </c>
      <c r="K200" s="215" t="s">
        <v>3372</v>
      </c>
      <c r="L200" s="216">
        <f t="shared" si="109"/>
        <v>11.39</v>
      </c>
      <c r="M200" s="213">
        <f t="shared" si="110"/>
        <v>60</v>
      </c>
      <c r="N200" s="213">
        <f t="shared" si="111"/>
        <v>0</v>
      </c>
      <c r="O200" s="213">
        <f t="shared" si="112"/>
        <v>0</v>
      </c>
      <c r="P200" s="214">
        <v>10.24</v>
      </c>
      <c r="Q200" s="215">
        <v>30</v>
      </c>
      <c r="R200" s="215" t="s">
        <v>3372</v>
      </c>
      <c r="S200" s="214">
        <v>8.7200000000000006</v>
      </c>
      <c r="T200" s="215">
        <v>13</v>
      </c>
      <c r="U200" s="215" t="s">
        <v>3373</v>
      </c>
      <c r="V200" s="214">
        <f t="shared" si="113"/>
        <v>9.48</v>
      </c>
      <c r="W200" s="215">
        <f t="shared" si="114"/>
        <v>43</v>
      </c>
      <c r="X200" s="215">
        <f t="shared" si="115"/>
        <v>1</v>
      </c>
      <c r="Y200" s="215">
        <f t="shared" si="116"/>
        <v>1</v>
      </c>
      <c r="Z200" s="215">
        <f t="shared" si="117"/>
        <v>1</v>
      </c>
      <c r="AA200" s="215">
        <f t="shared" si="118"/>
        <v>1</v>
      </c>
      <c r="AB200" s="215">
        <f t="shared" si="119"/>
        <v>2</v>
      </c>
      <c r="AC200" s="214">
        <f t="shared" si="123"/>
        <v>0.98</v>
      </c>
      <c r="AD200" s="214">
        <f t="shared" si="120"/>
        <v>10.435</v>
      </c>
      <c r="AE200" s="214">
        <f t="shared" si="121"/>
        <v>10.2263</v>
      </c>
      <c r="AF200" s="215">
        <f t="shared" si="122"/>
        <v>103</v>
      </c>
      <c r="AG200" s="212" t="s">
        <v>3456</v>
      </c>
      <c r="AH200" s="212" t="s">
        <v>3451</v>
      </c>
      <c r="AI200" s="212" t="s">
        <v>3453</v>
      </c>
      <c r="AJ200" s="212" t="s">
        <v>3455</v>
      </c>
      <c r="AK200" s="212" t="s">
        <v>3454</v>
      </c>
      <c r="AL200" s="212" t="s">
        <v>3452</v>
      </c>
      <c r="AM200" s="212" t="s">
        <v>3457</v>
      </c>
      <c r="AN200" s="212" t="s">
        <v>3460</v>
      </c>
      <c r="AO200" s="212" t="s">
        <v>3458</v>
      </c>
      <c r="AP200" s="212" t="s">
        <v>3459</v>
      </c>
    </row>
    <row r="201" spans="1:42" s="217" customFormat="1" ht="11.25">
      <c r="A201" s="210">
        <v>188</v>
      </c>
      <c r="B201" s="218" t="s">
        <v>547</v>
      </c>
      <c r="C201" s="218" t="s">
        <v>548</v>
      </c>
      <c r="D201" s="213" t="s">
        <v>549</v>
      </c>
      <c r="E201" s="213">
        <v>5</v>
      </c>
      <c r="F201" s="214">
        <v>10</v>
      </c>
      <c r="G201" s="215">
        <v>30</v>
      </c>
      <c r="H201" s="215" t="s">
        <v>3373</v>
      </c>
      <c r="I201" s="214">
        <v>11.04</v>
      </c>
      <c r="J201" s="215">
        <v>30</v>
      </c>
      <c r="K201" s="215" t="s">
        <v>3373</v>
      </c>
      <c r="L201" s="216">
        <f t="shared" si="109"/>
        <v>10.52</v>
      </c>
      <c r="M201" s="213">
        <f t="shared" si="110"/>
        <v>60</v>
      </c>
      <c r="N201" s="213">
        <f t="shared" si="111"/>
        <v>2</v>
      </c>
      <c r="O201" s="213">
        <f t="shared" si="112"/>
        <v>0</v>
      </c>
      <c r="P201" s="214">
        <v>9.3699999999999992</v>
      </c>
      <c r="Q201" s="215">
        <v>10</v>
      </c>
      <c r="R201" s="215" t="s">
        <v>3373</v>
      </c>
      <c r="S201" s="214">
        <v>10.220000000000001</v>
      </c>
      <c r="T201" s="215">
        <v>30</v>
      </c>
      <c r="U201" s="215" t="s">
        <v>3372</v>
      </c>
      <c r="V201" s="214">
        <f t="shared" si="113"/>
        <v>9.7949999999999999</v>
      </c>
      <c r="W201" s="215">
        <f t="shared" si="114"/>
        <v>40</v>
      </c>
      <c r="X201" s="215">
        <f t="shared" si="115"/>
        <v>1</v>
      </c>
      <c r="Y201" s="215">
        <f t="shared" si="116"/>
        <v>1</v>
      </c>
      <c r="Z201" s="215">
        <f t="shared" si="117"/>
        <v>3</v>
      </c>
      <c r="AA201" s="215">
        <f t="shared" si="118"/>
        <v>1</v>
      </c>
      <c r="AB201" s="215">
        <f t="shared" si="119"/>
        <v>4</v>
      </c>
      <c r="AC201" s="214">
        <f t="shared" si="123"/>
        <v>0.96</v>
      </c>
      <c r="AD201" s="214">
        <f t="shared" si="120"/>
        <v>10.157499999999999</v>
      </c>
      <c r="AE201" s="214">
        <f t="shared" si="121"/>
        <v>9.751199999999999</v>
      </c>
      <c r="AF201" s="215">
        <f t="shared" si="122"/>
        <v>100</v>
      </c>
      <c r="AG201" s="212" t="s">
        <v>3453</v>
      </c>
      <c r="AH201" s="212" t="s">
        <v>3451</v>
      </c>
      <c r="AI201" s="212" t="s">
        <v>3456</v>
      </c>
      <c r="AJ201" s="212" t="s">
        <v>3452</v>
      </c>
      <c r="AK201" s="212" t="s">
        <v>3454</v>
      </c>
      <c r="AL201" s="212" t="s">
        <v>3457</v>
      </c>
      <c r="AM201" s="212" t="s">
        <v>3455</v>
      </c>
      <c r="AN201" s="212" t="s">
        <v>3460</v>
      </c>
      <c r="AO201" s="212" t="s">
        <v>3458</v>
      </c>
      <c r="AP201" s="212" t="s">
        <v>3459</v>
      </c>
    </row>
    <row r="202" spans="1:42" s="217" customFormat="1" ht="11.25">
      <c r="A202" s="210">
        <v>189</v>
      </c>
      <c r="B202" s="218" t="s">
        <v>320</v>
      </c>
      <c r="C202" s="218" t="s">
        <v>321</v>
      </c>
      <c r="D202" s="213" t="s">
        <v>322</v>
      </c>
      <c r="E202" s="213">
        <v>3</v>
      </c>
      <c r="F202" s="214">
        <v>9.56</v>
      </c>
      <c r="G202" s="215">
        <v>16</v>
      </c>
      <c r="H202" s="215" t="s">
        <v>3373</v>
      </c>
      <c r="I202" s="214">
        <v>11.9</v>
      </c>
      <c r="J202" s="215">
        <v>30</v>
      </c>
      <c r="K202" s="215" t="s">
        <v>3373</v>
      </c>
      <c r="L202" s="216">
        <f t="shared" si="109"/>
        <v>10.73</v>
      </c>
      <c r="M202" s="213">
        <f t="shared" si="110"/>
        <v>60</v>
      </c>
      <c r="N202" s="213">
        <f t="shared" si="111"/>
        <v>2</v>
      </c>
      <c r="O202" s="213">
        <f t="shared" si="112"/>
        <v>1</v>
      </c>
      <c r="P202" s="214">
        <v>9.5</v>
      </c>
      <c r="Q202" s="215">
        <v>13</v>
      </c>
      <c r="R202" s="215" t="s">
        <v>3373</v>
      </c>
      <c r="S202" s="214">
        <v>10.07</v>
      </c>
      <c r="T202" s="215">
        <v>30</v>
      </c>
      <c r="U202" s="215" t="s">
        <v>3372</v>
      </c>
      <c r="V202" s="214">
        <f t="shared" si="113"/>
        <v>9.7850000000000001</v>
      </c>
      <c r="W202" s="215">
        <f t="shared" si="114"/>
        <v>43</v>
      </c>
      <c r="X202" s="215">
        <f t="shared" si="115"/>
        <v>1</v>
      </c>
      <c r="Y202" s="215">
        <f t="shared" si="116"/>
        <v>1</v>
      </c>
      <c r="Z202" s="215">
        <f t="shared" si="117"/>
        <v>3</v>
      </c>
      <c r="AA202" s="215">
        <f t="shared" si="118"/>
        <v>2</v>
      </c>
      <c r="AB202" s="215">
        <f t="shared" si="119"/>
        <v>5</v>
      </c>
      <c r="AC202" s="214">
        <f t="shared" si="123"/>
        <v>0.95</v>
      </c>
      <c r="AD202" s="214">
        <f t="shared" si="120"/>
        <v>10.2575</v>
      </c>
      <c r="AE202" s="214">
        <f t="shared" si="121"/>
        <v>9.7446249999999992</v>
      </c>
      <c r="AF202" s="215">
        <f t="shared" si="122"/>
        <v>103</v>
      </c>
      <c r="AG202" s="212" t="s">
        <v>3452</v>
      </c>
      <c r="AH202" s="212" t="s">
        <v>3456</v>
      </c>
      <c r="AI202" s="212" t="s">
        <v>3451</v>
      </c>
      <c r="AJ202" s="212" t="s">
        <v>3454</v>
      </c>
      <c r="AK202" s="212" t="s">
        <v>3453</v>
      </c>
      <c r="AL202" s="212" t="s">
        <v>3455</v>
      </c>
      <c r="AM202" s="212" t="s">
        <v>3457</v>
      </c>
      <c r="AN202" s="212" t="s">
        <v>3460</v>
      </c>
      <c r="AO202" s="212" t="s">
        <v>3458</v>
      </c>
      <c r="AP202" s="212" t="s">
        <v>3459</v>
      </c>
    </row>
    <row r="203" spans="1:42" s="217" customFormat="1" ht="11.25">
      <c r="A203" s="210">
        <v>190</v>
      </c>
      <c r="B203" s="218" t="s">
        <v>1073</v>
      </c>
      <c r="C203" s="218" t="s">
        <v>740</v>
      </c>
      <c r="D203" s="213" t="s">
        <v>1074</v>
      </c>
      <c r="E203" s="213">
        <v>10</v>
      </c>
      <c r="F203" s="214">
        <v>10</v>
      </c>
      <c r="G203" s="215">
        <v>30</v>
      </c>
      <c r="H203" s="215" t="s">
        <v>3373</v>
      </c>
      <c r="I203" s="214">
        <v>10.61</v>
      </c>
      <c r="J203" s="215">
        <v>30</v>
      </c>
      <c r="K203" s="215" t="s">
        <v>3373</v>
      </c>
      <c r="L203" s="216">
        <f t="shared" si="109"/>
        <v>10.305</v>
      </c>
      <c r="M203" s="213">
        <f t="shared" si="110"/>
        <v>60</v>
      </c>
      <c r="N203" s="213">
        <f t="shared" si="111"/>
        <v>2</v>
      </c>
      <c r="O203" s="213">
        <f t="shared" si="112"/>
        <v>0</v>
      </c>
      <c r="P203" s="214">
        <v>9.07</v>
      </c>
      <c r="Q203" s="215">
        <v>10</v>
      </c>
      <c r="R203" s="215" t="s">
        <v>3373</v>
      </c>
      <c r="S203" s="214">
        <v>10.79</v>
      </c>
      <c r="T203" s="215">
        <v>30</v>
      </c>
      <c r="U203" s="215" t="s">
        <v>3372</v>
      </c>
      <c r="V203" s="214">
        <f t="shared" si="113"/>
        <v>9.93</v>
      </c>
      <c r="W203" s="215">
        <f t="shared" si="114"/>
        <v>40</v>
      </c>
      <c r="X203" s="215">
        <f t="shared" si="115"/>
        <v>1</v>
      </c>
      <c r="Y203" s="215">
        <f t="shared" si="116"/>
        <v>1</v>
      </c>
      <c r="Z203" s="215">
        <f t="shared" si="117"/>
        <v>3</v>
      </c>
      <c r="AA203" s="215">
        <f t="shared" si="118"/>
        <v>1</v>
      </c>
      <c r="AB203" s="215">
        <f t="shared" si="119"/>
        <v>4</v>
      </c>
      <c r="AC203" s="214">
        <f t="shared" si="123"/>
        <v>0.96</v>
      </c>
      <c r="AD203" s="214">
        <f t="shared" si="120"/>
        <v>10.1175</v>
      </c>
      <c r="AE203" s="214">
        <f t="shared" si="121"/>
        <v>9.7127999999999997</v>
      </c>
      <c r="AF203" s="215">
        <f t="shared" si="122"/>
        <v>100</v>
      </c>
      <c r="AG203" s="212" t="s">
        <v>3451</v>
      </c>
      <c r="AH203" s="212" t="s">
        <v>3456</v>
      </c>
      <c r="AI203" s="212" t="s">
        <v>3452</v>
      </c>
      <c r="AJ203" s="212" t="s">
        <v>3457</v>
      </c>
      <c r="AK203" s="212" t="s">
        <v>3454</v>
      </c>
      <c r="AL203" s="212" t="s">
        <v>3460</v>
      </c>
      <c r="AM203" s="212" t="s">
        <v>3455</v>
      </c>
      <c r="AN203" s="212" t="s">
        <v>3459</v>
      </c>
      <c r="AO203" s="212" t="s">
        <v>3453</v>
      </c>
      <c r="AP203" s="212" t="s">
        <v>3458</v>
      </c>
    </row>
    <row r="204" spans="1:42" s="217" customFormat="1" ht="11.25">
      <c r="A204" s="210">
        <v>191</v>
      </c>
      <c r="B204" s="222" t="s">
        <v>376</v>
      </c>
      <c r="C204" s="222" t="s">
        <v>331</v>
      </c>
      <c r="D204" s="221" t="s">
        <v>798</v>
      </c>
      <c r="E204" s="213">
        <v>7</v>
      </c>
      <c r="F204" s="214">
        <v>11.35</v>
      </c>
      <c r="G204" s="215">
        <v>30</v>
      </c>
      <c r="H204" s="215" t="s">
        <v>3373</v>
      </c>
      <c r="I204" s="214">
        <v>9.76</v>
      </c>
      <c r="J204" s="215">
        <v>13</v>
      </c>
      <c r="K204" s="215" t="s">
        <v>3373</v>
      </c>
      <c r="L204" s="216">
        <f t="shared" si="109"/>
        <v>10.555</v>
      </c>
      <c r="M204" s="213">
        <f t="shared" si="110"/>
        <v>60</v>
      </c>
      <c r="N204" s="213">
        <f t="shared" si="111"/>
        <v>2</v>
      </c>
      <c r="O204" s="213">
        <f t="shared" si="112"/>
        <v>1</v>
      </c>
      <c r="P204" s="214">
        <v>8.23</v>
      </c>
      <c r="Q204" s="215">
        <v>10</v>
      </c>
      <c r="R204" s="215" t="s">
        <v>3373</v>
      </c>
      <c r="S204" s="214">
        <v>11.44</v>
      </c>
      <c r="T204" s="215">
        <v>30</v>
      </c>
      <c r="U204" s="215" t="s">
        <v>3372</v>
      </c>
      <c r="V204" s="214">
        <f t="shared" si="113"/>
        <v>9.8350000000000009</v>
      </c>
      <c r="W204" s="215">
        <f t="shared" si="114"/>
        <v>40</v>
      </c>
      <c r="X204" s="215">
        <f t="shared" si="115"/>
        <v>1</v>
      </c>
      <c r="Y204" s="215">
        <f t="shared" si="116"/>
        <v>1</v>
      </c>
      <c r="Z204" s="215">
        <f t="shared" si="117"/>
        <v>3</v>
      </c>
      <c r="AA204" s="215">
        <f t="shared" si="118"/>
        <v>2</v>
      </c>
      <c r="AB204" s="215">
        <f t="shared" si="119"/>
        <v>5</v>
      </c>
      <c r="AC204" s="214">
        <f t="shared" si="123"/>
        <v>0.95</v>
      </c>
      <c r="AD204" s="214">
        <f t="shared" si="120"/>
        <v>10.195</v>
      </c>
      <c r="AE204" s="214">
        <f t="shared" si="121"/>
        <v>9.6852499999999999</v>
      </c>
      <c r="AF204" s="215">
        <f t="shared" si="122"/>
        <v>100</v>
      </c>
      <c r="AG204" s="212" t="s">
        <v>3456</v>
      </c>
      <c r="AH204" s="212" t="s">
        <v>3453</v>
      </c>
      <c r="AI204" s="212" t="s">
        <v>3452</v>
      </c>
      <c r="AJ204" s="212" t="s">
        <v>3451</v>
      </c>
      <c r="AK204" s="212" t="s">
        <v>3454</v>
      </c>
      <c r="AL204" s="212" t="s">
        <v>3457</v>
      </c>
      <c r="AM204" s="212" t="s">
        <v>3460</v>
      </c>
      <c r="AN204" s="212" t="s">
        <v>3455</v>
      </c>
      <c r="AO204" s="212" t="s">
        <v>3459</v>
      </c>
      <c r="AP204" s="212" t="s">
        <v>3458</v>
      </c>
    </row>
    <row r="205" spans="1:42" s="217" customFormat="1" ht="11.25">
      <c r="A205" s="210">
        <v>192</v>
      </c>
      <c r="B205" s="222" t="s">
        <v>774</v>
      </c>
      <c r="C205" s="222" t="s">
        <v>754</v>
      </c>
      <c r="D205" s="221" t="s">
        <v>775</v>
      </c>
      <c r="E205" s="213">
        <v>7</v>
      </c>
      <c r="F205" s="214">
        <v>11.07</v>
      </c>
      <c r="G205" s="215">
        <v>30</v>
      </c>
      <c r="H205" s="215" t="s">
        <v>3372</v>
      </c>
      <c r="I205" s="214">
        <v>9.1</v>
      </c>
      <c r="J205" s="215">
        <v>18</v>
      </c>
      <c r="K205" s="215" t="s">
        <v>3373</v>
      </c>
      <c r="L205" s="216">
        <f t="shared" si="109"/>
        <v>10.085000000000001</v>
      </c>
      <c r="M205" s="213">
        <f t="shared" si="110"/>
        <v>60</v>
      </c>
      <c r="N205" s="213">
        <f t="shared" si="111"/>
        <v>1</v>
      </c>
      <c r="O205" s="213">
        <f t="shared" si="112"/>
        <v>1</v>
      </c>
      <c r="P205" s="214">
        <v>9.5299999999999994</v>
      </c>
      <c r="Q205" s="215">
        <v>12</v>
      </c>
      <c r="R205" s="215" t="s">
        <v>3373</v>
      </c>
      <c r="S205" s="214">
        <v>10.119999999999999</v>
      </c>
      <c r="T205" s="215">
        <v>30</v>
      </c>
      <c r="U205" s="215" t="s">
        <v>3373</v>
      </c>
      <c r="V205" s="214">
        <f t="shared" si="113"/>
        <v>9.8249999999999993</v>
      </c>
      <c r="W205" s="215">
        <f t="shared" si="114"/>
        <v>42</v>
      </c>
      <c r="X205" s="215">
        <f t="shared" si="115"/>
        <v>2</v>
      </c>
      <c r="Y205" s="215">
        <f t="shared" si="116"/>
        <v>1</v>
      </c>
      <c r="Z205" s="215">
        <f t="shared" si="117"/>
        <v>3</v>
      </c>
      <c r="AA205" s="215">
        <f t="shared" si="118"/>
        <v>2</v>
      </c>
      <c r="AB205" s="215">
        <f t="shared" si="119"/>
        <v>5</v>
      </c>
      <c r="AC205" s="214">
        <f t="shared" si="123"/>
        <v>0.95</v>
      </c>
      <c r="AD205" s="214">
        <f t="shared" si="120"/>
        <v>9.9550000000000001</v>
      </c>
      <c r="AE205" s="214">
        <f t="shared" si="121"/>
        <v>9.4572500000000002</v>
      </c>
      <c r="AF205" s="215">
        <f t="shared" si="122"/>
        <v>102</v>
      </c>
      <c r="AG205" s="212" t="s">
        <v>3456</v>
      </c>
      <c r="AH205" s="212" t="s">
        <v>3460</v>
      </c>
      <c r="AI205" s="212" t="s">
        <v>3455</v>
      </c>
      <c r="AJ205" s="212" t="s">
        <v>3452</v>
      </c>
      <c r="AK205" s="212" t="s">
        <v>3459</v>
      </c>
      <c r="AL205" s="212" t="s">
        <v>3457</v>
      </c>
      <c r="AM205" s="212" t="s">
        <v>3454</v>
      </c>
      <c r="AN205" s="212" t="s">
        <v>3451</v>
      </c>
      <c r="AO205" s="212" t="s">
        <v>3453</v>
      </c>
      <c r="AP205" s="212" t="s">
        <v>3458</v>
      </c>
    </row>
    <row r="206" spans="1:42" s="217" customFormat="1" ht="11.25">
      <c r="A206" s="210">
        <v>193</v>
      </c>
      <c r="B206" s="218" t="s">
        <v>1261</v>
      </c>
      <c r="C206" s="218" t="s">
        <v>1262</v>
      </c>
      <c r="D206" s="213" t="s">
        <v>1263</v>
      </c>
      <c r="E206" s="213">
        <v>12</v>
      </c>
      <c r="F206" s="214">
        <v>10</v>
      </c>
      <c r="G206" s="215">
        <v>30</v>
      </c>
      <c r="H206" s="215" t="s">
        <v>3373</v>
      </c>
      <c r="I206" s="214">
        <v>10</v>
      </c>
      <c r="J206" s="215">
        <v>30</v>
      </c>
      <c r="K206" s="215" t="s">
        <v>3373</v>
      </c>
      <c r="L206" s="216">
        <f t="shared" si="109"/>
        <v>10</v>
      </c>
      <c r="M206" s="213">
        <f t="shared" si="110"/>
        <v>60</v>
      </c>
      <c r="N206" s="213">
        <f t="shared" si="111"/>
        <v>2</v>
      </c>
      <c r="O206" s="213">
        <f t="shared" si="112"/>
        <v>0</v>
      </c>
      <c r="P206" s="214">
        <v>9.7899999999999991</v>
      </c>
      <c r="Q206" s="215">
        <v>10</v>
      </c>
      <c r="R206" s="215" t="s">
        <v>3373</v>
      </c>
      <c r="S206" s="214">
        <v>10.029999999999999</v>
      </c>
      <c r="T206" s="215">
        <v>30</v>
      </c>
      <c r="U206" s="215" t="s">
        <v>3373</v>
      </c>
      <c r="V206" s="214">
        <f t="shared" si="113"/>
        <v>9.91</v>
      </c>
      <c r="W206" s="215">
        <f t="shared" si="114"/>
        <v>40</v>
      </c>
      <c r="X206" s="215">
        <f t="shared" si="115"/>
        <v>2</v>
      </c>
      <c r="Y206" s="215">
        <f t="shared" si="116"/>
        <v>1</v>
      </c>
      <c r="Z206" s="215">
        <f t="shared" si="117"/>
        <v>4</v>
      </c>
      <c r="AA206" s="215">
        <f t="shared" si="118"/>
        <v>1</v>
      </c>
      <c r="AB206" s="215">
        <f t="shared" si="119"/>
        <v>5</v>
      </c>
      <c r="AC206" s="214">
        <f t="shared" si="123"/>
        <v>0.95</v>
      </c>
      <c r="AD206" s="214">
        <f t="shared" si="120"/>
        <v>9.9550000000000001</v>
      </c>
      <c r="AE206" s="214">
        <f t="shared" si="121"/>
        <v>9.4572500000000002</v>
      </c>
      <c r="AF206" s="215">
        <f t="shared" si="122"/>
        <v>100</v>
      </c>
      <c r="AG206" s="212" t="s">
        <v>3451</v>
      </c>
      <c r="AH206" s="212" t="s">
        <v>3453</v>
      </c>
      <c r="AI206" s="212" t="s">
        <v>3454</v>
      </c>
      <c r="AJ206" s="212" t="s">
        <v>3452</v>
      </c>
      <c r="AK206" s="212" t="s">
        <v>3456</v>
      </c>
      <c r="AL206" s="212" t="s">
        <v>3460</v>
      </c>
      <c r="AM206" s="212" t="s">
        <v>3457</v>
      </c>
      <c r="AN206" s="212" t="s">
        <v>3455</v>
      </c>
      <c r="AO206" s="212" t="s">
        <v>3459</v>
      </c>
      <c r="AP206" s="212" t="s">
        <v>3458</v>
      </c>
    </row>
    <row r="207" spans="1:42" s="217" customFormat="1" ht="11.25">
      <c r="A207" s="210">
        <v>194</v>
      </c>
      <c r="B207" s="222" t="s">
        <v>582</v>
      </c>
      <c r="C207" s="222" t="s">
        <v>583</v>
      </c>
      <c r="D207" s="221" t="s">
        <v>584</v>
      </c>
      <c r="E207" s="213">
        <v>5</v>
      </c>
      <c r="F207" s="214">
        <v>10</v>
      </c>
      <c r="G207" s="215">
        <v>30</v>
      </c>
      <c r="H207" s="215" t="s">
        <v>3373</v>
      </c>
      <c r="I207" s="214">
        <v>10</v>
      </c>
      <c r="J207" s="215">
        <v>30</v>
      </c>
      <c r="K207" s="215" t="s">
        <v>3373</v>
      </c>
      <c r="L207" s="216">
        <f t="shared" si="109"/>
        <v>10</v>
      </c>
      <c r="M207" s="213">
        <f t="shared" si="110"/>
        <v>60</v>
      </c>
      <c r="N207" s="213">
        <f t="shared" si="111"/>
        <v>2</v>
      </c>
      <c r="O207" s="213">
        <f t="shared" si="112"/>
        <v>0</v>
      </c>
      <c r="P207" s="214">
        <v>9.08</v>
      </c>
      <c r="Q207" s="215">
        <v>10</v>
      </c>
      <c r="R207" s="215" t="s">
        <v>3373</v>
      </c>
      <c r="S207" s="214">
        <v>10.26</v>
      </c>
      <c r="T207" s="215">
        <v>30</v>
      </c>
      <c r="U207" s="215" t="s">
        <v>3372</v>
      </c>
      <c r="V207" s="214">
        <f t="shared" si="113"/>
        <v>9.67</v>
      </c>
      <c r="W207" s="215">
        <f t="shared" si="114"/>
        <v>40</v>
      </c>
      <c r="X207" s="215">
        <f t="shared" si="115"/>
        <v>1</v>
      </c>
      <c r="Y207" s="215">
        <f t="shared" si="116"/>
        <v>1</v>
      </c>
      <c r="Z207" s="215">
        <f t="shared" si="117"/>
        <v>3</v>
      </c>
      <c r="AA207" s="215">
        <f t="shared" si="118"/>
        <v>1</v>
      </c>
      <c r="AB207" s="215">
        <f t="shared" si="119"/>
        <v>4</v>
      </c>
      <c r="AC207" s="214">
        <f t="shared" si="123"/>
        <v>0.96</v>
      </c>
      <c r="AD207" s="214">
        <f t="shared" si="120"/>
        <v>9.8350000000000009</v>
      </c>
      <c r="AE207" s="214">
        <f t="shared" si="121"/>
        <v>9.4416000000000011</v>
      </c>
      <c r="AF207" s="215">
        <f t="shared" si="122"/>
        <v>100</v>
      </c>
      <c r="AG207" s="212" t="s">
        <v>3457</v>
      </c>
      <c r="AH207" s="212" t="s">
        <v>3452</v>
      </c>
      <c r="AI207" s="212" t="s">
        <v>3451</v>
      </c>
      <c r="AJ207" s="212" t="s">
        <v>3454</v>
      </c>
      <c r="AK207" s="212" t="s">
        <v>3456</v>
      </c>
      <c r="AL207" s="212" t="s">
        <v>3455</v>
      </c>
      <c r="AM207" s="212" t="s">
        <v>3453</v>
      </c>
      <c r="AN207" s="212" t="s">
        <v>3460</v>
      </c>
      <c r="AO207" s="212" t="s">
        <v>3459</v>
      </c>
      <c r="AP207" s="212" t="s">
        <v>3458</v>
      </c>
    </row>
    <row r="208" spans="1:42" s="217" customFormat="1" ht="11.25">
      <c r="A208" s="210">
        <v>195</v>
      </c>
      <c r="B208" s="222" t="s">
        <v>379</v>
      </c>
      <c r="C208" s="222" t="s">
        <v>380</v>
      </c>
      <c r="D208" s="221" t="s">
        <v>381</v>
      </c>
      <c r="E208" s="213">
        <v>3</v>
      </c>
      <c r="F208" s="214">
        <v>10</v>
      </c>
      <c r="G208" s="215">
        <v>30</v>
      </c>
      <c r="H208" s="215" t="s">
        <v>3373</v>
      </c>
      <c r="I208" s="214">
        <v>10.15</v>
      </c>
      <c r="J208" s="215">
        <v>30</v>
      </c>
      <c r="K208" s="215" t="s">
        <v>3373</v>
      </c>
      <c r="L208" s="216">
        <f t="shared" si="109"/>
        <v>10.074999999999999</v>
      </c>
      <c r="M208" s="213">
        <f t="shared" si="110"/>
        <v>60</v>
      </c>
      <c r="N208" s="213">
        <f t="shared" si="111"/>
        <v>2</v>
      </c>
      <c r="O208" s="213">
        <f t="shared" si="112"/>
        <v>0</v>
      </c>
      <c r="P208" s="214">
        <v>9.2200000000000006</v>
      </c>
      <c r="Q208" s="215">
        <v>12</v>
      </c>
      <c r="R208" s="215" t="s">
        <v>3373</v>
      </c>
      <c r="S208" s="214">
        <v>10.33</v>
      </c>
      <c r="T208" s="215">
        <v>30</v>
      </c>
      <c r="U208" s="215" t="s">
        <v>3373</v>
      </c>
      <c r="V208" s="214">
        <f t="shared" si="113"/>
        <v>9.7750000000000004</v>
      </c>
      <c r="W208" s="215">
        <f t="shared" si="114"/>
        <v>42</v>
      </c>
      <c r="X208" s="215">
        <f t="shared" si="115"/>
        <v>2</v>
      </c>
      <c r="Y208" s="215">
        <f t="shared" si="116"/>
        <v>1</v>
      </c>
      <c r="Z208" s="215">
        <f t="shared" si="117"/>
        <v>4</v>
      </c>
      <c r="AA208" s="215">
        <f t="shared" si="118"/>
        <v>1</v>
      </c>
      <c r="AB208" s="215">
        <f t="shared" si="119"/>
        <v>5</v>
      </c>
      <c r="AC208" s="214">
        <f t="shared" si="123"/>
        <v>0.95</v>
      </c>
      <c r="AD208" s="214">
        <f t="shared" si="120"/>
        <v>9.9250000000000007</v>
      </c>
      <c r="AE208" s="214">
        <f t="shared" si="121"/>
        <v>9.4287500000000009</v>
      </c>
      <c r="AF208" s="215">
        <f t="shared" si="122"/>
        <v>102</v>
      </c>
      <c r="AG208" s="212" t="s">
        <v>3452</v>
      </c>
      <c r="AH208" s="212" t="s">
        <v>3454</v>
      </c>
      <c r="AI208" s="212" t="s">
        <v>3455</v>
      </c>
      <c r="AJ208" s="212" t="s">
        <v>3456</v>
      </c>
      <c r="AK208" s="212" t="s">
        <v>3457</v>
      </c>
      <c r="AL208" s="212" t="s">
        <v>3451</v>
      </c>
      <c r="AM208" s="212" t="s">
        <v>3453</v>
      </c>
      <c r="AN208" s="212" t="s">
        <v>3460</v>
      </c>
      <c r="AO208" s="212" t="s">
        <v>3459</v>
      </c>
      <c r="AP208" s="212" t="s">
        <v>3458</v>
      </c>
    </row>
    <row r="209" spans="1:44" s="217" customFormat="1" ht="11.25">
      <c r="A209" s="210">
        <v>196</v>
      </c>
      <c r="B209" s="222" t="s">
        <v>909</v>
      </c>
      <c r="C209" s="222" t="s">
        <v>910</v>
      </c>
      <c r="D209" s="221" t="s">
        <v>911</v>
      </c>
      <c r="E209" s="213">
        <v>8</v>
      </c>
      <c r="F209" s="214">
        <v>10</v>
      </c>
      <c r="G209" s="215">
        <v>30</v>
      </c>
      <c r="H209" s="215" t="s">
        <v>3373</v>
      </c>
      <c r="I209" s="214">
        <v>10</v>
      </c>
      <c r="J209" s="215">
        <v>30</v>
      </c>
      <c r="K209" s="215" t="s">
        <v>3373</v>
      </c>
      <c r="L209" s="216">
        <f t="shared" si="109"/>
        <v>10</v>
      </c>
      <c r="M209" s="213">
        <f t="shared" si="110"/>
        <v>60</v>
      </c>
      <c r="N209" s="213">
        <f t="shared" si="111"/>
        <v>2</v>
      </c>
      <c r="O209" s="213">
        <f t="shared" si="112"/>
        <v>0</v>
      </c>
      <c r="P209" s="214">
        <v>8.49</v>
      </c>
      <c r="Q209" s="215">
        <v>10</v>
      </c>
      <c r="R209" s="215" t="s">
        <v>3373</v>
      </c>
      <c r="S209" s="214">
        <v>10.46</v>
      </c>
      <c r="T209" s="215">
        <v>30</v>
      </c>
      <c r="U209" s="215" t="s">
        <v>3372</v>
      </c>
      <c r="V209" s="214">
        <f t="shared" si="113"/>
        <v>9.4750000000000014</v>
      </c>
      <c r="W209" s="215">
        <f t="shared" si="114"/>
        <v>40</v>
      </c>
      <c r="X209" s="215">
        <f t="shared" si="115"/>
        <v>1</v>
      </c>
      <c r="Y209" s="215">
        <f t="shared" si="116"/>
        <v>1</v>
      </c>
      <c r="Z209" s="215">
        <f t="shared" si="117"/>
        <v>3</v>
      </c>
      <c r="AA209" s="215">
        <f t="shared" si="118"/>
        <v>1</v>
      </c>
      <c r="AB209" s="215">
        <f t="shared" si="119"/>
        <v>4</v>
      </c>
      <c r="AC209" s="214">
        <f t="shared" si="123"/>
        <v>0.96</v>
      </c>
      <c r="AD209" s="214">
        <f t="shared" si="120"/>
        <v>9.7375000000000007</v>
      </c>
      <c r="AE209" s="214">
        <f t="shared" si="121"/>
        <v>9.3480000000000008</v>
      </c>
      <c r="AF209" s="215">
        <f t="shared" si="122"/>
        <v>100</v>
      </c>
      <c r="AG209" s="212" t="s">
        <v>3453</v>
      </c>
      <c r="AH209" s="212" t="s">
        <v>3451</v>
      </c>
      <c r="AI209" s="212" t="s">
        <v>3456</v>
      </c>
      <c r="AJ209" s="212" t="s">
        <v>3457</v>
      </c>
      <c r="AK209" s="212" t="s">
        <v>3452</v>
      </c>
      <c r="AL209" s="212" t="s">
        <v>3454</v>
      </c>
      <c r="AM209" s="212" t="s">
        <v>3455</v>
      </c>
      <c r="AN209" s="212" t="s">
        <v>3460</v>
      </c>
      <c r="AO209" s="212" t="s">
        <v>3458</v>
      </c>
      <c r="AP209" s="212" t="s">
        <v>3459</v>
      </c>
    </row>
    <row r="210" spans="1:44" s="217" customFormat="1" ht="11.25">
      <c r="A210" s="210">
        <v>197</v>
      </c>
      <c r="B210" s="222" t="s">
        <v>1448</v>
      </c>
      <c r="C210" s="222" t="s">
        <v>2733</v>
      </c>
      <c r="D210" s="221" t="s">
        <v>2734</v>
      </c>
      <c r="E210" s="213">
        <v>28</v>
      </c>
      <c r="F210" s="214">
        <v>10.47</v>
      </c>
      <c r="G210" s="215">
        <v>30</v>
      </c>
      <c r="H210" s="215" t="s">
        <v>3373</v>
      </c>
      <c r="I210" s="214">
        <v>9.5299999999999994</v>
      </c>
      <c r="J210" s="215">
        <v>12</v>
      </c>
      <c r="K210" s="215" t="s">
        <v>3373</v>
      </c>
      <c r="L210" s="216">
        <f t="shared" si="109"/>
        <v>10</v>
      </c>
      <c r="M210" s="213">
        <f t="shared" si="110"/>
        <v>60</v>
      </c>
      <c r="N210" s="213">
        <f t="shared" si="111"/>
        <v>2</v>
      </c>
      <c r="O210" s="213">
        <f t="shared" si="112"/>
        <v>1</v>
      </c>
      <c r="P210" s="214">
        <v>10.39</v>
      </c>
      <c r="Q210" s="215">
        <v>30</v>
      </c>
      <c r="R210" s="215" t="s">
        <v>3373</v>
      </c>
      <c r="S210" s="214">
        <v>9.26</v>
      </c>
      <c r="T210" s="215">
        <v>16</v>
      </c>
      <c r="U210" s="215" t="s">
        <v>3373</v>
      </c>
      <c r="V210" s="214">
        <f t="shared" si="113"/>
        <v>9.8249999999999993</v>
      </c>
      <c r="W210" s="215">
        <f t="shared" si="114"/>
        <v>46</v>
      </c>
      <c r="X210" s="215">
        <f t="shared" si="115"/>
        <v>2</v>
      </c>
      <c r="Y210" s="215">
        <f t="shared" si="116"/>
        <v>1</v>
      </c>
      <c r="Z210" s="215">
        <f t="shared" si="117"/>
        <v>4</v>
      </c>
      <c r="AA210" s="215">
        <f t="shared" si="118"/>
        <v>2</v>
      </c>
      <c r="AB210" s="215">
        <f t="shared" si="119"/>
        <v>6</v>
      </c>
      <c r="AC210" s="214">
        <f t="shared" si="123"/>
        <v>0.94</v>
      </c>
      <c r="AD210" s="214">
        <f t="shared" si="120"/>
        <v>9.9124999999999996</v>
      </c>
      <c r="AE210" s="214">
        <f t="shared" si="121"/>
        <v>9.3177499999999984</v>
      </c>
      <c r="AF210" s="215">
        <f t="shared" si="122"/>
        <v>106</v>
      </c>
      <c r="AG210" s="212" t="s">
        <v>3456</v>
      </c>
      <c r="AH210" s="212" t="s">
        <v>3452</v>
      </c>
      <c r="AI210" s="212" t="s">
        <v>3457</v>
      </c>
      <c r="AJ210" s="212" t="s">
        <v>3455</v>
      </c>
      <c r="AK210" s="212" t="s">
        <v>3451</v>
      </c>
      <c r="AL210" s="212" t="s">
        <v>3460</v>
      </c>
      <c r="AM210" s="212" t="s">
        <v>3454</v>
      </c>
      <c r="AN210" s="212" t="s">
        <v>3453</v>
      </c>
      <c r="AO210" s="212" t="s">
        <v>3459</v>
      </c>
      <c r="AP210" s="212" t="s">
        <v>3458</v>
      </c>
    </row>
    <row r="211" spans="1:44" s="217" customFormat="1" ht="11.25">
      <c r="A211" s="210">
        <v>198</v>
      </c>
      <c r="B211" s="222" t="s">
        <v>259</v>
      </c>
      <c r="C211" s="222" t="s">
        <v>1429</v>
      </c>
      <c r="D211" s="221" t="s">
        <v>1430</v>
      </c>
      <c r="E211" s="213">
        <v>14</v>
      </c>
      <c r="F211" s="214">
        <v>10.65</v>
      </c>
      <c r="G211" s="215">
        <v>30</v>
      </c>
      <c r="H211" s="215" t="s">
        <v>3373</v>
      </c>
      <c r="I211" s="214">
        <v>9.57</v>
      </c>
      <c r="J211" s="215">
        <v>18</v>
      </c>
      <c r="K211" s="215" t="s">
        <v>3373</v>
      </c>
      <c r="L211" s="216">
        <f t="shared" si="109"/>
        <v>10.11</v>
      </c>
      <c r="M211" s="213">
        <f t="shared" si="110"/>
        <v>60</v>
      </c>
      <c r="N211" s="213">
        <f t="shared" si="111"/>
        <v>2</v>
      </c>
      <c r="O211" s="213">
        <f t="shared" si="112"/>
        <v>1</v>
      </c>
      <c r="P211" s="214">
        <v>7.61</v>
      </c>
      <c r="Q211" s="215">
        <v>10</v>
      </c>
      <c r="R211" s="215" t="s">
        <v>3373</v>
      </c>
      <c r="S211" s="214">
        <v>11.18</v>
      </c>
      <c r="T211" s="215">
        <v>30</v>
      </c>
      <c r="U211" s="215" t="s">
        <v>3372</v>
      </c>
      <c r="V211" s="214">
        <f t="shared" si="113"/>
        <v>9.3949999999999996</v>
      </c>
      <c r="W211" s="215">
        <f t="shared" si="114"/>
        <v>40</v>
      </c>
      <c r="X211" s="215">
        <f t="shared" si="115"/>
        <v>1</v>
      </c>
      <c r="Y211" s="215">
        <f t="shared" si="116"/>
        <v>1</v>
      </c>
      <c r="Z211" s="215">
        <f t="shared" si="117"/>
        <v>3</v>
      </c>
      <c r="AA211" s="215">
        <f t="shared" si="118"/>
        <v>2</v>
      </c>
      <c r="AB211" s="215">
        <f t="shared" si="119"/>
        <v>5</v>
      </c>
      <c r="AC211" s="214">
        <f t="shared" si="123"/>
        <v>0.95</v>
      </c>
      <c r="AD211" s="214">
        <f t="shared" si="120"/>
        <v>9.7524999999999995</v>
      </c>
      <c r="AE211" s="214">
        <f t="shared" si="121"/>
        <v>9.264875</v>
      </c>
      <c r="AF211" s="215">
        <f t="shared" si="122"/>
        <v>100</v>
      </c>
      <c r="AG211" s="212" t="s">
        <v>3456</v>
      </c>
      <c r="AH211" s="212" t="s">
        <v>3460</v>
      </c>
      <c r="AI211" s="212" t="s">
        <v>3457</v>
      </c>
      <c r="AJ211" s="212" t="s">
        <v>3455</v>
      </c>
      <c r="AK211" s="212" t="s">
        <v>3451</v>
      </c>
      <c r="AL211" s="212" t="s">
        <v>3452</v>
      </c>
      <c r="AM211" s="212" t="s">
        <v>3454</v>
      </c>
      <c r="AN211" s="212" t="s">
        <v>3459</v>
      </c>
      <c r="AO211" s="212" t="s">
        <v>3453</v>
      </c>
      <c r="AP211" s="212" t="s">
        <v>3458</v>
      </c>
    </row>
    <row r="212" spans="1:44" s="217" customFormat="1" ht="11.25">
      <c r="A212" s="210">
        <v>199</v>
      </c>
      <c r="B212" s="222" t="s">
        <v>1517</v>
      </c>
      <c r="C212" s="222" t="s">
        <v>1518</v>
      </c>
      <c r="D212" s="221" t="s">
        <v>1519</v>
      </c>
      <c r="E212" s="213">
        <v>15</v>
      </c>
      <c r="F212" s="214">
        <v>9.7899999999999991</v>
      </c>
      <c r="G212" s="215">
        <v>21</v>
      </c>
      <c r="H212" s="215" t="s">
        <v>3373</v>
      </c>
      <c r="I212" s="214">
        <v>10.210000000000001</v>
      </c>
      <c r="J212" s="215">
        <v>30</v>
      </c>
      <c r="K212" s="215" t="s">
        <v>3373</v>
      </c>
      <c r="L212" s="216">
        <f t="shared" si="109"/>
        <v>10</v>
      </c>
      <c r="M212" s="213">
        <f t="shared" si="110"/>
        <v>60</v>
      </c>
      <c r="N212" s="213">
        <f t="shared" si="111"/>
        <v>2</v>
      </c>
      <c r="O212" s="213">
        <f t="shared" si="112"/>
        <v>1</v>
      </c>
      <c r="P212" s="214">
        <v>8.51</v>
      </c>
      <c r="Q212" s="215">
        <v>10</v>
      </c>
      <c r="R212" s="215" t="s">
        <v>3373</v>
      </c>
      <c r="S212" s="214">
        <v>10.83</v>
      </c>
      <c r="T212" s="215">
        <v>30</v>
      </c>
      <c r="U212" s="215" t="s">
        <v>3373</v>
      </c>
      <c r="V212" s="214">
        <f t="shared" si="113"/>
        <v>9.67</v>
      </c>
      <c r="W212" s="215">
        <f t="shared" si="114"/>
        <v>40</v>
      </c>
      <c r="X212" s="215">
        <f t="shared" si="115"/>
        <v>2</v>
      </c>
      <c r="Y212" s="215">
        <f t="shared" si="116"/>
        <v>1</v>
      </c>
      <c r="Z212" s="215">
        <f t="shared" si="117"/>
        <v>4</v>
      </c>
      <c r="AA212" s="215">
        <f t="shared" si="118"/>
        <v>2</v>
      </c>
      <c r="AB212" s="215">
        <f t="shared" si="119"/>
        <v>6</v>
      </c>
      <c r="AC212" s="214">
        <f t="shared" si="123"/>
        <v>0.94</v>
      </c>
      <c r="AD212" s="214">
        <f t="shared" si="120"/>
        <v>9.8350000000000009</v>
      </c>
      <c r="AE212" s="214">
        <f t="shared" si="121"/>
        <v>9.2448999999999995</v>
      </c>
      <c r="AF212" s="215">
        <f t="shared" si="122"/>
        <v>100</v>
      </c>
      <c r="AG212" s="212" t="s">
        <v>3451</v>
      </c>
      <c r="AH212" s="212" t="s">
        <v>3453</v>
      </c>
      <c r="AI212" s="212" t="s">
        <v>3456</v>
      </c>
      <c r="AJ212" s="212" t="s">
        <v>3452</v>
      </c>
      <c r="AK212" s="212" t="s">
        <v>3455</v>
      </c>
      <c r="AL212" s="212" t="s">
        <v>3454</v>
      </c>
      <c r="AM212" s="212" t="s">
        <v>3457</v>
      </c>
      <c r="AN212" s="212" t="s">
        <v>3460</v>
      </c>
      <c r="AO212" s="212" t="s">
        <v>3459</v>
      </c>
      <c r="AP212" s="212" t="s">
        <v>3458</v>
      </c>
    </row>
    <row r="213" spans="1:44" s="217" customFormat="1" ht="11.25">
      <c r="A213" s="210">
        <v>200</v>
      </c>
      <c r="B213" s="222" t="s">
        <v>794</v>
      </c>
      <c r="C213" s="222" t="s">
        <v>666</v>
      </c>
      <c r="D213" s="221" t="s">
        <v>795</v>
      </c>
      <c r="E213" s="213">
        <v>7</v>
      </c>
      <c r="F213" s="214">
        <v>10.55</v>
      </c>
      <c r="G213" s="215">
        <v>30</v>
      </c>
      <c r="H213" s="215" t="s">
        <v>3373</v>
      </c>
      <c r="I213" s="214">
        <v>9.4499999999999993</v>
      </c>
      <c r="J213" s="215">
        <v>14</v>
      </c>
      <c r="K213" s="215" t="s">
        <v>3373</v>
      </c>
      <c r="L213" s="216">
        <f t="shared" si="109"/>
        <v>10</v>
      </c>
      <c r="M213" s="213">
        <f t="shared" si="110"/>
        <v>60</v>
      </c>
      <c r="N213" s="213">
        <f t="shared" si="111"/>
        <v>2</v>
      </c>
      <c r="O213" s="213">
        <f t="shared" si="112"/>
        <v>1</v>
      </c>
      <c r="P213" s="214">
        <v>7.22</v>
      </c>
      <c r="Q213" s="215">
        <v>10</v>
      </c>
      <c r="R213" s="215" t="s">
        <v>3373</v>
      </c>
      <c r="S213" s="214">
        <v>11.67</v>
      </c>
      <c r="T213" s="215">
        <v>30</v>
      </c>
      <c r="U213" s="215" t="s">
        <v>3372</v>
      </c>
      <c r="V213" s="214">
        <f t="shared" si="113"/>
        <v>9.4450000000000003</v>
      </c>
      <c r="W213" s="215">
        <f t="shared" si="114"/>
        <v>40</v>
      </c>
      <c r="X213" s="215">
        <f t="shared" si="115"/>
        <v>1</v>
      </c>
      <c r="Y213" s="215">
        <f t="shared" si="116"/>
        <v>1</v>
      </c>
      <c r="Z213" s="215">
        <f t="shared" si="117"/>
        <v>3</v>
      </c>
      <c r="AA213" s="215">
        <f t="shared" si="118"/>
        <v>2</v>
      </c>
      <c r="AB213" s="215">
        <f t="shared" si="119"/>
        <v>5</v>
      </c>
      <c r="AC213" s="214">
        <f t="shared" si="123"/>
        <v>0.95</v>
      </c>
      <c r="AD213" s="214">
        <f t="shared" si="120"/>
        <v>9.7225000000000001</v>
      </c>
      <c r="AE213" s="214">
        <f t="shared" si="121"/>
        <v>9.2363749999999989</v>
      </c>
      <c r="AF213" s="215">
        <f t="shared" si="122"/>
        <v>100</v>
      </c>
      <c r="AG213" s="212" t="s">
        <v>3456</v>
      </c>
      <c r="AH213" s="212" t="s">
        <v>3452</v>
      </c>
      <c r="AI213" s="212" t="s">
        <v>3454</v>
      </c>
      <c r="AJ213" s="212" t="s">
        <v>3451</v>
      </c>
      <c r="AK213" s="212" t="s">
        <v>3457</v>
      </c>
      <c r="AL213" s="212" t="s">
        <v>3455</v>
      </c>
      <c r="AM213" s="212" t="s">
        <v>3460</v>
      </c>
      <c r="AN213" s="212" t="s">
        <v>3453</v>
      </c>
      <c r="AO213" s="212" t="s">
        <v>3458</v>
      </c>
      <c r="AP213" s="212" t="s">
        <v>3459</v>
      </c>
    </row>
    <row r="214" spans="1:44" s="217" customFormat="1" ht="11.25">
      <c r="A214" s="210">
        <v>201</v>
      </c>
      <c r="B214" s="222" t="s">
        <v>2476</v>
      </c>
      <c r="C214" s="222" t="s">
        <v>3501</v>
      </c>
      <c r="D214" s="221" t="s">
        <v>2477</v>
      </c>
      <c r="E214" s="213">
        <v>25</v>
      </c>
      <c r="F214" s="214">
        <v>10</v>
      </c>
      <c r="G214" s="215">
        <v>30</v>
      </c>
      <c r="H214" s="215" t="s">
        <v>3373</v>
      </c>
      <c r="I214" s="214">
        <v>10</v>
      </c>
      <c r="J214" s="215">
        <v>30</v>
      </c>
      <c r="K214" s="215" t="s">
        <v>3373</v>
      </c>
      <c r="L214" s="216">
        <f t="shared" si="109"/>
        <v>10</v>
      </c>
      <c r="M214" s="213">
        <f t="shared" si="110"/>
        <v>60</v>
      </c>
      <c r="N214" s="213">
        <f t="shared" si="111"/>
        <v>2</v>
      </c>
      <c r="O214" s="213">
        <f t="shared" si="112"/>
        <v>0</v>
      </c>
      <c r="P214" s="214">
        <v>7.34</v>
      </c>
      <c r="Q214" s="215">
        <v>10</v>
      </c>
      <c r="R214" s="215" t="s">
        <v>3373</v>
      </c>
      <c r="S214" s="214">
        <v>10.66</v>
      </c>
      <c r="T214" s="215">
        <v>30</v>
      </c>
      <c r="U214" s="215" t="s">
        <v>3372</v>
      </c>
      <c r="V214" s="214">
        <f t="shared" si="113"/>
        <v>9</v>
      </c>
      <c r="W214" s="215">
        <f t="shared" si="114"/>
        <v>40</v>
      </c>
      <c r="X214" s="215">
        <f t="shared" si="115"/>
        <v>1</v>
      </c>
      <c r="Y214" s="215">
        <f t="shared" si="116"/>
        <v>1</v>
      </c>
      <c r="Z214" s="215">
        <f t="shared" si="117"/>
        <v>3</v>
      </c>
      <c r="AA214" s="215">
        <f t="shared" si="118"/>
        <v>1</v>
      </c>
      <c r="AB214" s="215">
        <f t="shared" si="119"/>
        <v>4</v>
      </c>
      <c r="AC214" s="214">
        <f t="shared" si="123"/>
        <v>0.96</v>
      </c>
      <c r="AD214" s="214">
        <f t="shared" si="120"/>
        <v>9.5</v>
      </c>
      <c r="AE214" s="214">
        <f t="shared" si="121"/>
        <v>9.1199999999999992</v>
      </c>
      <c r="AF214" s="215">
        <f t="shared" si="122"/>
        <v>100</v>
      </c>
      <c r="AG214" s="212" t="s">
        <v>3460</v>
      </c>
      <c r="AH214" s="212" t="s">
        <v>3457</v>
      </c>
      <c r="AI214" s="212" t="s">
        <v>3458</v>
      </c>
      <c r="AJ214" s="212" t="s">
        <v>3459</v>
      </c>
      <c r="AK214" s="212" t="s">
        <v>3455</v>
      </c>
      <c r="AL214" s="212" t="s">
        <v>3452</v>
      </c>
      <c r="AM214" s="212" t="s">
        <v>3451</v>
      </c>
      <c r="AN214" s="212" t="s">
        <v>3456</v>
      </c>
      <c r="AO214" s="212" t="s">
        <v>3454</v>
      </c>
      <c r="AP214" s="212" t="s">
        <v>3453</v>
      </c>
    </row>
    <row r="215" spans="1:44" s="217" customFormat="1" ht="11.25">
      <c r="A215" s="210">
        <v>202</v>
      </c>
      <c r="B215" s="218" t="s">
        <v>1578</v>
      </c>
      <c r="C215" s="218" t="s">
        <v>595</v>
      </c>
      <c r="D215" s="221" t="s">
        <v>1579</v>
      </c>
      <c r="E215" s="213">
        <v>15</v>
      </c>
      <c r="F215" s="214">
        <v>10</v>
      </c>
      <c r="G215" s="215">
        <v>30</v>
      </c>
      <c r="H215" s="215" t="s">
        <v>3373</v>
      </c>
      <c r="I215" s="214">
        <v>11.04</v>
      </c>
      <c r="J215" s="215">
        <v>30</v>
      </c>
      <c r="K215" s="215" t="s">
        <v>3373</v>
      </c>
      <c r="L215" s="216">
        <f t="shared" si="109"/>
        <v>10.52</v>
      </c>
      <c r="M215" s="213">
        <f t="shared" si="110"/>
        <v>60</v>
      </c>
      <c r="N215" s="213">
        <f t="shared" si="111"/>
        <v>2</v>
      </c>
      <c r="O215" s="213">
        <f t="shared" si="112"/>
        <v>0</v>
      </c>
      <c r="P215" s="214">
        <v>9.26</v>
      </c>
      <c r="Q215" s="215">
        <v>10</v>
      </c>
      <c r="R215" s="215" t="s">
        <v>3373</v>
      </c>
      <c r="S215" s="214">
        <v>10.44</v>
      </c>
      <c r="T215" s="215">
        <v>30</v>
      </c>
      <c r="U215" s="215" t="s">
        <v>3372</v>
      </c>
      <c r="V215" s="214">
        <f t="shared" si="113"/>
        <v>9.85</v>
      </c>
      <c r="W215" s="215">
        <f t="shared" si="114"/>
        <v>40</v>
      </c>
      <c r="X215" s="215">
        <f t="shared" si="115"/>
        <v>1</v>
      </c>
      <c r="Y215" s="215">
        <f t="shared" si="116"/>
        <v>1</v>
      </c>
      <c r="Z215" s="215">
        <f t="shared" si="117"/>
        <v>3</v>
      </c>
      <c r="AA215" s="215">
        <f t="shared" si="118"/>
        <v>1</v>
      </c>
      <c r="AB215" s="215">
        <f t="shared" si="119"/>
        <v>4</v>
      </c>
      <c r="AC215" s="214">
        <f t="shared" ref="AC215:AC225" si="124">IF(AB215=0,0.93,IF(AB215=1,0.92,IF(AB215=2,0.91,IF(AB215=3,0.9,IF(AB215=4,0.89,IF(AB215=5,0.88,IF(AB215=6,0.87)))))))</f>
        <v>0.89</v>
      </c>
      <c r="AD215" s="214">
        <f t="shared" si="120"/>
        <v>10.184999999999999</v>
      </c>
      <c r="AE215" s="214">
        <f t="shared" si="121"/>
        <v>9.0646499999999985</v>
      </c>
      <c r="AF215" s="215">
        <f t="shared" si="122"/>
        <v>100</v>
      </c>
      <c r="AG215" s="212" t="s">
        <v>3460</v>
      </c>
      <c r="AH215" s="212" t="s">
        <v>3456</v>
      </c>
      <c r="AI215" s="212" t="s">
        <v>3457</v>
      </c>
      <c r="AJ215" s="212" t="s">
        <v>3455</v>
      </c>
      <c r="AK215" s="212" t="s">
        <v>3452</v>
      </c>
      <c r="AL215" s="212" t="s">
        <v>3454</v>
      </c>
      <c r="AM215" s="212" t="s">
        <v>3458</v>
      </c>
      <c r="AN215" s="212" t="s">
        <v>3459</v>
      </c>
      <c r="AO215" s="212" t="s">
        <v>3453</v>
      </c>
      <c r="AP215" s="295" t="s">
        <v>3451</v>
      </c>
    </row>
    <row r="216" spans="1:44" s="217" customFormat="1" ht="11.25">
      <c r="A216" s="210">
        <v>203</v>
      </c>
      <c r="B216" s="222" t="s">
        <v>1097</v>
      </c>
      <c r="C216" s="222" t="s">
        <v>1098</v>
      </c>
      <c r="D216" s="221" t="s">
        <v>1099</v>
      </c>
      <c r="E216" s="213">
        <v>10</v>
      </c>
      <c r="F216" s="214">
        <v>12.24</v>
      </c>
      <c r="G216" s="215">
        <v>30</v>
      </c>
      <c r="H216" s="215" t="s">
        <v>3372</v>
      </c>
      <c r="I216" s="214">
        <v>9.59</v>
      </c>
      <c r="J216" s="215">
        <v>18</v>
      </c>
      <c r="K216" s="215" t="s">
        <v>3373</v>
      </c>
      <c r="L216" s="216">
        <f t="shared" si="109"/>
        <v>10.914999999999999</v>
      </c>
      <c r="M216" s="213">
        <f t="shared" si="110"/>
        <v>60</v>
      </c>
      <c r="N216" s="213">
        <f t="shared" si="111"/>
        <v>1</v>
      </c>
      <c r="O216" s="213">
        <f t="shared" si="112"/>
        <v>1</v>
      </c>
      <c r="P216" s="214">
        <v>8.51</v>
      </c>
      <c r="Q216" s="215">
        <v>10</v>
      </c>
      <c r="R216" s="215" t="s">
        <v>3373</v>
      </c>
      <c r="S216" s="214">
        <v>10.32</v>
      </c>
      <c r="T216" s="215">
        <v>30</v>
      </c>
      <c r="U216" s="215" t="s">
        <v>3372</v>
      </c>
      <c r="V216" s="214">
        <f t="shared" si="113"/>
        <v>9.4149999999999991</v>
      </c>
      <c r="W216" s="215">
        <f t="shared" si="114"/>
        <v>40</v>
      </c>
      <c r="X216" s="215">
        <f t="shared" si="115"/>
        <v>1</v>
      </c>
      <c r="Y216" s="215">
        <f t="shared" si="116"/>
        <v>1</v>
      </c>
      <c r="Z216" s="215">
        <f t="shared" si="117"/>
        <v>2</v>
      </c>
      <c r="AA216" s="215">
        <f t="shared" si="118"/>
        <v>2</v>
      </c>
      <c r="AB216" s="215">
        <f t="shared" si="119"/>
        <v>4</v>
      </c>
      <c r="AC216" s="214">
        <f t="shared" si="124"/>
        <v>0.89</v>
      </c>
      <c r="AD216" s="214">
        <f t="shared" si="120"/>
        <v>10.164999999999999</v>
      </c>
      <c r="AE216" s="214">
        <f t="shared" si="121"/>
        <v>9.0468499999999992</v>
      </c>
      <c r="AF216" s="215">
        <f t="shared" si="122"/>
        <v>100</v>
      </c>
      <c r="AG216" s="212" t="s">
        <v>3453</v>
      </c>
      <c r="AH216" s="212" t="s">
        <v>3452</v>
      </c>
      <c r="AI216" s="212" t="s">
        <v>3456</v>
      </c>
      <c r="AJ216" s="212" t="s">
        <v>3451</v>
      </c>
      <c r="AK216" s="212" t="s">
        <v>3457</v>
      </c>
      <c r="AL216" s="212" t="s">
        <v>3455</v>
      </c>
      <c r="AM216" s="212" t="s">
        <v>3454</v>
      </c>
      <c r="AN216" s="212" t="s">
        <v>3460</v>
      </c>
      <c r="AO216" s="212" t="s">
        <v>3459</v>
      </c>
      <c r="AP216" s="212" t="s">
        <v>3458</v>
      </c>
    </row>
    <row r="217" spans="1:44" s="217" customFormat="1" ht="11.25">
      <c r="A217" s="210">
        <v>204</v>
      </c>
      <c r="B217" s="218" t="s">
        <v>1393</v>
      </c>
      <c r="C217" s="218" t="s">
        <v>1394</v>
      </c>
      <c r="D217" s="221" t="s">
        <v>1395</v>
      </c>
      <c r="E217" s="213">
        <v>13</v>
      </c>
      <c r="F217" s="214">
        <v>10.74</v>
      </c>
      <c r="G217" s="215">
        <v>30</v>
      </c>
      <c r="H217" s="215" t="s">
        <v>3372</v>
      </c>
      <c r="I217" s="214">
        <v>10</v>
      </c>
      <c r="J217" s="215">
        <v>30</v>
      </c>
      <c r="K217" s="215" t="s">
        <v>3373</v>
      </c>
      <c r="L217" s="216">
        <f t="shared" si="109"/>
        <v>10.370000000000001</v>
      </c>
      <c r="M217" s="213">
        <f t="shared" si="110"/>
        <v>60</v>
      </c>
      <c r="N217" s="213">
        <f t="shared" si="111"/>
        <v>1</v>
      </c>
      <c r="O217" s="213">
        <f t="shared" si="112"/>
        <v>0</v>
      </c>
      <c r="P217" s="214">
        <v>8.57</v>
      </c>
      <c r="Q217" s="215">
        <v>10</v>
      </c>
      <c r="R217" s="215" t="s">
        <v>3373</v>
      </c>
      <c r="S217" s="214">
        <v>10.76</v>
      </c>
      <c r="T217" s="215">
        <v>30</v>
      </c>
      <c r="U217" s="215" t="s">
        <v>3372</v>
      </c>
      <c r="V217" s="214">
        <f t="shared" si="113"/>
        <v>9.6649999999999991</v>
      </c>
      <c r="W217" s="215">
        <f t="shared" si="114"/>
        <v>40</v>
      </c>
      <c r="X217" s="215">
        <f t="shared" si="115"/>
        <v>1</v>
      </c>
      <c r="Y217" s="215">
        <f t="shared" si="116"/>
        <v>1</v>
      </c>
      <c r="Z217" s="215">
        <f t="shared" si="117"/>
        <v>2</v>
      </c>
      <c r="AA217" s="215">
        <f t="shared" si="118"/>
        <v>1</v>
      </c>
      <c r="AB217" s="215">
        <f t="shared" si="119"/>
        <v>3</v>
      </c>
      <c r="AC217" s="214">
        <f t="shared" si="124"/>
        <v>0.9</v>
      </c>
      <c r="AD217" s="214">
        <f t="shared" si="120"/>
        <v>10.0175</v>
      </c>
      <c r="AE217" s="214">
        <f t="shared" si="121"/>
        <v>9.0157500000000006</v>
      </c>
      <c r="AF217" s="215">
        <f t="shared" si="122"/>
        <v>100</v>
      </c>
      <c r="AG217" s="212" t="s">
        <v>3452</v>
      </c>
      <c r="AH217" s="212" t="s">
        <v>3454</v>
      </c>
      <c r="AI217" s="212" t="s">
        <v>3451</v>
      </c>
      <c r="AJ217" s="212" t="s">
        <v>3455</v>
      </c>
      <c r="AK217" s="212" t="s">
        <v>3457</v>
      </c>
      <c r="AL217" s="212" t="s">
        <v>3453</v>
      </c>
      <c r="AM217" s="212" t="s">
        <v>3456</v>
      </c>
      <c r="AN217" s="212" t="s">
        <v>3460</v>
      </c>
      <c r="AO217" s="212" t="s">
        <v>3458</v>
      </c>
      <c r="AP217" s="212" t="s">
        <v>3459</v>
      </c>
    </row>
    <row r="218" spans="1:44" s="217" customFormat="1" ht="11.25">
      <c r="A218" s="210">
        <v>205</v>
      </c>
      <c r="B218" s="218" t="s">
        <v>475</v>
      </c>
      <c r="C218" s="218" t="s">
        <v>2726</v>
      </c>
      <c r="D218" s="213" t="s">
        <v>2727</v>
      </c>
      <c r="E218" s="213">
        <v>28</v>
      </c>
      <c r="F218" s="214">
        <v>9.39</v>
      </c>
      <c r="G218" s="215">
        <v>18</v>
      </c>
      <c r="H218" s="215" t="s">
        <v>3373</v>
      </c>
      <c r="I218" s="214">
        <v>10.81</v>
      </c>
      <c r="J218" s="215">
        <v>30</v>
      </c>
      <c r="K218" s="215" t="s">
        <v>3372</v>
      </c>
      <c r="L218" s="216">
        <f t="shared" si="109"/>
        <v>10.100000000000001</v>
      </c>
      <c r="M218" s="213">
        <f t="shared" si="110"/>
        <v>60</v>
      </c>
      <c r="N218" s="213">
        <f t="shared" si="111"/>
        <v>1</v>
      </c>
      <c r="O218" s="213">
        <f t="shared" si="112"/>
        <v>1</v>
      </c>
      <c r="P218" s="214">
        <v>9.24</v>
      </c>
      <c r="Q218" s="215">
        <v>10</v>
      </c>
      <c r="R218" s="215" t="s">
        <v>3373</v>
      </c>
      <c r="S218" s="214">
        <v>10.19</v>
      </c>
      <c r="T218" s="215">
        <v>30</v>
      </c>
      <c r="U218" s="215" t="s">
        <v>3372</v>
      </c>
      <c r="V218" s="214">
        <f t="shared" si="113"/>
        <v>9.7149999999999999</v>
      </c>
      <c r="W218" s="215">
        <f t="shared" si="114"/>
        <v>40</v>
      </c>
      <c r="X218" s="215">
        <f t="shared" si="115"/>
        <v>1</v>
      </c>
      <c r="Y218" s="215">
        <f t="shared" si="116"/>
        <v>1</v>
      </c>
      <c r="Z218" s="215">
        <f t="shared" si="117"/>
        <v>2</v>
      </c>
      <c r="AA218" s="215">
        <f t="shared" si="118"/>
        <v>2</v>
      </c>
      <c r="AB218" s="215">
        <f t="shared" si="119"/>
        <v>4</v>
      </c>
      <c r="AC218" s="214">
        <f t="shared" si="124"/>
        <v>0.89</v>
      </c>
      <c r="AD218" s="214">
        <f t="shared" si="120"/>
        <v>9.9075000000000006</v>
      </c>
      <c r="AE218" s="214">
        <f t="shared" si="121"/>
        <v>8.8176750000000013</v>
      </c>
      <c r="AF218" s="215">
        <f t="shared" si="122"/>
        <v>100</v>
      </c>
      <c r="AG218" s="212" t="s">
        <v>3453</v>
      </c>
      <c r="AH218" s="212" t="s">
        <v>3451</v>
      </c>
      <c r="AI218" s="212" t="s">
        <v>3457</v>
      </c>
      <c r="AJ218" s="212" t="s">
        <v>3456</v>
      </c>
      <c r="AK218" s="212" t="s">
        <v>3452</v>
      </c>
      <c r="AL218" s="212" t="s">
        <v>3455</v>
      </c>
      <c r="AM218" s="212" t="s">
        <v>3460</v>
      </c>
      <c r="AN218" s="212" t="s">
        <v>3454</v>
      </c>
      <c r="AO218" s="212" t="s">
        <v>3459</v>
      </c>
      <c r="AP218" s="212" t="s">
        <v>3458</v>
      </c>
    </row>
    <row r="219" spans="1:44" s="217" customFormat="1" ht="11.25">
      <c r="A219" s="210">
        <v>206</v>
      </c>
      <c r="B219" s="218" t="s">
        <v>1120</v>
      </c>
      <c r="C219" s="218" t="s">
        <v>1121</v>
      </c>
      <c r="D219" s="221" t="s">
        <v>1122</v>
      </c>
      <c r="E219" s="213">
        <v>10</v>
      </c>
      <c r="F219" s="214">
        <v>10.14</v>
      </c>
      <c r="G219" s="215">
        <v>30</v>
      </c>
      <c r="H219" s="215" t="s">
        <v>3372</v>
      </c>
      <c r="I219" s="214">
        <v>10</v>
      </c>
      <c r="J219" s="215">
        <v>30</v>
      </c>
      <c r="K219" s="215" t="s">
        <v>3373</v>
      </c>
      <c r="L219" s="216">
        <f t="shared" si="109"/>
        <v>10.07</v>
      </c>
      <c r="M219" s="213">
        <f t="shared" si="110"/>
        <v>60</v>
      </c>
      <c r="N219" s="213">
        <f t="shared" si="111"/>
        <v>1</v>
      </c>
      <c r="O219" s="213">
        <f t="shared" si="112"/>
        <v>0</v>
      </c>
      <c r="P219" s="214">
        <v>9.3800000000000008</v>
      </c>
      <c r="Q219" s="215">
        <v>10</v>
      </c>
      <c r="R219" s="215" t="s">
        <v>3373</v>
      </c>
      <c r="S219" s="214">
        <v>10.02</v>
      </c>
      <c r="T219" s="215">
        <v>30</v>
      </c>
      <c r="U219" s="215" t="s">
        <v>3373</v>
      </c>
      <c r="V219" s="214">
        <f t="shared" si="113"/>
        <v>9.6999999999999993</v>
      </c>
      <c r="W219" s="215">
        <f t="shared" si="114"/>
        <v>40</v>
      </c>
      <c r="X219" s="215">
        <f t="shared" si="115"/>
        <v>2</v>
      </c>
      <c r="Y219" s="215">
        <f t="shared" si="116"/>
        <v>1</v>
      </c>
      <c r="Z219" s="215">
        <f t="shared" si="117"/>
        <v>3</v>
      </c>
      <c r="AA219" s="215">
        <f t="shared" si="118"/>
        <v>1</v>
      </c>
      <c r="AB219" s="215">
        <f t="shared" si="119"/>
        <v>4</v>
      </c>
      <c r="AC219" s="214">
        <f t="shared" si="124"/>
        <v>0.89</v>
      </c>
      <c r="AD219" s="214">
        <f t="shared" si="120"/>
        <v>9.8849999999999998</v>
      </c>
      <c r="AE219" s="214">
        <f t="shared" si="121"/>
        <v>8.7976499999999991</v>
      </c>
      <c r="AF219" s="215">
        <f t="shared" si="122"/>
        <v>100</v>
      </c>
      <c r="AG219" s="212" t="s">
        <v>3452</v>
      </c>
      <c r="AH219" s="212" t="s">
        <v>3456</v>
      </c>
      <c r="AI219" s="212" t="s">
        <v>3457</v>
      </c>
      <c r="AJ219" s="212" t="s">
        <v>3455</v>
      </c>
      <c r="AK219" s="212" t="s">
        <v>3460</v>
      </c>
      <c r="AL219" s="212" t="s">
        <v>3458</v>
      </c>
      <c r="AM219" s="212" t="s">
        <v>3453</v>
      </c>
      <c r="AN219" s="212" t="s">
        <v>3459</v>
      </c>
      <c r="AO219" s="212" t="s">
        <v>3454</v>
      </c>
      <c r="AP219" s="212" t="s">
        <v>3451</v>
      </c>
    </row>
    <row r="220" spans="1:44" s="217" customFormat="1" ht="11.25">
      <c r="A220" s="210">
        <v>207</v>
      </c>
      <c r="B220" s="218" t="s">
        <v>787</v>
      </c>
      <c r="C220" s="218" t="s">
        <v>3573</v>
      </c>
      <c r="D220" s="221" t="s">
        <v>788</v>
      </c>
      <c r="E220" s="213">
        <v>7</v>
      </c>
      <c r="F220" s="214">
        <v>10.97</v>
      </c>
      <c r="G220" s="215">
        <v>30</v>
      </c>
      <c r="H220" s="215" t="s">
        <v>3373</v>
      </c>
      <c r="I220" s="214">
        <v>9.7200000000000006</v>
      </c>
      <c r="J220" s="215">
        <v>10</v>
      </c>
      <c r="K220" s="215" t="s">
        <v>3373</v>
      </c>
      <c r="L220" s="216">
        <f t="shared" si="109"/>
        <v>10.345000000000001</v>
      </c>
      <c r="M220" s="213">
        <f t="shared" si="110"/>
        <v>60</v>
      </c>
      <c r="N220" s="213">
        <f t="shared" si="111"/>
        <v>2</v>
      </c>
      <c r="O220" s="213">
        <f t="shared" si="112"/>
        <v>1</v>
      </c>
      <c r="P220" s="214">
        <v>8.73</v>
      </c>
      <c r="Q220" s="215">
        <v>12</v>
      </c>
      <c r="R220" s="215" t="s">
        <v>3373</v>
      </c>
      <c r="S220" s="214">
        <v>10.56</v>
      </c>
      <c r="T220" s="215">
        <v>30</v>
      </c>
      <c r="U220" s="215" t="s">
        <v>3372</v>
      </c>
      <c r="V220" s="214">
        <f t="shared" si="113"/>
        <v>9.6449999999999996</v>
      </c>
      <c r="W220" s="215">
        <f t="shared" si="114"/>
        <v>42</v>
      </c>
      <c r="X220" s="215">
        <f t="shared" si="115"/>
        <v>1</v>
      </c>
      <c r="Y220" s="215">
        <f t="shared" si="116"/>
        <v>1</v>
      </c>
      <c r="Z220" s="215">
        <f t="shared" si="117"/>
        <v>3</v>
      </c>
      <c r="AA220" s="215">
        <f t="shared" si="118"/>
        <v>2</v>
      </c>
      <c r="AB220" s="215">
        <f t="shared" si="119"/>
        <v>5</v>
      </c>
      <c r="AC220" s="214">
        <f t="shared" si="124"/>
        <v>0.88</v>
      </c>
      <c r="AD220" s="214">
        <f t="shared" si="120"/>
        <v>9.995000000000001</v>
      </c>
      <c r="AE220" s="214">
        <f t="shared" si="121"/>
        <v>8.7956000000000003</v>
      </c>
      <c r="AF220" s="215">
        <f t="shared" si="122"/>
        <v>102</v>
      </c>
      <c r="AG220" s="212" t="s">
        <v>3456</v>
      </c>
      <c r="AH220" s="212" t="s">
        <v>3451</v>
      </c>
      <c r="AI220" s="212" t="s">
        <v>3453</v>
      </c>
      <c r="AJ220" s="212" t="s">
        <v>3455</v>
      </c>
      <c r="AK220" s="212" t="s">
        <v>3452</v>
      </c>
      <c r="AL220" s="212" t="s">
        <v>3454</v>
      </c>
      <c r="AM220" s="212" t="s">
        <v>3457</v>
      </c>
      <c r="AN220" s="212" t="s">
        <v>3460</v>
      </c>
      <c r="AO220" s="212" t="s">
        <v>3459</v>
      </c>
      <c r="AP220" s="212" t="s">
        <v>3458</v>
      </c>
    </row>
    <row r="221" spans="1:44" s="217" customFormat="1" ht="11.25">
      <c r="A221" s="210">
        <v>208</v>
      </c>
      <c r="B221" s="218" t="s">
        <v>2634</v>
      </c>
      <c r="C221" s="218" t="s">
        <v>2635</v>
      </c>
      <c r="D221" s="221" t="s">
        <v>2636</v>
      </c>
      <c r="E221" s="213">
        <v>27</v>
      </c>
      <c r="F221" s="214">
        <v>9.82</v>
      </c>
      <c r="G221" s="215">
        <v>19</v>
      </c>
      <c r="H221" s="215" t="s">
        <v>3373</v>
      </c>
      <c r="I221" s="214">
        <v>10.18</v>
      </c>
      <c r="J221" s="215">
        <v>30</v>
      </c>
      <c r="K221" s="215" t="s">
        <v>3373</v>
      </c>
      <c r="L221" s="216">
        <f t="shared" si="109"/>
        <v>10</v>
      </c>
      <c r="M221" s="213">
        <f t="shared" si="110"/>
        <v>60</v>
      </c>
      <c r="N221" s="213">
        <f t="shared" si="111"/>
        <v>2</v>
      </c>
      <c r="O221" s="213">
        <f t="shared" si="112"/>
        <v>1</v>
      </c>
      <c r="P221" s="214">
        <v>9.34</v>
      </c>
      <c r="Q221" s="215">
        <v>10</v>
      </c>
      <c r="R221" s="215" t="s">
        <v>3373</v>
      </c>
      <c r="S221" s="214">
        <v>10.029999999999999</v>
      </c>
      <c r="T221" s="215">
        <v>30</v>
      </c>
      <c r="U221" s="215" t="s">
        <v>3372</v>
      </c>
      <c r="V221" s="214">
        <f t="shared" si="113"/>
        <v>9.6849999999999987</v>
      </c>
      <c r="W221" s="215">
        <f t="shared" si="114"/>
        <v>40</v>
      </c>
      <c r="X221" s="215">
        <f t="shared" si="115"/>
        <v>1</v>
      </c>
      <c r="Y221" s="215">
        <f t="shared" si="116"/>
        <v>1</v>
      </c>
      <c r="Z221" s="215">
        <f t="shared" si="117"/>
        <v>3</v>
      </c>
      <c r="AA221" s="215">
        <f t="shared" si="118"/>
        <v>2</v>
      </c>
      <c r="AB221" s="215">
        <f t="shared" si="119"/>
        <v>5</v>
      </c>
      <c r="AC221" s="214">
        <f t="shared" si="124"/>
        <v>0.88</v>
      </c>
      <c r="AD221" s="214">
        <f t="shared" si="120"/>
        <v>9.8424999999999994</v>
      </c>
      <c r="AE221" s="214">
        <f t="shared" si="121"/>
        <v>8.6613999999999987</v>
      </c>
      <c r="AF221" s="215">
        <f t="shared" si="122"/>
        <v>100</v>
      </c>
      <c r="AG221" s="212" t="s">
        <v>3455</v>
      </c>
      <c r="AH221" s="212" t="s">
        <v>3451</v>
      </c>
      <c r="AI221" s="212" t="s">
        <v>3452</v>
      </c>
      <c r="AJ221" s="212" t="s">
        <v>3456</v>
      </c>
      <c r="AK221" s="212" t="s">
        <v>3457</v>
      </c>
      <c r="AL221" s="212" t="s">
        <v>3453</v>
      </c>
      <c r="AM221" s="212" t="s">
        <v>3454</v>
      </c>
      <c r="AN221" s="212" t="s">
        <v>3460</v>
      </c>
      <c r="AO221" s="212" t="s">
        <v>3458</v>
      </c>
      <c r="AP221" s="212" t="s">
        <v>3459</v>
      </c>
    </row>
    <row r="222" spans="1:44" s="217" customFormat="1" ht="11.25">
      <c r="A222" s="210">
        <v>209</v>
      </c>
      <c r="B222" s="222" t="s">
        <v>2642</v>
      </c>
      <c r="C222" s="222" t="s">
        <v>2643</v>
      </c>
      <c r="D222" s="221" t="s">
        <v>2644</v>
      </c>
      <c r="E222" s="213">
        <v>27</v>
      </c>
      <c r="F222" s="214">
        <v>10.039999999999999</v>
      </c>
      <c r="G222" s="215">
        <v>30</v>
      </c>
      <c r="H222" s="215" t="s">
        <v>3373</v>
      </c>
      <c r="I222" s="214">
        <v>10</v>
      </c>
      <c r="J222" s="215">
        <v>30</v>
      </c>
      <c r="K222" s="215" t="s">
        <v>3373</v>
      </c>
      <c r="L222" s="216">
        <f t="shared" si="109"/>
        <v>10.02</v>
      </c>
      <c r="M222" s="213">
        <f t="shared" si="110"/>
        <v>60</v>
      </c>
      <c r="N222" s="213">
        <f t="shared" si="111"/>
        <v>2</v>
      </c>
      <c r="O222" s="213">
        <f t="shared" si="112"/>
        <v>0</v>
      </c>
      <c r="P222" s="214">
        <v>8.65</v>
      </c>
      <c r="Q222" s="215">
        <v>12</v>
      </c>
      <c r="R222" s="215" t="s">
        <v>3373</v>
      </c>
      <c r="S222" s="214">
        <v>10.220000000000001</v>
      </c>
      <c r="T222" s="215">
        <v>30</v>
      </c>
      <c r="U222" s="215" t="s">
        <v>3372</v>
      </c>
      <c r="V222" s="214">
        <f t="shared" si="113"/>
        <v>9.4350000000000005</v>
      </c>
      <c r="W222" s="215">
        <f t="shared" si="114"/>
        <v>42</v>
      </c>
      <c r="X222" s="215">
        <f t="shared" si="115"/>
        <v>1</v>
      </c>
      <c r="Y222" s="215">
        <f t="shared" si="116"/>
        <v>1</v>
      </c>
      <c r="Z222" s="215">
        <f t="shared" si="117"/>
        <v>3</v>
      </c>
      <c r="AA222" s="215">
        <f t="shared" si="118"/>
        <v>1</v>
      </c>
      <c r="AB222" s="215">
        <f t="shared" si="119"/>
        <v>4</v>
      </c>
      <c r="AC222" s="214">
        <f t="shared" si="124"/>
        <v>0.89</v>
      </c>
      <c r="AD222" s="214">
        <f t="shared" si="120"/>
        <v>9.7274999999999991</v>
      </c>
      <c r="AE222" s="214">
        <f t="shared" si="121"/>
        <v>8.6574749999999998</v>
      </c>
      <c r="AF222" s="215">
        <f t="shared" si="122"/>
        <v>102</v>
      </c>
      <c r="AG222" s="212" t="s">
        <v>3452</v>
      </c>
      <c r="AH222" s="212" t="s">
        <v>3455</v>
      </c>
      <c r="AI222" s="212" t="s">
        <v>3456</v>
      </c>
      <c r="AJ222" s="212" t="s">
        <v>3451</v>
      </c>
      <c r="AK222" s="212" t="s">
        <v>3454</v>
      </c>
      <c r="AL222" s="212" t="s">
        <v>3453</v>
      </c>
      <c r="AM222" s="212" t="s">
        <v>3457</v>
      </c>
      <c r="AN222" s="212" t="s">
        <v>3460</v>
      </c>
      <c r="AO222" s="212" t="s">
        <v>3459</v>
      </c>
      <c r="AP222" s="212" t="s">
        <v>3458</v>
      </c>
    </row>
    <row r="223" spans="1:44" s="217" customFormat="1">
      <c r="A223" s="210">
        <v>210</v>
      </c>
      <c r="B223" s="222" t="s">
        <v>2207</v>
      </c>
      <c r="C223" s="222" t="s">
        <v>2208</v>
      </c>
      <c r="D223" s="221" t="s">
        <v>2209</v>
      </c>
      <c r="E223" s="213">
        <v>22</v>
      </c>
      <c r="F223" s="214">
        <v>10.99</v>
      </c>
      <c r="G223" s="215">
        <v>30</v>
      </c>
      <c r="H223" s="215" t="s">
        <v>3373</v>
      </c>
      <c r="I223" s="214">
        <v>9.15</v>
      </c>
      <c r="J223" s="215">
        <v>15</v>
      </c>
      <c r="K223" s="215" t="s">
        <v>3373</v>
      </c>
      <c r="L223" s="216">
        <f t="shared" si="109"/>
        <v>10.07</v>
      </c>
      <c r="M223" s="213">
        <f t="shared" si="110"/>
        <v>60</v>
      </c>
      <c r="N223" s="213">
        <f t="shared" si="111"/>
        <v>2</v>
      </c>
      <c r="O223" s="213">
        <f t="shared" si="112"/>
        <v>1</v>
      </c>
      <c r="P223" s="214">
        <v>8.5500000000000007</v>
      </c>
      <c r="Q223" s="215">
        <v>10</v>
      </c>
      <c r="R223" s="215" t="s">
        <v>3373</v>
      </c>
      <c r="S223" s="214">
        <v>11.06</v>
      </c>
      <c r="T223" s="215">
        <v>30</v>
      </c>
      <c r="U223" s="215" t="s">
        <v>3373</v>
      </c>
      <c r="V223" s="214">
        <f t="shared" si="113"/>
        <v>9.8049999999999997</v>
      </c>
      <c r="W223" s="215">
        <f t="shared" si="114"/>
        <v>40</v>
      </c>
      <c r="X223" s="215">
        <f t="shared" si="115"/>
        <v>2</v>
      </c>
      <c r="Y223" s="215">
        <f t="shared" si="116"/>
        <v>1</v>
      </c>
      <c r="Z223" s="215">
        <f t="shared" si="117"/>
        <v>4</v>
      </c>
      <c r="AA223" s="215">
        <f t="shared" si="118"/>
        <v>2</v>
      </c>
      <c r="AB223" s="215">
        <f t="shared" si="119"/>
        <v>6</v>
      </c>
      <c r="AC223" s="214">
        <f t="shared" si="124"/>
        <v>0.87</v>
      </c>
      <c r="AD223" s="214">
        <f t="shared" si="120"/>
        <v>9.9375</v>
      </c>
      <c r="AE223" s="214">
        <f t="shared" si="121"/>
        <v>8.6456250000000008</v>
      </c>
      <c r="AF223" s="215">
        <f t="shared" si="122"/>
        <v>100</v>
      </c>
      <c r="AG223" s="212" t="s">
        <v>3460</v>
      </c>
      <c r="AH223" s="212" t="s">
        <v>3457</v>
      </c>
      <c r="AI223" s="212" t="s">
        <v>3459</v>
      </c>
      <c r="AJ223" s="212" t="s">
        <v>3455</v>
      </c>
      <c r="AK223" s="212" t="s">
        <v>3456</v>
      </c>
      <c r="AL223" s="212" t="s">
        <v>3458</v>
      </c>
      <c r="AM223" s="212" t="s">
        <v>3454</v>
      </c>
      <c r="AN223" s="212" t="s">
        <v>3452</v>
      </c>
      <c r="AO223" s="212" t="s">
        <v>3451</v>
      </c>
      <c r="AP223" s="212" t="s">
        <v>3453</v>
      </c>
      <c r="AQ223"/>
      <c r="AR223"/>
    </row>
    <row r="224" spans="1:44" s="217" customFormat="1" ht="11.25">
      <c r="A224" s="210">
        <v>211</v>
      </c>
      <c r="B224" s="222" t="s">
        <v>1527</v>
      </c>
      <c r="C224" s="222" t="s">
        <v>1528</v>
      </c>
      <c r="D224" s="221" t="s">
        <v>1529</v>
      </c>
      <c r="E224" s="213">
        <v>15</v>
      </c>
      <c r="F224" s="214">
        <v>10</v>
      </c>
      <c r="G224" s="215">
        <v>30</v>
      </c>
      <c r="H224" s="215" t="s">
        <v>3373</v>
      </c>
      <c r="I224" s="214">
        <v>10</v>
      </c>
      <c r="J224" s="215">
        <v>30</v>
      </c>
      <c r="K224" s="215" t="s">
        <v>3373</v>
      </c>
      <c r="L224" s="216">
        <f t="shared" si="109"/>
        <v>10</v>
      </c>
      <c r="M224" s="213">
        <f t="shared" si="110"/>
        <v>60</v>
      </c>
      <c r="N224" s="213">
        <f t="shared" si="111"/>
        <v>2</v>
      </c>
      <c r="O224" s="213">
        <f t="shared" si="112"/>
        <v>0</v>
      </c>
      <c r="P224" s="214">
        <v>8.4499999999999993</v>
      </c>
      <c r="Q224" s="215">
        <v>10</v>
      </c>
      <c r="R224" s="215" t="s">
        <v>3373</v>
      </c>
      <c r="S224" s="214">
        <v>10.31</v>
      </c>
      <c r="T224" s="215">
        <v>30</v>
      </c>
      <c r="U224" s="215" t="s">
        <v>3372</v>
      </c>
      <c r="V224" s="214">
        <f t="shared" si="113"/>
        <v>9.379999999999999</v>
      </c>
      <c r="W224" s="215">
        <f t="shared" si="114"/>
        <v>40</v>
      </c>
      <c r="X224" s="215">
        <f t="shared" si="115"/>
        <v>1</v>
      </c>
      <c r="Y224" s="215">
        <f t="shared" si="116"/>
        <v>1</v>
      </c>
      <c r="Z224" s="215">
        <f t="shared" si="117"/>
        <v>3</v>
      </c>
      <c r="AA224" s="215">
        <f t="shared" si="118"/>
        <v>1</v>
      </c>
      <c r="AB224" s="215">
        <f t="shared" si="119"/>
        <v>4</v>
      </c>
      <c r="AC224" s="214">
        <f t="shared" si="124"/>
        <v>0.89</v>
      </c>
      <c r="AD224" s="214">
        <f t="shared" si="120"/>
        <v>9.69</v>
      </c>
      <c r="AE224" s="214">
        <f t="shared" si="121"/>
        <v>8.6241000000000003</v>
      </c>
      <c r="AF224" s="215">
        <f t="shared" si="122"/>
        <v>100</v>
      </c>
      <c r="AG224" s="212" t="s">
        <v>3452</v>
      </c>
      <c r="AH224" s="212" t="s">
        <v>3456</v>
      </c>
      <c r="AI224" s="212" t="s">
        <v>3455</v>
      </c>
      <c r="AJ224" s="212" t="s">
        <v>3460</v>
      </c>
      <c r="AK224" s="212" t="s">
        <v>3459</v>
      </c>
      <c r="AL224" s="212" t="s">
        <v>3457</v>
      </c>
      <c r="AM224" s="212" t="s">
        <v>3451</v>
      </c>
      <c r="AN224" s="212" t="s">
        <v>3454</v>
      </c>
      <c r="AO224" s="212" t="s">
        <v>3453</v>
      </c>
      <c r="AP224" s="212" t="s">
        <v>3458</v>
      </c>
    </row>
    <row r="225" spans="1:44" s="217" customFormat="1" ht="11.25">
      <c r="A225" s="210">
        <v>212</v>
      </c>
      <c r="B225" s="222" t="s">
        <v>112</v>
      </c>
      <c r="C225" s="222" t="s">
        <v>980</v>
      </c>
      <c r="D225" s="221" t="s">
        <v>2641</v>
      </c>
      <c r="E225" s="213">
        <v>27</v>
      </c>
      <c r="F225" s="214">
        <v>9.9</v>
      </c>
      <c r="G225" s="215">
        <v>21</v>
      </c>
      <c r="H225" s="215" t="s">
        <v>3373</v>
      </c>
      <c r="I225" s="214">
        <v>10.1</v>
      </c>
      <c r="J225" s="215">
        <v>30</v>
      </c>
      <c r="K225" s="215" t="s">
        <v>3373</v>
      </c>
      <c r="L225" s="216">
        <f t="shared" si="109"/>
        <v>10</v>
      </c>
      <c r="M225" s="213">
        <f t="shared" si="110"/>
        <v>60</v>
      </c>
      <c r="N225" s="213">
        <f t="shared" si="111"/>
        <v>2</v>
      </c>
      <c r="O225" s="213">
        <f t="shared" si="112"/>
        <v>1</v>
      </c>
      <c r="P225" s="214">
        <v>8.82</v>
      </c>
      <c r="Q225" s="215">
        <v>12</v>
      </c>
      <c r="R225" s="215" t="s">
        <v>3373</v>
      </c>
      <c r="S225" s="214">
        <v>10.15</v>
      </c>
      <c r="T225" s="215">
        <v>30</v>
      </c>
      <c r="U225" s="215" t="s">
        <v>3372</v>
      </c>
      <c r="V225" s="214">
        <f t="shared" si="113"/>
        <v>9.4849999999999994</v>
      </c>
      <c r="W225" s="215">
        <f t="shared" si="114"/>
        <v>42</v>
      </c>
      <c r="X225" s="215">
        <f t="shared" si="115"/>
        <v>1</v>
      </c>
      <c r="Y225" s="215">
        <f t="shared" si="116"/>
        <v>1</v>
      </c>
      <c r="Z225" s="215">
        <f t="shared" si="117"/>
        <v>3</v>
      </c>
      <c r="AA225" s="215">
        <f t="shared" si="118"/>
        <v>2</v>
      </c>
      <c r="AB225" s="215">
        <f t="shared" si="119"/>
        <v>5</v>
      </c>
      <c r="AC225" s="214">
        <f t="shared" si="124"/>
        <v>0.88</v>
      </c>
      <c r="AD225" s="214">
        <f t="shared" si="120"/>
        <v>9.7424999999999997</v>
      </c>
      <c r="AE225" s="214">
        <f t="shared" si="121"/>
        <v>8.5733999999999995</v>
      </c>
      <c r="AF225" s="215">
        <f t="shared" ref="AF225:AF237" si="125">M225+W225</f>
        <v>102</v>
      </c>
      <c r="AG225" s="212" t="s">
        <v>3457</v>
      </c>
      <c r="AH225" s="212" t="s">
        <v>3456</v>
      </c>
      <c r="AI225" s="212" t="s">
        <v>3453</v>
      </c>
      <c r="AJ225" s="212" t="s">
        <v>3451</v>
      </c>
      <c r="AK225" s="212" t="s">
        <v>3452</v>
      </c>
      <c r="AL225" s="212" t="s">
        <v>3454</v>
      </c>
      <c r="AM225" s="212" t="s">
        <v>3455</v>
      </c>
      <c r="AN225" s="212" t="s">
        <v>3460</v>
      </c>
      <c r="AO225" s="212" t="s">
        <v>3459</v>
      </c>
      <c r="AP225" s="212" t="s">
        <v>3458</v>
      </c>
    </row>
    <row r="226" spans="1:44" s="217" customFormat="1" ht="11.25">
      <c r="A226" s="210">
        <v>213</v>
      </c>
      <c r="B226" s="222" t="s">
        <v>723</v>
      </c>
      <c r="C226" s="222" t="s">
        <v>806</v>
      </c>
      <c r="D226" s="221" t="s">
        <v>1045</v>
      </c>
      <c r="E226" s="213">
        <v>10</v>
      </c>
      <c r="F226" s="214">
        <v>10.87</v>
      </c>
      <c r="G226" s="215">
        <v>30</v>
      </c>
      <c r="H226" s="215" t="s">
        <v>3372</v>
      </c>
      <c r="I226" s="214">
        <v>9.6</v>
      </c>
      <c r="J226" s="215">
        <v>24</v>
      </c>
      <c r="K226" s="215" t="s">
        <v>3373</v>
      </c>
      <c r="L226" s="216">
        <f t="shared" si="109"/>
        <v>10.234999999999999</v>
      </c>
      <c r="M226" s="213">
        <f t="shared" si="110"/>
        <v>60</v>
      </c>
      <c r="N226" s="213">
        <f t="shared" si="111"/>
        <v>1</v>
      </c>
      <c r="O226" s="213">
        <f t="shared" si="112"/>
        <v>1</v>
      </c>
      <c r="P226" s="214">
        <v>9.75</v>
      </c>
      <c r="Q226" s="215">
        <v>12</v>
      </c>
      <c r="R226" s="215" t="s">
        <v>3373</v>
      </c>
      <c r="S226" s="214">
        <v>10.24</v>
      </c>
      <c r="T226" s="215">
        <v>30</v>
      </c>
      <c r="U226" s="215" t="s">
        <v>3372</v>
      </c>
      <c r="V226" s="214">
        <f t="shared" si="113"/>
        <v>9.995000000000001</v>
      </c>
      <c r="W226" s="215">
        <f t="shared" si="114"/>
        <v>42</v>
      </c>
      <c r="X226" s="215">
        <f t="shared" si="115"/>
        <v>1</v>
      </c>
      <c r="Y226" s="215">
        <f t="shared" si="116"/>
        <v>1</v>
      </c>
      <c r="Z226" s="215">
        <f t="shared" si="117"/>
        <v>2</v>
      </c>
      <c r="AA226" s="215">
        <f t="shared" si="118"/>
        <v>2</v>
      </c>
      <c r="AB226" s="215">
        <f t="shared" si="119"/>
        <v>4</v>
      </c>
      <c r="AC226" s="214">
        <f t="shared" ref="AC226:AC233" si="126">IF(AB226=0,0.86,IF(AB226=1,0.85,IF(AB226=2,0.84,IF(AB226=3,0.83,IF(AB226=4,0.82,IF(AB226=5,0.81,IF(AB226=6,0.8)))))))</f>
        <v>0.82</v>
      </c>
      <c r="AD226" s="214">
        <f t="shared" si="120"/>
        <v>10.115</v>
      </c>
      <c r="AE226" s="214">
        <f t="shared" si="121"/>
        <v>8.2942999999999998</v>
      </c>
      <c r="AF226" s="215">
        <f t="shared" si="125"/>
        <v>102</v>
      </c>
      <c r="AG226" s="212" t="s">
        <v>3451</v>
      </c>
      <c r="AH226" s="212" t="s">
        <v>3457</v>
      </c>
      <c r="AI226" s="212" t="s">
        <v>3453</v>
      </c>
      <c r="AJ226" s="212" t="s">
        <v>3454</v>
      </c>
      <c r="AK226" s="212" t="s">
        <v>3452</v>
      </c>
      <c r="AL226" s="212" t="s">
        <v>3456</v>
      </c>
      <c r="AM226" s="212" t="s">
        <v>3455</v>
      </c>
      <c r="AN226" s="212" t="s">
        <v>3460</v>
      </c>
      <c r="AO226" s="212" t="s">
        <v>3459</v>
      </c>
      <c r="AP226" s="212" t="s">
        <v>3458</v>
      </c>
    </row>
    <row r="227" spans="1:44" s="217" customFormat="1" ht="11.25">
      <c r="A227" s="210">
        <v>214</v>
      </c>
      <c r="B227" s="218" t="s">
        <v>2583</v>
      </c>
      <c r="C227" s="218" t="s">
        <v>2584</v>
      </c>
      <c r="D227" s="221" t="s">
        <v>2585</v>
      </c>
      <c r="E227" s="213">
        <v>26</v>
      </c>
      <c r="F227" s="214">
        <v>10.16</v>
      </c>
      <c r="G227" s="215">
        <v>30</v>
      </c>
      <c r="H227" s="215" t="s">
        <v>3372</v>
      </c>
      <c r="I227" s="214">
        <v>10</v>
      </c>
      <c r="J227" s="215">
        <v>30</v>
      </c>
      <c r="K227" s="215" t="s">
        <v>3373</v>
      </c>
      <c r="L227" s="216">
        <f t="shared" si="109"/>
        <v>10.08</v>
      </c>
      <c r="M227" s="213">
        <f t="shared" si="110"/>
        <v>60</v>
      </c>
      <c r="N227" s="213">
        <f t="shared" si="111"/>
        <v>1</v>
      </c>
      <c r="O227" s="213">
        <f t="shared" si="112"/>
        <v>0</v>
      </c>
      <c r="P227" s="214">
        <v>8.9600000000000009</v>
      </c>
      <c r="Q227" s="215">
        <v>16</v>
      </c>
      <c r="R227" s="215" t="s">
        <v>3373</v>
      </c>
      <c r="S227" s="214">
        <v>10.8</v>
      </c>
      <c r="T227" s="215">
        <v>30</v>
      </c>
      <c r="U227" s="215" t="s">
        <v>3372</v>
      </c>
      <c r="V227" s="214">
        <f t="shared" si="113"/>
        <v>9.8800000000000008</v>
      </c>
      <c r="W227" s="215">
        <f t="shared" si="114"/>
        <v>46</v>
      </c>
      <c r="X227" s="215">
        <f t="shared" si="115"/>
        <v>1</v>
      </c>
      <c r="Y227" s="215">
        <f t="shared" si="116"/>
        <v>1</v>
      </c>
      <c r="Z227" s="215">
        <f t="shared" si="117"/>
        <v>2</v>
      </c>
      <c r="AA227" s="215">
        <f t="shared" si="118"/>
        <v>1</v>
      </c>
      <c r="AB227" s="215">
        <f t="shared" si="119"/>
        <v>3</v>
      </c>
      <c r="AC227" s="214">
        <f t="shared" si="126"/>
        <v>0.83</v>
      </c>
      <c r="AD227" s="214">
        <f t="shared" si="120"/>
        <v>9.98</v>
      </c>
      <c r="AE227" s="214">
        <f t="shared" si="121"/>
        <v>8.2834000000000003</v>
      </c>
      <c r="AF227" s="215">
        <f t="shared" si="125"/>
        <v>106</v>
      </c>
      <c r="AG227" s="212" t="s">
        <v>3453</v>
      </c>
      <c r="AH227" s="212" t="s">
        <v>3456</v>
      </c>
      <c r="AI227" s="212" t="s">
        <v>3451</v>
      </c>
      <c r="AJ227" s="212" t="s">
        <v>3452</v>
      </c>
      <c r="AK227" s="212" t="s">
        <v>3454</v>
      </c>
      <c r="AL227" s="212" t="s">
        <v>3455</v>
      </c>
      <c r="AM227" s="212" t="s">
        <v>3460</v>
      </c>
      <c r="AN227" s="212" t="s">
        <v>3457</v>
      </c>
      <c r="AO227" s="212" t="s">
        <v>3459</v>
      </c>
      <c r="AP227" s="212" t="s">
        <v>3458</v>
      </c>
    </row>
    <row r="228" spans="1:44" s="217" customFormat="1" ht="11.25">
      <c r="A228" s="210">
        <v>215</v>
      </c>
      <c r="B228" s="283" t="s">
        <v>2586</v>
      </c>
      <c r="C228" s="283" t="s">
        <v>2587</v>
      </c>
      <c r="D228" s="282" t="s">
        <v>2588</v>
      </c>
      <c r="E228" s="282">
        <v>26</v>
      </c>
      <c r="F228" s="284">
        <v>10</v>
      </c>
      <c r="G228" s="285">
        <v>30</v>
      </c>
      <c r="H228" s="285" t="s">
        <v>3372</v>
      </c>
      <c r="I228" s="284">
        <v>10</v>
      </c>
      <c r="J228" s="285">
        <v>30</v>
      </c>
      <c r="K228" s="285" t="s">
        <v>3373</v>
      </c>
      <c r="L228" s="286">
        <f t="shared" si="109"/>
        <v>10</v>
      </c>
      <c r="M228" s="282">
        <f t="shared" si="110"/>
        <v>60</v>
      </c>
      <c r="N228" s="282">
        <f t="shared" si="111"/>
        <v>1</v>
      </c>
      <c r="O228" s="282">
        <f t="shared" si="112"/>
        <v>0</v>
      </c>
      <c r="P228" s="284">
        <v>8.8800000000000008</v>
      </c>
      <c r="Q228" s="285">
        <v>12</v>
      </c>
      <c r="R228" s="285" t="s">
        <v>3373</v>
      </c>
      <c r="S228" s="284">
        <v>10.58</v>
      </c>
      <c r="T228" s="285">
        <v>30</v>
      </c>
      <c r="U228" s="285" t="s">
        <v>3372</v>
      </c>
      <c r="V228" s="284">
        <f t="shared" si="113"/>
        <v>9.73</v>
      </c>
      <c r="W228" s="285">
        <f t="shared" si="114"/>
        <v>42</v>
      </c>
      <c r="X228" s="285">
        <f t="shared" si="115"/>
        <v>1</v>
      </c>
      <c r="Y228" s="285">
        <f t="shared" si="116"/>
        <v>1</v>
      </c>
      <c r="Z228" s="285">
        <f t="shared" si="117"/>
        <v>2</v>
      </c>
      <c r="AA228" s="285">
        <f t="shared" si="118"/>
        <v>1</v>
      </c>
      <c r="AB228" s="285">
        <f t="shared" si="119"/>
        <v>3</v>
      </c>
      <c r="AC228" s="284">
        <f t="shared" si="126"/>
        <v>0.83</v>
      </c>
      <c r="AD228" s="284">
        <f t="shared" si="120"/>
        <v>9.8650000000000002</v>
      </c>
      <c r="AE228" s="284">
        <f t="shared" si="121"/>
        <v>8.187949999999999</v>
      </c>
      <c r="AF228" s="285">
        <f t="shared" si="125"/>
        <v>102</v>
      </c>
      <c r="AG228" s="285" t="s">
        <v>3457</v>
      </c>
      <c r="AH228" s="285" t="s">
        <v>3452</v>
      </c>
      <c r="AI228" s="285" t="s">
        <v>3453</v>
      </c>
      <c r="AJ228" s="285" t="s">
        <v>3451</v>
      </c>
      <c r="AK228" s="285" t="s">
        <v>3456</v>
      </c>
      <c r="AL228" s="285" t="s">
        <v>3454</v>
      </c>
      <c r="AM228" s="285" t="s">
        <v>3455</v>
      </c>
      <c r="AN228" s="285" t="s">
        <v>3460</v>
      </c>
      <c r="AO228" s="285" t="s">
        <v>3459</v>
      </c>
      <c r="AP228" s="285" t="s">
        <v>3458</v>
      </c>
    </row>
    <row r="229" spans="1:44" s="217" customFormat="1" ht="11.25">
      <c r="A229" s="210">
        <v>216</v>
      </c>
      <c r="B229" s="218" t="s">
        <v>1915</v>
      </c>
      <c r="C229" s="218" t="s">
        <v>1916</v>
      </c>
      <c r="D229" s="221" t="s">
        <v>1917</v>
      </c>
      <c r="E229" s="213">
        <v>19</v>
      </c>
      <c r="F229" s="214">
        <v>10.86</v>
      </c>
      <c r="G229" s="215">
        <v>30</v>
      </c>
      <c r="H229" s="215" t="s">
        <v>3373</v>
      </c>
      <c r="I229" s="214">
        <v>10</v>
      </c>
      <c r="J229" s="215">
        <v>30</v>
      </c>
      <c r="K229" s="215" t="s">
        <v>3373</v>
      </c>
      <c r="L229" s="216">
        <f t="shared" si="109"/>
        <v>10.43</v>
      </c>
      <c r="M229" s="213">
        <f t="shared" si="110"/>
        <v>60</v>
      </c>
      <c r="N229" s="213">
        <f t="shared" si="111"/>
        <v>2</v>
      </c>
      <c r="O229" s="213">
        <f t="shared" si="112"/>
        <v>0</v>
      </c>
      <c r="P229" s="214">
        <v>9.41</v>
      </c>
      <c r="Q229" s="215">
        <v>10</v>
      </c>
      <c r="R229" s="215" t="s">
        <v>3373</v>
      </c>
      <c r="S229" s="214">
        <v>10.029999999999999</v>
      </c>
      <c r="T229" s="215">
        <v>30</v>
      </c>
      <c r="U229" s="215" t="s">
        <v>3373</v>
      </c>
      <c r="V229" s="214">
        <f t="shared" si="113"/>
        <v>9.7199999999999989</v>
      </c>
      <c r="W229" s="215">
        <f t="shared" si="114"/>
        <v>40</v>
      </c>
      <c r="X229" s="215">
        <f t="shared" si="115"/>
        <v>2</v>
      </c>
      <c r="Y229" s="215">
        <f t="shared" si="116"/>
        <v>1</v>
      </c>
      <c r="Z229" s="215">
        <f t="shared" si="117"/>
        <v>4</v>
      </c>
      <c r="AA229" s="215">
        <f t="shared" si="118"/>
        <v>1</v>
      </c>
      <c r="AB229" s="215">
        <f t="shared" si="119"/>
        <v>5</v>
      </c>
      <c r="AC229" s="214">
        <f t="shared" si="126"/>
        <v>0.81</v>
      </c>
      <c r="AD229" s="214">
        <f t="shared" si="120"/>
        <v>10.074999999999999</v>
      </c>
      <c r="AE229" s="214">
        <f t="shared" si="121"/>
        <v>8.1607500000000002</v>
      </c>
      <c r="AF229" s="215">
        <f t="shared" si="125"/>
        <v>100</v>
      </c>
      <c r="AG229" s="212" t="s">
        <v>3460</v>
      </c>
      <c r="AH229" s="212" t="s">
        <v>3456</v>
      </c>
      <c r="AI229" s="212" t="s">
        <v>3451</v>
      </c>
      <c r="AJ229" s="212" t="s">
        <v>3455</v>
      </c>
      <c r="AK229" s="212" t="s">
        <v>3453</v>
      </c>
      <c r="AL229" s="212" t="s">
        <v>3454</v>
      </c>
      <c r="AM229" s="212" t="s">
        <v>3459</v>
      </c>
      <c r="AN229" s="212" t="s">
        <v>3452</v>
      </c>
      <c r="AO229" s="212" t="s">
        <v>3457</v>
      </c>
      <c r="AP229" s="212" t="s">
        <v>3458</v>
      </c>
    </row>
    <row r="230" spans="1:44" s="217" customFormat="1" ht="11.25">
      <c r="A230" s="210">
        <v>217</v>
      </c>
      <c r="B230" s="218" t="s">
        <v>923</v>
      </c>
      <c r="C230" s="218" t="s">
        <v>924</v>
      </c>
      <c r="D230" s="221" t="s">
        <v>925</v>
      </c>
      <c r="E230" s="213">
        <v>9</v>
      </c>
      <c r="F230" s="214">
        <v>10</v>
      </c>
      <c r="G230" s="215">
        <v>30</v>
      </c>
      <c r="H230" s="215" t="s">
        <v>3373</v>
      </c>
      <c r="I230" s="214">
        <v>10</v>
      </c>
      <c r="J230" s="215">
        <v>30</v>
      </c>
      <c r="K230" s="215" t="s">
        <v>3373</v>
      </c>
      <c r="L230" s="216">
        <f t="shared" si="109"/>
        <v>10</v>
      </c>
      <c r="M230" s="213">
        <f t="shared" si="110"/>
        <v>60</v>
      </c>
      <c r="N230" s="213">
        <f t="shared" si="111"/>
        <v>2</v>
      </c>
      <c r="O230" s="213">
        <f t="shared" si="112"/>
        <v>0</v>
      </c>
      <c r="P230" s="214">
        <v>7.96</v>
      </c>
      <c r="Q230" s="215">
        <v>16</v>
      </c>
      <c r="R230" s="215" t="s">
        <v>3373</v>
      </c>
      <c r="S230" s="214">
        <v>11.19</v>
      </c>
      <c r="T230" s="215">
        <v>30</v>
      </c>
      <c r="U230" s="215" t="s">
        <v>3372</v>
      </c>
      <c r="V230" s="214">
        <f t="shared" si="113"/>
        <v>9.5749999999999993</v>
      </c>
      <c r="W230" s="215">
        <f t="shared" si="114"/>
        <v>46</v>
      </c>
      <c r="X230" s="215">
        <f t="shared" si="115"/>
        <v>1</v>
      </c>
      <c r="Y230" s="215">
        <f t="shared" si="116"/>
        <v>1</v>
      </c>
      <c r="Z230" s="215">
        <f t="shared" si="117"/>
        <v>3</v>
      </c>
      <c r="AA230" s="215">
        <f t="shared" si="118"/>
        <v>1</v>
      </c>
      <c r="AB230" s="215">
        <f t="shared" si="119"/>
        <v>4</v>
      </c>
      <c r="AC230" s="214">
        <f t="shared" si="126"/>
        <v>0.82</v>
      </c>
      <c r="AD230" s="214">
        <f t="shared" si="120"/>
        <v>9.7874999999999996</v>
      </c>
      <c r="AE230" s="214">
        <f t="shared" si="121"/>
        <v>8.0257499999999986</v>
      </c>
      <c r="AF230" s="215">
        <f t="shared" si="125"/>
        <v>106</v>
      </c>
      <c r="AG230" s="212" t="s">
        <v>3457</v>
      </c>
      <c r="AH230" s="212" t="s">
        <v>3454</v>
      </c>
      <c r="AI230" s="212" t="s">
        <v>3456</v>
      </c>
      <c r="AJ230" s="212" t="s">
        <v>3452</v>
      </c>
      <c r="AK230" s="212" t="s">
        <v>3451</v>
      </c>
      <c r="AL230" s="212" t="s">
        <v>3453</v>
      </c>
      <c r="AM230" s="212" t="s">
        <v>3460</v>
      </c>
      <c r="AN230" s="212" t="s">
        <v>3455</v>
      </c>
      <c r="AO230" s="212" t="s">
        <v>3459</v>
      </c>
      <c r="AP230" s="212" t="s">
        <v>3458</v>
      </c>
    </row>
    <row r="231" spans="1:44" s="217" customFormat="1" ht="11.25">
      <c r="A231" s="210">
        <v>218</v>
      </c>
      <c r="B231" s="218" t="s">
        <v>2205</v>
      </c>
      <c r="C231" s="218" t="s">
        <v>348</v>
      </c>
      <c r="D231" s="221" t="s">
        <v>2206</v>
      </c>
      <c r="E231" s="213">
        <v>22</v>
      </c>
      <c r="F231" s="214">
        <v>10.91</v>
      </c>
      <c r="G231" s="215">
        <v>30</v>
      </c>
      <c r="H231" s="215" t="s">
        <v>3373</v>
      </c>
      <c r="I231" s="214">
        <v>9.42</v>
      </c>
      <c r="J231" s="215">
        <v>14</v>
      </c>
      <c r="K231" s="215" t="s">
        <v>3373</v>
      </c>
      <c r="L231" s="216">
        <f t="shared" si="109"/>
        <v>10.164999999999999</v>
      </c>
      <c r="M231" s="213">
        <f t="shared" si="110"/>
        <v>60</v>
      </c>
      <c r="N231" s="213">
        <f t="shared" si="111"/>
        <v>2</v>
      </c>
      <c r="O231" s="213">
        <f t="shared" si="112"/>
        <v>1</v>
      </c>
      <c r="P231" s="214">
        <v>9.43</v>
      </c>
      <c r="Q231" s="215">
        <v>16</v>
      </c>
      <c r="R231" s="215" t="s">
        <v>3373</v>
      </c>
      <c r="S231" s="214">
        <v>10.35</v>
      </c>
      <c r="T231" s="215">
        <v>30</v>
      </c>
      <c r="U231" s="215" t="s">
        <v>3373</v>
      </c>
      <c r="V231" s="214">
        <f t="shared" si="113"/>
        <v>9.89</v>
      </c>
      <c r="W231" s="215">
        <f t="shared" si="114"/>
        <v>46</v>
      </c>
      <c r="X231" s="215">
        <f t="shared" si="115"/>
        <v>2</v>
      </c>
      <c r="Y231" s="215">
        <f t="shared" si="116"/>
        <v>1</v>
      </c>
      <c r="Z231" s="215">
        <f t="shared" si="117"/>
        <v>4</v>
      </c>
      <c r="AA231" s="215">
        <f t="shared" si="118"/>
        <v>2</v>
      </c>
      <c r="AB231" s="215">
        <f t="shared" si="119"/>
        <v>6</v>
      </c>
      <c r="AC231" s="214">
        <f t="shared" si="126"/>
        <v>0.8</v>
      </c>
      <c r="AD231" s="214">
        <f t="shared" si="120"/>
        <v>10.0275</v>
      </c>
      <c r="AE231" s="214">
        <f t="shared" si="121"/>
        <v>8.0220000000000002</v>
      </c>
      <c r="AF231" s="215">
        <f t="shared" si="125"/>
        <v>106</v>
      </c>
      <c r="AG231" s="212" t="s">
        <v>3451</v>
      </c>
      <c r="AH231" s="212" t="s">
        <v>3453</v>
      </c>
      <c r="AI231" s="212" t="s">
        <v>3456</v>
      </c>
      <c r="AJ231" s="212" t="s">
        <v>3452</v>
      </c>
      <c r="AK231" s="212" t="s">
        <v>3454</v>
      </c>
      <c r="AL231" s="212" t="s">
        <v>3455</v>
      </c>
      <c r="AM231" s="212" t="s">
        <v>3460</v>
      </c>
      <c r="AN231" s="212" t="s">
        <v>3457</v>
      </c>
      <c r="AO231" s="212" t="s">
        <v>3459</v>
      </c>
      <c r="AP231" s="212" t="s">
        <v>3458</v>
      </c>
    </row>
    <row r="232" spans="1:44" s="217" customFormat="1" ht="11.25">
      <c r="A232" s="210">
        <v>219</v>
      </c>
      <c r="B232" s="222" t="s">
        <v>509</v>
      </c>
      <c r="C232" s="222" t="s">
        <v>510</v>
      </c>
      <c r="D232" s="221" t="s">
        <v>511</v>
      </c>
      <c r="E232" s="213">
        <v>4</v>
      </c>
      <c r="F232" s="214">
        <v>11.3</v>
      </c>
      <c r="G232" s="215">
        <v>30</v>
      </c>
      <c r="H232" s="215" t="s">
        <v>3373</v>
      </c>
      <c r="I232" s="214">
        <v>9.5299999999999994</v>
      </c>
      <c r="J232" s="215">
        <v>12</v>
      </c>
      <c r="K232" s="215" t="s">
        <v>3373</v>
      </c>
      <c r="L232" s="216">
        <f t="shared" si="109"/>
        <v>10.414999999999999</v>
      </c>
      <c r="M232" s="213">
        <f t="shared" si="110"/>
        <v>60</v>
      </c>
      <c r="N232" s="213">
        <f t="shared" si="111"/>
        <v>2</v>
      </c>
      <c r="O232" s="213">
        <f t="shared" si="112"/>
        <v>1</v>
      </c>
      <c r="P232" s="214">
        <v>8.2899999999999991</v>
      </c>
      <c r="Q232" s="215">
        <v>10</v>
      </c>
      <c r="R232" s="215" t="s">
        <v>3373</v>
      </c>
      <c r="S232" s="214">
        <v>10.029999999999999</v>
      </c>
      <c r="T232" s="215">
        <v>30</v>
      </c>
      <c r="U232" s="215" t="s">
        <v>3372</v>
      </c>
      <c r="V232" s="214">
        <f t="shared" si="113"/>
        <v>9.16</v>
      </c>
      <c r="W232" s="215">
        <f t="shared" si="114"/>
        <v>40</v>
      </c>
      <c r="X232" s="215">
        <f t="shared" si="115"/>
        <v>1</v>
      </c>
      <c r="Y232" s="215">
        <f t="shared" si="116"/>
        <v>1</v>
      </c>
      <c r="Z232" s="215">
        <f t="shared" si="117"/>
        <v>3</v>
      </c>
      <c r="AA232" s="215">
        <f t="shared" si="118"/>
        <v>2</v>
      </c>
      <c r="AB232" s="215">
        <f t="shared" si="119"/>
        <v>5</v>
      </c>
      <c r="AC232" s="214">
        <f t="shared" si="126"/>
        <v>0.81</v>
      </c>
      <c r="AD232" s="214">
        <f t="shared" si="120"/>
        <v>9.7874999999999996</v>
      </c>
      <c r="AE232" s="214">
        <f t="shared" si="121"/>
        <v>7.9278750000000002</v>
      </c>
      <c r="AF232" s="215">
        <f t="shared" si="125"/>
        <v>100</v>
      </c>
      <c r="AG232" s="212" t="s">
        <v>3453</v>
      </c>
      <c r="AH232" s="212" t="s">
        <v>3451</v>
      </c>
      <c r="AI232" s="212" t="s">
        <v>3452</v>
      </c>
      <c r="AJ232" s="212" t="s">
        <v>3455</v>
      </c>
      <c r="AK232" s="212" t="s">
        <v>3456</v>
      </c>
      <c r="AL232" s="212" t="s">
        <v>3454</v>
      </c>
      <c r="AM232" s="212" t="s">
        <v>3457</v>
      </c>
      <c r="AN232" s="212" t="s">
        <v>3460</v>
      </c>
      <c r="AO232" s="212" t="s">
        <v>3459</v>
      </c>
      <c r="AP232" s="212" t="s">
        <v>3458</v>
      </c>
    </row>
    <row r="233" spans="1:44" s="217" customFormat="1" ht="11.25">
      <c r="A233" s="210">
        <v>220</v>
      </c>
      <c r="B233" s="222" t="s">
        <v>2626</v>
      </c>
      <c r="C233" s="222" t="s">
        <v>2627</v>
      </c>
      <c r="D233" s="221" t="s">
        <v>2628</v>
      </c>
      <c r="E233" s="213">
        <v>27</v>
      </c>
      <c r="F233" s="214">
        <v>10</v>
      </c>
      <c r="G233" s="215">
        <v>30</v>
      </c>
      <c r="H233" s="215" t="s">
        <v>3373</v>
      </c>
      <c r="I233" s="214">
        <v>10.14</v>
      </c>
      <c r="J233" s="215">
        <v>30</v>
      </c>
      <c r="K233" s="215" t="s">
        <v>3373</v>
      </c>
      <c r="L233" s="216">
        <f t="shared" si="109"/>
        <v>10.07</v>
      </c>
      <c r="M233" s="213">
        <f t="shared" si="110"/>
        <v>60</v>
      </c>
      <c r="N233" s="213">
        <f t="shared" si="111"/>
        <v>2</v>
      </c>
      <c r="O233" s="213">
        <f t="shared" si="112"/>
        <v>0</v>
      </c>
      <c r="P233" s="214">
        <v>8.73</v>
      </c>
      <c r="Q233" s="215">
        <v>10</v>
      </c>
      <c r="R233" s="215" t="s">
        <v>3373</v>
      </c>
      <c r="S233" s="214">
        <v>10</v>
      </c>
      <c r="T233" s="215">
        <v>30</v>
      </c>
      <c r="U233" s="215" t="s">
        <v>3373</v>
      </c>
      <c r="V233" s="214">
        <f t="shared" si="113"/>
        <v>9.3650000000000002</v>
      </c>
      <c r="W233" s="215">
        <f t="shared" si="114"/>
        <v>40</v>
      </c>
      <c r="X233" s="215">
        <f t="shared" si="115"/>
        <v>2</v>
      </c>
      <c r="Y233" s="215">
        <f t="shared" si="116"/>
        <v>1</v>
      </c>
      <c r="Z233" s="215">
        <f t="shared" si="117"/>
        <v>4</v>
      </c>
      <c r="AA233" s="215">
        <f t="shared" si="118"/>
        <v>1</v>
      </c>
      <c r="AB233" s="215">
        <f t="shared" si="119"/>
        <v>5</v>
      </c>
      <c r="AC233" s="214">
        <f t="shared" si="126"/>
        <v>0.81</v>
      </c>
      <c r="AD233" s="214">
        <f t="shared" si="120"/>
        <v>9.7175000000000011</v>
      </c>
      <c r="AE233" s="214">
        <f t="shared" si="121"/>
        <v>7.8711750000000018</v>
      </c>
      <c r="AF233" s="215">
        <f t="shared" si="125"/>
        <v>100</v>
      </c>
      <c r="AG233" s="212" t="s">
        <v>3456</v>
      </c>
      <c r="AH233" s="212" t="s">
        <v>3452</v>
      </c>
      <c r="AI233" s="212" t="s">
        <v>3455</v>
      </c>
      <c r="AJ233" s="212" t="s">
        <v>3453</v>
      </c>
      <c r="AK233" s="212" t="s">
        <v>3454</v>
      </c>
      <c r="AL233" s="212" t="s">
        <v>3451</v>
      </c>
      <c r="AM233" s="212" t="s">
        <v>3460</v>
      </c>
      <c r="AN233" s="212" t="s">
        <v>3457</v>
      </c>
      <c r="AO233" s="212" t="s">
        <v>3458</v>
      </c>
      <c r="AP233" s="212" t="s">
        <v>3459</v>
      </c>
    </row>
    <row r="234" spans="1:44" s="217" customFormat="1" ht="11.25">
      <c r="A234" s="210">
        <v>221</v>
      </c>
      <c r="B234" s="227" t="s">
        <v>1128</v>
      </c>
      <c r="C234" s="227" t="s">
        <v>1129</v>
      </c>
      <c r="D234" s="226" t="s">
        <v>1130</v>
      </c>
      <c r="E234" s="213">
        <v>10</v>
      </c>
      <c r="F234" s="214">
        <v>10.11</v>
      </c>
      <c r="G234" s="215">
        <v>30</v>
      </c>
      <c r="H234" s="215" t="s">
        <v>3372</v>
      </c>
      <c r="I234" s="214">
        <v>10</v>
      </c>
      <c r="J234" s="215">
        <v>30</v>
      </c>
      <c r="K234" s="215" t="s">
        <v>3373</v>
      </c>
      <c r="L234" s="216">
        <f t="shared" si="109"/>
        <v>10.055</v>
      </c>
      <c r="M234" s="213">
        <f t="shared" si="110"/>
        <v>60</v>
      </c>
      <c r="N234" s="213">
        <f t="shared" si="111"/>
        <v>1</v>
      </c>
      <c r="O234" s="213">
        <f t="shared" si="112"/>
        <v>0</v>
      </c>
      <c r="P234" s="214">
        <v>10.35</v>
      </c>
      <c r="Q234" s="215">
        <v>30</v>
      </c>
      <c r="R234" s="215" t="s">
        <v>3373</v>
      </c>
      <c r="S234" s="214">
        <v>8.94</v>
      </c>
      <c r="T234" s="215">
        <v>13</v>
      </c>
      <c r="U234" s="215" t="s">
        <v>3373</v>
      </c>
      <c r="V234" s="214">
        <f t="shared" si="113"/>
        <v>9.6449999999999996</v>
      </c>
      <c r="W234" s="215">
        <f t="shared" si="114"/>
        <v>43</v>
      </c>
      <c r="X234" s="215">
        <f t="shared" si="115"/>
        <v>2</v>
      </c>
      <c r="Y234" s="215">
        <f t="shared" si="116"/>
        <v>1</v>
      </c>
      <c r="Z234" s="215">
        <f t="shared" si="117"/>
        <v>3</v>
      </c>
      <c r="AA234" s="215">
        <f t="shared" si="118"/>
        <v>1</v>
      </c>
      <c r="AB234" s="215">
        <f t="shared" si="119"/>
        <v>4</v>
      </c>
      <c r="AC234" s="214">
        <f>IF(AB234=0,0.79,IF(AB234=1,0.78,IF(AB234=2,0.77,IF(AB234=3,0.76,IF(AB234=4,0.75,IF(AB234=5,0.74,IF(AB234=6,0.73)))))))</f>
        <v>0.75</v>
      </c>
      <c r="AD234" s="214">
        <f t="shared" si="120"/>
        <v>9.85</v>
      </c>
      <c r="AE234" s="214">
        <f t="shared" si="121"/>
        <v>7.3874999999999993</v>
      </c>
      <c r="AF234" s="215">
        <f t="shared" si="125"/>
        <v>103</v>
      </c>
      <c r="AG234" s="212" t="s">
        <v>3460</v>
      </c>
      <c r="AH234" s="212" t="s">
        <v>3456</v>
      </c>
      <c r="AI234" s="212" t="s">
        <v>3455</v>
      </c>
      <c r="AJ234" s="212" t="s">
        <v>3452</v>
      </c>
      <c r="AK234" s="212" t="s">
        <v>3454</v>
      </c>
      <c r="AL234" s="212" t="s">
        <v>3459</v>
      </c>
      <c r="AM234" s="212" t="s">
        <v>3451</v>
      </c>
      <c r="AN234" s="212" t="s">
        <v>3453</v>
      </c>
      <c r="AO234" s="212" t="s">
        <v>3457</v>
      </c>
      <c r="AP234" s="212" t="s">
        <v>3458</v>
      </c>
    </row>
    <row r="235" spans="1:44" s="217" customFormat="1" ht="11.25">
      <c r="A235" s="210">
        <v>222</v>
      </c>
      <c r="B235" s="218" t="s">
        <v>2248</v>
      </c>
      <c r="C235" s="218" t="s">
        <v>2405</v>
      </c>
      <c r="D235" s="221" t="s">
        <v>2406</v>
      </c>
      <c r="E235" s="213">
        <v>24</v>
      </c>
      <c r="F235" s="214">
        <v>10.220000000000001</v>
      </c>
      <c r="G235" s="215">
        <v>30</v>
      </c>
      <c r="H235" s="215" t="s">
        <v>3373</v>
      </c>
      <c r="I235" s="214">
        <v>6.56</v>
      </c>
      <c r="J235" s="215">
        <v>16</v>
      </c>
      <c r="K235" s="215" t="s">
        <v>3373</v>
      </c>
      <c r="L235" s="216">
        <f t="shared" si="109"/>
        <v>8.39</v>
      </c>
      <c r="M235" s="213">
        <f t="shared" si="110"/>
        <v>46</v>
      </c>
      <c r="N235" s="213">
        <f t="shared" si="111"/>
        <v>2</v>
      </c>
      <c r="O235" s="213">
        <f t="shared" si="112"/>
        <v>1</v>
      </c>
      <c r="P235" s="214">
        <v>9.8699999999999992</v>
      </c>
      <c r="Q235" s="215">
        <v>10</v>
      </c>
      <c r="R235" s="215" t="s">
        <v>3373</v>
      </c>
      <c r="S235" s="214">
        <v>10.130000000000001</v>
      </c>
      <c r="T235" s="215">
        <v>30</v>
      </c>
      <c r="U235" s="215" t="s">
        <v>3373</v>
      </c>
      <c r="V235" s="214">
        <f t="shared" si="113"/>
        <v>10</v>
      </c>
      <c r="W235" s="215">
        <f t="shared" si="114"/>
        <v>60</v>
      </c>
      <c r="X235" s="215">
        <f t="shared" si="115"/>
        <v>2</v>
      </c>
      <c r="Y235" s="215">
        <f t="shared" si="116"/>
        <v>1</v>
      </c>
      <c r="Z235" s="215">
        <f t="shared" si="117"/>
        <v>4</v>
      </c>
      <c r="AA235" s="215">
        <f t="shared" si="118"/>
        <v>2</v>
      </c>
      <c r="AB235" s="215">
        <f t="shared" si="119"/>
        <v>6</v>
      </c>
      <c r="AC235" s="214">
        <f>IF(AB235=0,0.86,IF(AB235=1,0.85,IF(AB235=2,0.84,IF(AB235=3,0.83,IF(AB235=4,0.82,IF(AB235=5,0.81,IF(AB235=6,0.8)))))))</f>
        <v>0.8</v>
      </c>
      <c r="AD235" s="214">
        <f t="shared" si="120"/>
        <v>9.1950000000000003</v>
      </c>
      <c r="AE235" s="214">
        <f t="shared" si="121"/>
        <v>7.3560000000000008</v>
      </c>
      <c r="AF235" s="215">
        <f t="shared" si="125"/>
        <v>106</v>
      </c>
      <c r="AG235" s="212" t="s">
        <v>3451</v>
      </c>
      <c r="AH235" s="212" t="s">
        <v>3454</v>
      </c>
      <c r="AI235" s="212" t="s">
        <v>3457</v>
      </c>
      <c r="AJ235" s="212" t="s">
        <v>3453</v>
      </c>
      <c r="AK235" s="212" t="s">
        <v>3455</v>
      </c>
      <c r="AL235" s="212" t="s">
        <v>3456</v>
      </c>
      <c r="AM235" s="212" t="s">
        <v>3452</v>
      </c>
      <c r="AN235" s="212" t="s">
        <v>3460</v>
      </c>
      <c r="AO235" s="212" t="s">
        <v>3459</v>
      </c>
      <c r="AP235" s="212" t="s">
        <v>3458</v>
      </c>
    </row>
    <row r="236" spans="1:44">
      <c r="A236" s="210">
        <v>223</v>
      </c>
      <c r="B236" s="227" t="s">
        <v>1668</v>
      </c>
      <c r="C236" s="227" t="s">
        <v>1219</v>
      </c>
      <c r="D236" s="226" t="s">
        <v>3512</v>
      </c>
      <c r="E236" s="213">
        <v>16</v>
      </c>
      <c r="F236" s="214">
        <v>10.01</v>
      </c>
      <c r="G236" s="215">
        <v>30</v>
      </c>
      <c r="H236" s="215" t="s">
        <v>3372</v>
      </c>
      <c r="I236" s="214">
        <v>10</v>
      </c>
      <c r="J236" s="215">
        <v>30</v>
      </c>
      <c r="K236" s="215" t="s">
        <v>3373</v>
      </c>
      <c r="L236" s="216">
        <f t="shared" si="109"/>
        <v>10.004999999999999</v>
      </c>
      <c r="M236" s="213">
        <f t="shared" si="110"/>
        <v>60</v>
      </c>
      <c r="N236" s="213">
        <f t="shared" si="111"/>
        <v>1</v>
      </c>
      <c r="O236" s="213">
        <f t="shared" si="112"/>
        <v>0</v>
      </c>
      <c r="P236" s="214">
        <v>8.9600000000000009</v>
      </c>
      <c r="Q236" s="215">
        <v>10</v>
      </c>
      <c r="R236" s="215" t="s">
        <v>3373</v>
      </c>
      <c r="S236" s="214">
        <v>10.26</v>
      </c>
      <c r="T236" s="215">
        <v>30</v>
      </c>
      <c r="U236" s="215" t="s">
        <v>3373</v>
      </c>
      <c r="V236" s="214">
        <f t="shared" si="113"/>
        <v>9.61</v>
      </c>
      <c r="W236" s="215">
        <f t="shared" si="114"/>
        <v>40</v>
      </c>
      <c r="X236" s="215">
        <f t="shared" si="115"/>
        <v>2</v>
      </c>
      <c r="Y236" s="215">
        <f t="shared" si="116"/>
        <v>1</v>
      </c>
      <c r="Z236" s="215">
        <f t="shared" si="117"/>
        <v>3</v>
      </c>
      <c r="AA236" s="215">
        <f t="shared" si="118"/>
        <v>1</v>
      </c>
      <c r="AB236" s="215">
        <f t="shared" si="119"/>
        <v>4</v>
      </c>
      <c r="AC236" s="214">
        <f>IF(AB236=0,0.79,IF(AB236=1,0.78,IF(AB236=2,0.77,IF(AB236=3,0.76,IF(AB236=4,0.75,IF(AB236=5,0.74,IF(AB236=6,0.73)))))))</f>
        <v>0.75</v>
      </c>
      <c r="AD236" s="214">
        <f t="shared" si="120"/>
        <v>9.8074999999999992</v>
      </c>
      <c r="AE236" s="214">
        <f t="shared" si="121"/>
        <v>7.3556249999999999</v>
      </c>
      <c r="AF236" s="215">
        <f t="shared" si="125"/>
        <v>100</v>
      </c>
      <c r="AG236" s="212" t="s">
        <v>3456</v>
      </c>
      <c r="AH236" s="212" t="s">
        <v>3460</v>
      </c>
      <c r="AI236" s="212" t="s">
        <v>3451</v>
      </c>
      <c r="AJ236" s="212" t="s">
        <v>3453</v>
      </c>
      <c r="AK236" s="212" t="s">
        <v>3455</v>
      </c>
      <c r="AL236" s="212" t="s">
        <v>3454</v>
      </c>
      <c r="AM236" s="212" t="s">
        <v>3452</v>
      </c>
      <c r="AN236" s="212" t="s">
        <v>3457</v>
      </c>
      <c r="AO236" s="212" t="s">
        <v>3459</v>
      </c>
      <c r="AP236" s="212" t="s">
        <v>3458</v>
      </c>
      <c r="AQ236" s="217"/>
      <c r="AR236" s="217"/>
    </row>
    <row r="237" spans="1:44" s="217" customFormat="1" ht="11.25">
      <c r="A237" s="210">
        <v>224</v>
      </c>
      <c r="B237" s="218" t="s">
        <v>1970</v>
      </c>
      <c r="C237" s="218" t="s">
        <v>254</v>
      </c>
      <c r="D237" s="221" t="s">
        <v>1971</v>
      </c>
      <c r="E237" s="213">
        <v>19</v>
      </c>
      <c r="F237" s="214">
        <v>10.119999999999999</v>
      </c>
      <c r="G237" s="215">
        <v>30</v>
      </c>
      <c r="H237" s="215" t="s">
        <v>3373</v>
      </c>
      <c r="I237" s="214">
        <v>10.02</v>
      </c>
      <c r="J237" s="215">
        <v>30</v>
      </c>
      <c r="K237" s="215" t="s">
        <v>3373</v>
      </c>
      <c r="L237" s="216">
        <f t="shared" si="109"/>
        <v>10.07</v>
      </c>
      <c r="M237" s="213">
        <f t="shared" si="110"/>
        <v>60</v>
      </c>
      <c r="N237" s="213">
        <f t="shared" si="111"/>
        <v>2</v>
      </c>
      <c r="O237" s="213">
        <f t="shared" si="112"/>
        <v>0</v>
      </c>
      <c r="P237" s="214">
        <v>10.07</v>
      </c>
      <c r="Q237" s="215">
        <v>30</v>
      </c>
      <c r="R237" s="215" t="s">
        <v>3373</v>
      </c>
      <c r="S237" s="214">
        <v>8.7100000000000009</v>
      </c>
      <c r="T237" s="215">
        <v>14</v>
      </c>
      <c r="U237" s="215" t="s">
        <v>3373</v>
      </c>
      <c r="V237" s="214">
        <f t="shared" si="113"/>
        <v>9.39</v>
      </c>
      <c r="W237" s="215">
        <f t="shared" si="114"/>
        <v>44</v>
      </c>
      <c r="X237" s="215">
        <f t="shared" si="115"/>
        <v>2</v>
      </c>
      <c r="Y237" s="215">
        <f t="shared" si="116"/>
        <v>1</v>
      </c>
      <c r="Z237" s="215">
        <f t="shared" si="117"/>
        <v>4</v>
      </c>
      <c r="AA237" s="215">
        <f t="shared" si="118"/>
        <v>1</v>
      </c>
      <c r="AB237" s="215">
        <f t="shared" si="119"/>
        <v>5</v>
      </c>
      <c r="AC237" s="214">
        <f>IF(AB237=0,0.79,IF(AB237=1,0.78,IF(AB237=2,0.77,IF(AB237=3,0.76,IF(AB237=4,0.75,IF(AB237=5,0.74,IF(AB237=6,0.73)))))))</f>
        <v>0.74</v>
      </c>
      <c r="AD237" s="214">
        <f t="shared" si="120"/>
        <v>9.73</v>
      </c>
      <c r="AE237" s="214">
        <f t="shared" si="121"/>
        <v>7.2002000000000006</v>
      </c>
      <c r="AF237" s="215">
        <f t="shared" si="125"/>
        <v>104</v>
      </c>
      <c r="AG237" s="212" t="s">
        <v>3453</v>
      </c>
      <c r="AH237" s="212" t="s">
        <v>3451</v>
      </c>
      <c r="AI237" s="212" t="s">
        <v>3457</v>
      </c>
      <c r="AJ237" s="212" t="s">
        <v>3455</v>
      </c>
      <c r="AK237" s="212" t="s">
        <v>3454</v>
      </c>
      <c r="AL237" s="212" t="s">
        <v>3456</v>
      </c>
      <c r="AM237" s="212" t="s">
        <v>3452</v>
      </c>
      <c r="AN237" s="212" t="s">
        <v>3460</v>
      </c>
      <c r="AO237" s="212" t="s">
        <v>3458</v>
      </c>
      <c r="AP237" s="212" t="s">
        <v>3459</v>
      </c>
    </row>
  </sheetData>
  <sortState ref="A200:AR238">
    <sortCondition descending="1" ref="AE200:AE238"/>
  </sortState>
  <mergeCells count="1">
    <mergeCell ref="A5:AP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YU1142"/>
  <sheetViews>
    <sheetView topLeftCell="A1108" zoomScale="48" zoomScaleNormal="48" workbookViewId="0">
      <selection activeCell="A1134" sqref="A1134:XFD1134"/>
    </sheetView>
  </sheetViews>
  <sheetFormatPr baseColWidth="10" defaultRowHeight="26.25"/>
  <cols>
    <col min="1" max="1" width="9.42578125" customWidth="1"/>
    <col min="2" max="2" width="38.140625" style="18" customWidth="1"/>
    <col min="3" max="3" width="62.85546875" style="18" customWidth="1"/>
    <col min="4" max="4" width="34.140625" style="138" customWidth="1"/>
    <col min="5" max="5" width="6.7109375" style="148" customWidth="1"/>
    <col min="6" max="6" width="12.42578125" style="86" customWidth="1"/>
    <col min="7" max="8" width="10.85546875" style="58"/>
    <col min="9" max="9" width="11.28515625" style="86" bestFit="1" customWidth="1"/>
    <col min="10" max="10" width="10.85546875" style="58"/>
    <col min="11" max="11" width="14" style="58" customWidth="1"/>
    <col min="12" max="12" width="11.140625" style="149" customWidth="1"/>
    <col min="13" max="13" width="10" style="148" customWidth="1"/>
    <col min="14" max="14" width="8.85546875" style="148" customWidth="1"/>
    <col min="15" max="15" width="7.85546875" style="148" customWidth="1"/>
    <col min="16" max="16" width="14.85546875" style="86" bestFit="1" customWidth="1"/>
    <col min="17" max="18" width="10.85546875" style="58"/>
    <col min="19" max="19" width="17" style="86" bestFit="1" customWidth="1"/>
    <col min="20" max="21" width="10.85546875" style="58"/>
    <col min="22" max="22" width="11.42578125" style="86"/>
    <col min="23" max="23" width="8.42578125" style="13" customWidth="1"/>
    <col min="24" max="24" width="9.140625" style="13" customWidth="1"/>
    <col min="25" max="25" width="8.28515625" style="13" customWidth="1"/>
    <col min="26" max="26" width="8.42578125" style="13" customWidth="1"/>
    <col min="27" max="27" width="9.28515625" style="13" customWidth="1"/>
    <col min="28" max="28" width="8.5703125" style="13" customWidth="1"/>
    <col min="29" max="29" width="9.42578125" style="15" customWidth="1"/>
    <col min="30" max="30" width="11.42578125" style="15"/>
    <col min="31" max="31" width="13" style="15" customWidth="1"/>
    <col min="32" max="32" width="11.42578125" style="13"/>
    <col min="33" max="33" width="27.5703125" customWidth="1"/>
    <col min="34" max="34" width="23.85546875" customWidth="1"/>
    <col min="35" max="35" width="24.140625" customWidth="1"/>
    <col min="36" max="36" width="25.28515625" customWidth="1"/>
    <col min="37" max="37" width="25.42578125" customWidth="1"/>
    <col min="38" max="38" width="23.28515625" customWidth="1"/>
    <col min="39" max="39" width="24.7109375" customWidth="1"/>
    <col min="40" max="40" width="28.7109375" customWidth="1"/>
    <col min="41" max="41" width="29.140625" customWidth="1"/>
    <col min="42" max="42" width="28.7109375" customWidth="1"/>
    <col min="43" max="43" width="11.42578125" style="186"/>
  </cols>
  <sheetData>
    <row r="1" spans="1:1347" s="7" customFormat="1">
      <c r="A1" s="22" t="s">
        <v>2</v>
      </c>
      <c r="B1" s="23"/>
      <c r="C1" s="23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12"/>
      <c r="X1" s="12"/>
      <c r="Y1" s="12"/>
      <c r="Z1" s="12"/>
      <c r="AA1" s="12"/>
      <c r="AB1" s="12"/>
      <c r="AC1" s="14"/>
      <c r="AD1" s="14"/>
      <c r="AE1" s="14"/>
      <c r="AF1" s="12"/>
      <c r="AQ1" s="191"/>
    </row>
    <row r="2" spans="1:1347" s="7" customFormat="1">
      <c r="A2" s="22" t="s">
        <v>0</v>
      </c>
      <c r="B2" s="23"/>
      <c r="C2" s="23"/>
      <c r="D2" s="137"/>
      <c r="E2" s="137"/>
      <c r="F2" s="139"/>
      <c r="G2" s="140"/>
      <c r="H2" s="140"/>
      <c r="I2" s="141"/>
      <c r="J2" s="142"/>
      <c r="K2" s="137"/>
      <c r="L2" s="139"/>
      <c r="M2" s="143"/>
      <c r="N2" s="143"/>
      <c r="O2" s="143"/>
      <c r="P2" s="144"/>
      <c r="Q2" s="140"/>
      <c r="R2" s="140"/>
      <c r="S2" s="145"/>
      <c r="T2" s="146"/>
      <c r="U2" s="60"/>
      <c r="V2" s="147"/>
      <c r="W2" s="12"/>
      <c r="X2" s="12"/>
      <c r="Y2" s="12"/>
      <c r="Z2" s="12"/>
      <c r="AA2" s="12"/>
      <c r="AB2" s="12"/>
      <c r="AC2" s="14"/>
      <c r="AD2" s="14"/>
      <c r="AE2" s="14"/>
      <c r="AF2" s="12"/>
      <c r="AQ2" s="191"/>
    </row>
    <row r="3" spans="1:1347" s="7" customFormat="1" ht="27" customHeight="1">
      <c r="A3" s="22" t="s">
        <v>1</v>
      </c>
      <c r="B3" s="23"/>
      <c r="C3" s="23"/>
      <c r="D3" s="137"/>
      <c r="E3" s="137"/>
      <c r="F3" s="139"/>
      <c r="G3" s="140"/>
      <c r="H3" s="140"/>
      <c r="I3" s="141"/>
      <c r="J3" s="142"/>
      <c r="K3" s="137"/>
      <c r="L3" s="139"/>
      <c r="M3" s="143"/>
      <c r="N3" s="143"/>
      <c r="O3" s="143"/>
      <c r="P3" s="144"/>
      <c r="Q3" s="140"/>
      <c r="R3" s="140"/>
      <c r="S3" s="145"/>
      <c r="T3" s="146"/>
      <c r="U3" s="60"/>
      <c r="V3" s="147"/>
      <c r="W3" s="12"/>
      <c r="X3" s="12"/>
      <c r="Y3" s="12"/>
      <c r="Z3" s="12"/>
      <c r="AA3" s="12"/>
      <c r="AB3" s="12"/>
      <c r="AC3" s="14"/>
      <c r="AD3" s="14"/>
      <c r="AE3" s="14"/>
      <c r="AF3" s="12"/>
      <c r="AQ3" s="191"/>
    </row>
    <row r="4" spans="1:1347" s="7" customFormat="1" ht="28.5">
      <c r="A4" s="422" t="s">
        <v>3</v>
      </c>
      <c r="B4" s="422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255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</row>
    <row r="5" spans="1:1347" s="7" customFormat="1" ht="27.75" customHeight="1">
      <c r="A5" s="423" t="s">
        <v>43</v>
      </c>
      <c r="B5" s="423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23"/>
      <c r="AC5" s="423"/>
      <c r="AD5" s="423"/>
      <c r="AE5" s="423"/>
      <c r="AF5" s="423"/>
      <c r="AG5" s="423"/>
      <c r="AH5" s="423"/>
      <c r="AI5" s="423"/>
      <c r="AJ5" s="423"/>
      <c r="AK5" s="423"/>
      <c r="AL5" s="423"/>
      <c r="AM5" s="423"/>
      <c r="AN5" s="423"/>
      <c r="AO5" s="423"/>
      <c r="AP5" s="423"/>
      <c r="AQ5" s="255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7" spans="1:1347" s="19" customFormat="1" ht="25.5">
      <c r="A7" s="76" t="s">
        <v>4</v>
      </c>
      <c r="B7" s="76" t="s">
        <v>5</v>
      </c>
      <c r="C7" s="76" t="s">
        <v>6</v>
      </c>
      <c r="D7" s="76" t="s">
        <v>7</v>
      </c>
      <c r="E7" s="76" t="s">
        <v>8</v>
      </c>
      <c r="F7" s="77" t="s">
        <v>9</v>
      </c>
      <c r="G7" s="76" t="s">
        <v>10</v>
      </c>
      <c r="H7" s="76" t="s">
        <v>11</v>
      </c>
      <c r="I7" s="77" t="s">
        <v>12</v>
      </c>
      <c r="J7" s="76" t="s">
        <v>10</v>
      </c>
      <c r="K7" s="76" t="s">
        <v>13</v>
      </c>
      <c r="L7" s="77" t="s">
        <v>14</v>
      </c>
      <c r="M7" s="78" t="s">
        <v>15</v>
      </c>
      <c r="N7" s="79" t="s">
        <v>16</v>
      </c>
      <c r="O7" s="78" t="s">
        <v>17</v>
      </c>
      <c r="P7" s="77" t="s">
        <v>18</v>
      </c>
      <c r="Q7" s="76" t="s">
        <v>19</v>
      </c>
      <c r="R7" s="76" t="s">
        <v>13</v>
      </c>
      <c r="S7" s="77" t="s">
        <v>20</v>
      </c>
      <c r="T7" s="76" t="s">
        <v>19</v>
      </c>
      <c r="U7" s="76" t="s">
        <v>13</v>
      </c>
      <c r="V7" s="80" t="s">
        <v>21</v>
      </c>
      <c r="W7" s="81" t="s">
        <v>22</v>
      </c>
      <c r="X7" s="81" t="s">
        <v>23</v>
      </c>
      <c r="Y7" s="81" t="s">
        <v>24</v>
      </c>
      <c r="Z7" s="81" t="s">
        <v>25</v>
      </c>
      <c r="AA7" s="82" t="s">
        <v>26</v>
      </c>
      <c r="AB7" s="82" t="s">
        <v>27</v>
      </c>
      <c r="AC7" s="80" t="s">
        <v>28</v>
      </c>
      <c r="AD7" s="80" t="s">
        <v>29</v>
      </c>
      <c r="AE7" s="80" t="s">
        <v>30</v>
      </c>
      <c r="AF7" s="83" t="s">
        <v>31</v>
      </c>
      <c r="AG7" s="76" t="s">
        <v>33</v>
      </c>
      <c r="AH7" s="76" t="s">
        <v>34</v>
      </c>
      <c r="AI7" s="76" t="s">
        <v>35</v>
      </c>
      <c r="AJ7" s="76" t="s">
        <v>36</v>
      </c>
      <c r="AK7" s="76" t="s">
        <v>37</v>
      </c>
      <c r="AL7" s="76" t="s">
        <v>38</v>
      </c>
      <c r="AM7" s="76" t="s">
        <v>39</v>
      </c>
      <c r="AN7" s="76" t="s">
        <v>40</v>
      </c>
      <c r="AO7" s="76" t="s">
        <v>41</v>
      </c>
      <c r="AP7" s="76" t="s">
        <v>42</v>
      </c>
      <c r="AQ7" s="256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</row>
    <row r="8" spans="1:1347" s="16" customFormat="1" ht="27.75">
      <c r="A8" s="43">
        <v>1</v>
      </c>
      <c r="B8" s="47" t="s">
        <v>44</v>
      </c>
      <c r="C8" s="47" t="s">
        <v>45</v>
      </c>
      <c r="D8" s="46" t="s">
        <v>46</v>
      </c>
      <c r="E8" s="60">
        <v>1</v>
      </c>
      <c r="F8" s="48">
        <v>14.3</v>
      </c>
      <c r="G8" s="46">
        <v>30</v>
      </c>
      <c r="H8" s="46" t="s">
        <v>3372</v>
      </c>
      <c r="I8" s="48">
        <v>13.53</v>
      </c>
      <c r="J8" s="46">
        <v>30</v>
      </c>
      <c r="K8" s="46" t="s">
        <v>3372</v>
      </c>
      <c r="L8" s="84">
        <f t="shared" ref="L8:L71" si="0">(F8+I8)/2</f>
        <v>13.914999999999999</v>
      </c>
      <c r="M8" s="38">
        <f t="shared" ref="M8:M71" si="1">IF(L8&gt;=10,60,G8+J8)</f>
        <v>60</v>
      </c>
      <c r="N8" s="38">
        <f t="shared" ref="N8:N71" si="2">IF(H8="ACC",0,1)+IF(K8="ACC",0,1)</f>
        <v>0</v>
      </c>
      <c r="O8" s="38">
        <f t="shared" ref="O8:O71" si="3">IF(F8&lt;10,1,(IF(I8&lt;10,1,0)))</f>
        <v>0</v>
      </c>
      <c r="P8" s="48">
        <v>14.11</v>
      </c>
      <c r="Q8" s="46">
        <v>30</v>
      </c>
      <c r="R8" s="46" t="s">
        <v>3372</v>
      </c>
      <c r="S8" s="48">
        <v>17.48</v>
      </c>
      <c r="T8" s="46">
        <v>30</v>
      </c>
      <c r="U8" s="46" t="s">
        <v>3372</v>
      </c>
      <c r="V8" s="48">
        <f t="shared" ref="V8:V71" si="4">(P8+S8)/2</f>
        <v>15.795</v>
      </c>
      <c r="W8" s="46">
        <f t="shared" ref="W8:W71" si="5">IF(V8&gt;=10,60,Q8+T8)</f>
        <v>60</v>
      </c>
      <c r="X8" s="46">
        <f t="shared" ref="X8:X71" si="6">IF(R8="ACC",0,1)+IF(U8="ACC",0,1)</f>
        <v>0</v>
      </c>
      <c r="Y8" s="46">
        <f t="shared" ref="Y8:Y71" si="7">IF(P8&lt;10,1,(IF(S8&lt;10,1,0)))</f>
        <v>0</v>
      </c>
      <c r="Z8" s="46">
        <f t="shared" ref="Z8:Z71" si="8">N8+X8</f>
        <v>0</v>
      </c>
      <c r="AA8" s="46">
        <f t="shared" ref="AA8:AA71" si="9">O8+Y8</f>
        <v>0</v>
      </c>
      <c r="AB8" s="46">
        <f t="shared" ref="AB8:AB71" si="10">Z8+AA8</f>
        <v>0</v>
      </c>
      <c r="AC8" s="48">
        <f t="shared" ref="AC8:AC21" si="11">IF(AB8=0,1,IF(AB8=1,0.99,IF(AB8=2,0.98,IF(AB8=3,0.97,IF(AB8=4,0.96,IF(AB8=5,0.95,IF(AB8=6,0.94)))))))</f>
        <v>1</v>
      </c>
      <c r="AD8" s="48">
        <f t="shared" ref="AD8:AD71" si="12">AVERAGE(L8,V8)</f>
        <v>14.855</v>
      </c>
      <c r="AE8" s="48">
        <f t="shared" ref="AE8:AE71" si="13">AC8*AD8</f>
        <v>14.855</v>
      </c>
      <c r="AF8" s="46">
        <f t="shared" ref="AF8:AF71" si="14">M8+W8</f>
        <v>120</v>
      </c>
      <c r="AG8" s="128" t="s">
        <v>3451</v>
      </c>
      <c r="AH8" s="128" t="s">
        <v>3452</v>
      </c>
      <c r="AI8" s="128" t="s">
        <v>3453</v>
      </c>
      <c r="AJ8" s="128" t="s">
        <v>3454</v>
      </c>
      <c r="AK8" s="128" t="s">
        <v>3455</v>
      </c>
      <c r="AL8" s="128" t="s">
        <v>3456</v>
      </c>
      <c r="AM8" s="128" t="s">
        <v>3457</v>
      </c>
      <c r="AN8" s="128" t="s">
        <v>3458</v>
      </c>
      <c r="AO8" s="128" t="s">
        <v>3459</v>
      </c>
      <c r="AP8" s="128" t="s">
        <v>3460</v>
      </c>
      <c r="AQ8" s="191">
        <v>1</v>
      </c>
    </row>
    <row r="9" spans="1:1347" s="16" customFormat="1" ht="27.75">
      <c r="A9" s="43">
        <v>2</v>
      </c>
      <c r="B9" s="47" t="s">
        <v>47</v>
      </c>
      <c r="C9" s="47" t="s">
        <v>3376</v>
      </c>
      <c r="D9" s="46" t="s">
        <v>48</v>
      </c>
      <c r="E9" s="38">
        <v>1</v>
      </c>
      <c r="F9" s="48">
        <v>10.74</v>
      </c>
      <c r="G9" s="46">
        <v>30</v>
      </c>
      <c r="H9" s="46" t="s">
        <v>3372</v>
      </c>
      <c r="I9" s="48">
        <v>10.51</v>
      </c>
      <c r="J9" s="46">
        <v>30</v>
      </c>
      <c r="K9" s="46" t="s">
        <v>3373</v>
      </c>
      <c r="L9" s="84">
        <f t="shared" si="0"/>
        <v>10.625</v>
      </c>
      <c r="M9" s="38">
        <f t="shared" si="1"/>
        <v>60</v>
      </c>
      <c r="N9" s="38">
        <f t="shared" si="2"/>
        <v>1</v>
      </c>
      <c r="O9" s="38">
        <f t="shared" si="3"/>
        <v>0</v>
      </c>
      <c r="P9" s="48">
        <v>9.4700000000000006</v>
      </c>
      <c r="Q9" s="46">
        <v>16</v>
      </c>
      <c r="R9" s="46" t="s">
        <v>3373</v>
      </c>
      <c r="S9" s="48">
        <v>11.34</v>
      </c>
      <c r="T9" s="46">
        <v>30</v>
      </c>
      <c r="U9" s="46" t="s">
        <v>3373</v>
      </c>
      <c r="V9" s="48">
        <f t="shared" si="4"/>
        <v>10.405000000000001</v>
      </c>
      <c r="W9" s="46">
        <f t="shared" si="5"/>
        <v>60</v>
      </c>
      <c r="X9" s="46">
        <f t="shared" si="6"/>
        <v>2</v>
      </c>
      <c r="Y9" s="46">
        <f t="shared" si="7"/>
        <v>1</v>
      </c>
      <c r="Z9" s="46">
        <f t="shared" si="8"/>
        <v>3</v>
      </c>
      <c r="AA9" s="46">
        <f t="shared" si="9"/>
        <v>1</v>
      </c>
      <c r="AB9" s="46">
        <f t="shared" si="10"/>
        <v>4</v>
      </c>
      <c r="AC9" s="48">
        <f t="shared" si="11"/>
        <v>0.96</v>
      </c>
      <c r="AD9" s="48">
        <f t="shared" si="12"/>
        <v>10.515000000000001</v>
      </c>
      <c r="AE9" s="48">
        <f t="shared" si="13"/>
        <v>10.0944</v>
      </c>
      <c r="AF9" s="46">
        <f t="shared" si="14"/>
        <v>120</v>
      </c>
      <c r="AG9" s="128" t="s">
        <v>3451</v>
      </c>
      <c r="AH9" s="128" t="s">
        <v>3455</v>
      </c>
      <c r="AI9" s="128" t="s">
        <v>3456</v>
      </c>
      <c r="AJ9" s="128" t="s">
        <v>3452</v>
      </c>
      <c r="AK9" s="128" t="s">
        <v>3454</v>
      </c>
      <c r="AL9" s="128" t="s">
        <v>3460</v>
      </c>
      <c r="AM9" s="128" t="s">
        <v>3453</v>
      </c>
      <c r="AN9" s="128" t="s">
        <v>3457</v>
      </c>
      <c r="AO9" s="128" t="s">
        <v>3459</v>
      </c>
      <c r="AP9" s="128" t="s">
        <v>3458</v>
      </c>
      <c r="AQ9" s="191">
        <v>3</v>
      </c>
    </row>
    <row r="10" spans="1:1347" s="16" customFormat="1" ht="27.75">
      <c r="A10" s="43">
        <v>3</v>
      </c>
      <c r="B10" s="47" t="s">
        <v>49</v>
      </c>
      <c r="C10" s="47" t="s">
        <v>50</v>
      </c>
      <c r="D10" s="46" t="s">
        <v>51</v>
      </c>
      <c r="E10" s="38">
        <v>1</v>
      </c>
      <c r="F10" s="48">
        <v>14.34</v>
      </c>
      <c r="G10" s="46">
        <v>30</v>
      </c>
      <c r="H10" s="46" t="s">
        <v>3372</v>
      </c>
      <c r="I10" s="48">
        <v>14.16</v>
      </c>
      <c r="J10" s="46">
        <v>30</v>
      </c>
      <c r="K10" s="46" t="s">
        <v>3372</v>
      </c>
      <c r="L10" s="84">
        <f t="shared" si="0"/>
        <v>14.25</v>
      </c>
      <c r="M10" s="38">
        <f t="shared" si="1"/>
        <v>60</v>
      </c>
      <c r="N10" s="38">
        <f t="shared" si="2"/>
        <v>0</v>
      </c>
      <c r="O10" s="38">
        <f t="shared" si="3"/>
        <v>0</v>
      </c>
      <c r="P10" s="48">
        <v>12.5</v>
      </c>
      <c r="Q10" s="46">
        <v>30</v>
      </c>
      <c r="R10" s="46" t="s">
        <v>3372</v>
      </c>
      <c r="S10" s="48">
        <v>15.9</v>
      </c>
      <c r="T10" s="46">
        <v>30</v>
      </c>
      <c r="U10" s="46" t="s">
        <v>3372</v>
      </c>
      <c r="V10" s="48">
        <f t="shared" si="4"/>
        <v>14.2</v>
      </c>
      <c r="W10" s="46">
        <f t="shared" si="5"/>
        <v>60</v>
      </c>
      <c r="X10" s="46">
        <f t="shared" si="6"/>
        <v>0</v>
      </c>
      <c r="Y10" s="46">
        <f t="shared" si="7"/>
        <v>0</v>
      </c>
      <c r="Z10" s="46">
        <f t="shared" si="8"/>
        <v>0</v>
      </c>
      <c r="AA10" s="46">
        <f t="shared" si="9"/>
        <v>0</v>
      </c>
      <c r="AB10" s="46">
        <f t="shared" si="10"/>
        <v>0</v>
      </c>
      <c r="AC10" s="48">
        <f t="shared" si="11"/>
        <v>1</v>
      </c>
      <c r="AD10" s="48">
        <f t="shared" si="12"/>
        <v>14.225</v>
      </c>
      <c r="AE10" s="48">
        <f t="shared" si="13"/>
        <v>14.225</v>
      </c>
      <c r="AF10" s="46">
        <f t="shared" si="14"/>
        <v>120</v>
      </c>
      <c r="AG10" s="128" t="s">
        <v>3453</v>
      </c>
      <c r="AH10" s="128" t="s">
        <v>3451</v>
      </c>
      <c r="AI10" s="128" t="s">
        <v>3452</v>
      </c>
      <c r="AJ10" s="128" t="s">
        <v>3454</v>
      </c>
      <c r="AK10" s="128" t="s">
        <v>3459</v>
      </c>
      <c r="AL10" s="128" t="s">
        <v>3456</v>
      </c>
      <c r="AM10" s="128" t="s">
        <v>3457</v>
      </c>
      <c r="AN10" s="128" t="s">
        <v>3460</v>
      </c>
      <c r="AO10" s="128" t="s">
        <v>3455</v>
      </c>
      <c r="AP10" s="128" t="s">
        <v>3458</v>
      </c>
      <c r="AQ10" s="191">
        <v>2</v>
      </c>
    </row>
    <row r="11" spans="1:1347" s="16" customFormat="1" ht="27.75">
      <c r="A11" s="43">
        <v>4</v>
      </c>
      <c r="B11" s="47" t="s">
        <v>52</v>
      </c>
      <c r="C11" s="47" t="s">
        <v>53</v>
      </c>
      <c r="D11" s="46" t="s">
        <v>54</v>
      </c>
      <c r="E11" s="38">
        <v>1</v>
      </c>
      <c r="F11" s="48">
        <v>11.79</v>
      </c>
      <c r="G11" s="46">
        <v>30</v>
      </c>
      <c r="H11" s="46" t="s">
        <v>3372</v>
      </c>
      <c r="I11" s="48">
        <v>14.35</v>
      </c>
      <c r="J11" s="46">
        <v>30</v>
      </c>
      <c r="K11" s="46" t="s">
        <v>3372</v>
      </c>
      <c r="L11" s="84">
        <f t="shared" si="0"/>
        <v>13.07</v>
      </c>
      <c r="M11" s="38">
        <f t="shared" si="1"/>
        <v>60</v>
      </c>
      <c r="N11" s="38">
        <f t="shared" si="2"/>
        <v>0</v>
      </c>
      <c r="O11" s="38">
        <f t="shared" si="3"/>
        <v>0</v>
      </c>
      <c r="P11" s="48">
        <v>12.54</v>
      </c>
      <c r="Q11" s="46">
        <v>30</v>
      </c>
      <c r="R11" s="46" t="s">
        <v>3372</v>
      </c>
      <c r="S11" s="48">
        <v>13.41</v>
      </c>
      <c r="T11" s="46">
        <v>30</v>
      </c>
      <c r="U11" s="46" t="s">
        <v>3372</v>
      </c>
      <c r="V11" s="48">
        <f t="shared" si="4"/>
        <v>12.975</v>
      </c>
      <c r="W11" s="46">
        <f t="shared" si="5"/>
        <v>60</v>
      </c>
      <c r="X11" s="46">
        <f t="shared" si="6"/>
        <v>0</v>
      </c>
      <c r="Y11" s="46">
        <f t="shared" si="7"/>
        <v>0</v>
      </c>
      <c r="Z11" s="46">
        <f t="shared" si="8"/>
        <v>0</v>
      </c>
      <c r="AA11" s="46">
        <f t="shared" si="9"/>
        <v>0</v>
      </c>
      <c r="AB11" s="46">
        <f t="shared" si="10"/>
        <v>0</v>
      </c>
      <c r="AC11" s="48">
        <f t="shared" si="11"/>
        <v>1</v>
      </c>
      <c r="AD11" s="48">
        <f t="shared" si="12"/>
        <v>13.022500000000001</v>
      </c>
      <c r="AE11" s="48">
        <f t="shared" si="13"/>
        <v>13.022500000000001</v>
      </c>
      <c r="AF11" s="46">
        <f t="shared" si="14"/>
        <v>120</v>
      </c>
      <c r="AG11" s="128" t="s">
        <v>3453</v>
      </c>
      <c r="AH11" s="128" t="s">
        <v>3455</v>
      </c>
      <c r="AI11" s="128" t="s">
        <v>3451</v>
      </c>
      <c r="AJ11" s="128" t="s">
        <v>3452</v>
      </c>
      <c r="AK11" s="128" t="s">
        <v>3454</v>
      </c>
      <c r="AL11" s="128" t="s">
        <v>3456</v>
      </c>
      <c r="AM11" s="128" t="s">
        <v>3457</v>
      </c>
      <c r="AN11" s="128" t="s">
        <v>3460</v>
      </c>
      <c r="AO11" s="128" t="s">
        <v>3458</v>
      </c>
      <c r="AP11" s="128" t="s">
        <v>3459</v>
      </c>
      <c r="AQ11" s="191">
        <v>1</v>
      </c>
    </row>
    <row r="12" spans="1:1347" s="16" customFormat="1" ht="27.75">
      <c r="A12" s="43">
        <v>5</v>
      </c>
      <c r="B12" s="47" t="s">
        <v>55</v>
      </c>
      <c r="C12" s="47" t="s">
        <v>56</v>
      </c>
      <c r="D12" s="46" t="s">
        <v>57</v>
      </c>
      <c r="E12" s="38">
        <v>1</v>
      </c>
      <c r="F12" s="48">
        <v>12.35</v>
      </c>
      <c r="G12" s="46">
        <v>30</v>
      </c>
      <c r="H12" s="46" t="s">
        <v>3372</v>
      </c>
      <c r="I12" s="48">
        <v>10.18</v>
      </c>
      <c r="J12" s="46">
        <v>30</v>
      </c>
      <c r="K12" s="46" t="s">
        <v>3372</v>
      </c>
      <c r="L12" s="84">
        <f t="shared" si="0"/>
        <v>11.265000000000001</v>
      </c>
      <c r="M12" s="38">
        <f t="shared" si="1"/>
        <v>60</v>
      </c>
      <c r="N12" s="38">
        <f t="shared" si="2"/>
        <v>0</v>
      </c>
      <c r="O12" s="38">
        <f t="shared" si="3"/>
        <v>0</v>
      </c>
      <c r="P12" s="48">
        <v>11.22</v>
      </c>
      <c r="Q12" s="46">
        <v>30</v>
      </c>
      <c r="R12" s="46" t="s">
        <v>3372</v>
      </c>
      <c r="S12" s="48">
        <v>13.81</v>
      </c>
      <c r="T12" s="46">
        <v>30</v>
      </c>
      <c r="U12" s="46" t="s">
        <v>3372</v>
      </c>
      <c r="V12" s="48">
        <f t="shared" si="4"/>
        <v>12.515000000000001</v>
      </c>
      <c r="W12" s="46">
        <f t="shared" si="5"/>
        <v>60</v>
      </c>
      <c r="X12" s="46">
        <f t="shared" si="6"/>
        <v>0</v>
      </c>
      <c r="Y12" s="46">
        <f t="shared" si="7"/>
        <v>0</v>
      </c>
      <c r="Z12" s="46">
        <f t="shared" si="8"/>
        <v>0</v>
      </c>
      <c r="AA12" s="46">
        <f t="shared" si="9"/>
        <v>0</v>
      </c>
      <c r="AB12" s="46">
        <f t="shared" si="10"/>
        <v>0</v>
      </c>
      <c r="AC12" s="48">
        <f t="shared" si="11"/>
        <v>1</v>
      </c>
      <c r="AD12" s="48">
        <f t="shared" si="12"/>
        <v>11.89</v>
      </c>
      <c r="AE12" s="48">
        <f t="shared" si="13"/>
        <v>11.89</v>
      </c>
      <c r="AF12" s="46">
        <f t="shared" si="14"/>
        <v>120</v>
      </c>
      <c r="AG12" s="128" t="s">
        <v>3453</v>
      </c>
      <c r="AH12" s="128" t="s">
        <v>3456</v>
      </c>
      <c r="AI12" s="128" t="s">
        <v>3452</v>
      </c>
      <c r="AJ12" s="128" t="s">
        <v>3455</v>
      </c>
      <c r="AK12" s="128" t="s">
        <v>3457</v>
      </c>
      <c r="AL12" s="128" t="s">
        <v>3451</v>
      </c>
      <c r="AM12" s="128" t="s">
        <v>3454</v>
      </c>
      <c r="AN12" s="128" t="s">
        <v>3458</v>
      </c>
      <c r="AO12" s="128" t="s">
        <v>3459</v>
      </c>
      <c r="AP12" s="128" t="s">
        <v>3460</v>
      </c>
      <c r="AQ12" s="191">
        <v>3</v>
      </c>
    </row>
    <row r="13" spans="1:1347" s="16" customFormat="1" ht="27.75">
      <c r="A13" s="43">
        <v>6</v>
      </c>
      <c r="B13" s="47" t="s">
        <v>58</v>
      </c>
      <c r="C13" s="47" t="s">
        <v>59</v>
      </c>
      <c r="D13" s="46" t="s">
        <v>60</v>
      </c>
      <c r="E13" s="38">
        <v>1</v>
      </c>
      <c r="F13" s="48">
        <v>13.35</v>
      </c>
      <c r="G13" s="46">
        <v>30</v>
      </c>
      <c r="H13" s="46" t="s">
        <v>3372</v>
      </c>
      <c r="I13" s="48">
        <v>12.26</v>
      </c>
      <c r="J13" s="46">
        <v>30</v>
      </c>
      <c r="K13" s="46" t="s">
        <v>3372</v>
      </c>
      <c r="L13" s="84">
        <f t="shared" si="0"/>
        <v>12.805</v>
      </c>
      <c r="M13" s="38">
        <f t="shared" si="1"/>
        <v>60</v>
      </c>
      <c r="N13" s="38">
        <f t="shared" si="2"/>
        <v>0</v>
      </c>
      <c r="O13" s="38">
        <f t="shared" si="3"/>
        <v>0</v>
      </c>
      <c r="P13" s="48">
        <v>12.87</v>
      </c>
      <c r="Q13" s="46">
        <v>30</v>
      </c>
      <c r="R13" s="46" t="s">
        <v>3372</v>
      </c>
      <c r="S13" s="48">
        <v>15.36</v>
      </c>
      <c r="T13" s="46">
        <v>30</v>
      </c>
      <c r="U13" s="46" t="s">
        <v>3372</v>
      </c>
      <c r="V13" s="48">
        <f t="shared" si="4"/>
        <v>14.114999999999998</v>
      </c>
      <c r="W13" s="46">
        <f t="shared" si="5"/>
        <v>60</v>
      </c>
      <c r="X13" s="46">
        <f t="shared" si="6"/>
        <v>0</v>
      </c>
      <c r="Y13" s="46">
        <f t="shared" si="7"/>
        <v>0</v>
      </c>
      <c r="Z13" s="46">
        <f t="shared" si="8"/>
        <v>0</v>
      </c>
      <c r="AA13" s="46">
        <f t="shared" si="9"/>
        <v>0</v>
      </c>
      <c r="AB13" s="46">
        <f t="shared" si="10"/>
        <v>0</v>
      </c>
      <c r="AC13" s="48">
        <f t="shared" si="11"/>
        <v>1</v>
      </c>
      <c r="AD13" s="48">
        <f t="shared" si="12"/>
        <v>13.459999999999999</v>
      </c>
      <c r="AE13" s="48">
        <f t="shared" si="13"/>
        <v>13.459999999999999</v>
      </c>
      <c r="AF13" s="46">
        <f t="shared" si="14"/>
        <v>120</v>
      </c>
      <c r="AG13" s="128" t="s">
        <v>3453</v>
      </c>
      <c r="AH13" s="128" t="s">
        <v>3451</v>
      </c>
      <c r="AI13" s="128" t="s">
        <v>3454</v>
      </c>
      <c r="AJ13" s="128" t="s">
        <v>3452</v>
      </c>
      <c r="AK13" s="128" t="s">
        <v>3455</v>
      </c>
      <c r="AL13" s="128" t="s">
        <v>3457</v>
      </c>
      <c r="AM13" s="128" t="s">
        <v>3456</v>
      </c>
      <c r="AN13" s="128" t="s">
        <v>3460</v>
      </c>
      <c r="AO13" s="128" t="s">
        <v>3459</v>
      </c>
      <c r="AP13" s="128" t="s">
        <v>3458</v>
      </c>
      <c r="AQ13" s="191">
        <v>1</v>
      </c>
    </row>
    <row r="14" spans="1:1347" s="16" customFormat="1" ht="27.75">
      <c r="A14" s="43">
        <v>7</v>
      </c>
      <c r="B14" s="47" t="s">
        <v>61</v>
      </c>
      <c r="C14" s="47" t="s">
        <v>62</v>
      </c>
      <c r="D14" s="46" t="s">
        <v>63</v>
      </c>
      <c r="E14" s="38">
        <v>1</v>
      </c>
      <c r="F14" s="48">
        <v>10.5</v>
      </c>
      <c r="G14" s="46">
        <v>30</v>
      </c>
      <c r="H14" s="46" t="s">
        <v>3372</v>
      </c>
      <c r="I14" s="48">
        <v>11.7</v>
      </c>
      <c r="J14" s="46">
        <v>30</v>
      </c>
      <c r="K14" s="46" t="s">
        <v>3372</v>
      </c>
      <c r="L14" s="84">
        <f t="shared" si="0"/>
        <v>11.1</v>
      </c>
      <c r="M14" s="38">
        <f t="shared" si="1"/>
        <v>60</v>
      </c>
      <c r="N14" s="38">
        <f t="shared" si="2"/>
        <v>0</v>
      </c>
      <c r="O14" s="38">
        <f t="shared" si="3"/>
        <v>0</v>
      </c>
      <c r="P14" s="48">
        <v>10.63</v>
      </c>
      <c r="Q14" s="46">
        <v>30</v>
      </c>
      <c r="R14" s="46" t="s">
        <v>3373</v>
      </c>
      <c r="S14" s="48">
        <v>14.08</v>
      </c>
      <c r="T14" s="46">
        <v>30</v>
      </c>
      <c r="U14" s="46" t="s">
        <v>3372</v>
      </c>
      <c r="V14" s="48">
        <f t="shared" si="4"/>
        <v>12.355</v>
      </c>
      <c r="W14" s="46">
        <f t="shared" si="5"/>
        <v>60</v>
      </c>
      <c r="X14" s="46">
        <f t="shared" si="6"/>
        <v>1</v>
      </c>
      <c r="Y14" s="46">
        <f t="shared" si="7"/>
        <v>0</v>
      </c>
      <c r="Z14" s="46">
        <f t="shared" si="8"/>
        <v>1</v>
      </c>
      <c r="AA14" s="46">
        <f t="shared" si="9"/>
        <v>0</v>
      </c>
      <c r="AB14" s="46">
        <f t="shared" si="10"/>
        <v>1</v>
      </c>
      <c r="AC14" s="48">
        <f t="shared" si="11"/>
        <v>0.99</v>
      </c>
      <c r="AD14" s="48">
        <f t="shared" si="12"/>
        <v>11.727499999999999</v>
      </c>
      <c r="AE14" s="48">
        <f t="shared" si="13"/>
        <v>11.610225</v>
      </c>
      <c r="AF14" s="46">
        <f t="shared" si="14"/>
        <v>120</v>
      </c>
      <c r="AG14" s="128" t="s">
        <v>3456</v>
      </c>
      <c r="AH14" s="128" t="s">
        <v>3454</v>
      </c>
      <c r="AI14" s="128" t="s">
        <v>3451</v>
      </c>
      <c r="AJ14" s="128" t="s">
        <v>3452</v>
      </c>
      <c r="AK14" s="128" t="s">
        <v>3453</v>
      </c>
      <c r="AL14" s="128" t="s">
        <v>3455</v>
      </c>
      <c r="AM14" s="128" t="s">
        <v>3460</v>
      </c>
      <c r="AN14" s="128" t="s">
        <v>3457</v>
      </c>
      <c r="AO14" s="128" t="s">
        <v>3459</v>
      </c>
      <c r="AP14" s="128" t="s">
        <v>3458</v>
      </c>
      <c r="AQ14" s="191">
        <v>1</v>
      </c>
    </row>
    <row r="15" spans="1:1347" s="16" customFormat="1" ht="27.75">
      <c r="A15" s="43">
        <v>8</v>
      </c>
      <c r="B15" s="47" t="s">
        <v>64</v>
      </c>
      <c r="C15" s="47" t="s">
        <v>65</v>
      </c>
      <c r="D15" s="46" t="s">
        <v>66</v>
      </c>
      <c r="E15" s="38">
        <v>1</v>
      </c>
      <c r="F15" s="48">
        <v>10.43</v>
      </c>
      <c r="G15" s="46">
        <v>30</v>
      </c>
      <c r="H15" s="46" t="s">
        <v>3373</v>
      </c>
      <c r="I15" s="48">
        <v>10.01</v>
      </c>
      <c r="J15" s="46">
        <v>30</v>
      </c>
      <c r="K15" s="46" t="s">
        <v>3373</v>
      </c>
      <c r="L15" s="84">
        <f t="shared" si="0"/>
        <v>10.219999999999999</v>
      </c>
      <c r="M15" s="38">
        <f t="shared" si="1"/>
        <v>60</v>
      </c>
      <c r="N15" s="38">
        <f t="shared" si="2"/>
        <v>2</v>
      </c>
      <c r="O15" s="38">
        <f t="shared" si="3"/>
        <v>0</v>
      </c>
      <c r="P15" s="48">
        <v>9.6300000000000008</v>
      </c>
      <c r="Q15" s="46">
        <v>12</v>
      </c>
      <c r="R15" s="46" t="s">
        <v>3373</v>
      </c>
      <c r="S15" s="48">
        <v>11.8</v>
      </c>
      <c r="T15" s="46">
        <v>30</v>
      </c>
      <c r="U15" s="46" t="s">
        <v>3373</v>
      </c>
      <c r="V15" s="48">
        <f t="shared" si="4"/>
        <v>10.715</v>
      </c>
      <c r="W15" s="46">
        <f t="shared" si="5"/>
        <v>60</v>
      </c>
      <c r="X15" s="46">
        <f t="shared" si="6"/>
        <v>2</v>
      </c>
      <c r="Y15" s="46">
        <f t="shared" si="7"/>
        <v>1</v>
      </c>
      <c r="Z15" s="46">
        <f t="shared" si="8"/>
        <v>4</v>
      </c>
      <c r="AA15" s="46">
        <f t="shared" si="9"/>
        <v>1</v>
      </c>
      <c r="AB15" s="46">
        <f t="shared" si="10"/>
        <v>5</v>
      </c>
      <c r="AC15" s="48">
        <f t="shared" si="11"/>
        <v>0.95</v>
      </c>
      <c r="AD15" s="48">
        <f t="shared" si="12"/>
        <v>10.467499999999999</v>
      </c>
      <c r="AE15" s="48">
        <f t="shared" si="13"/>
        <v>9.9441249999999997</v>
      </c>
      <c r="AF15" s="46">
        <f t="shared" si="14"/>
        <v>120</v>
      </c>
      <c r="AG15" s="128" t="s">
        <v>3452</v>
      </c>
      <c r="AH15" s="128" t="s">
        <v>3457</v>
      </c>
      <c r="AI15" s="128" t="s">
        <v>3451</v>
      </c>
      <c r="AJ15" s="128" t="s">
        <v>3453</v>
      </c>
      <c r="AK15" s="128" t="s">
        <v>3455</v>
      </c>
      <c r="AL15" s="128" t="s">
        <v>3454</v>
      </c>
      <c r="AM15" s="128" t="s">
        <v>3456</v>
      </c>
      <c r="AN15" s="128" t="s">
        <v>3460</v>
      </c>
      <c r="AO15" s="128" t="s">
        <v>3459</v>
      </c>
      <c r="AP15" s="128" t="s">
        <v>3458</v>
      </c>
      <c r="AQ15" s="191">
        <v>1</v>
      </c>
    </row>
    <row r="16" spans="1:1347" s="16" customFormat="1" ht="27.75">
      <c r="A16" s="43">
        <v>9</v>
      </c>
      <c r="B16" s="47" t="s">
        <v>67</v>
      </c>
      <c r="C16" s="47" t="s">
        <v>68</v>
      </c>
      <c r="D16" s="46" t="s">
        <v>69</v>
      </c>
      <c r="E16" s="38">
        <v>1</v>
      </c>
      <c r="F16" s="48">
        <v>11.1</v>
      </c>
      <c r="G16" s="46">
        <v>30</v>
      </c>
      <c r="H16" s="46" t="s">
        <v>3372</v>
      </c>
      <c r="I16" s="48">
        <v>10</v>
      </c>
      <c r="J16" s="46">
        <v>30</v>
      </c>
      <c r="K16" s="46" t="s">
        <v>3372</v>
      </c>
      <c r="L16" s="84">
        <f t="shared" si="0"/>
        <v>10.55</v>
      </c>
      <c r="M16" s="38">
        <f t="shared" si="1"/>
        <v>60</v>
      </c>
      <c r="N16" s="38">
        <f t="shared" si="2"/>
        <v>0</v>
      </c>
      <c r="O16" s="38">
        <f t="shared" si="3"/>
        <v>0</v>
      </c>
      <c r="P16" s="48">
        <v>10.43</v>
      </c>
      <c r="Q16" s="46">
        <v>30</v>
      </c>
      <c r="R16" s="46" t="s">
        <v>3373</v>
      </c>
      <c r="S16" s="48">
        <v>12.59</v>
      </c>
      <c r="T16" s="46">
        <v>30</v>
      </c>
      <c r="U16" s="46" t="s">
        <v>3372</v>
      </c>
      <c r="V16" s="48">
        <f t="shared" si="4"/>
        <v>11.51</v>
      </c>
      <c r="W16" s="46">
        <f t="shared" si="5"/>
        <v>60</v>
      </c>
      <c r="X16" s="46">
        <f t="shared" si="6"/>
        <v>1</v>
      </c>
      <c r="Y16" s="46">
        <f t="shared" si="7"/>
        <v>0</v>
      </c>
      <c r="Z16" s="46">
        <f t="shared" si="8"/>
        <v>1</v>
      </c>
      <c r="AA16" s="46">
        <f t="shared" si="9"/>
        <v>0</v>
      </c>
      <c r="AB16" s="46">
        <f t="shared" si="10"/>
        <v>1</v>
      </c>
      <c r="AC16" s="48">
        <f t="shared" si="11"/>
        <v>0.99</v>
      </c>
      <c r="AD16" s="48">
        <f t="shared" si="12"/>
        <v>11.030000000000001</v>
      </c>
      <c r="AE16" s="48">
        <f t="shared" si="13"/>
        <v>10.919700000000001</v>
      </c>
      <c r="AF16" s="46">
        <f t="shared" si="14"/>
        <v>120</v>
      </c>
      <c r="AG16" s="128" t="s">
        <v>3453</v>
      </c>
      <c r="AH16" s="128" t="s">
        <v>3451</v>
      </c>
      <c r="AI16" s="128" t="s">
        <v>3452</v>
      </c>
      <c r="AJ16" s="128" t="s">
        <v>3454</v>
      </c>
      <c r="AK16" s="128" t="s">
        <v>3455</v>
      </c>
      <c r="AL16" s="128" t="s">
        <v>3460</v>
      </c>
      <c r="AM16" s="128" t="s">
        <v>3457</v>
      </c>
      <c r="AN16" s="128" t="s">
        <v>3456</v>
      </c>
      <c r="AO16" s="128" t="s">
        <v>3459</v>
      </c>
      <c r="AP16" s="128" t="s">
        <v>3458</v>
      </c>
      <c r="AQ16" s="191">
        <v>1</v>
      </c>
    </row>
    <row r="17" spans="1:43" s="16" customFormat="1" ht="27.75">
      <c r="A17" s="43">
        <v>10</v>
      </c>
      <c r="B17" s="47" t="s">
        <v>70</v>
      </c>
      <c r="C17" s="47" t="s">
        <v>71</v>
      </c>
      <c r="D17" s="46" t="s">
        <v>72</v>
      </c>
      <c r="E17" s="38">
        <v>1</v>
      </c>
      <c r="F17" s="48">
        <v>13.11</v>
      </c>
      <c r="G17" s="46">
        <v>30</v>
      </c>
      <c r="H17" s="46" t="s">
        <v>3372</v>
      </c>
      <c r="I17" s="48">
        <v>15.71</v>
      </c>
      <c r="J17" s="46">
        <v>30</v>
      </c>
      <c r="K17" s="46" t="s">
        <v>3372</v>
      </c>
      <c r="L17" s="84">
        <f t="shared" si="0"/>
        <v>14.41</v>
      </c>
      <c r="M17" s="38">
        <f t="shared" si="1"/>
        <v>60</v>
      </c>
      <c r="N17" s="38">
        <f t="shared" si="2"/>
        <v>0</v>
      </c>
      <c r="O17" s="38">
        <f t="shared" si="3"/>
        <v>0</v>
      </c>
      <c r="P17" s="48">
        <v>14.64</v>
      </c>
      <c r="Q17" s="46">
        <v>30</v>
      </c>
      <c r="R17" s="46" t="s">
        <v>3372</v>
      </c>
      <c r="S17" s="48">
        <v>15.95</v>
      </c>
      <c r="T17" s="46">
        <v>30</v>
      </c>
      <c r="U17" s="46" t="s">
        <v>3372</v>
      </c>
      <c r="V17" s="48">
        <f t="shared" si="4"/>
        <v>15.295</v>
      </c>
      <c r="W17" s="46">
        <f t="shared" si="5"/>
        <v>60</v>
      </c>
      <c r="X17" s="46">
        <f t="shared" si="6"/>
        <v>0</v>
      </c>
      <c r="Y17" s="46">
        <f t="shared" si="7"/>
        <v>0</v>
      </c>
      <c r="Z17" s="46">
        <f t="shared" si="8"/>
        <v>0</v>
      </c>
      <c r="AA17" s="46">
        <f t="shared" si="9"/>
        <v>0</v>
      </c>
      <c r="AB17" s="46">
        <f t="shared" si="10"/>
        <v>0</v>
      </c>
      <c r="AC17" s="48">
        <f t="shared" si="11"/>
        <v>1</v>
      </c>
      <c r="AD17" s="48">
        <f t="shared" si="12"/>
        <v>14.852499999999999</v>
      </c>
      <c r="AE17" s="48">
        <f t="shared" si="13"/>
        <v>14.852499999999999</v>
      </c>
      <c r="AF17" s="46">
        <f t="shared" si="14"/>
        <v>120</v>
      </c>
      <c r="AG17" s="128" t="s">
        <v>3451</v>
      </c>
      <c r="AH17" s="128" t="s">
        <v>3453</v>
      </c>
      <c r="AI17" s="128" t="s">
        <v>3455</v>
      </c>
      <c r="AJ17" s="128" t="s">
        <v>3452</v>
      </c>
      <c r="AK17" s="128" t="s">
        <v>3454</v>
      </c>
      <c r="AL17" s="128" t="s">
        <v>3456</v>
      </c>
      <c r="AM17" s="128" t="s">
        <v>3460</v>
      </c>
      <c r="AN17" s="128" t="s">
        <v>3457</v>
      </c>
      <c r="AO17" s="128" t="s">
        <v>3459</v>
      </c>
      <c r="AP17" s="128" t="s">
        <v>3458</v>
      </c>
      <c r="AQ17" s="191">
        <v>1</v>
      </c>
    </row>
    <row r="18" spans="1:43" s="16" customFormat="1" ht="27.75">
      <c r="A18" s="43">
        <v>11</v>
      </c>
      <c r="B18" s="47" t="s">
        <v>73</v>
      </c>
      <c r="C18" s="47" t="s">
        <v>74</v>
      </c>
      <c r="D18" s="46" t="s">
        <v>75</v>
      </c>
      <c r="E18" s="38">
        <v>1</v>
      </c>
      <c r="F18" s="48">
        <v>12.57</v>
      </c>
      <c r="G18" s="46">
        <v>30</v>
      </c>
      <c r="H18" s="46" t="s">
        <v>3372</v>
      </c>
      <c r="I18" s="48">
        <v>12.17</v>
      </c>
      <c r="J18" s="46">
        <v>30</v>
      </c>
      <c r="K18" s="46" t="s">
        <v>3372</v>
      </c>
      <c r="L18" s="84">
        <f t="shared" si="0"/>
        <v>12.370000000000001</v>
      </c>
      <c r="M18" s="38">
        <f t="shared" si="1"/>
        <v>60</v>
      </c>
      <c r="N18" s="38">
        <f t="shared" si="2"/>
        <v>0</v>
      </c>
      <c r="O18" s="38">
        <f t="shared" si="3"/>
        <v>0</v>
      </c>
      <c r="P18" s="48">
        <v>10.77</v>
      </c>
      <c r="Q18" s="46">
        <v>30</v>
      </c>
      <c r="R18" s="46" t="s">
        <v>3372</v>
      </c>
      <c r="S18" s="48">
        <v>15.54</v>
      </c>
      <c r="T18" s="46">
        <v>30</v>
      </c>
      <c r="U18" s="46" t="s">
        <v>3372</v>
      </c>
      <c r="V18" s="48">
        <f t="shared" si="4"/>
        <v>13.154999999999999</v>
      </c>
      <c r="W18" s="46">
        <f t="shared" si="5"/>
        <v>60</v>
      </c>
      <c r="X18" s="46">
        <f t="shared" si="6"/>
        <v>0</v>
      </c>
      <c r="Y18" s="46">
        <f t="shared" si="7"/>
        <v>0</v>
      </c>
      <c r="Z18" s="46">
        <f t="shared" si="8"/>
        <v>0</v>
      </c>
      <c r="AA18" s="46">
        <f t="shared" si="9"/>
        <v>0</v>
      </c>
      <c r="AB18" s="46">
        <f t="shared" si="10"/>
        <v>0</v>
      </c>
      <c r="AC18" s="48">
        <f t="shared" si="11"/>
        <v>1</v>
      </c>
      <c r="AD18" s="48">
        <f t="shared" si="12"/>
        <v>12.762499999999999</v>
      </c>
      <c r="AE18" s="48">
        <f t="shared" si="13"/>
        <v>12.762499999999999</v>
      </c>
      <c r="AF18" s="46">
        <f t="shared" si="14"/>
        <v>120</v>
      </c>
      <c r="AG18" s="128" t="s">
        <v>3453</v>
      </c>
      <c r="AH18" s="128" t="s">
        <v>3451</v>
      </c>
      <c r="AI18" s="128" t="s">
        <v>3454</v>
      </c>
      <c r="AJ18" s="128" t="s">
        <v>3456</v>
      </c>
      <c r="AK18" s="128" t="s">
        <v>3455</v>
      </c>
      <c r="AL18" s="128" t="s">
        <v>3452</v>
      </c>
      <c r="AM18" s="128" t="s">
        <v>3460</v>
      </c>
      <c r="AN18" s="128" t="s">
        <v>3457</v>
      </c>
      <c r="AO18" s="128" t="s">
        <v>3459</v>
      </c>
      <c r="AP18" s="128" t="s">
        <v>3458</v>
      </c>
      <c r="AQ18" s="191">
        <v>1</v>
      </c>
    </row>
    <row r="19" spans="1:43" s="16" customFormat="1" ht="27.75">
      <c r="A19" s="43">
        <v>12</v>
      </c>
      <c r="B19" s="47" t="s">
        <v>76</v>
      </c>
      <c r="C19" s="47" t="s">
        <v>77</v>
      </c>
      <c r="D19" s="46" t="s">
        <v>78</v>
      </c>
      <c r="E19" s="38">
        <v>1</v>
      </c>
      <c r="F19" s="48">
        <v>10.56</v>
      </c>
      <c r="G19" s="46">
        <v>30</v>
      </c>
      <c r="H19" s="46" t="s">
        <v>3372</v>
      </c>
      <c r="I19" s="48">
        <v>11.06</v>
      </c>
      <c r="J19" s="46">
        <v>30</v>
      </c>
      <c r="K19" s="46" t="s">
        <v>3373</v>
      </c>
      <c r="L19" s="84">
        <f t="shared" si="0"/>
        <v>10.81</v>
      </c>
      <c r="M19" s="38">
        <f t="shared" si="1"/>
        <v>60</v>
      </c>
      <c r="N19" s="38">
        <f t="shared" si="2"/>
        <v>1</v>
      </c>
      <c r="O19" s="38">
        <f t="shared" si="3"/>
        <v>0</v>
      </c>
      <c r="P19" s="48">
        <v>11.6</v>
      </c>
      <c r="Q19" s="46">
        <v>30</v>
      </c>
      <c r="R19" s="46" t="s">
        <v>3373</v>
      </c>
      <c r="S19" s="48">
        <v>10.119999999999999</v>
      </c>
      <c r="T19" s="46">
        <v>30</v>
      </c>
      <c r="U19" s="46" t="s">
        <v>3373</v>
      </c>
      <c r="V19" s="48">
        <f t="shared" si="4"/>
        <v>10.86</v>
      </c>
      <c r="W19" s="46">
        <f t="shared" si="5"/>
        <v>60</v>
      </c>
      <c r="X19" s="46">
        <f t="shared" si="6"/>
        <v>2</v>
      </c>
      <c r="Y19" s="46">
        <f t="shared" si="7"/>
        <v>0</v>
      </c>
      <c r="Z19" s="46">
        <f t="shared" si="8"/>
        <v>3</v>
      </c>
      <c r="AA19" s="46">
        <f t="shared" si="9"/>
        <v>0</v>
      </c>
      <c r="AB19" s="46">
        <f t="shared" si="10"/>
        <v>3</v>
      </c>
      <c r="AC19" s="48">
        <f t="shared" si="11"/>
        <v>0.97</v>
      </c>
      <c r="AD19" s="48">
        <f t="shared" si="12"/>
        <v>10.835000000000001</v>
      </c>
      <c r="AE19" s="48">
        <f t="shared" si="13"/>
        <v>10.50995</v>
      </c>
      <c r="AF19" s="46">
        <f t="shared" si="14"/>
        <v>120</v>
      </c>
      <c r="AG19" s="128" t="s">
        <v>3455</v>
      </c>
      <c r="AH19" s="128" t="s">
        <v>3454</v>
      </c>
      <c r="AI19" s="128" t="s">
        <v>3452</v>
      </c>
      <c r="AJ19" s="128" t="s">
        <v>3456</v>
      </c>
      <c r="AK19" s="128" t="s">
        <v>3451</v>
      </c>
      <c r="AL19" s="128" t="s">
        <v>3460</v>
      </c>
      <c r="AM19" s="128" t="s">
        <v>3459</v>
      </c>
      <c r="AN19" s="128" t="s">
        <v>3457</v>
      </c>
      <c r="AO19" s="128" t="s">
        <v>3458</v>
      </c>
      <c r="AP19" s="128" t="s">
        <v>3453</v>
      </c>
      <c r="AQ19" s="191">
        <v>1</v>
      </c>
    </row>
    <row r="20" spans="1:43" s="16" customFormat="1" ht="27.75">
      <c r="A20" s="43">
        <v>13</v>
      </c>
      <c r="B20" s="47" t="s">
        <v>79</v>
      </c>
      <c r="C20" s="47" t="s">
        <v>80</v>
      </c>
      <c r="D20" s="46" t="s">
        <v>81</v>
      </c>
      <c r="E20" s="38">
        <v>1</v>
      </c>
      <c r="F20" s="48">
        <v>11.63</v>
      </c>
      <c r="G20" s="46">
        <v>30</v>
      </c>
      <c r="H20" s="46" t="s">
        <v>3373</v>
      </c>
      <c r="I20" s="48">
        <v>10.58</v>
      </c>
      <c r="J20" s="46">
        <v>30</v>
      </c>
      <c r="K20" s="46" t="s">
        <v>3372</v>
      </c>
      <c r="L20" s="84">
        <f t="shared" si="0"/>
        <v>11.105</v>
      </c>
      <c r="M20" s="38">
        <f t="shared" si="1"/>
        <v>60</v>
      </c>
      <c r="N20" s="38">
        <f t="shared" si="2"/>
        <v>1</v>
      </c>
      <c r="O20" s="38">
        <f t="shared" si="3"/>
        <v>0</v>
      </c>
      <c r="P20" s="48">
        <v>9.85</v>
      </c>
      <c r="Q20" s="46">
        <v>12</v>
      </c>
      <c r="R20" s="46" t="s">
        <v>3373</v>
      </c>
      <c r="S20" s="48">
        <v>13.33</v>
      </c>
      <c r="T20" s="46">
        <v>30</v>
      </c>
      <c r="U20" s="46" t="s">
        <v>3372</v>
      </c>
      <c r="V20" s="48">
        <f t="shared" si="4"/>
        <v>11.59</v>
      </c>
      <c r="W20" s="46">
        <f t="shared" si="5"/>
        <v>60</v>
      </c>
      <c r="X20" s="46">
        <f t="shared" si="6"/>
        <v>1</v>
      </c>
      <c r="Y20" s="46">
        <f t="shared" si="7"/>
        <v>1</v>
      </c>
      <c r="Z20" s="46">
        <f t="shared" si="8"/>
        <v>2</v>
      </c>
      <c r="AA20" s="46">
        <f t="shared" si="9"/>
        <v>1</v>
      </c>
      <c r="AB20" s="46">
        <f t="shared" si="10"/>
        <v>3</v>
      </c>
      <c r="AC20" s="48">
        <f t="shared" si="11"/>
        <v>0.97</v>
      </c>
      <c r="AD20" s="48">
        <f t="shared" si="12"/>
        <v>11.3475</v>
      </c>
      <c r="AE20" s="48">
        <f t="shared" si="13"/>
        <v>11.007075</v>
      </c>
      <c r="AF20" s="46">
        <f t="shared" si="14"/>
        <v>120</v>
      </c>
      <c r="AG20" s="128" t="s">
        <v>3452</v>
      </c>
      <c r="AH20" s="128" t="s">
        <v>3455</v>
      </c>
      <c r="AI20" s="128" t="s">
        <v>3453</v>
      </c>
      <c r="AJ20" s="128" t="s">
        <v>3451</v>
      </c>
      <c r="AK20" s="128" t="s">
        <v>3456</v>
      </c>
      <c r="AL20" s="128" t="s">
        <v>3454</v>
      </c>
      <c r="AM20" s="128" t="s">
        <v>3460</v>
      </c>
      <c r="AN20" s="128" t="s">
        <v>3458</v>
      </c>
      <c r="AO20" s="128" t="s">
        <v>3457</v>
      </c>
      <c r="AP20" s="128" t="s">
        <v>3459</v>
      </c>
      <c r="AQ20" s="191">
        <v>1</v>
      </c>
    </row>
    <row r="21" spans="1:43" s="16" customFormat="1" ht="27.75">
      <c r="A21" s="43">
        <v>14</v>
      </c>
      <c r="B21" s="47" t="s">
        <v>82</v>
      </c>
      <c r="C21" s="47" t="s">
        <v>83</v>
      </c>
      <c r="D21" s="46" t="s">
        <v>84</v>
      </c>
      <c r="E21" s="38">
        <v>1</v>
      </c>
      <c r="F21" s="48">
        <v>12.53</v>
      </c>
      <c r="G21" s="46">
        <v>30</v>
      </c>
      <c r="H21" s="46" t="s">
        <v>3372</v>
      </c>
      <c r="I21" s="48">
        <v>12.95</v>
      </c>
      <c r="J21" s="46">
        <v>30</v>
      </c>
      <c r="K21" s="46" t="s">
        <v>3372</v>
      </c>
      <c r="L21" s="84">
        <f t="shared" si="0"/>
        <v>12.739999999999998</v>
      </c>
      <c r="M21" s="38">
        <f t="shared" si="1"/>
        <v>60</v>
      </c>
      <c r="N21" s="38">
        <f t="shared" si="2"/>
        <v>0</v>
      </c>
      <c r="O21" s="38">
        <f t="shared" si="3"/>
        <v>0</v>
      </c>
      <c r="P21" s="48">
        <v>13.04</v>
      </c>
      <c r="Q21" s="46">
        <v>30</v>
      </c>
      <c r="R21" s="46" t="s">
        <v>3372</v>
      </c>
      <c r="S21" s="48">
        <v>15.31</v>
      </c>
      <c r="T21" s="46">
        <v>30</v>
      </c>
      <c r="U21" s="46" t="s">
        <v>3372</v>
      </c>
      <c r="V21" s="48">
        <f t="shared" si="4"/>
        <v>14.175000000000001</v>
      </c>
      <c r="W21" s="46">
        <f t="shared" si="5"/>
        <v>60</v>
      </c>
      <c r="X21" s="46">
        <f t="shared" si="6"/>
        <v>0</v>
      </c>
      <c r="Y21" s="46">
        <f t="shared" si="7"/>
        <v>0</v>
      </c>
      <c r="Z21" s="46">
        <f t="shared" si="8"/>
        <v>0</v>
      </c>
      <c r="AA21" s="46">
        <f t="shared" si="9"/>
        <v>0</v>
      </c>
      <c r="AB21" s="46">
        <f t="shared" si="10"/>
        <v>0</v>
      </c>
      <c r="AC21" s="48">
        <f t="shared" si="11"/>
        <v>1</v>
      </c>
      <c r="AD21" s="48">
        <f t="shared" si="12"/>
        <v>13.4575</v>
      </c>
      <c r="AE21" s="48">
        <f t="shared" si="13"/>
        <v>13.4575</v>
      </c>
      <c r="AF21" s="46">
        <f t="shared" si="14"/>
        <v>120</v>
      </c>
      <c r="AG21" s="128" t="s">
        <v>3453</v>
      </c>
      <c r="AH21" s="128" t="s">
        <v>3451</v>
      </c>
      <c r="AI21" s="128" t="s">
        <v>3452</v>
      </c>
      <c r="AJ21" s="128" t="s">
        <v>3456</v>
      </c>
      <c r="AK21" s="128" t="s">
        <v>3455</v>
      </c>
      <c r="AL21" s="128" t="s">
        <v>3454</v>
      </c>
      <c r="AM21" s="128" t="s">
        <v>3457</v>
      </c>
      <c r="AN21" s="128" t="s">
        <v>3460</v>
      </c>
      <c r="AO21" s="128" t="s">
        <v>3459</v>
      </c>
      <c r="AP21" s="128" t="s">
        <v>3458</v>
      </c>
      <c r="AQ21" s="191">
        <v>2</v>
      </c>
    </row>
    <row r="22" spans="1:43" s="16" customFormat="1" ht="27.75">
      <c r="A22" s="43">
        <v>15</v>
      </c>
      <c r="B22" s="47" t="s">
        <v>85</v>
      </c>
      <c r="C22" s="47" t="s">
        <v>86</v>
      </c>
      <c r="D22" s="46" t="s">
        <v>87</v>
      </c>
      <c r="E22" s="38">
        <v>1</v>
      </c>
      <c r="F22" s="48">
        <v>10</v>
      </c>
      <c r="G22" s="46">
        <v>30</v>
      </c>
      <c r="H22" s="46" t="s">
        <v>3373</v>
      </c>
      <c r="I22" s="48">
        <v>10.69</v>
      </c>
      <c r="J22" s="46">
        <v>30</v>
      </c>
      <c r="K22" s="46" t="s">
        <v>3372</v>
      </c>
      <c r="L22" s="84">
        <f t="shared" si="0"/>
        <v>10.344999999999999</v>
      </c>
      <c r="M22" s="38">
        <f t="shared" si="1"/>
        <v>60</v>
      </c>
      <c r="N22" s="38">
        <f t="shared" si="2"/>
        <v>1</v>
      </c>
      <c r="O22" s="38">
        <f t="shared" si="3"/>
        <v>0</v>
      </c>
      <c r="P22" s="48">
        <v>10.68</v>
      </c>
      <c r="Q22" s="46">
        <v>30</v>
      </c>
      <c r="R22" s="46" t="s">
        <v>3372</v>
      </c>
      <c r="S22" s="48">
        <v>13.39</v>
      </c>
      <c r="T22" s="46">
        <v>30</v>
      </c>
      <c r="U22" s="46" t="s">
        <v>3372</v>
      </c>
      <c r="V22" s="48">
        <f t="shared" si="4"/>
        <v>12.035</v>
      </c>
      <c r="W22" s="46">
        <f t="shared" si="5"/>
        <v>60</v>
      </c>
      <c r="X22" s="46">
        <f t="shared" si="6"/>
        <v>0</v>
      </c>
      <c r="Y22" s="46">
        <f t="shared" si="7"/>
        <v>0</v>
      </c>
      <c r="Z22" s="46">
        <f t="shared" si="8"/>
        <v>1</v>
      </c>
      <c r="AA22" s="46">
        <f t="shared" si="9"/>
        <v>0</v>
      </c>
      <c r="AB22" s="46">
        <f t="shared" si="10"/>
        <v>1</v>
      </c>
      <c r="AC22" s="48">
        <f>IF(AB22=0,0.93,IF(AB22=1,0.92,IF(AB22=2,0.91,IF(AB22=3,0.9,IF(AB22=4,0.89,IF(AB22=5,0.88,IF(AB22=6,0.87)))))))</f>
        <v>0.92</v>
      </c>
      <c r="AD22" s="48">
        <f t="shared" si="12"/>
        <v>11.19</v>
      </c>
      <c r="AE22" s="48">
        <f t="shared" si="13"/>
        <v>10.2948</v>
      </c>
      <c r="AF22" s="46">
        <f t="shared" si="14"/>
        <v>120</v>
      </c>
      <c r="AG22" s="128" t="s">
        <v>3456</v>
      </c>
      <c r="AH22" s="128" t="s">
        <v>3454</v>
      </c>
      <c r="AI22" s="128" t="s">
        <v>3452</v>
      </c>
      <c r="AJ22" s="128" t="s">
        <v>3451</v>
      </c>
      <c r="AK22" s="128" t="s">
        <v>3453</v>
      </c>
      <c r="AL22" s="128" t="s">
        <v>3459</v>
      </c>
      <c r="AM22" s="128" t="s">
        <v>3457</v>
      </c>
      <c r="AN22" s="128" t="s">
        <v>3455</v>
      </c>
      <c r="AO22" s="128" t="s">
        <v>3460</v>
      </c>
      <c r="AP22" s="128" t="s">
        <v>3458</v>
      </c>
      <c r="AQ22" s="191">
        <v>2</v>
      </c>
    </row>
    <row r="23" spans="1:43" s="16" customFormat="1" ht="27.75">
      <c r="A23" s="43">
        <v>16</v>
      </c>
      <c r="B23" s="47" t="s">
        <v>88</v>
      </c>
      <c r="C23" s="47" t="s">
        <v>89</v>
      </c>
      <c r="D23" s="46" t="s">
        <v>90</v>
      </c>
      <c r="E23" s="38">
        <v>1</v>
      </c>
      <c r="F23" s="48">
        <v>15.48</v>
      </c>
      <c r="G23" s="46">
        <v>30</v>
      </c>
      <c r="H23" s="46" t="s">
        <v>3372</v>
      </c>
      <c r="I23" s="48">
        <v>15.34</v>
      </c>
      <c r="J23" s="46">
        <v>30</v>
      </c>
      <c r="K23" s="46" t="s">
        <v>3372</v>
      </c>
      <c r="L23" s="84">
        <f t="shared" si="0"/>
        <v>15.41</v>
      </c>
      <c r="M23" s="38">
        <f t="shared" si="1"/>
        <v>60</v>
      </c>
      <c r="N23" s="38">
        <f t="shared" si="2"/>
        <v>0</v>
      </c>
      <c r="O23" s="38">
        <f t="shared" si="3"/>
        <v>0</v>
      </c>
      <c r="P23" s="48">
        <v>12.96</v>
      </c>
      <c r="Q23" s="46">
        <v>30</v>
      </c>
      <c r="R23" s="46" t="s">
        <v>3372</v>
      </c>
      <c r="S23" s="48">
        <v>16.489999999999998</v>
      </c>
      <c r="T23" s="46">
        <v>30</v>
      </c>
      <c r="U23" s="46" t="s">
        <v>3372</v>
      </c>
      <c r="V23" s="48">
        <f t="shared" si="4"/>
        <v>14.725</v>
      </c>
      <c r="W23" s="46">
        <f t="shared" si="5"/>
        <v>60</v>
      </c>
      <c r="X23" s="46">
        <f t="shared" si="6"/>
        <v>0</v>
      </c>
      <c r="Y23" s="46">
        <f t="shared" si="7"/>
        <v>0</v>
      </c>
      <c r="Z23" s="46">
        <f t="shared" si="8"/>
        <v>0</v>
      </c>
      <c r="AA23" s="46">
        <f t="shared" si="9"/>
        <v>0</v>
      </c>
      <c r="AB23" s="46">
        <f t="shared" si="10"/>
        <v>0</v>
      </c>
      <c r="AC23" s="48">
        <f>IF(AB23=0,1,IF(AB23=1,0.99,IF(AB23=2,0.98,IF(AB23=3,0.97,IF(AB23=4,0.96,IF(AB23=5,0.95,IF(AB23=6,0.94)))))))</f>
        <v>1</v>
      </c>
      <c r="AD23" s="48">
        <f t="shared" si="12"/>
        <v>15.067499999999999</v>
      </c>
      <c r="AE23" s="48">
        <f t="shared" si="13"/>
        <v>15.067499999999999</v>
      </c>
      <c r="AF23" s="46">
        <f t="shared" si="14"/>
        <v>120</v>
      </c>
      <c r="AG23" s="128" t="s">
        <v>3452</v>
      </c>
      <c r="AH23" s="128" t="s">
        <v>3454</v>
      </c>
      <c r="AI23" s="128" t="s">
        <v>3455</v>
      </c>
      <c r="AJ23" s="128" t="s">
        <v>3453</v>
      </c>
      <c r="AK23" s="128" t="s">
        <v>3451</v>
      </c>
      <c r="AL23" s="128" t="s">
        <v>3456</v>
      </c>
      <c r="AM23" s="128" t="s">
        <v>3459</v>
      </c>
      <c r="AN23" s="128" t="s">
        <v>3460</v>
      </c>
      <c r="AO23" s="128" t="s">
        <v>3457</v>
      </c>
      <c r="AP23" s="128" t="s">
        <v>3458</v>
      </c>
      <c r="AQ23" s="191">
        <v>2</v>
      </c>
    </row>
    <row r="24" spans="1:43" s="16" customFormat="1" ht="27.75">
      <c r="A24" s="43">
        <v>17</v>
      </c>
      <c r="B24" s="47" t="s">
        <v>91</v>
      </c>
      <c r="C24" s="47" t="s">
        <v>92</v>
      </c>
      <c r="D24" s="46" t="s">
        <v>93</v>
      </c>
      <c r="E24" s="38">
        <v>1</v>
      </c>
      <c r="F24" s="48">
        <v>10.65</v>
      </c>
      <c r="G24" s="46">
        <v>30</v>
      </c>
      <c r="H24" s="46" t="s">
        <v>3373</v>
      </c>
      <c r="I24" s="48">
        <v>10.93</v>
      </c>
      <c r="J24" s="46">
        <v>30</v>
      </c>
      <c r="K24" s="46" t="s">
        <v>3372</v>
      </c>
      <c r="L24" s="84">
        <f t="shared" si="0"/>
        <v>10.79</v>
      </c>
      <c r="M24" s="38">
        <f t="shared" si="1"/>
        <v>60</v>
      </c>
      <c r="N24" s="38">
        <f t="shared" si="2"/>
        <v>1</v>
      </c>
      <c r="O24" s="38">
        <f t="shared" si="3"/>
        <v>0</v>
      </c>
      <c r="P24" s="48">
        <v>10.78</v>
      </c>
      <c r="Q24" s="46">
        <v>30</v>
      </c>
      <c r="R24" s="46" t="s">
        <v>3372</v>
      </c>
      <c r="S24" s="48">
        <v>13.29</v>
      </c>
      <c r="T24" s="46">
        <v>30</v>
      </c>
      <c r="U24" s="46" t="s">
        <v>3372</v>
      </c>
      <c r="V24" s="48">
        <f t="shared" si="4"/>
        <v>12.035</v>
      </c>
      <c r="W24" s="46">
        <f t="shared" si="5"/>
        <v>60</v>
      </c>
      <c r="X24" s="46">
        <f t="shared" si="6"/>
        <v>0</v>
      </c>
      <c r="Y24" s="46">
        <f t="shared" si="7"/>
        <v>0</v>
      </c>
      <c r="Z24" s="46">
        <f t="shared" si="8"/>
        <v>1</v>
      </c>
      <c r="AA24" s="46">
        <f t="shared" si="9"/>
        <v>0</v>
      </c>
      <c r="AB24" s="46">
        <f t="shared" si="10"/>
        <v>1</v>
      </c>
      <c r="AC24" s="48">
        <f>IF(AB24=0,1,IF(AB24=1,0.99,IF(AB24=2,0.98,IF(AB24=3,0.97,IF(AB24=4,0.96,IF(AB24=5,0.95,IF(AB24=6,0.94)))))))</f>
        <v>0.99</v>
      </c>
      <c r="AD24" s="48">
        <f t="shared" si="12"/>
        <v>11.4125</v>
      </c>
      <c r="AE24" s="48">
        <f t="shared" si="13"/>
        <v>11.298375</v>
      </c>
      <c r="AF24" s="46">
        <f t="shared" si="14"/>
        <v>120</v>
      </c>
      <c r="AG24" s="128" t="s">
        <v>3451</v>
      </c>
      <c r="AH24" s="128" t="s">
        <v>3456</v>
      </c>
      <c r="AI24" s="128" t="s">
        <v>3457</v>
      </c>
      <c r="AJ24" s="128" t="s">
        <v>3453</v>
      </c>
      <c r="AK24" s="128" t="s">
        <v>3454</v>
      </c>
      <c r="AL24" s="128" t="s">
        <v>3452</v>
      </c>
      <c r="AM24" s="128" t="s">
        <v>3455</v>
      </c>
      <c r="AN24" s="128" t="s">
        <v>3460</v>
      </c>
      <c r="AO24" s="128" t="s">
        <v>3459</v>
      </c>
      <c r="AP24" s="128" t="s">
        <v>3458</v>
      </c>
      <c r="AQ24" s="191">
        <v>1</v>
      </c>
    </row>
    <row r="25" spans="1:43" s="16" customFormat="1" ht="27.75">
      <c r="A25" s="43">
        <v>18</v>
      </c>
      <c r="B25" s="47" t="s">
        <v>94</v>
      </c>
      <c r="C25" s="47" t="s">
        <v>95</v>
      </c>
      <c r="D25" s="46" t="s">
        <v>96</v>
      </c>
      <c r="E25" s="38">
        <v>1</v>
      </c>
      <c r="F25" s="48">
        <v>10.58</v>
      </c>
      <c r="G25" s="46">
        <v>30</v>
      </c>
      <c r="H25" s="46" t="s">
        <v>3372</v>
      </c>
      <c r="I25" s="48">
        <v>10</v>
      </c>
      <c r="J25" s="46">
        <v>30</v>
      </c>
      <c r="K25" s="46" t="s">
        <v>3372</v>
      </c>
      <c r="L25" s="84">
        <f t="shared" si="0"/>
        <v>10.29</v>
      </c>
      <c r="M25" s="38">
        <f t="shared" si="1"/>
        <v>60</v>
      </c>
      <c r="N25" s="38">
        <f t="shared" si="2"/>
        <v>0</v>
      </c>
      <c r="O25" s="38">
        <f t="shared" si="3"/>
        <v>0</v>
      </c>
      <c r="P25" s="48">
        <v>12.03</v>
      </c>
      <c r="Q25" s="46">
        <v>30</v>
      </c>
      <c r="R25" s="46" t="s">
        <v>3372</v>
      </c>
      <c r="S25" s="48">
        <v>12.31</v>
      </c>
      <c r="T25" s="46">
        <v>30</v>
      </c>
      <c r="U25" s="46" t="s">
        <v>3372</v>
      </c>
      <c r="V25" s="48">
        <f t="shared" si="4"/>
        <v>12.17</v>
      </c>
      <c r="W25" s="46">
        <f t="shared" si="5"/>
        <v>60</v>
      </c>
      <c r="X25" s="46">
        <f t="shared" si="6"/>
        <v>0</v>
      </c>
      <c r="Y25" s="46">
        <f t="shared" si="7"/>
        <v>0</v>
      </c>
      <c r="Z25" s="46">
        <f t="shared" si="8"/>
        <v>0</v>
      </c>
      <c r="AA25" s="46">
        <f t="shared" si="9"/>
        <v>0</v>
      </c>
      <c r="AB25" s="46">
        <f t="shared" si="10"/>
        <v>0</v>
      </c>
      <c r="AC25" s="48">
        <f>IF(AB25=0,1,IF(AB25=1,0.99,IF(AB25=2,0.98,IF(AB25=3,0.97,IF(AB25=4,0.96,IF(AB25=5,0.95,IF(AB25=6,0.94)))))))</f>
        <v>1</v>
      </c>
      <c r="AD25" s="48">
        <f t="shared" si="12"/>
        <v>11.23</v>
      </c>
      <c r="AE25" s="48">
        <f t="shared" si="13"/>
        <v>11.23</v>
      </c>
      <c r="AF25" s="46">
        <f t="shared" si="14"/>
        <v>120</v>
      </c>
      <c r="AG25" s="128" t="s">
        <v>3457</v>
      </c>
      <c r="AH25" s="128" t="s">
        <v>3454</v>
      </c>
      <c r="AI25" s="128" t="s">
        <v>3461</v>
      </c>
      <c r="AJ25" s="128" t="s">
        <v>3451</v>
      </c>
      <c r="AK25" s="128" t="s">
        <v>3452</v>
      </c>
      <c r="AL25" s="128" t="s">
        <v>3456</v>
      </c>
      <c r="AM25" s="128" t="s">
        <v>3455</v>
      </c>
      <c r="AN25" s="128" t="s">
        <v>3459</v>
      </c>
      <c r="AO25" s="128" t="s">
        <v>3460</v>
      </c>
      <c r="AP25" s="128" t="s">
        <v>3458</v>
      </c>
      <c r="AQ25" s="191">
        <v>2</v>
      </c>
    </row>
    <row r="26" spans="1:43" s="16" customFormat="1" ht="21.75" customHeight="1">
      <c r="A26" s="43">
        <v>19</v>
      </c>
      <c r="B26" s="61" t="s">
        <v>97</v>
      </c>
      <c r="C26" s="61" t="s">
        <v>98</v>
      </c>
      <c r="D26" s="45" t="s">
        <v>99</v>
      </c>
      <c r="E26" s="38">
        <v>1</v>
      </c>
      <c r="F26" s="48">
        <v>10</v>
      </c>
      <c r="G26" s="46">
        <v>30</v>
      </c>
      <c r="H26" s="46" t="s">
        <v>3373</v>
      </c>
      <c r="I26" s="48">
        <v>10</v>
      </c>
      <c r="J26" s="46">
        <v>30</v>
      </c>
      <c r="K26" s="46" t="s">
        <v>3373</v>
      </c>
      <c r="L26" s="84">
        <f t="shared" si="0"/>
        <v>10</v>
      </c>
      <c r="M26" s="38">
        <f t="shared" si="1"/>
        <v>60</v>
      </c>
      <c r="N26" s="38">
        <f t="shared" si="2"/>
        <v>2</v>
      </c>
      <c r="O26" s="38">
        <f t="shared" si="3"/>
        <v>0</v>
      </c>
      <c r="P26" s="48">
        <v>10.48</v>
      </c>
      <c r="Q26" s="46">
        <v>30</v>
      </c>
      <c r="R26" s="46" t="s">
        <v>3373</v>
      </c>
      <c r="S26" s="48">
        <v>11.41</v>
      </c>
      <c r="T26" s="46">
        <v>30</v>
      </c>
      <c r="U26" s="46" t="s">
        <v>3372</v>
      </c>
      <c r="V26" s="48">
        <f t="shared" si="4"/>
        <v>10.945</v>
      </c>
      <c r="W26" s="46">
        <f t="shared" si="5"/>
        <v>60</v>
      </c>
      <c r="X26" s="46">
        <f t="shared" si="6"/>
        <v>1</v>
      </c>
      <c r="Y26" s="46">
        <f t="shared" si="7"/>
        <v>0</v>
      </c>
      <c r="Z26" s="46">
        <f t="shared" si="8"/>
        <v>3</v>
      </c>
      <c r="AA26" s="46">
        <f t="shared" si="9"/>
        <v>0</v>
      </c>
      <c r="AB26" s="46">
        <f t="shared" si="10"/>
        <v>3</v>
      </c>
      <c r="AC26" s="48">
        <f>IF(AB26=0,1,IF(AB26=1,0.99,IF(AB26=2,0.98,IF(AB26=3,0.97,IF(AB26=4,0.96,IF(AB26=5,0.95,IF(AB26=6,0.94)))))))</f>
        <v>0.97</v>
      </c>
      <c r="AD26" s="48">
        <f t="shared" si="12"/>
        <v>10.4725</v>
      </c>
      <c r="AE26" s="48">
        <f t="shared" si="13"/>
        <v>10.158325</v>
      </c>
      <c r="AF26" s="46">
        <f t="shared" si="14"/>
        <v>120</v>
      </c>
      <c r="AG26" s="128" t="s">
        <v>3453</v>
      </c>
      <c r="AH26" s="128" t="s">
        <v>3452</v>
      </c>
      <c r="AI26" s="128" t="s">
        <v>3455</v>
      </c>
      <c r="AJ26" s="128" t="s">
        <v>3456</v>
      </c>
      <c r="AK26" s="128" t="s">
        <v>3454</v>
      </c>
      <c r="AL26" s="128" t="s">
        <v>3451</v>
      </c>
      <c r="AM26" s="128" t="s">
        <v>3457</v>
      </c>
      <c r="AN26" s="128" t="s">
        <v>3460</v>
      </c>
      <c r="AO26" s="128" t="s">
        <v>3459</v>
      </c>
      <c r="AP26" s="128" t="s">
        <v>3458</v>
      </c>
      <c r="AQ26" s="191">
        <v>1</v>
      </c>
    </row>
    <row r="27" spans="1:43" s="16" customFormat="1" ht="24.75" customHeight="1">
      <c r="A27" s="43">
        <v>20</v>
      </c>
      <c r="B27" s="61" t="s">
        <v>100</v>
      </c>
      <c r="C27" s="61" t="s">
        <v>101</v>
      </c>
      <c r="D27" s="45" t="s">
        <v>102</v>
      </c>
      <c r="E27" s="38">
        <v>1</v>
      </c>
      <c r="F27" s="48">
        <v>16.510000000000002</v>
      </c>
      <c r="G27" s="46">
        <v>30</v>
      </c>
      <c r="H27" s="46" t="s">
        <v>3372</v>
      </c>
      <c r="I27" s="48">
        <v>16.98</v>
      </c>
      <c r="J27" s="46">
        <v>30</v>
      </c>
      <c r="K27" s="46" t="s">
        <v>3372</v>
      </c>
      <c r="L27" s="84">
        <f t="shared" si="0"/>
        <v>16.745000000000001</v>
      </c>
      <c r="M27" s="38">
        <f t="shared" si="1"/>
        <v>60</v>
      </c>
      <c r="N27" s="38">
        <f t="shared" si="2"/>
        <v>0</v>
      </c>
      <c r="O27" s="38">
        <f t="shared" si="3"/>
        <v>0</v>
      </c>
      <c r="P27" s="48">
        <v>13.73</v>
      </c>
      <c r="Q27" s="46">
        <v>30</v>
      </c>
      <c r="R27" s="46" t="s">
        <v>3372</v>
      </c>
      <c r="S27" s="48">
        <v>14.72</v>
      </c>
      <c r="T27" s="46">
        <v>30</v>
      </c>
      <c r="U27" s="46" t="s">
        <v>3372</v>
      </c>
      <c r="V27" s="48">
        <f t="shared" si="4"/>
        <v>14.225000000000001</v>
      </c>
      <c r="W27" s="46">
        <f t="shared" si="5"/>
        <v>60</v>
      </c>
      <c r="X27" s="46">
        <f t="shared" si="6"/>
        <v>0</v>
      </c>
      <c r="Y27" s="46">
        <f t="shared" si="7"/>
        <v>0</v>
      </c>
      <c r="Z27" s="46">
        <f t="shared" si="8"/>
        <v>0</v>
      </c>
      <c r="AA27" s="46">
        <f t="shared" si="9"/>
        <v>0</v>
      </c>
      <c r="AB27" s="46">
        <f t="shared" si="10"/>
        <v>0</v>
      </c>
      <c r="AC27" s="48">
        <f>IF(AB27=0,0.93,IF(AB27=1,0.92,IF(AB27=2,0.91,IF(AB27=3,0.9,IF(AB27=4,0.89,IF(AB27=5,0.88,IF(AB27=6,0.87)))))))</f>
        <v>0.93</v>
      </c>
      <c r="AD27" s="48">
        <f t="shared" si="12"/>
        <v>15.485000000000001</v>
      </c>
      <c r="AE27" s="48">
        <f t="shared" si="13"/>
        <v>14.401050000000001</v>
      </c>
      <c r="AF27" s="46">
        <f t="shared" si="14"/>
        <v>120</v>
      </c>
      <c r="AG27" s="128" t="s">
        <v>3456</v>
      </c>
      <c r="AH27" s="128" t="s">
        <v>3453</v>
      </c>
      <c r="AI27" s="128" t="s">
        <v>3451</v>
      </c>
      <c r="AJ27" s="128" t="s">
        <v>3454</v>
      </c>
      <c r="AK27" s="128" t="s">
        <v>3452</v>
      </c>
      <c r="AL27" s="128" t="s">
        <v>3455</v>
      </c>
      <c r="AM27" s="128" t="s">
        <v>3457</v>
      </c>
      <c r="AN27" s="128" t="s">
        <v>3460</v>
      </c>
      <c r="AO27" s="128" t="s">
        <v>3459</v>
      </c>
      <c r="AP27" s="128" t="s">
        <v>3458</v>
      </c>
      <c r="AQ27" s="191">
        <v>1</v>
      </c>
    </row>
    <row r="28" spans="1:43" s="16" customFormat="1" ht="27.75">
      <c r="A28" s="43">
        <v>21</v>
      </c>
      <c r="B28" s="61" t="s">
        <v>103</v>
      </c>
      <c r="C28" s="61" t="s">
        <v>104</v>
      </c>
      <c r="D28" s="45" t="s">
        <v>105</v>
      </c>
      <c r="E28" s="38">
        <v>1</v>
      </c>
      <c r="F28" s="48">
        <v>10.63</v>
      </c>
      <c r="G28" s="46">
        <v>30</v>
      </c>
      <c r="H28" s="46" t="s">
        <v>3373</v>
      </c>
      <c r="I28" s="48">
        <v>9.3699999999999992</v>
      </c>
      <c r="J28" s="46">
        <v>12</v>
      </c>
      <c r="K28" s="46" t="s">
        <v>3373</v>
      </c>
      <c r="L28" s="84">
        <f t="shared" si="0"/>
        <v>10</v>
      </c>
      <c r="M28" s="38">
        <f t="shared" si="1"/>
        <v>60</v>
      </c>
      <c r="N28" s="38">
        <f t="shared" si="2"/>
        <v>2</v>
      </c>
      <c r="O28" s="38">
        <f t="shared" si="3"/>
        <v>1</v>
      </c>
      <c r="P28" s="48">
        <v>9.2799999999999994</v>
      </c>
      <c r="Q28" s="46">
        <v>12</v>
      </c>
      <c r="R28" s="46" t="s">
        <v>3373</v>
      </c>
      <c r="S28" s="48">
        <v>10.72</v>
      </c>
      <c r="T28" s="46">
        <v>30</v>
      </c>
      <c r="U28" s="46" t="s">
        <v>3372</v>
      </c>
      <c r="V28" s="48">
        <f t="shared" si="4"/>
        <v>10</v>
      </c>
      <c r="W28" s="46">
        <f t="shared" si="5"/>
        <v>60</v>
      </c>
      <c r="X28" s="46">
        <f t="shared" si="6"/>
        <v>1</v>
      </c>
      <c r="Y28" s="46">
        <f t="shared" si="7"/>
        <v>1</v>
      </c>
      <c r="Z28" s="46">
        <f t="shared" si="8"/>
        <v>3</v>
      </c>
      <c r="AA28" s="46">
        <f t="shared" si="9"/>
        <v>2</v>
      </c>
      <c r="AB28" s="46">
        <f t="shared" si="10"/>
        <v>5</v>
      </c>
      <c r="AC28" s="48">
        <f>IF(AB28=0,1,IF(AB28=1,0.99,IF(AB28=2,0.98,IF(AB28=3,0.97,IF(AB28=4,0.96,IF(AB28=5,0.95,IF(AB28=6,0.94)))))))</f>
        <v>0.95</v>
      </c>
      <c r="AD28" s="48">
        <f t="shared" si="12"/>
        <v>10</v>
      </c>
      <c r="AE28" s="48">
        <f t="shared" si="13"/>
        <v>9.5</v>
      </c>
      <c r="AF28" s="46">
        <f t="shared" si="14"/>
        <v>120</v>
      </c>
      <c r="AG28" s="128" t="s">
        <v>3451</v>
      </c>
      <c r="AH28" s="128" t="s">
        <v>3453</v>
      </c>
      <c r="AI28" s="128" t="s">
        <v>3456</v>
      </c>
      <c r="AJ28" s="128" t="s">
        <v>3452</v>
      </c>
      <c r="AK28" s="128" t="s">
        <v>3454</v>
      </c>
      <c r="AL28" s="128" t="s">
        <v>3455</v>
      </c>
      <c r="AM28" s="128" t="s">
        <v>3460</v>
      </c>
      <c r="AN28" s="128" t="s">
        <v>3457</v>
      </c>
      <c r="AO28" s="128" t="s">
        <v>3459</v>
      </c>
      <c r="AP28" s="128" t="s">
        <v>3458</v>
      </c>
      <c r="AQ28" s="191">
        <v>1</v>
      </c>
    </row>
    <row r="29" spans="1:43" s="16" customFormat="1" ht="27.75">
      <c r="A29" s="43">
        <v>22</v>
      </c>
      <c r="B29" s="37" t="s">
        <v>106</v>
      </c>
      <c r="C29" s="37" t="s">
        <v>107</v>
      </c>
      <c r="D29" s="38" t="s">
        <v>108</v>
      </c>
      <c r="E29" s="38">
        <v>1</v>
      </c>
      <c r="F29" s="48">
        <v>16.57</v>
      </c>
      <c r="G29" s="46">
        <v>30</v>
      </c>
      <c r="H29" s="46" t="s">
        <v>3372</v>
      </c>
      <c r="I29" s="48">
        <v>15.26</v>
      </c>
      <c r="J29" s="46">
        <v>30</v>
      </c>
      <c r="K29" s="46" t="s">
        <v>3372</v>
      </c>
      <c r="L29" s="84">
        <f t="shared" si="0"/>
        <v>15.914999999999999</v>
      </c>
      <c r="M29" s="38">
        <f t="shared" si="1"/>
        <v>60</v>
      </c>
      <c r="N29" s="38">
        <f t="shared" si="2"/>
        <v>0</v>
      </c>
      <c r="O29" s="38">
        <f t="shared" si="3"/>
        <v>0</v>
      </c>
      <c r="P29" s="48">
        <v>15.13</v>
      </c>
      <c r="Q29" s="46">
        <v>30</v>
      </c>
      <c r="R29" s="46" t="s">
        <v>3372</v>
      </c>
      <c r="S29" s="48">
        <v>17.920000000000002</v>
      </c>
      <c r="T29" s="46">
        <v>30</v>
      </c>
      <c r="U29" s="46" t="s">
        <v>3372</v>
      </c>
      <c r="V29" s="48">
        <f t="shared" si="4"/>
        <v>16.525000000000002</v>
      </c>
      <c r="W29" s="46">
        <f t="shared" si="5"/>
        <v>60</v>
      </c>
      <c r="X29" s="46">
        <f t="shared" si="6"/>
        <v>0</v>
      </c>
      <c r="Y29" s="46">
        <f t="shared" si="7"/>
        <v>0</v>
      </c>
      <c r="Z29" s="46">
        <f t="shared" si="8"/>
        <v>0</v>
      </c>
      <c r="AA29" s="46">
        <f t="shared" si="9"/>
        <v>0</v>
      </c>
      <c r="AB29" s="46">
        <f t="shared" si="10"/>
        <v>0</v>
      </c>
      <c r="AC29" s="48">
        <f>IF(AB29=0,1,IF(AB29=1,0.99,IF(AB29=2,0.98,IF(AB29=3,0.97,IF(AB29=4,0.96,IF(AB29=5,0.95,IF(AB29=6,0.94)))))))</f>
        <v>1</v>
      </c>
      <c r="AD29" s="48">
        <f t="shared" si="12"/>
        <v>16.22</v>
      </c>
      <c r="AE29" s="48">
        <f t="shared" si="13"/>
        <v>16.22</v>
      </c>
      <c r="AF29" s="46">
        <f t="shared" si="14"/>
        <v>120</v>
      </c>
      <c r="AG29" s="128" t="s">
        <v>3454</v>
      </c>
      <c r="AH29" s="128" t="s">
        <v>3453</v>
      </c>
      <c r="AI29" s="128" t="s">
        <v>3451</v>
      </c>
      <c r="AJ29" s="128" t="s">
        <v>3455</v>
      </c>
      <c r="AK29" s="128" t="s">
        <v>3452</v>
      </c>
      <c r="AL29" s="128" t="s">
        <v>3456</v>
      </c>
      <c r="AM29" s="128" t="s">
        <v>3457</v>
      </c>
      <c r="AN29" s="128" t="s">
        <v>3459</v>
      </c>
      <c r="AO29" s="128" t="s">
        <v>3458</v>
      </c>
      <c r="AP29" s="128" t="s">
        <v>3460</v>
      </c>
      <c r="AQ29" s="191">
        <v>2</v>
      </c>
    </row>
    <row r="30" spans="1:43" s="16" customFormat="1" ht="27.75">
      <c r="A30" s="43">
        <v>23</v>
      </c>
      <c r="B30" s="37" t="s">
        <v>109</v>
      </c>
      <c r="C30" s="37" t="s">
        <v>110</v>
      </c>
      <c r="D30" s="38" t="s">
        <v>111</v>
      </c>
      <c r="E30" s="38">
        <v>1</v>
      </c>
      <c r="F30" s="48">
        <v>10.31</v>
      </c>
      <c r="G30" s="46">
        <v>30</v>
      </c>
      <c r="H30" s="46" t="s">
        <v>3372</v>
      </c>
      <c r="I30" s="48">
        <v>10.53</v>
      </c>
      <c r="J30" s="46">
        <v>30</v>
      </c>
      <c r="K30" s="46" t="s">
        <v>3373</v>
      </c>
      <c r="L30" s="84">
        <f t="shared" si="0"/>
        <v>10.42</v>
      </c>
      <c r="M30" s="38">
        <f t="shared" si="1"/>
        <v>60</v>
      </c>
      <c r="N30" s="38">
        <f t="shared" si="2"/>
        <v>1</v>
      </c>
      <c r="O30" s="38">
        <f t="shared" si="3"/>
        <v>0</v>
      </c>
      <c r="P30" s="48">
        <v>11.17</v>
      </c>
      <c r="Q30" s="46">
        <v>30</v>
      </c>
      <c r="R30" s="46" t="s">
        <v>3373</v>
      </c>
      <c r="S30" s="48">
        <v>10.52</v>
      </c>
      <c r="T30" s="46">
        <v>30</v>
      </c>
      <c r="U30" s="46" t="s">
        <v>3372</v>
      </c>
      <c r="V30" s="48">
        <f t="shared" si="4"/>
        <v>10.844999999999999</v>
      </c>
      <c r="W30" s="46">
        <f t="shared" si="5"/>
        <v>60</v>
      </c>
      <c r="X30" s="46">
        <f t="shared" si="6"/>
        <v>1</v>
      </c>
      <c r="Y30" s="46">
        <f t="shared" si="7"/>
        <v>0</v>
      </c>
      <c r="Z30" s="46">
        <f t="shared" si="8"/>
        <v>2</v>
      </c>
      <c r="AA30" s="46">
        <f t="shared" si="9"/>
        <v>0</v>
      </c>
      <c r="AB30" s="46">
        <f t="shared" si="10"/>
        <v>2</v>
      </c>
      <c r="AC30" s="48">
        <f>IF(AB30=0,1,IF(AB30=1,0.99,IF(AB30=2,0.98,IF(AB30=3,0.97,IF(AB30=4,0.96,IF(AB30=5,0.95,IF(AB30=6,0.94)))))))</f>
        <v>0.98</v>
      </c>
      <c r="AD30" s="48">
        <f t="shared" si="12"/>
        <v>10.6325</v>
      </c>
      <c r="AE30" s="48">
        <f t="shared" si="13"/>
        <v>10.41985</v>
      </c>
      <c r="AF30" s="46">
        <f t="shared" si="14"/>
        <v>120</v>
      </c>
      <c r="AG30" s="128" t="s">
        <v>3456</v>
      </c>
      <c r="AH30" s="128" t="s">
        <v>3452</v>
      </c>
      <c r="AI30" s="128" t="s">
        <v>3451</v>
      </c>
      <c r="AJ30" s="128" t="s">
        <v>3454</v>
      </c>
      <c r="AK30" s="128" t="s">
        <v>3453</v>
      </c>
      <c r="AL30" s="128" t="s">
        <v>3457</v>
      </c>
      <c r="AM30" s="128" t="s">
        <v>3455</v>
      </c>
      <c r="AN30" s="128" t="s">
        <v>3459</v>
      </c>
      <c r="AO30" s="128" t="s">
        <v>3460</v>
      </c>
      <c r="AP30" s="128" t="s">
        <v>3458</v>
      </c>
      <c r="AQ30" s="191">
        <v>2</v>
      </c>
    </row>
    <row r="31" spans="1:43" s="16" customFormat="1" ht="27.75">
      <c r="A31" s="43">
        <v>24</v>
      </c>
      <c r="B31" s="61" t="s">
        <v>112</v>
      </c>
      <c r="C31" s="61" t="s">
        <v>113</v>
      </c>
      <c r="D31" s="45" t="s">
        <v>114</v>
      </c>
      <c r="E31" s="38">
        <v>1</v>
      </c>
      <c r="F31" s="48">
        <v>13.76</v>
      </c>
      <c r="G31" s="46">
        <v>30</v>
      </c>
      <c r="H31" s="46" t="s">
        <v>3372</v>
      </c>
      <c r="I31" s="48">
        <v>14.36</v>
      </c>
      <c r="J31" s="46">
        <v>30</v>
      </c>
      <c r="K31" s="46" t="s">
        <v>3372</v>
      </c>
      <c r="L31" s="84">
        <f t="shared" si="0"/>
        <v>14.059999999999999</v>
      </c>
      <c r="M31" s="38">
        <f t="shared" si="1"/>
        <v>60</v>
      </c>
      <c r="N31" s="38">
        <f t="shared" si="2"/>
        <v>0</v>
      </c>
      <c r="O31" s="38">
        <f t="shared" si="3"/>
        <v>0</v>
      </c>
      <c r="P31" s="48">
        <v>14.6</v>
      </c>
      <c r="Q31" s="46">
        <v>30</v>
      </c>
      <c r="R31" s="46" t="s">
        <v>3372</v>
      </c>
      <c r="S31" s="48">
        <v>15.9</v>
      </c>
      <c r="T31" s="46">
        <v>30</v>
      </c>
      <c r="U31" s="46" t="s">
        <v>3372</v>
      </c>
      <c r="V31" s="48">
        <f t="shared" si="4"/>
        <v>15.25</v>
      </c>
      <c r="W31" s="46">
        <f t="shared" si="5"/>
        <v>60</v>
      </c>
      <c r="X31" s="46">
        <f t="shared" si="6"/>
        <v>0</v>
      </c>
      <c r="Y31" s="46">
        <f t="shared" si="7"/>
        <v>0</v>
      </c>
      <c r="Z31" s="46">
        <f t="shared" si="8"/>
        <v>0</v>
      </c>
      <c r="AA31" s="46">
        <f t="shared" si="9"/>
        <v>0</v>
      </c>
      <c r="AB31" s="46">
        <f t="shared" si="10"/>
        <v>0</v>
      </c>
      <c r="AC31" s="48">
        <f>IF(AB31=0,1,IF(AB31=1,0.99,IF(AB31=2,0.98,IF(AB31=3,0.97,IF(AB31=4,0.96,IF(AB31=5,0.95,IF(AB31=6,0.94)))))))</f>
        <v>1</v>
      </c>
      <c r="AD31" s="48">
        <f t="shared" si="12"/>
        <v>14.654999999999999</v>
      </c>
      <c r="AE31" s="48">
        <f t="shared" si="13"/>
        <v>14.654999999999999</v>
      </c>
      <c r="AF31" s="46">
        <f t="shared" si="14"/>
        <v>120</v>
      </c>
      <c r="AG31" s="128" t="s">
        <v>3453</v>
      </c>
      <c r="AH31" s="128" t="s">
        <v>3451</v>
      </c>
      <c r="AI31" s="128" t="s">
        <v>3452</v>
      </c>
      <c r="AJ31" s="128" t="s">
        <v>3456</v>
      </c>
      <c r="AK31" s="128" t="s">
        <v>3455</v>
      </c>
      <c r="AL31" s="128" t="s">
        <v>3454</v>
      </c>
      <c r="AM31" s="128" t="s">
        <v>3457</v>
      </c>
      <c r="AN31" s="128" t="s">
        <v>3460</v>
      </c>
      <c r="AO31" s="128" t="s">
        <v>3459</v>
      </c>
      <c r="AP31" s="128" t="s">
        <v>3458</v>
      </c>
      <c r="AQ31" s="191">
        <v>1</v>
      </c>
    </row>
    <row r="32" spans="1:43" s="16" customFormat="1" ht="27.75">
      <c r="A32" s="43">
        <v>25</v>
      </c>
      <c r="B32" s="62" t="s">
        <v>115</v>
      </c>
      <c r="C32" s="62" t="s">
        <v>116</v>
      </c>
      <c r="D32" s="63" t="s">
        <v>117</v>
      </c>
      <c r="E32" s="38">
        <v>1</v>
      </c>
      <c r="F32" s="48">
        <v>9.99</v>
      </c>
      <c r="G32" s="46">
        <v>20</v>
      </c>
      <c r="H32" s="46" t="s">
        <v>3373</v>
      </c>
      <c r="I32" s="48">
        <v>10.01</v>
      </c>
      <c r="J32" s="46">
        <v>30</v>
      </c>
      <c r="K32" s="46" t="s">
        <v>3373</v>
      </c>
      <c r="L32" s="84">
        <f t="shared" si="0"/>
        <v>10</v>
      </c>
      <c r="M32" s="38">
        <f t="shared" si="1"/>
        <v>60</v>
      </c>
      <c r="N32" s="38">
        <f t="shared" si="2"/>
        <v>2</v>
      </c>
      <c r="O32" s="38">
        <f t="shared" si="3"/>
        <v>1</v>
      </c>
      <c r="P32" s="48">
        <v>9.69</v>
      </c>
      <c r="Q32" s="46">
        <v>16</v>
      </c>
      <c r="R32" s="46" t="s">
        <v>3373</v>
      </c>
      <c r="S32" s="48">
        <v>10.31</v>
      </c>
      <c r="T32" s="46">
        <v>30</v>
      </c>
      <c r="U32" s="46" t="s">
        <v>3372</v>
      </c>
      <c r="V32" s="48">
        <f t="shared" si="4"/>
        <v>10</v>
      </c>
      <c r="W32" s="46">
        <f t="shared" si="5"/>
        <v>60</v>
      </c>
      <c r="X32" s="46">
        <f t="shared" si="6"/>
        <v>1</v>
      </c>
      <c r="Y32" s="46">
        <f t="shared" si="7"/>
        <v>1</v>
      </c>
      <c r="Z32" s="46">
        <f t="shared" si="8"/>
        <v>3</v>
      </c>
      <c r="AA32" s="46">
        <f t="shared" si="9"/>
        <v>2</v>
      </c>
      <c r="AB32" s="46">
        <f t="shared" si="10"/>
        <v>5</v>
      </c>
      <c r="AC32" s="48">
        <f>IF(AB32=0,0.79,IF(AB32=1,0.78,IF(AB32=2,0.77,IF(AB32=3,0.76,IF(AB32=4,0.75,IF(AB32=5,0.74,IF(AB32=6,0.73)))))))</f>
        <v>0.74</v>
      </c>
      <c r="AD32" s="48">
        <f t="shared" si="12"/>
        <v>10</v>
      </c>
      <c r="AE32" s="48">
        <f t="shared" si="13"/>
        <v>7.4</v>
      </c>
      <c r="AF32" s="46">
        <f t="shared" si="14"/>
        <v>120</v>
      </c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91">
        <v>1</v>
      </c>
    </row>
    <row r="33" spans="1:43" s="16" customFormat="1" ht="27.75">
      <c r="A33" s="43">
        <v>26</v>
      </c>
      <c r="B33" s="61" t="s">
        <v>118</v>
      </c>
      <c r="C33" s="61" t="s">
        <v>119</v>
      </c>
      <c r="D33" s="45" t="s">
        <v>120</v>
      </c>
      <c r="E33" s="38">
        <v>1</v>
      </c>
      <c r="F33" s="48">
        <v>10.84</v>
      </c>
      <c r="G33" s="46">
        <v>30</v>
      </c>
      <c r="H33" s="46" t="s">
        <v>3372</v>
      </c>
      <c r="I33" s="48">
        <v>11.19</v>
      </c>
      <c r="J33" s="46">
        <v>30</v>
      </c>
      <c r="K33" s="46" t="s">
        <v>3372</v>
      </c>
      <c r="L33" s="84">
        <f t="shared" si="0"/>
        <v>11.015000000000001</v>
      </c>
      <c r="M33" s="38">
        <f t="shared" si="1"/>
        <v>60</v>
      </c>
      <c r="N33" s="38">
        <f t="shared" si="2"/>
        <v>0</v>
      </c>
      <c r="O33" s="38">
        <f t="shared" si="3"/>
        <v>0</v>
      </c>
      <c r="P33" s="48">
        <v>10.68</v>
      </c>
      <c r="Q33" s="46">
        <v>30</v>
      </c>
      <c r="R33" s="46" t="s">
        <v>3372</v>
      </c>
      <c r="S33" s="48">
        <v>11.71</v>
      </c>
      <c r="T33" s="46">
        <v>30</v>
      </c>
      <c r="U33" s="46" t="s">
        <v>3372</v>
      </c>
      <c r="V33" s="48">
        <f t="shared" si="4"/>
        <v>11.195</v>
      </c>
      <c r="W33" s="46">
        <f t="shared" si="5"/>
        <v>60</v>
      </c>
      <c r="X33" s="46">
        <f t="shared" si="6"/>
        <v>0</v>
      </c>
      <c r="Y33" s="46">
        <f t="shared" si="7"/>
        <v>0</v>
      </c>
      <c r="Z33" s="46">
        <f t="shared" si="8"/>
        <v>0</v>
      </c>
      <c r="AA33" s="46">
        <f t="shared" si="9"/>
        <v>0</v>
      </c>
      <c r="AB33" s="46">
        <f t="shared" si="10"/>
        <v>0</v>
      </c>
      <c r="AC33" s="48">
        <f>IF(AB33=0,0.86,IF(AB33=1,0.85,IF(AB33=2,0.84,IF(AB33=3,0.83,IF(AB33=4,0.82,IF(AB33=5,0.81,IF(AB33=6,0.8)))))))</f>
        <v>0.86</v>
      </c>
      <c r="AD33" s="48">
        <f t="shared" si="12"/>
        <v>11.105</v>
      </c>
      <c r="AE33" s="48">
        <f t="shared" si="13"/>
        <v>9.5503</v>
      </c>
      <c r="AF33" s="46">
        <f t="shared" si="14"/>
        <v>120</v>
      </c>
      <c r="AG33" s="128" t="s">
        <v>3451</v>
      </c>
      <c r="AH33" s="128" t="s">
        <v>3452</v>
      </c>
      <c r="AI33" s="128" t="s">
        <v>3454</v>
      </c>
      <c r="AJ33" s="128" t="s">
        <v>3457</v>
      </c>
      <c r="AK33" s="128" t="s">
        <v>3456</v>
      </c>
      <c r="AL33" s="128" t="s">
        <v>3453</v>
      </c>
      <c r="AM33" s="128" t="s">
        <v>3455</v>
      </c>
      <c r="AN33" s="128" t="s">
        <v>3460</v>
      </c>
      <c r="AO33" s="128" t="s">
        <v>3459</v>
      </c>
      <c r="AP33" s="128" t="s">
        <v>3458</v>
      </c>
      <c r="AQ33" s="191">
        <v>1</v>
      </c>
    </row>
    <row r="34" spans="1:43" s="16" customFormat="1" ht="27.75">
      <c r="A34" s="43">
        <v>27</v>
      </c>
      <c r="B34" s="37" t="s">
        <v>121</v>
      </c>
      <c r="C34" s="37" t="s">
        <v>122</v>
      </c>
      <c r="D34" s="45" t="s">
        <v>123</v>
      </c>
      <c r="E34" s="38">
        <v>1</v>
      </c>
      <c r="F34" s="48">
        <v>11.07</v>
      </c>
      <c r="G34" s="46">
        <v>30</v>
      </c>
      <c r="H34" s="46" t="s">
        <v>3373</v>
      </c>
      <c r="I34" s="48">
        <v>9.6</v>
      </c>
      <c r="J34" s="46">
        <v>24</v>
      </c>
      <c r="K34" s="46" t="s">
        <v>3372</v>
      </c>
      <c r="L34" s="84">
        <f t="shared" si="0"/>
        <v>10.335000000000001</v>
      </c>
      <c r="M34" s="38">
        <f t="shared" si="1"/>
        <v>60</v>
      </c>
      <c r="N34" s="38">
        <f t="shared" si="2"/>
        <v>1</v>
      </c>
      <c r="O34" s="38">
        <f t="shared" si="3"/>
        <v>1</v>
      </c>
      <c r="P34" s="48">
        <v>10.08</v>
      </c>
      <c r="Q34" s="46">
        <v>30</v>
      </c>
      <c r="R34" s="46" t="s">
        <v>3372</v>
      </c>
      <c r="S34" s="48">
        <v>10.06</v>
      </c>
      <c r="T34" s="46">
        <v>30</v>
      </c>
      <c r="U34" s="46" t="s">
        <v>3373</v>
      </c>
      <c r="V34" s="48">
        <f t="shared" si="4"/>
        <v>10.07</v>
      </c>
      <c r="W34" s="46">
        <f t="shared" si="5"/>
        <v>60</v>
      </c>
      <c r="X34" s="46">
        <f t="shared" si="6"/>
        <v>1</v>
      </c>
      <c r="Y34" s="46">
        <f t="shared" si="7"/>
        <v>0</v>
      </c>
      <c r="Z34" s="46">
        <f t="shared" si="8"/>
        <v>2</v>
      </c>
      <c r="AA34" s="46">
        <f t="shared" si="9"/>
        <v>1</v>
      </c>
      <c r="AB34" s="46">
        <f t="shared" si="10"/>
        <v>3</v>
      </c>
      <c r="AC34" s="48">
        <f>IF(AB34=0,0.86,IF(AB34=1,0.85,IF(AB34=2,0.84,IF(AB34=3,0.83,IF(AB34=4,0.82,IF(AB34=5,0.81,IF(AB34=6,0.8)))))))</f>
        <v>0.83</v>
      </c>
      <c r="AD34" s="48">
        <f t="shared" si="12"/>
        <v>10.202500000000001</v>
      </c>
      <c r="AE34" s="48">
        <f t="shared" si="13"/>
        <v>8.4680750000000007</v>
      </c>
      <c r="AF34" s="46">
        <f t="shared" si="14"/>
        <v>120</v>
      </c>
      <c r="AG34" s="128" t="s">
        <v>3451</v>
      </c>
      <c r="AH34" s="128" t="s">
        <v>3453</v>
      </c>
      <c r="AI34" s="128" t="s">
        <v>3455</v>
      </c>
      <c r="AJ34" s="128" t="s">
        <v>3457</v>
      </c>
      <c r="AK34" s="128" t="s">
        <v>3452</v>
      </c>
      <c r="AL34" s="128" t="s">
        <v>3454</v>
      </c>
      <c r="AM34" s="128" t="s">
        <v>3460</v>
      </c>
      <c r="AN34" s="128" t="s">
        <v>3456</v>
      </c>
      <c r="AO34" s="128" t="s">
        <v>3458</v>
      </c>
      <c r="AP34" s="128" t="s">
        <v>3459</v>
      </c>
      <c r="AQ34" s="191">
        <v>1</v>
      </c>
    </row>
    <row r="35" spans="1:43" s="16" customFormat="1" ht="27.75">
      <c r="A35" s="43">
        <v>28</v>
      </c>
      <c r="B35" s="37" t="s">
        <v>124</v>
      </c>
      <c r="C35" s="37" t="s">
        <v>125</v>
      </c>
      <c r="D35" s="45" t="s">
        <v>126</v>
      </c>
      <c r="E35" s="38">
        <v>1</v>
      </c>
      <c r="F35" s="48">
        <v>11.09</v>
      </c>
      <c r="G35" s="46">
        <v>30</v>
      </c>
      <c r="H35" s="46" t="s">
        <v>3372</v>
      </c>
      <c r="I35" s="48">
        <v>10</v>
      </c>
      <c r="J35" s="46">
        <v>30</v>
      </c>
      <c r="K35" s="46" t="s">
        <v>3373</v>
      </c>
      <c r="L35" s="84">
        <f t="shared" si="0"/>
        <v>10.545</v>
      </c>
      <c r="M35" s="38">
        <f t="shared" si="1"/>
        <v>60</v>
      </c>
      <c r="N35" s="38">
        <f t="shared" si="2"/>
        <v>1</v>
      </c>
      <c r="O35" s="38">
        <f t="shared" si="3"/>
        <v>0</v>
      </c>
      <c r="P35" s="48">
        <v>9.43</v>
      </c>
      <c r="Q35" s="46">
        <v>12</v>
      </c>
      <c r="R35" s="46" t="s">
        <v>3373</v>
      </c>
      <c r="S35" s="48">
        <v>11.02</v>
      </c>
      <c r="T35" s="46">
        <v>30</v>
      </c>
      <c r="U35" s="46" t="s">
        <v>3372</v>
      </c>
      <c r="V35" s="48">
        <f t="shared" si="4"/>
        <v>10.225</v>
      </c>
      <c r="W35" s="46">
        <f t="shared" si="5"/>
        <v>60</v>
      </c>
      <c r="X35" s="46">
        <f t="shared" si="6"/>
        <v>1</v>
      </c>
      <c r="Y35" s="46">
        <f t="shared" si="7"/>
        <v>1</v>
      </c>
      <c r="Z35" s="46">
        <f t="shared" si="8"/>
        <v>2</v>
      </c>
      <c r="AA35" s="46">
        <f t="shared" si="9"/>
        <v>1</v>
      </c>
      <c r="AB35" s="46">
        <f t="shared" si="10"/>
        <v>3</v>
      </c>
      <c r="AC35" s="48">
        <f>IF(AB35=0,0.86,IF(AB35=1,0.85,IF(AB35=2,0.84,IF(AB35=3,0.83,IF(AB35=4,0.82,IF(AB35=5,0.81,IF(AB35=6,0.8)))))))</f>
        <v>0.83</v>
      </c>
      <c r="AD35" s="48">
        <f t="shared" si="12"/>
        <v>10.385</v>
      </c>
      <c r="AE35" s="48">
        <f t="shared" si="13"/>
        <v>8.6195500000000003</v>
      </c>
      <c r="AF35" s="46">
        <f t="shared" si="14"/>
        <v>120</v>
      </c>
      <c r="AG35" s="128" t="s">
        <v>3460</v>
      </c>
      <c r="AH35" s="128" t="s">
        <v>3456</v>
      </c>
      <c r="AI35" s="128" t="s">
        <v>3455</v>
      </c>
      <c r="AJ35" s="128" t="s">
        <v>3451</v>
      </c>
      <c r="AK35" s="128" t="s">
        <v>3452</v>
      </c>
      <c r="AL35" s="128" t="s">
        <v>3454</v>
      </c>
      <c r="AM35" s="128" t="s">
        <v>3457</v>
      </c>
      <c r="AN35" s="128" t="s">
        <v>3459</v>
      </c>
      <c r="AO35" s="128" t="s">
        <v>3453</v>
      </c>
      <c r="AP35" s="128" t="s">
        <v>3458</v>
      </c>
      <c r="AQ35" s="191">
        <v>1</v>
      </c>
    </row>
    <row r="36" spans="1:43" s="16" customFormat="1" ht="27.75">
      <c r="A36" s="43">
        <v>29</v>
      </c>
      <c r="B36" s="64" t="s">
        <v>127</v>
      </c>
      <c r="C36" s="64" t="s">
        <v>65</v>
      </c>
      <c r="D36" s="43" t="s">
        <v>128</v>
      </c>
      <c r="E36" s="38">
        <v>1</v>
      </c>
      <c r="F36" s="48">
        <v>10.64</v>
      </c>
      <c r="G36" s="46">
        <v>30</v>
      </c>
      <c r="H36" s="46" t="s">
        <v>3373</v>
      </c>
      <c r="I36" s="48">
        <v>10.42</v>
      </c>
      <c r="J36" s="46">
        <v>30</v>
      </c>
      <c r="K36" s="46" t="s">
        <v>3373</v>
      </c>
      <c r="L36" s="84">
        <f t="shared" si="0"/>
        <v>10.530000000000001</v>
      </c>
      <c r="M36" s="38">
        <f t="shared" si="1"/>
        <v>60</v>
      </c>
      <c r="N36" s="38">
        <f t="shared" si="2"/>
        <v>2</v>
      </c>
      <c r="O36" s="38">
        <f t="shared" si="3"/>
        <v>0</v>
      </c>
      <c r="P36" s="48">
        <v>9.92</v>
      </c>
      <c r="Q36" s="46">
        <v>16</v>
      </c>
      <c r="R36" s="46" t="s">
        <v>3373</v>
      </c>
      <c r="S36" s="48">
        <v>10.55</v>
      </c>
      <c r="T36" s="46">
        <v>30</v>
      </c>
      <c r="U36" s="46" t="s">
        <v>3372</v>
      </c>
      <c r="V36" s="48">
        <f t="shared" si="4"/>
        <v>10.234999999999999</v>
      </c>
      <c r="W36" s="46">
        <f t="shared" si="5"/>
        <v>60</v>
      </c>
      <c r="X36" s="46">
        <f t="shared" si="6"/>
        <v>1</v>
      </c>
      <c r="Y36" s="46">
        <f t="shared" si="7"/>
        <v>1</v>
      </c>
      <c r="Z36" s="46">
        <f t="shared" si="8"/>
        <v>3</v>
      </c>
      <c r="AA36" s="46">
        <f t="shared" si="9"/>
        <v>1</v>
      </c>
      <c r="AB36" s="46">
        <f t="shared" si="10"/>
        <v>4</v>
      </c>
      <c r="AC36" s="48">
        <f>IF(AB36=0,1,IF(AB36=1,0.99,IF(AB36=2,0.98,IF(AB36=3,0.97,IF(AB36=4,0.96,IF(AB36=5,0.95,IF(AB36=6,0.94)))))))</f>
        <v>0.96</v>
      </c>
      <c r="AD36" s="48">
        <f t="shared" si="12"/>
        <v>10.3825</v>
      </c>
      <c r="AE36" s="48">
        <f t="shared" si="13"/>
        <v>9.9672000000000001</v>
      </c>
      <c r="AF36" s="46">
        <f t="shared" si="14"/>
        <v>120</v>
      </c>
      <c r="AG36" s="128" t="s">
        <v>3451</v>
      </c>
      <c r="AH36" s="128" t="s">
        <v>3456</v>
      </c>
      <c r="AI36" s="128" t="s">
        <v>3452</v>
      </c>
      <c r="AJ36" s="128" t="s">
        <v>3453</v>
      </c>
      <c r="AK36" s="128" t="s">
        <v>3457</v>
      </c>
      <c r="AL36" s="128" t="s">
        <v>3455</v>
      </c>
      <c r="AM36" s="128" t="s">
        <v>3454</v>
      </c>
      <c r="AN36" s="128" t="s">
        <v>3459</v>
      </c>
      <c r="AO36" s="128" t="s">
        <v>3460</v>
      </c>
      <c r="AP36" s="128" t="s">
        <v>3458</v>
      </c>
      <c r="AQ36" s="191">
        <v>2</v>
      </c>
    </row>
    <row r="37" spans="1:43" s="16" customFormat="1" ht="27.75">
      <c r="A37" s="43">
        <v>30</v>
      </c>
      <c r="B37" s="52" t="s">
        <v>129</v>
      </c>
      <c r="C37" s="52" t="s">
        <v>130</v>
      </c>
      <c r="D37" s="50" t="s">
        <v>131</v>
      </c>
      <c r="E37" s="38">
        <v>1</v>
      </c>
      <c r="F37" s="48">
        <v>14.31</v>
      </c>
      <c r="G37" s="46">
        <v>30</v>
      </c>
      <c r="H37" s="46" t="s">
        <v>3372</v>
      </c>
      <c r="I37" s="48">
        <v>15.86</v>
      </c>
      <c r="J37" s="46">
        <v>30</v>
      </c>
      <c r="K37" s="46" t="s">
        <v>3372</v>
      </c>
      <c r="L37" s="84">
        <f t="shared" si="0"/>
        <v>15.085000000000001</v>
      </c>
      <c r="M37" s="38">
        <f t="shared" si="1"/>
        <v>60</v>
      </c>
      <c r="N37" s="38">
        <f t="shared" si="2"/>
        <v>0</v>
      </c>
      <c r="O37" s="38">
        <f t="shared" si="3"/>
        <v>0</v>
      </c>
      <c r="P37" s="48">
        <v>15.79</v>
      </c>
      <c r="Q37" s="46">
        <v>30</v>
      </c>
      <c r="R37" s="46" t="s">
        <v>3372</v>
      </c>
      <c r="S37" s="48">
        <v>0.97</v>
      </c>
      <c r="T37" s="46">
        <v>0</v>
      </c>
      <c r="U37" s="46" t="s">
        <v>3373</v>
      </c>
      <c r="V37" s="48">
        <f t="shared" si="4"/>
        <v>8.379999999999999</v>
      </c>
      <c r="W37" s="46">
        <f t="shared" si="5"/>
        <v>30</v>
      </c>
      <c r="X37" s="46">
        <f t="shared" si="6"/>
        <v>1</v>
      </c>
      <c r="Y37" s="46">
        <f t="shared" si="7"/>
        <v>1</v>
      </c>
      <c r="Z37" s="46">
        <f t="shared" si="8"/>
        <v>1</v>
      </c>
      <c r="AA37" s="46">
        <f t="shared" si="9"/>
        <v>1</v>
      </c>
      <c r="AB37" s="46">
        <f t="shared" si="10"/>
        <v>2</v>
      </c>
      <c r="AC37" s="48">
        <f>IF(AB37=0,1,IF(AB37=1,0.99,IF(AB37=2,0.98,IF(AB37=3,0.97,IF(AB37=4,0.96,IF(AB37=5,0.95,IF(AB37=6,0.94)))))))</f>
        <v>0.98</v>
      </c>
      <c r="AD37" s="48">
        <f t="shared" si="12"/>
        <v>11.7325</v>
      </c>
      <c r="AE37" s="48">
        <f t="shared" si="13"/>
        <v>11.49785</v>
      </c>
      <c r="AF37" s="46">
        <f t="shared" si="14"/>
        <v>90</v>
      </c>
      <c r="AG37" s="128" t="s">
        <v>3451</v>
      </c>
      <c r="AH37" s="128" t="s">
        <v>3453</v>
      </c>
      <c r="AI37" s="128" t="s">
        <v>3452</v>
      </c>
      <c r="AJ37" s="128" t="s">
        <v>3454</v>
      </c>
      <c r="AK37" s="128" t="s">
        <v>3457</v>
      </c>
      <c r="AL37" s="128" t="s">
        <v>3458</v>
      </c>
      <c r="AM37" s="128" t="s">
        <v>3459</v>
      </c>
      <c r="AN37" s="128" t="s">
        <v>3455</v>
      </c>
      <c r="AO37" s="128" t="s">
        <v>3460</v>
      </c>
      <c r="AP37" s="128" t="s">
        <v>3456</v>
      </c>
      <c r="AQ37" s="191">
        <v>3</v>
      </c>
    </row>
    <row r="38" spans="1:43" s="16" customFormat="1" ht="27.75">
      <c r="A38" s="43">
        <v>31</v>
      </c>
      <c r="B38" s="61" t="s">
        <v>132</v>
      </c>
      <c r="C38" s="61" t="s">
        <v>133</v>
      </c>
      <c r="D38" s="45" t="s">
        <v>134</v>
      </c>
      <c r="E38" s="38">
        <v>1</v>
      </c>
      <c r="F38" s="48">
        <v>11.59</v>
      </c>
      <c r="G38" s="46">
        <v>30</v>
      </c>
      <c r="H38" s="46" t="s">
        <v>3372</v>
      </c>
      <c r="I38" s="48">
        <v>9.5500000000000007</v>
      </c>
      <c r="J38" s="46">
        <v>18</v>
      </c>
      <c r="K38" s="46" t="s">
        <v>3373</v>
      </c>
      <c r="L38" s="84">
        <f t="shared" si="0"/>
        <v>10.57</v>
      </c>
      <c r="M38" s="38">
        <f t="shared" si="1"/>
        <v>60</v>
      </c>
      <c r="N38" s="38">
        <f t="shared" si="2"/>
        <v>1</v>
      </c>
      <c r="O38" s="38">
        <f t="shared" si="3"/>
        <v>1</v>
      </c>
      <c r="P38" s="48">
        <v>10.9</v>
      </c>
      <c r="Q38" s="46">
        <v>30</v>
      </c>
      <c r="R38" s="46" t="s">
        <v>3373</v>
      </c>
      <c r="S38" s="48">
        <v>9.56</v>
      </c>
      <c r="T38" s="46">
        <v>21</v>
      </c>
      <c r="U38" s="46" t="s">
        <v>3373</v>
      </c>
      <c r="V38" s="48">
        <f t="shared" si="4"/>
        <v>10.23</v>
      </c>
      <c r="W38" s="46">
        <f t="shared" si="5"/>
        <v>60</v>
      </c>
      <c r="X38" s="46">
        <f t="shared" si="6"/>
        <v>2</v>
      </c>
      <c r="Y38" s="46">
        <f t="shared" si="7"/>
        <v>1</v>
      </c>
      <c r="Z38" s="46">
        <f t="shared" si="8"/>
        <v>3</v>
      </c>
      <c r="AA38" s="46">
        <f t="shared" si="9"/>
        <v>2</v>
      </c>
      <c r="AB38" s="46">
        <f t="shared" si="10"/>
        <v>5</v>
      </c>
      <c r="AC38" s="48">
        <f>IF(AB38=0,0.93,IF(AB38=1,0.92,IF(AB38=2,0.91,IF(AB38=3,0.9,IF(AB38=4,0.89,IF(AB38=5,0.88,IF(AB38=6,0.87)))))))</f>
        <v>0.88</v>
      </c>
      <c r="AD38" s="48">
        <f t="shared" si="12"/>
        <v>10.4</v>
      </c>
      <c r="AE38" s="48">
        <f t="shared" si="13"/>
        <v>9.152000000000001</v>
      </c>
      <c r="AF38" s="46">
        <f t="shared" si="14"/>
        <v>120</v>
      </c>
      <c r="AG38" s="128" t="s">
        <v>3453</v>
      </c>
      <c r="AH38" s="128" t="s">
        <v>3451</v>
      </c>
      <c r="AI38" s="128" t="s">
        <v>3456</v>
      </c>
      <c r="AJ38" s="128" t="s">
        <v>3452</v>
      </c>
      <c r="AK38" s="128" t="s">
        <v>3457</v>
      </c>
      <c r="AL38" s="128" t="s">
        <v>3455</v>
      </c>
      <c r="AM38" s="128" t="s">
        <v>3460</v>
      </c>
      <c r="AN38" s="128" t="s">
        <v>3454</v>
      </c>
      <c r="AO38" s="128" t="s">
        <v>3458</v>
      </c>
      <c r="AP38" s="128" t="s">
        <v>3459</v>
      </c>
      <c r="AQ38" s="191">
        <v>1</v>
      </c>
    </row>
    <row r="39" spans="1:43" s="16" customFormat="1" ht="27.75">
      <c r="A39" s="43">
        <v>32</v>
      </c>
      <c r="B39" s="37" t="s">
        <v>135</v>
      </c>
      <c r="C39" s="37" t="s">
        <v>136</v>
      </c>
      <c r="D39" s="45" t="s">
        <v>137</v>
      </c>
      <c r="E39" s="38">
        <v>1</v>
      </c>
      <c r="F39" s="48">
        <v>10.89</v>
      </c>
      <c r="G39" s="46">
        <v>30</v>
      </c>
      <c r="H39" s="46" t="s">
        <v>3373</v>
      </c>
      <c r="I39" s="48">
        <v>10</v>
      </c>
      <c r="J39" s="46">
        <v>30</v>
      </c>
      <c r="K39" s="46" t="s">
        <v>3373</v>
      </c>
      <c r="L39" s="84">
        <f t="shared" si="0"/>
        <v>10.445</v>
      </c>
      <c r="M39" s="38">
        <f t="shared" si="1"/>
        <v>60</v>
      </c>
      <c r="N39" s="38">
        <f t="shared" si="2"/>
        <v>2</v>
      </c>
      <c r="O39" s="38">
        <f t="shared" si="3"/>
        <v>0</v>
      </c>
      <c r="P39" s="48" t="s">
        <v>3509</v>
      </c>
      <c r="Q39" s="46" t="s">
        <v>3509</v>
      </c>
      <c r="R39" s="46" t="s">
        <v>3509</v>
      </c>
      <c r="S39" s="48">
        <v>12.16</v>
      </c>
      <c r="T39" s="46">
        <v>30</v>
      </c>
      <c r="U39" s="46" t="s">
        <v>3372</v>
      </c>
      <c r="V39" s="48" t="e">
        <f t="shared" si="4"/>
        <v>#VALUE!</v>
      </c>
      <c r="W39" s="46" t="e">
        <f t="shared" si="5"/>
        <v>#VALUE!</v>
      </c>
      <c r="X39" s="46">
        <f t="shared" si="6"/>
        <v>1</v>
      </c>
      <c r="Y39" s="46">
        <f t="shared" si="7"/>
        <v>0</v>
      </c>
      <c r="Z39" s="46">
        <f t="shared" si="8"/>
        <v>3</v>
      </c>
      <c r="AA39" s="46">
        <f t="shared" si="9"/>
        <v>0</v>
      </c>
      <c r="AB39" s="46">
        <f t="shared" si="10"/>
        <v>3</v>
      </c>
      <c r="AC39" s="48">
        <f>IF(AB39=0,0.93,IF(AB39=1,0.92,IF(AB39=2,0.91,IF(AB39=3,0.9,IF(AB39=4,0.89,IF(AB39=5,0.88,IF(AB39=6,0.87)))))))</f>
        <v>0.9</v>
      </c>
      <c r="AD39" s="48" t="e">
        <f t="shared" si="12"/>
        <v>#VALUE!</v>
      </c>
      <c r="AE39" s="48" t="e">
        <f t="shared" si="13"/>
        <v>#VALUE!</v>
      </c>
      <c r="AF39" s="46" t="e">
        <f t="shared" si="14"/>
        <v>#VALUE!</v>
      </c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91">
        <v>1</v>
      </c>
    </row>
    <row r="40" spans="1:43" s="16" customFormat="1" ht="27.75">
      <c r="A40" s="43">
        <v>33</v>
      </c>
      <c r="B40" s="61" t="s">
        <v>138</v>
      </c>
      <c r="C40" s="61" t="s">
        <v>139</v>
      </c>
      <c r="D40" s="45" t="s">
        <v>140</v>
      </c>
      <c r="E40" s="38">
        <v>1</v>
      </c>
      <c r="F40" s="48">
        <v>11.27</v>
      </c>
      <c r="G40" s="46">
        <v>30</v>
      </c>
      <c r="H40" s="46" t="s">
        <v>3373</v>
      </c>
      <c r="I40" s="48">
        <v>8.91</v>
      </c>
      <c r="J40" s="46">
        <v>12</v>
      </c>
      <c r="K40" s="46" t="s">
        <v>3373</v>
      </c>
      <c r="L40" s="84">
        <f t="shared" si="0"/>
        <v>10.09</v>
      </c>
      <c r="M40" s="38">
        <f t="shared" si="1"/>
        <v>60</v>
      </c>
      <c r="N40" s="38">
        <f t="shared" si="2"/>
        <v>2</v>
      </c>
      <c r="O40" s="38">
        <f t="shared" si="3"/>
        <v>1</v>
      </c>
      <c r="P40" s="48">
        <v>10.01</v>
      </c>
      <c r="Q40" s="46">
        <v>30</v>
      </c>
      <c r="R40" s="46" t="s">
        <v>3373</v>
      </c>
      <c r="S40" s="48">
        <v>12.47</v>
      </c>
      <c r="T40" s="46">
        <v>30</v>
      </c>
      <c r="U40" s="46" t="s">
        <v>3372</v>
      </c>
      <c r="V40" s="48">
        <f t="shared" si="4"/>
        <v>11.24</v>
      </c>
      <c r="W40" s="46">
        <f t="shared" si="5"/>
        <v>60</v>
      </c>
      <c r="X40" s="46">
        <f t="shared" si="6"/>
        <v>1</v>
      </c>
      <c r="Y40" s="46">
        <f t="shared" si="7"/>
        <v>0</v>
      </c>
      <c r="Z40" s="46">
        <f t="shared" si="8"/>
        <v>3</v>
      </c>
      <c r="AA40" s="46">
        <f t="shared" si="9"/>
        <v>1</v>
      </c>
      <c r="AB40" s="46">
        <f t="shared" si="10"/>
        <v>4</v>
      </c>
      <c r="AC40" s="48">
        <f>IF(AB40=0,1,IF(AB40=1,0.99,IF(AB40=2,0.98,IF(AB40=3,0.97,IF(AB40=4,0.96,IF(AB40=5,0.95,IF(AB40=6,0.94)))))))</f>
        <v>0.96</v>
      </c>
      <c r="AD40" s="48">
        <f t="shared" si="12"/>
        <v>10.664999999999999</v>
      </c>
      <c r="AE40" s="48">
        <f t="shared" si="13"/>
        <v>10.238399999999999</v>
      </c>
      <c r="AF40" s="46">
        <f t="shared" si="14"/>
        <v>120</v>
      </c>
      <c r="AG40" s="128" t="s">
        <v>3451</v>
      </c>
      <c r="AH40" s="128" t="s">
        <v>3453</v>
      </c>
      <c r="AI40" s="128" t="s">
        <v>3452</v>
      </c>
      <c r="AJ40" s="128" t="s">
        <v>3456</v>
      </c>
      <c r="AK40" s="128" t="s">
        <v>3454</v>
      </c>
      <c r="AL40" s="128" t="s">
        <v>3455</v>
      </c>
      <c r="AM40" s="128" t="s">
        <v>3457</v>
      </c>
      <c r="AN40" s="128" t="s">
        <v>3460</v>
      </c>
      <c r="AO40" s="128" t="s">
        <v>3459</v>
      </c>
      <c r="AP40" s="128" t="s">
        <v>3458</v>
      </c>
      <c r="AQ40" s="191">
        <v>1</v>
      </c>
    </row>
    <row r="41" spans="1:43" s="16" customFormat="1" ht="27.75">
      <c r="A41" s="43">
        <v>34</v>
      </c>
      <c r="B41" s="37" t="s">
        <v>141</v>
      </c>
      <c r="C41" s="37" t="s">
        <v>142</v>
      </c>
      <c r="D41" s="38" t="s">
        <v>143</v>
      </c>
      <c r="E41" s="38">
        <v>1</v>
      </c>
      <c r="F41" s="48">
        <v>10.19</v>
      </c>
      <c r="G41" s="46">
        <v>30</v>
      </c>
      <c r="H41" s="46" t="s">
        <v>3372</v>
      </c>
      <c r="I41" s="48">
        <v>10.8</v>
      </c>
      <c r="J41" s="46">
        <v>30</v>
      </c>
      <c r="K41" s="46" t="s">
        <v>3373</v>
      </c>
      <c r="L41" s="84">
        <f t="shared" si="0"/>
        <v>10.495000000000001</v>
      </c>
      <c r="M41" s="38">
        <f t="shared" si="1"/>
        <v>60</v>
      </c>
      <c r="N41" s="38">
        <f t="shared" si="2"/>
        <v>1</v>
      </c>
      <c r="O41" s="38">
        <f t="shared" si="3"/>
        <v>0</v>
      </c>
      <c r="P41" s="48">
        <v>10.64</v>
      </c>
      <c r="Q41" s="46">
        <v>30</v>
      </c>
      <c r="R41" s="46" t="s">
        <v>3373</v>
      </c>
      <c r="S41" s="48">
        <v>12.04</v>
      </c>
      <c r="T41" s="46">
        <v>30</v>
      </c>
      <c r="U41" s="46" t="s">
        <v>3372</v>
      </c>
      <c r="V41" s="48">
        <f t="shared" si="4"/>
        <v>11.34</v>
      </c>
      <c r="W41" s="46">
        <f t="shared" si="5"/>
        <v>60</v>
      </c>
      <c r="X41" s="46">
        <f t="shared" si="6"/>
        <v>1</v>
      </c>
      <c r="Y41" s="46">
        <f t="shared" si="7"/>
        <v>0</v>
      </c>
      <c r="Z41" s="46">
        <f t="shared" si="8"/>
        <v>2</v>
      </c>
      <c r="AA41" s="46">
        <f t="shared" si="9"/>
        <v>0</v>
      </c>
      <c r="AB41" s="46">
        <f t="shared" si="10"/>
        <v>2</v>
      </c>
      <c r="AC41" s="48">
        <f>IF(AB41=0,1,IF(AB41=1,0.99,IF(AB41=2,0.98,IF(AB41=3,0.97,IF(AB41=4,0.96,IF(AB41=5,0.95,IF(AB41=6,0.94)))))))</f>
        <v>0.98</v>
      </c>
      <c r="AD41" s="48">
        <f t="shared" si="12"/>
        <v>10.9175</v>
      </c>
      <c r="AE41" s="48">
        <f t="shared" si="13"/>
        <v>10.699149999999999</v>
      </c>
      <c r="AF41" s="46">
        <f t="shared" si="14"/>
        <v>120</v>
      </c>
      <c r="AG41" s="128" t="s">
        <v>3456</v>
      </c>
      <c r="AH41" s="128" t="s">
        <v>3455</v>
      </c>
      <c r="AI41" s="128" t="s">
        <v>3452</v>
      </c>
      <c r="AJ41" s="128" t="s">
        <v>3454</v>
      </c>
      <c r="AK41" s="128" t="s">
        <v>3451</v>
      </c>
      <c r="AL41" s="128" t="s">
        <v>3459</v>
      </c>
      <c r="AM41" s="128" t="s">
        <v>3453</v>
      </c>
      <c r="AN41" s="128" t="s">
        <v>3460</v>
      </c>
      <c r="AO41" s="128" t="s">
        <v>3457</v>
      </c>
      <c r="AP41" s="128" t="s">
        <v>3458</v>
      </c>
      <c r="AQ41" s="191">
        <v>2</v>
      </c>
    </row>
    <row r="42" spans="1:43" s="16" customFormat="1" ht="27.75">
      <c r="A42" s="43">
        <v>35</v>
      </c>
      <c r="B42" s="61" t="s">
        <v>144</v>
      </c>
      <c r="C42" s="61" t="s">
        <v>145</v>
      </c>
      <c r="D42" s="45" t="s">
        <v>146</v>
      </c>
      <c r="E42" s="38">
        <v>1</v>
      </c>
      <c r="F42" s="48">
        <v>10</v>
      </c>
      <c r="G42" s="46">
        <v>30</v>
      </c>
      <c r="H42" s="46" t="s">
        <v>3372</v>
      </c>
      <c r="I42" s="48">
        <v>10</v>
      </c>
      <c r="J42" s="46">
        <v>30</v>
      </c>
      <c r="K42" s="46" t="s">
        <v>3373</v>
      </c>
      <c r="L42" s="84">
        <f t="shared" si="0"/>
        <v>10</v>
      </c>
      <c r="M42" s="38">
        <f t="shared" si="1"/>
        <v>60</v>
      </c>
      <c r="N42" s="38">
        <f t="shared" si="2"/>
        <v>1</v>
      </c>
      <c r="O42" s="38">
        <f t="shared" si="3"/>
        <v>0</v>
      </c>
      <c r="P42" s="48">
        <v>11.12</v>
      </c>
      <c r="Q42" s="46">
        <v>30</v>
      </c>
      <c r="R42" s="46" t="s">
        <v>3373</v>
      </c>
      <c r="S42" s="48">
        <v>9.6199999999999992</v>
      </c>
      <c r="T42" s="46">
        <v>18</v>
      </c>
      <c r="U42" s="46" t="s">
        <v>3373</v>
      </c>
      <c r="V42" s="48">
        <f t="shared" si="4"/>
        <v>10.37</v>
      </c>
      <c r="W42" s="46">
        <f t="shared" si="5"/>
        <v>60</v>
      </c>
      <c r="X42" s="46">
        <f t="shared" si="6"/>
        <v>2</v>
      </c>
      <c r="Y42" s="46">
        <f t="shared" si="7"/>
        <v>1</v>
      </c>
      <c r="Z42" s="46">
        <f t="shared" si="8"/>
        <v>3</v>
      </c>
      <c r="AA42" s="46">
        <f t="shared" si="9"/>
        <v>1</v>
      </c>
      <c r="AB42" s="46">
        <f t="shared" si="10"/>
        <v>4</v>
      </c>
      <c r="AC42" s="48">
        <f>IF(AB42=0,0.93,IF(AB42=1,0.92,IF(AB42=2,0.91,IF(AB42=3,0.9,IF(AB42=4,0.89,IF(AB42=5,0.88,IF(AB42=6,0.87)))))))</f>
        <v>0.89</v>
      </c>
      <c r="AD42" s="48">
        <f t="shared" si="12"/>
        <v>10.184999999999999</v>
      </c>
      <c r="AE42" s="48">
        <f t="shared" si="13"/>
        <v>9.0646499999999985</v>
      </c>
      <c r="AF42" s="46">
        <f t="shared" si="14"/>
        <v>120</v>
      </c>
      <c r="AG42" s="128" t="s">
        <v>3451</v>
      </c>
      <c r="AH42" s="128" t="s">
        <v>3452</v>
      </c>
      <c r="AI42" s="128" t="s">
        <v>3456</v>
      </c>
      <c r="AJ42" s="128" t="s">
        <v>3454</v>
      </c>
      <c r="AK42" s="128" t="s">
        <v>3455</v>
      </c>
      <c r="AL42" s="128" t="s">
        <v>3453</v>
      </c>
      <c r="AM42" s="128" t="s">
        <v>3457</v>
      </c>
      <c r="AN42" s="128" t="s">
        <v>3460</v>
      </c>
      <c r="AO42" s="128" t="s">
        <v>3459</v>
      </c>
      <c r="AP42" s="128" t="s">
        <v>3458</v>
      </c>
      <c r="AQ42" s="191">
        <v>1</v>
      </c>
    </row>
    <row r="43" spans="1:43" s="16" customFormat="1" ht="27.75">
      <c r="A43" s="43">
        <v>36</v>
      </c>
      <c r="B43" s="52" t="s">
        <v>147</v>
      </c>
      <c r="C43" s="52" t="s">
        <v>148</v>
      </c>
      <c r="D43" s="50" t="s">
        <v>149</v>
      </c>
      <c r="E43" s="38">
        <v>1</v>
      </c>
      <c r="F43" s="48">
        <v>17.03</v>
      </c>
      <c r="G43" s="46">
        <v>30</v>
      </c>
      <c r="H43" s="46" t="s">
        <v>3372</v>
      </c>
      <c r="I43" s="48">
        <v>17.809999999999999</v>
      </c>
      <c r="J43" s="46">
        <v>30</v>
      </c>
      <c r="K43" s="46" t="s">
        <v>3372</v>
      </c>
      <c r="L43" s="84">
        <f t="shared" si="0"/>
        <v>17.420000000000002</v>
      </c>
      <c r="M43" s="38">
        <f t="shared" si="1"/>
        <v>60</v>
      </c>
      <c r="N43" s="38">
        <f t="shared" si="2"/>
        <v>0</v>
      </c>
      <c r="O43" s="38">
        <f t="shared" si="3"/>
        <v>0</v>
      </c>
      <c r="P43" s="48">
        <v>17.739999999999998</v>
      </c>
      <c r="Q43" s="46">
        <v>30</v>
      </c>
      <c r="R43" s="46" t="s">
        <v>3372</v>
      </c>
      <c r="S43" s="48">
        <v>17.579999999999998</v>
      </c>
      <c r="T43" s="46">
        <v>30</v>
      </c>
      <c r="U43" s="46" t="s">
        <v>3372</v>
      </c>
      <c r="V43" s="48">
        <f t="shared" si="4"/>
        <v>17.659999999999997</v>
      </c>
      <c r="W43" s="46">
        <f t="shared" si="5"/>
        <v>60</v>
      </c>
      <c r="X43" s="46">
        <f t="shared" si="6"/>
        <v>0</v>
      </c>
      <c r="Y43" s="46">
        <f t="shared" si="7"/>
        <v>0</v>
      </c>
      <c r="Z43" s="46">
        <f t="shared" si="8"/>
        <v>0</v>
      </c>
      <c r="AA43" s="46">
        <f t="shared" si="9"/>
        <v>0</v>
      </c>
      <c r="AB43" s="46">
        <f t="shared" si="10"/>
        <v>0</v>
      </c>
      <c r="AC43" s="48">
        <f t="shared" ref="AC43:AC50" si="15">IF(AB43=0,1,IF(AB43=1,0.99,IF(AB43=2,0.98,IF(AB43=3,0.97,IF(AB43=4,0.96,IF(AB43=5,0.95,IF(AB43=6,0.94)))))))</f>
        <v>1</v>
      </c>
      <c r="AD43" s="48">
        <f t="shared" si="12"/>
        <v>17.54</v>
      </c>
      <c r="AE43" s="48">
        <f t="shared" si="13"/>
        <v>17.54</v>
      </c>
      <c r="AF43" s="46">
        <f t="shared" si="14"/>
        <v>120</v>
      </c>
      <c r="AG43" s="128" t="s">
        <v>3451</v>
      </c>
      <c r="AH43" s="128" t="s">
        <v>3453</v>
      </c>
      <c r="AI43" s="128" t="s">
        <v>3457</v>
      </c>
      <c r="AJ43" s="128" t="s">
        <v>3452</v>
      </c>
      <c r="AK43" s="128" t="s">
        <v>3456</v>
      </c>
      <c r="AL43" s="128" t="s">
        <v>3454</v>
      </c>
      <c r="AM43" s="128" t="s">
        <v>3455</v>
      </c>
      <c r="AN43" s="128" t="s">
        <v>3460</v>
      </c>
      <c r="AO43" s="128" t="s">
        <v>3459</v>
      </c>
      <c r="AP43" s="128" t="s">
        <v>3458</v>
      </c>
      <c r="AQ43" s="191">
        <v>1</v>
      </c>
    </row>
    <row r="44" spans="1:43" s="16" customFormat="1" ht="27.75">
      <c r="A44" s="43">
        <v>37</v>
      </c>
      <c r="B44" s="44" t="s">
        <v>150</v>
      </c>
      <c r="C44" s="44" t="s">
        <v>151</v>
      </c>
      <c r="D44" s="45" t="s">
        <v>152</v>
      </c>
      <c r="E44" s="38">
        <v>1</v>
      </c>
      <c r="F44" s="48">
        <v>15.25</v>
      </c>
      <c r="G44" s="46">
        <v>30</v>
      </c>
      <c r="H44" s="46" t="s">
        <v>3372</v>
      </c>
      <c r="I44" s="48">
        <v>15.05</v>
      </c>
      <c r="J44" s="46">
        <v>30</v>
      </c>
      <c r="K44" s="46" t="s">
        <v>3372</v>
      </c>
      <c r="L44" s="84">
        <f t="shared" si="0"/>
        <v>15.15</v>
      </c>
      <c r="M44" s="38">
        <f t="shared" si="1"/>
        <v>60</v>
      </c>
      <c r="N44" s="38">
        <f t="shared" si="2"/>
        <v>0</v>
      </c>
      <c r="O44" s="38">
        <f t="shared" si="3"/>
        <v>0</v>
      </c>
      <c r="P44" s="48">
        <v>14.86</v>
      </c>
      <c r="Q44" s="46">
        <v>30</v>
      </c>
      <c r="R44" s="46" t="s">
        <v>3372</v>
      </c>
      <c r="S44" s="48">
        <v>16.760000000000002</v>
      </c>
      <c r="T44" s="46">
        <v>30</v>
      </c>
      <c r="U44" s="46" t="s">
        <v>3372</v>
      </c>
      <c r="V44" s="48">
        <f t="shared" si="4"/>
        <v>15.81</v>
      </c>
      <c r="W44" s="46">
        <f t="shared" si="5"/>
        <v>60</v>
      </c>
      <c r="X44" s="46">
        <f t="shared" si="6"/>
        <v>0</v>
      </c>
      <c r="Y44" s="46">
        <f t="shared" si="7"/>
        <v>0</v>
      </c>
      <c r="Z44" s="46">
        <f t="shared" si="8"/>
        <v>0</v>
      </c>
      <c r="AA44" s="46">
        <f t="shared" si="9"/>
        <v>0</v>
      </c>
      <c r="AB44" s="46">
        <f t="shared" si="10"/>
        <v>0</v>
      </c>
      <c r="AC44" s="48">
        <f t="shared" si="15"/>
        <v>1</v>
      </c>
      <c r="AD44" s="48">
        <f t="shared" si="12"/>
        <v>15.48</v>
      </c>
      <c r="AE44" s="48">
        <f t="shared" si="13"/>
        <v>15.48</v>
      </c>
      <c r="AF44" s="46">
        <f t="shared" si="14"/>
        <v>120</v>
      </c>
      <c r="AG44" s="128" t="s">
        <v>3454</v>
      </c>
      <c r="AH44" s="128" t="s">
        <v>3453</v>
      </c>
      <c r="AI44" s="128" t="s">
        <v>3451</v>
      </c>
      <c r="AJ44" s="128" t="s">
        <v>3452</v>
      </c>
      <c r="AK44" s="128" t="s">
        <v>3455</v>
      </c>
      <c r="AL44" s="128" t="s">
        <v>3457</v>
      </c>
      <c r="AM44" s="128" t="s">
        <v>3456</v>
      </c>
      <c r="AN44" s="128" t="s">
        <v>3458</v>
      </c>
      <c r="AO44" s="128" t="s">
        <v>3459</v>
      </c>
      <c r="AP44" s="128" t="s">
        <v>3460</v>
      </c>
      <c r="AQ44" s="191">
        <v>3</v>
      </c>
    </row>
    <row r="45" spans="1:43" s="16" customFormat="1" ht="27.75">
      <c r="A45" s="43">
        <v>38</v>
      </c>
      <c r="B45" s="52" t="s">
        <v>153</v>
      </c>
      <c r="C45" s="52" t="s">
        <v>154</v>
      </c>
      <c r="D45" s="50" t="s">
        <v>155</v>
      </c>
      <c r="E45" s="38">
        <v>1</v>
      </c>
      <c r="F45" s="48">
        <v>15.88</v>
      </c>
      <c r="G45" s="46">
        <v>30</v>
      </c>
      <c r="H45" s="46" t="s">
        <v>3372</v>
      </c>
      <c r="I45" s="48">
        <v>17.7</v>
      </c>
      <c r="J45" s="46">
        <v>30</v>
      </c>
      <c r="K45" s="46" t="s">
        <v>3372</v>
      </c>
      <c r="L45" s="84">
        <f t="shared" si="0"/>
        <v>16.79</v>
      </c>
      <c r="M45" s="38">
        <f t="shared" si="1"/>
        <v>60</v>
      </c>
      <c r="N45" s="38">
        <f t="shared" si="2"/>
        <v>0</v>
      </c>
      <c r="O45" s="38">
        <f t="shared" si="3"/>
        <v>0</v>
      </c>
      <c r="P45" s="48">
        <v>17.07</v>
      </c>
      <c r="Q45" s="46">
        <v>30</v>
      </c>
      <c r="R45" s="46" t="s">
        <v>3372</v>
      </c>
      <c r="S45" s="48">
        <v>18.32</v>
      </c>
      <c r="T45" s="46">
        <v>30</v>
      </c>
      <c r="U45" s="46" t="s">
        <v>3372</v>
      </c>
      <c r="V45" s="48">
        <f t="shared" si="4"/>
        <v>17.695</v>
      </c>
      <c r="W45" s="46">
        <f t="shared" si="5"/>
        <v>60</v>
      </c>
      <c r="X45" s="46">
        <f t="shared" si="6"/>
        <v>0</v>
      </c>
      <c r="Y45" s="46">
        <f t="shared" si="7"/>
        <v>0</v>
      </c>
      <c r="Z45" s="46">
        <f t="shared" si="8"/>
        <v>0</v>
      </c>
      <c r="AA45" s="46">
        <f t="shared" si="9"/>
        <v>0</v>
      </c>
      <c r="AB45" s="46">
        <f t="shared" si="10"/>
        <v>0</v>
      </c>
      <c r="AC45" s="48">
        <f t="shared" si="15"/>
        <v>1</v>
      </c>
      <c r="AD45" s="48">
        <f t="shared" si="12"/>
        <v>17.2425</v>
      </c>
      <c r="AE45" s="48">
        <f t="shared" si="13"/>
        <v>17.2425</v>
      </c>
      <c r="AF45" s="46">
        <f t="shared" si="14"/>
        <v>120</v>
      </c>
      <c r="AG45" s="128" t="s">
        <v>3453</v>
      </c>
      <c r="AH45" s="128" t="s">
        <v>3451</v>
      </c>
      <c r="AI45" s="128" t="s">
        <v>3454</v>
      </c>
      <c r="AJ45" s="128" t="s">
        <v>3455</v>
      </c>
      <c r="AK45" s="128" t="s">
        <v>3452</v>
      </c>
      <c r="AL45" s="128" t="s">
        <v>3456</v>
      </c>
      <c r="AM45" s="128" t="s">
        <v>3459</v>
      </c>
      <c r="AN45" s="128" t="s">
        <v>3457</v>
      </c>
      <c r="AO45" s="128" t="s">
        <v>3460</v>
      </c>
      <c r="AP45" s="128" t="s">
        <v>3458</v>
      </c>
      <c r="AQ45" s="191">
        <v>2</v>
      </c>
    </row>
    <row r="46" spans="1:43" s="16" customFormat="1" ht="27.75">
      <c r="A46" s="43">
        <v>39</v>
      </c>
      <c r="B46" s="52" t="s">
        <v>156</v>
      </c>
      <c r="C46" s="52" t="s">
        <v>157</v>
      </c>
      <c r="D46" s="50" t="s">
        <v>158</v>
      </c>
      <c r="E46" s="38">
        <v>1</v>
      </c>
      <c r="F46" s="48">
        <v>14.02</v>
      </c>
      <c r="G46" s="46">
        <v>30</v>
      </c>
      <c r="H46" s="46" t="s">
        <v>3372</v>
      </c>
      <c r="I46" s="48">
        <v>14.72</v>
      </c>
      <c r="J46" s="46">
        <v>30</v>
      </c>
      <c r="K46" s="46" t="s">
        <v>3373</v>
      </c>
      <c r="L46" s="84">
        <f t="shared" si="0"/>
        <v>14.370000000000001</v>
      </c>
      <c r="M46" s="38">
        <f t="shared" si="1"/>
        <v>60</v>
      </c>
      <c r="N46" s="38">
        <f t="shared" si="2"/>
        <v>1</v>
      </c>
      <c r="O46" s="38">
        <f t="shared" si="3"/>
        <v>0</v>
      </c>
      <c r="P46" s="48">
        <v>15.14</v>
      </c>
      <c r="Q46" s="46">
        <v>30</v>
      </c>
      <c r="R46" s="46" t="s">
        <v>3372</v>
      </c>
      <c r="S46" s="48">
        <v>15.84</v>
      </c>
      <c r="T46" s="46">
        <v>30</v>
      </c>
      <c r="U46" s="46" t="s">
        <v>3372</v>
      </c>
      <c r="V46" s="48">
        <f t="shared" si="4"/>
        <v>15.49</v>
      </c>
      <c r="W46" s="46">
        <f t="shared" si="5"/>
        <v>60</v>
      </c>
      <c r="X46" s="46">
        <f t="shared" si="6"/>
        <v>0</v>
      </c>
      <c r="Y46" s="46">
        <f t="shared" si="7"/>
        <v>0</v>
      </c>
      <c r="Z46" s="46">
        <f t="shared" si="8"/>
        <v>1</v>
      </c>
      <c r="AA46" s="46">
        <f t="shared" si="9"/>
        <v>0</v>
      </c>
      <c r="AB46" s="46">
        <f t="shared" si="10"/>
        <v>1</v>
      </c>
      <c r="AC46" s="48">
        <f t="shared" si="15"/>
        <v>0.99</v>
      </c>
      <c r="AD46" s="48">
        <f t="shared" si="12"/>
        <v>14.93</v>
      </c>
      <c r="AE46" s="48">
        <f t="shared" si="13"/>
        <v>14.7807</v>
      </c>
      <c r="AF46" s="46">
        <f t="shared" si="14"/>
        <v>120</v>
      </c>
      <c r="AG46" s="128" t="s">
        <v>3451</v>
      </c>
      <c r="AH46" s="128" t="s">
        <v>3453</v>
      </c>
      <c r="AI46" s="128" t="s">
        <v>3452</v>
      </c>
      <c r="AJ46" s="128" t="s">
        <v>3454</v>
      </c>
      <c r="AK46" s="128" t="s">
        <v>3457</v>
      </c>
      <c r="AL46" s="128" t="s">
        <v>3458</v>
      </c>
      <c r="AM46" s="128" t="s">
        <v>3455</v>
      </c>
      <c r="AN46" s="128" t="s">
        <v>3459</v>
      </c>
      <c r="AO46" s="128" t="s">
        <v>3460</v>
      </c>
      <c r="AP46" s="128" t="s">
        <v>3456</v>
      </c>
      <c r="AQ46" s="191">
        <v>3</v>
      </c>
    </row>
    <row r="47" spans="1:43" s="16" customFormat="1" ht="27.75">
      <c r="A47" s="43">
        <v>40</v>
      </c>
      <c r="B47" s="52" t="s">
        <v>159</v>
      </c>
      <c r="C47" s="52" t="s">
        <v>160</v>
      </c>
      <c r="D47" s="50" t="s">
        <v>161</v>
      </c>
      <c r="E47" s="38">
        <v>1</v>
      </c>
      <c r="F47" s="48">
        <v>12.17</v>
      </c>
      <c r="G47" s="46">
        <v>30</v>
      </c>
      <c r="H47" s="46" t="s">
        <v>3373</v>
      </c>
      <c r="I47" s="48">
        <v>11.74</v>
      </c>
      <c r="J47" s="46">
        <v>30</v>
      </c>
      <c r="K47" s="46" t="s">
        <v>3372</v>
      </c>
      <c r="L47" s="84">
        <f t="shared" si="0"/>
        <v>11.955</v>
      </c>
      <c r="M47" s="38">
        <f t="shared" si="1"/>
        <v>60</v>
      </c>
      <c r="N47" s="38">
        <f t="shared" si="2"/>
        <v>1</v>
      </c>
      <c r="O47" s="38">
        <f t="shared" si="3"/>
        <v>0</v>
      </c>
      <c r="P47" s="48">
        <v>11.52</v>
      </c>
      <c r="Q47" s="46">
        <v>30</v>
      </c>
      <c r="R47" s="46" t="s">
        <v>3372</v>
      </c>
      <c r="S47" s="48">
        <v>12.94</v>
      </c>
      <c r="T47" s="46">
        <v>30</v>
      </c>
      <c r="U47" s="46" t="s">
        <v>3372</v>
      </c>
      <c r="V47" s="48">
        <f t="shared" si="4"/>
        <v>12.23</v>
      </c>
      <c r="W47" s="46">
        <f t="shared" si="5"/>
        <v>60</v>
      </c>
      <c r="X47" s="46">
        <f t="shared" si="6"/>
        <v>0</v>
      </c>
      <c r="Y47" s="46">
        <f t="shared" si="7"/>
        <v>0</v>
      </c>
      <c r="Z47" s="46">
        <f t="shared" si="8"/>
        <v>1</v>
      </c>
      <c r="AA47" s="46">
        <f t="shared" si="9"/>
        <v>0</v>
      </c>
      <c r="AB47" s="46">
        <f t="shared" si="10"/>
        <v>1</v>
      </c>
      <c r="AC47" s="48">
        <f t="shared" si="15"/>
        <v>0.99</v>
      </c>
      <c r="AD47" s="48">
        <f t="shared" si="12"/>
        <v>12.092500000000001</v>
      </c>
      <c r="AE47" s="48">
        <f t="shared" si="13"/>
        <v>11.971575000000001</v>
      </c>
      <c r="AF47" s="46">
        <f t="shared" si="14"/>
        <v>120</v>
      </c>
      <c r="AG47" s="128" t="s">
        <v>3453</v>
      </c>
      <c r="AH47" s="128" t="s">
        <v>3460</v>
      </c>
      <c r="AI47" s="128" t="s">
        <v>3452</v>
      </c>
      <c r="AJ47" s="128" t="s">
        <v>3451</v>
      </c>
      <c r="AK47" s="128" t="s">
        <v>3458</v>
      </c>
      <c r="AL47" s="128" t="s">
        <v>3455</v>
      </c>
      <c r="AM47" s="128" t="s">
        <v>3457</v>
      </c>
      <c r="AN47" s="128" t="s">
        <v>3454</v>
      </c>
      <c r="AO47" s="128" t="s">
        <v>3462</v>
      </c>
      <c r="AP47" s="128" t="s">
        <v>3456</v>
      </c>
      <c r="AQ47" s="191">
        <v>3</v>
      </c>
    </row>
    <row r="48" spans="1:43" s="16" customFormat="1" ht="27.75">
      <c r="A48" s="43">
        <v>41</v>
      </c>
      <c r="B48" s="61" t="s">
        <v>162</v>
      </c>
      <c r="C48" s="61" t="s">
        <v>45</v>
      </c>
      <c r="D48" s="45" t="s">
        <v>163</v>
      </c>
      <c r="E48" s="38">
        <v>1</v>
      </c>
      <c r="F48" s="48">
        <v>10.25</v>
      </c>
      <c r="G48" s="46">
        <v>30</v>
      </c>
      <c r="H48" s="46" t="s">
        <v>3373</v>
      </c>
      <c r="I48" s="48">
        <v>11.52</v>
      </c>
      <c r="J48" s="46">
        <v>30</v>
      </c>
      <c r="K48" s="46" t="s">
        <v>3372</v>
      </c>
      <c r="L48" s="84">
        <f t="shared" si="0"/>
        <v>10.885</v>
      </c>
      <c r="M48" s="38">
        <f t="shared" si="1"/>
        <v>60</v>
      </c>
      <c r="N48" s="38">
        <f t="shared" si="2"/>
        <v>1</v>
      </c>
      <c r="O48" s="38">
        <f t="shared" si="3"/>
        <v>0</v>
      </c>
      <c r="P48" s="48">
        <v>8.93</v>
      </c>
      <c r="Q48" s="46">
        <v>10</v>
      </c>
      <c r="R48" s="46" t="s">
        <v>3373</v>
      </c>
      <c r="S48" s="48">
        <v>11.56</v>
      </c>
      <c r="T48" s="46">
        <v>30</v>
      </c>
      <c r="U48" s="46" t="s">
        <v>3372</v>
      </c>
      <c r="V48" s="48">
        <f t="shared" si="4"/>
        <v>10.245000000000001</v>
      </c>
      <c r="W48" s="46">
        <f t="shared" si="5"/>
        <v>60</v>
      </c>
      <c r="X48" s="46">
        <f t="shared" si="6"/>
        <v>1</v>
      </c>
      <c r="Y48" s="46">
        <f t="shared" si="7"/>
        <v>1</v>
      </c>
      <c r="Z48" s="46">
        <f t="shared" si="8"/>
        <v>2</v>
      </c>
      <c r="AA48" s="46">
        <f t="shared" si="9"/>
        <v>1</v>
      </c>
      <c r="AB48" s="46">
        <f t="shared" si="10"/>
        <v>3</v>
      </c>
      <c r="AC48" s="48">
        <f t="shared" si="15"/>
        <v>0.97</v>
      </c>
      <c r="AD48" s="48">
        <f t="shared" si="12"/>
        <v>10.565000000000001</v>
      </c>
      <c r="AE48" s="48">
        <f t="shared" si="13"/>
        <v>10.248050000000001</v>
      </c>
      <c r="AF48" s="46">
        <f t="shared" si="14"/>
        <v>120</v>
      </c>
      <c r="AG48" s="128" t="s">
        <v>3456</v>
      </c>
      <c r="AH48" s="128" t="s">
        <v>3451</v>
      </c>
      <c r="AI48" s="128" t="s">
        <v>3452</v>
      </c>
      <c r="AJ48" s="128" t="s">
        <v>3454</v>
      </c>
      <c r="AK48" s="128" t="s">
        <v>3453</v>
      </c>
      <c r="AL48" s="128" t="s">
        <v>3455</v>
      </c>
      <c r="AM48" s="128" t="s">
        <v>3457</v>
      </c>
      <c r="AN48" s="128" t="s">
        <v>3460</v>
      </c>
      <c r="AO48" s="128" t="s">
        <v>3462</v>
      </c>
      <c r="AP48" s="128" t="s">
        <v>3458</v>
      </c>
      <c r="AQ48" s="191">
        <v>1</v>
      </c>
    </row>
    <row r="49" spans="1:43" s="16" customFormat="1" ht="27.75">
      <c r="A49" s="43">
        <v>42</v>
      </c>
      <c r="B49" s="52" t="s">
        <v>164</v>
      </c>
      <c r="C49" s="52" t="s">
        <v>165</v>
      </c>
      <c r="D49" s="50" t="s">
        <v>166</v>
      </c>
      <c r="E49" s="38">
        <v>1</v>
      </c>
      <c r="F49" s="48">
        <v>17.010000000000002</v>
      </c>
      <c r="G49" s="46">
        <v>30</v>
      </c>
      <c r="H49" s="46" t="s">
        <v>3372</v>
      </c>
      <c r="I49" s="48">
        <v>17.29</v>
      </c>
      <c r="J49" s="46">
        <v>30</v>
      </c>
      <c r="K49" s="46" t="s">
        <v>3372</v>
      </c>
      <c r="L49" s="84">
        <f t="shared" si="0"/>
        <v>17.149999999999999</v>
      </c>
      <c r="M49" s="38">
        <f t="shared" si="1"/>
        <v>60</v>
      </c>
      <c r="N49" s="38">
        <f t="shared" si="2"/>
        <v>0</v>
      </c>
      <c r="O49" s="38">
        <f t="shared" si="3"/>
        <v>0</v>
      </c>
      <c r="P49" s="48">
        <v>17.899999999999999</v>
      </c>
      <c r="Q49" s="46">
        <v>30</v>
      </c>
      <c r="R49" s="46" t="s">
        <v>3372</v>
      </c>
      <c r="S49" s="48">
        <v>19.38</v>
      </c>
      <c r="T49" s="46">
        <v>30</v>
      </c>
      <c r="U49" s="46" t="s">
        <v>3372</v>
      </c>
      <c r="V49" s="48">
        <f t="shared" si="4"/>
        <v>18.64</v>
      </c>
      <c r="W49" s="46">
        <f t="shared" si="5"/>
        <v>60</v>
      </c>
      <c r="X49" s="46">
        <f t="shared" si="6"/>
        <v>0</v>
      </c>
      <c r="Y49" s="46">
        <f t="shared" si="7"/>
        <v>0</v>
      </c>
      <c r="Z49" s="46">
        <f t="shared" si="8"/>
        <v>0</v>
      </c>
      <c r="AA49" s="46">
        <f t="shared" si="9"/>
        <v>0</v>
      </c>
      <c r="AB49" s="46">
        <f t="shared" si="10"/>
        <v>0</v>
      </c>
      <c r="AC49" s="48">
        <f t="shared" si="15"/>
        <v>1</v>
      </c>
      <c r="AD49" s="48">
        <f t="shared" si="12"/>
        <v>17.895</v>
      </c>
      <c r="AE49" s="48">
        <f t="shared" si="13"/>
        <v>17.895</v>
      </c>
      <c r="AF49" s="46">
        <f t="shared" si="14"/>
        <v>120</v>
      </c>
      <c r="AG49" s="128" t="s">
        <v>3451</v>
      </c>
      <c r="AH49" s="128" t="s">
        <v>3457</v>
      </c>
      <c r="AI49" s="128" t="s">
        <v>3455</v>
      </c>
      <c r="AJ49" s="128" t="s">
        <v>3453</v>
      </c>
      <c r="AK49" s="128" t="s">
        <v>3452</v>
      </c>
      <c r="AL49" s="128" t="s">
        <v>3456</v>
      </c>
      <c r="AM49" s="128" t="s">
        <v>3454</v>
      </c>
      <c r="AN49" s="128" t="s">
        <v>3458</v>
      </c>
      <c r="AO49" s="128" t="s">
        <v>3460</v>
      </c>
      <c r="AP49" s="128" t="s">
        <v>3459</v>
      </c>
      <c r="AQ49" s="191">
        <v>3</v>
      </c>
    </row>
    <row r="50" spans="1:43" s="16" customFormat="1" ht="27.75">
      <c r="A50" s="43">
        <v>43</v>
      </c>
      <c r="B50" s="47" t="s">
        <v>167</v>
      </c>
      <c r="C50" s="47" t="s">
        <v>168</v>
      </c>
      <c r="D50" s="46" t="s">
        <v>169</v>
      </c>
      <c r="E50" s="38">
        <v>1</v>
      </c>
      <c r="F50" s="48">
        <v>11.3</v>
      </c>
      <c r="G50" s="46">
        <v>30</v>
      </c>
      <c r="H50" s="46" t="s">
        <v>3372</v>
      </c>
      <c r="I50" s="48">
        <v>11.31</v>
      </c>
      <c r="J50" s="46">
        <v>30</v>
      </c>
      <c r="K50" s="46" t="s">
        <v>3372</v>
      </c>
      <c r="L50" s="84">
        <f t="shared" si="0"/>
        <v>11.305</v>
      </c>
      <c r="M50" s="38">
        <f t="shared" si="1"/>
        <v>60</v>
      </c>
      <c r="N50" s="38">
        <f t="shared" si="2"/>
        <v>0</v>
      </c>
      <c r="O50" s="38">
        <f t="shared" si="3"/>
        <v>0</v>
      </c>
      <c r="P50" s="48">
        <v>10.94</v>
      </c>
      <c r="Q50" s="46">
        <v>30</v>
      </c>
      <c r="R50" s="46" t="s">
        <v>3372</v>
      </c>
      <c r="S50" s="48">
        <v>13.51</v>
      </c>
      <c r="T50" s="46">
        <v>30</v>
      </c>
      <c r="U50" s="46" t="s">
        <v>3372</v>
      </c>
      <c r="V50" s="48">
        <f t="shared" si="4"/>
        <v>12.225</v>
      </c>
      <c r="W50" s="46">
        <f t="shared" si="5"/>
        <v>60</v>
      </c>
      <c r="X50" s="46">
        <f t="shared" si="6"/>
        <v>0</v>
      </c>
      <c r="Y50" s="46">
        <f t="shared" si="7"/>
        <v>0</v>
      </c>
      <c r="Z50" s="46">
        <f t="shared" si="8"/>
        <v>0</v>
      </c>
      <c r="AA50" s="46">
        <f t="shared" si="9"/>
        <v>0</v>
      </c>
      <c r="AB50" s="46">
        <f t="shared" si="10"/>
        <v>0</v>
      </c>
      <c r="AC50" s="48">
        <f t="shared" si="15"/>
        <v>1</v>
      </c>
      <c r="AD50" s="48">
        <f t="shared" si="12"/>
        <v>11.765000000000001</v>
      </c>
      <c r="AE50" s="48">
        <f t="shared" si="13"/>
        <v>11.765000000000001</v>
      </c>
      <c r="AF50" s="46">
        <f t="shared" si="14"/>
        <v>120</v>
      </c>
      <c r="AG50" s="128" t="s">
        <v>3453</v>
      </c>
      <c r="AH50" s="128" t="s">
        <v>3451</v>
      </c>
      <c r="AI50" s="128" t="s">
        <v>3452</v>
      </c>
      <c r="AJ50" s="128" t="s">
        <v>3454</v>
      </c>
      <c r="AK50" s="128" t="s">
        <v>3459</v>
      </c>
      <c r="AL50" s="128" t="s">
        <v>3456</v>
      </c>
      <c r="AM50" s="128" t="s">
        <v>3457</v>
      </c>
      <c r="AN50" s="128" t="s">
        <v>3460</v>
      </c>
      <c r="AO50" s="128" t="s">
        <v>3455</v>
      </c>
      <c r="AP50" s="128" t="s">
        <v>3458</v>
      </c>
      <c r="AQ50" s="191">
        <v>2</v>
      </c>
    </row>
    <row r="51" spans="1:43" s="16" customFormat="1" ht="27.75">
      <c r="A51" s="43">
        <v>44</v>
      </c>
      <c r="B51" s="61" t="s">
        <v>170</v>
      </c>
      <c r="C51" s="61" t="s">
        <v>171</v>
      </c>
      <c r="D51" s="45" t="s">
        <v>172</v>
      </c>
      <c r="E51" s="38">
        <v>1</v>
      </c>
      <c r="F51" s="48">
        <v>11.92</v>
      </c>
      <c r="G51" s="46">
        <v>30</v>
      </c>
      <c r="H51" s="46" t="s">
        <v>3372</v>
      </c>
      <c r="I51" s="48">
        <v>9.68</v>
      </c>
      <c r="J51" s="46">
        <v>18</v>
      </c>
      <c r="K51" s="46" t="s">
        <v>3373</v>
      </c>
      <c r="L51" s="84">
        <f t="shared" si="0"/>
        <v>10.8</v>
      </c>
      <c r="M51" s="38">
        <f t="shared" si="1"/>
        <v>60</v>
      </c>
      <c r="N51" s="38">
        <f t="shared" si="2"/>
        <v>1</v>
      </c>
      <c r="O51" s="38">
        <f t="shared" si="3"/>
        <v>1</v>
      </c>
      <c r="P51" s="48">
        <v>8.91</v>
      </c>
      <c r="Q51" s="46">
        <v>10</v>
      </c>
      <c r="R51" s="46" t="s">
        <v>3373</v>
      </c>
      <c r="S51" s="48">
        <v>6.86</v>
      </c>
      <c r="T51" s="46">
        <v>6</v>
      </c>
      <c r="U51" s="46" t="s">
        <v>3373</v>
      </c>
      <c r="V51" s="48">
        <f t="shared" si="4"/>
        <v>7.8849999999999998</v>
      </c>
      <c r="W51" s="46">
        <f t="shared" si="5"/>
        <v>16</v>
      </c>
      <c r="X51" s="46">
        <f t="shared" si="6"/>
        <v>2</v>
      </c>
      <c r="Y51" s="46">
        <f t="shared" si="7"/>
        <v>1</v>
      </c>
      <c r="Z51" s="46">
        <f t="shared" si="8"/>
        <v>3</v>
      </c>
      <c r="AA51" s="46">
        <f t="shared" si="9"/>
        <v>2</v>
      </c>
      <c r="AB51" s="46">
        <f t="shared" si="10"/>
        <v>5</v>
      </c>
      <c r="AC51" s="48">
        <f>IF(AB51=0,0.86,IF(AB51=1,0.85,IF(AB51=2,0.84,IF(AB51=3,0.83,IF(AB51=4,0.82,IF(AB51=5,0.81,IF(AB51=6,0.8)))))))</f>
        <v>0.81</v>
      </c>
      <c r="AD51" s="48">
        <f t="shared" si="12"/>
        <v>9.3425000000000011</v>
      </c>
      <c r="AE51" s="48">
        <f t="shared" si="13"/>
        <v>7.5674250000000018</v>
      </c>
      <c r="AF51" s="46">
        <f t="shared" si="14"/>
        <v>76</v>
      </c>
      <c r="AG51" s="128" t="s">
        <v>3457</v>
      </c>
      <c r="AH51" s="128" t="s">
        <v>3456</v>
      </c>
      <c r="AI51" s="128" t="s">
        <v>3452</v>
      </c>
      <c r="AJ51" s="128" t="s">
        <v>3455</v>
      </c>
      <c r="AK51" s="128" t="s">
        <v>3453</v>
      </c>
      <c r="AL51" s="128" t="s">
        <v>3454</v>
      </c>
      <c r="AM51" s="128" t="s">
        <v>3451</v>
      </c>
      <c r="AN51" s="128" t="s">
        <v>3460</v>
      </c>
      <c r="AO51" s="128" t="s">
        <v>3458</v>
      </c>
      <c r="AP51" s="128" t="s">
        <v>3459</v>
      </c>
      <c r="AQ51" s="191">
        <v>1</v>
      </c>
    </row>
    <row r="52" spans="1:43" s="16" customFormat="1" ht="27.75">
      <c r="A52" s="43">
        <v>45</v>
      </c>
      <c r="B52" s="52" t="s">
        <v>173</v>
      </c>
      <c r="C52" s="52" t="s">
        <v>174</v>
      </c>
      <c r="D52" s="50" t="s">
        <v>175</v>
      </c>
      <c r="E52" s="38">
        <v>1</v>
      </c>
      <c r="F52" s="48">
        <v>12.7</v>
      </c>
      <c r="G52" s="46">
        <v>30</v>
      </c>
      <c r="H52" s="46" t="s">
        <v>3372</v>
      </c>
      <c r="I52" s="48">
        <v>14.91</v>
      </c>
      <c r="J52" s="46">
        <v>30</v>
      </c>
      <c r="K52" s="46" t="s">
        <v>3372</v>
      </c>
      <c r="L52" s="84">
        <f t="shared" si="0"/>
        <v>13.805</v>
      </c>
      <c r="M52" s="38">
        <f t="shared" si="1"/>
        <v>60</v>
      </c>
      <c r="N52" s="38">
        <f t="shared" si="2"/>
        <v>0</v>
      </c>
      <c r="O52" s="38">
        <f t="shared" si="3"/>
        <v>0</v>
      </c>
      <c r="P52" s="48">
        <v>15.78</v>
      </c>
      <c r="Q52" s="46">
        <v>30</v>
      </c>
      <c r="R52" s="46" t="s">
        <v>3372</v>
      </c>
      <c r="S52" s="48">
        <v>17.54</v>
      </c>
      <c r="T52" s="46">
        <v>30</v>
      </c>
      <c r="U52" s="46" t="s">
        <v>3372</v>
      </c>
      <c r="V52" s="48">
        <f t="shared" si="4"/>
        <v>16.66</v>
      </c>
      <c r="W52" s="46">
        <f t="shared" si="5"/>
        <v>60</v>
      </c>
      <c r="X52" s="46">
        <f t="shared" si="6"/>
        <v>0</v>
      </c>
      <c r="Y52" s="46">
        <f t="shared" si="7"/>
        <v>0</v>
      </c>
      <c r="Z52" s="46">
        <f t="shared" si="8"/>
        <v>0</v>
      </c>
      <c r="AA52" s="46">
        <f t="shared" si="9"/>
        <v>0</v>
      </c>
      <c r="AB52" s="46">
        <f t="shared" si="10"/>
        <v>0</v>
      </c>
      <c r="AC52" s="48">
        <f t="shared" ref="AC52:AC59" si="16">IF(AB52=0,1,IF(AB52=1,0.99,IF(AB52=2,0.98,IF(AB52=3,0.97,IF(AB52=4,0.96,IF(AB52=5,0.95,IF(AB52=6,0.94)))))))</f>
        <v>1</v>
      </c>
      <c r="AD52" s="48">
        <f t="shared" si="12"/>
        <v>15.2325</v>
      </c>
      <c r="AE52" s="48">
        <f t="shared" si="13"/>
        <v>15.2325</v>
      </c>
      <c r="AF52" s="46">
        <f t="shared" si="14"/>
        <v>120</v>
      </c>
      <c r="AG52" s="128" t="s">
        <v>3453</v>
      </c>
      <c r="AH52" s="128" t="s">
        <v>3451</v>
      </c>
      <c r="AI52" s="128" t="s">
        <v>3452</v>
      </c>
      <c r="AJ52" s="128" t="s">
        <v>3454</v>
      </c>
      <c r="AK52" s="128" t="s">
        <v>3455</v>
      </c>
      <c r="AL52" s="128" t="s">
        <v>3460</v>
      </c>
      <c r="AM52" s="128" t="s">
        <v>3457</v>
      </c>
      <c r="AN52" s="128" t="s">
        <v>3459</v>
      </c>
      <c r="AO52" s="128" t="s">
        <v>3456</v>
      </c>
      <c r="AP52" s="128" t="s">
        <v>3458</v>
      </c>
      <c r="AQ52" s="191">
        <v>1</v>
      </c>
    </row>
    <row r="53" spans="1:43" s="16" customFormat="1" ht="27.75">
      <c r="A53" s="43">
        <v>46</v>
      </c>
      <c r="B53" s="47" t="s">
        <v>176</v>
      </c>
      <c r="C53" s="47" t="s">
        <v>3377</v>
      </c>
      <c r="D53" s="46" t="s">
        <v>177</v>
      </c>
      <c r="E53" s="38">
        <v>1</v>
      </c>
      <c r="F53" s="48">
        <v>13.1</v>
      </c>
      <c r="G53" s="46">
        <v>30</v>
      </c>
      <c r="H53" s="46" t="s">
        <v>3372</v>
      </c>
      <c r="I53" s="48">
        <v>11.31</v>
      </c>
      <c r="J53" s="46">
        <v>30</v>
      </c>
      <c r="K53" s="46" t="s">
        <v>3372</v>
      </c>
      <c r="L53" s="84">
        <f t="shared" si="0"/>
        <v>12.205</v>
      </c>
      <c r="M53" s="38">
        <f t="shared" si="1"/>
        <v>60</v>
      </c>
      <c r="N53" s="38">
        <f t="shared" si="2"/>
        <v>0</v>
      </c>
      <c r="O53" s="38">
        <f t="shared" si="3"/>
        <v>0</v>
      </c>
      <c r="P53" s="48">
        <v>11.19</v>
      </c>
      <c r="Q53" s="46">
        <v>30</v>
      </c>
      <c r="R53" s="46" t="s">
        <v>3373</v>
      </c>
      <c r="S53" s="48">
        <v>12.82</v>
      </c>
      <c r="T53" s="46">
        <v>30</v>
      </c>
      <c r="U53" s="46" t="s">
        <v>3372</v>
      </c>
      <c r="V53" s="48">
        <f t="shared" si="4"/>
        <v>12.004999999999999</v>
      </c>
      <c r="W53" s="46">
        <f t="shared" si="5"/>
        <v>60</v>
      </c>
      <c r="X53" s="46">
        <f t="shared" si="6"/>
        <v>1</v>
      </c>
      <c r="Y53" s="46">
        <f t="shared" si="7"/>
        <v>0</v>
      </c>
      <c r="Z53" s="46">
        <f t="shared" si="8"/>
        <v>1</v>
      </c>
      <c r="AA53" s="46">
        <f t="shared" si="9"/>
        <v>0</v>
      </c>
      <c r="AB53" s="46">
        <f t="shared" si="10"/>
        <v>1</v>
      </c>
      <c r="AC53" s="48">
        <f t="shared" si="16"/>
        <v>0.99</v>
      </c>
      <c r="AD53" s="48">
        <f t="shared" si="12"/>
        <v>12.105</v>
      </c>
      <c r="AE53" s="48">
        <f t="shared" si="13"/>
        <v>11.98395</v>
      </c>
      <c r="AF53" s="46">
        <f t="shared" si="14"/>
        <v>120</v>
      </c>
      <c r="AG53" s="128" t="s">
        <v>3451</v>
      </c>
      <c r="AH53" s="128" t="s">
        <v>3453</v>
      </c>
      <c r="AI53" s="128" t="s">
        <v>3454</v>
      </c>
      <c r="AJ53" s="128" t="s">
        <v>3452</v>
      </c>
      <c r="AK53" s="128" t="s">
        <v>3457</v>
      </c>
      <c r="AL53" s="128" t="s">
        <v>3455</v>
      </c>
      <c r="AM53" s="128" t="s">
        <v>3456</v>
      </c>
      <c r="AN53" s="128" t="s">
        <v>3460</v>
      </c>
      <c r="AO53" s="128" t="s">
        <v>3459</v>
      </c>
      <c r="AP53" s="128" t="s">
        <v>3458</v>
      </c>
      <c r="AQ53" s="191">
        <v>1</v>
      </c>
    </row>
    <row r="54" spans="1:43" s="16" customFormat="1" ht="27.75">
      <c r="A54" s="43">
        <v>47</v>
      </c>
      <c r="B54" s="49" t="s">
        <v>178</v>
      </c>
      <c r="C54" s="49" t="s">
        <v>181</v>
      </c>
      <c r="D54" s="50" t="s">
        <v>182</v>
      </c>
      <c r="E54" s="38">
        <v>1</v>
      </c>
      <c r="F54" s="48">
        <v>14.31</v>
      </c>
      <c r="G54" s="46">
        <v>30</v>
      </c>
      <c r="H54" s="46" t="s">
        <v>3372</v>
      </c>
      <c r="I54" s="48">
        <v>14.79</v>
      </c>
      <c r="J54" s="46">
        <v>30</v>
      </c>
      <c r="K54" s="46" t="s">
        <v>3372</v>
      </c>
      <c r="L54" s="84">
        <f t="shared" si="0"/>
        <v>14.55</v>
      </c>
      <c r="M54" s="38">
        <f t="shared" si="1"/>
        <v>60</v>
      </c>
      <c r="N54" s="38">
        <f t="shared" si="2"/>
        <v>0</v>
      </c>
      <c r="O54" s="38">
        <f t="shared" si="3"/>
        <v>0</v>
      </c>
      <c r="P54" s="48">
        <v>13.76</v>
      </c>
      <c r="Q54" s="46">
        <v>30</v>
      </c>
      <c r="R54" s="46" t="s">
        <v>3372</v>
      </c>
      <c r="S54" s="48">
        <v>14.75</v>
      </c>
      <c r="T54" s="46">
        <v>30</v>
      </c>
      <c r="U54" s="46" t="s">
        <v>3372</v>
      </c>
      <c r="V54" s="48">
        <f t="shared" si="4"/>
        <v>14.254999999999999</v>
      </c>
      <c r="W54" s="46">
        <f t="shared" si="5"/>
        <v>60</v>
      </c>
      <c r="X54" s="46">
        <f t="shared" si="6"/>
        <v>0</v>
      </c>
      <c r="Y54" s="46">
        <f t="shared" si="7"/>
        <v>0</v>
      </c>
      <c r="Z54" s="46">
        <f t="shared" si="8"/>
        <v>0</v>
      </c>
      <c r="AA54" s="46">
        <f t="shared" si="9"/>
        <v>0</v>
      </c>
      <c r="AB54" s="46">
        <f t="shared" si="10"/>
        <v>0</v>
      </c>
      <c r="AC54" s="48">
        <f t="shared" si="16"/>
        <v>1</v>
      </c>
      <c r="AD54" s="48">
        <f t="shared" si="12"/>
        <v>14.4025</v>
      </c>
      <c r="AE54" s="48">
        <f t="shared" si="13"/>
        <v>14.4025</v>
      </c>
      <c r="AF54" s="46">
        <f t="shared" si="14"/>
        <v>120</v>
      </c>
      <c r="AG54" s="128" t="s">
        <v>3451</v>
      </c>
      <c r="AH54" s="128" t="s">
        <v>3452</v>
      </c>
      <c r="AI54" s="128" t="s">
        <v>3453</v>
      </c>
      <c r="AJ54" s="128" t="s">
        <v>3455</v>
      </c>
      <c r="AK54" s="128" t="s">
        <v>3457</v>
      </c>
      <c r="AL54" s="128" t="s">
        <v>3454</v>
      </c>
      <c r="AM54" s="128" t="s">
        <v>3459</v>
      </c>
      <c r="AN54" s="128" t="s">
        <v>3458</v>
      </c>
      <c r="AO54" s="128" t="s">
        <v>3460</v>
      </c>
      <c r="AP54" s="128" t="s">
        <v>3456</v>
      </c>
      <c r="AQ54" s="191">
        <v>2</v>
      </c>
    </row>
    <row r="55" spans="1:43" s="16" customFormat="1" ht="27.75">
      <c r="A55" s="43">
        <v>48</v>
      </c>
      <c r="B55" s="52" t="s">
        <v>178</v>
      </c>
      <c r="C55" s="52" t="s">
        <v>179</v>
      </c>
      <c r="D55" s="50" t="s">
        <v>180</v>
      </c>
      <c r="E55" s="38">
        <v>1</v>
      </c>
      <c r="F55" s="48">
        <v>15.11</v>
      </c>
      <c r="G55" s="46">
        <v>30</v>
      </c>
      <c r="H55" s="46" t="s">
        <v>3372</v>
      </c>
      <c r="I55" s="48">
        <v>16</v>
      </c>
      <c r="J55" s="46">
        <v>30</v>
      </c>
      <c r="K55" s="46" t="s">
        <v>3372</v>
      </c>
      <c r="L55" s="84">
        <f t="shared" si="0"/>
        <v>15.555</v>
      </c>
      <c r="M55" s="38">
        <f t="shared" si="1"/>
        <v>60</v>
      </c>
      <c r="N55" s="38">
        <f t="shared" si="2"/>
        <v>0</v>
      </c>
      <c r="O55" s="38">
        <f t="shared" si="3"/>
        <v>0</v>
      </c>
      <c r="P55" s="48">
        <v>15.02</v>
      </c>
      <c r="Q55" s="46">
        <v>30</v>
      </c>
      <c r="R55" s="46" t="s">
        <v>3372</v>
      </c>
      <c r="S55" s="48">
        <v>17.05</v>
      </c>
      <c r="T55" s="46">
        <v>30</v>
      </c>
      <c r="U55" s="46" t="s">
        <v>3372</v>
      </c>
      <c r="V55" s="48">
        <f t="shared" si="4"/>
        <v>16.035</v>
      </c>
      <c r="W55" s="46">
        <f t="shared" si="5"/>
        <v>60</v>
      </c>
      <c r="X55" s="46">
        <f t="shared" si="6"/>
        <v>0</v>
      </c>
      <c r="Y55" s="46">
        <f t="shared" si="7"/>
        <v>0</v>
      </c>
      <c r="Z55" s="46">
        <f t="shared" si="8"/>
        <v>0</v>
      </c>
      <c r="AA55" s="46">
        <f t="shared" si="9"/>
        <v>0</v>
      </c>
      <c r="AB55" s="46">
        <f t="shared" si="10"/>
        <v>0</v>
      </c>
      <c r="AC55" s="48">
        <f t="shared" si="16"/>
        <v>1</v>
      </c>
      <c r="AD55" s="48">
        <f t="shared" si="12"/>
        <v>15.795</v>
      </c>
      <c r="AE55" s="48">
        <f t="shared" si="13"/>
        <v>15.795</v>
      </c>
      <c r="AF55" s="46">
        <f t="shared" si="14"/>
        <v>120</v>
      </c>
      <c r="AG55" s="128" t="s">
        <v>3453</v>
      </c>
      <c r="AH55" s="128" t="s">
        <v>3452</v>
      </c>
      <c r="AI55" s="128" t="s">
        <v>3451</v>
      </c>
      <c r="AJ55" s="128" t="s">
        <v>3456</v>
      </c>
      <c r="AK55" s="128" t="s">
        <v>3460</v>
      </c>
      <c r="AL55" s="128" t="s">
        <v>3455</v>
      </c>
      <c r="AM55" s="128" t="s">
        <v>3454</v>
      </c>
      <c r="AN55" s="128" t="s">
        <v>3459</v>
      </c>
      <c r="AO55" s="128" t="s">
        <v>3458</v>
      </c>
      <c r="AP55" s="128" t="s">
        <v>3457</v>
      </c>
      <c r="AQ55" s="191">
        <v>1</v>
      </c>
    </row>
    <row r="56" spans="1:43" s="16" customFormat="1" ht="27.75">
      <c r="A56" s="43">
        <v>49</v>
      </c>
      <c r="B56" s="61" t="s">
        <v>183</v>
      </c>
      <c r="C56" s="61" t="s">
        <v>3378</v>
      </c>
      <c r="D56" s="45" t="s">
        <v>184</v>
      </c>
      <c r="E56" s="38">
        <v>1</v>
      </c>
      <c r="F56" s="48">
        <v>12.17</v>
      </c>
      <c r="G56" s="46">
        <v>30</v>
      </c>
      <c r="H56" s="46" t="s">
        <v>3372</v>
      </c>
      <c r="I56" s="48">
        <v>9.61</v>
      </c>
      <c r="J56" s="46">
        <v>23</v>
      </c>
      <c r="K56" s="46" t="s">
        <v>3372</v>
      </c>
      <c r="L56" s="84">
        <f t="shared" si="0"/>
        <v>10.89</v>
      </c>
      <c r="M56" s="38">
        <f t="shared" si="1"/>
        <v>60</v>
      </c>
      <c r="N56" s="38">
        <f t="shared" si="2"/>
        <v>0</v>
      </c>
      <c r="O56" s="38">
        <f t="shared" si="3"/>
        <v>1</v>
      </c>
      <c r="P56" s="48">
        <v>9.6199999999999992</v>
      </c>
      <c r="Q56" s="46">
        <v>18</v>
      </c>
      <c r="R56" s="46" t="s">
        <v>3373</v>
      </c>
      <c r="S56" s="48">
        <v>12.83</v>
      </c>
      <c r="T56" s="46">
        <v>30</v>
      </c>
      <c r="U56" s="46" t="s">
        <v>3372</v>
      </c>
      <c r="V56" s="48">
        <f t="shared" si="4"/>
        <v>11.225</v>
      </c>
      <c r="W56" s="46">
        <f t="shared" si="5"/>
        <v>60</v>
      </c>
      <c r="X56" s="46">
        <f t="shared" si="6"/>
        <v>1</v>
      </c>
      <c r="Y56" s="46">
        <f t="shared" si="7"/>
        <v>1</v>
      </c>
      <c r="Z56" s="46">
        <f t="shared" si="8"/>
        <v>1</v>
      </c>
      <c r="AA56" s="46">
        <f t="shared" si="9"/>
        <v>2</v>
      </c>
      <c r="AB56" s="46">
        <f t="shared" si="10"/>
        <v>3</v>
      </c>
      <c r="AC56" s="48">
        <f t="shared" si="16"/>
        <v>0.97</v>
      </c>
      <c r="AD56" s="48">
        <f t="shared" si="12"/>
        <v>11.057500000000001</v>
      </c>
      <c r="AE56" s="48">
        <f t="shared" si="13"/>
        <v>10.725775000000001</v>
      </c>
      <c r="AF56" s="46">
        <f t="shared" si="14"/>
        <v>120</v>
      </c>
      <c r="AG56" s="128" t="s">
        <v>3451</v>
      </c>
      <c r="AH56" s="128" t="s">
        <v>3453</v>
      </c>
      <c r="AI56" s="128" t="s">
        <v>3456</v>
      </c>
      <c r="AJ56" s="128" t="s">
        <v>3460</v>
      </c>
      <c r="AK56" s="128" t="s">
        <v>3452</v>
      </c>
      <c r="AL56" s="128" t="s">
        <v>3455</v>
      </c>
      <c r="AM56" s="128" t="s">
        <v>3457</v>
      </c>
      <c r="AN56" s="128" t="s">
        <v>3454</v>
      </c>
      <c r="AO56" s="128" t="s">
        <v>3459</v>
      </c>
      <c r="AP56" s="128" t="s">
        <v>3458</v>
      </c>
      <c r="AQ56" s="191">
        <v>1</v>
      </c>
    </row>
    <row r="57" spans="1:43" s="16" customFormat="1" ht="27.75">
      <c r="A57" s="43">
        <v>50</v>
      </c>
      <c r="B57" s="47" t="s">
        <v>185</v>
      </c>
      <c r="C57" s="47" t="s">
        <v>186</v>
      </c>
      <c r="D57" s="46" t="s">
        <v>187</v>
      </c>
      <c r="E57" s="38">
        <v>1</v>
      </c>
      <c r="F57" s="48">
        <v>11.28</v>
      </c>
      <c r="G57" s="46">
        <v>30</v>
      </c>
      <c r="H57" s="46" t="s">
        <v>3372</v>
      </c>
      <c r="I57" s="48">
        <v>10</v>
      </c>
      <c r="J57" s="46">
        <v>30</v>
      </c>
      <c r="K57" s="46" t="s">
        <v>3372</v>
      </c>
      <c r="L57" s="84">
        <f t="shared" si="0"/>
        <v>10.64</v>
      </c>
      <c r="M57" s="38">
        <f t="shared" si="1"/>
        <v>60</v>
      </c>
      <c r="N57" s="38">
        <f t="shared" si="2"/>
        <v>0</v>
      </c>
      <c r="O57" s="38">
        <f t="shared" si="3"/>
        <v>0</v>
      </c>
      <c r="P57" s="48">
        <v>8.2200000000000006</v>
      </c>
      <c r="Q57" s="46">
        <v>5</v>
      </c>
      <c r="R57" s="46" t="s">
        <v>3373</v>
      </c>
      <c r="S57" s="48">
        <v>12.4</v>
      </c>
      <c r="T57" s="46">
        <v>30</v>
      </c>
      <c r="U57" s="46" t="s">
        <v>3373</v>
      </c>
      <c r="V57" s="48">
        <f t="shared" si="4"/>
        <v>10.31</v>
      </c>
      <c r="W57" s="46">
        <f t="shared" si="5"/>
        <v>60</v>
      </c>
      <c r="X57" s="46">
        <f t="shared" si="6"/>
        <v>2</v>
      </c>
      <c r="Y57" s="46">
        <f t="shared" si="7"/>
        <v>1</v>
      </c>
      <c r="Z57" s="46">
        <f t="shared" si="8"/>
        <v>2</v>
      </c>
      <c r="AA57" s="46">
        <f t="shared" si="9"/>
        <v>1</v>
      </c>
      <c r="AB57" s="46">
        <f t="shared" si="10"/>
        <v>3</v>
      </c>
      <c r="AC57" s="48">
        <f t="shared" si="16"/>
        <v>0.97</v>
      </c>
      <c r="AD57" s="48">
        <f t="shared" si="12"/>
        <v>10.475000000000001</v>
      </c>
      <c r="AE57" s="48">
        <f t="shared" si="13"/>
        <v>10.160750000000002</v>
      </c>
      <c r="AF57" s="46">
        <f t="shared" si="14"/>
        <v>120</v>
      </c>
      <c r="AG57" s="128" t="s">
        <v>3451</v>
      </c>
      <c r="AH57" s="128" t="s">
        <v>3456</v>
      </c>
      <c r="AI57" s="128" t="s">
        <v>3453</v>
      </c>
      <c r="AJ57" s="128" t="s">
        <v>3454</v>
      </c>
      <c r="AK57" s="128" t="s">
        <v>3452</v>
      </c>
      <c r="AL57" s="128" t="s">
        <v>3455</v>
      </c>
      <c r="AM57" s="128" t="s">
        <v>3460</v>
      </c>
      <c r="AN57" s="128" t="s">
        <v>3457</v>
      </c>
      <c r="AO57" s="128" t="s">
        <v>3459</v>
      </c>
      <c r="AP57" s="128" t="s">
        <v>3458</v>
      </c>
      <c r="AQ57" s="191">
        <v>1</v>
      </c>
    </row>
    <row r="58" spans="1:43" s="16" customFormat="1" ht="27.75">
      <c r="A58" s="43">
        <v>51</v>
      </c>
      <c r="B58" s="37" t="s">
        <v>188</v>
      </c>
      <c r="C58" s="37" t="s">
        <v>189</v>
      </c>
      <c r="D58" s="38" t="s">
        <v>190</v>
      </c>
      <c r="E58" s="38">
        <v>2</v>
      </c>
      <c r="F58" s="48">
        <v>10.67</v>
      </c>
      <c r="G58" s="46">
        <v>30</v>
      </c>
      <c r="H58" s="46" t="s">
        <v>3373</v>
      </c>
      <c r="I58" s="48">
        <v>10.66</v>
      </c>
      <c r="J58" s="46">
        <v>30</v>
      </c>
      <c r="K58" s="46" t="s">
        <v>3373</v>
      </c>
      <c r="L58" s="84">
        <f t="shared" si="0"/>
        <v>10.664999999999999</v>
      </c>
      <c r="M58" s="38">
        <f t="shared" si="1"/>
        <v>60</v>
      </c>
      <c r="N58" s="38">
        <f t="shared" si="2"/>
        <v>2</v>
      </c>
      <c r="O58" s="38">
        <f t="shared" si="3"/>
        <v>0</v>
      </c>
      <c r="P58" s="48">
        <v>10.83</v>
      </c>
      <c r="Q58" s="46">
        <v>30</v>
      </c>
      <c r="R58" s="46" t="s">
        <v>3372</v>
      </c>
      <c r="S58" s="48">
        <v>12.85</v>
      </c>
      <c r="T58" s="46">
        <v>30</v>
      </c>
      <c r="U58" s="46" t="s">
        <v>3372</v>
      </c>
      <c r="V58" s="48">
        <f t="shared" si="4"/>
        <v>11.84</v>
      </c>
      <c r="W58" s="46">
        <f t="shared" si="5"/>
        <v>60</v>
      </c>
      <c r="X58" s="46">
        <f t="shared" si="6"/>
        <v>0</v>
      </c>
      <c r="Y58" s="46">
        <f t="shared" si="7"/>
        <v>0</v>
      </c>
      <c r="Z58" s="46">
        <f t="shared" si="8"/>
        <v>2</v>
      </c>
      <c r="AA58" s="46">
        <f t="shared" si="9"/>
        <v>0</v>
      </c>
      <c r="AB58" s="46">
        <f t="shared" si="10"/>
        <v>2</v>
      </c>
      <c r="AC58" s="48">
        <f t="shared" si="16"/>
        <v>0.98</v>
      </c>
      <c r="AD58" s="48">
        <f t="shared" si="12"/>
        <v>11.2525</v>
      </c>
      <c r="AE58" s="48">
        <f t="shared" si="13"/>
        <v>11.02745</v>
      </c>
      <c r="AF58" s="46">
        <f t="shared" si="14"/>
        <v>120</v>
      </c>
      <c r="AG58" s="128" t="s">
        <v>3453</v>
      </c>
      <c r="AH58" s="128" t="s">
        <v>3451</v>
      </c>
      <c r="AI58" s="128" t="s">
        <v>3454</v>
      </c>
      <c r="AJ58" s="128" t="s">
        <v>3456</v>
      </c>
      <c r="AK58" s="128" t="s">
        <v>3455</v>
      </c>
      <c r="AL58" s="128" t="s">
        <v>3452</v>
      </c>
      <c r="AM58" s="128" t="s">
        <v>3457</v>
      </c>
      <c r="AN58" s="128" t="s">
        <v>3460</v>
      </c>
      <c r="AO58" s="128" t="s">
        <v>3459</v>
      </c>
      <c r="AP58" s="128" t="s">
        <v>3458</v>
      </c>
      <c r="AQ58" s="191">
        <v>1</v>
      </c>
    </row>
    <row r="59" spans="1:43" s="16" customFormat="1" ht="27.75">
      <c r="A59" s="43">
        <v>52</v>
      </c>
      <c r="B59" s="37" t="s">
        <v>191</v>
      </c>
      <c r="C59" s="37" t="s">
        <v>192</v>
      </c>
      <c r="D59" s="38" t="s">
        <v>193</v>
      </c>
      <c r="E59" s="38">
        <v>2</v>
      </c>
      <c r="F59" s="48">
        <v>12.29</v>
      </c>
      <c r="G59" s="46">
        <v>30</v>
      </c>
      <c r="H59" s="46" t="s">
        <v>3372</v>
      </c>
      <c r="I59" s="48">
        <v>12.85</v>
      </c>
      <c r="J59" s="46">
        <v>30</v>
      </c>
      <c r="K59" s="46" t="s">
        <v>3372</v>
      </c>
      <c r="L59" s="84">
        <f t="shared" si="0"/>
        <v>12.57</v>
      </c>
      <c r="M59" s="38">
        <f t="shared" si="1"/>
        <v>60</v>
      </c>
      <c r="N59" s="38">
        <f t="shared" si="2"/>
        <v>0</v>
      </c>
      <c r="O59" s="38">
        <f t="shared" si="3"/>
        <v>0</v>
      </c>
      <c r="P59" s="48">
        <v>14.04</v>
      </c>
      <c r="Q59" s="46">
        <v>30</v>
      </c>
      <c r="R59" s="46" t="s">
        <v>3372</v>
      </c>
      <c r="S59" s="48">
        <v>14.97</v>
      </c>
      <c r="T59" s="46">
        <v>30</v>
      </c>
      <c r="U59" s="46" t="s">
        <v>3372</v>
      </c>
      <c r="V59" s="48">
        <f t="shared" si="4"/>
        <v>14.504999999999999</v>
      </c>
      <c r="W59" s="46">
        <f t="shared" si="5"/>
        <v>60</v>
      </c>
      <c r="X59" s="46">
        <f t="shared" si="6"/>
        <v>0</v>
      </c>
      <c r="Y59" s="46">
        <f t="shared" si="7"/>
        <v>0</v>
      </c>
      <c r="Z59" s="46">
        <f t="shared" si="8"/>
        <v>0</v>
      </c>
      <c r="AA59" s="46">
        <f t="shared" si="9"/>
        <v>0</v>
      </c>
      <c r="AB59" s="46">
        <f t="shared" si="10"/>
        <v>0</v>
      </c>
      <c r="AC59" s="48">
        <f t="shared" si="16"/>
        <v>1</v>
      </c>
      <c r="AD59" s="48">
        <f t="shared" si="12"/>
        <v>13.5375</v>
      </c>
      <c r="AE59" s="48">
        <f t="shared" si="13"/>
        <v>13.5375</v>
      </c>
      <c r="AF59" s="46">
        <f t="shared" si="14"/>
        <v>120</v>
      </c>
      <c r="AG59" s="128" t="s">
        <v>3453</v>
      </c>
      <c r="AH59" s="128" t="s">
        <v>3451</v>
      </c>
      <c r="AI59" s="128" t="s">
        <v>3455</v>
      </c>
      <c r="AJ59" s="128" t="s">
        <v>3456</v>
      </c>
      <c r="AK59" s="128" t="s">
        <v>3452</v>
      </c>
      <c r="AL59" s="128" t="s">
        <v>3454</v>
      </c>
      <c r="AM59" s="128" t="s">
        <v>3457</v>
      </c>
      <c r="AN59" s="128" t="s">
        <v>3460</v>
      </c>
      <c r="AO59" s="128" t="s">
        <v>3458</v>
      </c>
      <c r="AP59" s="128" t="s">
        <v>3459</v>
      </c>
      <c r="AQ59" s="191">
        <v>1</v>
      </c>
    </row>
    <row r="60" spans="1:43" s="16" customFormat="1" ht="27.75">
      <c r="A60" s="43">
        <v>53</v>
      </c>
      <c r="B60" s="37" t="s">
        <v>194</v>
      </c>
      <c r="C60" s="37" t="s">
        <v>195</v>
      </c>
      <c r="D60" s="38" t="s">
        <v>196</v>
      </c>
      <c r="E60" s="38">
        <v>2</v>
      </c>
      <c r="F60" s="48">
        <v>11.04</v>
      </c>
      <c r="G60" s="46">
        <v>30</v>
      </c>
      <c r="H60" s="46" t="s">
        <v>3372</v>
      </c>
      <c r="I60" s="48">
        <v>10.02</v>
      </c>
      <c r="J60" s="46">
        <v>30</v>
      </c>
      <c r="K60" s="46" t="s">
        <v>3372</v>
      </c>
      <c r="L60" s="84">
        <f t="shared" si="0"/>
        <v>10.53</v>
      </c>
      <c r="M60" s="38">
        <f t="shared" si="1"/>
        <v>60</v>
      </c>
      <c r="N60" s="38">
        <f t="shared" si="2"/>
        <v>0</v>
      </c>
      <c r="O60" s="38">
        <f t="shared" si="3"/>
        <v>0</v>
      </c>
      <c r="P60" s="48">
        <v>11.17</v>
      </c>
      <c r="Q60" s="46">
        <v>30</v>
      </c>
      <c r="R60" s="46" t="s">
        <v>3372</v>
      </c>
      <c r="S60" s="48">
        <v>12.69</v>
      </c>
      <c r="T60" s="46">
        <v>30</v>
      </c>
      <c r="U60" s="46" t="s">
        <v>3372</v>
      </c>
      <c r="V60" s="48">
        <f t="shared" si="4"/>
        <v>11.93</v>
      </c>
      <c r="W60" s="46">
        <f t="shared" si="5"/>
        <v>60</v>
      </c>
      <c r="X60" s="46">
        <f t="shared" si="6"/>
        <v>0</v>
      </c>
      <c r="Y60" s="46">
        <f t="shared" si="7"/>
        <v>0</v>
      </c>
      <c r="Z60" s="46">
        <f t="shared" si="8"/>
        <v>0</v>
      </c>
      <c r="AA60" s="46">
        <f t="shared" si="9"/>
        <v>0</v>
      </c>
      <c r="AB60" s="46">
        <f t="shared" si="10"/>
        <v>0</v>
      </c>
      <c r="AC60" s="48">
        <f>IF(AB60=0,0.93,IF(AB60=1,0.92,IF(AB60=2,0.91,IF(AB60=3,0.9,IF(AB60=4,0.89,IF(AB60=5,0.88,IF(AB60=6,0.87)))))))</f>
        <v>0.93</v>
      </c>
      <c r="AD60" s="48">
        <f t="shared" si="12"/>
        <v>11.23</v>
      </c>
      <c r="AE60" s="48">
        <f t="shared" si="13"/>
        <v>10.443900000000001</v>
      </c>
      <c r="AF60" s="46">
        <f t="shared" si="14"/>
        <v>120</v>
      </c>
      <c r="AG60" s="128" t="s">
        <v>3451</v>
      </c>
      <c r="AH60" s="128" t="s">
        <v>3453</v>
      </c>
      <c r="AI60" s="128" t="s">
        <v>3455</v>
      </c>
      <c r="AJ60" s="128" t="s">
        <v>3454</v>
      </c>
      <c r="AK60" s="128" t="s">
        <v>3452</v>
      </c>
      <c r="AL60" s="128" t="s">
        <v>3456</v>
      </c>
      <c r="AM60" s="128" t="s">
        <v>3460</v>
      </c>
      <c r="AN60" s="128" t="s">
        <v>3457</v>
      </c>
      <c r="AO60" s="128" t="s">
        <v>3459</v>
      </c>
      <c r="AP60" s="128" t="s">
        <v>3458</v>
      </c>
      <c r="AQ60" s="191">
        <v>1</v>
      </c>
    </row>
    <row r="61" spans="1:43" s="16" customFormat="1" ht="27.75">
      <c r="A61" s="43">
        <v>54</v>
      </c>
      <c r="B61" s="37" t="s">
        <v>197</v>
      </c>
      <c r="C61" s="37" t="s">
        <v>198</v>
      </c>
      <c r="D61" s="38" t="s">
        <v>199</v>
      </c>
      <c r="E61" s="38">
        <v>2</v>
      </c>
      <c r="F61" s="48">
        <v>10.71</v>
      </c>
      <c r="G61" s="46">
        <v>30</v>
      </c>
      <c r="H61" s="46" t="s">
        <v>3372</v>
      </c>
      <c r="I61" s="48">
        <v>10</v>
      </c>
      <c r="J61" s="46">
        <v>30</v>
      </c>
      <c r="K61" s="46" t="s">
        <v>3373</v>
      </c>
      <c r="L61" s="84">
        <f t="shared" si="0"/>
        <v>10.355</v>
      </c>
      <c r="M61" s="38">
        <f t="shared" si="1"/>
        <v>60</v>
      </c>
      <c r="N61" s="38">
        <f t="shared" si="2"/>
        <v>1</v>
      </c>
      <c r="O61" s="38">
        <f t="shared" si="3"/>
        <v>0</v>
      </c>
      <c r="P61" s="48">
        <v>9.7899999999999991</v>
      </c>
      <c r="Q61" s="46">
        <v>12</v>
      </c>
      <c r="R61" s="46" t="s">
        <v>3373</v>
      </c>
      <c r="S61" s="48">
        <v>10.94</v>
      </c>
      <c r="T61" s="46">
        <v>30</v>
      </c>
      <c r="U61" s="46" t="s">
        <v>3372</v>
      </c>
      <c r="V61" s="48">
        <f t="shared" si="4"/>
        <v>10.364999999999998</v>
      </c>
      <c r="W61" s="46">
        <f t="shared" si="5"/>
        <v>60</v>
      </c>
      <c r="X61" s="46">
        <f t="shared" si="6"/>
        <v>1</v>
      </c>
      <c r="Y61" s="46">
        <f t="shared" si="7"/>
        <v>1</v>
      </c>
      <c r="Z61" s="46">
        <f t="shared" si="8"/>
        <v>2</v>
      </c>
      <c r="AA61" s="46">
        <f t="shared" si="9"/>
        <v>1</v>
      </c>
      <c r="AB61" s="46">
        <f t="shared" si="10"/>
        <v>3</v>
      </c>
      <c r="AC61" s="48">
        <f>IF(AB61=0,0.93,IF(AB61=1,0.92,IF(AB61=2,0.91,IF(AB61=3,0.9,IF(AB61=4,0.89,IF(AB61=5,0.88,IF(AB61=6,0.87)))))))</f>
        <v>0.9</v>
      </c>
      <c r="AD61" s="48">
        <f t="shared" si="12"/>
        <v>10.36</v>
      </c>
      <c r="AE61" s="48">
        <f t="shared" si="13"/>
        <v>9.3239999999999998</v>
      </c>
      <c r="AF61" s="46">
        <f t="shared" si="14"/>
        <v>120</v>
      </c>
      <c r="AG61" s="128" t="s">
        <v>3452</v>
      </c>
      <c r="AH61" s="128" t="s">
        <v>3456</v>
      </c>
      <c r="AI61" s="128" t="s">
        <v>3455</v>
      </c>
      <c r="AJ61" s="128" t="s">
        <v>3453</v>
      </c>
      <c r="AK61" s="128" t="s">
        <v>3454</v>
      </c>
      <c r="AL61" s="128" t="s">
        <v>3451</v>
      </c>
      <c r="AM61" s="128" t="s">
        <v>3460</v>
      </c>
      <c r="AN61" s="128" t="s">
        <v>3457</v>
      </c>
      <c r="AO61" s="128" t="s">
        <v>3459</v>
      </c>
      <c r="AP61" s="128" t="s">
        <v>3458</v>
      </c>
      <c r="AQ61" s="191">
        <v>1</v>
      </c>
    </row>
    <row r="62" spans="1:43" s="16" customFormat="1" ht="27.75">
      <c r="A62" s="43">
        <v>55</v>
      </c>
      <c r="B62" s="37" t="s">
        <v>200</v>
      </c>
      <c r="C62" s="37" t="s">
        <v>201</v>
      </c>
      <c r="D62" s="38" t="s">
        <v>202</v>
      </c>
      <c r="E62" s="38">
        <v>2</v>
      </c>
      <c r="F62" s="48">
        <v>12.16</v>
      </c>
      <c r="G62" s="46">
        <v>30</v>
      </c>
      <c r="H62" s="46" t="s">
        <v>3372</v>
      </c>
      <c r="I62" s="48">
        <v>10.36</v>
      </c>
      <c r="J62" s="46">
        <v>30</v>
      </c>
      <c r="K62" s="46" t="s">
        <v>3372</v>
      </c>
      <c r="L62" s="84">
        <f t="shared" si="0"/>
        <v>11.26</v>
      </c>
      <c r="M62" s="38">
        <f t="shared" si="1"/>
        <v>60</v>
      </c>
      <c r="N62" s="38">
        <f t="shared" si="2"/>
        <v>0</v>
      </c>
      <c r="O62" s="38">
        <f t="shared" si="3"/>
        <v>0</v>
      </c>
      <c r="P62" s="48">
        <v>13.36</v>
      </c>
      <c r="Q62" s="46">
        <v>30</v>
      </c>
      <c r="R62" s="46" t="s">
        <v>3372</v>
      </c>
      <c r="S62" s="48">
        <v>14.4</v>
      </c>
      <c r="T62" s="46">
        <v>30</v>
      </c>
      <c r="U62" s="46" t="s">
        <v>3372</v>
      </c>
      <c r="V62" s="48">
        <f t="shared" si="4"/>
        <v>13.879999999999999</v>
      </c>
      <c r="W62" s="46">
        <f t="shared" si="5"/>
        <v>60</v>
      </c>
      <c r="X62" s="46">
        <f t="shared" si="6"/>
        <v>0</v>
      </c>
      <c r="Y62" s="46">
        <f t="shared" si="7"/>
        <v>0</v>
      </c>
      <c r="Z62" s="46">
        <f t="shared" si="8"/>
        <v>0</v>
      </c>
      <c r="AA62" s="46">
        <f t="shared" si="9"/>
        <v>0</v>
      </c>
      <c r="AB62" s="46">
        <f t="shared" si="10"/>
        <v>0</v>
      </c>
      <c r="AC62" s="48">
        <f>IF(AB62=0,1,IF(AB62=1,0.99,IF(AB62=2,0.98,IF(AB62=3,0.97,IF(AB62=4,0.96,IF(AB62=5,0.95,IF(AB62=6,0.94)))))))</f>
        <v>1</v>
      </c>
      <c r="AD62" s="48">
        <f t="shared" si="12"/>
        <v>12.57</v>
      </c>
      <c r="AE62" s="48">
        <f t="shared" si="13"/>
        <v>12.57</v>
      </c>
      <c r="AF62" s="46">
        <f t="shared" si="14"/>
        <v>120</v>
      </c>
      <c r="AG62" s="128" t="s">
        <v>3453</v>
      </c>
      <c r="AH62" s="128" t="s">
        <v>3451</v>
      </c>
      <c r="AI62" s="128" t="s">
        <v>3455</v>
      </c>
      <c r="AJ62" s="128" t="s">
        <v>3457</v>
      </c>
      <c r="AK62" s="128" t="s">
        <v>3452</v>
      </c>
      <c r="AL62" s="128" t="s">
        <v>3454</v>
      </c>
      <c r="AM62" s="128" t="s">
        <v>3456</v>
      </c>
      <c r="AN62" s="128" t="s">
        <v>3459</v>
      </c>
      <c r="AO62" s="128" t="s">
        <v>3460</v>
      </c>
      <c r="AP62" s="128" t="s">
        <v>3458</v>
      </c>
      <c r="AQ62" s="191">
        <v>2</v>
      </c>
    </row>
    <row r="63" spans="1:43" s="16" customFormat="1" ht="27.75">
      <c r="A63" s="43">
        <v>56</v>
      </c>
      <c r="B63" s="37" t="s">
        <v>203</v>
      </c>
      <c r="C63" s="37" t="s">
        <v>204</v>
      </c>
      <c r="D63" s="38" t="s">
        <v>205</v>
      </c>
      <c r="E63" s="38">
        <v>2</v>
      </c>
      <c r="F63" s="48">
        <v>11.23</v>
      </c>
      <c r="G63" s="46">
        <v>30</v>
      </c>
      <c r="H63" s="46" t="s">
        <v>3372</v>
      </c>
      <c r="I63" s="48">
        <v>10.72</v>
      </c>
      <c r="J63" s="46">
        <v>30</v>
      </c>
      <c r="K63" s="46" t="s">
        <v>3372</v>
      </c>
      <c r="L63" s="84">
        <f t="shared" si="0"/>
        <v>10.975000000000001</v>
      </c>
      <c r="M63" s="38">
        <f t="shared" si="1"/>
        <v>60</v>
      </c>
      <c r="N63" s="38">
        <f t="shared" si="2"/>
        <v>0</v>
      </c>
      <c r="O63" s="38">
        <f t="shared" si="3"/>
        <v>0</v>
      </c>
      <c r="P63" s="48">
        <v>10.29</v>
      </c>
      <c r="Q63" s="46">
        <v>30</v>
      </c>
      <c r="R63" s="46" t="s">
        <v>3373</v>
      </c>
      <c r="S63" s="48">
        <v>12.18</v>
      </c>
      <c r="T63" s="46">
        <v>30</v>
      </c>
      <c r="U63" s="46" t="s">
        <v>3372</v>
      </c>
      <c r="V63" s="48">
        <f t="shared" si="4"/>
        <v>11.234999999999999</v>
      </c>
      <c r="W63" s="46">
        <f t="shared" si="5"/>
        <v>60</v>
      </c>
      <c r="X63" s="46">
        <f t="shared" si="6"/>
        <v>1</v>
      </c>
      <c r="Y63" s="46">
        <f t="shared" si="7"/>
        <v>0</v>
      </c>
      <c r="Z63" s="46">
        <f t="shared" si="8"/>
        <v>1</v>
      </c>
      <c r="AA63" s="46">
        <f t="shared" si="9"/>
        <v>0</v>
      </c>
      <c r="AB63" s="46">
        <f t="shared" si="10"/>
        <v>1</v>
      </c>
      <c r="AC63" s="48">
        <f>IF(AB63=0,0.93,IF(AB63=1,0.92,IF(AB63=2,0.91,IF(AB63=3,0.9,IF(AB63=4,0.89,IF(AB63=5,0.88,IF(AB63=6,0.87)))))))</f>
        <v>0.92</v>
      </c>
      <c r="AD63" s="48">
        <f t="shared" si="12"/>
        <v>11.105</v>
      </c>
      <c r="AE63" s="48">
        <f t="shared" si="13"/>
        <v>10.216600000000001</v>
      </c>
      <c r="AF63" s="46">
        <f t="shared" si="14"/>
        <v>120</v>
      </c>
      <c r="AG63" s="128" t="s">
        <v>3453</v>
      </c>
      <c r="AH63" s="128" t="s">
        <v>3455</v>
      </c>
      <c r="AI63" s="128" t="s">
        <v>3451</v>
      </c>
      <c r="AJ63" s="128" t="s">
        <v>3452</v>
      </c>
      <c r="AK63" s="128" t="s">
        <v>3454</v>
      </c>
      <c r="AL63" s="128" t="s">
        <v>3457</v>
      </c>
      <c r="AM63" s="128" t="s">
        <v>3456</v>
      </c>
      <c r="AN63" s="128" t="s">
        <v>3459</v>
      </c>
      <c r="AO63" s="128" t="s">
        <v>3460</v>
      </c>
      <c r="AP63" s="128" t="s">
        <v>3458</v>
      </c>
      <c r="AQ63" s="191">
        <v>2</v>
      </c>
    </row>
    <row r="64" spans="1:43" s="16" customFormat="1" ht="27.75">
      <c r="A64" s="43">
        <v>57</v>
      </c>
      <c r="B64" s="37" t="s">
        <v>206</v>
      </c>
      <c r="C64" s="37" t="s">
        <v>207</v>
      </c>
      <c r="D64" s="38" t="s">
        <v>208</v>
      </c>
      <c r="E64" s="38">
        <v>2</v>
      </c>
      <c r="F64" s="48">
        <v>12.29</v>
      </c>
      <c r="G64" s="46">
        <v>30</v>
      </c>
      <c r="H64" s="46" t="s">
        <v>3372</v>
      </c>
      <c r="I64" s="48">
        <v>10</v>
      </c>
      <c r="J64" s="46">
        <v>30</v>
      </c>
      <c r="K64" s="46" t="s">
        <v>3372</v>
      </c>
      <c r="L64" s="84">
        <f t="shared" si="0"/>
        <v>11.145</v>
      </c>
      <c r="M64" s="38">
        <f t="shared" si="1"/>
        <v>60</v>
      </c>
      <c r="N64" s="38">
        <f t="shared" si="2"/>
        <v>0</v>
      </c>
      <c r="O64" s="38">
        <f t="shared" si="3"/>
        <v>0</v>
      </c>
      <c r="P64" s="48">
        <v>10.31</v>
      </c>
      <c r="Q64" s="46">
        <v>30</v>
      </c>
      <c r="R64" s="46" t="s">
        <v>3372</v>
      </c>
      <c r="S64" s="48">
        <v>12.15</v>
      </c>
      <c r="T64" s="46">
        <v>30</v>
      </c>
      <c r="U64" s="46" t="s">
        <v>3372</v>
      </c>
      <c r="V64" s="48">
        <f t="shared" si="4"/>
        <v>11.23</v>
      </c>
      <c r="W64" s="46">
        <f t="shared" si="5"/>
        <v>60</v>
      </c>
      <c r="X64" s="46">
        <f t="shared" si="6"/>
        <v>0</v>
      </c>
      <c r="Y64" s="46">
        <f t="shared" si="7"/>
        <v>0</v>
      </c>
      <c r="Z64" s="46">
        <f t="shared" si="8"/>
        <v>0</v>
      </c>
      <c r="AA64" s="46">
        <f t="shared" si="9"/>
        <v>0</v>
      </c>
      <c r="AB64" s="46">
        <f t="shared" si="10"/>
        <v>0</v>
      </c>
      <c r="AC64" s="48">
        <f t="shared" ref="AC64:AC78" si="17">IF(AB64=0,1,IF(AB64=1,0.99,IF(AB64=2,0.98,IF(AB64=3,0.97,IF(AB64=4,0.96,IF(AB64=5,0.95,IF(AB64=6,0.94)))))))</f>
        <v>1</v>
      </c>
      <c r="AD64" s="48">
        <f t="shared" si="12"/>
        <v>11.1875</v>
      </c>
      <c r="AE64" s="48">
        <f t="shared" si="13"/>
        <v>11.1875</v>
      </c>
      <c r="AF64" s="46">
        <f t="shared" si="14"/>
        <v>120</v>
      </c>
      <c r="AG64" s="128" t="s">
        <v>3452</v>
      </c>
      <c r="AH64" s="128" t="s">
        <v>3454</v>
      </c>
      <c r="AI64" s="128" t="s">
        <v>3451</v>
      </c>
      <c r="AJ64" s="128" t="s">
        <v>3456</v>
      </c>
      <c r="AK64" s="128" t="s">
        <v>3457</v>
      </c>
      <c r="AL64" s="128" t="s">
        <v>3453</v>
      </c>
      <c r="AM64" s="128" t="s">
        <v>3455</v>
      </c>
      <c r="AN64" s="128" t="s">
        <v>3460</v>
      </c>
      <c r="AO64" s="128" t="s">
        <v>3459</v>
      </c>
      <c r="AP64" s="128" t="s">
        <v>3458</v>
      </c>
      <c r="AQ64" s="191">
        <v>1</v>
      </c>
    </row>
    <row r="65" spans="1:43" s="16" customFormat="1" ht="27.75">
      <c r="A65" s="43">
        <v>58</v>
      </c>
      <c r="B65" s="37" t="s">
        <v>209</v>
      </c>
      <c r="C65" s="37" t="s">
        <v>65</v>
      </c>
      <c r="D65" s="38" t="s">
        <v>210</v>
      </c>
      <c r="E65" s="38">
        <v>2</v>
      </c>
      <c r="F65" s="48">
        <v>12.23</v>
      </c>
      <c r="G65" s="46">
        <v>30</v>
      </c>
      <c r="H65" s="46" t="s">
        <v>3372</v>
      </c>
      <c r="I65" s="48">
        <v>11.38</v>
      </c>
      <c r="J65" s="46">
        <v>30</v>
      </c>
      <c r="K65" s="46" t="s">
        <v>3372</v>
      </c>
      <c r="L65" s="84">
        <f t="shared" si="0"/>
        <v>11.805</v>
      </c>
      <c r="M65" s="38">
        <f t="shared" si="1"/>
        <v>60</v>
      </c>
      <c r="N65" s="38">
        <f t="shared" si="2"/>
        <v>0</v>
      </c>
      <c r="O65" s="38">
        <f t="shared" si="3"/>
        <v>0</v>
      </c>
      <c r="P65" s="48">
        <v>12.01</v>
      </c>
      <c r="Q65" s="46">
        <v>30</v>
      </c>
      <c r="R65" s="46" t="s">
        <v>3372</v>
      </c>
      <c r="S65" s="48">
        <v>15.09</v>
      </c>
      <c r="T65" s="46">
        <v>30</v>
      </c>
      <c r="U65" s="46" t="s">
        <v>3372</v>
      </c>
      <c r="V65" s="48">
        <f t="shared" si="4"/>
        <v>13.55</v>
      </c>
      <c r="W65" s="46">
        <f t="shared" si="5"/>
        <v>60</v>
      </c>
      <c r="X65" s="46">
        <f t="shared" si="6"/>
        <v>0</v>
      </c>
      <c r="Y65" s="46">
        <f t="shared" si="7"/>
        <v>0</v>
      </c>
      <c r="Z65" s="46">
        <f t="shared" si="8"/>
        <v>0</v>
      </c>
      <c r="AA65" s="46">
        <f t="shared" si="9"/>
        <v>0</v>
      </c>
      <c r="AB65" s="46">
        <f t="shared" si="10"/>
        <v>0</v>
      </c>
      <c r="AC65" s="48">
        <f t="shared" si="17"/>
        <v>1</v>
      </c>
      <c r="AD65" s="48">
        <f t="shared" si="12"/>
        <v>12.6775</v>
      </c>
      <c r="AE65" s="48">
        <f t="shared" si="13"/>
        <v>12.6775</v>
      </c>
      <c r="AF65" s="46">
        <f t="shared" si="14"/>
        <v>120</v>
      </c>
      <c r="AG65" s="128" t="s">
        <v>3453</v>
      </c>
      <c r="AH65" s="128" t="s">
        <v>3451</v>
      </c>
      <c r="AI65" s="128" t="s">
        <v>3456</v>
      </c>
      <c r="AJ65" s="128" t="s">
        <v>3452</v>
      </c>
      <c r="AK65" s="128" t="s">
        <v>3459</v>
      </c>
      <c r="AL65" s="128" t="s">
        <v>3457</v>
      </c>
      <c r="AM65" s="128" t="s">
        <v>3454</v>
      </c>
      <c r="AN65" s="128" t="s">
        <v>3455</v>
      </c>
      <c r="AO65" s="128" t="s">
        <v>3458</v>
      </c>
      <c r="AP65" s="128" t="s">
        <v>3460</v>
      </c>
      <c r="AQ65" s="191">
        <v>2</v>
      </c>
    </row>
    <row r="66" spans="1:43" s="16" customFormat="1" ht="27.75">
      <c r="A66" s="43">
        <v>59</v>
      </c>
      <c r="B66" s="37" t="s">
        <v>211</v>
      </c>
      <c r="C66" s="37" t="s">
        <v>212</v>
      </c>
      <c r="D66" s="38" t="s">
        <v>213</v>
      </c>
      <c r="E66" s="38">
        <v>2</v>
      </c>
      <c r="F66" s="48">
        <v>10</v>
      </c>
      <c r="G66" s="46">
        <v>30</v>
      </c>
      <c r="H66" s="46" t="s">
        <v>3373</v>
      </c>
      <c r="I66" s="48">
        <v>10.45</v>
      </c>
      <c r="J66" s="46">
        <v>30</v>
      </c>
      <c r="K66" s="46" t="s">
        <v>3373</v>
      </c>
      <c r="L66" s="84">
        <f t="shared" si="0"/>
        <v>10.225</v>
      </c>
      <c r="M66" s="38">
        <f t="shared" si="1"/>
        <v>60</v>
      </c>
      <c r="N66" s="38">
        <f t="shared" si="2"/>
        <v>2</v>
      </c>
      <c r="O66" s="38">
        <f t="shared" si="3"/>
        <v>0</v>
      </c>
      <c r="P66" s="48">
        <v>9.73</v>
      </c>
      <c r="Q66" s="46">
        <v>12</v>
      </c>
      <c r="R66" s="46" t="s">
        <v>3373</v>
      </c>
      <c r="S66" s="48">
        <v>11.98</v>
      </c>
      <c r="T66" s="46">
        <v>30</v>
      </c>
      <c r="U66" s="46" t="s">
        <v>3372</v>
      </c>
      <c r="V66" s="48">
        <f t="shared" si="4"/>
        <v>10.855</v>
      </c>
      <c r="W66" s="46">
        <f t="shared" si="5"/>
        <v>60</v>
      </c>
      <c r="X66" s="46">
        <f t="shared" si="6"/>
        <v>1</v>
      </c>
      <c r="Y66" s="46">
        <f t="shared" si="7"/>
        <v>1</v>
      </c>
      <c r="Z66" s="46">
        <f t="shared" si="8"/>
        <v>3</v>
      </c>
      <c r="AA66" s="46">
        <f t="shared" si="9"/>
        <v>1</v>
      </c>
      <c r="AB66" s="46">
        <f t="shared" si="10"/>
        <v>4</v>
      </c>
      <c r="AC66" s="48">
        <f t="shared" si="17"/>
        <v>0.96</v>
      </c>
      <c r="AD66" s="48">
        <f t="shared" si="12"/>
        <v>10.54</v>
      </c>
      <c r="AE66" s="48">
        <f t="shared" si="13"/>
        <v>10.118399999999999</v>
      </c>
      <c r="AF66" s="46">
        <f t="shared" si="14"/>
        <v>120</v>
      </c>
      <c r="AG66" s="128" t="s">
        <v>3451</v>
      </c>
      <c r="AH66" s="128" t="s">
        <v>3452</v>
      </c>
      <c r="AI66" s="128" t="s">
        <v>3455</v>
      </c>
      <c r="AJ66" s="128" t="s">
        <v>3454</v>
      </c>
      <c r="AK66" s="128" t="s">
        <v>3453</v>
      </c>
      <c r="AL66" s="128" t="s">
        <v>3460</v>
      </c>
      <c r="AM66" s="128" t="s">
        <v>3456</v>
      </c>
      <c r="AN66" s="128" t="s">
        <v>3457</v>
      </c>
      <c r="AO66" s="128" t="s">
        <v>3459</v>
      </c>
      <c r="AP66" s="128" t="s">
        <v>3458</v>
      </c>
      <c r="AQ66" s="191">
        <v>1</v>
      </c>
    </row>
    <row r="67" spans="1:43" s="16" customFormat="1" ht="27.75">
      <c r="A67" s="43">
        <v>60</v>
      </c>
      <c r="B67" s="37" t="s">
        <v>214</v>
      </c>
      <c r="C67" s="37" t="s">
        <v>215</v>
      </c>
      <c r="D67" s="38" t="s">
        <v>216</v>
      </c>
      <c r="E67" s="38">
        <v>2</v>
      </c>
      <c r="F67" s="48">
        <v>13.77</v>
      </c>
      <c r="G67" s="46">
        <v>30</v>
      </c>
      <c r="H67" s="46" t="s">
        <v>3372</v>
      </c>
      <c r="I67" s="48">
        <v>10.73</v>
      </c>
      <c r="J67" s="46">
        <v>30</v>
      </c>
      <c r="K67" s="46" t="s">
        <v>3372</v>
      </c>
      <c r="L67" s="84">
        <f t="shared" si="0"/>
        <v>12.25</v>
      </c>
      <c r="M67" s="38">
        <f t="shared" si="1"/>
        <v>60</v>
      </c>
      <c r="N67" s="38">
        <f t="shared" si="2"/>
        <v>0</v>
      </c>
      <c r="O67" s="38">
        <f t="shared" si="3"/>
        <v>0</v>
      </c>
      <c r="P67" s="48">
        <v>12.74</v>
      </c>
      <c r="Q67" s="46">
        <v>30</v>
      </c>
      <c r="R67" s="46" t="s">
        <v>3372</v>
      </c>
      <c r="S67" s="48">
        <v>14.67</v>
      </c>
      <c r="T67" s="46">
        <v>30</v>
      </c>
      <c r="U67" s="46" t="s">
        <v>3372</v>
      </c>
      <c r="V67" s="48">
        <f t="shared" si="4"/>
        <v>13.705</v>
      </c>
      <c r="W67" s="46">
        <f t="shared" si="5"/>
        <v>60</v>
      </c>
      <c r="X67" s="46">
        <f t="shared" si="6"/>
        <v>0</v>
      </c>
      <c r="Y67" s="46">
        <f t="shared" si="7"/>
        <v>0</v>
      </c>
      <c r="Z67" s="46">
        <f t="shared" si="8"/>
        <v>0</v>
      </c>
      <c r="AA67" s="46">
        <f t="shared" si="9"/>
        <v>0</v>
      </c>
      <c r="AB67" s="46">
        <f t="shared" si="10"/>
        <v>0</v>
      </c>
      <c r="AC67" s="48">
        <f t="shared" si="17"/>
        <v>1</v>
      </c>
      <c r="AD67" s="48">
        <f t="shared" si="12"/>
        <v>12.977499999999999</v>
      </c>
      <c r="AE67" s="48">
        <f t="shared" si="13"/>
        <v>12.977499999999999</v>
      </c>
      <c r="AF67" s="46">
        <f t="shared" si="14"/>
        <v>120</v>
      </c>
      <c r="AG67" s="128" t="s">
        <v>3453</v>
      </c>
      <c r="AH67" s="128" t="s">
        <v>3451</v>
      </c>
      <c r="AI67" s="128" t="s">
        <v>3457</v>
      </c>
      <c r="AJ67" s="128" t="s">
        <v>3456</v>
      </c>
      <c r="AK67" s="128" t="s">
        <v>3454</v>
      </c>
      <c r="AL67" s="128" t="s">
        <v>3452</v>
      </c>
      <c r="AM67" s="128" t="s">
        <v>3455</v>
      </c>
      <c r="AN67" s="128" t="s">
        <v>3460</v>
      </c>
      <c r="AO67" s="128" t="s">
        <v>3459</v>
      </c>
      <c r="AP67" s="128" t="s">
        <v>3458</v>
      </c>
      <c r="AQ67" s="191">
        <v>1</v>
      </c>
    </row>
    <row r="68" spans="1:43" s="16" customFormat="1" ht="27.75">
      <c r="A68" s="43">
        <v>61</v>
      </c>
      <c r="B68" s="37" t="s">
        <v>217</v>
      </c>
      <c r="C68" s="37" t="s">
        <v>218</v>
      </c>
      <c r="D68" s="38" t="s">
        <v>219</v>
      </c>
      <c r="E68" s="38">
        <v>2</v>
      </c>
      <c r="F68" s="48">
        <v>10.210000000000001</v>
      </c>
      <c r="G68" s="46">
        <v>30</v>
      </c>
      <c r="H68" s="46" t="s">
        <v>3373</v>
      </c>
      <c r="I68" s="48">
        <v>10</v>
      </c>
      <c r="J68" s="46">
        <v>30</v>
      </c>
      <c r="K68" s="46" t="s">
        <v>3373</v>
      </c>
      <c r="L68" s="84">
        <f t="shared" si="0"/>
        <v>10.105</v>
      </c>
      <c r="M68" s="38">
        <f t="shared" si="1"/>
        <v>60</v>
      </c>
      <c r="N68" s="38">
        <f t="shared" si="2"/>
        <v>2</v>
      </c>
      <c r="O68" s="38">
        <f t="shared" si="3"/>
        <v>0</v>
      </c>
      <c r="P68" s="48">
        <v>9.93</v>
      </c>
      <c r="Q68" s="46">
        <v>12</v>
      </c>
      <c r="R68" s="46" t="s">
        <v>3373</v>
      </c>
      <c r="S68" s="48">
        <v>13.02</v>
      </c>
      <c r="T68" s="46">
        <v>30</v>
      </c>
      <c r="U68" s="46" t="s">
        <v>3372</v>
      </c>
      <c r="V68" s="48">
        <f t="shared" si="4"/>
        <v>11.475</v>
      </c>
      <c r="W68" s="46">
        <f t="shared" si="5"/>
        <v>60</v>
      </c>
      <c r="X68" s="46">
        <f t="shared" si="6"/>
        <v>1</v>
      </c>
      <c r="Y68" s="46">
        <f t="shared" si="7"/>
        <v>1</v>
      </c>
      <c r="Z68" s="46">
        <f t="shared" si="8"/>
        <v>3</v>
      </c>
      <c r="AA68" s="46">
        <f t="shared" si="9"/>
        <v>1</v>
      </c>
      <c r="AB68" s="46">
        <f t="shared" si="10"/>
        <v>4</v>
      </c>
      <c r="AC68" s="48">
        <f t="shared" si="17"/>
        <v>0.96</v>
      </c>
      <c r="AD68" s="48">
        <f t="shared" si="12"/>
        <v>10.79</v>
      </c>
      <c r="AE68" s="48">
        <f t="shared" si="13"/>
        <v>10.3584</v>
      </c>
      <c r="AF68" s="46">
        <f t="shared" si="14"/>
        <v>120</v>
      </c>
      <c r="AG68" s="128" t="s">
        <v>3453</v>
      </c>
      <c r="AH68" s="128" t="s">
        <v>3451</v>
      </c>
      <c r="AI68" s="128" t="s">
        <v>3456</v>
      </c>
      <c r="AJ68" s="128" t="s">
        <v>3455</v>
      </c>
      <c r="AK68" s="128" t="s">
        <v>3457</v>
      </c>
      <c r="AL68" s="128" t="s">
        <v>3454</v>
      </c>
      <c r="AM68" s="128" t="s">
        <v>3452</v>
      </c>
      <c r="AN68" s="128" t="s">
        <v>3460</v>
      </c>
      <c r="AO68" s="128" t="s">
        <v>3459</v>
      </c>
      <c r="AP68" s="128" t="s">
        <v>3458</v>
      </c>
      <c r="AQ68" s="191">
        <v>1</v>
      </c>
    </row>
    <row r="69" spans="1:43" s="16" customFormat="1" ht="27.75">
      <c r="A69" s="43">
        <v>62</v>
      </c>
      <c r="B69" s="37" t="s">
        <v>220</v>
      </c>
      <c r="C69" s="37" t="s">
        <v>221</v>
      </c>
      <c r="D69" s="38" t="s">
        <v>222</v>
      </c>
      <c r="E69" s="38">
        <v>2</v>
      </c>
      <c r="F69" s="48">
        <v>10.8</v>
      </c>
      <c r="G69" s="46">
        <v>30</v>
      </c>
      <c r="H69" s="46" t="s">
        <v>3373</v>
      </c>
      <c r="I69" s="48">
        <v>10</v>
      </c>
      <c r="J69" s="46">
        <v>30</v>
      </c>
      <c r="K69" s="46" t="s">
        <v>3373</v>
      </c>
      <c r="L69" s="84">
        <f t="shared" si="0"/>
        <v>10.4</v>
      </c>
      <c r="M69" s="38">
        <f t="shared" si="1"/>
        <v>60</v>
      </c>
      <c r="N69" s="38">
        <f t="shared" si="2"/>
        <v>2</v>
      </c>
      <c r="O69" s="38">
        <f t="shared" si="3"/>
        <v>0</v>
      </c>
      <c r="P69" s="48">
        <v>10.11</v>
      </c>
      <c r="Q69" s="46">
        <v>30</v>
      </c>
      <c r="R69" s="46" t="s">
        <v>3373</v>
      </c>
      <c r="S69" s="48">
        <v>11.72</v>
      </c>
      <c r="T69" s="46">
        <v>30</v>
      </c>
      <c r="U69" s="46" t="s">
        <v>3372</v>
      </c>
      <c r="V69" s="48">
        <f t="shared" si="4"/>
        <v>10.914999999999999</v>
      </c>
      <c r="W69" s="46">
        <f t="shared" si="5"/>
        <v>60</v>
      </c>
      <c r="X69" s="46">
        <f t="shared" si="6"/>
        <v>1</v>
      </c>
      <c r="Y69" s="46">
        <f t="shared" si="7"/>
        <v>0</v>
      </c>
      <c r="Z69" s="46">
        <f t="shared" si="8"/>
        <v>3</v>
      </c>
      <c r="AA69" s="46">
        <f t="shared" si="9"/>
        <v>0</v>
      </c>
      <c r="AB69" s="46">
        <f t="shared" si="10"/>
        <v>3</v>
      </c>
      <c r="AC69" s="48">
        <f t="shared" si="17"/>
        <v>0.97</v>
      </c>
      <c r="AD69" s="48">
        <f t="shared" si="12"/>
        <v>10.657499999999999</v>
      </c>
      <c r="AE69" s="48">
        <f t="shared" si="13"/>
        <v>10.337774999999999</v>
      </c>
      <c r="AF69" s="46">
        <f t="shared" si="14"/>
        <v>120</v>
      </c>
      <c r="AG69" s="128" t="s">
        <v>3451</v>
      </c>
      <c r="AH69" s="128" t="s">
        <v>3452</v>
      </c>
      <c r="AI69" s="128" t="s">
        <v>3455</v>
      </c>
      <c r="AJ69" s="128" t="s">
        <v>3453</v>
      </c>
      <c r="AK69" s="128" t="s">
        <v>3454</v>
      </c>
      <c r="AL69" s="128" t="s">
        <v>3456</v>
      </c>
      <c r="AM69" s="128" t="s">
        <v>3457</v>
      </c>
      <c r="AN69" s="128" t="s">
        <v>3459</v>
      </c>
      <c r="AO69" s="128" t="s">
        <v>3458</v>
      </c>
      <c r="AP69" s="128" t="s">
        <v>3460</v>
      </c>
      <c r="AQ69" s="191">
        <v>2</v>
      </c>
    </row>
    <row r="70" spans="1:43" s="16" customFormat="1" ht="27.75">
      <c r="A70" s="43">
        <v>63</v>
      </c>
      <c r="B70" s="37" t="s">
        <v>223</v>
      </c>
      <c r="C70" s="37" t="s">
        <v>224</v>
      </c>
      <c r="D70" s="38" t="s">
        <v>225</v>
      </c>
      <c r="E70" s="38">
        <v>2</v>
      </c>
      <c r="F70" s="48">
        <v>12.45</v>
      </c>
      <c r="G70" s="46">
        <v>30</v>
      </c>
      <c r="H70" s="46" t="s">
        <v>3372</v>
      </c>
      <c r="I70" s="48">
        <v>10.19</v>
      </c>
      <c r="J70" s="46">
        <v>30</v>
      </c>
      <c r="K70" s="46" t="s">
        <v>3372</v>
      </c>
      <c r="L70" s="84">
        <f t="shared" si="0"/>
        <v>11.32</v>
      </c>
      <c r="M70" s="38">
        <f t="shared" si="1"/>
        <v>60</v>
      </c>
      <c r="N70" s="38">
        <f t="shared" si="2"/>
        <v>0</v>
      </c>
      <c r="O70" s="38">
        <f t="shared" si="3"/>
        <v>0</v>
      </c>
      <c r="P70" s="48">
        <v>11.34</v>
      </c>
      <c r="Q70" s="46">
        <v>30</v>
      </c>
      <c r="R70" s="46" t="s">
        <v>3373</v>
      </c>
      <c r="S70" s="48">
        <v>12.69</v>
      </c>
      <c r="T70" s="46">
        <v>30</v>
      </c>
      <c r="U70" s="46" t="s">
        <v>3372</v>
      </c>
      <c r="V70" s="48">
        <f t="shared" si="4"/>
        <v>12.015000000000001</v>
      </c>
      <c r="W70" s="46">
        <f t="shared" si="5"/>
        <v>60</v>
      </c>
      <c r="X70" s="46">
        <f t="shared" si="6"/>
        <v>1</v>
      </c>
      <c r="Y70" s="46">
        <f t="shared" si="7"/>
        <v>0</v>
      </c>
      <c r="Z70" s="46">
        <f t="shared" si="8"/>
        <v>1</v>
      </c>
      <c r="AA70" s="46">
        <f t="shared" si="9"/>
        <v>0</v>
      </c>
      <c r="AB70" s="46">
        <f t="shared" si="10"/>
        <v>1</v>
      </c>
      <c r="AC70" s="48">
        <f t="shared" si="17"/>
        <v>0.99</v>
      </c>
      <c r="AD70" s="48">
        <f t="shared" si="12"/>
        <v>11.6675</v>
      </c>
      <c r="AE70" s="48">
        <f t="shared" si="13"/>
        <v>11.550825</v>
      </c>
      <c r="AF70" s="46">
        <f t="shared" si="14"/>
        <v>120</v>
      </c>
      <c r="AG70" s="128" t="s">
        <v>3453</v>
      </c>
      <c r="AH70" s="128" t="s">
        <v>3451</v>
      </c>
      <c r="AI70" s="128" t="s">
        <v>3457</v>
      </c>
      <c r="AJ70" s="128" t="s">
        <v>3456</v>
      </c>
      <c r="AK70" s="128" t="s">
        <v>3452</v>
      </c>
      <c r="AL70" s="128" t="s">
        <v>3454</v>
      </c>
      <c r="AM70" s="128" t="s">
        <v>3455</v>
      </c>
      <c r="AN70" s="128" t="s">
        <v>3460</v>
      </c>
      <c r="AO70" s="128" t="s">
        <v>3459</v>
      </c>
      <c r="AP70" s="128" t="s">
        <v>3458</v>
      </c>
      <c r="AQ70" s="191">
        <v>1</v>
      </c>
    </row>
    <row r="71" spans="1:43" s="16" customFormat="1" ht="27.75">
      <c r="A71" s="43">
        <v>64</v>
      </c>
      <c r="B71" s="37" t="s">
        <v>226</v>
      </c>
      <c r="C71" s="37" t="s">
        <v>227</v>
      </c>
      <c r="D71" s="38" t="s">
        <v>228</v>
      </c>
      <c r="E71" s="38">
        <v>2</v>
      </c>
      <c r="F71" s="48">
        <v>11.63</v>
      </c>
      <c r="G71" s="46">
        <v>30</v>
      </c>
      <c r="H71" s="46" t="s">
        <v>3372</v>
      </c>
      <c r="I71" s="48">
        <v>10.75</v>
      </c>
      <c r="J71" s="46">
        <v>30</v>
      </c>
      <c r="K71" s="46" t="s">
        <v>3372</v>
      </c>
      <c r="L71" s="84">
        <f t="shared" si="0"/>
        <v>11.190000000000001</v>
      </c>
      <c r="M71" s="38">
        <f t="shared" si="1"/>
        <v>60</v>
      </c>
      <c r="N71" s="38">
        <f t="shared" si="2"/>
        <v>0</v>
      </c>
      <c r="O71" s="38">
        <f t="shared" si="3"/>
        <v>0</v>
      </c>
      <c r="P71" s="48">
        <v>10.37</v>
      </c>
      <c r="Q71" s="46">
        <v>30</v>
      </c>
      <c r="R71" s="46" t="s">
        <v>3372</v>
      </c>
      <c r="S71" s="48">
        <v>10.99</v>
      </c>
      <c r="T71" s="46">
        <v>30</v>
      </c>
      <c r="U71" s="46" t="s">
        <v>3372</v>
      </c>
      <c r="V71" s="48">
        <f t="shared" si="4"/>
        <v>10.68</v>
      </c>
      <c r="W71" s="46">
        <f t="shared" si="5"/>
        <v>60</v>
      </c>
      <c r="X71" s="46">
        <f t="shared" si="6"/>
        <v>0</v>
      </c>
      <c r="Y71" s="46">
        <f t="shared" si="7"/>
        <v>0</v>
      </c>
      <c r="Z71" s="46">
        <f t="shared" si="8"/>
        <v>0</v>
      </c>
      <c r="AA71" s="46">
        <f t="shared" si="9"/>
        <v>0</v>
      </c>
      <c r="AB71" s="46">
        <f t="shared" si="10"/>
        <v>0</v>
      </c>
      <c r="AC71" s="48">
        <f t="shared" si="17"/>
        <v>1</v>
      </c>
      <c r="AD71" s="48">
        <f t="shared" si="12"/>
        <v>10.935</v>
      </c>
      <c r="AE71" s="48">
        <f t="shared" si="13"/>
        <v>10.935</v>
      </c>
      <c r="AF71" s="46">
        <f t="shared" si="14"/>
        <v>120</v>
      </c>
      <c r="AG71" s="128" t="s">
        <v>3456</v>
      </c>
      <c r="AH71" s="128" t="s">
        <v>3452</v>
      </c>
      <c r="AI71" s="128" t="s">
        <v>3455</v>
      </c>
      <c r="AJ71" s="128" t="s">
        <v>3460</v>
      </c>
      <c r="AK71" s="128" t="s">
        <v>3454</v>
      </c>
      <c r="AL71" s="128" t="s">
        <v>3457</v>
      </c>
      <c r="AM71" s="128" t="s">
        <v>3459</v>
      </c>
      <c r="AN71" s="128" t="s">
        <v>3453</v>
      </c>
      <c r="AO71" s="128" t="s">
        <v>3451</v>
      </c>
      <c r="AP71" s="128" t="s">
        <v>3458</v>
      </c>
      <c r="AQ71" s="191">
        <v>2</v>
      </c>
    </row>
    <row r="72" spans="1:43" s="16" customFormat="1" ht="27.75">
      <c r="A72" s="43">
        <v>65</v>
      </c>
      <c r="B72" s="37" t="s">
        <v>229</v>
      </c>
      <c r="C72" s="37" t="s">
        <v>230</v>
      </c>
      <c r="D72" s="38" t="s">
        <v>231</v>
      </c>
      <c r="E72" s="38">
        <v>2</v>
      </c>
      <c r="F72" s="48">
        <v>10.06</v>
      </c>
      <c r="G72" s="46">
        <v>30</v>
      </c>
      <c r="H72" s="46" t="s">
        <v>3373</v>
      </c>
      <c r="I72" s="48">
        <v>10.11</v>
      </c>
      <c r="J72" s="46">
        <v>30</v>
      </c>
      <c r="K72" s="46" t="s">
        <v>3373</v>
      </c>
      <c r="L72" s="84">
        <f t="shared" ref="L72:L135" si="18">(F72+I72)/2</f>
        <v>10.085000000000001</v>
      </c>
      <c r="M72" s="38">
        <f t="shared" ref="M72:M135" si="19">IF(L72&gt;=10,60,G72+J72)</f>
        <v>60</v>
      </c>
      <c r="N72" s="38">
        <f t="shared" ref="N72:N135" si="20">IF(H72="ACC",0,1)+IF(K72="ACC",0,1)</f>
        <v>2</v>
      </c>
      <c r="O72" s="38">
        <f t="shared" ref="O72:O135" si="21">IF(F72&lt;10,1,(IF(I72&lt;10,1,0)))</f>
        <v>0</v>
      </c>
      <c r="P72" s="48">
        <v>9.49</v>
      </c>
      <c r="Q72" s="46">
        <v>12</v>
      </c>
      <c r="R72" s="46" t="s">
        <v>3373</v>
      </c>
      <c r="S72" s="48">
        <v>10.95</v>
      </c>
      <c r="T72" s="46">
        <v>30</v>
      </c>
      <c r="U72" s="46" t="s">
        <v>3372</v>
      </c>
      <c r="V72" s="48">
        <f t="shared" ref="V72:V135" si="22">(P72+S72)/2</f>
        <v>10.219999999999999</v>
      </c>
      <c r="W72" s="46">
        <f t="shared" ref="W72:W135" si="23">IF(V72&gt;=10,60,Q72+T72)</f>
        <v>60</v>
      </c>
      <c r="X72" s="46">
        <f t="shared" ref="X72:X135" si="24">IF(R72="ACC",0,1)+IF(U72="ACC",0,1)</f>
        <v>1</v>
      </c>
      <c r="Y72" s="46">
        <f t="shared" ref="Y72:Y135" si="25">IF(P72&lt;10,1,(IF(S72&lt;10,1,0)))</f>
        <v>1</v>
      </c>
      <c r="Z72" s="46">
        <f t="shared" ref="Z72:Z135" si="26">N72+X72</f>
        <v>3</v>
      </c>
      <c r="AA72" s="46">
        <f t="shared" ref="AA72:AA135" si="27">O72+Y72</f>
        <v>1</v>
      </c>
      <c r="AB72" s="46">
        <f t="shared" ref="AB72:AB135" si="28">Z72+AA72</f>
        <v>4</v>
      </c>
      <c r="AC72" s="48">
        <f t="shared" si="17"/>
        <v>0.96</v>
      </c>
      <c r="AD72" s="48">
        <f t="shared" ref="AD72:AD135" si="29">AVERAGE(L72,V72)</f>
        <v>10.1525</v>
      </c>
      <c r="AE72" s="48">
        <f t="shared" ref="AE72:AE135" si="30">AC72*AD72</f>
        <v>9.7463999999999995</v>
      </c>
      <c r="AF72" s="46">
        <f t="shared" ref="AF72:AF135" si="31">M72+W72</f>
        <v>120</v>
      </c>
      <c r="AG72" s="128" t="s">
        <v>3456</v>
      </c>
      <c r="AH72" s="128" t="s">
        <v>3454</v>
      </c>
      <c r="AI72" s="128" t="s">
        <v>3451</v>
      </c>
      <c r="AJ72" s="128" t="s">
        <v>3452</v>
      </c>
      <c r="AK72" s="128" t="s">
        <v>3455</v>
      </c>
      <c r="AL72" s="128" t="s">
        <v>3460</v>
      </c>
      <c r="AM72" s="128" t="s">
        <v>3453</v>
      </c>
      <c r="AN72" s="128" t="s">
        <v>3457</v>
      </c>
      <c r="AO72" s="128" t="s">
        <v>3459</v>
      </c>
      <c r="AP72" s="128" t="s">
        <v>3458</v>
      </c>
      <c r="AQ72" s="191">
        <v>1</v>
      </c>
    </row>
    <row r="73" spans="1:43" s="16" customFormat="1" ht="27.75">
      <c r="A73" s="43">
        <v>66</v>
      </c>
      <c r="B73" s="37" t="s">
        <v>232</v>
      </c>
      <c r="C73" s="37" t="s">
        <v>233</v>
      </c>
      <c r="D73" s="38" t="s">
        <v>234</v>
      </c>
      <c r="E73" s="38">
        <v>2</v>
      </c>
      <c r="F73" s="48">
        <v>10.39</v>
      </c>
      <c r="G73" s="46">
        <v>30</v>
      </c>
      <c r="H73" s="46" t="s">
        <v>3372</v>
      </c>
      <c r="I73" s="48">
        <v>11.39</v>
      </c>
      <c r="J73" s="46">
        <v>30</v>
      </c>
      <c r="K73" s="46" t="s">
        <v>3373</v>
      </c>
      <c r="L73" s="84">
        <f t="shared" si="18"/>
        <v>10.89</v>
      </c>
      <c r="M73" s="38">
        <f t="shared" si="19"/>
        <v>60</v>
      </c>
      <c r="N73" s="38">
        <f t="shared" si="20"/>
        <v>1</v>
      </c>
      <c r="O73" s="38">
        <f t="shared" si="21"/>
        <v>0</v>
      </c>
      <c r="P73" s="48">
        <v>11.37</v>
      </c>
      <c r="Q73" s="46">
        <v>30</v>
      </c>
      <c r="R73" s="46" t="s">
        <v>3372</v>
      </c>
      <c r="S73" s="48">
        <v>14.28</v>
      </c>
      <c r="T73" s="46">
        <v>30</v>
      </c>
      <c r="U73" s="46" t="s">
        <v>3372</v>
      </c>
      <c r="V73" s="48">
        <f t="shared" si="22"/>
        <v>12.824999999999999</v>
      </c>
      <c r="W73" s="46">
        <f t="shared" si="23"/>
        <v>60</v>
      </c>
      <c r="X73" s="46">
        <f t="shared" si="24"/>
        <v>0</v>
      </c>
      <c r="Y73" s="46">
        <f t="shared" si="25"/>
        <v>0</v>
      </c>
      <c r="Z73" s="46">
        <f t="shared" si="26"/>
        <v>1</v>
      </c>
      <c r="AA73" s="46">
        <f t="shared" si="27"/>
        <v>0</v>
      </c>
      <c r="AB73" s="46">
        <f t="shared" si="28"/>
        <v>1</v>
      </c>
      <c r="AC73" s="48">
        <f t="shared" si="17"/>
        <v>0.99</v>
      </c>
      <c r="AD73" s="48">
        <f t="shared" si="29"/>
        <v>11.8575</v>
      </c>
      <c r="AE73" s="48">
        <f t="shared" si="30"/>
        <v>11.738925</v>
      </c>
      <c r="AF73" s="46">
        <f t="shared" si="31"/>
        <v>120</v>
      </c>
      <c r="AG73" s="128" t="s">
        <v>3451</v>
      </c>
      <c r="AH73" s="128" t="s">
        <v>3452</v>
      </c>
      <c r="AI73" s="128" t="s">
        <v>3454</v>
      </c>
      <c r="AJ73" s="128" t="s">
        <v>3456</v>
      </c>
      <c r="AK73" s="128" t="s">
        <v>3455</v>
      </c>
      <c r="AL73" s="128" t="s">
        <v>3453</v>
      </c>
      <c r="AM73" s="128" t="s">
        <v>3460</v>
      </c>
      <c r="AN73" s="128" t="s">
        <v>3458</v>
      </c>
      <c r="AO73" s="128" t="s">
        <v>3459</v>
      </c>
      <c r="AP73" s="128" t="s">
        <v>3457</v>
      </c>
      <c r="AQ73" s="191">
        <v>1</v>
      </c>
    </row>
    <row r="74" spans="1:43" s="16" customFormat="1" ht="27.75">
      <c r="A74" s="43">
        <v>67</v>
      </c>
      <c r="B74" s="44" t="s">
        <v>235</v>
      </c>
      <c r="C74" s="44" t="s">
        <v>236</v>
      </c>
      <c r="D74" s="45" t="s">
        <v>237</v>
      </c>
      <c r="E74" s="38">
        <v>2</v>
      </c>
      <c r="F74" s="48">
        <v>11.79</v>
      </c>
      <c r="G74" s="46">
        <v>30</v>
      </c>
      <c r="H74" s="46" t="s">
        <v>3372</v>
      </c>
      <c r="I74" s="48">
        <v>9.0500000000000007</v>
      </c>
      <c r="J74" s="46">
        <v>7</v>
      </c>
      <c r="K74" s="46" t="s">
        <v>3372</v>
      </c>
      <c r="L74" s="84">
        <f t="shared" si="18"/>
        <v>10.42</v>
      </c>
      <c r="M74" s="38">
        <f t="shared" si="19"/>
        <v>60</v>
      </c>
      <c r="N74" s="38">
        <f t="shared" si="20"/>
        <v>0</v>
      </c>
      <c r="O74" s="38">
        <f t="shared" si="21"/>
        <v>1</v>
      </c>
      <c r="P74" s="48">
        <v>9.5399999999999991</v>
      </c>
      <c r="Q74" s="46">
        <v>12</v>
      </c>
      <c r="R74" s="46" t="s">
        <v>3373</v>
      </c>
      <c r="S74" s="48">
        <v>12.58</v>
      </c>
      <c r="T74" s="46">
        <v>30</v>
      </c>
      <c r="U74" s="46" t="s">
        <v>3372</v>
      </c>
      <c r="V74" s="48">
        <f t="shared" si="22"/>
        <v>11.059999999999999</v>
      </c>
      <c r="W74" s="46">
        <f t="shared" si="23"/>
        <v>60</v>
      </c>
      <c r="X74" s="46">
        <f t="shared" si="24"/>
        <v>1</v>
      </c>
      <c r="Y74" s="46">
        <f t="shared" si="25"/>
        <v>1</v>
      </c>
      <c r="Z74" s="46">
        <f t="shared" si="26"/>
        <v>1</v>
      </c>
      <c r="AA74" s="46">
        <f t="shared" si="27"/>
        <v>2</v>
      </c>
      <c r="AB74" s="46">
        <f t="shared" si="28"/>
        <v>3</v>
      </c>
      <c r="AC74" s="48">
        <f t="shared" si="17"/>
        <v>0.97</v>
      </c>
      <c r="AD74" s="48">
        <f t="shared" si="29"/>
        <v>10.739999999999998</v>
      </c>
      <c r="AE74" s="48">
        <f t="shared" si="30"/>
        <v>10.417799999999998</v>
      </c>
      <c r="AF74" s="46">
        <f t="shared" si="31"/>
        <v>120</v>
      </c>
      <c r="AG74" s="128" t="s">
        <v>3451</v>
      </c>
      <c r="AH74" s="128" t="s">
        <v>3452</v>
      </c>
      <c r="AI74" s="128" t="s">
        <v>3455</v>
      </c>
      <c r="AJ74" s="128" t="s">
        <v>3453</v>
      </c>
      <c r="AK74" s="128" t="s">
        <v>3456</v>
      </c>
      <c r="AL74" s="128" t="s">
        <v>3454</v>
      </c>
      <c r="AM74" s="128" t="s">
        <v>3460</v>
      </c>
      <c r="AN74" s="128" t="s">
        <v>3457</v>
      </c>
      <c r="AO74" s="128" t="s">
        <v>3459</v>
      </c>
      <c r="AP74" s="128" t="s">
        <v>3458</v>
      </c>
      <c r="AQ74" s="191">
        <v>1</v>
      </c>
    </row>
    <row r="75" spans="1:43" s="16" customFormat="1" ht="27.75">
      <c r="A75" s="43">
        <v>68</v>
      </c>
      <c r="B75" s="37" t="s">
        <v>238</v>
      </c>
      <c r="C75" s="37" t="s">
        <v>239</v>
      </c>
      <c r="D75" s="38" t="s">
        <v>240</v>
      </c>
      <c r="E75" s="38">
        <v>2</v>
      </c>
      <c r="F75" s="48">
        <v>10.63</v>
      </c>
      <c r="G75" s="46">
        <v>30</v>
      </c>
      <c r="H75" s="46" t="s">
        <v>3373</v>
      </c>
      <c r="I75" s="48">
        <v>11.41</v>
      </c>
      <c r="J75" s="46">
        <v>30</v>
      </c>
      <c r="K75" s="46" t="s">
        <v>3372</v>
      </c>
      <c r="L75" s="84">
        <f t="shared" si="18"/>
        <v>11.02</v>
      </c>
      <c r="M75" s="38">
        <f t="shared" si="19"/>
        <v>60</v>
      </c>
      <c r="N75" s="38">
        <f t="shared" si="20"/>
        <v>1</v>
      </c>
      <c r="O75" s="38">
        <f t="shared" si="21"/>
        <v>0</v>
      </c>
      <c r="P75" s="48">
        <v>10.39</v>
      </c>
      <c r="Q75" s="46">
        <v>30</v>
      </c>
      <c r="R75" s="46" t="s">
        <v>3373</v>
      </c>
      <c r="S75" s="48">
        <v>12.94</v>
      </c>
      <c r="T75" s="46">
        <v>30</v>
      </c>
      <c r="U75" s="46" t="s">
        <v>3372</v>
      </c>
      <c r="V75" s="48">
        <f t="shared" si="22"/>
        <v>11.664999999999999</v>
      </c>
      <c r="W75" s="46">
        <f t="shared" si="23"/>
        <v>60</v>
      </c>
      <c r="X75" s="46">
        <f t="shared" si="24"/>
        <v>1</v>
      </c>
      <c r="Y75" s="46">
        <f t="shared" si="25"/>
        <v>0</v>
      </c>
      <c r="Z75" s="46">
        <f t="shared" si="26"/>
        <v>2</v>
      </c>
      <c r="AA75" s="46">
        <f t="shared" si="27"/>
        <v>0</v>
      </c>
      <c r="AB75" s="46">
        <f t="shared" si="28"/>
        <v>2</v>
      </c>
      <c r="AC75" s="48">
        <f t="shared" si="17"/>
        <v>0.98</v>
      </c>
      <c r="AD75" s="48">
        <f t="shared" si="29"/>
        <v>11.342499999999999</v>
      </c>
      <c r="AE75" s="48">
        <f t="shared" si="30"/>
        <v>11.115649999999999</v>
      </c>
      <c r="AF75" s="46">
        <f t="shared" si="31"/>
        <v>120</v>
      </c>
      <c r="AG75" s="128" t="s">
        <v>3456</v>
      </c>
      <c r="AH75" s="128" t="s">
        <v>3451</v>
      </c>
      <c r="AI75" s="128" t="s">
        <v>3452</v>
      </c>
      <c r="AJ75" s="128" t="s">
        <v>3454</v>
      </c>
      <c r="AK75" s="128" t="s">
        <v>3455</v>
      </c>
      <c r="AL75" s="128" t="s">
        <v>3460</v>
      </c>
      <c r="AM75" s="128" t="s">
        <v>3457</v>
      </c>
      <c r="AN75" s="128" t="s">
        <v>3459</v>
      </c>
      <c r="AO75" s="128" t="s">
        <v>3458</v>
      </c>
      <c r="AP75" s="128" t="s">
        <v>3453</v>
      </c>
      <c r="AQ75" s="191">
        <v>1</v>
      </c>
    </row>
    <row r="76" spans="1:43" s="16" customFormat="1" ht="27.75">
      <c r="A76" s="43">
        <v>69</v>
      </c>
      <c r="B76" s="37" t="s">
        <v>241</v>
      </c>
      <c r="C76" s="37" t="s">
        <v>242</v>
      </c>
      <c r="D76" s="38" t="s">
        <v>243</v>
      </c>
      <c r="E76" s="38">
        <v>2</v>
      </c>
      <c r="F76" s="48">
        <v>13.24</v>
      </c>
      <c r="G76" s="46">
        <v>30</v>
      </c>
      <c r="H76" s="46" t="s">
        <v>3372</v>
      </c>
      <c r="I76" s="48">
        <v>11.52</v>
      </c>
      <c r="J76" s="46">
        <v>30</v>
      </c>
      <c r="K76" s="46" t="s">
        <v>3372</v>
      </c>
      <c r="L76" s="84">
        <f t="shared" si="18"/>
        <v>12.379999999999999</v>
      </c>
      <c r="M76" s="38">
        <f t="shared" si="19"/>
        <v>60</v>
      </c>
      <c r="N76" s="38">
        <f t="shared" si="20"/>
        <v>0</v>
      </c>
      <c r="O76" s="38">
        <f t="shared" si="21"/>
        <v>0</v>
      </c>
      <c r="P76" s="48">
        <v>13.07</v>
      </c>
      <c r="Q76" s="46">
        <v>30</v>
      </c>
      <c r="R76" s="46" t="s">
        <v>3372</v>
      </c>
      <c r="S76" s="48">
        <v>13.84</v>
      </c>
      <c r="T76" s="46">
        <v>30</v>
      </c>
      <c r="U76" s="46" t="s">
        <v>3372</v>
      </c>
      <c r="V76" s="48">
        <f t="shared" si="22"/>
        <v>13.455</v>
      </c>
      <c r="W76" s="46">
        <f t="shared" si="23"/>
        <v>60</v>
      </c>
      <c r="X76" s="46">
        <f t="shared" si="24"/>
        <v>0</v>
      </c>
      <c r="Y76" s="46">
        <f t="shared" si="25"/>
        <v>0</v>
      </c>
      <c r="Z76" s="46">
        <f t="shared" si="26"/>
        <v>0</v>
      </c>
      <c r="AA76" s="46">
        <f t="shared" si="27"/>
        <v>0</v>
      </c>
      <c r="AB76" s="46">
        <f t="shared" si="28"/>
        <v>0</v>
      </c>
      <c r="AC76" s="48">
        <f t="shared" si="17"/>
        <v>1</v>
      </c>
      <c r="AD76" s="48">
        <f t="shared" si="29"/>
        <v>12.9175</v>
      </c>
      <c r="AE76" s="48">
        <f t="shared" si="30"/>
        <v>12.9175</v>
      </c>
      <c r="AF76" s="46">
        <f t="shared" si="31"/>
        <v>120</v>
      </c>
      <c r="AG76" s="128" t="s">
        <v>3451</v>
      </c>
      <c r="AH76" s="128" t="s">
        <v>3453</v>
      </c>
      <c r="AI76" s="128" t="s">
        <v>3452</v>
      </c>
      <c r="AJ76" s="128" t="s">
        <v>3454</v>
      </c>
      <c r="AK76" s="128" t="s">
        <v>3456</v>
      </c>
      <c r="AL76" s="128" t="s">
        <v>3455</v>
      </c>
      <c r="AM76" s="128" t="s">
        <v>3457</v>
      </c>
      <c r="AN76" s="128" t="s">
        <v>3460</v>
      </c>
      <c r="AO76" s="128" t="s">
        <v>3459</v>
      </c>
      <c r="AP76" s="128" t="s">
        <v>3458</v>
      </c>
      <c r="AQ76" s="191">
        <v>1</v>
      </c>
    </row>
    <row r="77" spans="1:43" s="16" customFormat="1" ht="27.75">
      <c r="A77" s="43">
        <v>70</v>
      </c>
      <c r="B77" s="44" t="s">
        <v>244</v>
      </c>
      <c r="C77" s="44" t="s">
        <v>245</v>
      </c>
      <c r="D77" s="45" t="s">
        <v>246</v>
      </c>
      <c r="E77" s="38">
        <v>2</v>
      </c>
      <c r="F77" s="48">
        <v>12.46</v>
      </c>
      <c r="G77" s="46">
        <v>30</v>
      </c>
      <c r="H77" s="46" t="s">
        <v>3372</v>
      </c>
      <c r="I77" s="48">
        <v>8.42</v>
      </c>
      <c r="J77" s="46">
        <v>15</v>
      </c>
      <c r="K77" s="46" t="s">
        <v>3372</v>
      </c>
      <c r="L77" s="84">
        <f t="shared" si="18"/>
        <v>10.440000000000001</v>
      </c>
      <c r="M77" s="38">
        <f t="shared" si="19"/>
        <v>60</v>
      </c>
      <c r="N77" s="38">
        <f t="shared" si="20"/>
        <v>0</v>
      </c>
      <c r="O77" s="38">
        <f t="shared" si="21"/>
        <v>1</v>
      </c>
      <c r="P77" s="48">
        <v>10.72</v>
      </c>
      <c r="Q77" s="46">
        <v>30</v>
      </c>
      <c r="R77" s="46" t="s">
        <v>3372</v>
      </c>
      <c r="S77" s="48">
        <v>14.69</v>
      </c>
      <c r="T77" s="46">
        <v>30</v>
      </c>
      <c r="U77" s="46" t="s">
        <v>3372</v>
      </c>
      <c r="V77" s="48">
        <f t="shared" si="22"/>
        <v>12.705</v>
      </c>
      <c r="W77" s="46">
        <f t="shared" si="23"/>
        <v>60</v>
      </c>
      <c r="X77" s="46">
        <f t="shared" si="24"/>
        <v>0</v>
      </c>
      <c r="Y77" s="46">
        <f t="shared" si="25"/>
        <v>0</v>
      </c>
      <c r="Z77" s="46">
        <f t="shared" si="26"/>
        <v>0</v>
      </c>
      <c r="AA77" s="46">
        <f t="shared" si="27"/>
        <v>1</v>
      </c>
      <c r="AB77" s="46">
        <f t="shared" si="28"/>
        <v>1</v>
      </c>
      <c r="AC77" s="48">
        <f t="shared" si="17"/>
        <v>0.99</v>
      </c>
      <c r="AD77" s="48">
        <f t="shared" si="29"/>
        <v>11.572500000000002</v>
      </c>
      <c r="AE77" s="48">
        <f t="shared" si="30"/>
        <v>11.456775000000002</v>
      </c>
      <c r="AF77" s="46">
        <f t="shared" si="31"/>
        <v>120</v>
      </c>
      <c r="AG77" s="128" t="s">
        <v>3456</v>
      </c>
      <c r="AH77" s="128" t="s">
        <v>3457</v>
      </c>
      <c r="AI77" s="128" t="s">
        <v>3452</v>
      </c>
      <c r="AJ77" s="128" t="s">
        <v>3453</v>
      </c>
      <c r="AK77" s="128" t="s">
        <v>3455</v>
      </c>
      <c r="AL77" s="128" t="s">
        <v>3460</v>
      </c>
      <c r="AM77" s="128" t="s">
        <v>3451</v>
      </c>
      <c r="AN77" s="128" t="s">
        <v>3454</v>
      </c>
      <c r="AO77" s="128" t="s">
        <v>3459</v>
      </c>
      <c r="AP77" s="128" t="s">
        <v>3458</v>
      </c>
      <c r="AQ77" s="191">
        <v>1</v>
      </c>
    </row>
    <row r="78" spans="1:43" s="16" customFormat="1" ht="27.75">
      <c r="A78" s="43">
        <v>71</v>
      </c>
      <c r="B78" s="37" t="s">
        <v>247</v>
      </c>
      <c r="C78" s="37" t="s">
        <v>248</v>
      </c>
      <c r="D78" s="38" t="s">
        <v>249</v>
      </c>
      <c r="E78" s="38">
        <v>2</v>
      </c>
      <c r="F78" s="48">
        <v>10.82</v>
      </c>
      <c r="G78" s="46">
        <v>30</v>
      </c>
      <c r="H78" s="46" t="s">
        <v>3372</v>
      </c>
      <c r="I78" s="48">
        <v>12.09</v>
      </c>
      <c r="J78" s="46">
        <v>30</v>
      </c>
      <c r="K78" s="46" t="s">
        <v>3372</v>
      </c>
      <c r="L78" s="84">
        <f t="shared" si="18"/>
        <v>11.455</v>
      </c>
      <c r="M78" s="38">
        <f t="shared" si="19"/>
        <v>60</v>
      </c>
      <c r="N78" s="38">
        <f t="shared" si="20"/>
        <v>0</v>
      </c>
      <c r="O78" s="38">
        <f t="shared" si="21"/>
        <v>0</v>
      </c>
      <c r="P78" s="48">
        <v>12.34</v>
      </c>
      <c r="Q78" s="46">
        <v>30</v>
      </c>
      <c r="R78" s="46" t="s">
        <v>3372</v>
      </c>
      <c r="S78" s="48">
        <v>14.76</v>
      </c>
      <c r="T78" s="46">
        <v>30</v>
      </c>
      <c r="U78" s="46" t="s">
        <v>3372</v>
      </c>
      <c r="V78" s="48">
        <f t="shared" si="22"/>
        <v>13.55</v>
      </c>
      <c r="W78" s="46">
        <f t="shared" si="23"/>
        <v>60</v>
      </c>
      <c r="X78" s="46">
        <f t="shared" si="24"/>
        <v>0</v>
      </c>
      <c r="Y78" s="46">
        <f t="shared" si="25"/>
        <v>0</v>
      </c>
      <c r="Z78" s="46">
        <f t="shared" si="26"/>
        <v>0</v>
      </c>
      <c r="AA78" s="46">
        <f t="shared" si="27"/>
        <v>0</v>
      </c>
      <c r="AB78" s="46">
        <f t="shared" si="28"/>
        <v>0</v>
      </c>
      <c r="AC78" s="48">
        <f t="shared" si="17"/>
        <v>1</v>
      </c>
      <c r="AD78" s="48">
        <f t="shared" si="29"/>
        <v>12.502500000000001</v>
      </c>
      <c r="AE78" s="48">
        <f t="shared" si="30"/>
        <v>12.502500000000001</v>
      </c>
      <c r="AF78" s="46">
        <f t="shared" si="31"/>
        <v>120</v>
      </c>
      <c r="AG78" s="128" t="s">
        <v>3451</v>
      </c>
      <c r="AH78" s="128" t="s">
        <v>3453</v>
      </c>
      <c r="AI78" s="128" t="s">
        <v>3452</v>
      </c>
      <c r="AJ78" s="128" t="s">
        <v>3456</v>
      </c>
      <c r="AK78" s="128" t="s">
        <v>3457</v>
      </c>
      <c r="AL78" s="128" t="s">
        <v>3454</v>
      </c>
      <c r="AM78" s="128" t="s">
        <v>3455</v>
      </c>
      <c r="AN78" s="128" t="s">
        <v>3460</v>
      </c>
      <c r="AO78" s="128" t="s">
        <v>3459</v>
      </c>
      <c r="AP78" s="128" t="s">
        <v>3458</v>
      </c>
      <c r="AQ78" s="191">
        <v>1</v>
      </c>
    </row>
    <row r="79" spans="1:43" s="16" customFormat="1" ht="27.75">
      <c r="A79" s="43">
        <v>72</v>
      </c>
      <c r="B79" s="44" t="s">
        <v>250</v>
      </c>
      <c r="C79" s="44" t="s">
        <v>251</v>
      </c>
      <c r="D79" s="45" t="s">
        <v>252</v>
      </c>
      <c r="E79" s="38">
        <v>2</v>
      </c>
      <c r="F79" s="48">
        <v>9.57</v>
      </c>
      <c r="G79" s="46">
        <v>16</v>
      </c>
      <c r="H79" s="46" t="s">
        <v>3373</v>
      </c>
      <c r="I79" s="48">
        <v>10.91</v>
      </c>
      <c r="J79" s="46">
        <v>30</v>
      </c>
      <c r="K79" s="46" t="s">
        <v>3373</v>
      </c>
      <c r="L79" s="84">
        <f t="shared" si="18"/>
        <v>10.24</v>
      </c>
      <c r="M79" s="38">
        <f t="shared" si="19"/>
        <v>60</v>
      </c>
      <c r="N79" s="38">
        <f t="shared" si="20"/>
        <v>2</v>
      </c>
      <c r="O79" s="38">
        <f t="shared" si="21"/>
        <v>1</v>
      </c>
      <c r="P79" s="48">
        <v>11.32</v>
      </c>
      <c r="Q79" s="46">
        <v>30</v>
      </c>
      <c r="R79" s="46" t="s">
        <v>3372</v>
      </c>
      <c r="S79" s="48">
        <v>12.26</v>
      </c>
      <c r="T79" s="46">
        <v>30</v>
      </c>
      <c r="U79" s="46" t="s">
        <v>3372</v>
      </c>
      <c r="V79" s="48">
        <f t="shared" si="22"/>
        <v>11.79</v>
      </c>
      <c r="W79" s="46">
        <f t="shared" si="23"/>
        <v>60</v>
      </c>
      <c r="X79" s="46">
        <f t="shared" si="24"/>
        <v>0</v>
      </c>
      <c r="Y79" s="46">
        <f t="shared" si="25"/>
        <v>0</v>
      </c>
      <c r="Z79" s="46">
        <f t="shared" si="26"/>
        <v>2</v>
      </c>
      <c r="AA79" s="46">
        <f t="shared" si="27"/>
        <v>1</v>
      </c>
      <c r="AB79" s="46">
        <f t="shared" si="28"/>
        <v>3</v>
      </c>
      <c r="AC79" s="48">
        <f>IF(AB79=0,0.93,IF(AB79=1,0.92,IF(AB79=2,0.91,IF(AB79=3,0.9,IF(AB79=4,0.89,IF(AB79=5,0.88,IF(AB79=6,0.87)))))))</f>
        <v>0.9</v>
      </c>
      <c r="AD79" s="48">
        <f t="shared" si="29"/>
        <v>11.015000000000001</v>
      </c>
      <c r="AE79" s="48">
        <f t="shared" si="30"/>
        <v>9.9135000000000009</v>
      </c>
      <c r="AF79" s="46">
        <f t="shared" si="31"/>
        <v>120</v>
      </c>
      <c r="AG79" s="128" t="s">
        <v>3452</v>
      </c>
      <c r="AH79" s="128" t="s">
        <v>3453</v>
      </c>
      <c r="AI79" s="128" t="s">
        <v>3456</v>
      </c>
      <c r="AJ79" s="128" t="s">
        <v>3454</v>
      </c>
      <c r="AK79" s="128" t="s">
        <v>3455</v>
      </c>
      <c r="AL79" s="128" t="s">
        <v>3460</v>
      </c>
      <c r="AM79" s="128" t="s">
        <v>3457</v>
      </c>
      <c r="AN79" s="128" t="s">
        <v>3451</v>
      </c>
      <c r="AO79" s="128" t="s">
        <v>3459</v>
      </c>
      <c r="AP79" s="128" t="s">
        <v>3458</v>
      </c>
      <c r="AQ79" s="191">
        <v>1</v>
      </c>
    </row>
    <row r="80" spans="1:43" s="16" customFormat="1" ht="27.75">
      <c r="A80" s="43">
        <v>73</v>
      </c>
      <c r="B80" s="37" t="s">
        <v>253</v>
      </c>
      <c r="C80" s="37" t="s">
        <v>254</v>
      </c>
      <c r="D80" s="45" t="s">
        <v>255</v>
      </c>
      <c r="E80" s="38">
        <v>2</v>
      </c>
      <c r="F80" s="48">
        <v>12</v>
      </c>
      <c r="G80" s="46">
        <v>30</v>
      </c>
      <c r="H80" s="46" t="s">
        <v>3373</v>
      </c>
      <c r="I80" s="48">
        <v>9.24</v>
      </c>
      <c r="J80" s="46">
        <v>16</v>
      </c>
      <c r="K80" s="46" t="s">
        <v>3372</v>
      </c>
      <c r="L80" s="84">
        <f t="shared" si="18"/>
        <v>10.620000000000001</v>
      </c>
      <c r="M80" s="38">
        <f t="shared" si="19"/>
        <v>60</v>
      </c>
      <c r="N80" s="38">
        <f t="shared" si="20"/>
        <v>1</v>
      </c>
      <c r="O80" s="38">
        <f t="shared" si="21"/>
        <v>1</v>
      </c>
      <c r="P80" s="48">
        <v>9.7799999999999994</v>
      </c>
      <c r="Q80" s="46">
        <v>22</v>
      </c>
      <c r="R80" s="46" t="s">
        <v>3373</v>
      </c>
      <c r="S80" s="48">
        <v>12.87</v>
      </c>
      <c r="T80" s="46">
        <v>30</v>
      </c>
      <c r="U80" s="46" t="s">
        <v>3372</v>
      </c>
      <c r="V80" s="48">
        <f t="shared" si="22"/>
        <v>11.324999999999999</v>
      </c>
      <c r="W80" s="46">
        <f t="shared" si="23"/>
        <v>60</v>
      </c>
      <c r="X80" s="46">
        <f t="shared" si="24"/>
        <v>1</v>
      </c>
      <c r="Y80" s="46">
        <f t="shared" si="25"/>
        <v>1</v>
      </c>
      <c r="Z80" s="46">
        <f t="shared" si="26"/>
        <v>2</v>
      </c>
      <c r="AA80" s="46">
        <f t="shared" si="27"/>
        <v>2</v>
      </c>
      <c r="AB80" s="46">
        <f t="shared" si="28"/>
        <v>4</v>
      </c>
      <c r="AC80" s="48">
        <f>IF(AB80=0,0.86,IF(AB80=1,0.85,IF(AB80=2,0.84,IF(AB80=3,0.83,IF(AB80=4,0.82,IF(AB80=5,0.81,IF(AB80=6,0.8)))))))</f>
        <v>0.82</v>
      </c>
      <c r="AD80" s="48">
        <f t="shared" si="29"/>
        <v>10.9725</v>
      </c>
      <c r="AE80" s="48">
        <f t="shared" si="30"/>
        <v>8.9974499999999988</v>
      </c>
      <c r="AF80" s="46">
        <f t="shared" si="31"/>
        <v>120</v>
      </c>
      <c r="AG80" s="128" t="s">
        <v>3453</v>
      </c>
      <c r="AH80" s="128" t="s">
        <v>3451</v>
      </c>
      <c r="AI80" s="128" t="s">
        <v>3456</v>
      </c>
      <c r="AJ80" s="128" t="s">
        <v>3452</v>
      </c>
      <c r="AK80" s="128" t="s">
        <v>3454</v>
      </c>
      <c r="AL80" s="128" t="s">
        <v>3455</v>
      </c>
      <c r="AM80" s="128" t="s">
        <v>3460</v>
      </c>
      <c r="AN80" s="128" t="s">
        <v>3457</v>
      </c>
      <c r="AO80" s="128" t="s">
        <v>3458</v>
      </c>
      <c r="AP80" s="128" t="s">
        <v>3459</v>
      </c>
      <c r="AQ80" s="191">
        <v>1</v>
      </c>
    </row>
    <row r="81" spans="1:43" s="16" customFormat="1" ht="27.75">
      <c r="A81" s="43">
        <v>74</v>
      </c>
      <c r="B81" s="44" t="s">
        <v>256</v>
      </c>
      <c r="C81" s="44" t="s">
        <v>257</v>
      </c>
      <c r="D81" s="45" t="s">
        <v>258</v>
      </c>
      <c r="E81" s="38">
        <v>2</v>
      </c>
      <c r="F81" s="48">
        <v>12.9</v>
      </c>
      <c r="G81" s="46">
        <v>30</v>
      </c>
      <c r="H81" s="46" t="s">
        <v>3372</v>
      </c>
      <c r="I81" s="48">
        <v>12.56</v>
      </c>
      <c r="J81" s="46">
        <v>30</v>
      </c>
      <c r="K81" s="46" t="s">
        <v>3372</v>
      </c>
      <c r="L81" s="84">
        <f t="shared" si="18"/>
        <v>12.73</v>
      </c>
      <c r="M81" s="38">
        <f t="shared" si="19"/>
        <v>60</v>
      </c>
      <c r="N81" s="38">
        <f t="shared" si="20"/>
        <v>0</v>
      </c>
      <c r="O81" s="38">
        <f t="shared" si="21"/>
        <v>0</v>
      </c>
      <c r="P81" s="48">
        <v>11.44</v>
      </c>
      <c r="Q81" s="46">
        <v>30</v>
      </c>
      <c r="R81" s="46" t="s">
        <v>3372</v>
      </c>
      <c r="S81" s="48">
        <v>14.16</v>
      </c>
      <c r="T81" s="46">
        <v>30</v>
      </c>
      <c r="U81" s="46" t="s">
        <v>3372</v>
      </c>
      <c r="V81" s="48">
        <f t="shared" si="22"/>
        <v>12.8</v>
      </c>
      <c r="W81" s="46">
        <f t="shared" si="23"/>
        <v>60</v>
      </c>
      <c r="X81" s="46">
        <f t="shared" si="24"/>
        <v>0</v>
      </c>
      <c r="Y81" s="46">
        <f t="shared" si="25"/>
        <v>0</v>
      </c>
      <c r="Z81" s="46">
        <f t="shared" si="26"/>
        <v>0</v>
      </c>
      <c r="AA81" s="46">
        <f t="shared" si="27"/>
        <v>0</v>
      </c>
      <c r="AB81" s="46">
        <f t="shared" si="28"/>
        <v>0</v>
      </c>
      <c r="AC81" s="48">
        <f>IF(AB81=0,1,IF(AB81=1,0.99,IF(AB81=2,0.98,IF(AB81=3,0.97,IF(AB81=4,0.96,IF(AB81=5,0.95,IF(AB81=6,0.94)))))))</f>
        <v>1</v>
      </c>
      <c r="AD81" s="48">
        <f t="shared" si="29"/>
        <v>12.765000000000001</v>
      </c>
      <c r="AE81" s="48">
        <f t="shared" si="30"/>
        <v>12.765000000000001</v>
      </c>
      <c r="AF81" s="46">
        <f t="shared" si="31"/>
        <v>120</v>
      </c>
      <c r="AG81" s="128" t="s">
        <v>3453</v>
      </c>
      <c r="AH81" s="128" t="s">
        <v>3451</v>
      </c>
      <c r="AI81" s="128" t="s">
        <v>3455</v>
      </c>
      <c r="AJ81" s="128" t="s">
        <v>3456</v>
      </c>
      <c r="AK81" s="128" t="s">
        <v>3454</v>
      </c>
      <c r="AL81" s="128" t="s">
        <v>3452</v>
      </c>
      <c r="AM81" s="128" t="s">
        <v>3457</v>
      </c>
      <c r="AN81" s="128" t="s">
        <v>3459</v>
      </c>
      <c r="AO81" s="128" t="s">
        <v>3460</v>
      </c>
      <c r="AP81" s="128" t="s">
        <v>3458</v>
      </c>
      <c r="AQ81" s="191">
        <v>2</v>
      </c>
    </row>
    <row r="82" spans="1:43" s="16" customFormat="1" ht="27.75">
      <c r="A82" s="43">
        <v>75</v>
      </c>
      <c r="B82" s="37" t="s">
        <v>259</v>
      </c>
      <c r="C82" s="37" t="s">
        <v>260</v>
      </c>
      <c r="D82" s="45" t="s">
        <v>261</v>
      </c>
      <c r="E82" s="38">
        <v>2</v>
      </c>
      <c r="F82" s="48">
        <v>12.11</v>
      </c>
      <c r="G82" s="46">
        <v>30</v>
      </c>
      <c r="H82" s="46" t="s">
        <v>3373</v>
      </c>
      <c r="I82" s="48">
        <v>8.7100000000000009</v>
      </c>
      <c r="J82" s="46">
        <v>12</v>
      </c>
      <c r="K82" s="46" t="s">
        <v>3373</v>
      </c>
      <c r="L82" s="84">
        <f t="shared" si="18"/>
        <v>10.41</v>
      </c>
      <c r="M82" s="38">
        <f t="shared" si="19"/>
        <v>60</v>
      </c>
      <c r="N82" s="38">
        <f t="shared" si="20"/>
        <v>2</v>
      </c>
      <c r="O82" s="38">
        <f t="shared" si="21"/>
        <v>1</v>
      </c>
      <c r="P82" s="48">
        <v>9</v>
      </c>
      <c r="Q82" s="46">
        <v>12</v>
      </c>
      <c r="R82" s="46" t="s">
        <v>3373</v>
      </c>
      <c r="S82" s="48">
        <v>10.63</v>
      </c>
      <c r="T82" s="46">
        <v>30</v>
      </c>
      <c r="U82" s="46" t="s">
        <v>3372</v>
      </c>
      <c r="V82" s="48">
        <f t="shared" si="22"/>
        <v>9.8150000000000013</v>
      </c>
      <c r="W82" s="46">
        <f t="shared" si="23"/>
        <v>42</v>
      </c>
      <c r="X82" s="46">
        <f t="shared" si="24"/>
        <v>1</v>
      </c>
      <c r="Y82" s="46">
        <f t="shared" si="25"/>
        <v>1</v>
      </c>
      <c r="Z82" s="46">
        <f t="shared" si="26"/>
        <v>3</v>
      </c>
      <c r="AA82" s="46">
        <f t="shared" si="27"/>
        <v>2</v>
      </c>
      <c r="AB82" s="46">
        <f t="shared" si="28"/>
        <v>5</v>
      </c>
      <c r="AC82" s="48">
        <f>IF(AB82=0,0.93,IF(AB82=1,0.92,IF(AB82=2,0.91,IF(AB82=3,0.9,IF(AB82=4,0.89,IF(AB82=5,0.88,IF(AB82=6,0.87)))))))</f>
        <v>0.88</v>
      </c>
      <c r="AD82" s="48">
        <f t="shared" si="29"/>
        <v>10.112500000000001</v>
      </c>
      <c r="AE82" s="48">
        <f t="shared" si="30"/>
        <v>8.8990000000000009</v>
      </c>
      <c r="AF82" s="46">
        <f t="shared" si="31"/>
        <v>102</v>
      </c>
      <c r="AG82" s="128" t="s">
        <v>3452</v>
      </c>
      <c r="AH82" s="128" t="s">
        <v>3456</v>
      </c>
      <c r="AI82" s="128" t="s">
        <v>3454</v>
      </c>
      <c r="AJ82" s="128" t="s">
        <v>3451</v>
      </c>
      <c r="AK82" s="128" t="s">
        <v>3455</v>
      </c>
      <c r="AL82" s="128" t="s">
        <v>3457</v>
      </c>
      <c r="AM82" s="128" t="s">
        <v>3453</v>
      </c>
      <c r="AN82" s="128" t="s">
        <v>3459</v>
      </c>
      <c r="AO82" s="128" t="s">
        <v>3460</v>
      </c>
      <c r="AP82" s="128" t="s">
        <v>3458</v>
      </c>
      <c r="AQ82" s="191">
        <v>2</v>
      </c>
    </row>
    <row r="83" spans="1:43" s="16" customFormat="1" ht="27.75">
      <c r="A83" s="43">
        <v>76</v>
      </c>
      <c r="B83" s="65" t="s">
        <v>262</v>
      </c>
      <c r="C83" s="65" t="s">
        <v>263</v>
      </c>
      <c r="D83" s="45" t="s">
        <v>264</v>
      </c>
      <c r="E83" s="38">
        <v>2</v>
      </c>
      <c r="F83" s="48">
        <v>10.79</v>
      </c>
      <c r="G83" s="46">
        <v>30</v>
      </c>
      <c r="H83" s="46" t="s">
        <v>3373</v>
      </c>
      <c r="I83" s="48">
        <v>9.2100000000000009</v>
      </c>
      <c r="J83" s="46">
        <v>12</v>
      </c>
      <c r="K83" s="46" t="s">
        <v>3373</v>
      </c>
      <c r="L83" s="84">
        <f t="shared" si="18"/>
        <v>10</v>
      </c>
      <c r="M83" s="38">
        <f t="shared" si="19"/>
        <v>60</v>
      </c>
      <c r="N83" s="38">
        <f t="shared" si="20"/>
        <v>2</v>
      </c>
      <c r="O83" s="38">
        <f t="shared" si="21"/>
        <v>1</v>
      </c>
      <c r="P83" s="48">
        <v>10.52</v>
      </c>
      <c r="Q83" s="46">
        <v>30</v>
      </c>
      <c r="R83" s="46" t="s">
        <v>3373</v>
      </c>
      <c r="S83" s="48">
        <v>13.45</v>
      </c>
      <c r="T83" s="46">
        <v>30</v>
      </c>
      <c r="U83" s="46" t="s">
        <v>3372</v>
      </c>
      <c r="V83" s="48">
        <f t="shared" si="22"/>
        <v>11.984999999999999</v>
      </c>
      <c r="W83" s="46">
        <f t="shared" si="23"/>
        <v>60</v>
      </c>
      <c r="X83" s="46">
        <f t="shared" si="24"/>
        <v>1</v>
      </c>
      <c r="Y83" s="46">
        <f t="shared" si="25"/>
        <v>0</v>
      </c>
      <c r="Z83" s="46">
        <f t="shared" si="26"/>
        <v>3</v>
      </c>
      <c r="AA83" s="46">
        <f t="shared" si="27"/>
        <v>1</v>
      </c>
      <c r="AB83" s="46">
        <f t="shared" si="28"/>
        <v>4</v>
      </c>
      <c r="AC83" s="48">
        <f>IF(AB83=0,1,IF(AB83=1,0.99,IF(AB83=2,0.98,IF(AB83=3,0.97,IF(AB83=4,0.96,IF(AB83=5,0.95,IF(AB83=6,0.94)))))))</f>
        <v>0.96</v>
      </c>
      <c r="AD83" s="48">
        <f t="shared" si="29"/>
        <v>10.9925</v>
      </c>
      <c r="AE83" s="48">
        <f t="shared" si="30"/>
        <v>10.5528</v>
      </c>
      <c r="AF83" s="46">
        <f t="shared" si="31"/>
        <v>120</v>
      </c>
      <c r="AG83" s="128" t="s">
        <v>3457</v>
      </c>
      <c r="AH83" s="128" t="s">
        <v>3451</v>
      </c>
      <c r="AI83" s="128" t="s">
        <v>3453</v>
      </c>
      <c r="AJ83" s="128" t="s">
        <v>3456</v>
      </c>
      <c r="AK83" s="128" t="s">
        <v>3454</v>
      </c>
      <c r="AL83" s="128" t="s">
        <v>3452</v>
      </c>
      <c r="AM83" s="128" t="s">
        <v>3459</v>
      </c>
      <c r="AN83" s="128" t="s">
        <v>3455</v>
      </c>
      <c r="AO83" s="128" t="s">
        <v>3460</v>
      </c>
      <c r="AP83" s="128" t="s">
        <v>3458</v>
      </c>
      <c r="AQ83" s="191">
        <v>2</v>
      </c>
    </row>
    <row r="84" spans="1:43" s="16" customFormat="1" ht="27.75">
      <c r="A84" s="43">
        <v>77</v>
      </c>
      <c r="B84" s="44" t="s">
        <v>265</v>
      </c>
      <c r="C84" s="44" t="s">
        <v>266</v>
      </c>
      <c r="D84" s="45" t="s">
        <v>267</v>
      </c>
      <c r="E84" s="38">
        <v>2</v>
      </c>
      <c r="F84" s="48">
        <v>10.31</v>
      </c>
      <c r="G84" s="46">
        <v>30</v>
      </c>
      <c r="H84" s="46" t="s">
        <v>3373</v>
      </c>
      <c r="I84" s="48">
        <v>9.69</v>
      </c>
      <c r="J84" s="46">
        <v>16</v>
      </c>
      <c r="K84" s="46" t="s">
        <v>3373</v>
      </c>
      <c r="L84" s="84">
        <f t="shared" si="18"/>
        <v>10</v>
      </c>
      <c r="M84" s="38">
        <f t="shared" si="19"/>
        <v>60</v>
      </c>
      <c r="N84" s="38">
        <f t="shared" si="20"/>
        <v>2</v>
      </c>
      <c r="O84" s="38">
        <f t="shared" si="21"/>
        <v>1</v>
      </c>
      <c r="P84" s="48">
        <v>9.34</v>
      </c>
      <c r="Q84" s="46">
        <v>10</v>
      </c>
      <c r="R84" s="46" t="s">
        <v>3373</v>
      </c>
      <c r="S84" s="48">
        <v>10.66</v>
      </c>
      <c r="T84" s="46">
        <v>30</v>
      </c>
      <c r="U84" s="46" t="s">
        <v>3373</v>
      </c>
      <c r="V84" s="48">
        <f t="shared" si="22"/>
        <v>10</v>
      </c>
      <c r="W84" s="46">
        <f t="shared" si="23"/>
        <v>60</v>
      </c>
      <c r="X84" s="46">
        <f t="shared" si="24"/>
        <v>2</v>
      </c>
      <c r="Y84" s="46">
        <f t="shared" si="25"/>
        <v>1</v>
      </c>
      <c r="Z84" s="46">
        <f t="shared" si="26"/>
        <v>4</v>
      </c>
      <c r="AA84" s="46">
        <f t="shared" si="27"/>
        <v>2</v>
      </c>
      <c r="AB84" s="46">
        <f t="shared" si="28"/>
        <v>6</v>
      </c>
      <c r="AC84" s="48">
        <f>IF(AB84=0,1,IF(AB84=1,0.99,IF(AB84=2,0.98,IF(AB84=3,0.97,IF(AB84=4,0.96,IF(AB84=5,0.95,IF(AB84=6,0.94)))))))</f>
        <v>0.94</v>
      </c>
      <c r="AD84" s="48">
        <f t="shared" si="29"/>
        <v>10</v>
      </c>
      <c r="AE84" s="48">
        <f t="shared" si="30"/>
        <v>9.3999999999999986</v>
      </c>
      <c r="AF84" s="46">
        <f t="shared" si="31"/>
        <v>120</v>
      </c>
      <c r="AG84" s="128" t="s">
        <v>3453</v>
      </c>
      <c r="AH84" s="128" t="s">
        <v>3451</v>
      </c>
      <c r="AI84" s="128" t="s">
        <v>3452</v>
      </c>
      <c r="AJ84" s="128" t="s">
        <v>3456</v>
      </c>
      <c r="AK84" s="128" t="s">
        <v>3460</v>
      </c>
      <c r="AL84" s="128" t="s">
        <v>3457</v>
      </c>
      <c r="AM84" s="128" t="s">
        <v>3454</v>
      </c>
      <c r="AN84" s="128" t="s">
        <v>3455</v>
      </c>
      <c r="AO84" s="128" t="s">
        <v>3458</v>
      </c>
      <c r="AP84" s="128" t="s">
        <v>3459</v>
      </c>
      <c r="AQ84" s="191">
        <v>1</v>
      </c>
    </row>
    <row r="85" spans="1:43" s="16" customFormat="1" ht="27.75">
      <c r="A85" s="43">
        <v>78</v>
      </c>
      <c r="B85" s="44" t="s">
        <v>268</v>
      </c>
      <c r="C85" s="44" t="s">
        <v>45</v>
      </c>
      <c r="D85" s="45" t="s">
        <v>269</v>
      </c>
      <c r="E85" s="38">
        <v>2</v>
      </c>
      <c r="F85" s="48">
        <v>10.11</v>
      </c>
      <c r="G85" s="46">
        <v>30</v>
      </c>
      <c r="H85" s="46" t="s">
        <v>3372</v>
      </c>
      <c r="I85" s="48">
        <v>10.6</v>
      </c>
      <c r="J85" s="46">
        <v>30</v>
      </c>
      <c r="K85" s="46" t="s">
        <v>3372</v>
      </c>
      <c r="L85" s="84">
        <f t="shared" si="18"/>
        <v>10.355</v>
      </c>
      <c r="M85" s="38">
        <f t="shared" si="19"/>
        <v>60</v>
      </c>
      <c r="N85" s="38">
        <f t="shared" si="20"/>
        <v>0</v>
      </c>
      <c r="O85" s="38">
        <f t="shared" si="21"/>
        <v>0</v>
      </c>
      <c r="P85" s="48">
        <v>7.97</v>
      </c>
      <c r="Q85" s="46">
        <v>7</v>
      </c>
      <c r="R85" s="46" t="s">
        <v>3372</v>
      </c>
      <c r="S85" s="48">
        <v>13.77</v>
      </c>
      <c r="T85" s="46">
        <v>30</v>
      </c>
      <c r="U85" s="46" t="s">
        <v>3372</v>
      </c>
      <c r="V85" s="48">
        <f t="shared" si="22"/>
        <v>10.87</v>
      </c>
      <c r="W85" s="46">
        <f t="shared" si="23"/>
        <v>60</v>
      </c>
      <c r="X85" s="46">
        <f t="shared" si="24"/>
        <v>0</v>
      </c>
      <c r="Y85" s="46">
        <f t="shared" si="25"/>
        <v>1</v>
      </c>
      <c r="Z85" s="46">
        <f t="shared" si="26"/>
        <v>0</v>
      </c>
      <c r="AA85" s="46">
        <f t="shared" si="27"/>
        <v>1</v>
      </c>
      <c r="AB85" s="46">
        <f t="shared" si="28"/>
        <v>1</v>
      </c>
      <c r="AC85" s="48">
        <f>IF(AB85=0,1,IF(AB85=1,0.99,IF(AB85=2,0.98,IF(AB85=3,0.97,IF(AB85=4,0.96,IF(AB85=5,0.95,IF(AB85=6,0.94)))))))</f>
        <v>0.99</v>
      </c>
      <c r="AD85" s="48">
        <f t="shared" si="29"/>
        <v>10.612500000000001</v>
      </c>
      <c r="AE85" s="48">
        <f t="shared" si="30"/>
        <v>10.506375</v>
      </c>
      <c r="AF85" s="46">
        <f t="shared" si="31"/>
        <v>120</v>
      </c>
      <c r="AG85" s="128" t="s">
        <v>3451</v>
      </c>
      <c r="AH85" s="128" t="s">
        <v>3453</v>
      </c>
      <c r="AI85" s="128" t="s">
        <v>3452</v>
      </c>
      <c r="AJ85" s="128" t="s">
        <v>3456</v>
      </c>
      <c r="AK85" s="128" t="s">
        <v>3454</v>
      </c>
      <c r="AL85" s="128" t="s">
        <v>3460</v>
      </c>
      <c r="AM85" s="128" t="s">
        <v>3455</v>
      </c>
      <c r="AN85" s="128" t="s">
        <v>3459</v>
      </c>
      <c r="AO85" s="128" t="s">
        <v>3457</v>
      </c>
      <c r="AP85" s="128" t="s">
        <v>3458</v>
      </c>
      <c r="AQ85" s="191">
        <v>1</v>
      </c>
    </row>
    <row r="86" spans="1:43" s="16" customFormat="1" ht="27.75">
      <c r="A86" s="43">
        <v>79</v>
      </c>
      <c r="B86" s="44" t="s">
        <v>270</v>
      </c>
      <c r="C86" s="44" t="s">
        <v>271</v>
      </c>
      <c r="D86" s="45" t="s">
        <v>272</v>
      </c>
      <c r="E86" s="38">
        <v>2</v>
      </c>
      <c r="F86" s="48">
        <v>9.16</v>
      </c>
      <c r="G86" s="46">
        <v>15</v>
      </c>
      <c r="H86" s="46" t="s">
        <v>3373</v>
      </c>
      <c r="I86" s="48">
        <v>10.84</v>
      </c>
      <c r="J86" s="46">
        <v>30</v>
      </c>
      <c r="K86" s="46" t="s">
        <v>3373</v>
      </c>
      <c r="L86" s="84">
        <f t="shared" si="18"/>
        <v>10</v>
      </c>
      <c r="M86" s="38">
        <f t="shared" si="19"/>
        <v>60</v>
      </c>
      <c r="N86" s="38">
        <f t="shared" si="20"/>
        <v>2</v>
      </c>
      <c r="O86" s="38">
        <f t="shared" si="21"/>
        <v>1</v>
      </c>
      <c r="P86" s="48">
        <v>7.33</v>
      </c>
      <c r="Q86" s="46">
        <v>3</v>
      </c>
      <c r="R86" s="46" t="s">
        <v>3372</v>
      </c>
      <c r="S86" s="48">
        <v>9.93</v>
      </c>
      <c r="T86" s="46">
        <v>10</v>
      </c>
      <c r="U86" s="46" t="s">
        <v>3373</v>
      </c>
      <c r="V86" s="48">
        <f t="shared" si="22"/>
        <v>8.629999999999999</v>
      </c>
      <c r="W86" s="46">
        <f t="shared" si="23"/>
        <v>13</v>
      </c>
      <c r="X86" s="46">
        <f t="shared" si="24"/>
        <v>1</v>
      </c>
      <c r="Y86" s="46">
        <f t="shared" si="25"/>
        <v>1</v>
      </c>
      <c r="Z86" s="46">
        <f t="shared" si="26"/>
        <v>3</v>
      </c>
      <c r="AA86" s="46">
        <f t="shared" si="27"/>
        <v>2</v>
      </c>
      <c r="AB86" s="46">
        <f t="shared" si="28"/>
        <v>5</v>
      </c>
      <c r="AC86" s="48">
        <f>IF(AB86=0,0.93,IF(AB86=1,0.92,IF(AB86=2,0.91,IF(AB86=3,0.9,IF(AB86=4,0.89,IF(AB86=5,0.88,IF(AB86=6,0.87)))))))</f>
        <v>0.88</v>
      </c>
      <c r="AD86" s="48">
        <f t="shared" si="29"/>
        <v>9.3149999999999995</v>
      </c>
      <c r="AE86" s="48">
        <f t="shared" si="30"/>
        <v>8.1972000000000005</v>
      </c>
      <c r="AF86" s="46">
        <f t="shared" si="31"/>
        <v>73</v>
      </c>
      <c r="AG86" s="128" t="s">
        <v>3460</v>
      </c>
      <c r="AH86" s="128" t="s">
        <v>3458</v>
      </c>
      <c r="AI86" s="128" t="s">
        <v>3451</v>
      </c>
      <c r="AJ86" s="128" t="s">
        <v>3454</v>
      </c>
      <c r="AK86" s="128" t="s">
        <v>3459</v>
      </c>
      <c r="AL86" s="128" t="s">
        <v>3452</v>
      </c>
      <c r="AM86" s="128" t="s">
        <v>3456</v>
      </c>
      <c r="AN86" s="128" t="s">
        <v>3455</v>
      </c>
      <c r="AO86" s="128" t="s">
        <v>3457</v>
      </c>
      <c r="AP86" s="128" t="s">
        <v>3453</v>
      </c>
      <c r="AQ86" s="191">
        <v>2</v>
      </c>
    </row>
    <row r="87" spans="1:43" s="16" customFormat="1" ht="27.75">
      <c r="A87" s="43">
        <v>80</v>
      </c>
      <c r="B87" s="44" t="s">
        <v>273</v>
      </c>
      <c r="C87" s="44" t="s">
        <v>274</v>
      </c>
      <c r="D87" s="45" t="s">
        <v>275</v>
      </c>
      <c r="E87" s="38">
        <v>2</v>
      </c>
      <c r="F87" s="48">
        <v>10.46</v>
      </c>
      <c r="G87" s="46">
        <v>30</v>
      </c>
      <c r="H87" s="46" t="s">
        <v>3373</v>
      </c>
      <c r="I87" s="48">
        <v>9.59</v>
      </c>
      <c r="J87" s="46">
        <v>13</v>
      </c>
      <c r="K87" s="46" t="s">
        <v>3373</v>
      </c>
      <c r="L87" s="84">
        <f t="shared" si="18"/>
        <v>10.025</v>
      </c>
      <c r="M87" s="38">
        <f t="shared" si="19"/>
        <v>60</v>
      </c>
      <c r="N87" s="38">
        <f t="shared" si="20"/>
        <v>2</v>
      </c>
      <c r="O87" s="38">
        <f t="shared" si="21"/>
        <v>1</v>
      </c>
      <c r="P87" s="48">
        <v>10.28</v>
      </c>
      <c r="Q87" s="46">
        <v>30</v>
      </c>
      <c r="R87" s="46" t="s">
        <v>3373</v>
      </c>
      <c r="S87" s="48">
        <v>10.42</v>
      </c>
      <c r="T87" s="46">
        <v>30</v>
      </c>
      <c r="U87" s="46" t="s">
        <v>3372</v>
      </c>
      <c r="V87" s="48">
        <f t="shared" si="22"/>
        <v>10.35</v>
      </c>
      <c r="W87" s="46">
        <f t="shared" si="23"/>
        <v>60</v>
      </c>
      <c r="X87" s="46">
        <f t="shared" si="24"/>
        <v>1</v>
      </c>
      <c r="Y87" s="46">
        <f t="shared" si="25"/>
        <v>0</v>
      </c>
      <c r="Z87" s="46">
        <f t="shared" si="26"/>
        <v>3</v>
      </c>
      <c r="AA87" s="46">
        <f t="shared" si="27"/>
        <v>1</v>
      </c>
      <c r="AB87" s="46">
        <f t="shared" si="28"/>
        <v>4</v>
      </c>
      <c r="AC87" s="48">
        <f>IF(AB87=0,0.93,IF(AB87=1,0.92,IF(AB87=2,0.91,IF(AB87=3,0.9,IF(AB87=4,0.89,IF(AB87=5,0.88,IF(AB87=6,0.87)))))))</f>
        <v>0.89</v>
      </c>
      <c r="AD87" s="48">
        <f t="shared" si="29"/>
        <v>10.1875</v>
      </c>
      <c r="AE87" s="48">
        <f t="shared" si="30"/>
        <v>9.0668749999999996</v>
      </c>
      <c r="AF87" s="46">
        <f t="shared" si="31"/>
        <v>120</v>
      </c>
      <c r="AG87" s="128" t="s">
        <v>3452</v>
      </c>
      <c r="AH87" s="128" t="s">
        <v>3451</v>
      </c>
      <c r="AI87" s="128" t="s">
        <v>3455</v>
      </c>
      <c r="AJ87" s="128" t="s">
        <v>3456</v>
      </c>
      <c r="AK87" s="128" t="s">
        <v>3453</v>
      </c>
      <c r="AL87" s="128" t="s">
        <v>3457</v>
      </c>
      <c r="AM87" s="128" t="s">
        <v>3454</v>
      </c>
      <c r="AN87" s="128" t="s">
        <v>3460</v>
      </c>
      <c r="AO87" s="128" t="s">
        <v>3459</v>
      </c>
      <c r="AP87" s="128" t="s">
        <v>3458</v>
      </c>
      <c r="AQ87" s="191">
        <v>1</v>
      </c>
    </row>
    <row r="88" spans="1:43" s="16" customFormat="1" ht="27.75">
      <c r="A88" s="43">
        <v>81</v>
      </c>
      <c r="B88" s="44" t="s">
        <v>276</v>
      </c>
      <c r="C88" s="44" t="s">
        <v>277</v>
      </c>
      <c r="D88" s="45" t="s">
        <v>278</v>
      </c>
      <c r="E88" s="38">
        <v>2</v>
      </c>
      <c r="F88" s="48">
        <v>11.46</v>
      </c>
      <c r="G88" s="46">
        <v>30</v>
      </c>
      <c r="H88" s="46" t="s">
        <v>3373</v>
      </c>
      <c r="I88" s="48">
        <v>9.7100000000000009</v>
      </c>
      <c r="J88" s="46">
        <v>12</v>
      </c>
      <c r="K88" s="46" t="s">
        <v>3373</v>
      </c>
      <c r="L88" s="84">
        <f t="shared" si="18"/>
        <v>10.585000000000001</v>
      </c>
      <c r="M88" s="38">
        <f t="shared" si="19"/>
        <v>60</v>
      </c>
      <c r="N88" s="38">
        <f t="shared" si="20"/>
        <v>2</v>
      </c>
      <c r="O88" s="38">
        <f t="shared" si="21"/>
        <v>1</v>
      </c>
      <c r="P88" s="48">
        <v>7.48</v>
      </c>
      <c r="Q88" s="46">
        <v>7</v>
      </c>
      <c r="R88" s="46" t="s">
        <v>3373</v>
      </c>
      <c r="S88" s="48">
        <v>11.38</v>
      </c>
      <c r="T88" s="46">
        <v>30</v>
      </c>
      <c r="U88" s="46" t="s">
        <v>3373</v>
      </c>
      <c r="V88" s="48">
        <f t="shared" si="22"/>
        <v>9.43</v>
      </c>
      <c r="W88" s="46">
        <f t="shared" si="23"/>
        <v>37</v>
      </c>
      <c r="X88" s="46">
        <f t="shared" si="24"/>
        <v>2</v>
      </c>
      <c r="Y88" s="46">
        <f t="shared" si="25"/>
        <v>1</v>
      </c>
      <c r="Z88" s="46">
        <f t="shared" si="26"/>
        <v>4</v>
      </c>
      <c r="AA88" s="46">
        <f t="shared" si="27"/>
        <v>2</v>
      </c>
      <c r="AB88" s="46">
        <f t="shared" si="28"/>
        <v>6</v>
      </c>
      <c r="AC88" s="48">
        <f>IF(AB88=0,1,IF(AB88=1,0.99,IF(AB88=2,0.98,IF(AB88=3,0.97,IF(AB88=4,0.96,IF(AB88=5,0.95,IF(AB88=6,0.94)))))))</f>
        <v>0.94</v>
      </c>
      <c r="AD88" s="48">
        <f t="shared" si="29"/>
        <v>10.0075</v>
      </c>
      <c r="AE88" s="48">
        <f t="shared" si="30"/>
        <v>9.4070499999999999</v>
      </c>
      <c r="AF88" s="46">
        <f t="shared" si="31"/>
        <v>97</v>
      </c>
      <c r="AG88" s="128" t="s">
        <v>3451</v>
      </c>
      <c r="AH88" s="128" t="s">
        <v>3453</v>
      </c>
      <c r="AI88" s="128" t="s">
        <v>3456</v>
      </c>
      <c r="AJ88" s="128" t="s">
        <v>3454</v>
      </c>
      <c r="AK88" s="128" t="s">
        <v>3452</v>
      </c>
      <c r="AL88" s="128" t="s">
        <v>3457</v>
      </c>
      <c r="AM88" s="128" t="s">
        <v>3455</v>
      </c>
      <c r="AN88" s="128" t="s">
        <v>3460</v>
      </c>
      <c r="AO88" s="128" t="s">
        <v>3458</v>
      </c>
      <c r="AP88" s="128"/>
      <c r="AQ88" s="191">
        <v>1</v>
      </c>
    </row>
    <row r="89" spans="1:43" s="16" customFormat="1" ht="27.75">
      <c r="A89" s="43">
        <v>82</v>
      </c>
      <c r="B89" s="44" t="s">
        <v>279</v>
      </c>
      <c r="C89" s="44" t="s">
        <v>280</v>
      </c>
      <c r="D89" s="45" t="s">
        <v>281</v>
      </c>
      <c r="E89" s="38">
        <v>2</v>
      </c>
      <c r="F89" s="48">
        <v>10.5</v>
      </c>
      <c r="G89" s="46">
        <v>30</v>
      </c>
      <c r="H89" s="46" t="s">
        <v>3372</v>
      </c>
      <c r="I89" s="48">
        <v>10.79</v>
      </c>
      <c r="J89" s="46">
        <v>30</v>
      </c>
      <c r="K89" s="46" t="s">
        <v>3373</v>
      </c>
      <c r="L89" s="84">
        <f t="shared" si="18"/>
        <v>10.645</v>
      </c>
      <c r="M89" s="38">
        <f t="shared" si="19"/>
        <v>60</v>
      </c>
      <c r="N89" s="38">
        <f t="shared" si="20"/>
        <v>1</v>
      </c>
      <c r="O89" s="38">
        <f t="shared" si="21"/>
        <v>0</v>
      </c>
      <c r="P89" s="48">
        <v>9.7899999999999991</v>
      </c>
      <c r="Q89" s="46">
        <v>16</v>
      </c>
      <c r="R89" s="46" t="s">
        <v>3373</v>
      </c>
      <c r="S89" s="48">
        <v>12.12</v>
      </c>
      <c r="T89" s="46">
        <v>30</v>
      </c>
      <c r="U89" s="46" t="s">
        <v>3372</v>
      </c>
      <c r="V89" s="48">
        <f t="shared" si="22"/>
        <v>10.954999999999998</v>
      </c>
      <c r="W89" s="46">
        <f t="shared" si="23"/>
        <v>60</v>
      </c>
      <c r="X89" s="46">
        <f t="shared" si="24"/>
        <v>1</v>
      </c>
      <c r="Y89" s="46">
        <f t="shared" si="25"/>
        <v>1</v>
      </c>
      <c r="Z89" s="46">
        <f t="shared" si="26"/>
        <v>2</v>
      </c>
      <c r="AA89" s="46">
        <f t="shared" si="27"/>
        <v>1</v>
      </c>
      <c r="AB89" s="46">
        <f t="shared" si="28"/>
        <v>3</v>
      </c>
      <c r="AC89" s="48">
        <f>IF(AB89=0,0.93,IF(AB89=1,0.92,IF(AB89=2,0.91,IF(AB89=3,0.9,IF(AB89=4,0.89,IF(AB89=5,0.88,IF(AB89=6,0.87)))))))</f>
        <v>0.9</v>
      </c>
      <c r="AD89" s="48">
        <f t="shared" si="29"/>
        <v>10.799999999999999</v>
      </c>
      <c r="AE89" s="48">
        <f t="shared" si="30"/>
        <v>9.7199999999999989</v>
      </c>
      <c r="AF89" s="46">
        <f t="shared" si="31"/>
        <v>120</v>
      </c>
      <c r="AG89" s="128" t="s">
        <v>3453</v>
      </c>
      <c r="AH89" s="128" t="s">
        <v>3451</v>
      </c>
      <c r="AI89" s="128" t="s">
        <v>3452</v>
      </c>
      <c r="AJ89" s="128" t="s">
        <v>3456</v>
      </c>
      <c r="AK89" s="128" t="s">
        <v>3455</v>
      </c>
      <c r="AL89" s="128" t="s">
        <v>3457</v>
      </c>
      <c r="AM89" s="128" t="s">
        <v>3460</v>
      </c>
      <c r="AN89" s="128" t="s">
        <v>3454</v>
      </c>
      <c r="AO89" s="128" t="s">
        <v>3459</v>
      </c>
      <c r="AP89" s="128" t="s">
        <v>3458</v>
      </c>
      <c r="AQ89" s="191">
        <v>1</v>
      </c>
    </row>
    <row r="90" spans="1:43" s="16" customFormat="1" ht="27.75">
      <c r="A90" s="43">
        <v>83</v>
      </c>
      <c r="B90" s="44" t="s">
        <v>282</v>
      </c>
      <c r="C90" s="44" t="s">
        <v>142</v>
      </c>
      <c r="D90" s="45" t="s">
        <v>283</v>
      </c>
      <c r="E90" s="38">
        <v>2</v>
      </c>
      <c r="F90" s="48">
        <v>14.9</v>
      </c>
      <c r="G90" s="46">
        <v>30</v>
      </c>
      <c r="H90" s="46" t="s">
        <v>3372</v>
      </c>
      <c r="I90" s="48">
        <v>11.18</v>
      </c>
      <c r="J90" s="46">
        <v>30</v>
      </c>
      <c r="K90" s="46" t="s">
        <v>3372</v>
      </c>
      <c r="L90" s="84">
        <f t="shared" si="18"/>
        <v>13.04</v>
      </c>
      <c r="M90" s="38">
        <f t="shared" si="19"/>
        <v>60</v>
      </c>
      <c r="N90" s="38">
        <f t="shared" si="20"/>
        <v>0</v>
      </c>
      <c r="O90" s="38">
        <f t="shared" si="21"/>
        <v>0</v>
      </c>
      <c r="P90" s="48">
        <v>14.63</v>
      </c>
      <c r="Q90" s="46">
        <v>30</v>
      </c>
      <c r="R90" s="46" t="s">
        <v>3372</v>
      </c>
      <c r="S90" s="48">
        <v>16.760000000000002</v>
      </c>
      <c r="T90" s="46">
        <v>30</v>
      </c>
      <c r="U90" s="46" t="s">
        <v>3372</v>
      </c>
      <c r="V90" s="48">
        <f t="shared" si="22"/>
        <v>15.695</v>
      </c>
      <c r="W90" s="46">
        <f t="shared" si="23"/>
        <v>60</v>
      </c>
      <c r="X90" s="46">
        <f t="shared" si="24"/>
        <v>0</v>
      </c>
      <c r="Y90" s="46">
        <f t="shared" si="25"/>
        <v>0</v>
      </c>
      <c r="Z90" s="46">
        <f t="shared" si="26"/>
        <v>0</v>
      </c>
      <c r="AA90" s="46">
        <f t="shared" si="27"/>
        <v>0</v>
      </c>
      <c r="AB90" s="46">
        <f t="shared" si="28"/>
        <v>0</v>
      </c>
      <c r="AC90" s="48">
        <f>IF(AB90=0,1,IF(AB90=1,0.99,IF(AB90=2,0.98,IF(AB90=3,0.97,IF(AB90=4,0.96,IF(AB90=5,0.95,IF(AB90=6,0.94)))))))</f>
        <v>1</v>
      </c>
      <c r="AD90" s="48">
        <f t="shared" si="29"/>
        <v>14.3675</v>
      </c>
      <c r="AE90" s="48">
        <f t="shared" si="30"/>
        <v>14.3675</v>
      </c>
      <c r="AF90" s="46">
        <f t="shared" si="31"/>
        <v>120</v>
      </c>
      <c r="AG90" s="128" t="s">
        <v>3451</v>
      </c>
      <c r="AH90" s="128" t="s">
        <v>3453</v>
      </c>
      <c r="AI90" s="128" t="s">
        <v>3452</v>
      </c>
      <c r="AJ90" s="128" t="s">
        <v>3456</v>
      </c>
      <c r="AK90" s="128" t="s">
        <v>3457</v>
      </c>
      <c r="AL90" s="128" t="s">
        <v>3454</v>
      </c>
      <c r="AM90" s="128" t="s">
        <v>3455</v>
      </c>
      <c r="AN90" s="128" t="s">
        <v>3460</v>
      </c>
      <c r="AO90" s="128" t="s">
        <v>3459</v>
      </c>
      <c r="AP90" s="128" t="s">
        <v>3458</v>
      </c>
      <c r="AQ90" s="191">
        <v>1</v>
      </c>
    </row>
    <row r="91" spans="1:43" s="16" customFormat="1" ht="27.75">
      <c r="A91" s="43">
        <v>84</v>
      </c>
      <c r="B91" s="44" t="s">
        <v>284</v>
      </c>
      <c r="C91" s="44" t="s">
        <v>285</v>
      </c>
      <c r="D91" s="45" t="s">
        <v>286</v>
      </c>
      <c r="E91" s="38">
        <v>2</v>
      </c>
      <c r="F91" s="48">
        <v>10</v>
      </c>
      <c r="G91" s="46">
        <v>30</v>
      </c>
      <c r="H91" s="46" t="s">
        <v>3373</v>
      </c>
      <c r="I91" s="48">
        <v>10</v>
      </c>
      <c r="J91" s="46">
        <v>30</v>
      </c>
      <c r="K91" s="46" t="s">
        <v>3373</v>
      </c>
      <c r="L91" s="84">
        <f t="shared" si="18"/>
        <v>10</v>
      </c>
      <c r="M91" s="38">
        <f t="shared" si="19"/>
        <v>60</v>
      </c>
      <c r="N91" s="38">
        <f t="shared" si="20"/>
        <v>2</v>
      </c>
      <c r="O91" s="38">
        <f t="shared" si="21"/>
        <v>0</v>
      </c>
      <c r="P91" s="48">
        <v>11.46</v>
      </c>
      <c r="Q91" s="46">
        <v>30</v>
      </c>
      <c r="R91" s="46" t="s">
        <v>3372</v>
      </c>
      <c r="S91" s="48">
        <v>14.02</v>
      </c>
      <c r="T91" s="46">
        <v>30</v>
      </c>
      <c r="U91" s="46" t="s">
        <v>3372</v>
      </c>
      <c r="V91" s="48">
        <f t="shared" si="22"/>
        <v>12.74</v>
      </c>
      <c r="W91" s="46">
        <f t="shared" si="23"/>
        <v>60</v>
      </c>
      <c r="X91" s="46">
        <f t="shared" si="24"/>
        <v>0</v>
      </c>
      <c r="Y91" s="46">
        <f t="shared" si="25"/>
        <v>0</v>
      </c>
      <c r="Z91" s="46">
        <f t="shared" si="26"/>
        <v>2</v>
      </c>
      <c r="AA91" s="46">
        <f t="shared" si="27"/>
        <v>0</v>
      </c>
      <c r="AB91" s="46">
        <f t="shared" si="28"/>
        <v>2</v>
      </c>
      <c r="AC91" s="48">
        <f>IF(AB91=0,1,IF(AB91=1,0.99,IF(AB91=2,0.98,IF(AB91=3,0.97,IF(AB91=4,0.96,IF(AB91=5,0.95,IF(AB91=6,0.94)))))))</f>
        <v>0.98</v>
      </c>
      <c r="AD91" s="48">
        <f t="shared" si="29"/>
        <v>11.370000000000001</v>
      </c>
      <c r="AE91" s="48">
        <f t="shared" si="30"/>
        <v>11.142600000000002</v>
      </c>
      <c r="AF91" s="46">
        <f t="shared" si="31"/>
        <v>120</v>
      </c>
      <c r="AG91" s="128" t="s">
        <v>3453</v>
      </c>
      <c r="AH91" s="128" t="s">
        <v>3457</v>
      </c>
      <c r="AI91" s="128" t="s">
        <v>3451</v>
      </c>
      <c r="AJ91" s="128" t="s">
        <v>3456</v>
      </c>
      <c r="AK91" s="128" t="s">
        <v>3454</v>
      </c>
      <c r="AL91" s="128" t="s">
        <v>3452</v>
      </c>
      <c r="AM91" s="128" t="s">
        <v>3459</v>
      </c>
      <c r="AN91" s="128" t="s">
        <v>3455</v>
      </c>
      <c r="AO91" s="128" t="s">
        <v>3460</v>
      </c>
      <c r="AP91" s="128" t="s">
        <v>3458</v>
      </c>
      <c r="AQ91" s="191">
        <v>2</v>
      </c>
    </row>
    <row r="92" spans="1:43" s="16" customFormat="1" ht="27.75">
      <c r="A92" s="43">
        <v>85</v>
      </c>
      <c r="B92" s="44" t="s">
        <v>287</v>
      </c>
      <c r="C92" s="44" t="s">
        <v>288</v>
      </c>
      <c r="D92" s="45" t="s">
        <v>289</v>
      </c>
      <c r="E92" s="38">
        <v>2</v>
      </c>
      <c r="F92" s="48">
        <v>10.24</v>
      </c>
      <c r="G92" s="46">
        <v>30</v>
      </c>
      <c r="H92" s="46" t="s">
        <v>3373</v>
      </c>
      <c r="I92" s="48">
        <v>9.76</v>
      </c>
      <c r="J92" s="46">
        <v>12</v>
      </c>
      <c r="K92" s="46" t="s">
        <v>3373</v>
      </c>
      <c r="L92" s="84">
        <f t="shared" si="18"/>
        <v>10</v>
      </c>
      <c r="M92" s="38">
        <f t="shared" si="19"/>
        <v>60</v>
      </c>
      <c r="N92" s="38">
        <f t="shared" si="20"/>
        <v>2</v>
      </c>
      <c r="O92" s="38">
        <f t="shared" si="21"/>
        <v>1</v>
      </c>
      <c r="P92" s="48">
        <v>9.31</v>
      </c>
      <c r="Q92" s="46">
        <v>11</v>
      </c>
      <c r="R92" s="46" t="s">
        <v>3373</v>
      </c>
      <c r="S92" s="48">
        <v>11.96</v>
      </c>
      <c r="T92" s="46">
        <v>30</v>
      </c>
      <c r="U92" s="46" t="s">
        <v>3372</v>
      </c>
      <c r="V92" s="48">
        <f t="shared" si="22"/>
        <v>10.635000000000002</v>
      </c>
      <c r="W92" s="46">
        <f t="shared" si="23"/>
        <v>60</v>
      </c>
      <c r="X92" s="46">
        <f t="shared" si="24"/>
        <v>1</v>
      </c>
      <c r="Y92" s="46">
        <f t="shared" si="25"/>
        <v>1</v>
      </c>
      <c r="Z92" s="46">
        <f t="shared" si="26"/>
        <v>3</v>
      </c>
      <c r="AA92" s="46">
        <f t="shared" si="27"/>
        <v>2</v>
      </c>
      <c r="AB92" s="46">
        <f t="shared" si="28"/>
        <v>5</v>
      </c>
      <c r="AC92" s="48">
        <f>IF(AB92=0,1,IF(AB92=1,0.99,IF(AB92=2,0.98,IF(AB92=3,0.97,IF(AB92=4,0.96,IF(AB92=5,0.95,IF(AB92=6,0.94)))))))</f>
        <v>0.95</v>
      </c>
      <c r="AD92" s="48">
        <f t="shared" si="29"/>
        <v>10.317500000000001</v>
      </c>
      <c r="AE92" s="48">
        <f t="shared" si="30"/>
        <v>9.8016249999999996</v>
      </c>
      <c r="AF92" s="46">
        <f t="shared" si="31"/>
        <v>120</v>
      </c>
      <c r="AG92" s="128" t="s">
        <v>3457</v>
      </c>
      <c r="AH92" s="128" t="s">
        <v>3451</v>
      </c>
      <c r="AI92" s="128" t="s">
        <v>3452</v>
      </c>
      <c r="AJ92" s="128" t="s">
        <v>3453</v>
      </c>
      <c r="AK92" s="128" t="s">
        <v>3455</v>
      </c>
      <c r="AL92" s="128" t="s">
        <v>3454</v>
      </c>
      <c r="AM92" s="128" t="s">
        <v>3460</v>
      </c>
      <c r="AN92" s="128" t="s">
        <v>3456</v>
      </c>
      <c r="AO92" s="128" t="s">
        <v>3458</v>
      </c>
      <c r="AP92" s="128" t="s">
        <v>3459</v>
      </c>
      <c r="AQ92" s="191">
        <v>1</v>
      </c>
    </row>
    <row r="93" spans="1:43" s="16" customFormat="1" ht="27.75">
      <c r="A93" s="43">
        <v>86</v>
      </c>
      <c r="B93" s="44" t="s">
        <v>290</v>
      </c>
      <c r="C93" s="44" t="s">
        <v>291</v>
      </c>
      <c r="D93" s="45" t="s">
        <v>292</v>
      </c>
      <c r="E93" s="38">
        <v>2</v>
      </c>
      <c r="F93" s="48">
        <v>14.51</v>
      </c>
      <c r="G93" s="46">
        <v>30</v>
      </c>
      <c r="H93" s="46" t="s">
        <v>3372</v>
      </c>
      <c r="I93" s="48">
        <v>9.26</v>
      </c>
      <c r="J93" s="46">
        <v>9</v>
      </c>
      <c r="K93" s="46" t="s">
        <v>3372</v>
      </c>
      <c r="L93" s="84">
        <f t="shared" si="18"/>
        <v>11.885</v>
      </c>
      <c r="M93" s="38">
        <f t="shared" si="19"/>
        <v>60</v>
      </c>
      <c r="N93" s="38">
        <f t="shared" si="20"/>
        <v>0</v>
      </c>
      <c r="O93" s="38">
        <f t="shared" si="21"/>
        <v>1</v>
      </c>
      <c r="P93" s="48">
        <v>11.82</v>
      </c>
      <c r="Q93" s="46">
        <v>30</v>
      </c>
      <c r="R93" s="46" t="s">
        <v>3372</v>
      </c>
      <c r="S93" s="48">
        <v>13.18</v>
      </c>
      <c r="T93" s="46">
        <v>30</v>
      </c>
      <c r="U93" s="46" t="s">
        <v>3372</v>
      </c>
      <c r="V93" s="48">
        <f t="shared" si="22"/>
        <v>12.5</v>
      </c>
      <c r="W93" s="46">
        <f t="shared" si="23"/>
        <v>60</v>
      </c>
      <c r="X93" s="46">
        <f t="shared" si="24"/>
        <v>0</v>
      </c>
      <c r="Y93" s="46">
        <f t="shared" si="25"/>
        <v>0</v>
      </c>
      <c r="Z93" s="46">
        <f t="shared" si="26"/>
        <v>0</v>
      </c>
      <c r="AA93" s="46">
        <f t="shared" si="27"/>
        <v>1</v>
      </c>
      <c r="AB93" s="46">
        <f t="shared" si="28"/>
        <v>1</v>
      </c>
      <c r="AC93" s="48">
        <f>IF(AB93=0,1,IF(AB93=1,0.99,IF(AB93=2,0.98,IF(AB93=3,0.97,IF(AB93=4,0.96,IF(AB93=5,0.95,IF(AB93=6,0.94)))))))</f>
        <v>0.99</v>
      </c>
      <c r="AD93" s="48">
        <f t="shared" si="29"/>
        <v>12.192499999999999</v>
      </c>
      <c r="AE93" s="48">
        <f t="shared" si="30"/>
        <v>12.070574999999998</v>
      </c>
      <c r="AF93" s="46">
        <f t="shared" si="31"/>
        <v>120</v>
      </c>
      <c r="AG93" s="128" t="s">
        <v>3453</v>
      </c>
      <c r="AH93" s="128" t="s">
        <v>3457</v>
      </c>
      <c r="AI93" s="128" t="s">
        <v>3460</v>
      </c>
      <c r="AJ93" s="128" t="s">
        <v>3455</v>
      </c>
      <c r="AK93" s="128" t="s">
        <v>3459</v>
      </c>
      <c r="AL93" s="128" t="s">
        <v>3454</v>
      </c>
      <c r="AM93" s="128" t="s">
        <v>3452</v>
      </c>
      <c r="AN93" s="128" t="s">
        <v>3451</v>
      </c>
      <c r="AO93" s="128" t="s">
        <v>3456</v>
      </c>
      <c r="AP93" s="128" t="s">
        <v>3458</v>
      </c>
      <c r="AQ93" s="191">
        <v>1</v>
      </c>
    </row>
    <row r="94" spans="1:43" s="16" customFormat="1" ht="27.75">
      <c r="A94" s="43">
        <v>87</v>
      </c>
      <c r="B94" s="44" t="s">
        <v>293</v>
      </c>
      <c r="C94" s="44" t="s">
        <v>294</v>
      </c>
      <c r="D94" s="45" t="s">
        <v>295</v>
      </c>
      <c r="E94" s="38">
        <v>2</v>
      </c>
      <c r="F94" s="48">
        <v>9.73</v>
      </c>
      <c r="G94" s="46">
        <v>15</v>
      </c>
      <c r="H94" s="46" t="s">
        <v>3373</v>
      </c>
      <c r="I94" s="48">
        <v>10.27</v>
      </c>
      <c r="J94" s="46">
        <v>30</v>
      </c>
      <c r="K94" s="46" t="s">
        <v>3372</v>
      </c>
      <c r="L94" s="84">
        <f t="shared" si="18"/>
        <v>10</v>
      </c>
      <c r="M94" s="38">
        <f t="shared" si="19"/>
        <v>60</v>
      </c>
      <c r="N94" s="38">
        <f t="shared" si="20"/>
        <v>1</v>
      </c>
      <c r="O94" s="38">
        <f t="shared" si="21"/>
        <v>1</v>
      </c>
      <c r="P94" s="48">
        <v>8.84</v>
      </c>
      <c r="Q94" s="46">
        <v>10</v>
      </c>
      <c r="R94" s="46" t="s">
        <v>3373</v>
      </c>
      <c r="S94" s="48">
        <v>13.67</v>
      </c>
      <c r="T94" s="46">
        <v>30</v>
      </c>
      <c r="U94" s="46" t="s">
        <v>3372</v>
      </c>
      <c r="V94" s="48">
        <f t="shared" si="22"/>
        <v>11.254999999999999</v>
      </c>
      <c r="W94" s="46">
        <f t="shared" si="23"/>
        <v>60</v>
      </c>
      <c r="X94" s="46">
        <f t="shared" si="24"/>
        <v>1</v>
      </c>
      <c r="Y94" s="46">
        <f t="shared" si="25"/>
        <v>1</v>
      </c>
      <c r="Z94" s="46">
        <f t="shared" si="26"/>
        <v>2</v>
      </c>
      <c r="AA94" s="46">
        <f t="shared" si="27"/>
        <v>2</v>
      </c>
      <c r="AB94" s="46">
        <f t="shared" si="28"/>
        <v>4</v>
      </c>
      <c r="AC94" s="48">
        <f>IF(AB94=0,0.93,IF(AB94=1,0.92,IF(AB94=2,0.91,IF(AB94=3,0.9,IF(AB94=4,0.89,IF(AB94=5,0.88,IF(AB94=6,0.87)))))))</f>
        <v>0.89</v>
      </c>
      <c r="AD94" s="48">
        <f t="shared" si="29"/>
        <v>10.6275</v>
      </c>
      <c r="AE94" s="48">
        <f t="shared" si="30"/>
        <v>9.458475</v>
      </c>
      <c r="AF94" s="46">
        <f t="shared" si="31"/>
        <v>120</v>
      </c>
      <c r="AG94" s="128" t="s">
        <v>3451</v>
      </c>
      <c r="AH94" s="128" t="s">
        <v>3456</v>
      </c>
      <c r="AI94" s="128" t="s">
        <v>3452</v>
      </c>
      <c r="AJ94" s="128" t="s">
        <v>3454</v>
      </c>
      <c r="AK94" s="128" t="s">
        <v>3453</v>
      </c>
      <c r="AL94" s="128" t="s">
        <v>3457</v>
      </c>
      <c r="AM94" s="128" t="s">
        <v>3460</v>
      </c>
      <c r="AN94" s="128" t="s">
        <v>3455</v>
      </c>
      <c r="AO94" s="128" t="s">
        <v>3459</v>
      </c>
      <c r="AP94" s="128" t="s">
        <v>3458</v>
      </c>
      <c r="AQ94" s="191">
        <v>1</v>
      </c>
    </row>
    <row r="95" spans="1:43" s="16" customFormat="1" ht="27.75">
      <c r="A95" s="43">
        <v>88</v>
      </c>
      <c r="B95" s="51" t="s">
        <v>296</v>
      </c>
      <c r="C95" s="51" t="s">
        <v>297</v>
      </c>
      <c r="D95" s="43" t="s">
        <v>298</v>
      </c>
      <c r="E95" s="38">
        <v>2</v>
      </c>
      <c r="F95" s="48">
        <v>10</v>
      </c>
      <c r="G95" s="46">
        <v>30</v>
      </c>
      <c r="H95" s="46" t="s">
        <v>3373</v>
      </c>
      <c r="I95" s="48">
        <v>10</v>
      </c>
      <c r="J95" s="46">
        <v>30</v>
      </c>
      <c r="K95" s="46" t="s">
        <v>3373</v>
      </c>
      <c r="L95" s="84">
        <f t="shared" si="18"/>
        <v>10</v>
      </c>
      <c r="M95" s="38">
        <f t="shared" si="19"/>
        <v>60</v>
      </c>
      <c r="N95" s="38">
        <f t="shared" si="20"/>
        <v>2</v>
      </c>
      <c r="O95" s="38">
        <f t="shared" si="21"/>
        <v>0</v>
      </c>
      <c r="P95" s="48">
        <v>7.92</v>
      </c>
      <c r="Q95" s="46">
        <v>5</v>
      </c>
      <c r="R95" s="46" t="s">
        <v>3373</v>
      </c>
      <c r="S95" s="48">
        <v>7.53</v>
      </c>
      <c r="T95" s="46">
        <v>10</v>
      </c>
      <c r="U95" s="46" t="s">
        <v>3373</v>
      </c>
      <c r="V95" s="48">
        <f t="shared" si="22"/>
        <v>7.7249999999999996</v>
      </c>
      <c r="W95" s="46">
        <f t="shared" si="23"/>
        <v>15</v>
      </c>
      <c r="X95" s="46">
        <f t="shared" si="24"/>
        <v>2</v>
      </c>
      <c r="Y95" s="46">
        <f t="shared" si="25"/>
        <v>1</v>
      </c>
      <c r="Z95" s="46">
        <f t="shared" si="26"/>
        <v>4</v>
      </c>
      <c r="AA95" s="46">
        <f t="shared" si="27"/>
        <v>1</v>
      </c>
      <c r="AB95" s="46">
        <f t="shared" si="28"/>
        <v>5</v>
      </c>
      <c r="AC95" s="48">
        <f t="shared" ref="AC95:AC104" si="32">IF(AB95=0,1,IF(AB95=1,0.99,IF(AB95=2,0.98,IF(AB95=3,0.97,IF(AB95=4,0.96,IF(AB95=5,0.95,IF(AB95=6,0.94)))))))</f>
        <v>0.95</v>
      </c>
      <c r="AD95" s="48">
        <f t="shared" si="29"/>
        <v>8.8625000000000007</v>
      </c>
      <c r="AE95" s="48">
        <f t="shared" si="30"/>
        <v>8.4193750000000005</v>
      </c>
      <c r="AF95" s="46">
        <f t="shared" si="31"/>
        <v>75</v>
      </c>
      <c r="AG95" s="128" t="s">
        <v>3457</v>
      </c>
      <c r="AH95" s="128" t="s">
        <v>3451</v>
      </c>
      <c r="AI95" s="128" t="s">
        <v>3453</v>
      </c>
      <c r="AJ95" s="128" t="s">
        <v>3456</v>
      </c>
      <c r="AK95" s="128" t="s">
        <v>3454</v>
      </c>
      <c r="AL95" s="128" t="s">
        <v>3452</v>
      </c>
      <c r="AM95" s="128" t="s">
        <v>3459</v>
      </c>
      <c r="AN95" s="128" t="s">
        <v>3455</v>
      </c>
      <c r="AO95" s="128" t="s">
        <v>3460</v>
      </c>
      <c r="AP95" s="128" t="s">
        <v>3458</v>
      </c>
      <c r="AQ95" s="191">
        <v>2</v>
      </c>
    </row>
    <row r="96" spans="1:43" s="16" customFormat="1" ht="27.75">
      <c r="A96" s="43">
        <v>89</v>
      </c>
      <c r="B96" s="37" t="s">
        <v>299</v>
      </c>
      <c r="C96" s="37" t="s">
        <v>300</v>
      </c>
      <c r="D96" s="38" t="s">
        <v>301</v>
      </c>
      <c r="E96" s="38">
        <v>2</v>
      </c>
      <c r="F96" s="48">
        <v>16.14</v>
      </c>
      <c r="G96" s="46">
        <v>30</v>
      </c>
      <c r="H96" s="46" t="s">
        <v>3372</v>
      </c>
      <c r="I96" s="48">
        <v>16.48</v>
      </c>
      <c r="J96" s="46">
        <v>30</v>
      </c>
      <c r="K96" s="46" t="s">
        <v>3372</v>
      </c>
      <c r="L96" s="84">
        <f t="shared" si="18"/>
        <v>16.310000000000002</v>
      </c>
      <c r="M96" s="38">
        <f t="shared" si="19"/>
        <v>60</v>
      </c>
      <c r="N96" s="38">
        <f t="shared" si="20"/>
        <v>0</v>
      </c>
      <c r="O96" s="38">
        <f t="shared" si="21"/>
        <v>0</v>
      </c>
      <c r="P96" s="48">
        <v>15.4</v>
      </c>
      <c r="Q96" s="46">
        <v>30</v>
      </c>
      <c r="R96" s="46" t="s">
        <v>3372</v>
      </c>
      <c r="S96" s="48">
        <v>18.420000000000002</v>
      </c>
      <c r="T96" s="46">
        <v>30</v>
      </c>
      <c r="U96" s="46" t="s">
        <v>3372</v>
      </c>
      <c r="V96" s="48">
        <f t="shared" si="22"/>
        <v>16.91</v>
      </c>
      <c r="W96" s="46">
        <f t="shared" si="23"/>
        <v>60</v>
      </c>
      <c r="X96" s="46">
        <f t="shared" si="24"/>
        <v>0</v>
      </c>
      <c r="Y96" s="46">
        <f t="shared" si="25"/>
        <v>0</v>
      </c>
      <c r="Z96" s="46">
        <f t="shared" si="26"/>
        <v>0</v>
      </c>
      <c r="AA96" s="46">
        <f t="shared" si="27"/>
        <v>0</v>
      </c>
      <c r="AB96" s="46">
        <f t="shared" si="28"/>
        <v>0</v>
      </c>
      <c r="AC96" s="48">
        <f t="shared" si="32"/>
        <v>1</v>
      </c>
      <c r="AD96" s="48">
        <f t="shared" si="29"/>
        <v>16.61</v>
      </c>
      <c r="AE96" s="48">
        <f t="shared" si="30"/>
        <v>16.61</v>
      </c>
      <c r="AF96" s="46">
        <f t="shared" si="31"/>
        <v>120</v>
      </c>
      <c r="AG96" s="128" t="s">
        <v>3453</v>
      </c>
      <c r="AH96" s="128" t="s">
        <v>3451</v>
      </c>
      <c r="AI96" s="128" t="s">
        <v>3452</v>
      </c>
      <c r="AJ96" s="128" t="s">
        <v>3457</v>
      </c>
      <c r="AK96" s="128" t="s">
        <v>3455</v>
      </c>
      <c r="AL96" s="128" t="s">
        <v>3454</v>
      </c>
      <c r="AM96" s="128" t="s">
        <v>3460</v>
      </c>
      <c r="AN96" s="128" t="s">
        <v>3456</v>
      </c>
      <c r="AO96" s="128" t="s">
        <v>3459</v>
      </c>
      <c r="AP96" s="128" t="s">
        <v>3458</v>
      </c>
      <c r="AQ96" s="191">
        <v>1</v>
      </c>
    </row>
    <row r="97" spans="1:43" s="16" customFormat="1" ht="27.75">
      <c r="A97" s="43">
        <v>90</v>
      </c>
      <c r="B97" s="49" t="s">
        <v>178</v>
      </c>
      <c r="C97" s="49" t="s">
        <v>302</v>
      </c>
      <c r="D97" s="50" t="s">
        <v>303</v>
      </c>
      <c r="E97" s="38">
        <v>2</v>
      </c>
      <c r="F97" s="48">
        <v>15.92</v>
      </c>
      <c r="G97" s="46">
        <v>30</v>
      </c>
      <c r="H97" s="46" t="s">
        <v>3372</v>
      </c>
      <c r="I97" s="48">
        <v>16.68</v>
      </c>
      <c r="J97" s="46">
        <v>30</v>
      </c>
      <c r="K97" s="46" t="s">
        <v>3372</v>
      </c>
      <c r="L97" s="84">
        <f t="shared" si="18"/>
        <v>16.3</v>
      </c>
      <c r="M97" s="38">
        <f t="shared" si="19"/>
        <v>60</v>
      </c>
      <c r="N97" s="38">
        <f t="shared" si="20"/>
        <v>0</v>
      </c>
      <c r="O97" s="38">
        <f t="shared" si="21"/>
        <v>0</v>
      </c>
      <c r="P97" s="48">
        <v>16.45</v>
      </c>
      <c r="Q97" s="46">
        <v>30</v>
      </c>
      <c r="R97" s="46" t="s">
        <v>3372</v>
      </c>
      <c r="S97" s="48">
        <v>17.95</v>
      </c>
      <c r="T97" s="46">
        <v>30</v>
      </c>
      <c r="U97" s="46" t="s">
        <v>3372</v>
      </c>
      <c r="V97" s="48">
        <f t="shared" si="22"/>
        <v>17.2</v>
      </c>
      <c r="W97" s="46">
        <f t="shared" si="23"/>
        <v>60</v>
      </c>
      <c r="X97" s="46">
        <f t="shared" si="24"/>
        <v>0</v>
      </c>
      <c r="Y97" s="46">
        <f t="shared" si="25"/>
        <v>0</v>
      </c>
      <c r="Z97" s="46">
        <f t="shared" si="26"/>
        <v>0</v>
      </c>
      <c r="AA97" s="46">
        <f t="shared" si="27"/>
        <v>0</v>
      </c>
      <c r="AB97" s="46">
        <f t="shared" si="28"/>
        <v>0</v>
      </c>
      <c r="AC97" s="48">
        <f t="shared" si="32"/>
        <v>1</v>
      </c>
      <c r="AD97" s="48">
        <f t="shared" si="29"/>
        <v>16.75</v>
      </c>
      <c r="AE97" s="48">
        <f t="shared" si="30"/>
        <v>16.75</v>
      </c>
      <c r="AF97" s="46">
        <f t="shared" si="31"/>
        <v>120</v>
      </c>
      <c r="AG97" s="128" t="s">
        <v>3451</v>
      </c>
      <c r="AH97" s="128" t="s">
        <v>3452</v>
      </c>
      <c r="AI97" s="128" t="s">
        <v>3453</v>
      </c>
      <c r="AJ97" s="128" t="s">
        <v>3455</v>
      </c>
      <c r="AK97" s="128" t="s">
        <v>3456</v>
      </c>
      <c r="AL97" s="128" t="s">
        <v>3454</v>
      </c>
      <c r="AM97" s="128" t="s">
        <v>3457</v>
      </c>
      <c r="AN97" s="128" t="s">
        <v>3459</v>
      </c>
      <c r="AO97" s="128" t="s">
        <v>3460</v>
      </c>
      <c r="AP97" s="128" t="s">
        <v>3458</v>
      </c>
      <c r="AQ97" s="191">
        <v>2</v>
      </c>
    </row>
    <row r="98" spans="1:43" s="16" customFormat="1" ht="27.75">
      <c r="A98" s="43">
        <v>91</v>
      </c>
      <c r="B98" s="44" t="s">
        <v>304</v>
      </c>
      <c r="C98" s="44" t="s">
        <v>305</v>
      </c>
      <c r="D98" s="45" t="s">
        <v>306</v>
      </c>
      <c r="E98" s="38">
        <v>3</v>
      </c>
      <c r="F98" s="48">
        <v>12.52</v>
      </c>
      <c r="G98" s="46">
        <v>30</v>
      </c>
      <c r="H98" s="46" t="s">
        <v>3372</v>
      </c>
      <c r="I98" s="48">
        <v>9.39</v>
      </c>
      <c r="J98" s="46">
        <v>17</v>
      </c>
      <c r="K98" s="46" t="s">
        <v>3372</v>
      </c>
      <c r="L98" s="84">
        <f t="shared" si="18"/>
        <v>10.955</v>
      </c>
      <c r="M98" s="38">
        <f t="shared" si="19"/>
        <v>60</v>
      </c>
      <c r="N98" s="38">
        <f t="shared" si="20"/>
        <v>0</v>
      </c>
      <c r="O98" s="38">
        <f t="shared" si="21"/>
        <v>1</v>
      </c>
      <c r="P98" s="48">
        <v>11.52</v>
      </c>
      <c r="Q98" s="46">
        <v>30</v>
      </c>
      <c r="R98" s="46" t="s">
        <v>3372</v>
      </c>
      <c r="S98" s="48">
        <v>12.27</v>
      </c>
      <c r="T98" s="46">
        <v>30</v>
      </c>
      <c r="U98" s="46" t="s">
        <v>3372</v>
      </c>
      <c r="V98" s="48">
        <f t="shared" si="22"/>
        <v>11.895</v>
      </c>
      <c r="W98" s="46">
        <f t="shared" si="23"/>
        <v>60</v>
      </c>
      <c r="X98" s="46">
        <f t="shared" si="24"/>
        <v>0</v>
      </c>
      <c r="Y98" s="46">
        <f t="shared" si="25"/>
        <v>0</v>
      </c>
      <c r="Z98" s="46">
        <f t="shared" si="26"/>
        <v>0</v>
      </c>
      <c r="AA98" s="46">
        <f t="shared" si="27"/>
        <v>1</v>
      </c>
      <c r="AB98" s="46">
        <f t="shared" si="28"/>
        <v>1</v>
      </c>
      <c r="AC98" s="48">
        <f t="shared" si="32"/>
        <v>0.99</v>
      </c>
      <c r="AD98" s="48">
        <f t="shared" si="29"/>
        <v>11.425000000000001</v>
      </c>
      <c r="AE98" s="48">
        <f t="shared" si="30"/>
        <v>11.310750000000001</v>
      </c>
      <c r="AF98" s="46">
        <f t="shared" si="31"/>
        <v>120</v>
      </c>
      <c r="AG98" s="128" t="s">
        <v>3455</v>
      </c>
      <c r="AH98" s="128" t="s">
        <v>3451</v>
      </c>
      <c r="AI98" s="128" t="s">
        <v>3454</v>
      </c>
      <c r="AJ98" s="128" t="s">
        <v>3457</v>
      </c>
      <c r="AK98" s="128" t="s">
        <v>3453</v>
      </c>
      <c r="AL98" s="128" t="s">
        <v>3452</v>
      </c>
      <c r="AM98" s="128" t="s">
        <v>3456</v>
      </c>
      <c r="AN98" s="128" t="s">
        <v>3460</v>
      </c>
      <c r="AO98" s="128" t="s">
        <v>3458</v>
      </c>
      <c r="AP98" s="128" t="s">
        <v>3459</v>
      </c>
      <c r="AQ98" s="191">
        <v>1</v>
      </c>
    </row>
    <row r="99" spans="1:43" s="16" customFormat="1" ht="27.75">
      <c r="A99" s="43">
        <v>92</v>
      </c>
      <c r="B99" s="44" t="s">
        <v>307</v>
      </c>
      <c r="C99" s="44" t="s">
        <v>142</v>
      </c>
      <c r="D99" s="45" t="s">
        <v>308</v>
      </c>
      <c r="E99" s="38">
        <v>3</v>
      </c>
      <c r="F99" s="48">
        <v>13.36</v>
      </c>
      <c r="G99" s="46">
        <v>30</v>
      </c>
      <c r="H99" s="46" t="s">
        <v>3372</v>
      </c>
      <c r="I99" s="48">
        <v>7.33</v>
      </c>
      <c r="J99" s="46">
        <v>5</v>
      </c>
      <c r="K99" s="46" t="s">
        <v>3372</v>
      </c>
      <c r="L99" s="84">
        <f t="shared" si="18"/>
        <v>10.344999999999999</v>
      </c>
      <c r="M99" s="38">
        <f t="shared" si="19"/>
        <v>60</v>
      </c>
      <c r="N99" s="38">
        <f t="shared" si="20"/>
        <v>0</v>
      </c>
      <c r="O99" s="38">
        <f t="shared" si="21"/>
        <v>1</v>
      </c>
      <c r="P99" s="48">
        <v>10.54</v>
      </c>
      <c r="Q99" s="46">
        <v>30</v>
      </c>
      <c r="R99" s="46" t="s">
        <v>3372</v>
      </c>
      <c r="S99" s="48">
        <v>12.53</v>
      </c>
      <c r="T99" s="46">
        <v>30</v>
      </c>
      <c r="U99" s="46" t="s">
        <v>3373</v>
      </c>
      <c r="V99" s="48">
        <f t="shared" si="22"/>
        <v>11.535</v>
      </c>
      <c r="W99" s="46">
        <f t="shared" si="23"/>
        <v>60</v>
      </c>
      <c r="X99" s="46">
        <f t="shared" si="24"/>
        <v>1</v>
      </c>
      <c r="Y99" s="46">
        <f t="shared" si="25"/>
        <v>0</v>
      </c>
      <c r="Z99" s="46">
        <f t="shared" si="26"/>
        <v>1</v>
      </c>
      <c r="AA99" s="46">
        <f t="shared" si="27"/>
        <v>1</v>
      </c>
      <c r="AB99" s="46">
        <f t="shared" si="28"/>
        <v>2</v>
      </c>
      <c r="AC99" s="48">
        <f t="shared" si="32"/>
        <v>0.98</v>
      </c>
      <c r="AD99" s="48">
        <f t="shared" si="29"/>
        <v>10.94</v>
      </c>
      <c r="AE99" s="48">
        <f t="shared" si="30"/>
        <v>10.7212</v>
      </c>
      <c r="AF99" s="46">
        <f t="shared" si="31"/>
        <v>120</v>
      </c>
      <c r="AG99" s="128" t="s">
        <v>3451</v>
      </c>
      <c r="AH99" s="128" t="s">
        <v>3452</v>
      </c>
      <c r="AI99" s="128" t="s">
        <v>3456</v>
      </c>
      <c r="AJ99" s="128" t="s">
        <v>3453</v>
      </c>
      <c r="AK99" s="128" t="s">
        <v>3454</v>
      </c>
      <c r="AL99" s="128" t="s">
        <v>3455</v>
      </c>
      <c r="AM99" s="128" t="s">
        <v>3457</v>
      </c>
      <c r="AN99" s="128" t="s">
        <v>3460</v>
      </c>
      <c r="AO99" s="128" t="s">
        <v>3459</v>
      </c>
      <c r="AP99" s="128" t="s">
        <v>3458</v>
      </c>
      <c r="AQ99" s="191">
        <v>1</v>
      </c>
    </row>
    <row r="100" spans="1:43" s="16" customFormat="1" ht="27.75">
      <c r="A100" s="43">
        <v>93</v>
      </c>
      <c r="B100" s="37" t="s">
        <v>309</v>
      </c>
      <c r="C100" s="37" t="s">
        <v>104</v>
      </c>
      <c r="D100" s="38" t="s">
        <v>310</v>
      </c>
      <c r="E100" s="38">
        <v>3</v>
      </c>
      <c r="F100" s="48">
        <v>13.42</v>
      </c>
      <c r="G100" s="46">
        <v>30</v>
      </c>
      <c r="H100" s="46" t="s">
        <v>3373</v>
      </c>
      <c r="I100" s="48">
        <v>13.28</v>
      </c>
      <c r="J100" s="46">
        <v>30</v>
      </c>
      <c r="K100" s="46" t="s">
        <v>3372</v>
      </c>
      <c r="L100" s="84">
        <f t="shared" si="18"/>
        <v>13.35</v>
      </c>
      <c r="M100" s="38">
        <f t="shared" si="19"/>
        <v>60</v>
      </c>
      <c r="N100" s="38">
        <f t="shared" si="20"/>
        <v>1</v>
      </c>
      <c r="O100" s="38">
        <f t="shared" si="21"/>
        <v>0</v>
      </c>
      <c r="P100" s="48">
        <v>13.57</v>
      </c>
      <c r="Q100" s="46">
        <v>30</v>
      </c>
      <c r="R100" s="46" t="s">
        <v>3372</v>
      </c>
      <c r="S100" s="48">
        <v>14.41</v>
      </c>
      <c r="T100" s="46">
        <v>30</v>
      </c>
      <c r="U100" s="46" t="s">
        <v>3372</v>
      </c>
      <c r="V100" s="48">
        <f t="shared" si="22"/>
        <v>13.99</v>
      </c>
      <c r="W100" s="46">
        <f t="shared" si="23"/>
        <v>60</v>
      </c>
      <c r="X100" s="46">
        <f t="shared" si="24"/>
        <v>0</v>
      </c>
      <c r="Y100" s="46">
        <f t="shared" si="25"/>
        <v>0</v>
      </c>
      <c r="Z100" s="46">
        <f t="shared" si="26"/>
        <v>1</v>
      </c>
      <c r="AA100" s="46">
        <f t="shared" si="27"/>
        <v>0</v>
      </c>
      <c r="AB100" s="46">
        <f t="shared" si="28"/>
        <v>1</v>
      </c>
      <c r="AC100" s="48">
        <f t="shared" si="32"/>
        <v>0.99</v>
      </c>
      <c r="AD100" s="48">
        <f t="shared" si="29"/>
        <v>13.67</v>
      </c>
      <c r="AE100" s="48">
        <f t="shared" si="30"/>
        <v>13.533300000000001</v>
      </c>
      <c r="AF100" s="46">
        <f t="shared" si="31"/>
        <v>120</v>
      </c>
      <c r="AG100" s="128" t="s">
        <v>3453</v>
      </c>
      <c r="AH100" s="128" t="s">
        <v>3456</v>
      </c>
      <c r="AI100" s="128" t="s">
        <v>3451</v>
      </c>
      <c r="AJ100" s="128" t="s">
        <v>3455</v>
      </c>
      <c r="AK100" s="128" t="s">
        <v>3460</v>
      </c>
      <c r="AL100" s="128" t="s">
        <v>3454</v>
      </c>
      <c r="AM100" s="128" t="s">
        <v>3452</v>
      </c>
      <c r="AN100" s="128" t="s">
        <v>3459</v>
      </c>
      <c r="AO100" s="128" t="s">
        <v>3457</v>
      </c>
      <c r="AP100" s="128" t="s">
        <v>3458</v>
      </c>
      <c r="AQ100" s="191">
        <v>1</v>
      </c>
    </row>
    <row r="101" spans="1:43" s="16" customFormat="1" ht="27.75">
      <c r="A101" s="43">
        <v>94</v>
      </c>
      <c r="B101" s="37" t="s">
        <v>311</v>
      </c>
      <c r="C101" s="37" t="s">
        <v>312</v>
      </c>
      <c r="D101" s="38" t="s">
        <v>313</v>
      </c>
      <c r="E101" s="38">
        <v>3</v>
      </c>
      <c r="F101" s="48">
        <v>10.97</v>
      </c>
      <c r="G101" s="46">
        <v>30</v>
      </c>
      <c r="H101" s="46" t="s">
        <v>3372</v>
      </c>
      <c r="I101" s="48">
        <v>10.49</v>
      </c>
      <c r="J101" s="46">
        <v>30</v>
      </c>
      <c r="K101" s="46" t="s">
        <v>3372</v>
      </c>
      <c r="L101" s="84">
        <f t="shared" si="18"/>
        <v>10.73</v>
      </c>
      <c r="M101" s="38">
        <f t="shared" si="19"/>
        <v>60</v>
      </c>
      <c r="N101" s="38">
        <f t="shared" si="20"/>
        <v>0</v>
      </c>
      <c r="O101" s="38">
        <f t="shared" si="21"/>
        <v>0</v>
      </c>
      <c r="P101" s="48">
        <v>11.16</v>
      </c>
      <c r="Q101" s="46">
        <v>30</v>
      </c>
      <c r="R101" s="46" t="s">
        <v>3372</v>
      </c>
      <c r="S101" s="48">
        <v>12.29</v>
      </c>
      <c r="T101" s="46">
        <v>30</v>
      </c>
      <c r="U101" s="46" t="s">
        <v>3372</v>
      </c>
      <c r="V101" s="48">
        <f t="shared" si="22"/>
        <v>11.725</v>
      </c>
      <c r="W101" s="46">
        <f t="shared" si="23"/>
        <v>60</v>
      </c>
      <c r="X101" s="46">
        <f t="shared" si="24"/>
        <v>0</v>
      </c>
      <c r="Y101" s="46">
        <f t="shared" si="25"/>
        <v>0</v>
      </c>
      <c r="Z101" s="46">
        <f t="shared" si="26"/>
        <v>0</v>
      </c>
      <c r="AA101" s="46">
        <f t="shared" si="27"/>
        <v>0</v>
      </c>
      <c r="AB101" s="46">
        <f t="shared" si="28"/>
        <v>0</v>
      </c>
      <c r="AC101" s="48">
        <f t="shared" si="32"/>
        <v>1</v>
      </c>
      <c r="AD101" s="48">
        <f t="shared" si="29"/>
        <v>11.227499999999999</v>
      </c>
      <c r="AE101" s="48">
        <f t="shared" si="30"/>
        <v>11.227499999999999</v>
      </c>
      <c r="AF101" s="46">
        <f t="shared" si="31"/>
        <v>120</v>
      </c>
      <c r="AG101" s="128" t="s">
        <v>3453</v>
      </c>
      <c r="AH101" s="128" t="s">
        <v>3451</v>
      </c>
      <c r="AI101" s="128" t="s">
        <v>3454</v>
      </c>
      <c r="AJ101" s="128" t="s">
        <v>3455</v>
      </c>
      <c r="AK101" s="128" t="s">
        <v>3452</v>
      </c>
      <c r="AL101" s="128" t="s">
        <v>3456</v>
      </c>
      <c r="AM101" s="128" t="s">
        <v>3458</v>
      </c>
      <c r="AN101" s="128" t="s">
        <v>3457</v>
      </c>
      <c r="AO101" s="128" t="s">
        <v>3460</v>
      </c>
      <c r="AP101" s="128" t="s">
        <v>3459</v>
      </c>
      <c r="AQ101" s="191">
        <v>3</v>
      </c>
    </row>
    <row r="102" spans="1:43" s="16" customFormat="1" ht="27.75">
      <c r="A102" s="43">
        <v>95</v>
      </c>
      <c r="B102" s="37" t="s">
        <v>314</v>
      </c>
      <c r="C102" s="37" t="s">
        <v>315</v>
      </c>
      <c r="D102" s="38" t="s">
        <v>316</v>
      </c>
      <c r="E102" s="38">
        <v>3</v>
      </c>
      <c r="F102" s="48">
        <v>11.93</v>
      </c>
      <c r="G102" s="46">
        <v>30</v>
      </c>
      <c r="H102" s="46" t="s">
        <v>3372</v>
      </c>
      <c r="I102" s="48">
        <v>12.23</v>
      </c>
      <c r="J102" s="46">
        <v>30</v>
      </c>
      <c r="K102" s="46" t="s">
        <v>3372</v>
      </c>
      <c r="L102" s="84">
        <f t="shared" si="18"/>
        <v>12.08</v>
      </c>
      <c r="M102" s="38">
        <f t="shared" si="19"/>
        <v>60</v>
      </c>
      <c r="N102" s="38">
        <f t="shared" si="20"/>
        <v>0</v>
      </c>
      <c r="O102" s="38">
        <f t="shared" si="21"/>
        <v>0</v>
      </c>
      <c r="P102" s="48">
        <v>12.95</v>
      </c>
      <c r="Q102" s="46">
        <v>30</v>
      </c>
      <c r="R102" s="46" t="s">
        <v>3372</v>
      </c>
      <c r="S102" s="48">
        <v>15.17</v>
      </c>
      <c r="T102" s="46">
        <v>30</v>
      </c>
      <c r="U102" s="46" t="s">
        <v>3372</v>
      </c>
      <c r="V102" s="48">
        <f t="shared" si="22"/>
        <v>14.059999999999999</v>
      </c>
      <c r="W102" s="46">
        <f t="shared" si="23"/>
        <v>60</v>
      </c>
      <c r="X102" s="46">
        <f t="shared" si="24"/>
        <v>0</v>
      </c>
      <c r="Y102" s="46">
        <f t="shared" si="25"/>
        <v>0</v>
      </c>
      <c r="Z102" s="46">
        <f t="shared" si="26"/>
        <v>0</v>
      </c>
      <c r="AA102" s="46">
        <f t="shared" si="27"/>
        <v>0</v>
      </c>
      <c r="AB102" s="46">
        <f t="shared" si="28"/>
        <v>0</v>
      </c>
      <c r="AC102" s="48">
        <f t="shared" si="32"/>
        <v>1</v>
      </c>
      <c r="AD102" s="48">
        <f t="shared" si="29"/>
        <v>13.07</v>
      </c>
      <c r="AE102" s="48">
        <f t="shared" si="30"/>
        <v>13.07</v>
      </c>
      <c r="AF102" s="46">
        <f t="shared" si="31"/>
        <v>120</v>
      </c>
      <c r="AG102" s="128" t="s">
        <v>3453</v>
      </c>
      <c r="AH102" s="128" t="s">
        <v>3452</v>
      </c>
      <c r="AI102" s="128" t="s">
        <v>3456</v>
      </c>
      <c r="AJ102" s="128" t="s">
        <v>3460</v>
      </c>
      <c r="AK102" s="128" t="s">
        <v>3451</v>
      </c>
      <c r="AL102" s="128" t="s">
        <v>3454</v>
      </c>
      <c r="AM102" s="128" t="s">
        <v>3457</v>
      </c>
      <c r="AN102" s="128" t="s">
        <v>3455</v>
      </c>
      <c r="AO102" s="128" t="s">
        <v>3458</v>
      </c>
      <c r="AP102" s="128" t="s">
        <v>3459</v>
      </c>
      <c r="AQ102" s="191">
        <v>1</v>
      </c>
    </row>
    <row r="103" spans="1:43" s="16" customFormat="1" ht="27.75">
      <c r="A103" s="43">
        <v>96</v>
      </c>
      <c r="B103" s="37" t="s">
        <v>317</v>
      </c>
      <c r="C103" s="37" t="s">
        <v>318</v>
      </c>
      <c r="D103" s="38" t="s">
        <v>319</v>
      </c>
      <c r="E103" s="38">
        <v>3</v>
      </c>
      <c r="F103" s="48">
        <v>16.28</v>
      </c>
      <c r="G103" s="46">
        <v>30</v>
      </c>
      <c r="H103" s="46" t="s">
        <v>3372</v>
      </c>
      <c r="I103" s="48">
        <v>13.87</v>
      </c>
      <c r="J103" s="46">
        <v>30</v>
      </c>
      <c r="K103" s="46" t="s">
        <v>3372</v>
      </c>
      <c r="L103" s="84">
        <f t="shared" si="18"/>
        <v>15.074999999999999</v>
      </c>
      <c r="M103" s="38">
        <f t="shared" si="19"/>
        <v>60</v>
      </c>
      <c r="N103" s="38">
        <f t="shared" si="20"/>
        <v>0</v>
      </c>
      <c r="O103" s="38">
        <f t="shared" si="21"/>
        <v>0</v>
      </c>
      <c r="P103" s="48">
        <v>14.32</v>
      </c>
      <c r="Q103" s="46">
        <v>30</v>
      </c>
      <c r="R103" s="46" t="s">
        <v>3372</v>
      </c>
      <c r="S103" s="48">
        <v>17.21</v>
      </c>
      <c r="T103" s="46">
        <v>30</v>
      </c>
      <c r="U103" s="46" t="s">
        <v>3372</v>
      </c>
      <c r="V103" s="48">
        <f t="shared" si="22"/>
        <v>15.765000000000001</v>
      </c>
      <c r="W103" s="46">
        <f t="shared" si="23"/>
        <v>60</v>
      </c>
      <c r="X103" s="46">
        <f t="shared" si="24"/>
        <v>0</v>
      </c>
      <c r="Y103" s="46">
        <f t="shared" si="25"/>
        <v>0</v>
      </c>
      <c r="Z103" s="46">
        <f t="shared" si="26"/>
        <v>0</v>
      </c>
      <c r="AA103" s="46">
        <f t="shared" si="27"/>
        <v>0</v>
      </c>
      <c r="AB103" s="46">
        <f t="shared" si="28"/>
        <v>0</v>
      </c>
      <c r="AC103" s="48">
        <f t="shared" si="32"/>
        <v>1</v>
      </c>
      <c r="AD103" s="48">
        <f t="shared" si="29"/>
        <v>15.42</v>
      </c>
      <c r="AE103" s="48">
        <f t="shared" si="30"/>
        <v>15.42</v>
      </c>
      <c r="AF103" s="46">
        <f t="shared" si="31"/>
        <v>120</v>
      </c>
      <c r="AG103" s="128" t="s">
        <v>3453</v>
      </c>
      <c r="AH103" s="128" t="s">
        <v>3451</v>
      </c>
      <c r="AI103" s="128" t="s">
        <v>3457</v>
      </c>
      <c r="AJ103" s="128" t="s">
        <v>3454</v>
      </c>
      <c r="AK103" s="128" t="s">
        <v>3455</v>
      </c>
      <c r="AL103" s="128" t="s">
        <v>3452</v>
      </c>
      <c r="AM103" s="128" t="s">
        <v>3460</v>
      </c>
      <c r="AN103" s="128" t="s">
        <v>3456</v>
      </c>
      <c r="AO103" s="128" t="s">
        <v>3458</v>
      </c>
      <c r="AP103" s="128" t="s">
        <v>3459</v>
      </c>
      <c r="AQ103" s="191">
        <v>1</v>
      </c>
    </row>
    <row r="104" spans="1:43" s="16" customFormat="1" ht="27.75">
      <c r="A104" s="43">
        <v>97</v>
      </c>
      <c r="B104" s="37" t="s">
        <v>320</v>
      </c>
      <c r="C104" s="37" t="s">
        <v>321</v>
      </c>
      <c r="D104" s="38" t="s">
        <v>322</v>
      </c>
      <c r="E104" s="38">
        <v>3</v>
      </c>
      <c r="F104" s="48">
        <v>9.56</v>
      </c>
      <c r="G104" s="46">
        <v>16</v>
      </c>
      <c r="H104" s="46" t="s">
        <v>3373</v>
      </c>
      <c r="I104" s="48">
        <v>11.9</v>
      </c>
      <c r="J104" s="46">
        <v>30</v>
      </c>
      <c r="K104" s="46" t="s">
        <v>3373</v>
      </c>
      <c r="L104" s="84">
        <f t="shared" si="18"/>
        <v>10.73</v>
      </c>
      <c r="M104" s="38">
        <f t="shared" si="19"/>
        <v>60</v>
      </c>
      <c r="N104" s="38">
        <f t="shared" si="20"/>
        <v>2</v>
      </c>
      <c r="O104" s="38">
        <f t="shared" si="21"/>
        <v>1</v>
      </c>
      <c r="P104" s="48">
        <v>9.5</v>
      </c>
      <c r="Q104" s="46">
        <v>13</v>
      </c>
      <c r="R104" s="46" t="s">
        <v>3373</v>
      </c>
      <c r="S104" s="48">
        <v>10.07</v>
      </c>
      <c r="T104" s="46">
        <v>30</v>
      </c>
      <c r="U104" s="46" t="s">
        <v>3372</v>
      </c>
      <c r="V104" s="48">
        <f t="shared" si="22"/>
        <v>9.7850000000000001</v>
      </c>
      <c r="W104" s="46">
        <f t="shared" si="23"/>
        <v>43</v>
      </c>
      <c r="X104" s="46">
        <f t="shared" si="24"/>
        <v>1</v>
      </c>
      <c r="Y104" s="46">
        <f t="shared" si="25"/>
        <v>1</v>
      </c>
      <c r="Z104" s="46">
        <f t="shared" si="26"/>
        <v>3</v>
      </c>
      <c r="AA104" s="46">
        <f t="shared" si="27"/>
        <v>2</v>
      </c>
      <c r="AB104" s="46">
        <f t="shared" si="28"/>
        <v>5</v>
      </c>
      <c r="AC104" s="48">
        <f t="shared" si="32"/>
        <v>0.95</v>
      </c>
      <c r="AD104" s="48">
        <f t="shared" si="29"/>
        <v>10.2575</v>
      </c>
      <c r="AE104" s="48">
        <f t="shared" si="30"/>
        <v>9.7446249999999992</v>
      </c>
      <c r="AF104" s="46">
        <f t="shared" si="31"/>
        <v>103</v>
      </c>
      <c r="AG104" s="128" t="s">
        <v>3452</v>
      </c>
      <c r="AH104" s="128" t="s">
        <v>3456</v>
      </c>
      <c r="AI104" s="128" t="s">
        <v>3451</v>
      </c>
      <c r="AJ104" s="128" t="s">
        <v>3454</v>
      </c>
      <c r="AK104" s="128" t="s">
        <v>3453</v>
      </c>
      <c r="AL104" s="128" t="s">
        <v>3455</v>
      </c>
      <c r="AM104" s="128" t="s">
        <v>3457</v>
      </c>
      <c r="AN104" s="128" t="s">
        <v>3460</v>
      </c>
      <c r="AO104" s="128" t="s">
        <v>3458</v>
      </c>
      <c r="AP104" s="128" t="s">
        <v>3459</v>
      </c>
      <c r="AQ104" s="191">
        <v>1</v>
      </c>
    </row>
    <row r="105" spans="1:43" s="16" customFormat="1" ht="27.75">
      <c r="A105" s="43">
        <v>98</v>
      </c>
      <c r="B105" s="37" t="s">
        <v>323</v>
      </c>
      <c r="C105" s="37" t="s">
        <v>326</v>
      </c>
      <c r="D105" s="38" t="s">
        <v>327</v>
      </c>
      <c r="E105" s="38">
        <v>3</v>
      </c>
      <c r="F105" s="48">
        <v>11.21</v>
      </c>
      <c r="G105" s="46">
        <v>30</v>
      </c>
      <c r="H105" s="46" t="s">
        <v>3372</v>
      </c>
      <c r="I105" s="48">
        <v>11.26</v>
      </c>
      <c r="J105" s="46">
        <v>30</v>
      </c>
      <c r="K105" s="46" t="s">
        <v>3372</v>
      </c>
      <c r="L105" s="84">
        <f t="shared" si="18"/>
        <v>11.234999999999999</v>
      </c>
      <c r="M105" s="38">
        <f t="shared" si="19"/>
        <v>60</v>
      </c>
      <c r="N105" s="38">
        <f t="shared" si="20"/>
        <v>0</v>
      </c>
      <c r="O105" s="38">
        <f t="shared" si="21"/>
        <v>0</v>
      </c>
      <c r="P105" s="48">
        <v>10.28</v>
      </c>
      <c r="Q105" s="46">
        <v>30</v>
      </c>
      <c r="R105" s="46" t="s">
        <v>3372</v>
      </c>
      <c r="S105" s="48">
        <v>12.57</v>
      </c>
      <c r="T105" s="46">
        <v>30</v>
      </c>
      <c r="U105" s="46" t="s">
        <v>3372</v>
      </c>
      <c r="V105" s="48">
        <f t="shared" si="22"/>
        <v>11.425000000000001</v>
      </c>
      <c r="W105" s="46">
        <f t="shared" si="23"/>
        <v>60</v>
      </c>
      <c r="X105" s="46">
        <f t="shared" si="24"/>
        <v>0</v>
      </c>
      <c r="Y105" s="46">
        <f t="shared" si="25"/>
        <v>0</v>
      </c>
      <c r="Z105" s="46">
        <f t="shared" si="26"/>
        <v>0</v>
      </c>
      <c r="AA105" s="46">
        <f t="shared" si="27"/>
        <v>0</v>
      </c>
      <c r="AB105" s="46">
        <f t="shared" si="28"/>
        <v>0</v>
      </c>
      <c r="AC105" s="48">
        <f>IF(AB105=0,0.93,IF(AB105=1,0.92,IF(AB105=2,0.91,IF(AB105=3,0.9,IF(AB105=4,0.89,IF(AB105=5,0.88,IF(AB105=6,0.87)))))))</f>
        <v>0.93</v>
      </c>
      <c r="AD105" s="48">
        <f t="shared" si="29"/>
        <v>11.33</v>
      </c>
      <c r="AE105" s="48">
        <f t="shared" si="30"/>
        <v>10.536900000000001</v>
      </c>
      <c r="AF105" s="46">
        <f t="shared" si="31"/>
        <v>120</v>
      </c>
      <c r="AG105" s="128" t="s">
        <v>3451</v>
      </c>
      <c r="AH105" s="128" t="s">
        <v>3456</v>
      </c>
      <c r="AI105" s="128" t="s">
        <v>3452</v>
      </c>
      <c r="AJ105" s="128" t="s">
        <v>3453</v>
      </c>
      <c r="AK105" s="128" t="s">
        <v>3457</v>
      </c>
      <c r="AL105" s="128" t="s">
        <v>3454</v>
      </c>
      <c r="AM105" s="128" t="s">
        <v>3455</v>
      </c>
      <c r="AN105" s="128" t="s">
        <v>3460</v>
      </c>
      <c r="AO105" s="128" t="s">
        <v>3458</v>
      </c>
      <c r="AP105" s="128" t="s">
        <v>3459</v>
      </c>
      <c r="AQ105" s="191"/>
    </row>
    <row r="106" spans="1:43" s="16" customFormat="1" ht="27.75">
      <c r="A106" s="43">
        <v>99</v>
      </c>
      <c r="B106" s="37" t="s">
        <v>323</v>
      </c>
      <c r="C106" s="37" t="s">
        <v>324</v>
      </c>
      <c r="D106" s="38" t="s">
        <v>325</v>
      </c>
      <c r="E106" s="38">
        <v>3</v>
      </c>
      <c r="F106" s="48">
        <v>11.81</v>
      </c>
      <c r="G106" s="46">
        <v>30</v>
      </c>
      <c r="H106" s="46" t="s">
        <v>3372</v>
      </c>
      <c r="I106" s="48">
        <v>11.97</v>
      </c>
      <c r="J106" s="46">
        <v>30</v>
      </c>
      <c r="K106" s="46" t="s">
        <v>3372</v>
      </c>
      <c r="L106" s="84">
        <f t="shared" si="18"/>
        <v>11.89</v>
      </c>
      <c r="M106" s="38">
        <f t="shared" si="19"/>
        <v>60</v>
      </c>
      <c r="N106" s="38">
        <f t="shared" si="20"/>
        <v>0</v>
      </c>
      <c r="O106" s="38">
        <f t="shared" si="21"/>
        <v>0</v>
      </c>
      <c r="P106" s="48">
        <v>13.29</v>
      </c>
      <c r="Q106" s="46">
        <v>30</v>
      </c>
      <c r="R106" s="46" t="s">
        <v>3372</v>
      </c>
      <c r="S106" s="48">
        <v>15.4</v>
      </c>
      <c r="T106" s="46">
        <v>30</v>
      </c>
      <c r="U106" s="46" t="s">
        <v>3372</v>
      </c>
      <c r="V106" s="48">
        <f t="shared" si="22"/>
        <v>14.344999999999999</v>
      </c>
      <c r="W106" s="46">
        <f t="shared" si="23"/>
        <v>60</v>
      </c>
      <c r="X106" s="46">
        <f t="shared" si="24"/>
        <v>0</v>
      </c>
      <c r="Y106" s="46">
        <f t="shared" si="25"/>
        <v>0</v>
      </c>
      <c r="Z106" s="46">
        <f t="shared" si="26"/>
        <v>0</v>
      </c>
      <c r="AA106" s="46">
        <f t="shared" si="27"/>
        <v>0</v>
      </c>
      <c r="AB106" s="46">
        <f t="shared" si="28"/>
        <v>0</v>
      </c>
      <c r="AC106" s="48">
        <f t="shared" ref="AC106:AC113" si="33">IF(AB106=0,1,IF(AB106=1,0.99,IF(AB106=2,0.98,IF(AB106=3,0.97,IF(AB106=4,0.96,IF(AB106=5,0.95,IF(AB106=6,0.94)))))))</f>
        <v>1</v>
      </c>
      <c r="AD106" s="48">
        <f t="shared" si="29"/>
        <v>13.1175</v>
      </c>
      <c r="AE106" s="48">
        <f t="shared" si="30"/>
        <v>13.1175</v>
      </c>
      <c r="AF106" s="46">
        <f t="shared" si="31"/>
        <v>120</v>
      </c>
      <c r="AG106" s="128" t="s">
        <v>3453</v>
      </c>
      <c r="AH106" s="128" t="s">
        <v>3451</v>
      </c>
      <c r="AI106" s="128" t="s">
        <v>3455</v>
      </c>
      <c r="AJ106" s="128" t="s">
        <v>3452</v>
      </c>
      <c r="AK106" s="128" t="s">
        <v>3456</v>
      </c>
      <c r="AL106" s="128" t="s">
        <v>3457</v>
      </c>
      <c r="AM106" s="128" t="s">
        <v>3454</v>
      </c>
      <c r="AN106" s="128" t="s">
        <v>3460</v>
      </c>
      <c r="AO106" s="128" t="s">
        <v>3459</v>
      </c>
      <c r="AP106" s="128" t="s">
        <v>3458</v>
      </c>
      <c r="AQ106" s="191"/>
    </row>
    <row r="107" spans="1:43" s="16" customFormat="1" ht="27.75">
      <c r="A107" s="43">
        <v>100</v>
      </c>
      <c r="B107" s="37" t="s">
        <v>328</v>
      </c>
      <c r="C107" s="37" t="s">
        <v>3379</v>
      </c>
      <c r="D107" s="38" t="s">
        <v>329</v>
      </c>
      <c r="E107" s="38">
        <v>3</v>
      </c>
      <c r="F107" s="48">
        <v>12.8</v>
      </c>
      <c r="G107" s="46">
        <v>30</v>
      </c>
      <c r="H107" s="46" t="s">
        <v>3372</v>
      </c>
      <c r="I107" s="48">
        <v>12.98</v>
      </c>
      <c r="J107" s="46">
        <v>30</v>
      </c>
      <c r="K107" s="46" t="s">
        <v>3372</v>
      </c>
      <c r="L107" s="84">
        <f t="shared" si="18"/>
        <v>12.89</v>
      </c>
      <c r="M107" s="38">
        <f t="shared" si="19"/>
        <v>60</v>
      </c>
      <c r="N107" s="38">
        <f t="shared" si="20"/>
        <v>0</v>
      </c>
      <c r="O107" s="38">
        <f t="shared" si="21"/>
        <v>0</v>
      </c>
      <c r="P107" s="48">
        <v>12.87</v>
      </c>
      <c r="Q107" s="46">
        <v>30</v>
      </c>
      <c r="R107" s="46" t="s">
        <v>3372</v>
      </c>
      <c r="S107" s="48">
        <v>15.66</v>
      </c>
      <c r="T107" s="46">
        <v>30</v>
      </c>
      <c r="U107" s="46" t="s">
        <v>3372</v>
      </c>
      <c r="V107" s="48">
        <f t="shared" si="22"/>
        <v>14.265000000000001</v>
      </c>
      <c r="W107" s="46">
        <f t="shared" si="23"/>
        <v>60</v>
      </c>
      <c r="X107" s="46">
        <f t="shared" si="24"/>
        <v>0</v>
      </c>
      <c r="Y107" s="46">
        <f t="shared" si="25"/>
        <v>0</v>
      </c>
      <c r="Z107" s="46">
        <f t="shared" si="26"/>
        <v>0</v>
      </c>
      <c r="AA107" s="46">
        <f t="shared" si="27"/>
        <v>0</v>
      </c>
      <c r="AB107" s="46">
        <f t="shared" si="28"/>
        <v>0</v>
      </c>
      <c r="AC107" s="48">
        <f t="shared" si="33"/>
        <v>1</v>
      </c>
      <c r="AD107" s="48">
        <f t="shared" si="29"/>
        <v>13.577500000000001</v>
      </c>
      <c r="AE107" s="48">
        <f t="shared" si="30"/>
        <v>13.577500000000001</v>
      </c>
      <c r="AF107" s="46">
        <f t="shared" si="31"/>
        <v>120</v>
      </c>
      <c r="AG107" s="128" t="s">
        <v>3456</v>
      </c>
      <c r="AH107" s="128" t="s">
        <v>3451</v>
      </c>
      <c r="AI107" s="128" t="s">
        <v>3452</v>
      </c>
      <c r="AJ107" s="128" t="s">
        <v>3453</v>
      </c>
      <c r="AK107" s="128" t="s">
        <v>3455</v>
      </c>
      <c r="AL107" s="128" t="s">
        <v>3457</v>
      </c>
      <c r="AM107" s="128" t="s">
        <v>3454</v>
      </c>
      <c r="AN107" s="128" t="s">
        <v>3460</v>
      </c>
      <c r="AO107" s="128" t="s">
        <v>3458</v>
      </c>
      <c r="AP107" s="128" t="s">
        <v>3459</v>
      </c>
      <c r="AQ107" s="191"/>
    </row>
    <row r="108" spans="1:43" s="21" customFormat="1" ht="27.75">
      <c r="A108" s="43">
        <v>101</v>
      </c>
      <c r="B108" s="37" t="s">
        <v>330</v>
      </c>
      <c r="C108" s="37" t="s">
        <v>331</v>
      </c>
      <c r="D108" s="38" t="s">
        <v>332</v>
      </c>
      <c r="E108" s="45">
        <v>3</v>
      </c>
      <c r="F108" s="56">
        <v>10.16</v>
      </c>
      <c r="G108" s="50">
        <v>30</v>
      </c>
      <c r="H108" s="50" t="s">
        <v>3373</v>
      </c>
      <c r="I108" s="56">
        <v>10.17</v>
      </c>
      <c r="J108" s="50">
        <v>30</v>
      </c>
      <c r="K108" s="50" t="s">
        <v>3372</v>
      </c>
      <c r="L108" s="84">
        <f t="shared" si="18"/>
        <v>10.164999999999999</v>
      </c>
      <c r="M108" s="45">
        <f t="shared" si="19"/>
        <v>60</v>
      </c>
      <c r="N108" s="45">
        <f t="shared" si="20"/>
        <v>1</v>
      </c>
      <c r="O108" s="45">
        <f t="shared" si="21"/>
        <v>0</v>
      </c>
      <c r="P108" s="56">
        <v>12.5</v>
      </c>
      <c r="Q108" s="50">
        <v>30</v>
      </c>
      <c r="R108" s="50" t="s">
        <v>3372</v>
      </c>
      <c r="S108" s="56">
        <v>12.63</v>
      </c>
      <c r="T108" s="50">
        <v>30</v>
      </c>
      <c r="U108" s="50" t="s">
        <v>3372</v>
      </c>
      <c r="V108" s="56">
        <f t="shared" si="22"/>
        <v>12.565000000000001</v>
      </c>
      <c r="W108" s="50">
        <f t="shared" si="23"/>
        <v>60</v>
      </c>
      <c r="X108" s="50">
        <f t="shared" si="24"/>
        <v>0</v>
      </c>
      <c r="Y108" s="50">
        <f t="shared" si="25"/>
        <v>0</v>
      </c>
      <c r="Z108" s="50">
        <f t="shared" si="26"/>
        <v>1</v>
      </c>
      <c r="AA108" s="50">
        <f t="shared" si="27"/>
        <v>0</v>
      </c>
      <c r="AB108" s="50">
        <f t="shared" si="28"/>
        <v>1</v>
      </c>
      <c r="AC108" s="48">
        <f t="shared" si="33"/>
        <v>0.99</v>
      </c>
      <c r="AD108" s="56">
        <f t="shared" si="29"/>
        <v>11.365</v>
      </c>
      <c r="AE108" s="56">
        <f t="shared" si="30"/>
        <v>11.25135</v>
      </c>
      <c r="AF108" s="50">
        <f t="shared" si="31"/>
        <v>120</v>
      </c>
      <c r="AG108" s="128" t="s">
        <v>3453</v>
      </c>
      <c r="AH108" s="128" t="s">
        <v>3451</v>
      </c>
      <c r="AI108" s="128" t="s">
        <v>3456</v>
      </c>
      <c r="AJ108" s="128" t="s">
        <v>3454</v>
      </c>
      <c r="AK108" s="128" t="s">
        <v>3452</v>
      </c>
      <c r="AL108" s="128" t="s">
        <v>3455</v>
      </c>
      <c r="AM108" s="128" t="s">
        <v>3457</v>
      </c>
      <c r="AN108" s="128" t="s">
        <v>3459</v>
      </c>
      <c r="AO108" s="128" t="s">
        <v>3460</v>
      </c>
      <c r="AP108" s="128" t="s">
        <v>3458</v>
      </c>
      <c r="AQ108" s="257"/>
    </row>
    <row r="109" spans="1:43" s="16" customFormat="1" ht="27.75">
      <c r="A109" s="43">
        <v>102</v>
      </c>
      <c r="B109" s="37" t="s">
        <v>333</v>
      </c>
      <c r="C109" s="37" t="s">
        <v>334</v>
      </c>
      <c r="D109" s="38" t="s">
        <v>335</v>
      </c>
      <c r="E109" s="38">
        <v>3</v>
      </c>
      <c r="F109" s="48">
        <v>13.72</v>
      </c>
      <c r="G109" s="46">
        <v>30</v>
      </c>
      <c r="H109" s="46" t="s">
        <v>3372</v>
      </c>
      <c r="I109" s="48">
        <v>10.88</v>
      </c>
      <c r="J109" s="46">
        <v>30</v>
      </c>
      <c r="K109" s="46" t="s">
        <v>3372</v>
      </c>
      <c r="L109" s="84">
        <f t="shared" si="18"/>
        <v>12.3</v>
      </c>
      <c r="M109" s="38">
        <f t="shared" si="19"/>
        <v>60</v>
      </c>
      <c r="N109" s="38">
        <f t="shared" si="20"/>
        <v>0</v>
      </c>
      <c r="O109" s="38">
        <f t="shared" si="21"/>
        <v>0</v>
      </c>
      <c r="P109" s="48">
        <v>12.26</v>
      </c>
      <c r="Q109" s="46">
        <v>30</v>
      </c>
      <c r="R109" s="46" t="s">
        <v>3372</v>
      </c>
      <c r="S109" s="48">
        <v>14.67</v>
      </c>
      <c r="T109" s="46">
        <v>30</v>
      </c>
      <c r="U109" s="46" t="s">
        <v>3372</v>
      </c>
      <c r="V109" s="48">
        <f t="shared" si="22"/>
        <v>13.465</v>
      </c>
      <c r="W109" s="46">
        <f t="shared" si="23"/>
        <v>60</v>
      </c>
      <c r="X109" s="46">
        <f t="shared" si="24"/>
        <v>0</v>
      </c>
      <c r="Y109" s="46">
        <f t="shared" si="25"/>
        <v>0</v>
      </c>
      <c r="Z109" s="46">
        <f t="shared" si="26"/>
        <v>0</v>
      </c>
      <c r="AA109" s="46">
        <f t="shared" si="27"/>
        <v>0</v>
      </c>
      <c r="AB109" s="46">
        <f t="shared" si="28"/>
        <v>0</v>
      </c>
      <c r="AC109" s="48">
        <f t="shared" si="33"/>
        <v>1</v>
      </c>
      <c r="AD109" s="48">
        <f t="shared" si="29"/>
        <v>12.8825</v>
      </c>
      <c r="AE109" s="48">
        <f t="shared" si="30"/>
        <v>12.8825</v>
      </c>
      <c r="AF109" s="46">
        <f t="shared" si="31"/>
        <v>120</v>
      </c>
      <c r="AG109" s="128" t="s">
        <v>3453</v>
      </c>
      <c r="AH109" s="128" t="s">
        <v>3451</v>
      </c>
      <c r="AI109" s="128" t="s">
        <v>3456</v>
      </c>
      <c r="AJ109" s="128" t="s">
        <v>3459</v>
      </c>
      <c r="AK109" s="128" t="s">
        <v>3452</v>
      </c>
      <c r="AL109" s="128" t="s">
        <v>3455</v>
      </c>
      <c r="AM109" s="128" t="s">
        <v>3454</v>
      </c>
      <c r="AN109" s="128" t="s">
        <v>3457</v>
      </c>
      <c r="AO109" s="128" t="s">
        <v>3460</v>
      </c>
      <c r="AP109" s="128" t="s">
        <v>3458</v>
      </c>
      <c r="AQ109" s="191"/>
    </row>
    <row r="110" spans="1:43" s="16" customFormat="1" ht="27.75">
      <c r="A110" s="43">
        <v>103</v>
      </c>
      <c r="B110" s="37" t="s">
        <v>336</v>
      </c>
      <c r="C110" s="37" t="s">
        <v>337</v>
      </c>
      <c r="D110" s="38" t="s">
        <v>338</v>
      </c>
      <c r="E110" s="38">
        <v>3</v>
      </c>
      <c r="F110" s="48">
        <v>15.43</v>
      </c>
      <c r="G110" s="46">
        <v>30</v>
      </c>
      <c r="H110" s="46" t="s">
        <v>3372</v>
      </c>
      <c r="I110" s="48">
        <v>14.06</v>
      </c>
      <c r="J110" s="46">
        <v>30</v>
      </c>
      <c r="K110" s="46" t="s">
        <v>3372</v>
      </c>
      <c r="L110" s="84">
        <f t="shared" si="18"/>
        <v>14.745000000000001</v>
      </c>
      <c r="M110" s="38">
        <f t="shared" si="19"/>
        <v>60</v>
      </c>
      <c r="N110" s="38">
        <f t="shared" si="20"/>
        <v>0</v>
      </c>
      <c r="O110" s="38">
        <f t="shared" si="21"/>
        <v>0</v>
      </c>
      <c r="P110" s="48">
        <v>14.89</v>
      </c>
      <c r="Q110" s="46">
        <v>30</v>
      </c>
      <c r="R110" s="46" t="s">
        <v>3372</v>
      </c>
      <c r="S110" s="48">
        <v>13.86</v>
      </c>
      <c r="T110" s="46">
        <v>30</v>
      </c>
      <c r="U110" s="46" t="s">
        <v>3372</v>
      </c>
      <c r="V110" s="48">
        <f t="shared" si="22"/>
        <v>14.375</v>
      </c>
      <c r="W110" s="46">
        <f t="shared" si="23"/>
        <v>60</v>
      </c>
      <c r="X110" s="46">
        <f t="shared" si="24"/>
        <v>0</v>
      </c>
      <c r="Y110" s="46">
        <f t="shared" si="25"/>
        <v>0</v>
      </c>
      <c r="Z110" s="46">
        <f t="shared" si="26"/>
        <v>0</v>
      </c>
      <c r="AA110" s="46">
        <f t="shared" si="27"/>
        <v>0</v>
      </c>
      <c r="AB110" s="46">
        <f t="shared" si="28"/>
        <v>0</v>
      </c>
      <c r="AC110" s="48">
        <f t="shared" si="33"/>
        <v>1</v>
      </c>
      <c r="AD110" s="48">
        <f t="shared" si="29"/>
        <v>14.56</v>
      </c>
      <c r="AE110" s="48">
        <f t="shared" si="30"/>
        <v>14.56</v>
      </c>
      <c r="AF110" s="46">
        <f t="shared" si="31"/>
        <v>120</v>
      </c>
      <c r="AG110" s="128" t="s">
        <v>3453</v>
      </c>
      <c r="AH110" s="128" t="s">
        <v>3451</v>
      </c>
      <c r="AI110" s="128" t="s">
        <v>3454</v>
      </c>
      <c r="AJ110" s="128" t="s">
        <v>3455</v>
      </c>
      <c r="AK110" s="128" t="s">
        <v>3452</v>
      </c>
      <c r="AL110" s="128" t="s">
        <v>3457</v>
      </c>
      <c r="AM110" s="128" t="s">
        <v>3458</v>
      </c>
      <c r="AN110" s="128" t="s">
        <v>3460</v>
      </c>
      <c r="AO110" s="128" t="s">
        <v>3456</v>
      </c>
      <c r="AP110" s="128" t="s">
        <v>3459</v>
      </c>
      <c r="AQ110" s="191"/>
    </row>
    <row r="111" spans="1:43" s="16" customFormat="1" ht="27.75">
      <c r="A111" s="43">
        <v>104</v>
      </c>
      <c r="B111" s="37" t="s">
        <v>339</v>
      </c>
      <c r="C111" s="37" t="s">
        <v>189</v>
      </c>
      <c r="D111" s="38" t="s">
        <v>340</v>
      </c>
      <c r="E111" s="38">
        <v>3</v>
      </c>
      <c r="F111" s="48">
        <v>10.199999999999999</v>
      </c>
      <c r="G111" s="46">
        <v>30</v>
      </c>
      <c r="H111" s="46" t="s">
        <v>3372</v>
      </c>
      <c r="I111" s="48">
        <v>11.01</v>
      </c>
      <c r="J111" s="46">
        <v>30</v>
      </c>
      <c r="K111" s="46" t="s">
        <v>3372</v>
      </c>
      <c r="L111" s="84">
        <f t="shared" si="18"/>
        <v>10.605</v>
      </c>
      <c r="M111" s="38">
        <f t="shared" si="19"/>
        <v>60</v>
      </c>
      <c r="N111" s="38">
        <f t="shared" si="20"/>
        <v>0</v>
      </c>
      <c r="O111" s="38">
        <f t="shared" si="21"/>
        <v>0</v>
      </c>
      <c r="P111" s="48">
        <v>10.82</v>
      </c>
      <c r="Q111" s="46">
        <v>30</v>
      </c>
      <c r="R111" s="46" t="s">
        <v>3372</v>
      </c>
      <c r="S111" s="48">
        <v>11.92</v>
      </c>
      <c r="T111" s="46">
        <v>30</v>
      </c>
      <c r="U111" s="46" t="s">
        <v>3372</v>
      </c>
      <c r="V111" s="48">
        <f t="shared" si="22"/>
        <v>11.370000000000001</v>
      </c>
      <c r="W111" s="46">
        <f t="shared" si="23"/>
        <v>60</v>
      </c>
      <c r="X111" s="46">
        <f t="shared" si="24"/>
        <v>0</v>
      </c>
      <c r="Y111" s="46">
        <f t="shared" si="25"/>
        <v>0</v>
      </c>
      <c r="Z111" s="46">
        <f t="shared" si="26"/>
        <v>0</v>
      </c>
      <c r="AA111" s="46">
        <f t="shared" si="27"/>
        <v>0</v>
      </c>
      <c r="AB111" s="46">
        <f t="shared" si="28"/>
        <v>0</v>
      </c>
      <c r="AC111" s="48">
        <f t="shared" si="33"/>
        <v>1</v>
      </c>
      <c r="AD111" s="48">
        <f t="shared" si="29"/>
        <v>10.987500000000001</v>
      </c>
      <c r="AE111" s="48">
        <f t="shared" si="30"/>
        <v>10.987500000000001</v>
      </c>
      <c r="AF111" s="46">
        <f t="shared" si="31"/>
        <v>120</v>
      </c>
      <c r="AG111" s="128" t="s">
        <v>3453</v>
      </c>
      <c r="AH111" s="128" t="s">
        <v>3452</v>
      </c>
      <c r="AI111" s="128" t="s">
        <v>3456</v>
      </c>
      <c r="AJ111" s="128" t="s">
        <v>3457</v>
      </c>
      <c r="AK111" s="128" t="s">
        <v>3459</v>
      </c>
      <c r="AL111" s="128" t="s">
        <v>3451</v>
      </c>
      <c r="AM111" s="128" t="s">
        <v>3454</v>
      </c>
      <c r="AN111" s="128" t="s">
        <v>3455</v>
      </c>
      <c r="AO111" s="128" t="s">
        <v>3460</v>
      </c>
      <c r="AP111" s="128" t="s">
        <v>3458</v>
      </c>
      <c r="AQ111" s="191"/>
    </row>
    <row r="112" spans="1:43" s="16" customFormat="1" ht="27.75">
      <c r="A112" s="43">
        <v>105</v>
      </c>
      <c r="B112" s="37" t="s">
        <v>341</v>
      </c>
      <c r="C112" s="37" t="s">
        <v>342</v>
      </c>
      <c r="D112" s="38" t="s">
        <v>343</v>
      </c>
      <c r="E112" s="38">
        <v>3</v>
      </c>
      <c r="F112" s="48">
        <v>9.1300000000000008</v>
      </c>
      <c r="G112" s="46">
        <v>12</v>
      </c>
      <c r="H112" s="46" t="s">
        <v>3373</v>
      </c>
      <c r="I112" s="48">
        <v>11.34</v>
      </c>
      <c r="J112" s="46">
        <v>30</v>
      </c>
      <c r="K112" s="46" t="s">
        <v>3373</v>
      </c>
      <c r="L112" s="84">
        <f t="shared" si="18"/>
        <v>10.234999999999999</v>
      </c>
      <c r="M112" s="38">
        <f t="shared" si="19"/>
        <v>60</v>
      </c>
      <c r="N112" s="38">
        <f t="shared" si="20"/>
        <v>2</v>
      </c>
      <c r="O112" s="38">
        <f t="shared" si="21"/>
        <v>1</v>
      </c>
      <c r="P112" s="48">
        <v>8.9700000000000006</v>
      </c>
      <c r="Q112" s="46">
        <v>12</v>
      </c>
      <c r="R112" s="46" t="s">
        <v>3373</v>
      </c>
      <c r="S112" s="48">
        <v>11.28</v>
      </c>
      <c r="T112" s="46">
        <v>30</v>
      </c>
      <c r="U112" s="46" t="s">
        <v>3373</v>
      </c>
      <c r="V112" s="48">
        <f t="shared" si="22"/>
        <v>10.125</v>
      </c>
      <c r="W112" s="46">
        <f t="shared" si="23"/>
        <v>60</v>
      </c>
      <c r="X112" s="46">
        <f t="shared" si="24"/>
        <v>2</v>
      </c>
      <c r="Y112" s="46">
        <f t="shared" si="25"/>
        <v>1</v>
      </c>
      <c r="Z112" s="46">
        <f t="shared" si="26"/>
        <v>4</v>
      </c>
      <c r="AA112" s="46">
        <f t="shared" si="27"/>
        <v>2</v>
      </c>
      <c r="AB112" s="46">
        <f t="shared" si="28"/>
        <v>6</v>
      </c>
      <c r="AC112" s="48">
        <f t="shared" si="33"/>
        <v>0.94</v>
      </c>
      <c r="AD112" s="48">
        <f t="shared" si="29"/>
        <v>10.18</v>
      </c>
      <c r="AE112" s="48">
        <f t="shared" si="30"/>
        <v>9.5691999999999986</v>
      </c>
      <c r="AF112" s="46">
        <f t="shared" si="31"/>
        <v>120</v>
      </c>
      <c r="AG112" s="128" t="s">
        <v>3452</v>
      </c>
      <c r="AH112" s="128" t="s">
        <v>3456</v>
      </c>
      <c r="AI112" s="128" t="s">
        <v>3451</v>
      </c>
      <c r="AJ112" s="128" t="s">
        <v>3454</v>
      </c>
      <c r="AK112" s="128" t="s">
        <v>3453</v>
      </c>
      <c r="AL112" s="128" t="s">
        <v>3455</v>
      </c>
      <c r="AM112" s="128" t="s">
        <v>3457</v>
      </c>
      <c r="AN112" s="128" t="s">
        <v>3460</v>
      </c>
      <c r="AO112" s="128" t="s">
        <v>3459</v>
      </c>
      <c r="AP112" s="128" t="s">
        <v>3458</v>
      </c>
      <c r="AQ112" s="191"/>
    </row>
    <row r="113" spans="1:43" s="16" customFormat="1" ht="27.75">
      <c r="A113" s="43">
        <v>106</v>
      </c>
      <c r="B113" s="37" t="s">
        <v>344</v>
      </c>
      <c r="C113" s="37" t="s">
        <v>345</v>
      </c>
      <c r="D113" s="38" t="s">
        <v>346</v>
      </c>
      <c r="E113" s="38">
        <v>3</v>
      </c>
      <c r="F113" s="48">
        <v>13.88</v>
      </c>
      <c r="G113" s="46">
        <v>30</v>
      </c>
      <c r="H113" s="46" t="s">
        <v>3372</v>
      </c>
      <c r="I113" s="48">
        <v>11.8</v>
      </c>
      <c r="J113" s="46">
        <v>30</v>
      </c>
      <c r="K113" s="46" t="s">
        <v>3372</v>
      </c>
      <c r="L113" s="84">
        <f t="shared" si="18"/>
        <v>12.84</v>
      </c>
      <c r="M113" s="38">
        <f t="shared" si="19"/>
        <v>60</v>
      </c>
      <c r="N113" s="38">
        <f t="shared" si="20"/>
        <v>0</v>
      </c>
      <c r="O113" s="38">
        <f t="shared" si="21"/>
        <v>0</v>
      </c>
      <c r="P113" s="48">
        <v>12.18</v>
      </c>
      <c r="Q113" s="46">
        <v>30</v>
      </c>
      <c r="R113" s="46" t="s">
        <v>3372</v>
      </c>
      <c r="S113" s="48">
        <v>14.04</v>
      </c>
      <c r="T113" s="46">
        <v>30</v>
      </c>
      <c r="U113" s="46" t="s">
        <v>3372</v>
      </c>
      <c r="V113" s="48">
        <f t="shared" si="22"/>
        <v>13.11</v>
      </c>
      <c r="W113" s="46">
        <f t="shared" si="23"/>
        <v>60</v>
      </c>
      <c r="X113" s="46">
        <f t="shared" si="24"/>
        <v>0</v>
      </c>
      <c r="Y113" s="46">
        <f t="shared" si="25"/>
        <v>0</v>
      </c>
      <c r="Z113" s="46">
        <f t="shared" si="26"/>
        <v>0</v>
      </c>
      <c r="AA113" s="46">
        <f t="shared" si="27"/>
        <v>0</v>
      </c>
      <c r="AB113" s="46">
        <f t="shared" si="28"/>
        <v>0</v>
      </c>
      <c r="AC113" s="48">
        <f t="shared" si="33"/>
        <v>1</v>
      </c>
      <c r="AD113" s="48">
        <f t="shared" si="29"/>
        <v>12.975</v>
      </c>
      <c r="AE113" s="48">
        <f t="shared" si="30"/>
        <v>12.975</v>
      </c>
      <c r="AF113" s="46">
        <f t="shared" si="31"/>
        <v>120</v>
      </c>
      <c r="AG113" s="128" t="s">
        <v>3455</v>
      </c>
      <c r="AH113" s="128" t="s">
        <v>3454</v>
      </c>
      <c r="AI113" s="128" t="s">
        <v>3451</v>
      </c>
      <c r="AJ113" s="128" t="s">
        <v>3452</v>
      </c>
      <c r="AK113" s="128" t="s">
        <v>3457</v>
      </c>
      <c r="AL113" s="128" t="s">
        <v>3453</v>
      </c>
      <c r="AM113" s="128" t="s">
        <v>3460</v>
      </c>
      <c r="AN113" s="128" t="s">
        <v>3456</v>
      </c>
      <c r="AO113" s="128" t="s">
        <v>3459</v>
      </c>
      <c r="AP113" s="128" t="s">
        <v>3458</v>
      </c>
      <c r="AQ113" s="191"/>
    </row>
    <row r="114" spans="1:43" s="16" customFormat="1" ht="27.75">
      <c r="A114" s="43">
        <v>107</v>
      </c>
      <c r="B114" s="37" t="s">
        <v>347</v>
      </c>
      <c r="C114" s="37" t="s">
        <v>348</v>
      </c>
      <c r="D114" s="38" t="s">
        <v>349</v>
      </c>
      <c r="E114" s="38">
        <v>3</v>
      </c>
      <c r="F114" s="48">
        <v>13.14</v>
      </c>
      <c r="G114" s="46">
        <v>30</v>
      </c>
      <c r="H114" s="46" t="s">
        <v>3372</v>
      </c>
      <c r="I114" s="48">
        <v>12.7</v>
      </c>
      <c r="J114" s="46">
        <v>30</v>
      </c>
      <c r="K114" s="46" t="s">
        <v>3372</v>
      </c>
      <c r="L114" s="84">
        <f t="shared" si="18"/>
        <v>12.92</v>
      </c>
      <c r="M114" s="38">
        <f t="shared" si="19"/>
        <v>60</v>
      </c>
      <c r="N114" s="38">
        <f t="shared" si="20"/>
        <v>0</v>
      </c>
      <c r="O114" s="38">
        <f t="shared" si="21"/>
        <v>0</v>
      </c>
      <c r="P114" s="48">
        <v>12.8</v>
      </c>
      <c r="Q114" s="46">
        <v>30</v>
      </c>
      <c r="R114" s="46" t="s">
        <v>3372</v>
      </c>
      <c r="S114" s="48">
        <v>14.73</v>
      </c>
      <c r="T114" s="46">
        <v>30</v>
      </c>
      <c r="U114" s="46" t="s">
        <v>3372</v>
      </c>
      <c r="V114" s="48">
        <f t="shared" si="22"/>
        <v>13.765000000000001</v>
      </c>
      <c r="W114" s="46">
        <f t="shared" si="23"/>
        <v>60</v>
      </c>
      <c r="X114" s="46">
        <f t="shared" si="24"/>
        <v>0</v>
      </c>
      <c r="Y114" s="46">
        <f t="shared" si="25"/>
        <v>0</v>
      </c>
      <c r="Z114" s="46">
        <f t="shared" si="26"/>
        <v>0</v>
      </c>
      <c r="AA114" s="46">
        <f t="shared" si="27"/>
        <v>0</v>
      </c>
      <c r="AB114" s="46">
        <f t="shared" si="28"/>
        <v>0</v>
      </c>
      <c r="AC114" s="48">
        <f>IF(AB114=0,0.93,IF(AB114=1,0.92,IF(AB114=2,0.91,IF(AB114=3,0.9,IF(AB114=4,0.89,IF(AB114=5,0.88,IF(AB114=6,0.87)))))))</f>
        <v>0.93</v>
      </c>
      <c r="AD114" s="48">
        <f t="shared" si="29"/>
        <v>13.342500000000001</v>
      </c>
      <c r="AE114" s="48">
        <f t="shared" si="30"/>
        <v>12.408525000000001</v>
      </c>
      <c r="AF114" s="46">
        <f t="shared" si="31"/>
        <v>120</v>
      </c>
      <c r="AG114" s="128" t="s">
        <v>3453</v>
      </c>
      <c r="AH114" s="128" t="s">
        <v>3451</v>
      </c>
      <c r="AI114" s="128" t="s">
        <v>3454</v>
      </c>
      <c r="AJ114" s="128" t="s">
        <v>3455</v>
      </c>
      <c r="AK114" s="128" t="s">
        <v>3452</v>
      </c>
      <c r="AL114" s="128" t="s">
        <v>3456</v>
      </c>
      <c r="AM114" s="128" t="s">
        <v>3457</v>
      </c>
      <c r="AN114" s="128" t="s">
        <v>3459</v>
      </c>
      <c r="AO114" s="128" t="s">
        <v>3460</v>
      </c>
      <c r="AP114" s="128" t="s">
        <v>3458</v>
      </c>
      <c r="AQ114" s="191"/>
    </row>
    <row r="115" spans="1:43" s="16" customFormat="1" ht="27.75">
      <c r="A115" s="43">
        <v>108</v>
      </c>
      <c r="B115" s="37" t="s">
        <v>350</v>
      </c>
      <c r="C115" s="37" t="s">
        <v>351</v>
      </c>
      <c r="D115" s="38" t="s">
        <v>352</v>
      </c>
      <c r="E115" s="38">
        <v>3</v>
      </c>
      <c r="F115" s="48">
        <v>11.86</v>
      </c>
      <c r="G115" s="46">
        <v>30</v>
      </c>
      <c r="H115" s="46" t="s">
        <v>3372</v>
      </c>
      <c r="I115" s="48">
        <v>10.57</v>
      </c>
      <c r="J115" s="46">
        <v>30</v>
      </c>
      <c r="K115" s="46" t="s">
        <v>3373</v>
      </c>
      <c r="L115" s="84">
        <f t="shared" si="18"/>
        <v>11.215</v>
      </c>
      <c r="M115" s="38">
        <f t="shared" si="19"/>
        <v>60</v>
      </c>
      <c r="N115" s="38">
        <f t="shared" si="20"/>
        <v>1</v>
      </c>
      <c r="O115" s="38">
        <f t="shared" si="21"/>
        <v>0</v>
      </c>
      <c r="P115" s="48">
        <v>11.95</v>
      </c>
      <c r="Q115" s="46">
        <v>30</v>
      </c>
      <c r="R115" s="46" t="s">
        <v>3372</v>
      </c>
      <c r="S115" s="48">
        <v>13.56</v>
      </c>
      <c r="T115" s="46">
        <v>30</v>
      </c>
      <c r="U115" s="46" t="s">
        <v>3372</v>
      </c>
      <c r="V115" s="48">
        <f t="shared" si="22"/>
        <v>12.754999999999999</v>
      </c>
      <c r="W115" s="46">
        <f t="shared" si="23"/>
        <v>60</v>
      </c>
      <c r="X115" s="46">
        <f t="shared" si="24"/>
        <v>0</v>
      </c>
      <c r="Y115" s="46">
        <f t="shared" si="25"/>
        <v>0</v>
      </c>
      <c r="Z115" s="46">
        <f t="shared" si="26"/>
        <v>1</v>
      </c>
      <c r="AA115" s="46">
        <f t="shared" si="27"/>
        <v>0</v>
      </c>
      <c r="AB115" s="46">
        <f t="shared" si="28"/>
        <v>1</v>
      </c>
      <c r="AC115" s="48">
        <f>IF(AB115=0,0.93,IF(AB115=1,0.92,IF(AB115=2,0.91,IF(AB115=3,0.9,IF(AB115=4,0.89,IF(AB115=5,0.88,IF(AB115=6,0.87)))))))</f>
        <v>0.92</v>
      </c>
      <c r="AD115" s="48">
        <f t="shared" si="29"/>
        <v>11.984999999999999</v>
      </c>
      <c r="AE115" s="48">
        <f t="shared" si="30"/>
        <v>11.026199999999999</v>
      </c>
      <c r="AF115" s="46">
        <f t="shared" si="31"/>
        <v>120</v>
      </c>
      <c r="AG115" s="128" t="s">
        <v>3456</v>
      </c>
      <c r="AH115" s="128" t="s">
        <v>3452</v>
      </c>
      <c r="AI115" s="128" t="s">
        <v>3454</v>
      </c>
      <c r="AJ115" s="128" t="s">
        <v>3451</v>
      </c>
      <c r="AK115" s="128" t="s">
        <v>3457</v>
      </c>
      <c r="AL115" s="128" t="s">
        <v>3453</v>
      </c>
      <c r="AM115" s="128" t="s">
        <v>3455</v>
      </c>
      <c r="AN115" s="128" t="s">
        <v>3460</v>
      </c>
      <c r="AO115" s="128" t="s">
        <v>3458</v>
      </c>
      <c r="AP115" s="128" t="s">
        <v>3459</v>
      </c>
      <c r="AQ115" s="191"/>
    </row>
    <row r="116" spans="1:43" s="16" customFormat="1" ht="27.75">
      <c r="A116" s="43">
        <v>109</v>
      </c>
      <c r="B116" s="37" t="s">
        <v>353</v>
      </c>
      <c r="C116" s="37" t="s">
        <v>354</v>
      </c>
      <c r="D116" s="38" t="s">
        <v>355</v>
      </c>
      <c r="E116" s="38">
        <v>3</v>
      </c>
      <c r="F116" s="48">
        <v>11.32</v>
      </c>
      <c r="G116" s="46">
        <v>30</v>
      </c>
      <c r="H116" s="46" t="s">
        <v>3372</v>
      </c>
      <c r="I116" s="48">
        <v>11.51</v>
      </c>
      <c r="J116" s="46">
        <v>30</v>
      </c>
      <c r="K116" s="46" t="s">
        <v>3372</v>
      </c>
      <c r="L116" s="84">
        <f t="shared" si="18"/>
        <v>11.414999999999999</v>
      </c>
      <c r="M116" s="38">
        <f t="shared" si="19"/>
        <v>60</v>
      </c>
      <c r="N116" s="38">
        <f t="shared" si="20"/>
        <v>0</v>
      </c>
      <c r="O116" s="38">
        <f t="shared" si="21"/>
        <v>0</v>
      </c>
      <c r="P116" s="48">
        <v>13.6</v>
      </c>
      <c r="Q116" s="46">
        <v>30</v>
      </c>
      <c r="R116" s="46" t="s">
        <v>3372</v>
      </c>
      <c r="S116" s="48">
        <v>15.89</v>
      </c>
      <c r="T116" s="46">
        <v>30</v>
      </c>
      <c r="U116" s="46" t="s">
        <v>3372</v>
      </c>
      <c r="V116" s="48">
        <f t="shared" si="22"/>
        <v>14.745000000000001</v>
      </c>
      <c r="W116" s="46">
        <f t="shared" si="23"/>
        <v>60</v>
      </c>
      <c r="X116" s="46">
        <f t="shared" si="24"/>
        <v>0</v>
      </c>
      <c r="Y116" s="46">
        <f t="shared" si="25"/>
        <v>0</v>
      </c>
      <c r="Z116" s="46">
        <f t="shared" si="26"/>
        <v>0</v>
      </c>
      <c r="AA116" s="46">
        <f t="shared" si="27"/>
        <v>0</v>
      </c>
      <c r="AB116" s="46">
        <f t="shared" si="28"/>
        <v>0</v>
      </c>
      <c r="AC116" s="48">
        <f>IF(AB116=0,1,IF(AB116=1,0.99,IF(AB116=2,0.98,IF(AB116=3,0.97,IF(AB116=4,0.96,IF(AB116=5,0.95,IF(AB116=6,0.94)))))))</f>
        <v>1</v>
      </c>
      <c r="AD116" s="48">
        <f t="shared" si="29"/>
        <v>13.08</v>
      </c>
      <c r="AE116" s="48">
        <f t="shared" si="30"/>
        <v>13.08</v>
      </c>
      <c r="AF116" s="46">
        <f t="shared" si="31"/>
        <v>120</v>
      </c>
      <c r="AG116" s="128" t="s">
        <v>3453</v>
      </c>
      <c r="AH116" s="128" t="s">
        <v>3451</v>
      </c>
      <c r="AI116" s="128" t="s">
        <v>3455</v>
      </c>
      <c r="AJ116" s="128" t="s">
        <v>3456</v>
      </c>
      <c r="AK116" s="128" t="s">
        <v>3454</v>
      </c>
      <c r="AL116" s="128" t="s">
        <v>3452</v>
      </c>
      <c r="AM116" s="128" t="s">
        <v>3457</v>
      </c>
      <c r="AN116" s="128" t="s">
        <v>3460</v>
      </c>
      <c r="AO116" s="128" t="s">
        <v>3458</v>
      </c>
      <c r="AP116" s="128" t="s">
        <v>3459</v>
      </c>
      <c r="AQ116" s="191"/>
    </row>
    <row r="117" spans="1:43" s="16" customFormat="1" ht="27.75">
      <c r="A117" s="43">
        <v>110</v>
      </c>
      <c r="B117" s="37" t="s">
        <v>356</v>
      </c>
      <c r="C117" s="37" t="s">
        <v>357</v>
      </c>
      <c r="D117" s="45" t="s">
        <v>358</v>
      </c>
      <c r="E117" s="38">
        <v>3</v>
      </c>
      <c r="F117" s="48">
        <v>10</v>
      </c>
      <c r="G117" s="46">
        <v>30</v>
      </c>
      <c r="H117" s="46" t="s">
        <v>3373</v>
      </c>
      <c r="I117" s="48">
        <v>10</v>
      </c>
      <c r="J117" s="46">
        <v>30</v>
      </c>
      <c r="K117" s="46" t="s">
        <v>3373</v>
      </c>
      <c r="L117" s="84">
        <f t="shared" si="18"/>
        <v>10</v>
      </c>
      <c r="M117" s="38">
        <f t="shared" si="19"/>
        <v>60</v>
      </c>
      <c r="N117" s="38">
        <f t="shared" si="20"/>
        <v>2</v>
      </c>
      <c r="O117" s="38">
        <f t="shared" si="21"/>
        <v>0</v>
      </c>
      <c r="P117" s="48">
        <v>9.6999999999999993</v>
      </c>
      <c r="Q117" s="46">
        <v>18</v>
      </c>
      <c r="R117" s="46" t="s">
        <v>3373</v>
      </c>
      <c r="S117" s="48">
        <v>13.08</v>
      </c>
      <c r="T117" s="46">
        <v>30</v>
      </c>
      <c r="U117" s="46" t="s">
        <v>3373</v>
      </c>
      <c r="V117" s="48">
        <f t="shared" si="22"/>
        <v>11.39</v>
      </c>
      <c r="W117" s="46">
        <f t="shared" si="23"/>
        <v>60</v>
      </c>
      <c r="X117" s="46">
        <f t="shared" si="24"/>
        <v>2</v>
      </c>
      <c r="Y117" s="46">
        <f t="shared" si="25"/>
        <v>1</v>
      </c>
      <c r="Z117" s="46">
        <f t="shared" si="26"/>
        <v>4</v>
      </c>
      <c r="AA117" s="46">
        <f t="shared" si="27"/>
        <v>1</v>
      </c>
      <c r="AB117" s="46">
        <f t="shared" si="28"/>
        <v>5</v>
      </c>
      <c r="AC117" s="48">
        <f>IF(AB117=0,0.93,IF(AB117=1,0.92,IF(AB117=2,0.91,IF(AB117=3,0.9,IF(AB117=4,0.89,IF(AB117=5,0.88,IF(AB117=6,0.87)))))))</f>
        <v>0.88</v>
      </c>
      <c r="AD117" s="48">
        <f t="shared" si="29"/>
        <v>10.695</v>
      </c>
      <c r="AE117" s="48">
        <f t="shared" si="30"/>
        <v>9.4116</v>
      </c>
      <c r="AF117" s="46">
        <f t="shared" si="31"/>
        <v>120</v>
      </c>
      <c r="AG117" s="128" t="s">
        <v>3452</v>
      </c>
      <c r="AH117" s="128" t="s">
        <v>3451</v>
      </c>
      <c r="AI117" s="128" t="s">
        <v>3456</v>
      </c>
      <c r="AJ117" s="128" t="s">
        <v>3459</v>
      </c>
      <c r="AK117" s="128" t="s">
        <v>3454</v>
      </c>
      <c r="AL117" s="128" t="s">
        <v>3455</v>
      </c>
      <c r="AM117" s="128" t="s">
        <v>3457</v>
      </c>
      <c r="AN117" s="128" t="s">
        <v>3460</v>
      </c>
      <c r="AO117" s="128" t="s">
        <v>3453</v>
      </c>
      <c r="AP117" s="128" t="s">
        <v>3458</v>
      </c>
      <c r="AQ117" s="191"/>
    </row>
    <row r="118" spans="1:43" s="16" customFormat="1" ht="27.75">
      <c r="A118" s="43">
        <v>111</v>
      </c>
      <c r="B118" s="44" t="s">
        <v>359</v>
      </c>
      <c r="C118" s="44" t="s">
        <v>360</v>
      </c>
      <c r="D118" s="45" t="s">
        <v>361</v>
      </c>
      <c r="E118" s="38">
        <v>3</v>
      </c>
      <c r="F118" s="48">
        <v>12.92</v>
      </c>
      <c r="G118" s="46">
        <v>30</v>
      </c>
      <c r="H118" s="46" t="s">
        <v>3372</v>
      </c>
      <c r="I118" s="48">
        <v>13.76</v>
      </c>
      <c r="J118" s="46">
        <v>30</v>
      </c>
      <c r="K118" s="46" t="s">
        <v>3372</v>
      </c>
      <c r="L118" s="84">
        <f t="shared" si="18"/>
        <v>13.34</v>
      </c>
      <c r="M118" s="38">
        <f t="shared" si="19"/>
        <v>60</v>
      </c>
      <c r="N118" s="38">
        <f t="shared" si="20"/>
        <v>0</v>
      </c>
      <c r="O118" s="38">
        <f t="shared" si="21"/>
        <v>0</v>
      </c>
      <c r="P118" s="48">
        <v>14.92</v>
      </c>
      <c r="Q118" s="46">
        <v>30</v>
      </c>
      <c r="R118" s="46" t="s">
        <v>3372</v>
      </c>
      <c r="S118" s="48">
        <v>16.22</v>
      </c>
      <c r="T118" s="46">
        <v>30</v>
      </c>
      <c r="U118" s="46" t="s">
        <v>3372</v>
      </c>
      <c r="V118" s="48">
        <f t="shared" si="22"/>
        <v>15.57</v>
      </c>
      <c r="W118" s="46">
        <f t="shared" si="23"/>
        <v>60</v>
      </c>
      <c r="X118" s="46">
        <f t="shared" si="24"/>
        <v>0</v>
      </c>
      <c r="Y118" s="46">
        <f t="shared" si="25"/>
        <v>0</v>
      </c>
      <c r="Z118" s="46">
        <f t="shared" si="26"/>
        <v>0</v>
      </c>
      <c r="AA118" s="46">
        <f t="shared" si="27"/>
        <v>0</v>
      </c>
      <c r="AB118" s="46">
        <f t="shared" si="28"/>
        <v>0</v>
      </c>
      <c r="AC118" s="48">
        <f>IF(AB118=0,1,IF(AB118=1,0.99,IF(AB118=2,0.98,IF(AB118=3,0.97,IF(AB118=4,0.96,IF(AB118=5,0.95,IF(AB118=6,0.94)))))))</f>
        <v>1</v>
      </c>
      <c r="AD118" s="48">
        <f t="shared" si="29"/>
        <v>14.455</v>
      </c>
      <c r="AE118" s="48">
        <f t="shared" si="30"/>
        <v>14.455</v>
      </c>
      <c r="AF118" s="46">
        <f t="shared" si="31"/>
        <v>120</v>
      </c>
      <c r="AG118" s="128" t="s">
        <v>3453</v>
      </c>
      <c r="AH118" s="128" t="s">
        <v>3455</v>
      </c>
      <c r="AI118" s="128" t="s">
        <v>3451</v>
      </c>
      <c r="AJ118" s="128" t="s">
        <v>3452</v>
      </c>
      <c r="AK118" s="128" t="s">
        <v>3454</v>
      </c>
      <c r="AL118" s="128" t="s">
        <v>3457</v>
      </c>
      <c r="AM118" s="128" t="s">
        <v>3456</v>
      </c>
      <c r="AN118" s="128" t="s">
        <v>3460</v>
      </c>
      <c r="AO118" s="128" t="s">
        <v>3459</v>
      </c>
      <c r="AP118" s="128" t="s">
        <v>3458</v>
      </c>
      <c r="AQ118" s="191"/>
    </row>
    <row r="119" spans="1:43" s="16" customFormat="1" ht="27.75">
      <c r="A119" s="43">
        <v>112</v>
      </c>
      <c r="B119" s="44" t="s">
        <v>362</v>
      </c>
      <c r="C119" s="44" t="s">
        <v>245</v>
      </c>
      <c r="D119" s="45" t="s">
        <v>363</v>
      </c>
      <c r="E119" s="38">
        <v>3</v>
      </c>
      <c r="F119" s="48">
        <v>10.93</v>
      </c>
      <c r="G119" s="46">
        <v>30</v>
      </c>
      <c r="H119" s="46" t="s">
        <v>3372</v>
      </c>
      <c r="I119" s="48">
        <v>9.59</v>
      </c>
      <c r="J119" s="46">
        <v>12</v>
      </c>
      <c r="K119" s="46" t="s">
        <v>3373</v>
      </c>
      <c r="L119" s="84">
        <f t="shared" si="18"/>
        <v>10.26</v>
      </c>
      <c r="M119" s="38">
        <f t="shared" si="19"/>
        <v>60</v>
      </c>
      <c r="N119" s="38">
        <f t="shared" si="20"/>
        <v>1</v>
      </c>
      <c r="O119" s="38">
        <f t="shared" si="21"/>
        <v>1</v>
      </c>
      <c r="P119" s="48">
        <v>10.09</v>
      </c>
      <c r="Q119" s="46">
        <v>30</v>
      </c>
      <c r="R119" s="46" t="s">
        <v>3372</v>
      </c>
      <c r="S119" s="48">
        <v>11.24</v>
      </c>
      <c r="T119" s="46">
        <v>30</v>
      </c>
      <c r="U119" s="46" t="s">
        <v>3372</v>
      </c>
      <c r="V119" s="48">
        <f t="shared" si="22"/>
        <v>10.664999999999999</v>
      </c>
      <c r="W119" s="46">
        <f t="shared" si="23"/>
        <v>60</v>
      </c>
      <c r="X119" s="46">
        <f t="shared" si="24"/>
        <v>0</v>
      </c>
      <c r="Y119" s="46">
        <f t="shared" si="25"/>
        <v>0</v>
      </c>
      <c r="Z119" s="46">
        <f t="shared" si="26"/>
        <v>1</v>
      </c>
      <c r="AA119" s="46">
        <f t="shared" si="27"/>
        <v>1</v>
      </c>
      <c r="AB119" s="46">
        <f t="shared" si="28"/>
        <v>2</v>
      </c>
      <c r="AC119" s="48">
        <f>IF(AB119=0,1,IF(AB119=1,0.99,IF(AB119=2,0.98,IF(AB119=3,0.97,IF(AB119=4,0.96,IF(AB119=5,0.95,IF(AB119=6,0.94)))))))</f>
        <v>0.98</v>
      </c>
      <c r="AD119" s="48">
        <f t="shared" si="29"/>
        <v>10.462499999999999</v>
      </c>
      <c r="AE119" s="48">
        <f t="shared" si="30"/>
        <v>10.253249999999998</v>
      </c>
      <c r="AF119" s="46">
        <f t="shared" si="31"/>
        <v>120</v>
      </c>
      <c r="AG119" s="128" t="s">
        <v>3452</v>
      </c>
      <c r="AH119" s="128" t="s">
        <v>3456</v>
      </c>
      <c r="AI119" s="128" t="s">
        <v>3455</v>
      </c>
      <c r="AJ119" s="128" t="s">
        <v>3451</v>
      </c>
      <c r="AK119" s="128" t="s">
        <v>3457</v>
      </c>
      <c r="AL119" s="128" t="s">
        <v>3453</v>
      </c>
      <c r="AM119" s="128" t="s">
        <v>3460</v>
      </c>
      <c r="AN119" s="128" t="s">
        <v>3454</v>
      </c>
      <c r="AO119" s="128" t="s">
        <v>3459</v>
      </c>
      <c r="AP119" s="128" t="s">
        <v>3458</v>
      </c>
      <c r="AQ119" s="191"/>
    </row>
    <row r="120" spans="1:43" s="16" customFormat="1" ht="27.75">
      <c r="A120" s="43">
        <v>113</v>
      </c>
      <c r="B120" s="44" t="s">
        <v>364</v>
      </c>
      <c r="C120" s="44" t="s">
        <v>365</v>
      </c>
      <c r="D120" s="45" t="s">
        <v>366</v>
      </c>
      <c r="E120" s="38">
        <v>3</v>
      </c>
      <c r="F120" s="48">
        <v>11.21</v>
      </c>
      <c r="G120" s="46">
        <v>30</v>
      </c>
      <c r="H120" s="46" t="s">
        <v>3372</v>
      </c>
      <c r="I120" s="48">
        <v>10.050000000000001</v>
      </c>
      <c r="J120" s="46">
        <v>30</v>
      </c>
      <c r="K120" s="46" t="s">
        <v>3372</v>
      </c>
      <c r="L120" s="84">
        <f t="shared" si="18"/>
        <v>10.63</v>
      </c>
      <c r="M120" s="38">
        <f t="shared" si="19"/>
        <v>60</v>
      </c>
      <c r="N120" s="38">
        <f t="shared" si="20"/>
        <v>0</v>
      </c>
      <c r="O120" s="38">
        <f t="shared" si="21"/>
        <v>0</v>
      </c>
      <c r="P120" s="48">
        <v>9.17</v>
      </c>
      <c r="Q120" s="46">
        <v>12</v>
      </c>
      <c r="R120" s="46" t="s">
        <v>3373</v>
      </c>
      <c r="S120" s="48">
        <v>11.74</v>
      </c>
      <c r="T120" s="46">
        <v>30</v>
      </c>
      <c r="U120" s="46" t="s">
        <v>3372</v>
      </c>
      <c r="V120" s="48">
        <f t="shared" si="22"/>
        <v>10.455</v>
      </c>
      <c r="W120" s="46">
        <f t="shared" si="23"/>
        <v>60</v>
      </c>
      <c r="X120" s="46">
        <f t="shared" si="24"/>
        <v>1</v>
      </c>
      <c r="Y120" s="46">
        <f t="shared" si="25"/>
        <v>1</v>
      </c>
      <c r="Z120" s="46">
        <f t="shared" si="26"/>
        <v>1</v>
      </c>
      <c r="AA120" s="46">
        <f t="shared" si="27"/>
        <v>1</v>
      </c>
      <c r="AB120" s="46">
        <f t="shared" si="28"/>
        <v>2</v>
      </c>
      <c r="AC120" s="48">
        <f>IF(AB120=0,0.93,IF(AB120=1,0.92,IF(AB120=2,0.91,IF(AB120=3,0.9,IF(AB120=4,0.89,IF(AB120=5,0.88,IF(AB120=6,0.87)))))))</f>
        <v>0.91</v>
      </c>
      <c r="AD120" s="48">
        <f t="shared" si="29"/>
        <v>10.5425</v>
      </c>
      <c r="AE120" s="48">
        <f t="shared" si="30"/>
        <v>9.5936750000000011</v>
      </c>
      <c r="AF120" s="46">
        <f t="shared" si="31"/>
        <v>120</v>
      </c>
      <c r="AG120" s="128" t="s">
        <v>3456</v>
      </c>
      <c r="AH120" s="128" t="s">
        <v>3457</v>
      </c>
      <c r="AI120" s="128" t="s">
        <v>3453</v>
      </c>
      <c r="AJ120" s="128" t="s">
        <v>3452</v>
      </c>
      <c r="AK120" s="128" t="s">
        <v>3458</v>
      </c>
      <c r="AL120" s="128" t="s">
        <v>3460</v>
      </c>
      <c r="AM120" s="128" t="s">
        <v>3455</v>
      </c>
      <c r="AN120" s="128" t="s">
        <v>3459</v>
      </c>
      <c r="AO120" s="128" t="s">
        <v>3454</v>
      </c>
      <c r="AP120" s="128" t="s">
        <v>3451</v>
      </c>
      <c r="AQ120" s="191"/>
    </row>
    <row r="121" spans="1:43" s="16" customFormat="1" ht="27.75">
      <c r="A121" s="43">
        <v>114</v>
      </c>
      <c r="B121" s="37" t="s">
        <v>367</v>
      </c>
      <c r="C121" s="37" t="s">
        <v>368</v>
      </c>
      <c r="D121" s="45" t="s">
        <v>369</v>
      </c>
      <c r="E121" s="38">
        <v>3</v>
      </c>
      <c r="F121" s="48">
        <v>10</v>
      </c>
      <c r="G121" s="46">
        <v>30</v>
      </c>
      <c r="H121" s="46" t="s">
        <v>3373</v>
      </c>
      <c r="I121" s="48">
        <v>10.27</v>
      </c>
      <c r="J121" s="46">
        <v>30</v>
      </c>
      <c r="K121" s="46" t="s">
        <v>3373</v>
      </c>
      <c r="L121" s="84">
        <f t="shared" si="18"/>
        <v>10.135</v>
      </c>
      <c r="M121" s="38">
        <f t="shared" si="19"/>
        <v>60</v>
      </c>
      <c r="N121" s="38">
        <f t="shared" si="20"/>
        <v>2</v>
      </c>
      <c r="O121" s="38">
        <f t="shared" si="21"/>
        <v>0</v>
      </c>
      <c r="P121" s="48">
        <v>9.75</v>
      </c>
      <c r="Q121" s="46">
        <v>18</v>
      </c>
      <c r="R121" s="46" t="s">
        <v>3373</v>
      </c>
      <c r="S121" s="48">
        <v>9.64</v>
      </c>
      <c r="T121" s="46">
        <v>18</v>
      </c>
      <c r="U121" s="46" t="s">
        <v>3373</v>
      </c>
      <c r="V121" s="48">
        <f t="shared" si="22"/>
        <v>9.6950000000000003</v>
      </c>
      <c r="W121" s="46">
        <f t="shared" si="23"/>
        <v>36</v>
      </c>
      <c r="X121" s="46">
        <f t="shared" si="24"/>
        <v>2</v>
      </c>
      <c r="Y121" s="46">
        <f t="shared" si="25"/>
        <v>1</v>
      </c>
      <c r="Z121" s="46">
        <f t="shared" si="26"/>
        <v>4</v>
      </c>
      <c r="AA121" s="46">
        <f t="shared" si="27"/>
        <v>1</v>
      </c>
      <c r="AB121" s="46">
        <f t="shared" si="28"/>
        <v>5</v>
      </c>
      <c r="AC121" s="48">
        <f>IF(AB121=0,0.93,IF(AB121=1,0.92,IF(AB121=2,0.91,IF(AB121=3,0.9,IF(AB121=4,0.89,IF(AB121=5,0.88,IF(AB121=6,0.87)))))))</f>
        <v>0.88</v>
      </c>
      <c r="AD121" s="48">
        <f t="shared" si="29"/>
        <v>9.9149999999999991</v>
      </c>
      <c r="AE121" s="48">
        <f t="shared" si="30"/>
        <v>8.7251999999999992</v>
      </c>
      <c r="AF121" s="46">
        <f t="shared" si="31"/>
        <v>96</v>
      </c>
      <c r="AG121" s="128" t="s">
        <v>3451</v>
      </c>
      <c r="AH121" s="128" t="s">
        <v>3456</v>
      </c>
      <c r="AI121" s="128" t="s">
        <v>3452</v>
      </c>
      <c r="AJ121" s="128" t="s">
        <v>3453</v>
      </c>
      <c r="AK121" s="128" t="s">
        <v>3454</v>
      </c>
      <c r="AL121" s="128" t="s">
        <v>3455</v>
      </c>
      <c r="AM121" s="128" t="s">
        <v>3459</v>
      </c>
      <c r="AN121" s="128" t="s">
        <v>3457</v>
      </c>
      <c r="AO121" s="128" t="s">
        <v>3460</v>
      </c>
      <c r="AP121" s="128" t="s">
        <v>3458</v>
      </c>
      <c r="AQ121" s="191"/>
    </row>
    <row r="122" spans="1:43" s="16" customFormat="1" ht="27.75">
      <c r="A122" s="43">
        <v>115</v>
      </c>
      <c r="B122" s="37" t="s">
        <v>370</v>
      </c>
      <c r="C122" s="37" t="s">
        <v>371</v>
      </c>
      <c r="D122" s="45" t="s">
        <v>372</v>
      </c>
      <c r="E122" s="38">
        <v>3</v>
      </c>
      <c r="F122" s="48">
        <v>11.2</v>
      </c>
      <c r="G122" s="46">
        <v>30</v>
      </c>
      <c r="H122" s="46" t="s">
        <v>3373</v>
      </c>
      <c r="I122" s="48">
        <v>8.8000000000000007</v>
      </c>
      <c r="J122" s="46">
        <v>17</v>
      </c>
      <c r="K122" s="46" t="s">
        <v>3373</v>
      </c>
      <c r="L122" s="84">
        <f t="shared" si="18"/>
        <v>10</v>
      </c>
      <c r="M122" s="38">
        <f t="shared" si="19"/>
        <v>60</v>
      </c>
      <c r="N122" s="38">
        <f t="shared" si="20"/>
        <v>2</v>
      </c>
      <c r="O122" s="38">
        <f t="shared" si="21"/>
        <v>1</v>
      </c>
      <c r="P122" s="48">
        <v>9.4700000000000006</v>
      </c>
      <c r="Q122" s="46">
        <v>10</v>
      </c>
      <c r="R122" s="46" t="s">
        <v>3373</v>
      </c>
      <c r="S122" s="48">
        <v>12.2</v>
      </c>
      <c r="T122" s="46">
        <v>30</v>
      </c>
      <c r="U122" s="46" t="s">
        <v>3372</v>
      </c>
      <c r="V122" s="48">
        <f t="shared" si="22"/>
        <v>10.835000000000001</v>
      </c>
      <c r="W122" s="46">
        <f t="shared" si="23"/>
        <v>60</v>
      </c>
      <c r="X122" s="46">
        <f t="shared" si="24"/>
        <v>1</v>
      </c>
      <c r="Y122" s="46">
        <f t="shared" si="25"/>
        <v>1</v>
      </c>
      <c r="Z122" s="46">
        <f t="shared" si="26"/>
        <v>3</v>
      </c>
      <c r="AA122" s="46">
        <f t="shared" si="27"/>
        <v>2</v>
      </c>
      <c r="AB122" s="46">
        <f t="shared" si="28"/>
        <v>5</v>
      </c>
      <c r="AC122" s="48">
        <f>IF(AB122=0,0.86,IF(AB122=1,0.85,IF(AB122=2,0.84,IF(AB122=3,0.83,IF(AB122=4,0.82,IF(AB122=5,0.81,IF(AB122=6,0.8)))))))</f>
        <v>0.81</v>
      </c>
      <c r="AD122" s="48">
        <f t="shared" si="29"/>
        <v>10.4175</v>
      </c>
      <c r="AE122" s="48">
        <f t="shared" si="30"/>
        <v>8.4381750000000011</v>
      </c>
      <c r="AF122" s="46">
        <f t="shared" si="31"/>
        <v>120</v>
      </c>
      <c r="AG122" s="128" t="s">
        <v>3452</v>
      </c>
      <c r="AH122" s="128" t="s">
        <v>3457</v>
      </c>
      <c r="AI122" s="128" t="s">
        <v>3456</v>
      </c>
      <c r="AJ122" s="128" t="s">
        <v>3453</v>
      </c>
      <c r="AK122" s="128" t="s">
        <v>3458</v>
      </c>
      <c r="AL122" s="128" t="s">
        <v>3451</v>
      </c>
      <c r="AM122" s="128" t="s">
        <v>3455</v>
      </c>
      <c r="AN122" s="128" t="s">
        <v>3454</v>
      </c>
      <c r="AO122" s="128" t="s">
        <v>3460</v>
      </c>
      <c r="AP122" s="128" t="s">
        <v>3459</v>
      </c>
      <c r="AQ122" s="191"/>
    </row>
    <row r="123" spans="1:43" s="16" customFormat="1" ht="27.75">
      <c r="A123" s="43">
        <v>116</v>
      </c>
      <c r="B123" s="44" t="s">
        <v>373</v>
      </c>
      <c r="C123" s="44" t="s">
        <v>374</v>
      </c>
      <c r="D123" s="45" t="s">
        <v>375</v>
      </c>
      <c r="E123" s="38">
        <v>3</v>
      </c>
      <c r="F123" s="48">
        <v>10</v>
      </c>
      <c r="G123" s="46">
        <v>30</v>
      </c>
      <c r="H123" s="46" t="s">
        <v>3373</v>
      </c>
      <c r="I123" s="48">
        <v>10</v>
      </c>
      <c r="J123" s="46">
        <v>30</v>
      </c>
      <c r="K123" s="46" t="s">
        <v>3373</v>
      </c>
      <c r="L123" s="84">
        <f t="shared" si="18"/>
        <v>10</v>
      </c>
      <c r="M123" s="38">
        <f t="shared" si="19"/>
        <v>60</v>
      </c>
      <c r="N123" s="38">
        <f t="shared" si="20"/>
        <v>2</v>
      </c>
      <c r="O123" s="38">
        <f t="shared" si="21"/>
        <v>0</v>
      </c>
      <c r="P123" s="48">
        <v>9.09</v>
      </c>
      <c r="Q123" s="46">
        <v>7</v>
      </c>
      <c r="R123" s="46" t="s">
        <v>3373</v>
      </c>
      <c r="S123" s="48">
        <v>11.64</v>
      </c>
      <c r="T123" s="46">
        <v>30</v>
      </c>
      <c r="U123" s="46" t="s">
        <v>3372</v>
      </c>
      <c r="V123" s="48">
        <f t="shared" si="22"/>
        <v>10.365</v>
      </c>
      <c r="W123" s="46">
        <f t="shared" si="23"/>
        <v>60</v>
      </c>
      <c r="X123" s="46">
        <f t="shared" si="24"/>
        <v>1</v>
      </c>
      <c r="Y123" s="46">
        <f t="shared" si="25"/>
        <v>1</v>
      </c>
      <c r="Z123" s="46">
        <f t="shared" si="26"/>
        <v>3</v>
      </c>
      <c r="AA123" s="46">
        <f t="shared" si="27"/>
        <v>1</v>
      </c>
      <c r="AB123" s="46">
        <f t="shared" si="28"/>
        <v>4</v>
      </c>
      <c r="AC123" s="48">
        <f>IF(AB123=0,0.93,IF(AB123=1,0.92,IF(AB123=2,0.91,IF(AB123=3,0.9,IF(AB123=4,0.89,IF(AB123=5,0.88,IF(AB123=6,0.87)))))))</f>
        <v>0.89</v>
      </c>
      <c r="AD123" s="48">
        <f t="shared" si="29"/>
        <v>10.182500000000001</v>
      </c>
      <c r="AE123" s="48">
        <f t="shared" si="30"/>
        <v>9.0624250000000011</v>
      </c>
      <c r="AF123" s="46">
        <f t="shared" si="31"/>
        <v>120</v>
      </c>
      <c r="AG123" s="128" t="s">
        <v>3453</v>
      </c>
      <c r="AH123" s="128" t="s">
        <v>3451</v>
      </c>
      <c r="AI123" s="128" t="s">
        <v>3452</v>
      </c>
      <c r="AJ123" s="128" t="s">
        <v>3456</v>
      </c>
      <c r="AK123" s="128" t="s">
        <v>3457</v>
      </c>
      <c r="AL123" s="128" t="s">
        <v>3454</v>
      </c>
      <c r="AM123" s="128" t="s">
        <v>3455</v>
      </c>
      <c r="AN123" s="128" t="s">
        <v>3460</v>
      </c>
      <c r="AO123" s="128" t="s">
        <v>3459</v>
      </c>
      <c r="AP123" s="128" t="s">
        <v>3458</v>
      </c>
      <c r="AQ123" s="191"/>
    </row>
    <row r="124" spans="1:43" s="16" customFormat="1" ht="27.75">
      <c r="A124" s="43">
        <v>117</v>
      </c>
      <c r="B124" s="37" t="s">
        <v>376</v>
      </c>
      <c r="C124" s="37" t="s">
        <v>377</v>
      </c>
      <c r="D124" s="38" t="s">
        <v>378</v>
      </c>
      <c r="E124" s="38">
        <v>3</v>
      </c>
      <c r="F124" s="48">
        <v>10.61</v>
      </c>
      <c r="G124" s="46">
        <v>30</v>
      </c>
      <c r="H124" s="46" t="s">
        <v>3372</v>
      </c>
      <c r="I124" s="48">
        <v>10</v>
      </c>
      <c r="J124" s="46">
        <v>30</v>
      </c>
      <c r="K124" s="46" t="s">
        <v>3373</v>
      </c>
      <c r="L124" s="84">
        <f t="shared" si="18"/>
        <v>10.305</v>
      </c>
      <c r="M124" s="38">
        <f t="shared" si="19"/>
        <v>60</v>
      </c>
      <c r="N124" s="38">
        <f t="shared" si="20"/>
        <v>1</v>
      </c>
      <c r="O124" s="38">
        <f t="shared" si="21"/>
        <v>0</v>
      </c>
      <c r="P124" s="48">
        <v>10.16</v>
      </c>
      <c r="Q124" s="46">
        <v>30</v>
      </c>
      <c r="R124" s="46" t="s">
        <v>3373</v>
      </c>
      <c r="S124" s="48">
        <v>9.86</v>
      </c>
      <c r="T124" s="46">
        <v>13</v>
      </c>
      <c r="U124" s="46" t="s">
        <v>3373</v>
      </c>
      <c r="V124" s="48">
        <f t="shared" si="22"/>
        <v>10.01</v>
      </c>
      <c r="W124" s="46">
        <f t="shared" si="23"/>
        <v>60</v>
      </c>
      <c r="X124" s="46">
        <f t="shared" si="24"/>
        <v>2</v>
      </c>
      <c r="Y124" s="46">
        <f t="shared" si="25"/>
        <v>1</v>
      </c>
      <c r="Z124" s="46">
        <f t="shared" si="26"/>
        <v>3</v>
      </c>
      <c r="AA124" s="46">
        <f t="shared" si="27"/>
        <v>1</v>
      </c>
      <c r="AB124" s="46">
        <f t="shared" si="28"/>
        <v>4</v>
      </c>
      <c r="AC124" s="48">
        <f>IF(AB124=0,0.93,IF(AB124=1,0.92,IF(AB124=2,0.91,IF(AB124=3,0.9,IF(AB124=4,0.89,IF(AB124=5,0.88,IF(AB124=6,0.87)))))))</f>
        <v>0.89</v>
      </c>
      <c r="AD124" s="48">
        <f t="shared" si="29"/>
        <v>10.157499999999999</v>
      </c>
      <c r="AE124" s="48">
        <f t="shared" si="30"/>
        <v>9.0401749999999996</v>
      </c>
      <c r="AF124" s="46">
        <f t="shared" si="31"/>
        <v>120</v>
      </c>
      <c r="AG124" s="128" t="s">
        <v>3452</v>
      </c>
      <c r="AH124" s="128" t="s">
        <v>3453</v>
      </c>
      <c r="AI124" s="128" t="s">
        <v>3451</v>
      </c>
      <c r="AJ124" s="128" t="s">
        <v>3455</v>
      </c>
      <c r="AK124" s="128" t="s">
        <v>3456</v>
      </c>
      <c r="AL124" s="128" t="s">
        <v>3454</v>
      </c>
      <c r="AM124" s="128" t="s">
        <v>3457</v>
      </c>
      <c r="AN124" s="128" t="s">
        <v>3460</v>
      </c>
      <c r="AO124" s="128" t="s">
        <v>3459</v>
      </c>
      <c r="AP124" s="128" t="s">
        <v>3458</v>
      </c>
      <c r="AQ124" s="191"/>
    </row>
    <row r="125" spans="1:43" s="16" customFormat="1" ht="27.75">
      <c r="A125" s="43">
        <v>118</v>
      </c>
      <c r="B125" s="44" t="s">
        <v>379</v>
      </c>
      <c r="C125" s="44" t="s">
        <v>380</v>
      </c>
      <c r="D125" s="45" t="s">
        <v>381</v>
      </c>
      <c r="E125" s="38">
        <v>3</v>
      </c>
      <c r="F125" s="48">
        <v>10</v>
      </c>
      <c r="G125" s="46">
        <v>30</v>
      </c>
      <c r="H125" s="46" t="s">
        <v>3373</v>
      </c>
      <c r="I125" s="48">
        <v>10.15</v>
      </c>
      <c r="J125" s="46">
        <v>30</v>
      </c>
      <c r="K125" s="46" t="s">
        <v>3373</v>
      </c>
      <c r="L125" s="84">
        <f t="shared" si="18"/>
        <v>10.074999999999999</v>
      </c>
      <c r="M125" s="38">
        <f t="shared" si="19"/>
        <v>60</v>
      </c>
      <c r="N125" s="38">
        <f t="shared" si="20"/>
        <v>2</v>
      </c>
      <c r="O125" s="38">
        <f t="shared" si="21"/>
        <v>0</v>
      </c>
      <c r="P125" s="48">
        <v>9.2200000000000006</v>
      </c>
      <c r="Q125" s="46">
        <v>12</v>
      </c>
      <c r="R125" s="46" t="s">
        <v>3373</v>
      </c>
      <c r="S125" s="48">
        <v>10.33</v>
      </c>
      <c r="T125" s="46">
        <v>30</v>
      </c>
      <c r="U125" s="46" t="s">
        <v>3373</v>
      </c>
      <c r="V125" s="48">
        <f t="shared" si="22"/>
        <v>9.7750000000000004</v>
      </c>
      <c r="W125" s="46">
        <f t="shared" si="23"/>
        <v>42</v>
      </c>
      <c r="X125" s="46">
        <f t="shared" si="24"/>
        <v>2</v>
      </c>
      <c r="Y125" s="46">
        <f t="shared" si="25"/>
        <v>1</v>
      </c>
      <c r="Z125" s="46">
        <f t="shared" si="26"/>
        <v>4</v>
      </c>
      <c r="AA125" s="46">
        <f t="shared" si="27"/>
        <v>1</v>
      </c>
      <c r="AB125" s="46">
        <f t="shared" si="28"/>
        <v>5</v>
      </c>
      <c r="AC125" s="48">
        <f>IF(AB125=0,1,IF(AB125=1,0.99,IF(AB125=2,0.98,IF(AB125=3,0.97,IF(AB125=4,0.96,IF(AB125=5,0.95,IF(AB125=6,0.94)))))))</f>
        <v>0.95</v>
      </c>
      <c r="AD125" s="48">
        <f t="shared" si="29"/>
        <v>9.9250000000000007</v>
      </c>
      <c r="AE125" s="48">
        <f t="shared" si="30"/>
        <v>9.4287500000000009</v>
      </c>
      <c r="AF125" s="46">
        <f t="shared" si="31"/>
        <v>102</v>
      </c>
      <c r="AG125" s="128" t="s">
        <v>3452</v>
      </c>
      <c r="AH125" s="128" t="s">
        <v>3454</v>
      </c>
      <c r="AI125" s="128" t="s">
        <v>3455</v>
      </c>
      <c r="AJ125" s="128" t="s">
        <v>3456</v>
      </c>
      <c r="AK125" s="128" t="s">
        <v>3457</v>
      </c>
      <c r="AL125" s="128" t="s">
        <v>3451</v>
      </c>
      <c r="AM125" s="128" t="s">
        <v>3453</v>
      </c>
      <c r="AN125" s="128" t="s">
        <v>3460</v>
      </c>
      <c r="AO125" s="128" t="s">
        <v>3459</v>
      </c>
      <c r="AP125" s="128" t="s">
        <v>3458</v>
      </c>
      <c r="AQ125" s="191"/>
    </row>
    <row r="126" spans="1:43" s="16" customFormat="1" ht="27.75">
      <c r="A126" s="43">
        <v>119</v>
      </c>
      <c r="B126" s="37" t="s">
        <v>382</v>
      </c>
      <c r="C126" s="37" t="s">
        <v>383</v>
      </c>
      <c r="D126" s="45" t="s">
        <v>384</v>
      </c>
      <c r="E126" s="38">
        <v>3</v>
      </c>
      <c r="F126" s="48">
        <v>10.07</v>
      </c>
      <c r="G126" s="46">
        <v>30</v>
      </c>
      <c r="H126" s="46" t="s">
        <v>3372</v>
      </c>
      <c r="I126" s="48">
        <v>10.58</v>
      </c>
      <c r="J126" s="46">
        <v>30</v>
      </c>
      <c r="K126" s="46" t="s">
        <v>3373</v>
      </c>
      <c r="L126" s="84">
        <f t="shared" si="18"/>
        <v>10.324999999999999</v>
      </c>
      <c r="M126" s="38">
        <f t="shared" si="19"/>
        <v>60</v>
      </c>
      <c r="N126" s="38">
        <f t="shared" si="20"/>
        <v>1</v>
      </c>
      <c r="O126" s="38">
        <f t="shared" si="21"/>
        <v>0</v>
      </c>
      <c r="P126" s="48">
        <v>8.89</v>
      </c>
      <c r="Q126" s="46">
        <v>10</v>
      </c>
      <c r="R126" s="46" t="s">
        <v>3373</v>
      </c>
      <c r="S126" s="48">
        <v>11.56</v>
      </c>
      <c r="T126" s="46">
        <v>30</v>
      </c>
      <c r="U126" s="46" t="s">
        <v>3372</v>
      </c>
      <c r="V126" s="48">
        <f t="shared" si="22"/>
        <v>10.225000000000001</v>
      </c>
      <c r="W126" s="46">
        <f t="shared" si="23"/>
        <v>60</v>
      </c>
      <c r="X126" s="46">
        <f t="shared" si="24"/>
        <v>1</v>
      </c>
      <c r="Y126" s="46">
        <f t="shared" si="25"/>
        <v>1</v>
      </c>
      <c r="Z126" s="46">
        <f t="shared" si="26"/>
        <v>2</v>
      </c>
      <c r="AA126" s="46">
        <f t="shared" si="27"/>
        <v>1</v>
      </c>
      <c r="AB126" s="46">
        <f t="shared" si="28"/>
        <v>3</v>
      </c>
      <c r="AC126" s="48">
        <f>IF(AB126=0,0.93,IF(AB126=1,0.92,IF(AB126=2,0.91,IF(AB126=3,0.9,IF(AB126=4,0.89,IF(AB126=5,0.88,IF(AB126=6,0.87)))))))</f>
        <v>0.9</v>
      </c>
      <c r="AD126" s="48">
        <f t="shared" si="29"/>
        <v>10.275</v>
      </c>
      <c r="AE126" s="48">
        <f t="shared" si="30"/>
        <v>9.2475000000000005</v>
      </c>
      <c r="AF126" s="46">
        <f t="shared" si="31"/>
        <v>120</v>
      </c>
      <c r="AG126" s="128" t="s">
        <v>3451</v>
      </c>
      <c r="AH126" s="128" t="s">
        <v>3457</v>
      </c>
      <c r="AI126" s="128" t="s">
        <v>3456</v>
      </c>
      <c r="AJ126" s="128" t="s">
        <v>3453</v>
      </c>
      <c r="AK126" s="128" t="s">
        <v>3460</v>
      </c>
      <c r="AL126" s="128" t="s">
        <v>3458</v>
      </c>
      <c r="AM126" s="128" t="s">
        <v>3452</v>
      </c>
      <c r="AN126" s="128" t="s">
        <v>3455</v>
      </c>
      <c r="AO126" s="128" t="s">
        <v>3454</v>
      </c>
      <c r="AP126" s="128" t="s">
        <v>3459</v>
      </c>
      <c r="AQ126" s="191"/>
    </row>
    <row r="127" spans="1:43" s="16" customFormat="1" ht="27.75">
      <c r="A127" s="43">
        <v>120</v>
      </c>
      <c r="B127" s="44" t="s">
        <v>385</v>
      </c>
      <c r="C127" s="44" t="s">
        <v>386</v>
      </c>
      <c r="D127" s="45" t="s">
        <v>387</v>
      </c>
      <c r="E127" s="38">
        <v>3</v>
      </c>
      <c r="F127" s="48">
        <v>9.6300000000000008</v>
      </c>
      <c r="G127" s="46">
        <v>18</v>
      </c>
      <c r="H127" s="46" t="s">
        <v>3373</v>
      </c>
      <c r="I127" s="48">
        <v>10.37</v>
      </c>
      <c r="J127" s="46">
        <v>30</v>
      </c>
      <c r="K127" s="46" t="s">
        <v>3373</v>
      </c>
      <c r="L127" s="84">
        <f t="shared" si="18"/>
        <v>10</v>
      </c>
      <c r="M127" s="38">
        <f t="shared" si="19"/>
        <v>60</v>
      </c>
      <c r="N127" s="38">
        <f t="shared" si="20"/>
        <v>2</v>
      </c>
      <c r="O127" s="38">
        <f t="shared" si="21"/>
        <v>1</v>
      </c>
      <c r="P127" s="48">
        <v>10.9</v>
      </c>
      <c r="Q127" s="46">
        <v>30</v>
      </c>
      <c r="R127" s="46" t="s">
        <v>3372</v>
      </c>
      <c r="S127" s="48">
        <v>11.46</v>
      </c>
      <c r="T127" s="46">
        <v>30</v>
      </c>
      <c r="U127" s="46" t="s">
        <v>3372</v>
      </c>
      <c r="V127" s="48">
        <f t="shared" si="22"/>
        <v>11.18</v>
      </c>
      <c r="W127" s="46">
        <f t="shared" si="23"/>
        <v>60</v>
      </c>
      <c r="X127" s="46">
        <f t="shared" si="24"/>
        <v>0</v>
      </c>
      <c r="Y127" s="46">
        <f t="shared" si="25"/>
        <v>0</v>
      </c>
      <c r="Z127" s="46">
        <f t="shared" si="26"/>
        <v>2</v>
      </c>
      <c r="AA127" s="46">
        <f t="shared" si="27"/>
        <v>1</v>
      </c>
      <c r="AB127" s="46">
        <f t="shared" si="28"/>
        <v>3</v>
      </c>
      <c r="AC127" s="48">
        <f>IF(AB127=0,1,IF(AB127=1,0.99,IF(AB127=2,0.98,IF(AB127=3,0.97,IF(AB127=4,0.96,IF(AB127=5,0.95,IF(AB127=6,0.94)))))))</f>
        <v>0.97</v>
      </c>
      <c r="AD127" s="48">
        <f t="shared" si="29"/>
        <v>10.59</v>
      </c>
      <c r="AE127" s="48">
        <f t="shared" si="30"/>
        <v>10.2723</v>
      </c>
      <c r="AF127" s="46">
        <f t="shared" si="31"/>
        <v>120</v>
      </c>
      <c r="AG127" s="128" t="s">
        <v>3451</v>
      </c>
      <c r="AH127" s="128" t="s">
        <v>3452</v>
      </c>
      <c r="AI127" s="128" t="s">
        <v>3460</v>
      </c>
      <c r="AJ127" s="128" t="s">
        <v>3456</v>
      </c>
      <c r="AK127" s="128" t="s">
        <v>3455</v>
      </c>
      <c r="AL127" s="128" t="s">
        <v>3454</v>
      </c>
      <c r="AM127" s="128" t="s">
        <v>3453</v>
      </c>
      <c r="AN127" s="128" t="s">
        <v>3459</v>
      </c>
      <c r="AO127" s="128" t="s">
        <v>3458</v>
      </c>
      <c r="AP127" s="128" t="s">
        <v>3457</v>
      </c>
      <c r="AQ127" s="191"/>
    </row>
    <row r="128" spans="1:43" s="16" customFormat="1" ht="27.75">
      <c r="A128" s="43">
        <v>121</v>
      </c>
      <c r="B128" s="44" t="s">
        <v>388</v>
      </c>
      <c r="C128" s="44" t="s">
        <v>389</v>
      </c>
      <c r="D128" s="45" t="s">
        <v>390</v>
      </c>
      <c r="E128" s="38">
        <v>3</v>
      </c>
      <c r="F128" s="48">
        <v>11.91</v>
      </c>
      <c r="G128" s="46">
        <v>30</v>
      </c>
      <c r="H128" s="46" t="s">
        <v>3372</v>
      </c>
      <c r="I128" s="48">
        <v>9.4700000000000006</v>
      </c>
      <c r="J128" s="46">
        <v>14</v>
      </c>
      <c r="K128" s="46" t="s">
        <v>3372</v>
      </c>
      <c r="L128" s="84">
        <f t="shared" si="18"/>
        <v>10.690000000000001</v>
      </c>
      <c r="M128" s="38">
        <f t="shared" si="19"/>
        <v>60</v>
      </c>
      <c r="N128" s="38">
        <f t="shared" si="20"/>
        <v>0</v>
      </c>
      <c r="O128" s="38">
        <f t="shared" si="21"/>
        <v>1</v>
      </c>
      <c r="P128" s="48">
        <v>11.59</v>
      </c>
      <c r="Q128" s="46">
        <v>30</v>
      </c>
      <c r="R128" s="46" t="s">
        <v>3372</v>
      </c>
      <c r="S128" s="48">
        <v>16.149999999999999</v>
      </c>
      <c r="T128" s="46">
        <v>30</v>
      </c>
      <c r="U128" s="46" t="s">
        <v>3372</v>
      </c>
      <c r="V128" s="48">
        <f t="shared" si="22"/>
        <v>13.87</v>
      </c>
      <c r="W128" s="46">
        <f t="shared" si="23"/>
        <v>60</v>
      </c>
      <c r="X128" s="46">
        <f t="shared" si="24"/>
        <v>0</v>
      </c>
      <c r="Y128" s="46">
        <f t="shared" si="25"/>
        <v>0</v>
      </c>
      <c r="Z128" s="46">
        <f t="shared" si="26"/>
        <v>0</v>
      </c>
      <c r="AA128" s="46">
        <f t="shared" si="27"/>
        <v>1</v>
      </c>
      <c r="AB128" s="46">
        <f t="shared" si="28"/>
        <v>1</v>
      </c>
      <c r="AC128" s="48">
        <f>IF(AB128=0,1,IF(AB128=1,0.99,IF(AB128=2,0.98,IF(AB128=3,0.97,IF(AB128=4,0.96,IF(AB128=5,0.95,IF(AB128=6,0.94)))))))</f>
        <v>0.99</v>
      </c>
      <c r="AD128" s="48">
        <f t="shared" si="29"/>
        <v>12.280000000000001</v>
      </c>
      <c r="AE128" s="48">
        <f t="shared" si="30"/>
        <v>12.157200000000001</v>
      </c>
      <c r="AF128" s="46">
        <f t="shared" si="31"/>
        <v>120</v>
      </c>
      <c r="AG128" s="128" t="s">
        <v>3451</v>
      </c>
      <c r="AH128" s="128" t="s">
        <v>3453</v>
      </c>
      <c r="AI128" s="128" t="s">
        <v>3457</v>
      </c>
      <c r="AJ128" s="128" t="s">
        <v>3455</v>
      </c>
      <c r="AK128" s="128" t="s">
        <v>3452</v>
      </c>
      <c r="AL128" s="128" t="s">
        <v>3454</v>
      </c>
      <c r="AM128" s="128" t="s">
        <v>3456</v>
      </c>
      <c r="AN128" s="128" t="s">
        <v>3460</v>
      </c>
      <c r="AO128" s="128" t="s">
        <v>3458</v>
      </c>
      <c r="AP128" s="128" t="s">
        <v>3459</v>
      </c>
      <c r="AQ128" s="191"/>
    </row>
    <row r="129" spans="1:43" s="16" customFormat="1" ht="27.75">
      <c r="A129" s="43">
        <v>122</v>
      </c>
      <c r="B129" s="44" t="s">
        <v>391</v>
      </c>
      <c r="C129" s="44" t="s">
        <v>392</v>
      </c>
      <c r="D129" s="45" t="s">
        <v>393</v>
      </c>
      <c r="E129" s="38">
        <v>3</v>
      </c>
      <c r="F129" s="48">
        <v>13.9</v>
      </c>
      <c r="G129" s="46">
        <v>30</v>
      </c>
      <c r="H129" s="46" t="s">
        <v>3372</v>
      </c>
      <c r="I129" s="48">
        <v>9.0399999999999991</v>
      </c>
      <c r="J129" s="46">
        <v>12</v>
      </c>
      <c r="K129" s="46" t="s">
        <v>3372</v>
      </c>
      <c r="L129" s="84">
        <f t="shared" si="18"/>
        <v>11.469999999999999</v>
      </c>
      <c r="M129" s="38">
        <f t="shared" si="19"/>
        <v>60</v>
      </c>
      <c r="N129" s="38">
        <f t="shared" si="20"/>
        <v>0</v>
      </c>
      <c r="O129" s="38">
        <f t="shared" si="21"/>
        <v>1</v>
      </c>
      <c r="P129" s="48">
        <v>11.45</v>
      </c>
      <c r="Q129" s="46">
        <v>30</v>
      </c>
      <c r="R129" s="46" t="s">
        <v>3372</v>
      </c>
      <c r="S129" s="48" t="s">
        <v>3509</v>
      </c>
      <c r="T129" s="46" t="s">
        <v>3509</v>
      </c>
      <c r="U129" s="46" t="s">
        <v>3509</v>
      </c>
      <c r="V129" s="48" t="e">
        <f t="shared" si="22"/>
        <v>#VALUE!</v>
      </c>
      <c r="W129" s="46" t="e">
        <f t="shared" si="23"/>
        <v>#VALUE!</v>
      </c>
      <c r="X129" s="46">
        <f t="shared" si="24"/>
        <v>1</v>
      </c>
      <c r="Y129" s="46">
        <f t="shared" si="25"/>
        <v>0</v>
      </c>
      <c r="Z129" s="46">
        <f t="shared" si="26"/>
        <v>1</v>
      </c>
      <c r="AA129" s="46">
        <f t="shared" si="27"/>
        <v>1</v>
      </c>
      <c r="AB129" s="46">
        <f t="shared" si="28"/>
        <v>2</v>
      </c>
      <c r="AC129" s="48">
        <f>IF(AB129=0,1,IF(AB129=1,0.99,IF(AB129=2,0.98,IF(AB129=3,0.97,IF(AB129=4,0.96,IF(AB129=5,0.95,IF(AB129=6,0.94)))))))</f>
        <v>0.98</v>
      </c>
      <c r="AD129" s="48" t="e">
        <f t="shared" si="29"/>
        <v>#VALUE!</v>
      </c>
      <c r="AE129" s="48" t="e">
        <f t="shared" si="30"/>
        <v>#VALUE!</v>
      </c>
      <c r="AF129" s="46" t="e">
        <f t="shared" si="31"/>
        <v>#VALUE!</v>
      </c>
      <c r="AG129" s="128" t="s">
        <v>3451</v>
      </c>
      <c r="AH129" s="128" t="s">
        <v>3452</v>
      </c>
      <c r="AI129" s="128" t="s">
        <v>3455</v>
      </c>
      <c r="AJ129" s="128" t="s">
        <v>3453</v>
      </c>
      <c r="AK129" s="128" t="s">
        <v>3457</v>
      </c>
      <c r="AL129" s="128" t="s">
        <v>3454</v>
      </c>
      <c r="AM129" s="128" t="s">
        <v>3456</v>
      </c>
      <c r="AN129" s="128" t="s">
        <v>3460</v>
      </c>
      <c r="AO129" s="128" t="s">
        <v>3459</v>
      </c>
      <c r="AP129" s="128" t="s">
        <v>3458</v>
      </c>
      <c r="AQ129" s="191"/>
    </row>
    <row r="130" spans="1:43" s="16" customFormat="1" ht="27.75">
      <c r="A130" s="43">
        <v>123</v>
      </c>
      <c r="B130" s="44" t="s">
        <v>394</v>
      </c>
      <c r="C130" s="44" t="s">
        <v>395</v>
      </c>
      <c r="D130" s="45" t="s">
        <v>396</v>
      </c>
      <c r="E130" s="38">
        <v>3</v>
      </c>
      <c r="F130" s="48">
        <v>12.58</v>
      </c>
      <c r="G130" s="46">
        <v>30</v>
      </c>
      <c r="H130" s="46" t="s">
        <v>3372</v>
      </c>
      <c r="I130" s="48">
        <v>7.98</v>
      </c>
      <c r="J130" s="46">
        <v>6</v>
      </c>
      <c r="K130" s="46" t="s">
        <v>3372</v>
      </c>
      <c r="L130" s="84">
        <f t="shared" si="18"/>
        <v>10.280000000000001</v>
      </c>
      <c r="M130" s="38">
        <f t="shared" si="19"/>
        <v>60</v>
      </c>
      <c r="N130" s="38">
        <f t="shared" si="20"/>
        <v>0</v>
      </c>
      <c r="O130" s="38">
        <f t="shared" si="21"/>
        <v>1</v>
      </c>
      <c r="P130" s="48" t="s">
        <v>3509</v>
      </c>
      <c r="Q130" s="46" t="s">
        <v>3509</v>
      </c>
      <c r="R130" s="46" t="s">
        <v>3509</v>
      </c>
      <c r="S130" s="48">
        <v>12.21</v>
      </c>
      <c r="T130" s="46">
        <v>30</v>
      </c>
      <c r="U130" s="46" t="s">
        <v>3372</v>
      </c>
      <c r="V130" s="48" t="e">
        <f t="shared" si="22"/>
        <v>#VALUE!</v>
      </c>
      <c r="W130" s="46" t="e">
        <f t="shared" si="23"/>
        <v>#VALUE!</v>
      </c>
      <c r="X130" s="46">
        <f t="shared" si="24"/>
        <v>1</v>
      </c>
      <c r="Y130" s="46">
        <f t="shared" si="25"/>
        <v>0</v>
      </c>
      <c r="Z130" s="46">
        <f t="shared" si="26"/>
        <v>1</v>
      </c>
      <c r="AA130" s="46">
        <f t="shared" si="27"/>
        <v>1</v>
      </c>
      <c r="AB130" s="46">
        <f t="shared" si="28"/>
        <v>2</v>
      </c>
      <c r="AC130" s="48">
        <f>IF(AB130=0,1,IF(AB130=1,0.99,IF(AB130=2,0.98,IF(AB130=3,0.97,IF(AB130=4,0.96,IF(AB130=5,0.95,IF(AB130=6,0.94)))))))</f>
        <v>0.98</v>
      </c>
      <c r="AD130" s="48" t="e">
        <f t="shared" si="29"/>
        <v>#VALUE!</v>
      </c>
      <c r="AE130" s="48" t="e">
        <f t="shared" si="30"/>
        <v>#VALUE!</v>
      </c>
      <c r="AF130" s="46" t="e">
        <f t="shared" si="31"/>
        <v>#VALUE!</v>
      </c>
      <c r="AG130" s="128" t="s">
        <v>3453</v>
      </c>
      <c r="AH130" s="128" t="s">
        <v>3451</v>
      </c>
      <c r="AI130" s="128" t="s">
        <v>3455</v>
      </c>
      <c r="AJ130" s="128" t="s">
        <v>3456</v>
      </c>
      <c r="AK130" s="128" t="s">
        <v>3452</v>
      </c>
      <c r="AL130" s="128" t="s">
        <v>3454</v>
      </c>
      <c r="AM130" s="128" t="s">
        <v>3457</v>
      </c>
      <c r="AN130" s="128" t="s">
        <v>3459</v>
      </c>
      <c r="AO130" s="128" t="s">
        <v>3458</v>
      </c>
      <c r="AP130" s="128" t="s">
        <v>3460</v>
      </c>
      <c r="AQ130" s="191"/>
    </row>
    <row r="131" spans="1:43" s="16" customFormat="1" ht="27.75">
      <c r="A131" s="43">
        <v>124</v>
      </c>
      <c r="B131" s="44" t="s">
        <v>397</v>
      </c>
      <c r="C131" s="44" t="s">
        <v>398</v>
      </c>
      <c r="D131" s="45" t="s">
        <v>399</v>
      </c>
      <c r="E131" s="38">
        <v>3</v>
      </c>
      <c r="F131" s="48">
        <v>10.59</v>
      </c>
      <c r="G131" s="46">
        <v>30</v>
      </c>
      <c r="H131" s="46" t="s">
        <v>3373</v>
      </c>
      <c r="I131" s="48">
        <v>9.41</v>
      </c>
      <c r="J131" s="46">
        <v>18</v>
      </c>
      <c r="K131" s="46" t="s">
        <v>3373</v>
      </c>
      <c r="L131" s="84">
        <f t="shared" si="18"/>
        <v>10</v>
      </c>
      <c r="M131" s="38">
        <f t="shared" si="19"/>
        <v>60</v>
      </c>
      <c r="N131" s="38">
        <f t="shared" si="20"/>
        <v>2</v>
      </c>
      <c r="O131" s="38">
        <f t="shared" si="21"/>
        <v>1</v>
      </c>
      <c r="P131" s="48">
        <v>9.6300000000000008</v>
      </c>
      <c r="Q131" s="46">
        <v>10</v>
      </c>
      <c r="R131" s="46" t="s">
        <v>3373</v>
      </c>
      <c r="S131" s="48">
        <v>12.49</v>
      </c>
      <c r="T131" s="46">
        <v>30</v>
      </c>
      <c r="U131" s="46" t="s">
        <v>3372</v>
      </c>
      <c r="V131" s="48">
        <f t="shared" si="22"/>
        <v>11.06</v>
      </c>
      <c r="W131" s="46">
        <f t="shared" si="23"/>
        <v>60</v>
      </c>
      <c r="X131" s="46">
        <f t="shared" si="24"/>
        <v>1</v>
      </c>
      <c r="Y131" s="46">
        <f t="shared" si="25"/>
        <v>1</v>
      </c>
      <c r="Z131" s="46">
        <f t="shared" si="26"/>
        <v>3</v>
      </c>
      <c r="AA131" s="46">
        <f t="shared" si="27"/>
        <v>2</v>
      </c>
      <c r="AB131" s="46">
        <f t="shared" si="28"/>
        <v>5</v>
      </c>
      <c r="AC131" s="48">
        <f>IF(AB131=0,0.93,IF(AB131=1,0.92,IF(AB131=2,0.91,IF(AB131=3,0.9,IF(AB131=4,0.89,IF(AB131=5,0.88,IF(AB131=6,0.87)))))))</f>
        <v>0.88</v>
      </c>
      <c r="AD131" s="48">
        <f t="shared" si="29"/>
        <v>10.530000000000001</v>
      </c>
      <c r="AE131" s="48">
        <f t="shared" si="30"/>
        <v>9.2664000000000009</v>
      </c>
      <c r="AF131" s="46">
        <f t="shared" si="31"/>
        <v>120</v>
      </c>
      <c r="AG131" s="128" t="s">
        <v>3453</v>
      </c>
      <c r="AH131" s="128" t="s">
        <v>3451</v>
      </c>
      <c r="AI131" s="128" t="s">
        <v>3456</v>
      </c>
      <c r="AJ131" s="128" t="s">
        <v>3457</v>
      </c>
      <c r="AK131" s="128" t="s">
        <v>3460</v>
      </c>
      <c r="AL131" s="128" t="s">
        <v>3455</v>
      </c>
      <c r="AM131" s="128" t="s">
        <v>3454</v>
      </c>
      <c r="AN131" s="128" t="s">
        <v>3452</v>
      </c>
      <c r="AO131" s="128" t="s">
        <v>3459</v>
      </c>
      <c r="AP131" s="128" t="s">
        <v>3458</v>
      </c>
      <c r="AQ131" s="191"/>
    </row>
    <row r="132" spans="1:43" s="16" customFormat="1" ht="27.75">
      <c r="A132" s="43">
        <v>125</v>
      </c>
      <c r="B132" s="44" t="s">
        <v>400</v>
      </c>
      <c r="C132" s="44" t="s">
        <v>3380</v>
      </c>
      <c r="D132" s="45" t="s">
        <v>401</v>
      </c>
      <c r="E132" s="38">
        <v>3</v>
      </c>
      <c r="F132" s="48">
        <v>10.3</v>
      </c>
      <c r="G132" s="46">
        <v>30</v>
      </c>
      <c r="H132" s="46" t="s">
        <v>3373</v>
      </c>
      <c r="I132" s="48">
        <v>9.6999999999999993</v>
      </c>
      <c r="J132" s="46">
        <v>18</v>
      </c>
      <c r="K132" s="46" t="s">
        <v>3373</v>
      </c>
      <c r="L132" s="84">
        <f t="shared" si="18"/>
        <v>10</v>
      </c>
      <c r="M132" s="38">
        <f t="shared" si="19"/>
        <v>60</v>
      </c>
      <c r="N132" s="38">
        <f t="shared" si="20"/>
        <v>2</v>
      </c>
      <c r="O132" s="38">
        <f t="shared" si="21"/>
        <v>1</v>
      </c>
      <c r="P132" s="48">
        <v>11.81</v>
      </c>
      <c r="Q132" s="46">
        <v>30</v>
      </c>
      <c r="R132" s="46" t="s">
        <v>3372</v>
      </c>
      <c r="S132" s="48">
        <v>11.79</v>
      </c>
      <c r="T132" s="46">
        <v>30</v>
      </c>
      <c r="U132" s="46" t="s">
        <v>3372</v>
      </c>
      <c r="V132" s="48">
        <f t="shared" si="22"/>
        <v>11.8</v>
      </c>
      <c r="W132" s="46">
        <f t="shared" si="23"/>
        <v>60</v>
      </c>
      <c r="X132" s="46">
        <f t="shared" si="24"/>
        <v>0</v>
      </c>
      <c r="Y132" s="46">
        <f t="shared" si="25"/>
        <v>0</v>
      </c>
      <c r="Z132" s="46">
        <f t="shared" si="26"/>
        <v>2</v>
      </c>
      <c r="AA132" s="46">
        <f t="shared" si="27"/>
        <v>1</v>
      </c>
      <c r="AB132" s="46">
        <f t="shared" si="28"/>
        <v>3</v>
      </c>
      <c r="AC132" s="48">
        <f>IF(AB132=0,1,IF(AB132=1,0.99,IF(AB132=2,0.98,IF(AB132=3,0.97,IF(AB132=4,0.96,IF(AB132=5,0.95,IF(AB132=6,0.94)))))))</f>
        <v>0.97</v>
      </c>
      <c r="AD132" s="48">
        <f t="shared" si="29"/>
        <v>10.9</v>
      </c>
      <c r="AE132" s="48">
        <f t="shared" si="30"/>
        <v>10.573</v>
      </c>
      <c r="AF132" s="46">
        <f t="shared" si="31"/>
        <v>120</v>
      </c>
      <c r="AG132" s="128" t="s">
        <v>3451</v>
      </c>
      <c r="AH132" s="128" t="s">
        <v>3453</v>
      </c>
      <c r="AI132" s="128" t="s">
        <v>3455</v>
      </c>
      <c r="AJ132" s="128" t="s">
        <v>3452</v>
      </c>
      <c r="AK132" s="128" t="s">
        <v>3454</v>
      </c>
      <c r="AL132" s="128" t="s">
        <v>3456</v>
      </c>
      <c r="AM132" s="128" t="s">
        <v>3460</v>
      </c>
      <c r="AN132" s="128" t="s">
        <v>3459</v>
      </c>
      <c r="AO132" s="128" t="s">
        <v>3457</v>
      </c>
      <c r="AP132" s="128" t="s">
        <v>3458</v>
      </c>
      <c r="AQ132" s="191"/>
    </row>
    <row r="133" spans="1:43" s="16" customFormat="1" ht="27.75">
      <c r="A133" s="43">
        <v>126</v>
      </c>
      <c r="B133" s="44" t="s">
        <v>402</v>
      </c>
      <c r="C133" s="44" t="s">
        <v>227</v>
      </c>
      <c r="D133" s="45" t="s">
        <v>403</v>
      </c>
      <c r="E133" s="38">
        <v>3</v>
      </c>
      <c r="F133" s="48">
        <v>10.210000000000001</v>
      </c>
      <c r="G133" s="46">
        <v>30</v>
      </c>
      <c r="H133" s="46" t="s">
        <v>3373</v>
      </c>
      <c r="I133" s="48">
        <v>9.7899999999999991</v>
      </c>
      <c r="J133" s="46">
        <v>18</v>
      </c>
      <c r="K133" s="46" t="s">
        <v>3373</v>
      </c>
      <c r="L133" s="84">
        <f t="shared" si="18"/>
        <v>10</v>
      </c>
      <c r="M133" s="38">
        <f t="shared" si="19"/>
        <v>60</v>
      </c>
      <c r="N133" s="38">
        <f t="shared" si="20"/>
        <v>2</v>
      </c>
      <c r="O133" s="38">
        <f t="shared" si="21"/>
        <v>1</v>
      </c>
      <c r="P133" s="48">
        <v>9.3699999999999992</v>
      </c>
      <c r="Q133" s="46">
        <v>10</v>
      </c>
      <c r="R133" s="46" t="s">
        <v>3373</v>
      </c>
      <c r="S133" s="48">
        <v>9.85</v>
      </c>
      <c r="T133" s="46">
        <v>10</v>
      </c>
      <c r="U133" s="46" t="s">
        <v>3373</v>
      </c>
      <c r="V133" s="48">
        <f t="shared" si="22"/>
        <v>9.61</v>
      </c>
      <c r="W133" s="46">
        <f t="shared" si="23"/>
        <v>20</v>
      </c>
      <c r="X133" s="46">
        <f t="shared" si="24"/>
        <v>2</v>
      </c>
      <c r="Y133" s="46">
        <f t="shared" si="25"/>
        <v>1</v>
      </c>
      <c r="Z133" s="46">
        <f t="shared" si="26"/>
        <v>4</v>
      </c>
      <c r="AA133" s="46">
        <f t="shared" si="27"/>
        <v>2</v>
      </c>
      <c r="AB133" s="46">
        <f t="shared" si="28"/>
        <v>6</v>
      </c>
      <c r="AC133" s="48">
        <f>IF(AB133=0,1,IF(AB133=1,0.99,IF(AB133=2,0.98,IF(AB133=3,0.97,IF(AB133=4,0.96,IF(AB133=5,0.95,IF(AB133=6,0.94)))))))</f>
        <v>0.94</v>
      </c>
      <c r="AD133" s="48">
        <f t="shared" si="29"/>
        <v>9.8049999999999997</v>
      </c>
      <c r="AE133" s="48">
        <f t="shared" si="30"/>
        <v>9.2166999999999994</v>
      </c>
      <c r="AF133" s="46">
        <f t="shared" si="31"/>
        <v>80</v>
      </c>
      <c r="AG133" s="128" t="s">
        <v>3453</v>
      </c>
      <c r="AH133" s="128" t="s">
        <v>3456</v>
      </c>
      <c r="AI133" s="128" t="s">
        <v>3452</v>
      </c>
      <c r="AJ133" s="128" t="s">
        <v>3455</v>
      </c>
      <c r="AK133" s="128" t="s">
        <v>3457</v>
      </c>
      <c r="AL133" s="128" t="s">
        <v>3454</v>
      </c>
      <c r="AM133" s="128" t="s">
        <v>3451</v>
      </c>
      <c r="AN133" s="128" t="s">
        <v>3460</v>
      </c>
      <c r="AO133" s="128" t="s">
        <v>3458</v>
      </c>
      <c r="AP133" s="128" t="s">
        <v>3459</v>
      </c>
      <c r="AQ133" s="191"/>
    </row>
    <row r="134" spans="1:43" s="16" customFormat="1" ht="27.75">
      <c r="A134" s="43">
        <v>127</v>
      </c>
      <c r="B134" s="44" t="s">
        <v>404</v>
      </c>
      <c r="C134" s="44" t="s">
        <v>405</v>
      </c>
      <c r="D134" s="45" t="s">
        <v>406</v>
      </c>
      <c r="E134" s="38">
        <v>3</v>
      </c>
      <c r="F134" s="48">
        <v>12.2</v>
      </c>
      <c r="G134" s="46">
        <v>30</v>
      </c>
      <c r="H134" s="46" t="s">
        <v>3372</v>
      </c>
      <c r="I134" s="48">
        <v>9.4600000000000009</v>
      </c>
      <c r="J134" s="46">
        <v>12</v>
      </c>
      <c r="K134" s="46" t="s">
        <v>3372</v>
      </c>
      <c r="L134" s="84">
        <f t="shared" si="18"/>
        <v>10.83</v>
      </c>
      <c r="M134" s="38">
        <f t="shared" si="19"/>
        <v>60</v>
      </c>
      <c r="N134" s="38">
        <f t="shared" si="20"/>
        <v>0</v>
      </c>
      <c r="O134" s="38">
        <f t="shared" si="21"/>
        <v>1</v>
      </c>
      <c r="P134" s="48">
        <v>12.43</v>
      </c>
      <c r="Q134" s="46">
        <v>30</v>
      </c>
      <c r="R134" s="46" t="s">
        <v>3372</v>
      </c>
      <c r="S134" s="48">
        <v>11.13</v>
      </c>
      <c r="T134" s="46">
        <v>30</v>
      </c>
      <c r="U134" s="46" t="s">
        <v>3372</v>
      </c>
      <c r="V134" s="48">
        <f t="shared" si="22"/>
        <v>11.780000000000001</v>
      </c>
      <c r="W134" s="46">
        <f t="shared" si="23"/>
        <v>60</v>
      </c>
      <c r="X134" s="46">
        <f t="shared" si="24"/>
        <v>0</v>
      </c>
      <c r="Y134" s="46">
        <f t="shared" si="25"/>
        <v>0</v>
      </c>
      <c r="Z134" s="46">
        <f t="shared" si="26"/>
        <v>0</v>
      </c>
      <c r="AA134" s="46">
        <f t="shared" si="27"/>
        <v>1</v>
      </c>
      <c r="AB134" s="46">
        <f t="shared" si="28"/>
        <v>1</v>
      </c>
      <c r="AC134" s="48">
        <f>IF(AB134=0,1,IF(AB134=1,0.99,IF(AB134=2,0.98,IF(AB134=3,0.97,IF(AB134=4,0.96,IF(AB134=5,0.95,IF(AB134=6,0.94)))))))</f>
        <v>0.99</v>
      </c>
      <c r="AD134" s="48">
        <f t="shared" si="29"/>
        <v>11.305</v>
      </c>
      <c r="AE134" s="48">
        <f t="shared" si="30"/>
        <v>11.19195</v>
      </c>
      <c r="AF134" s="46">
        <f t="shared" si="31"/>
        <v>120</v>
      </c>
      <c r="AG134" s="128" t="s">
        <v>3453</v>
      </c>
      <c r="AH134" s="128" t="s">
        <v>3457</v>
      </c>
      <c r="AI134" s="128" t="s">
        <v>3451</v>
      </c>
      <c r="AJ134" s="128" t="s">
        <v>3456</v>
      </c>
      <c r="AK134" s="128" t="s">
        <v>3454</v>
      </c>
      <c r="AL134" s="128" t="s">
        <v>3452</v>
      </c>
      <c r="AM134" s="128" t="s">
        <v>3460</v>
      </c>
      <c r="AN134" s="128" t="s">
        <v>3455</v>
      </c>
      <c r="AO134" s="128" t="s">
        <v>3458</v>
      </c>
      <c r="AP134" s="128" t="s">
        <v>3459</v>
      </c>
      <c r="AQ134" s="191"/>
    </row>
    <row r="135" spans="1:43" s="16" customFormat="1" ht="27.75">
      <c r="A135" s="43">
        <v>128</v>
      </c>
      <c r="B135" s="37" t="s">
        <v>407</v>
      </c>
      <c r="C135" s="37" t="s">
        <v>408</v>
      </c>
      <c r="D135" s="45" t="s">
        <v>409</v>
      </c>
      <c r="E135" s="38">
        <v>3</v>
      </c>
      <c r="F135" s="48">
        <v>10.63</v>
      </c>
      <c r="G135" s="46">
        <v>30</v>
      </c>
      <c r="H135" s="46" t="s">
        <v>3372</v>
      </c>
      <c r="I135" s="48">
        <v>10</v>
      </c>
      <c r="J135" s="46">
        <v>30</v>
      </c>
      <c r="K135" s="46" t="s">
        <v>3373</v>
      </c>
      <c r="L135" s="84">
        <f t="shared" si="18"/>
        <v>10.315000000000001</v>
      </c>
      <c r="M135" s="38">
        <f t="shared" si="19"/>
        <v>60</v>
      </c>
      <c r="N135" s="38">
        <f t="shared" si="20"/>
        <v>1</v>
      </c>
      <c r="O135" s="38">
        <f t="shared" si="21"/>
        <v>0</v>
      </c>
      <c r="P135" s="48">
        <v>9.11</v>
      </c>
      <c r="Q135" s="46">
        <v>10</v>
      </c>
      <c r="R135" s="46" t="s">
        <v>3373</v>
      </c>
      <c r="S135" s="48">
        <v>11.2</v>
      </c>
      <c r="T135" s="46">
        <v>30</v>
      </c>
      <c r="U135" s="46" t="s">
        <v>3372</v>
      </c>
      <c r="V135" s="48">
        <f t="shared" si="22"/>
        <v>10.154999999999999</v>
      </c>
      <c r="W135" s="46">
        <f t="shared" si="23"/>
        <v>60</v>
      </c>
      <c r="X135" s="46">
        <f t="shared" si="24"/>
        <v>1</v>
      </c>
      <c r="Y135" s="46">
        <f t="shared" si="25"/>
        <v>1</v>
      </c>
      <c r="Z135" s="46">
        <f t="shared" si="26"/>
        <v>2</v>
      </c>
      <c r="AA135" s="46">
        <f t="shared" si="27"/>
        <v>1</v>
      </c>
      <c r="AB135" s="46">
        <f t="shared" si="28"/>
        <v>3</v>
      </c>
      <c r="AC135" s="48">
        <f>IF(AB135=0,0.86,IF(AB135=1,0.85,IF(AB135=2,0.84,IF(AB135=3,0.83,IF(AB135=4,0.82,IF(AB135=5,0.81,IF(AB135=6,0.8)))))))</f>
        <v>0.83</v>
      </c>
      <c r="AD135" s="48">
        <f t="shared" si="29"/>
        <v>10.234999999999999</v>
      </c>
      <c r="AE135" s="48">
        <f t="shared" si="30"/>
        <v>8.4950499999999991</v>
      </c>
      <c r="AF135" s="46">
        <f t="shared" si="31"/>
        <v>120</v>
      </c>
      <c r="AG135" s="128" t="s">
        <v>3451</v>
      </c>
      <c r="AH135" s="128" t="s">
        <v>3453</v>
      </c>
      <c r="AI135" s="128" t="s">
        <v>3455</v>
      </c>
      <c r="AJ135" s="128" t="s">
        <v>3456</v>
      </c>
      <c r="AK135" s="128" t="s">
        <v>3452</v>
      </c>
      <c r="AL135" s="128" t="s">
        <v>3454</v>
      </c>
      <c r="AM135" s="128" t="s">
        <v>3460</v>
      </c>
      <c r="AN135" s="128" t="s">
        <v>3457</v>
      </c>
      <c r="AO135" s="128" t="s">
        <v>3458</v>
      </c>
      <c r="AP135" s="128" t="s">
        <v>3459</v>
      </c>
      <c r="AQ135" s="191"/>
    </row>
    <row r="136" spans="1:43" s="16" customFormat="1" ht="27.75">
      <c r="A136" s="43">
        <v>129</v>
      </c>
      <c r="B136" s="44" t="s">
        <v>410</v>
      </c>
      <c r="C136" s="44" t="s">
        <v>324</v>
      </c>
      <c r="D136" s="45" t="s">
        <v>411</v>
      </c>
      <c r="E136" s="38">
        <v>3</v>
      </c>
      <c r="F136" s="48">
        <v>10.74</v>
      </c>
      <c r="G136" s="46">
        <v>30</v>
      </c>
      <c r="H136" s="46" t="s">
        <v>3373</v>
      </c>
      <c r="I136" s="48">
        <v>9.26</v>
      </c>
      <c r="J136" s="46">
        <v>13</v>
      </c>
      <c r="K136" s="46" t="s">
        <v>3373</v>
      </c>
      <c r="L136" s="84">
        <f t="shared" ref="L136:L199" si="34">(F136+I136)/2</f>
        <v>10</v>
      </c>
      <c r="M136" s="38">
        <f t="shared" ref="M136:M199" si="35">IF(L136&gt;=10,60,G136+J136)</f>
        <v>60</v>
      </c>
      <c r="N136" s="38">
        <f t="shared" ref="N136:N199" si="36">IF(H136="ACC",0,1)+IF(K136="ACC",0,1)</f>
        <v>2</v>
      </c>
      <c r="O136" s="38">
        <f t="shared" ref="O136:O199" si="37">IF(F136&lt;10,1,(IF(I136&lt;10,1,0)))</f>
        <v>1</v>
      </c>
      <c r="P136" s="48">
        <v>11.84</v>
      </c>
      <c r="Q136" s="46">
        <v>30</v>
      </c>
      <c r="R136" s="46" t="s">
        <v>3372</v>
      </c>
      <c r="S136" s="48">
        <v>9.76</v>
      </c>
      <c r="T136" s="46">
        <v>24</v>
      </c>
      <c r="U136" s="46" t="s">
        <v>3373</v>
      </c>
      <c r="V136" s="48">
        <f t="shared" ref="V136:V199" si="38">(P136+S136)/2</f>
        <v>10.8</v>
      </c>
      <c r="W136" s="46">
        <f t="shared" ref="W136:W199" si="39">IF(V136&gt;=10,60,Q136+T136)</f>
        <v>60</v>
      </c>
      <c r="X136" s="46">
        <f t="shared" ref="X136:X199" si="40">IF(R136="ACC",0,1)+IF(U136="ACC",0,1)</f>
        <v>1</v>
      </c>
      <c r="Y136" s="46">
        <f t="shared" ref="Y136:Y199" si="41">IF(P136&lt;10,1,(IF(S136&lt;10,1,0)))</f>
        <v>1</v>
      </c>
      <c r="Z136" s="46">
        <f t="shared" ref="Z136:Z199" si="42">N136+X136</f>
        <v>3</v>
      </c>
      <c r="AA136" s="46">
        <f t="shared" ref="AA136:AA199" si="43">O136+Y136</f>
        <v>2</v>
      </c>
      <c r="AB136" s="46">
        <f t="shared" ref="AB136:AB199" si="44">Z136+AA136</f>
        <v>5</v>
      </c>
      <c r="AC136" s="48">
        <f>IF(AB136=0,1,IF(AB136=1,0.99,IF(AB136=2,0.98,IF(AB136=3,0.97,IF(AB136=4,0.96,IF(AB136=5,0.95,IF(AB136=6,0.94)))))))</f>
        <v>0.95</v>
      </c>
      <c r="AD136" s="48">
        <f t="shared" ref="AD136:AD199" si="45">AVERAGE(L136,V136)</f>
        <v>10.4</v>
      </c>
      <c r="AE136" s="48">
        <f t="shared" ref="AE136:AE199" si="46">AC136*AD136</f>
        <v>9.879999999999999</v>
      </c>
      <c r="AF136" s="46">
        <f t="shared" ref="AF136:AF199" si="47">M136+W136</f>
        <v>120</v>
      </c>
      <c r="AG136" s="128" t="s">
        <v>3453</v>
      </c>
      <c r="AH136" s="128" t="s">
        <v>3451</v>
      </c>
      <c r="AI136" s="128" t="s">
        <v>3455</v>
      </c>
      <c r="AJ136" s="128" t="s">
        <v>3454</v>
      </c>
      <c r="AK136" s="128" t="s">
        <v>3452</v>
      </c>
      <c r="AL136" s="128" t="s">
        <v>3456</v>
      </c>
      <c r="AM136" s="128" t="s">
        <v>3457</v>
      </c>
      <c r="AN136" s="128" t="s">
        <v>3460</v>
      </c>
      <c r="AO136" s="128" t="s">
        <v>3459</v>
      </c>
      <c r="AP136" s="128" t="s">
        <v>3458</v>
      </c>
      <c r="AQ136" s="191"/>
    </row>
    <row r="137" spans="1:43" s="16" customFormat="1" ht="27.75">
      <c r="A137" s="43">
        <v>130</v>
      </c>
      <c r="B137" s="37" t="s">
        <v>412</v>
      </c>
      <c r="C137" s="37" t="s">
        <v>413</v>
      </c>
      <c r="D137" s="45" t="s">
        <v>414</v>
      </c>
      <c r="E137" s="38">
        <v>4</v>
      </c>
      <c r="F137" s="48">
        <v>10.37</v>
      </c>
      <c r="G137" s="46">
        <v>30</v>
      </c>
      <c r="H137" s="46" t="s">
        <v>3373</v>
      </c>
      <c r="I137" s="48">
        <v>10</v>
      </c>
      <c r="J137" s="46">
        <v>30</v>
      </c>
      <c r="K137" s="46" t="s">
        <v>3373</v>
      </c>
      <c r="L137" s="84">
        <f t="shared" si="34"/>
        <v>10.184999999999999</v>
      </c>
      <c r="M137" s="38">
        <f t="shared" si="35"/>
        <v>60</v>
      </c>
      <c r="N137" s="38">
        <f t="shared" si="36"/>
        <v>2</v>
      </c>
      <c r="O137" s="38">
        <f t="shared" si="37"/>
        <v>0</v>
      </c>
      <c r="P137" s="48">
        <v>10.79</v>
      </c>
      <c r="Q137" s="46">
        <v>30</v>
      </c>
      <c r="R137" s="46" t="s">
        <v>3372</v>
      </c>
      <c r="S137" s="48">
        <v>11.97</v>
      </c>
      <c r="T137" s="46">
        <v>30</v>
      </c>
      <c r="U137" s="46" t="s">
        <v>3372</v>
      </c>
      <c r="V137" s="48">
        <f t="shared" si="38"/>
        <v>11.379999999999999</v>
      </c>
      <c r="W137" s="46">
        <f t="shared" si="39"/>
        <v>60</v>
      </c>
      <c r="X137" s="46">
        <f t="shared" si="40"/>
        <v>0</v>
      </c>
      <c r="Y137" s="46">
        <f t="shared" si="41"/>
        <v>0</v>
      </c>
      <c r="Z137" s="46">
        <f t="shared" si="42"/>
        <v>2</v>
      </c>
      <c r="AA137" s="46">
        <f t="shared" si="43"/>
        <v>0</v>
      </c>
      <c r="AB137" s="46">
        <f t="shared" si="44"/>
        <v>2</v>
      </c>
      <c r="AC137" s="48">
        <f>IF(AB137=0,0.86,IF(AB137=1,0.85,IF(AB137=2,0.84,IF(AB137=3,0.83,IF(AB137=4,0.82,IF(AB137=5,0.81,IF(AB137=6,0.8)))))))</f>
        <v>0.84</v>
      </c>
      <c r="AD137" s="48">
        <f t="shared" si="45"/>
        <v>10.782499999999999</v>
      </c>
      <c r="AE137" s="48">
        <f t="shared" si="46"/>
        <v>9.0572999999999979</v>
      </c>
      <c r="AF137" s="46">
        <f t="shared" si="47"/>
        <v>120</v>
      </c>
      <c r="AG137" s="128" t="s">
        <v>3457</v>
      </c>
      <c r="AH137" s="128" t="s">
        <v>3455</v>
      </c>
      <c r="AI137" s="128" t="s">
        <v>3453</v>
      </c>
      <c r="AJ137" s="128" t="s">
        <v>3451</v>
      </c>
      <c r="AK137" s="128" t="s">
        <v>3454</v>
      </c>
      <c r="AL137" s="128" t="s">
        <v>3452</v>
      </c>
      <c r="AM137" s="128" t="s">
        <v>3456</v>
      </c>
      <c r="AN137" s="128" t="s">
        <v>3459</v>
      </c>
      <c r="AO137" s="128" t="s">
        <v>3460</v>
      </c>
      <c r="AP137" s="128" t="s">
        <v>3458</v>
      </c>
      <c r="AQ137" s="191"/>
    </row>
    <row r="138" spans="1:43" s="16" customFormat="1" ht="27.75">
      <c r="A138" s="43">
        <v>131</v>
      </c>
      <c r="B138" s="44" t="s">
        <v>415</v>
      </c>
      <c r="C138" s="44" t="s">
        <v>416</v>
      </c>
      <c r="D138" s="45" t="s">
        <v>417</v>
      </c>
      <c r="E138" s="38">
        <v>4</v>
      </c>
      <c r="F138" s="48">
        <v>12.42</v>
      </c>
      <c r="G138" s="46">
        <v>30</v>
      </c>
      <c r="H138" s="46" t="s">
        <v>3372</v>
      </c>
      <c r="I138" s="48">
        <v>8.52</v>
      </c>
      <c r="J138" s="46">
        <v>13</v>
      </c>
      <c r="K138" s="46" t="s">
        <v>3372</v>
      </c>
      <c r="L138" s="84">
        <f t="shared" si="34"/>
        <v>10.469999999999999</v>
      </c>
      <c r="M138" s="38">
        <f t="shared" si="35"/>
        <v>60</v>
      </c>
      <c r="N138" s="38">
        <f t="shared" si="36"/>
        <v>0</v>
      </c>
      <c r="O138" s="38">
        <f t="shared" si="37"/>
        <v>1</v>
      </c>
      <c r="P138" s="48">
        <v>11.08</v>
      </c>
      <c r="Q138" s="46">
        <v>30</v>
      </c>
      <c r="R138" s="46" t="s">
        <v>3372</v>
      </c>
      <c r="S138" s="48">
        <v>11.31</v>
      </c>
      <c r="T138" s="46">
        <v>30</v>
      </c>
      <c r="U138" s="46" t="s">
        <v>3372</v>
      </c>
      <c r="V138" s="48">
        <f t="shared" si="38"/>
        <v>11.195</v>
      </c>
      <c r="W138" s="46">
        <f t="shared" si="39"/>
        <v>60</v>
      </c>
      <c r="X138" s="46">
        <f t="shared" si="40"/>
        <v>0</v>
      </c>
      <c r="Y138" s="46">
        <f t="shared" si="41"/>
        <v>0</v>
      </c>
      <c r="Z138" s="46">
        <f t="shared" si="42"/>
        <v>0</v>
      </c>
      <c r="AA138" s="46">
        <f t="shared" si="43"/>
        <v>1</v>
      </c>
      <c r="AB138" s="46">
        <f t="shared" si="44"/>
        <v>1</v>
      </c>
      <c r="AC138" s="48">
        <f>IF(AB138=0,1,IF(AB138=1,0.99,IF(AB138=2,0.98,IF(AB138=3,0.97,IF(AB138=4,0.96,IF(AB138=5,0.95,IF(AB138=6,0.94)))))))</f>
        <v>0.99</v>
      </c>
      <c r="AD138" s="48">
        <f t="shared" si="45"/>
        <v>10.8325</v>
      </c>
      <c r="AE138" s="48">
        <f t="shared" si="46"/>
        <v>10.724174999999999</v>
      </c>
      <c r="AF138" s="46">
        <f t="shared" si="47"/>
        <v>120</v>
      </c>
      <c r="AG138" s="128" t="s">
        <v>3451</v>
      </c>
      <c r="AH138" s="128" t="s">
        <v>3453</v>
      </c>
      <c r="AI138" s="128" t="s">
        <v>3452</v>
      </c>
      <c r="AJ138" s="128" t="s">
        <v>3454</v>
      </c>
      <c r="AK138" s="128" t="s">
        <v>3456</v>
      </c>
      <c r="AL138" s="128" t="s">
        <v>3457</v>
      </c>
      <c r="AM138" s="128" t="s">
        <v>3455</v>
      </c>
      <c r="AN138" s="128" t="s">
        <v>3460</v>
      </c>
      <c r="AO138" s="128" t="s">
        <v>3458</v>
      </c>
      <c r="AP138" s="128" t="s">
        <v>3459</v>
      </c>
      <c r="AQ138" s="191"/>
    </row>
    <row r="139" spans="1:43" s="16" customFormat="1" ht="27.75">
      <c r="A139" s="43">
        <v>132</v>
      </c>
      <c r="B139" s="37" t="s">
        <v>418</v>
      </c>
      <c r="C139" s="37" t="s">
        <v>419</v>
      </c>
      <c r="D139" s="38" t="s">
        <v>420</v>
      </c>
      <c r="E139" s="38">
        <v>4</v>
      </c>
      <c r="F139" s="48">
        <v>11.76</v>
      </c>
      <c r="G139" s="46">
        <v>30</v>
      </c>
      <c r="H139" s="46" t="s">
        <v>3372</v>
      </c>
      <c r="I139" s="48">
        <v>10.85</v>
      </c>
      <c r="J139" s="46">
        <v>30</v>
      </c>
      <c r="K139" s="46" t="s">
        <v>3372</v>
      </c>
      <c r="L139" s="84">
        <f t="shared" si="34"/>
        <v>11.305</v>
      </c>
      <c r="M139" s="38">
        <f t="shared" si="35"/>
        <v>60</v>
      </c>
      <c r="N139" s="38">
        <f t="shared" si="36"/>
        <v>0</v>
      </c>
      <c r="O139" s="38">
        <f t="shared" si="37"/>
        <v>0</v>
      </c>
      <c r="P139" s="48">
        <v>12.84</v>
      </c>
      <c r="Q139" s="46">
        <v>30</v>
      </c>
      <c r="R139" s="46" t="s">
        <v>3372</v>
      </c>
      <c r="S139" s="48">
        <v>13.55</v>
      </c>
      <c r="T139" s="46">
        <v>30</v>
      </c>
      <c r="U139" s="46" t="s">
        <v>3372</v>
      </c>
      <c r="V139" s="48">
        <f t="shared" si="38"/>
        <v>13.195</v>
      </c>
      <c r="W139" s="46">
        <f t="shared" si="39"/>
        <v>60</v>
      </c>
      <c r="X139" s="46">
        <f t="shared" si="40"/>
        <v>0</v>
      </c>
      <c r="Y139" s="46">
        <f t="shared" si="41"/>
        <v>0</v>
      </c>
      <c r="Z139" s="46">
        <f t="shared" si="42"/>
        <v>0</v>
      </c>
      <c r="AA139" s="46">
        <f t="shared" si="43"/>
        <v>0</v>
      </c>
      <c r="AB139" s="46">
        <f t="shared" si="44"/>
        <v>0</v>
      </c>
      <c r="AC139" s="48">
        <f>IF(AB139=0,0.93,IF(AB139=1,0.92,IF(AB139=2,0.91,IF(AB139=3,0.9,IF(AB139=4,0.89,IF(AB139=5,0.88,IF(AB139=6,0.87)))))))</f>
        <v>0.93</v>
      </c>
      <c r="AD139" s="48">
        <f t="shared" si="45"/>
        <v>12.25</v>
      </c>
      <c r="AE139" s="48">
        <f t="shared" si="46"/>
        <v>11.3925</v>
      </c>
      <c r="AF139" s="46">
        <f t="shared" si="47"/>
        <v>120</v>
      </c>
      <c r="AG139" s="128" t="s">
        <v>3453</v>
      </c>
      <c r="AH139" s="128" t="s">
        <v>3451</v>
      </c>
      <c r="AI139" s="128" t="s">
        <v>3457</v>
      </c>
      <c r="AJ139" s="128" t="s">
        <v>3454</v>
      </c>
      <c r="AK139" s="128" t="s">
        <v>3452</v>
      </c>
      <c r="AL139" s="128" t="s">
        <v>3455</v>
      </c>
      <c r="AM139" s="128" t="s">
        <v>3460</v>
      </c>
      <c r="AN139" s="128" t="s">
        <v>3456</v>
      </c>
      <c r="AO139" s="128" t="s">
        <v>3458</v>
      </c>
      <c r="AP139" s="128" t="s">
        <v>3459</v>
      </c>
      <c r="AQ139" s="191"/>
    </row>
    <row r="140" spans="1:43" s="16" customFormat="1" ht="27.75">
      <c r="A140" s="43">
        <v>133</v>
      </c>
      <c r="B140" s="37" t="s">
        <v>421</v>
      </c>
      <c r="C140" s="37" t="s">
        <v>3381</v>
      </c>
      <c r="D140" s="38" t="s">
        <v>423</v>
      </c>
      <c r="E140" s="38">
        <v>4</v>
      </c>
      <c r="F140" s="48">
        <v>12.92</v>
      </c>
      <c r="G140" s="46">
        <v>30</v>
      </c>
      <c r="H140" s="46" t="s">
        <v>3372</v>
      </c>
      <c r="I140" s="48">
        <v>12.67</v>
      </c>
      <c r="J140" s="46">
        <v>30</v>
      </c>
      <c r="K140" s="46" t="s">
        <v>3372</v>
      </c>
      <c r="L140" s="84">
        <f t="shared" si="34"/>
        <v>12.795</v>
      </c>
      <c r="M140" s="38">
        <f t="shared" si="35"/>
        <v>60</v>
      </c>
      <c r="N140" s="38">
        <f t="shared" si="36"/>
        <v>0</v>
      </c>
      <c r="O140" s="38">
        <f t="shared" si="37"/>
        <v>0</v>
      </c>
      <c r="P140" s="48">
        <v>12.74</v>
      </c>
      <c r="Q140" s="46">
        <v>30</v>
      </c>
      <c r="R140" s="46" t="s">
        <v>3372</v>
      </c>
      <c r="S140" s="48">
        <v>12.95</v>
      </c>
      <c r="T140" s="46">
        <v>30</v>
      </c>
      <c r="U140" s="46" t="s">
        <v>3372</v>
      </c>
      <c r="V140" s="48">
        <f t="shared" si="38"/>
        <v>12.844999999999999</v>
      </c>
      <c r="W140" s="46">
        <f t="shared" si="39"/>
        <v>60</v>
      </c>
      <c r="X140" s="46">
        <f t="shared" si="40"/>
        <v>0</v>
      </c>
      <c r="Y140" s="46">
        <f t="shared" si="41"/>
        <v>0</v>
      </c>
      <c r="Z140" s="46">
        <f t="shared" si="42"/>
        <v>0</v>
      </c>
      <c r="AA140" s="46">
        <f t="shared" si="43"/>
        <v>0</v>
      </c>
      <c r="AB140" s="46">
        <f t="shared" si="44"/>
        <v>0</v>
      </c>
      <c r="AC140" s="48">
        <f>IF(AB140=0,1,IF(AB140=1,0.99,IF(AB140=2,0.98,IF(AB140=3,0.97,IF(AB140=4,0.96,IF(AB140=5,0.95,IF(AB140=6,0.94)))))))</f>
        <v>1</v>
      </c>
      <c r="AD140" s="48">
        <f t="shared" si="45"/>
        <v>12.82</v>
      </c>
      <c r="AE140" s="48">
        <f t="shared" si="46"/>
        <v>12.82</v>
      </c>
      <c r="AF140" s="46">
        <f t="shared" si="47"/>
        <v>120</v>
      </c>
      <c r="AG140" s="128" t="s">
        <v>3452</v>
      </c>
      <c r="AH140" s="128" t="s">
        <v>3456</v>
      </c>
      <c r="AI140" s="128" t="s">
        <v>3457</v>
      </c>
      <c r="AJ140" s="128" t="s">
        <v>3453</v>
      </c>
      <c r="AK140" s="128" t="s">
        <v>3454</v>
      </c>
      <c r="AL140" s="128" t="s">
        <v>3458</v>
      </c>
      <c r="AM140" s="128" t="s">
        <v>3451</v>
      </c>
      <c r="AN140" s="128" t="s">
        <v>3455</v>
      </c>
      <c r="AO140" s="128" t="s">
        <v>3460</v>
      </c>
      <c r="AP140" s="128" t="s">
        <v>3459</v>
      </c>
      <c r="AQ140" s="191"/>
    </row>
    <row r="141" spans="1:43" s="16" customFormat="1" ht="27.75">
      <c r="A141" s="43">
        <v>134</v>
      </c>
      <c r="B141" s="37" t="s">
        <v>424</v>
      </c>
      <c r="C141" s="37" t="s">
        <v>425</v>
      </c>
      <c r="D141" s="38" t="s">
        <v>426</v>
      </c>
      <c r="E141" s="38">
        <v>4</v>
      </c>
      <c r="F141" s="48">
        <v>10.48</v>
      </c>
      <c r="G141" s="46">
        <v>30</v>
      </c>
      <c r="H141" s="46" t="s">
        <v>3372</v>
      </c>
      <c r="I141" s="48">
        <v>10.36</v>
      </c>
      <c r="J141" s="46">
        <v>30</v>
      </c>
      <c r="K141" s="46" t="s">
        <v>3373</v>
      </c>
      <c r="L141" s="84">
        <f t="shared" si="34"/>
        <v>10.42</v>
      </c>
      <c r="M141" s="38">
        <f t="shared" si="35"/>
        <v>60</v>
      </c>
      <c r="N141" s="38">
        <f t="shared" si="36"/>
        <v>1</v>
      </c>
      <c r="O141" s="38">
        <f t="shared" si="37"/>
        <v>0</v>
      </c>
      <c r="P141" s="48">
        <v>9.69</v>
      </c>
      <c r="Q141" s="46">
        <v>12</v>
      </c>
      <c r="R141" s="46" t="s">
        <v>3373</v>
      </c>
      <c r="S141" s="48">
        <v>12.52</v>
      </c>
      <c r="T141" s="46">
        <v>30</v>
      </c>
      <c r="U141" s="46" t="s">
        <v>3373</v>
      </c>
      <c r="V141" s="48">
        <f t="shared" si="38"/>
        <v>11.105</v>
      </c>
      <c r="W141" s="46">
        <f t="shared" si="39"/>
        <v>60</v>
      </c>
      <c r="X141" s="46">
        <f t="shared" si="40"/>
        <v>2</v>
      </c>
      <c r="Y141" s="46">
        <f t="shared" si="41"/>
        <v>1</v>
      </c>
      <c r="Z141" s="46">
        <f t="shared" si="42"/>
        <v>3</v>
      </c>
      <c r="AA141" s="46">
        <f t="shared" si="43"/>
        <v>1</v>
      </c>
      <c r="AB141" s="46">
        <f t="shared" si="44"/>
        <v>4</v>
      </c>
      <c r="AC141" s="48">
        <f>IF(AB141=0,0.93,IF(AB141=1,0.92,IF(AB141=2,0.91,IF(AB141=3,0.9,IF(AB141=4,0.89,IF(AB141=5,0.88,IF(AB141=6,0.87)))))))</f>
        <v>0.89</v>
      </c>
      <c r="AD141" s="48">
        <f t="shared" si="45"/>
        <v>10.762499999999999</v>
      </c>
      <c r="AE141" s="48">
        <f t="shared" si="46"/>
        <v>9.5786249999999988</v>
      </c>
      <c r="AF141" s="46">
        <f t="shared" si="47"/>
        <v>120</v>
      </c>
      <c r="AG141" s="128" t="s">
        <v>3451</v>
      </c>
      <c r="AH141" s="128" t="s">
        <v>3452</v>
      </c>
      <c r="AI141" s="128" t="s">
        <v>3453</v>
      </c>
      <c r="AJ141" s="128" t="s">
        <v>3455</v>
      </c>
      <c r="AK141" s="128" t="s">
        <v>3454</v>
      </c>
      <c r="AL141" s="128" t="s">
        <v>3456</v>
      </c>
      <c r="AM141" s="128" t="s">
        <v>3457</v>
      </c>
      <c r="AN141" s="128" t="s">
        <v>3460</v>
      </c>
      <c r="AO141" s="128" t="s">
        <v>3458</v>
      </c>
      <c r="AP141" s="128" t="s">
        <v>3459</v>
      </c>
      <c r="AQ141" s="191"/>
    </row>
    <row r="142" spans="1:43" s="16" customFormat="1" ht="27.75">
      <c r="A142" s="43">
        <v>135</v>
      </c>
      <c r="B142" s="37" t="s">
        <v>427</v>
      </c>
      <c r="C142" s="37" t="s">
        <v>428</v>
      </c>
      <c r="D142" s="38" t="s">
        <v>429</v>
      </c>
      <c r="E142" s="38">
        <v>4</v>
      </c>
      <c r="F142" s="48">
        <v>10.48</v>
      </c>
      <c r="G142" s="46">
        <v>30</v>
      </c>
      <c r="H142" s="46" t="s">
        <v>3372</v>
      </c>
      <c r="I142" s="48">
        <v>10.5</v>
      </c>
      <c r="J142" s="46">
        <v>30</v>
      </c>
      <c r="K142" s="46" t="s">
        <v>3372</v>
      </c>
      <c r="L142" s="84">
        <f t="shared" si="34"/>
        <v>10.49</v>
      </c>
      <c r="M142" s="38">
        <f t="shared" si="35"/>
        <v>60</v>
      </c>
      <c r="N142" s="38">
        <f t="shared" si="36"/>
        <v>0</v>
      </c>
      <c r="O142" s="38">
        <f t="shared" si="37"/>
        <v>0</v>
      </c>
      <c r="P142" s="48">
        <v>10.54</v>
      </c>
      <c r="Q142" s="46">
        <v>30</v>
      </c>
      <c r="R142" s="46" t="s">
        <v>3372</v>
      </c>
      <c r="S142" s="48">
        <v>12.64</v>
      </c>
      <c r="T142" s="46">
        <v>30</v>
      </c>
      <c r="U142" s="46" t="s">
        <v>3372</v>
      </c>
      <c r="V142" s="48">
        <f t="shared" si="38"/>
        <v>11.59</v>
      </c>
      <c r="W142" s="46">
        <f t="shared" si="39"/>
        <v>60</v>
      </c>
      <c r="X142" s="46">
        <f t="shared" si="40"/>
        <v>0</v>
      </c>
      <c r="Y142" s="46">
        <f t="shared" si="41"/>
        <v>0</v>
      </c>
      <c r="Z142" s="46">
        <f t="shared" si="42"/>
        <v>0</v>
      </c>
      <c r="AA142" s="46">
        <f t="shared" si="43"/>
        <v>0</v>
      </c>
      <c r="AB142" s="46">
        <f t="shared" si="44"/>
        <v>0</v>
      </c>
      <c r="AC142" s="48">
        <f>IF(AB142=0,0.93,IF(AB142=1,0.92,IF(AB142=2,0.91,IF(AB142=3,0.9,IF(AB142=4,0.89,IF(AB142=5,0.88,IF(AB142=6,0.87)))))))</f>
        <v>0.93</v>
      </c>
      <c r="AD142" s="48">
        <f t="shared" si="45"/>
        <v>11.04</v>
      </c>
      <c r="AE142" s="48">
        <f t="shared" si="46"/>
        <v>10.267199999999999</v>
      </c>
      <c r="AF142" s="46">
        <f t="shared" si="47"/>
        <v>120</v>
      </c>
      <c r="AG142" s="128" t="s">
        <v>3451</v>
      </c>
      <c r="AH142" s="128" t="s">
        <v>3453</v>
      </c>
      <c r="AI142" s="128" t="s">
        <v>3452</v>
      </c>
      <c r="AJ142" s="128" t="s">
        <v>3455</v>
      </c>
      <c r="AK142" s="128" t="s">
        <v>3454</v>
      </c>
      <c r="AL142" s="128" t="s">
        <v>3456</v>
      </c>
      <c r="AM142" s="128" t="s">
        <v>3457</v>
      </c>
      <c r="AN142" s="128" t="s">
        <v>3460</v>
      </c>
      <c r="AO142" s="128" t="s">
        <v>3459</v>
      </c>
      <c r="AP142" s="128" t="s">
        <v>3458</v>
      </c>
      <c r="AQ142" s="191"/>
    </row>
    <row r="143" spans="1:43" s="16" customFormat="1" ht="27.75">
      <c r="A143" s="43">
        <v>136</v>
      </c>
      <c r="B143" s="44" t="s">
        <v>430</v>
      </c>
      <c r="C143" s="44" t="s">
        <v>3418</v>
      </c>
      <c r="D143" s="45" t="s">
        <v>431</v>
      </c>
      <c r="E143" s="38">
        <v>4</v>
      </c>
      <c r="F143" s="48">
        <v>10</v>
      </c>
      <c r="G143" s="46">
        <v>30</v>
      </c>
      <c r="H143" s="46" t="s">
        <v>3373</v>
      </c>
      <c r="I143" s="48">
        <v>10</v>
      </c>
      <c r="J143" s="46">
        <v>30</v>
      </c>
      <c r="K143" s="46" t="s">
        <v>3373</v>
      </c>
      <c r="L143" s="84">
        <f t="shared" si="34"/>
        <v>10</v>
      </c>
      <c r="M143" s="38">
        <f t="shared" si="35"/>
        <v>60</v>
      </c>
      <c r="N143" s="38">
        <f t="shared" si="36"/>
        <v>2</v>
      </c>
      <c r="O143" s="38">
        <f t="shared" si="37"/>
        <v>0</v>
      </c>
      <c r="P143" s="48">
        <v>10.25</v>
      </c>
      <c r="Q143" s="46">
        <v>30</v>
      </c>
      <c r="R143" s="46" t="s">
        <v>3373</v>
      </c>
      <c r="S143" s="48">
        <v>12.04</v>
      </c>
      <c r="T143" s="46">
        <v>30</v>
      </c>
      <c r="U143" s="46" t="s">
        <v>3372</v>
      </c>
      <c r="V143" s="48">
        <f t="shared" si="38"/>
        <v>11.145</v>
      </c>
      <c r="W143" s="46">
        <f t="shared" si="39"/>
        <v>60</v>
      </c>
      <c r="X143" s="46">
        <f t="shared" si="40"/>
        <v>1</v>
      </c>
      <c r="Y143" s="46">
        <f t="shared" si="41"/>
        <v>0</v>
      </c>
      <c r="Z143" s="46">
        <f t="shared" si="42"/>
        <v>3</v>
      </c>
      <c r="AA143" s="46">
        <f t="shared" si="43"/>
        <v>0</v>
      </c>
      <c r="AB143" s="46">
        <f t="shared" si="44"/>
        <v>3</v>
      </c>
      <c r="AC143" s="48">
        <f>IF(AB143=0,0.93,IF(AB143=1,0.92,IF(AB143=2,0.91,IF(AB143=3,0.9,IF(AB143=4,0.89,IF(AB143=5,0.88,IF(AB143=6,0.87)))))))</f>
        <v>0.9</v>
      </c>
      <c r="AD143" s="48">
        <f t="shared" si="45"/>
        <v>10.5725</v>
      </c>
      <c r="AE143" s="48">
        <f t="shared" si="46"/>
        <v>9.51525</v>
      </c>
      <c r="AF143" s="46">
        <f t="shared" si="47"/>
        <v>120</v>
      </c>
      <c r="AG143" s="128" t="s">
        <v>3451</v>
      </c>
      <c r="AH143" s="128" t="s">
        <v>3453</v>
      </c>
      <c r="AI143" s="128" t="s">
        <v>3456</v>
      </c>
      <c r="AJ143" s="128" t="s">
        <v>3455</v>
      </c>
      <c r="AK143" s="128" t="s">
        <v>3452</v>
      </c>
      <c r="AL143" s="128" t="s">
        <v>3460</v>
      </c>
      <c r="AM143" s="128" t="s">
        <v>3457</v>
      </c>
      <c r="AN143" s="128" t="s">
        <v>3454</v>
      </c>
      <c r="AO143" s="128" t="s">
        <v>3458</v>
      </c>
      <c r="AP143" s="128" t="s">
        <v>3459</v>
      </c>
      <c r="AQ143" s="191"/>
    </row>
    <row r="144" spans="1:43" s="16" customFormat="1" ht="27.75">
      <c r="A144" s="43">
        <v>137</v>
      </c>
      <c r="B144" s="37" t="s">
        <v>432</v>
      </c>
      <c r="C144" s="37" t="s">
        <v>433</v>
      </c>
      <c r="D144" s="38" t="s">
        <v>434</v>
      </c>
      <c r="E144" s="38">
        <v>4</v>
      </c>
      <c r="F144" s="48">
        <v>10.029999999999999</v>
      </c>
      <c r="G144" s="46">
        <v>30</v>
      </c>
      <c r="H144" s="46" t="s">
        <v>3372</v>
      </c>
      <c r="I144" s="48">
        <v>10.37</v>
      </c>
      <c r="J144" s="46">
        <v>30</v>
      </c>
      <c r="K144" s="46" t="s">
        <v>3373</v>
      </c>
      <c r="L144" s="84">
        <f t="shared" si="34"/>
        <v>10.199999999999999</v>
      </c>
      <c r="M144" s="38">
        <f t="shared" si="35"/>
        <v>60</v>
      </c>
      <c r="N144" s="38">
        <f t="shared" si="36"/>
        <v>1</v>
      </c>
      <c r="O144" s="38">
        <f t="shared" si="37"/>
        <v>0</v>
      </c>
      <c r="P144" s="48">
        <v>10.32</v>
      </c>
      <c r="Q144" s="46">
        <v>30</v>
      </c>
      <c r="R144" s="46" t="s">
        <v>3373</v>
      </c>
      <c r="S144" s="48">
        <v>11.69</v>
      </c>
      <c r="T144" s="46">
        <v>30</v>
      </c>
      <c r="U144" s="46" t="s">
        <v>3372</v>
      </c>
      <c r="V144" s="48">
        <f t="shared" si="38"/>
        <v>11.004999999999999</v>
      </c>
      <c r="W144" s="46">
        <f t="shared" si="39"/>
        <v>60</v>
      </c>
      <c r="X144" s="46">
        <f t="shared" si="40"/>
        <v>1</v>
      </c>
      <c r="Y144" s="46">
        <f t="shared" si="41"/>
        <v>0</v>
      </c>
      <c r="Z144" s="46">
        <f t="shared" si="42"/>
        <v>2</v>
      </c>
      <c r="AA144" s="46">
        <f t="shared" si="43"/>
        <v>0</v>
      </c>
      <c r="AB144" s="46">
        <f t="shared" si="44"/>
        <v>2</v>
      </c>
      <c r="AC144" s="48">
        <f>IF(AB144=0,1,IF(AB144=1,0.99,IF(AB144=2,0.98,IF(AB144=3,0.97,IF(AB144=4,0.96,IF(AB144=5,0.95,IF(AB144=6,0.94)))))))</f>
        <v>0.98</v>
      </c>
      <c r="AD144" s="48">
        <f t="shared" si="45"/>
        <v>10.602499999999999</v>
      </c>
      <c r="AE144" s="48">
        <f t="shared" si="46"/>
        <v>10.39045</v>
      </c>
      <c r="AF144" s="46">
        <f t="shared" si="47"/>
        <v>120</v>
      </c>
      <c r="AG144" s="128" t="s">
        <v>3454</v>
      </c>
      <c r="AH144" s="128" t="s">
        <v>3451</v>
      </c>
      <c r="AI144" s="128" t="s">
        <v>3452</v>
      </c>
      <c r="AJ144" s="128" t="s">
        <v>3453</v>
      </c>
      <c r="AK144" s="128" t="s">
        <v>3455</v>
      </c>
      <c r="AL144" s="128" t="s">
        <v>3456</v>
      </c>
      <c r="AM144" s="128" t="s">
        <v>3460</v>
      </c>
      <c r="AN144" s="128" t="s">
        <v>3457</v>
      </c>
      <c r="AO144" s="128" t="s">
        <v>3459</v>
      </c>
      <c r="AP144" s="128" t="s">
        <v>3458</v>
      </c>
      <c r="AQ144" s="191"/>
    </row>
    <row r="145" spans="1:43" s="16" customFormat="1" ht="27.75">
      <c r="A145" s="43">
        <v>138</v>
      </c>
      <c r="B145" s="37" t="s">
        <v>435</v>
      </c>
      <c r="C145" s="37" t="s">
        <v>436</v>
      </c>
      <c r="D145" s="38" t="s">
        <v>437</v>
      </c>
      <c r="E145" s="38">
        <v>4</v>
      </c>
      <c r="F145" s="48">
        <v>15.73</v>
      </c>
      <c r="G145" s="46">
        <v>30</v>
      </c>
      <c r="H145" s="46" t="s">
        <v>3372</v>
      </c>
      <c r="I145" s="48">
        <v>13.91</v>
      </c>
      <c r="J145" s="46">
        <v>30</v>
      </c>
      <c r="K145" s="46" t="s">
        <v>3372</v>
      </c>
      <c r="L145" s="84">
        <f t="shared" si="34"/>
        <v>14.82</v>
      </c>
      <c r="M145" s="38">
        <f t="shared" si="35"/>
        <v>60</v>
      </c>
      <c r="N145" s="38">
        <f t="shared" si="36"/>
        <v>0</v>
      </c>
      <c r="O145" s="38">
        <f t="shared" si="37"/>
        <v>0</v>
      </c>
      <c r="P145" s="48">
        <v>14.03</v>
      </c>
      <c r="Q145" s="46">
        <v>30</v>
      </c>
      <c r="R145" s="46" t="s">
        <v>3372</v>
      </c>
      <c r="S145" s="48">
        <v>13.95</v>
      </c>
      <c r="T145" s="46">
        <v>30</v>
      </c>
      <c r="U145" s="46" t="s">
        <v>3372</v>
      </c>
      <c r="V145" s="48">
        <f t="shared" si="38"/>
        <v>13.989999999999998</v>
      </c>
      <c r="W145" s="46">
        <f t="shared" si="39"/>
        <v>60</v>
      </c>
      <c r="X145" s="46">
        <f t="shared" si="40"/>
        <v>0</v>
      </c>
      <c r="Y145" s="46">
        <f t="shared" si="41"/>
        <v>0</v>
      </c>
      <c r="Z145" s="46">
        <f t="shared" si="42"/>
        <v>0</v>
      </c>
      <c r="AA145" s="46">
        <f t="shared" si="43"/>
        <v>0</v>
      </c>
      <c r="AB145" s="46">
        <f t="shared" si="44"/>
        <v>0</v>
      </c>
      <c r="AC145" s="48">
        <f>IF(AB145=0,1,IF(AB145=1,0.99,IF(AB145=2,0.98,IF(AB145=3,0.97,IF(AB145=4,0.96,IF(AB145=5,0.95,IF(AB145=6,0.94)))))))</f>
        <v>1</v>
      </c>
      <c r="AD145" s="48">
        <f t="shared" si="45"/>
        <v>14.404999999999999</v>
      </c>
      <c r="AE145" s="48">
        <f t="shared" si="46"/>
        <v>14.404999999999999</v>
      </c>
      <c r="AF145" s="46">
        <f t="shared" si="47"/>
        <v>120</v>
      </c>
      <c r="AG145" s="128" t="s">
        <v>3452</v>
      </c>
      <c r="AH145" s="128" t="s">
        <v>3455</v>
      </c>
      <c r="AI145" s="128" t="s">
        <v>3456</v>
      </c>
      <c r="AJ145" s="128" t="s">
        <v>3454</v>
      </c>
      <c r="AK145" s="128" t="s">
        <v>3460</v>
      </c>
      <c r="AL145" s="128" t="s">
        <v>3459</v>
      </c>
      <c r="AM145" s="128" t="s">
        <v>3451</v>
      </c>
      <c r="AN145" s="128" t="s">
        <v>3458</v>
      </c>
      <c r="AO145" s="128" t="s">
        <v>3453</v>
      </c>
      <c r="AP145" s="128" t="s">
        <v>3457</v>
      </c>
      <c r="AQ145" s="191"/>
    </row>
    <row r="146" spans="1:43" s="16" customFormat="1" ht="27.75">
      <c r="A146" s="43">
        <v>139</v>
      </c>
      <c r="B146" s="37" t="s">
        <v>438</v>
      </c>
      <c r="C146" s="37" t="s">
        <v>439</v>
      </c>
      <c r="D146" s="38" t="s">
        <v>440</v>
      </c>
      <c r="E146" s="38">
        <v>4</v>
      </c>
      <c r="F146" s="48">
        <v>10.8</v>
      </c>
      <c r="G146" s="46">
        <v>30</v>
      </c>
      <c r="H146" s="46" t="s">
        <v>3373</v>
      </c>
      <c r="I146" s="48">
        <v>12.14</v>
      </c>
      <c r="J146" s="46">
        <v>30</v>
      </c>
      <c r="K146" s="46" t="s">
        <v>3372</v>
      </c>
      <c r="L146" s="84">
        <f t="shared" si="34"/>
        <v>11.47</v>
      </c>
      <c r="M146" s="38">
        <f t="shared" si="35"/>
        <v>60</v>
      </c>
      <c r="N146" s="38">
        <f t="shared" si="36"/>
        <v>1</v>
      </c>
      <c r="O146" s="38">
        <f t="shared" si="37"/>
        <v>0</v>
      </c>
      <c r="P146" s="48">
        <v>10.73</v>
      </c>
      <c r="Q146" s="46">
        <v>30</v>
      </c>
      <c r="R146" s="46" t="s">
        <v>3373</v>
      </c>
      <c r="S146" s="48">
        <v>12.54</v>
      </c>
      <c r="T146" s="46">
        <v>30</v>
      </c>
      <c r="U146" s="46" t="s">
        <v>3372</v>
      </c>
      <c r="V146" s="48">
        <f t="shared" si="38"/>
        <v>11.635</v>
      </c>
      <c r="W146" s="46">
        <f t="shared" si="39"/>
        <v>60</v>
      </c>
      <c r="X146" s="46">
        <f t="shared" si="40"/>
        <v>1</v>
      </c>
      <c r="Y146" s="46">
        <f t="shared" si="41"/>
        <v>0</v>
      </c>
      <c r="Z146" s="46">
        <f t="shared" si="42"/>
        <v>2</v>
      </c>
      <c r="AA146" s="46">
        <f t="shared" si="43"/>
        <v>0</v>
      </c>
      <c r="AB146" s="46">
        <f t="shared" si="44"/>
        <v>2</v>
      </c>
      <c r="AC146" s="48">
        <f>IF(AB146=0,0.86,IF(AB146=1,0.85,IF(AB146=2,0.84,IF(AB146=3,0.83,IF(AB146=4,0.82,IF(AB146=5,0.81,IF(AB146=6,0.8)))))))</f>
        <v>0.84</v>
      </c>
      <c r="AD146" s="48">
        <f t="shared" si="45"/>
        <v>11.5525</v>
      </c>
      <c r="AE146" s="48">
        <f t="shared" si="46"/>
        <v>9.7041000000000004</v>
      </c>
      <c r="AF146" s="46">
        <f t="shared" si="47"/>
        <v>120</v>
      </c>
      <c r="AG146" s="128" t="s">
        <v>3457</v>
      </c>
      <c r="AH146" s="128" t="s">
        <v>3455</v>
      </c>
      <c r="AI146" s="128" t="s">
        <v>3451</v>
      </c>
      <c r="AJ146" s="128" t="s">
        <v>3460</v>
      </c>
      <c r="AK146" s="128" t="s">
        <v>3454</v>
      </c>
      <c r="AL146" s="128" t="s">
        <v>3456</v>
      </c>
      <c r="AM146" s="128" t="s">
        <v>3452</v>
      </c>
      <c r="AN146" s="128" t="s">
        <v>3459</v>
      </c>
      <c r="AO146" s="128" t="s">
        <v>3453</v>
      </c>
      <c r="AP146" s="128" t="s">
        <v>3458</v>
      </c>
      <c r="AQ146" s="191"/>
    </row>
    <row r="147" spans="1:43" s="16" customFormat="1" ht="27.75">
      <c r="A147" s="43">
        <v>140</v>
      </c>
      <c r="B147" s="44" t="s">
        <v>441</v>
      </c>
      <c r="C147" s="44" t="s">
        <v>442</v>
      </c>
      <c r="D147" s="45" t="s">
        <v>443</v>
      </c>
      <c r="E147" s="38">
        <v>4</v>
      </c>
      <c r="F147" s="48">
        <v>11.19</v>
      </c>
      <c r="G147" s="46">
        <v>30</v>
      </c>
      <c r="H147" s="46" t="s">
        <v>3373</v>
      </c>
      <c r="I147" s="48">
        <v>8.94</v>
      </c>
      <c r="J147" s="46">
        <v>12</v>
      </c>
      <c r="K147" s="46" t="s">
        <v>3373</v>
      </c>
      <c r="L147" s="84">
        <f t="shared" si="34"/>
        <v>10.065</v>
      </c>
      <c r="M147" s="38">
        <f t="shared" si="35"/>
        <v>60</v>
      </c>
      <c r="N147" s="38">
        <f t="shared" si="36"/>
        <v>2</v>
      </c>
      <c r="O147" s="38">
        <f t="shared" si="37"/>
        <v>1</v>
      </c>
      <c r="P147" s="48">
        <v>11.56</v>
      </c>
      <c r="Q147" s="46">
        <v>30</v>
      </c>
      <c r="R147" s="46" t="s">
        <v>3372</v>
      </c>
      <c r="S147" s="48">
        <v>14.2</v>
      </c>
      <c r="T147" s="46">
        <v>30</v>
      </c>
      <c r="U147" s="46" t="s">
        <v>3372</v>
      </c>
      <c r="V147" s="48">
        <f t="shared" si="38"/>
        <v>12.879999999999999</v>
      </c>
      <c r="W147" s="46">
        <f t="shared" si="39"/>
        <v>60</v>
      </c>
      <c r="X147" s="46">
        <f t="shared" si="40"/>
        <v>0</v>
      </c>
      <c r="Y147" s="46">
        <f t="shared" si="41"/>
        <v>0</v>
      </c>
      <c r="Z147" s="46">
        <f t="shared" si="42"/>
        <v>2</v>
      </c>
      <c r="AA147" s="46">
        <f t="shared" si="43"/>
        <v>1</v>
      </c>
      <c r="AB147" s="46">
        <f t="shared" si="44"/>
        <v>3</v>
      </c>
      <c r="AC147" s="48">
        <f>IF(AB147=0,1,IF(AB147=1,0.99,IF(AB147=2,0.98,IF(AB147=3,0.97,IF(AB147=4,0.96,IF(AB147=5,0.95,IF(AB147=6,0.94)))))))</f>
        <v>0.97</v>
      </c>
      <c r="AD147" s="48">
        <f t="shared" si="45"/>
        <v>11.4725</v>
      </c>
      <c r="AE147" s="48">
        <f t="shared" si="46"/>
        <v>11.128325</v>
      </c>
      <c r="AF147" s="46">
        <f t="shared" si="47"/>
        <v>120</v>
      </c>
      <c r="AG147" s="128" t="s">
        <v>3453</v>
      </c>
      <c r="AH147" s="128" t="s">
        <v>3452</v>
      </c>
      <c r="AI147" s="128" t="s">
        <v>3454</v>
      </c>
      <c r="AJ147" s="128" t="s">
        <v>3451</v>
      </c>
      <c r="AK147" s="128" t="s">
        <v>3455</v>
      </c>
      <c r="AL147" s="128" t="s">
        <v>3457</v>
      </c>
      <c r="AM147" s="128" t="s">
        <v>3456</v>
      </c>
      <c r="AN147" s="128" t="s">
        <v>3460</v>
      </c>
      <c r="AO147" s="128" t="s">
        <v>3458</v>
      </c>
      <c r="AP147" s="128" t="s">
        <v>3459</v>
      </c>
      <c r="AQ147" s="191"/>
    </row>
    <row r="148" spans="1:43" s="16" customFormat="1" ht="27.75">
      <c r="A148" s="43">
        <v>141</v>
      </c>
      <c r="B148" s="37" t="s">
        <v>444</v>
      </c>
      <c r="C148" s="37" t="s">
        <v>413</v>
      </c>
      <c r="D148" s="38" t="s">
        <v>445</v>
      </c>
      <c r="E148" s="38">
        <v>4</v>
      </c>
      <c r="F148" s="48">
        <v>11.24</v>
      </c>
      <c r="G148" s="46">
        <v>30</v>
      </c>
      <c r="H148" s="46" t="s">
        <v>3373</v>
      </c>
      <c r="I148" s="48">
        <v>11.04</v>
      </c>
      <c r="J148" s="46">
        <v>30</v>
      </c>
      <c r="K148" s="46" t="s">
        <v>3373</v>
      </c>
      <c r="L148" s="84">
        <f t="shared" si="34"/>
        <v>11.14</v>
      </c>
      <c r="M148" s="38">
        <f t="shared" si="35"/>
        <v>60</v>
      </c>
      <c r="N148" s="38">
        <f t="shared" si="36"/>
        <v>2</v>
      </c>
      <c r="O148" s="38">
        <f t="shared" si="37"/>
        <v>0</v>
      </c>
      <c r="P148" s="48">
        <v>11.68</v>
      </c>
      <c r="Q148" s="46">
        <v>30</v>
      </c>
      <c r="R148" s="46" t="s">
        <v>3372</v>
      </c>
      <c r="S148" s="48">
        <v>14.52</v>
      </c>
      <c r="T148" s="46">
        <v>30</v>
      </c>
      <c r="U148" s="46" t="s">
        <v>3372</v>
      </c>
      <c r="V148" s="48">
        <f t="shared" si="38"/>
        <v>13.1</v>
      </c>
      <c r="W148" s="46">
        <f t="shared" si="39"/>
        <v>60</v>
      </c>
      <c r="X148" s="46">
        <f t="shared" si="40"/>
        <v>0</v>
      </c>
      <c r="Y148" s="46">
        <f t="shared" si="41"/>
        <v>0</v>
      </c>
      <c r="Z148" s="46">
        <f t="shared" si="42"/>
        <v>2</v>
      </c>
      <c r="AA148" s="46">
        <f t="shared" si="43"/>
        <v>0</v>
      </c>
      <c r="AB148" s="46">
        <f t="shared" si="44"/>
        <v>2</v>
      </c>
      <c r="AC148" s="48">
        <f>IF(AB148=0,0.93,IF(AB148=1,0.92,IF(AB148=2,0.91,IF(AB148=3,0.9,IF(AB148=4,0.89,IF(AB148=5,0.88,IF(AB148=6,0.87)))))))</f>
        <v>0.91</v>
      </c>
      <c r="AD148" s="48">
        <f t="shared" si="45"/>
        <v>12.120000000000001</v>
      </c>
      <c r="AE148" s="48">
        <f t="shared" si="46"/>
        <v>11.029200000000001</v>
      </c>
      <c r="AF148" s="46">
        <f t="shared" si="47"/>
        <v>120</v>
      </c>
      <c r="AG148" s="128" t="s">
        <v>3455</v>
      </c>
      <c r="AH148" s="128" t="s">
        <v>3453</v>
      </c>
      <c r="AI148" s="128" t="s">
        <v>3457</v>
      </c>
      <c r="AJ148" s="128" t="s">
        <v>3451</v>
      </c>
      <c r="AK148" s="128" t="s">
        <v>3460</v>
      </c>
      <c r="AL148" s="128" t="s">
        <v>3454</v>
      </c>
      <c r="AM148" s="128" t="s">
        <v>3452</v>
      </c>
      <c r="AN148" s="128" t="s">
        <v>3456</v>
      </c>
      <c r="AO148" s="128" t="s">
        <v>3459</v>
      </c>
      <c r="AP148" s="128" t="s">
        <v>3458</v>
      </c>
      <c r="AQ148" s="191"/>
    </row>
    <row r="149" spans="1:43" s="16" customFormat="1" ht="27.75">
      <c r="A149" s="43">
        <v>142</v>
      </c>
      <c r="B149" s="37" t="s">
        <v>446</v>
      </c>
      <c r="C149" s="37" t="s">
        <v>447</v>
      </c>
      <c r="D149" s="38" t="s">
        <v>448</v>
      </c>
      <c r="E149" s="38">
        <v>4</v>
      </c>
      <c r="F149" s="48">
        <v>11.26</v>
      </c>
      <c r="G149" s="46">
        <v>30</v>
      </c>
      <c r="H149" s="46" t="s">
        <v>3372</v>
      </c>
      <c r="I149" s="48">
        <v>10.73</v>
      </c>
      <c r="J149" s="46">
        <v>30</v>
      </c>
      <c r="K149" s="46" t="s">
        <v>3372</v>
      </c>
      <c r="L149" s="84">
        <f t="shared" si="34"/>
        <v>10.995000000000001</v>
      </c>
      <c r="M149" s="38">
        <f t="shared" si="35"/>
        <v>60</v>
      </c>
      <c r="N149" s="38">
        <f t="shared" si="36"/>
        <v>0</v>
      </c>
      <c r="O149" s="38">
        <f t="shared" si="37"/>
        <v>0</v>
      </c>
      <c r="P149" s="48">
        <v>12.59</v>
      </c>
      <c r="Q149" s="46">
        <v>30</v>
      </c>
      <c r="R149" s="46" t="s">
        <v>3372</v>
      </c>
      <c r="S149" s="48">
        <v>12.81</v>
      </c>
      <c r="T149" s="46">
        <v>30</v>
      </c>
      <c r="U149" s="46" t="s">
        <v>3372</v>
      </c>
      <c r="V149" s="48">
        <f t="shared" si="38"/>
        <v>12.7</v>
      </c>
      <c r="W149" s="46">
        <f t="shared" si="39"/>
        <v>60</v>
      </c>
      <c r="X149" s="46">
        <f t="shared" si="40"/>
        <v>0</v>
      </c>
      <c r="Y149" s="46">
        <f t="shared" si="41"/>
        <v>0</v>
      </c>
      <c r="Z149" s="46">
        <f t="shared" si="42"/>
        <v>0</v>
      </c>
      <c r="AA149" s="46">
        <f t="shared" si="43"/>
        <v>0</v>
      </c>
      <c r="AB149" s="46">
        <f t="shared" si="44"/>
        <v>0</v>
      </c>
      <c r="AC149" s="48">
        <f>IF(AB149=0,1,IF(AB149=1,0.99,IF(AB149=2,0.98,IF(AB149=3,0.97,IF(AB149=4,0.96,IF(AB149=5,0.95,IF(AB149=6,0.94)))))))</f>
        <v>1</v>
      </c>
      <c r="AD149" s="48">
        <f t="shared" si="45"/>
        <v>11.8475</v>
      </c>
      <c r="AE149" s="48">
        <f t="shared" si="46"/>
        <v>11.8475</v>
      </c>
      <c r="AF149" s="46">
        <f t="shared" si="47"/>
        <v>120</v>
      </c>
      <c r="AG149" s="128" t="s">
        <v>3456</v>
      </c>
      <c r="AH149" s="128" t="s">
        <v>3460</v>
      </c>
      <c r="AI149" s="128" t="s">
        <v>3457</v>
      </c>
      <c r="AJ149" s="128" t="s">
        <v>3452</v>
      </c>
      <c r="AK149" s="128" t="s">
        <v>3453</v>
      </c>
      <c r="AL149" s="128" t="s">
        <v>3451</v>
      </c>
      <c r="AM149" s="128" t="s">
        <v>3454</v>
      </c>
      <c r="AN149" s="128" t="s">
        <v>3455</v>
      </c>
      <c r="AO149" s="128" t="s">
        <v>3458</v>
      </c>
      <c r="AP149" s="128" t="s">
        <v>3459</v>
      </c>
      <c r="AQ149" s="191"/>
    </row>
    <row r="150" spans="1:43" s="16" customFormat="1" ht="27.75">
      <c r="A150" s="43">
        <v>143</v>
      </c>
      <c r="B150" s="37" t="s">
        <v>449</v>
      </c>
      <c r="C150" s="37" t="s">
        <v>450</v>
      </c>
      <c r="D150" s="38" t="s">
        <v>451</v>
      </c>
      <c r="E150" s="38">
        <v>4</v>
      </c>
      <c r="F150" s="48">
        <v>10.85</v>
      </c>
      <c r="G150" s="46">
        <v>30</v>
      </c>
      <c r="H150" s="46" t="s">
        <v>3372</v>
      </c>
      <c r="I150" s="48">
        <v>10.43</v>
      </c>
      <c r="J150" s="46">
        <v>30</v>
      </c>
      <c r="K150" s="46" t="s">
        <v>3372</v>
      </c>
      <c r="L150" s="84">
        <f t="shared" si="34"/>
        <v>10.64</v>
      </c>
      <c r="M150" s="38">
        <f t="shared" si="35"/>
        <v>60</v>
      </c>
      <c r="N150" s="38">
        <f t="shared" si="36"/>
        <v>0</v>
      </c>
      <c r="O150" s="38">
        <f t="shared" si="37"/>
        <v>0</v>
      </c>
      <c r="P150" s="48">
        <v>11.69</v>
      </c>
      <c r="Q150" s="46">
        <v>30</v>
      </c>
      <c r="R150" s="46" t="s">
        <v>3372</v>
      </c>
      <c r="S150" s="48">
        <v>14.35</v>
      </c>
      <c r="T150" s="46">
        <v>30</v>
      </c>
      <c r="U150" s="46" t="s">
        <v>3372</v>
      </c>
      <c r="V150" s="48">
        <f t="shared" si="38"/>
        <v>13.02</v>
      </c>
      <c r="W150" s="46">
        <f t="shared" si="39"/>
        <v>60</v>
      </c>
      <c r="X150" s="46">
        <f t="shared" si="40"/>
        <v>0</v>
      </c>
      <c r="Y150" s="46">
        <f t="shared" si="41"/>
        <v>0</v>
      </c>
      <c r="Z150" s="46">
        <f t="shared" si="42"/>
        <v>0</v>
      </c>
      <c r="AA150" s="46">
        <f t="shared" si="43"/>
        <v>0</v>
      </c>
      <c r="AB150" s="46">
        <f t="shared" si="44"/>
        <v>0</v>
      </c>
      <c r="AC150" s="48">
        <f>IF(AB150=0,1,IF(AB150=1,0.99,IF(AB150=2,0.98,IF(AB150=3,0.97,IF(AB150=4,0.96,IF(AB150=5,0.95,IF(AB150=6,0.94)))))))</f>
        <v>1</v>
      </c>
      <c r="AD150" s="48">
        <f t="shared" si="45"/>
        <v>11.83</v>
      </c>
      <c r="AE150" s="48">
        <f t="shared" si="46"/>
        <v>11.83</v>
      </c>
      <c r="AF150" s="46">
        <f t="shared" si="47"/>
        <v>120</v>
      </c>
      <c r="AG150" s="128" t="s">
        <v>3451</v>
      </c>
      <c r="AH150" s="128" t="s">
        <v>3453</v>
      </c>
      <c r="AI150" s="128" t="s">
        <v>3452</v>
      </c>
      <c r="AJ150" s="128" t="s">
        <v>3454</v>
      </c>
      <c r="AK150" s="128" t="s">
        <v>3456</v>
      </c>
      <c r="AL150" s="128" t="s">
        <v>3455</v>
      </c>
      <c r="AM150" s="128" t="s">
        <v>3459</v>
      </c>
      <c r="AN150" s="128" t="s">
        <v>3460</v>
      </c>
      <c r="AO150" s="128" t="s">
        <v>3457</v>
      </c>
      <c r="AP150" s="128" t="s">
        <v>3458</v>
      </c>
      <c r="AQ150" s="191"/>
    </row>
    <row r="151" spans="1:43" s="16" customFormat="1" ht="27.75">
      <c r="A151" s="43">
        <v>144</v>
      </c>
      <c r="B151" s="37" t="s">
        <v>452</v>
      </c>
      <c r="C151" s="37" t="s">
        <v>453</v>
      </c>
      <c r="D151" s="38" t="s">
        <v>454</v>
      </c>
      <c r="E151" s="38">
        <v>4</v>
      </c>
      <c r="F151" s="48">
        <v>10.61</v>
      </c>
      <c r="G151" s="46">
        <v>30</v>
      </c>
      <c r="H151" s="46" t="s">
        <v>3373</v>
      </c>
      <c r="I151" s="48">
        <v>11.33</v>
      </c>
      <c r="J151" s="46">
        <v>30</v>
      </c>
      <c r="K151" s="46" t="s">
        <v>3372</v>
      </c>
      <c r="L151" s="84">
        <f t="shared" si="34"/>
        <v>10.969999999999999</v>
      </c>
      <c r="M151" s="38">
        <f t="shared" si="35"/>
        <v>60</v>
      </c>
      <c r="N151" s="38">
        <f t="shared" si="36"/>
        <v>1</v>
      </c>
      <c r="O151" s="38">
        <f t="shared" si="37"/>
        <v>0</v>
      </c>
      <c r="P151" s="48">
        <v>10.94</v>
      </c>
      <c r="Q151" s="46">
        <v>30</v>
      </c>
      <c r="R151" s="46" t="s">
        <v>3372</v>
      </c>
      <c r="S151" s="48">
        <v>12.84</v>
      </c>
      <c r="T151" s="46">
        <v>30</v>
      </c>
      <c r="U151" s="46" t="s">
        <v>3372</v>
      </c>
      <c r="V151" s="48">
        <f t="shared" si="38"/>
        <v>11.89</v>
      </c>
      <c r="W151" s="46">
        <f t="shared" si="39"/>
        <v>60</v>
      </c>
      <c r="X151" s="46">
        <f t="shared" si="40"/>
        <v>0</v>
      </c>
      <c r="Y151" s="46">
        <f t="shared" si="41"/>
        <v>0</v>
      </c>
      <c r="Z151" s="46">
        <f t="shared" si="42"/>
        <v>1</v>
      </c>
      <c r="AA151" s="46">
        <f t="shared" si="43"/>
        <v>0</v>
      </c>
      <c r="AB151" s="46">
        <f t="shared" si="44"/>
        <v>1</v>
      </c>
      <c r="AC151" s="48">
        <f>IF(AB151=0,0.93,IF(AB151=1,0.92,IF(AB151=2,0.91,IF(AB151=3,0.9,IF(AB151=4,0.89,IF(AB151=5,0.88,IF(AB151=6,0.87)))))))</f>
        <v>0.92</v>
      </c>
      <c r="AD151" s="48">
        <f t="shared" si="45"/>
        <v>11.43</v>
      </c>
      <c r="AE151" s="48">
        <f t="shared" si="46"/>
        <v>10.515600000000001</v>
      </c>
      <c r="AF151" s="46">
        <f t="shared" si="47"/>
        <v>120</v>
      </c>
      <c r="AG151" s="128" t="s">
        <v>3451</v>
      </c>
      <c r="AH151" s="128" t="s">
        <v>3453</v>
      </c>
      <c r="AI151" s="128" t="s">
        <v>3457</v>
      </c>
      <c r="AJ151" s="128" t="s">
        <v>3452</v>
      </c>
      <c r="AK151" s="128" t="s">
        <v>3454</v>
      </c>
      <c r="AL151" s="128" t="s">
        <v>3455</v>
      </c>
      <c r="AM151" s="128" t="s">
        <v>3456</v>
      </c>
      <c r="AN151" s="128" t="s">
        <v>3460</v>
      </c>
      <c r="AO151" s="128" t="s">
        <v>3458</v>
      </c>
      <c r="AP151" s="128" t="s">
        <v>3459</v>
      </c>
      <c r="AQ151" s="191"/>
    </row>
    <row r="152" spans="1:43" s="16" customFormat="1" ht="27.75">
      <c r="A152" s="43">
        <v>145</v>
      </c>
      <c r="B152" s="37" t="s">
        <v>455</v>
      </c>
      <c r="C152" s="37" t="s">
        <v>456</v>
      </c>
      <c r="D152" s="38" t="s">
        <v>457</v>
      </c>
      <c r="E152" s="38">
        <v>4</v>
      </c>
      <c r="F152" s="48">
        <v>12.28</v>
      </c>
      <c r="G152" s="46">
        <v>30</v>
      </c>
      <c r="H152" s="46" t="s">
        <v>3372</v>
      </c>
      <c r="I152" s="48">
        <v>11.59</v>
      </c>
      <c r="J152" s="46">
        <v>30</v>
      </c>
      <c r="K152" s="46" t="s">
        <v>3372</v>
      </c>
      <c r="L152" s="84">
        <f t="shared" si="34"/>
        <v>11.934999999999999</v>
      </c>
      <c r="M152" s="38">
        <f t="shared" si="35"/>
        <v>60</v>
      </c>
      <c r="N152" s="38">
        <f t="shared" si="36"/>
        <v>0</v>
      </c>
      <c r="O152" s="38">
        <f t="shared" si="37"/>
        <v>0</v>
      </c>
      <c r="P152" s="48">
        <v>11.89</v>
      </c>
      <c r="Q152" s="46">
        <v>30</v>
      </c>
      <c r="R152" s="46" t="s">
        <v>3372</v>
      </c>
      <c r="S152" s="48">
        <v>12.79</v>
      </c>
      <c r="T152" s="46">
        <v>30</v>
      </c>
      <c r="U152" s="46" t="s">
        <v>3372</v>
      </c>
      <c r="V152" s="48">
        <f t="shared" si="38"/>
        <v>12.34</v>
      </c>
      <c r="W152" s="46">
        <f t="shared" si="39"/>
        <v>60</v>
      </c>
      <c r="X152" s="46">
        <f t="shared" si="40"/>
        <v>0</v>
      </c>
      <c r="Y152" s="46">
        <f t="shared" si="41"/>
        <v>0</v>
      </c>
      <c r="Z152" s="46">
        <f t="shared" si="42"/>
        <v>0</v>
      </c>
      <c r="AA152" s="46">
        <f t="shared" si="43"/>
        <v>0</v>
      </c>
      <c r="AB152" s="46">
        <f t="shared" si="44"/>
        <v>0</v>
      </c>
      <c r="AC152" s="48">
        <f t="shared" ref="AC152:AC157" si="48">IF(AB152=0,1,IF(AB152=1,0.99,IF(AB152=2,0.98,IF(AB152=3,0.97,IF(AB152=4,0.96,IF(AB152=5,0.95,IF(AB152=6,0.94)))))))</f>
        <v>1</v>
      </c>
      <c r="AD152" s="48">
        <f t="shared" si="45"/>
        <v>12.137499999999999</v>
      </c>
      <c r="AE152" s="48">
        <f t="shared" si="46"/>
        <v>12.137499999999999</v>
      </c>
      <c r="AF152" s="46">
        <f t="shared" si="47"/>
        <v>120</v>
      </c>
      <c r="AG152" s="128" t="s">
        <v>3453</v>
      </c>
      <c r="AH152" s="128" t="s">
        <v>3451</v>
      </c>
      <c r="AI152" s="128" t="s">
        <v>3454</v>
      </c>
      <c r="AJ152" s="128" t="s">
        <v>3452</v>
      </c>
      <c r="AK152" s="128" t="s">
        <v>3455</v>
      </c>
      <c r="AL152" s="128" t="s">
        <v>3456</v>
      </c>
      <c r="AM152" s="128" t="s">
        <v>3457</v>
      </c>
      <c r="AN152" s="128" t="s">
        <v>3460</v>
      </c>
      <c r="AO152" s="128" t="s">
        <v>3459</v>
      </c>
      <c r="AP152" s="128" t="s">
        <v>3458</v>
      </c>
      <c r="AQ152" s="191"/>
    </row>
    <row r="153" spans="1:43" s="16" customFormat="1" ht="27.75">
      <c r="A153" s="43">
        <v>146</v>
      </c>
      <c r="B153" s="37" t="s">
        <v>458</v>
      </c>
      <c r="C153" s="37" t="s">
        <v>459</v>
      </c>
      <c r="D153" s="38" t="s">
        <v>460</v>
      </c>
      <c r="E153" s="38">
        <v>4</v>
      </c>
      <c r="F153" s="48">
        <v>10.31</v>
      </c>
      <c r="G153" s="46">
        <v>30</v>
      </c>
      <c r="H153" s="46" t="s">
        <v>3372</v>
      </c>
      <c r="I153" s="48">
        <v>12.77</v>
      </c>
      <c r="J153" s="46">
        <v>30</v>
      </c>
      <c r="K153" s="46" t="s">
        <v>3372</v>
      </c>
      <c r="L153" s="84">
        <f t="shared" si="34"/>
        <v>11.54</v>
      </c>
      <c r="M153" s="38">
        <f t="shared" si="35"/>
        <v>60</v>
      </c>
      <c r="N153" s="38">
        <f t="shared" si="36"/>
        <v>0</v>
      </c>
      <c r="O153" s="38">
        <f t="shared" si="37"/>
        <v>0</v>
      </c>
      <c r="P153" s="48">
        <v>11.62</v>
      </c>
      <c r="Q153" s="46">
        <v>30</v>
      </c>
      <c r="R153" s="46" t="s">
        <v>3372</v>
      </c>
      <c r="S153" s="48">
        <v>15.44</v>
      </c>
      <c r="T153" s="46">
        <v>30</v>
      </c>
      <c r="U153" s="46" t="s">
        <v>3372</v>
      </c>
      <c r="V153" s="48">
        <f t="shared" si="38"/>
        <v>13.53</v>
      </c>
      <c r="W153" s="46">
        <f t="shared" si="39"/>
        <v>60</v>
      </c>
      <c r="X153" s="46">
        <f t="shared" si="40"/>
        <v>0</v>
      </c>
      <c r="Y153" s="46">
        <f t="shared" si="41"/>
        <v>0</v>
      </c>
      <c r="Z153" s="46">
        <f t="shared" si="42"/>
        <v>0</v>
      </c>
      <c r="AA153" s="46">
        <f t="shared" si="43"/>
        <v>0</v>
      </c>
      <c r="AB153" s="46">
        <f t="shared" si="44"/>
        <v>0</v>
      </c>
      <c r="AC153" s="48">
        <f t="shared" si="48"/>
        <v>1</v>
      </c>
      <c r="AD153" s="48">
        <f t="shared" si="45"/>
        <v>12.535</v>
      </c>
      <c r="AE153" s="48">
        <f t="shared" si="46"/>
        <v>12.535</v>
      </c>
      <c r="AF153" s="46">
        <f t="shared" si="47"/>
        <v>120</v>
      </c>
      <c r="AG153" s="128" t="s">
        <v>3453</v>
      </c>
      <c r="AH153" s="128" t="s">
        <v>3457</v>
      </c>
      <c r="AI153" s="128" t="s">
        <v>3451</v>
      </c>
      <c r="AJ153" s="128" t="s">
        <v>3455</v>
      </c>
      <c r="AK153" s="128" t="s">
        <v>3452</v>
      </c>
      <c r="AL153" s="128" t="s">
        <v>3456</v>
      </c>
      <c r="AM153" s="128" t="s">
        <v>3454</v>
      </c>
      <c r="AN153" s="128" t="s">
        <v>3459</v>
      </c>
      <c r="AO153" s="128" t="s">
        <v>3460</v>
      </c>
      <c r="AP153" s="128" t="s">
        <v>3458</v>
      </c>
      <c r="AQ153" s="191"/>
    </row>
    <row r="154" spans="1:43" s="16" customFormat="1" ht="27.75">
      <c r="A154" s="43">
        <v>147</v>
      </c>
      <c r="B154" s="37" t="s">
        <v>461</v>
      </c>
      <c r="C154" s="37" t="s">
        <v>462</v>
      </c>
      <c r="D154" s="38" t="s">
        <v>463</v>
      </c>
      <c r="E154" s="38">
        <v>4</v>
      </c>
      <c r="F154" s="48">
        <v>13.03</v>
      </c>
      <c r="G154" s="46">
        <v>30</v>
      </c>
      <c r="H154" s="46" t="s">
        <v>3372</v>
      </c>
      <c r="I154" s="48">
        <v>10.78</v>
      </c>
      <c r="J154" s="46">
        <v>30</v>
      </c>
      <c r="K154" s="46" t="s">
        <v>3372</v>
      </c>
      <c r="L154" s="84">
        <f t="shared" si="34"/>
        <v>11.904999999999999</v>
      </c>
      <c r="M154" s="38">
        <f t="shared" si="35"/>
        <v>60</v>
      </c>
      <c r="N154" s="38">
        <f t="shared" si="36"/>
        <v>0</v>
      </c>
      <c r="O154" s="38">
        <f t="shared" si="37"/>
        <v>0</v>
      </c>
      <c r="P154" s="48">
        <v>12.14</v>
      </c>
      <c r="Q154" s="46">
        <v>30</v>
      </c>
      <c r="R154" s="46" t="s">
        <v>3372</v>
      </c>
      <c r="S154" s="48">
        <v>12.9</v>
      </c>
      <c r="T154" s="46">
        <v>30</v>
      </c>
      <c r="U154" s="46" t="s">
        <v>3372</v>
      </c>
      <c r="V154" s="48">
        <f t="shared" si="38"/>
        <v>12.52</v>
      </c>
      <c r="W154" s="46">
        <f t="shared" si="39"/>
        <v>60</v>
      </c>
      <c r="X154" s="46">
        <f t="shared" si="40"/>
        <v>0</v>
      </c>
      <c r="Y154" s="46">
        <f t="shared" si="41"/>
        <v>0</v>
      </c>
      <c r="Z154" s="46">
        <f t="shared" si="42"/>
        <v>0</v>
      </c>
      <c r="AA154" s="46">
        <f t="shared" si="43"/>
        <v>0</v>
      </c>
      <c r="AB154" s="46">
        <f t="shared" si="44"/>
        <v>0</v>
      </c>
      <c r="AC154" s="48">
        <f t="shared" si="48"/>
        <v>1</v>
      </c>
      <c r="AD154" s="48">
        <f t="shared" si="45"/>
        <v>12.212499999999999</v>
      </c>
      <c r="AE154" s="48">
        <f t="shared" si="46"/>
        <v>12.212499999999999</v>
      </c>
      <c r="AF154" s="46">
        <f t="shared" si="47"/>
        <v>120</v>
      </c>
      <c r="AG154" s="128" t="s">
        <v>3456</v>
      </c>
      <c r="AH154" s="128" t="s">
        <v>3457</v>
      </c>
      <c r="AI154" s="128" t="s">
        <v>3455</v>
      </c>
      <c r="AJ154" s="128" t="s">
        <v>3452</v>
      </c>
      <c r="AK154" s="128" t="s">
        <v>3463</v>
      </c>
      <c r="AL154" s="128" t="s">
        <v>3451</v>
      </c>
      <c r="AM154" s="128" t="s">
        <v>3460</v>
      </c>
      <c r="AN154" s="128" t="s">
        <v>3453</v>
      </c>
      <c r="AO154" s="128" t="s">
        <v>3459</v>
      </c>
      <c r="AP154" s="128" t="s">
        <v>3458</v>
      </c>
      <c r="AQ154" s="191"/>
    </row>
    <row r="155" spans="1:43" s="16" customFormat="1" ht="27.75">
      <c r="A155" s="43">
        <v>148</v>
      </c>
      <c r="B155" s="37" t="s">
        <v>464</v>
      </c>
      <c r="C155" s="37" t="s">
        <v>465</v>
      </c>
      <c r="D155" s="38" t="s">
        <v>466</v>
      </c>
      <c r="E155" s="38">
        <v>4</v>
      </c>
      <c r="F155" s="48">
        <v>12.04</v>
      </c>
      <c r="G155" s="46">
        <v>30</v>
      </c>
      <c r="H155" s="46" t="s">
        <v>3372</v>
      </c>
      <c r="I155" s="48">
        <v>10</v>
      </c>
      <c r="J155" s="46">
        <v>30</v>
      </c>
      <c r="K155" s="46" t="s">
        <v>3372</v>
      </c>
      <c r="L155" s="84">
        <f t="shared" si="34"/>
        <v>11.02</v>
      </c>
      <c r="M155" s="38">
        <f t="shared" si="35"/>
        <v>60</v>
      </c>
      <c r="N155" s="38">
        <f t="shared" si="36"/>
        <v>0</v>
      </c>
      <c r="O155" s="38">
        <f t="shared" si="37"/>
        <v>0</v>
      </c>
      <c r="P155" s="48">
        <v>11.62</v>
      </c>
      <c r="Q155" s="46">
        <v>30</v>
      </c>
      <c r="R155" s="46" t="s">
        <v>3372</v>
      </c>
      <c r="S155" s="48">
        <v>15.28</v>
      </c>
      <c r="T155" s="46">
        <v>30</v>
      </c>
      <c r="U155" s="46" t="s">
        <v>3372</v>
      </c>
      <c r="V155" s="48">
        <f t="shared" si="38"/>
        <v>13.45</v>
      </c>
      <c r="W155" s="46">
        <f t="shared" si="39"/>
        <v>60</v>
      </c>
      <c r="X155" s="46">
        <f t="shared" si="40"/>
        <v>0</v>
      </c>
      <c r="Y155" s="46">
        <f t="shared" si="41"/>
        <v>0</v>
      </c>
      <c r="Z155" s="46">
        <f t="shared" si="42"/>
        <v>0</v>
      </c>
      <c r="AA155" s="46">
        <f t="shared" si="43"/>
        <v>0</v>
      </c>
      <c r="AB155" s="46">
        <f t="shared" si="44"/>
        <v>0</v>
      </c>
      <c r="AC155" s="48">
        <f t="shared" si="48"/>
        <v>1</v>
      </c>
      <c r="AD155" s="48">
        <f t="shared" si="45"/>
        <v>12.234999999999999</v>
      </c>
      <c r="AE155" s="48">
        <f t="shared" si="46"/>
        <v>12.234999999999999</v>
      </c>
      <c r="AF155" s="46">
        <f t="shared" si="47"/>
        <v>120</v>
      </c>
      <c r="AG155" s="128" t="s">
        <v>3451</v>
      </c>
      <c r="AH155" s="128" t="s">
        <v>3453</v>
      </c>
      <c r="AI155" s="128" t="s">
        <v>3452</v>
      </c>
      <c r="AJ155" s="128" t="s">
        <v>3454</v>
      </c>
      <c r="AK155" s="128" t="s">
        <v>3455</v>
      </c>
      <c r="AL155" s="128" t="s">
        <v>3456</v>
      </c>
      <c r="AM155" s="128" t="s">
        <v>3457</v>
      </c>
      <c r="AN155" s="128" t="s">
        <v>3460</v>
      </c>
      <c r="AO155" s="128" t="s">
        <v>3459</v>
      </c>
      <c r="AP155" s="128" t="s">
        <v>3458</v>
      </c>
      <c r="AQ155" s="191"/>
    </row>
    <row r="156" spans="1:43" s="16" customFormat="1" ht="27.75">
      <c r="A156" s="43">
        <v>149</v>
      </c>
      <c r="B156" s="37" t="s">
        <v>467</v>
      </c>
      <c r="C156" s="37" t="s">
        <v>468</v>
      </c>
      <c r="D156" s="38" t="s">
        <v>469</v>
      </c>
      <c r="E156" s="38">
        <v>4</v>
      </c>
      <c r="F156" s="48">
        <v>10</v>
      </c>
      <c r="G156" s="46">
        <v>30</v>
      </c>
      <c r="H156" s="46" t="s">
        <v>3373</v>
      </c>
      <c r="I156" s="48">
        <v>10.64</v>
      </c>
      <c r="J156" s="46">
        <v>30</v>
      </c>
      <c r="K156" s="46" t="s">
        <v>3373</v>
      </c>
      <c r="L156" s="84">
        <f t="shared" si="34"/>
        <v>10.32</v>
      </c>
      <c r="M156" s="38">
        <f t="shared" si="35"/>
        <v>60</v>
      </c>
      <c r="N156" s="38">
        <f t="shared" si="36"/>
        <v>2</v>
      </c>
      <c r="O156" s="38">
        <f t="shared" si="37"/>
        <v>0</v>
      </c>
      <c r="P156" s="48">
        <v>10.57</v>
      </c>
      <c r="Q156" s="46">
        <v>30</v>
      </c>
      <c r="R156" s="46" t="s">
        <v>3373</v>
      </c>
      <c r="S156" s="48">
        <v>12.08</v>
      </c>
      <c r="T156" s="46">
        <v>30</v>
      </c>
      <c r="U156" s="46" t="s">
        <v>3372</v>
      </c>
      <c r="V156" s="48">
        <f t="shared" si="38"/>
        <v>11.324999999999999</v>
      </c>
      <c r="W156" s="46">
        <f t="shared" si="39"/>
        <v>60</v>
      </c>
      <c r="X156" s="46">
        <f t="shared" si="40"/>
        <v>1</v>
      </c>
      <c r="Y156" s="46">
        <f t="shared" si="41"/>
        <v>0</v>
      </c>
      <c r="Z156" s="46">
        <f t="shared" si="42"/>
        <v>3</v>
      </c>
      <c r="AA156" s="46">
        <f t="shared" si="43"/>
        <v>0</v>
      </c>
      <c r="AB156" s="46">
        <f t="shared" si="44"/>
        <v>3</v>
      </c>
      <c r="AC156" s="48">
        <f t="shared" si="48"/>
        <v>0.97</v>
      </c>
      <c r="AD156" s="48">
        <f t="shared" si="45"/>
        <v>10.8225</v>
      </c>
      <c r="AE156" s="48">
        <f t="shared" si="46"/>
        <v>10.497824999999999</v>
      </c>
      <c r="AF156" s="46">
        <f t="shared" si="47"/>
        <v>120</v>
      </c>
      <c r="AG156" s="128" t="s">
        <v>3451</v>
      </c>
      <c r="AH156" s="128" t="s">
        <v>3452</v>
      </c>
      <c r="AI156" s="128" t="s">
        <v>3453</v>
      </c>
      <c r="AJ156" s="128" t="s">
        <v>3454</v>
      </c>
      <c r="AK156" s="128" t="s">
        <v>3456</v>
      </c>
      <c r="AL156" s="128" t="s">
        <v>3457</v>
      </c>
      <c r="AM156" s="128" t="s">
        <v>3455</v>
      </c>
      <c r="AN156" s="128" t="s">
        <v>3460</v>
      </c>
      <c r="AO156" s="128" t="s">
        <v>3459</v>
      </c>
      <c r="AP156" s="128" t="s">
        <v>3458</v>
      </c>
      <c r="AQ156" s="191"/>
    </row>
    <row r="157" spans="1:43" s="16" customFormat="1" ht="27.75">
      <c r="A157" s="43">
        <v>150</v>
      </c>
      <c r="B157" s="44" t="s">
        <v>470</v>
      </c>
      <c r="C157" s="44" t="s">
        <v>471</v>
      </c>
      <c r="D157" s="45" t="s">
        <v>472</v>
      </c>
      <c r="E157" s="38">
        <v>4</v>
      </c>
      <c r="F157" s="48">
        <v>13.33</v>
      </c>
      <c r="G157" s="46">
        <v>30</v>
      </c>
      <c r="H157" s="46" t="s">
        <v>3372</v>
      </c>
      <c r="I157" s="48">
        <v>8.67</v>
      </c>
      <c r="J157" s="46">
        <v>23</v>
      </c>
      <c r="K157" s="46" t="s">
        <v>3372</v>
      </c>
      <c r="L157" s="84">
        <f t="shared" si="34"/>
        <v>11</v>
      </c>
      <c r="M157" s="38">
        <f t="shared" si="35"/>
        <v>60</v>
      </c>
      <c r="N157" s="38">
        <f t="shared" si="36"/>
        <v>0</v>
      </c>
      <c r="O157" s="38">
        <f t="shared" si="37"/>
        <v>1</v>
      </c>
      <c r="P157" s="48">
        <v>13.45</v>
      </c>
      <c r="Q157" s="46">
        <v>30</v>
      </c>
      <c r="R157" s="46" t="s">
        <v>3372</v>
      </c>
      <c r="S157" s="48">
        <v>14.08</v>
      </c>
      <c r="T157" s="46">
        <v>30</v>
      </c>
      <c r="U157" s="46" t="s">
        <v>3372</v>
      </c>
      <c r="V157" s="48">
        <f t="shared" si="38"/>
        <v>13.765000000000001</v>
      </c>
      <c r="W157" s="46">
        <f t="shared" si="39"/>
        <v>60</v>
      </c>
      <c r="X157" s="46">
        <f t="shared" si="40"/>
        <v>0</v>
      </c>
      <c r="Y157" s="46">
        <f t="shared" si="41"/>
        <v>0</v>
      </c>
      <c r="Z157" s="46">
        <f t="shared" si="42"/>
        <v>0</v>
      </c>
      <c r="AA157" s="46">
        <f t="shared" si="43"/>
        <v>1</v>
      </c>
      <c r="AB157" s="46">
        <f t="shared" si="44"/>
        <v>1</v>
      </c>
      <c r="AC157" s="48">
        <f t="shared" si="48"/>
        <v>0.99</v>
      </c>
      <c r="AD157" s="48">
        <f t="shared" si="45"/>
        <v>12.3825</v>
      </c>
      <c r="AE157" s="48">
        <f t="shared" si="46"/>
        <v>12.258675</v>
      </c>
      <c r="AF157" s="46">
        <f t="shared" si="47"/>
        <v>120</v>
      </c>
      <c r="AG157" s="128" t="s">
        <v>3453</v>
      </c>
      <c r="AH157" s="128" t="s">
        <v>3451</v>
      </c>
      <c r="AI157" s="128" t="s">
        <v>3452</v>
      </c>
      <c r="AJ157" s="128" t="s">
        <v>3456</v>
      </c>
      <c r="AK157" s="128" t="s">
        <v>3454</v>
      </c>
      <c r="AL157" s="128" t="s">
        <v>3457</v>
      </c>
      <c r="AM157" s="128" t="s">
        <v>3455</v>
      </c>
      <c r="AN157" s="128" t="s">
        <v>3460</v>
      </c>
      <c r="AO157" s="128" t="s">
        <v>3459</v>
      </c>
      <c r="AP157" s="128" t="s">
        <v>3458</v>
      </c>
      <c r="AQ157" s="191"/>
    </row>
    <row r="158" spans="1:43" s="16" customFormat="1" ht="27.75">
      <c r="A158" s="43">
        <v>151</v>
      </c>
      <c r="B158" s="37" t="s">
        <v>473</v>
      </c>
      <c r="C158" s="37" t="s">
        <v>422</v>
      </c>
      <c r="D158" s="45" t="s">
        <v>474</v>
      </c>
      <c r="E158" s="38">
        <v>4</v>
      </c>
      <c r="F158" s="48">
        <v>11.76</v>
      </c>
      <c r="G158" s="46">
        <v>30</v>
      </c>
      <c r="H158" s="46" t="s">
        <v>3373</v>
      </c>
      <c r="I158" s="48">
        <v>8.25</v>
      </c>
      <c r="J158" s="46">
        <v>16</v>
      </c>
      <c r="K158" s="46" t="s">
        <v>3373</v>
      </c>
      <c r="L158" s="84">
        <f t="shared" si="34"/>
        <v>10.004999999999999</v>
      </c>
      <c r="M158" s="38">
        <f t="shared" si="35"/>
        <v>60</v>
      </c>
      <c r="N158" s="38">
        <f t="shared" si="36"/>
        <v>2</v>
      </c>
      <c r="O158" s="38">
        <f t="shared" si="37"/>
        <v>1</v>
      </c>
      <c r="P158" s="48">
        <v>9.7899999999999991</v>
      </c>
      <c r="Q158" s="46">
        <v>18</v>
      </c>
      <c r="R158" s="46" t="s">
        <v>3372</v>
      </c>
      <c r="S158" s="48">
        <v>11.34</v>
      </c>
      <c r="T158" s="46">
        <v>30</v>
      </c>
      <c r="U158" s="46" t="s">
        <v>3372</v>
      </c>
      <c r="V158" s="48">
        <f t="shared" si="38"/>
        <v>10.565</v>
      </c>
      <c r="W158" s="46">
        <f t="shared" si="39"/>
        <v>60</v>
      </c>
      <c r="X158" s="46">
        <f t="shared" si="40"/>
        <v>0</v>
      </c>
      <c r="Y158" s="46">
        <f t="shared" si="41"/>
        <v>1</v>
      </c>
      <c r="Z158" s="46">
        <f t="shared" si="42"/>
        <v>2</v>
      </c>
      <c r="AA158" s="46">
        <f t="shared" si="43"/>
        <v>2</v>
      </c>
      <c r="AB158" s="46">
        <f t="shared" si="44"/>
        <v>4</v>
      </c>
      <c r="AC158" s="48">
        <f>IF(AB158=0,0.86,IF(AB158=1,0.85,IF(AB158=2,0.84,IF(AB158=3,0.83,IF(AB158=4,0.82,IF(AB158=5,0.81,IF(AB158=6,0.8)))))))</f>
        <v>0.82</v>
      </c>
      <c r="AD158" s="48">
        <f t="shared" si="45"/>
        <v>10.285</v>
      </c>
      <c r="AE158" s="48">
        <f t="shared" si="46"/>
        <v>8.4337</v>
      </c>
      <c r="AF158" s="46">
        <f t="shared" si="47"/>
        <v>120</v>
      </c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91"/>
    </row>
    <row r="159" spans="1:43" s="16" customFormat="1" ht="27.75">
      <c r="A159" s="43">
        <v>152</v>
      </c>
      <c r="B159" s="44" t="s">
        <v>475</v>
      </c>
      <c r="C159" s="44" t="s">
        <v>476</v>
      </c>
      <c r="D159" s="45" t="s">
        <v>477</v>
      </c>
      <c r="E159" s="38">
        <v>4</v>
      </c>
      <c r="F159" s="48">
        <v>11.57</v>
      </c>
      <c r="G159" s="46">
        <v>30</v>
      </c>
      <c r="H159" s="46" t="s">
        <v>3372</v>
      </c>
      <c r="I159" s="48">
        <v>8.77</v>
      </c>
      <c r="J159" s="46">
        <v>16</v>
      </c>
      <c r="K159" s="46" t="s">
        <v>3372</v>
      </c>
      <c r="L159" s="84">
        <f t="shared" si="34"/>
        <v>10.17</v>
      </c>
      <c r="M159" s="38">
        <f t="shared" si="35"/>
        <v>60</v>
      </c>
      <c r="N159" s="38">
        <f t="shared" si="36"/>
        <v>0</v>
      </c>
      <c r="O159" s="38">
        <f t="shared" si="37"/>
        <v>1</v>
      </c>
      <c r="P159" s="48">
        <v>10.87</v>
      </c>
      <c r="Q159" s="46">
        <v>30</v>
      </c>
      <c r="R159" s="46" t="s">
        <v>3372</v>
      </c>
      <c r="S159" s="48">
        <v>12.12</v>
      </c>
      <c r="T159" s="46">
        <v>30</v>
      </c>
      <c r="U159" s="46" t="s">
        <v>3372</v>
      </c>
      <c r="V159" s="48">
        <f t="shared" si="38"/>
        <v>11.494999999999999</v>
      </c>
      <c r="W159" s="46">
        <f t="shared" si="39"/>
        <v>60</v>
      </c>
      <c r="X159" s="46">
        <f t="shared" si="40"/>
        <v>0</v>
      </c>
      <c r="Y159" s="46">
        <f t="shared" si="41"/>
        <v>0</v>
      </c>
      <c r="Z159" s="46">
        <f t="shared" si="42"/>
        <v>0</v>
      </c>
      <c r="AA159" s="46">
        <f t="shared" si="43"/>
        <v>1</v>
      </c>
      <c r="AB159" s="46">
        <f t="shared" si="44"/>
        <v>1</v>
      </c>
      <c r="AC159" s="48">
        <f>IF(AB159=0,1,IF(AB159=1,0.99,IF(AB159=2,0.98,IF(AB159=3,0.97,IF(AB159=4,0.96,IF(AB159=5,0.95,IF(AB159=6,0.94)))))))</f>
        <v>0.99</v>
      </c>
      <c r="AD159" s="48">
        <f t="shared" si="45"/>
        <v>10.8325</v>
      </c>
      <c r="AE159" s="48">
        <f t="shared" si="46"/>
        <v>10.724174999999999</v>
      </c>
      <c r="AF159" s="46">
        <f t="shared" si="47"/>
        <v>120</v>
      </c>
      <c r="AG159" s="128" t="s">
        <v>3453</v>
      </c>
      <c r="AH159" s="128" t="s">
        <v>3451</v>
      </c>
      <c r="AI159" s="128" t="s">
        <v>3452</v>
      </c>
      <c r="AJ159" s="128" t="s">
        <v>3454</v>
      </c>
      <c r="AK159" s="128" t="s">
        <v>3459</v>
      </c>
      <c r="AL159" s="128" t="s">
        <v>3455</v>
      </c>
      <c r="AM159" s="128" t="s">
        <v>3457</v>
      </c>
      <c r="AN159" s="128" t="s">
        <v>3460</v>
      </c>
      <c r="AO159" s="128" t="s">
        <v>3456</v>
      </c>
      <c r="AP159" s="128" t="s">
        <v>3458</v>
      </c>
      <c r="AQ159" s="191"/>
    </row>
    <row r="160" spans="1:43" s="16" customFormat="1" ht="27.75">
      <c r="A160" s="43">
        <v>153</v>
      </c>
      <c r="B160" s="53" t="s">
        <v>127</v>
      </c>
      <c r="C160" s="53" t="s">
        <v>3419</v>
      </c>
      <c r="D160" s="54" t="s">
        <v>479</v>
      </c>
      <c r="E160" s="38">
        <v>4</v>
      </c>
      <c r="F160" s="48">
        <v>11.44</v>
      </c>
      <c r="G160" s="46">
        <v>30</v>
      </c>
      <c r="H160" s="46" t="s">
        <v>3373</v>
      </c>
      <c r="I160" s="48">
        <v>8.77</v>
      </c>
      <c r="J160" s="46">
        <v>10</v>
      </c>
      <c r="K160" s="46" t="s">
        <v>3373</v>
      </c>
      <c r="L160" s="84">
        <f t="shared" si="34"/>
        <v>10.105</v>
      </c>
      <c r="M160" s="38">
        <f t="shared" si="35"/>
        <v>60</v>
      </c>
      <c r="N160" s="38">
        <f t="shared" si="36"/>
        <v>2</v>
      </c>
      <c r="O160" s="38">
        <f t="shared" si="37"/>
        <v>1</v>
      </c>
      <c r="P160" s="48">
        <v>6.68</v>
      </c>
      <c r="Q160" s="46">
        <v>10</v>
      </c>
      <c r="R160" s="46" t="s">
        <v>3373</v>
      </c>
      <c r="S160" s="48">
        <v>1</v>
      </c>
      <c r="T160" s="46">
        <v>1</v>
      </c>
      <c r="U160" s="46" t="s">
        <v>3373</v>
      </c>
      <c r="V160" s="48">
        <f t="shared" si="38"/>
        <v>3.84</v>
      </c>
      <c r="W160" s="46">
        <f t="shared" si="39"/>
        <v>11</v>
      </c>
      <c r="X160" s="46">
        <f t="shared" si="40"/>
        <v>2</v>
      </c>
      <c r="Y160" s="46">
        <f t="shared" si="41"/>
        <v>1</v>
      </c>
      <c r="Z160" s="46">
        <f t="shared" si="42"/>
        <v>4</v>
      </c>
      <c r="AA160" s="46">
        <f t="shared" si="43"/>
        <v>2</v>
      </c>
      <c r="AB160" s="46">
        <f t="shared" si="44"/>
        <v>6</v>
      </c>
      <c r="AC160" s="48">
        <f>IF(AB160=0,0.86,IF(AB160=1,0.85,IF(AB160=2,0.84,IF(AB160=3,0.83,IF(AB160=4,0.82,IF(AB160=5,0.81,IF(AB160=6,0.8)))))))</f>
        <v>0.8</v>
      </c>
      <c r="AD160" s="48">
        <f t="shared" si="45"/>
        <v>6.9725000000000001</v>
      </c>
      <c r="AE160" s="48">
        <f t="shared" si="46"/>
        <v>5.5780000000000003</v>
      </c>
      <c r="AF160" s="46">
        <f t="shared" si="47"/>
        <v>71</v>
      </c>
      <c r="AG160" s="128" t="s">
        <v>3456</v>
      </c>
      <c r="AH160" s="128" t="s">
        <v>3455</v>
      </c>
      <c r="AI160" s="128" t="s">
        <v>3452</v>
      </c>
      <c r="AJ160" s="128" t="s">
        <v>3451</v>
      </c>
      <c r="AK160" s="128" t="s">
        <v>3453</v>
      </c>
      <c r="AL160" s="128" t="s">
        <v>3454</v>
      </c>
      <c r="AM160" s="128" t="s">
        <v>3457</v>
      </c>
      <c r="AN160" s="128" t="s">
        <v>3460</v>
      </c>
      <c r="AO160" s="128" t="s">
        <v>3458</v>
      </c>
      <c r="AP160" s="128" t="s">
        <v>3459</v>
      </c>
      <c r="AQ160" s="191"/>
    </row>
    <row r="161" spans="1:43" s="16" customFormat="1" ht="27.75">
      <c r="A161" s="43">
        <v>154</v>
      </c>
      <c r="B161" s="37" t="s">
        <v>480</v>
      </c>
      <c r="C161" s="37" t="s">
        <v>478</v>
      </c>
      <c r="D161" s="45" t="s">
        <v>481</v>
      </c>
      <c r="E161" s="38">
        <v>4</v>
      </c>
      <c r="F161" s="48">
        <v>10.19</v>
      </c>
      <c r="G161" s="46">
        <v>30</v>
      </c>
      <c r="H161" s="46" t="s">
        <v>3373</v>
      </c>
      <c r="I161" s="48">
        <v>10.27</v>
      </c>
      <c r="J161" s="46">
        <v>30</v>
      </c>
      <c r="K161" s="46" t="s">
        <v>3372</v>
      </c>
      <c r="L161" s="84">
        <f t="shared" si="34"/>
        <v>10.23</v>
      </c>
      <c r="M161" s="38">
        <f t="shared" si="35"/>
        <v>60</v>
      </c>
      <c r="N161" s="38">
        <f t="shared" si="36"/>
        <v>1</v>
      </c>
      <c r="O161" s="38">
        <f t="shared" si="37"/>
        <v>0</v>
      </c>
      <c r="P161" s="48">
        <v>9.52</v>
      </c>
      <c r="Q161" s="46">
        <v>22</v>
      </c>
      <c r="R161" s="46" t="s">
        <v>3373</v>
      </c>
      <c r="S161" s="48">
        <v>10.15</v>
      </c>
      <c r="T161" s="46">
        <v>30</v>
      </c>
      <c r="U161" s="46" t="s">
        <v>3373</v>
      </c>
      <c r="V161" s="48">
        <f t="shared" si="38"/>
        <v>9.8350000000000009</v>
      </c>
      <c r="W161" s="46">
        <f t="shared" si="39"/>
        <v>52</v>
      </c>
      <c r="X161" s="46">
        <f t="shared" si="40"/>
        <v>2</v>
      </c>
      <c r="Y161" s="46">
        <f t="shared" si="41"/>
        <v>1</v>
      </c>
      <c r="Z161" s="46">
        <f t="shared" si="42"/>
        <v>3</v>
      </c>
      <c r="AA161" s="46">
        <f t="shared" si="43"/>
        <v>1</v>
      </c>
      <c r="AB161" s="46">
        <f t="shared" si="44"/>
        <v>4</v>
      </c>
      <c r="AC161" s="48">
        <f>IF(AB161=0,0.79,IF(AB161=1,0.78,IF(AB161=2,0.77,IF(AB161=3,0.76,IF(AB161=4,0.75,IF(AB161=5,0.74,IF(AB161=6,0.73)))))))</f>
        <v>0.75</v>
      </c>
      <c r="AD161" s="48">
        <f t="shared" si="45"/>
        <v>10.032500000000001</v>
      </c>
      <c r="AE161" s="48">
        <f t="shared" si="46"/>
        <v>7.5243750000000009</v>
      </c>
      <c r="AF161" s="46">
        <f t="shared" si="47"/>
        <v>112</v>
      </c>
      <c r="AG161" s="128" t="s">
        <v>3456</v>
      </c>
      <c r="AH161" s="128" t="s">
        <v>3457</v>
      </c>
      <c r="AI161" s="128" t="s">
        <v>3452</v>
      </c>
      <c r="AJ161" s="128" t="s">
        <v>3460</v>
      </c>
      <c r="AK161" s="128" t="s">
        <v>3459</v>
      </c>
      <c r="AL161" s="128" t="s">
        <v>3454</v>
      </c>
      <c r="AM161" s="128" t="s">
        <v>3451</v>
      </c>
      <c r="AN161" s="128" t="s">
        <v>3455</v>
      </c>
      <c r="AO161" s="128" t="s">
        <v>3453</v>
      </c>
      <c r="AP161" s="128" t="s">
        <v>3458</v>
      </c>
      <c r="AQ161" s="191"/>
    </row>
    <row r="162" spans="1:43" s="16" customFormat="1" ht="27.75">
      <c r="A162" s="43">
        <v>155</v>
      </c>
      <c r="B162" s="44" t="s">
        <v>482</v>
      </c>
      <c r="C162" s="44" t="s">
        <v>483</v>
      </c>
      <c r="D162" s="45" t="s">
        <v>484</v>
      </c>
      <c r="E162" s="38">
        <v>4</v>
      </c>
      <c r="F162" s="48">
        <v>11.49</v>
      </c>
      <c r="G162" s="46">
        <v>30</v>
      </c>
      <c r="H162" s="46" t="s">
        <v>3372</v>
      </c>
      <c r="I162" s="48">
        <v>8.6199999999999992</v>
      </c>
      <c r="J162" s="46">
        <v>18</v>
      </c>
      <c r="K162" s="46" t="s">
        <v>3372</v>
      </c>
      <c r="L162" s="84">
        <f t="shared" si="34"/>
        <v>10.055</v>
      </c>
      <c r="M162" s="38">
        <f t="shared" si="35"/>
        <v>60</v>
      </c>
      <c r="N162" s="38">
        <f t="shared" si="36"/>
        <v>0</v>
      </c>
      <c r="O162" s="38">
        <f t="shared" si="37"/>
        <v>1</v>
      </c>
      <c r="P162" s="48">
        <v>10.71</v>
      </c>
      <c r="Q162" s="46">
        <v>30</v>
      </c>
      <c r="R162" s="46" t="s">
        <v>3372</v>
      </c>
      <c r="S162" s="48">
        <v>13.06</v>
      </c>
      <c r="T162" s="46">
        <v>30</v>
      </c>
      <c r="U162" s="46" t="s">
        <v>3372</v>
      </c>
      <c r="V162" s="48">
        <f t="shared" si="38"/>
        <v>11.885000000000002</v>
      </c>
      <c r="W162" s="46">
        <f t="shared" si="39"/>
        <v>60</v>
      </c>
      <c r="X162" s="46">
        <f t="shared" si="40"/>
        <v>0</v>
      </c>
      <c r="Y162" s="46">
        <f t="shared" si="41"/>
        <v>0</v>
      </c>
      <c r="Z162" s="46">
        <f t="shared" si="42"/>
        <v>0</v>
      </c>
      <c r="AA162" s="46">
        <f t="shared" si="43"/>
        <v>1</v>
      </c>
      <c r="AB162" s="46">
        <f t="shared" si="44"/>
        <v>1</v>
      </c>
      <c r="AC162" s="48">
        <f>IF(AB162=0,1,IF(AB162=1,0.99,IF(AB162=2,0.98,IF(AB162=3,0.97,IF(AB162=4,0.96,IF(AB162=5,0.95,IF(AB162=6,0.94)))))))</f>
        <v>0.99</v>
      </c>
      <c r="AD162" s="48">
        <f t="shared" si="45"/>
        <v>10.97</v>
      </c>
      <c r="AE162" s="48">
        <f t="shared" si="46"/>
        <v>10.860300000000001</v>
      </c>
      <c r="AF162" s="46">
        <f t="shared" si="47"/>
        <v>120</v>
      </c>
      <c r="AG162" s="128" t="s">
        <v>3453</v>
      </c>
      <c r="AH162" s="128" t="s">
        <v>3451</v>
      </c>
      <c r="AI162" s="128" t="s">
        <v>3452</v>
      </c>
      <c r="AJ162" s="128" t="s">
        <v>3459</v>
      </c>
      <c r="AK162" s="128" t="s">
        <v>3456</v>
      </c>
      <c r="AL162" s="128" t="s">
        <v>3455</v>
      </c>
      <c r="AM162" s="128" t="s">
        <v>3460</v>
      </c>
      <c r="AN162" s="128" t="s">
        <v>3454</v>
      </c>
      <c r="AO162" s="128" t="s">
        <v>3457</v>
      </c>
      <c r="AP162" s="128" t="s">
        <v>3458</v>
      </c>
      <c r="AQ162" s="191"/>
    </row>
    <row r="163" spans="1:43" s="16" customFormat="1" ht="27.75">
      <c r="A163" s="43">
        <v>156</v>
      </c>
      <c r="B163" s="44" t="s">
        <v>485</v>
      </c>
      <c r="C163" s="44" t="s">
        <v>204</v>
      </c>
      <c r="D163" s="45" t="s">
        <v>486</v>
      </c>
      <c r="E163" s="38">
        <v>4</v>
      </c>
      <c r="F163" s="48">
        <v>11.71</v>
      </c>
      <c r="G163" s="46">
        <v>30</v>
      </c>
      <c r="H163" s="46" t="s">
        <v>3372</v>
      </c>
      <c r="I163" s="48">
        <v>9.5500000000000007</v>
      </c>
      <c r="J163" s="46">
        <v>27</v>
      </c>
      <c r="K163" s="46" t="s">
        <v>3372</v>
      </c>
      <c r="L163" s="84">
        <f t="shared" si="34"/>
        <v>10.63</v>
      </c>
      <c r="M163" s="38">
        <f t="shared" si="35"/>
        <v>60</v>
      </c>
      <c r="N163" s="38">
        <f t="shared" si="36"/>
        <v>0</v>
      </c>
      <c r="O163" s="38">
        <f t="shared" si="37"/>
        <v>1</v>
      </c>
      <c r="P163" s="48">
        <v>10.14</v>
      </c>
      <c r="Q163" s="46">
        <v>30</v>
      </c>
      <c r="R163" s="46" t="s">
        <v>3372</v>
      </c>
      <c r="S163" s="48">
        <v>11.48</v>
      </c>
      <c r="T163" s="46">
        <v>30</v>
      </c>
      <c r="U163" s="46" t="s">
        <v>3372</v>
      </c>
      <c r="V163" s="48">
        <f t="shared" si="38"/>
        <v>10.81</v>
      </c>
      <c r="W163" s="46">
        <f t="shared" si="39"/>
        <v>60</v>
      </c>
      <c r="X163" s="46">
        <f t="shared" si="40"/>
        <v>0</v>
      </c>
      <c r="Y163" s="46">
        <f t="shared" si="41"/>
        <v>0</v>
      </c>
      <c r="Z163" s="46">
        <f t="shared" si="42"/>
        <v>0</v>
      </c>
      <c r="AA163" s="46">
        <f t="shared" si="43"/>
        <v>1</v>
      </c>
      <c r="AB163" s="46">
        <f t="shared" si="44"/>
        <v>1</v>
      </c>
      <c r="AC163" s="48">
        <f>IF(AB163=0,0.93,IF(AB163=1,0.92,IF(AB163=2,0.91,IF(AB163=3,0.9,IF(AB163=4,0.89,IF(AB163=5,0.88,IF(AB163=6,0.87)))))))</f>
        <v>0.92</v>
      </c>
      <c r="AD163" s="48">
        <f t="shared" si="45"/>
        <v>10.72</v>
      </c>
      <c r="AE163" s="48">
        <f t="shared" si="46"/>
        <v>9.8624000000000009</v>
      </c>
      <c r="AF163" s="46">
        <f t="shared" si="47"/>
        <v>120</v>
      </c>
      <c r="AG163" s="128" t="s">
        <v>3456</v>
      </c>
      <c r="AH163" s="128" t="s">
        <v>3455</v>
      </c>
      <c r="AI163" s="128" t="s">
        <v>3452</v>
      </c>
      <c r="AJ163" s="128" t="s">
        <v>3451</v>
      </c>
      <c r="AK163" s="128" t="s">
        <v>3454</v>
      </c>
      <c r="AL163" s="128" t="s">
        <v>3457</v>
      </c>
      <c r="AM163" s="128" t="s">
        <v>3453</v>
      </c>
      <c r="AN163" s="128" t="s">
        <v>3460</v>
      </c>
      <c r="AO163" s="128" t="s">
        <v>3458</v>
      </c>
      <c r="AP163" s="128" t="s">
        <v>3459</v>
      </c>
      <c r="AQ163" s="191"/>
    </row>
    <row r="164" spans="1:43" s="16" customFormat="1" ht="27.75">
      <c r="A164" s="43">
        <v>157</v>
      </c>
      <c r="B164" s="37" t="s">
        <v>284</v>
      </c>
      <c r="C164" s="37" t="s">
        <v>487</v>
      </c>
      <c r="D164" s="45" t="s">
        <v>488</v>
      </c>
      <c r="E164" s="38">
        <v>4</v>
      </c>
      <c r="F164" s="48">
        <v>11.91</v>
      </c>
      <c r="G164" s="46">
        <v>30</v>
      </c>
      <c r="H164" s="46" t="s">
        <v>3373</v>
      </c>
      <c r="I164" s="48">
        <v>8.35</v>
      </c>
      <c r="J164" s="46">
        <v>12</v>
      </c>
      <c r="K164" s="46" t="s">
        <v>3372</v>
      </c>
      <c r="L164" s="84">
        <f t="shared" si="34"/>
        <v>10.129999999999999</v>
      </c>
      <c r="M164" s="38">
        <f t="shared" si="35"/>
        <v>60</v>
      </c>
      <c r="N164" s="38">
        <f t="shared" si="36"/>
        <v>1</v>
      </c>
      <c r="O164" s="38">
        <f t="shared" si="37"/>
        <v>1</v>
      </c>
      <c r="P164" s="48">
        <v>9.8000000000000007</v>
      </c>
      <c r="Q164" s="46">
        <v>12</v>
      </c>
      <c r="R164" s="46" t="s">
        <v>3373</v>
      </c>
      <c r="S164" s="48">
        <v>11.85</v>
      </c>
      <c r="T164" s="46">
        <v>30</v>
      </c>
      <c r="U164" s="46" t="s">
        <v>3373</v>
      </c>
      <c r="V164" s="48">
        <f t="shared" si="38"/>
        <v>10.824999999999999</v>
      </c>
      <c r="W164" s="46">
        <f t="shared" si="39"/>
        <v>60</v>
      </c>
      <c r="X164" s="46">
        <f t="shared" si="40"/>
        <v>2</v>
      </c>
      <c r="Y164" s="46">
        <f t="shared" si="41"/>
        <v>1</v>
      </c>
      <c r="Z164" s="46">
        <f t="shared" si="42"/>
        <v>3</v>
      </c>
      <c r="AA164" s="46">
        <f t="shared" si="43"/>
        <v>2</v>
      </c>
      <c r="AB164" s="46">
        <f t="shared" si="44"/>
        <v>5</v>
      </c>
      <c r="AC164" s="48">
        <f>IF(AB164=0,0.93,IF(AB164=1,0.92,IF(AB164=2,0.91,IF(AB164=3,0.9,IF(AB164=4,0.89,IF(AB164=5,0.88,IF(AB164=6,0.87)))))))</f>
        <v>0.88</v>
      </c>
      <c r="AD164" s="48">
        <f t="shared" si="45"/>
        <v>10.477499999999999</v>
      </c>
      <c r="AE164" s="48">
        <f t="shared" si="46"/>
        <v>9.2202000000000002</v>
      </c>
      <c r="AF164" s="46">
        <f t="shared" si="47"/>
        <v>120</v>
      </c>
      <c r="AG164" s="128" t="s">
        <v>3456</v>
      </c>
      <c r="AH164" s="128" t="s">
        <v>3451</v>
      </c>
      <c r="AI164" s="128" t="s">
        <v>3453</v>
      </c>
      <c r="AJ164" s="128" t="s">
        <v>3457</v>
      </c>
      <c r="AK164" s="128" t="s">
        <v>3452</v>
      </c>
      <c r="AL164" s="128" t="s">
        <v>3455</v>
      </c>
      <c r="AM164" s="128" t="s">
        <v>3454</v>
      </c>
      <c r="AN164" s="128" t="s">
        <v>3460</v>
      </c>
      <c r="AO164" s="128" t="s">
        <v>3458</v>
      </c>
      <c r="AP164" s="128" t="s">
        <v>3459</v>
      </c>
      <c r="AQ164" s="191"/>
    </row>
    <row r="165" spans="1:43" s="16" customFormat="1" ht="27.75">
      <c r="A165" s="43">
        <v>158</v>
      </c>
      <c r="B165" s="53" t="s">
        <v>489</v>
      </c>
      <c r="C165" s="53" t="s">
        <v>490</v>
      </c>
      <c r="D165" s="54" t="s">
        <v>491</v>
      </c>
      <c r="E165" s="38">
        <v>4</v>
      </c>
      <c r="F165" s="48">
        <v>10.24</v>
      </c>
      <c r="G165" s="46">
        <v>30</v>
      </c>
      <c r="H165" s="46" t="s">
        <v>3373</v>
      </c>
      <c r="I165" s="48" t="s">
        <v>3509</v>
      </c>
      <c r="J165" s="46" t="s">
        <v>3509</v>
      </c>
      <c r="K165" s="46" t="s">
        <v>3509</v>
      </c>
      <c r="L165" s="84" t="e">
        <f t="shared" si="34"/>
        <v>#VALUE!</v>
      </c>
      <c r="M165" s="38" t="e">
        <f t="shared" si="35"/>
        <v>#VALUE!</v>
      </c>
      <c r="N165" s="38">
        <f t="shared" si="36"/>
        <v>2</v>
      </c>
      <c r="O165" s="38">
        <f t="shared" si="37"/>
        <v>0</v>
      </c>
      <c r="P165" s="48">
        <v>9.0399999999999991</v>
      </c>
      <c r="Q165" s="46">
        <v>12</v>
      </c>
      <c r="R165" s="46" t="s">
        <v>3373</v>
      </c>
      <c r="S165" s="48">
        <v>4.0599999999999996</v>
      </c>
      <c r="T165" s="46">
        <v>0</v>
      </c>
      <c r="U165" s="46" t="s">
        <v>3373</v>
      </c>
      <c r="V165" s="48">
        <f t="shared" si="38"/>
        <v>6.5499999999999989</v>
      </c>
      <c r="W165" s="46">
        <f t="shared" si="39"/>
        <v>12</v>
      </c>
      <c r="X165" s="46">
        <f t="shared" si="40"/>
        <v>2</v>
      </c>
      <c r="Y165" s="46">
        <f t="shared" si="41"/>
        <v>1</v>
      </c>
      <c r="Z165" s="46">
        <f t="shared" si="42"/>
        <v>4</v>
      </c>
      <c r="AA165" s="46">
        <f t="shared" si="43"/>
        <v>1</v>
      </c>
      <c r="AB165" s="46">
        <f t="shared" si="44"/>
        <v>5</v>
      </c>
      <c r="AC165" s="48">
        <f>IF(AB165=0,0.79,IF(AB165=1,0.78,IF(AB165=2,0.77,IF(AB165=3,0.76,IF(AB165=4,0.75,IF(AB165=5,0.74,IF(AB165=6,0.73)))))))</f>
        <v>0.74</v>
      </c>
      <c r="AD165" s="48" t="e">
        <f t="shared" si="45"/>
        <v>#VALUE!</v>
      </c>
      <c r="AE165" s="48" t="e">
        <f t="shared" si="46"/>
        <v>#VALUE!</v>
      </c>
      <c r="AF165" s="46" t="e">
        <f t="shared" si="47"/>
        <v>#VALUE!</v>
      </c>
      <c r="AG165" s="128" t="s">
        <v>3456</v>
      </c>
      <c r="AH165" s="128" t="s">
        <v>3452</v>
      </c>
      <c r="AI165" s="128" t="s">
        <v>3451</v>
      </c>
      <c r="AJ165" s="128" t="s">
        <v>3454</v>
      </c>
      <c r="AK165" s="128" t="s">
        <v>3457</v>
      </c>
      <c r="AL165" s="128" t="s">
        <v>3460</v>
      </c>
      <c r="AM165" s="128" t="s">
        <v>3455</v>
      </c>
      <c r="AN165" s="128" t="s">
        <v>3459</v>
      </c>
      <c r="AO165" s="128" t="s">
        <v>3453</v>
      </c>
      <c r="AP165" s="128" t="s">
        <v>3458</v>
      </c>
      <c r="AQ165" s="191"/>
    </row>
    <row r="166" spans="1:43" s="16" customFormat="1" ht="27.75">
      <c r="A166" s="43">
        <v>159</v>
      </c>
      <c r="B166" s="37" t="s">
        <v>492</v>
      </c>
      <c r="C166" s="37" t="s">
        <v>493</v>
      </c>
      <c r="D166" s="45" t="s">
        <v>494</v>
      </c>
      <c r="E166" s="38">
        <v>4</v>
      </c>
      <c r="F166" s="48">
        <v>11.01</v>
      </c>
      <c r="G166" s="46">
        <v>30</v>
      </c>
      <c r="H166" s="46" t="s">
        <v>3373</v>
      </c>
      <c r="I166" s="48">
        <v>9</v>
      </c>
      <c r="J166" s="46">
        <v>14</v>
      </c>
      <c r="K166" s="46" t="s">
        <v>3373</v>
      </c>
      <c r="L166" s="84">
        <f t="shared" si="34"/>
        <v>10.004999999999999</v>
      </c>
      <c r="M166" s="38">
        <f t="shared" si="35"/>
        <v>60</v>
      </c>
      <c r="N166" s="38">
        <f t="shared" si="36"/>
        <v>2</v>
      </c>
      <c r="O166" s="38">
        <f t="shared" si="37"/>
        <v>1</v>
      </c>
      <c r="P166" s="48" t="s">
        <v>3509</v>
      </c>
      <c r="Q166" s="46" t="s">
        <v>3509</v>
      </c>
      <c r="R166" s="46" t="s">
        <v>3509</v>
      </c>
      <c r="S166" s="48">
        <v>9.7799999999999994</v>
      </c>
      <c r="T166" s="46">
        <v>18</v>
      </c>
      <c r="U166" s="46" t="s">
        <v>3373</v>
      </c>
      <c r="V166" s="48" t="e">
        <f t="shared" si="38"/>
        <v>#VALUE!</v>
      </c>
      <c r="W166" s="46" t="e">
        <f t="shared" si="39"/>
        <v>#VALUE!</v>
      </c>
      <c r="X166" s="46">
        <f t="shared" si="40"/>
        <v>2</v>
      </c>
      <c r="Y166" s="46">
        <f t="shared" si="41"/>
        <v>1</v>
      </c>
      <c r="Z166" s="46">
        <f t="shared" si="42"/>
        <v>4</v>
      </c>
      <c r="AA166" s="46">
        <f t="shared" si="43"/>
        <v>2</v>
      </c>
      <c r="AB166" s="46">
        <f t="shared" si="44"/>
        <v>6</v>
      </c>
      <c r="AC166" s="48">
        <f>IF(AB166=0,0.79,IF(AB166=1,0.78,IF(AB166=2,0.77,IF(AB166=3,0.76,IF(AB166=4,0.75,IF(AB166=5,0.74,IF(AB166=6,0.73)))))))</f>
        <v>0.73</v>
      </c>
      <c r="AD166" s="48" t="e">
        <f t="shared" si="45"/>
        <v>#VALUE!</v>
      </c>
      <c r="AE166" s="48" t="e">
        <f t="shared" si="46"/>
        <v>#VALUE!</v>
      </c>
      <c r="AF166" s="46" t="e">
        <f t="shared" si="47"/>
        <v>#VALUE!</v>
      </c>
      <c r="AG166" s="128" t="s">
        <v>3456</v>
      </c>
      <c r="AH166" s="128" t="s">
        <v>3452</v>
      </c>
      <c r="AI166" s="128" t="s">
        <v>3454</v>
      </c>
      <c r="AJ166" s="128" t="s">
        <v>3451</v>
      </c>
      <c r="AK166" s="128" t="s">
        <v>3460</v>
      </c>
      <c r="AL166" s="128" t="s">
        <v>3459</v>
      </c>
      <c r="AM166" s="128" t="s">
        <v>3455</v>
      </c>
      <c r="AN166" s="128" t="s">
        <v>3458</v>
      </c>
      <c r="AO166" s="128" t="s">
        <v>3457</v>
      </c>
      <c r="AP166" s="128" t="s">
        <v>3453</v>
      </c>
      <c r="AQ166" s="191"/>
    </row>
    <row r="167" spans="1:43" s="16" customFormat="1" ht="27.75">
      <c r="A167" s="43">
        <v>160</v>
      </c>
      <c r="B167" s="44" t="s">
        <v>495</v>
      </c>
      <c r="C167" s="44" t="s">
        <v>3382</v>
      </c>
      <c r="D167" s="45" t="s">
        <v>496</v>
      </c>
      <c r="E167" s="38">
        <v>4</v>
      </c>
      <c r="F167" s="48">
        <v>11.05</v>
      </c>
      <c r="G167" s="46">
        <v>30</v>
      </c>
      <c r="H167" s="46" t="s">
        <v>3372</v>
      </c>
      <c r="I167" s="48">
        <v>11.85</v>
      </c>
      <c r="J167" s="46">
        <v>30</v>
      </c>
      <c r="K167" s="46" t="s">
        <v>3372</v>
      </c>
      <c r="L167" s="84">
        <f t="shared" si="34"/>
        <v>11.45</v>
      </c>
      <c r="M167" s="38">
        <f t="shared" si="35"/>
        <v>60</v>
      </c>
      <c r="N167" s="38">
        <f t="shared" si="36"/>
        <v>0</v>
      </c>
      <c r="O167" s="38">
        <f t="shared" si="37"/>
        <v>0</v>
      </c>
      <c r="P167" s="48">
        <v>9.83</v>
      </c>
      <c r="Q167" s="46">
        <v>12</v>
      </c>
      <c r="R167" s="46" t="s">
        <v>3373</v>
      </c>
      <c r="S167" s="48">
        <v>14.25</v>
      </c>
      <c r="T167" s="46">
        <v>30</v>
      </c>
      <c r="U167" s="46" t="s">
        <v>3372</v>
      </c>
      <c r="V167" s="48">
        <f t="shared" si="38"/>
        <v>12.04</v>
      </c>
      <c r="W167" s="46">
        <f t="shared" si="39"/>
        <v>60</v>
      </c>
      <c r="X167" s="46">
        <f t="shared" si="40"/>
        <v>1</v>
      </c>
      <c r="Y167" s="46">
        <f t="shared" si="41"/>
        <v>1</v>
      </c>
      <c r="Z167" s="46">
        <f t="shared" si="42"/>
        <v>1</v>
      </c>
      <c r="AA167" s="46">
        <f t="shared" si="43"/>
        <v>1</v>
      </c>
      <c r="AB167" s="46">
        <f t="shared" si="44"/>
        <v>2</v>
      </c>
      <c r="AC167" s="48">
        <f>IF(AB167=0,1,IF(AB167=1,0.99,IF(AB167=2,0.98,IF(AB167=3,0.97,IF(AB167=4,0.96,IF(AB167=5,0.95,IF(AB167=6,0.94)))))))</f>
        <v>0.98</v>
      </c>
      <c r="AD167" s="48">
        <f t="shared" si="45"/>
        <v>11.744999999999999</v>
      </c>
      <c r="AE167" s="48">
        <f t="shared" si="46"/>
        <v>11.5101</v>
      </c>
      <c r="AF167" s="46">
        <f t="shared" si="47"/>
        <v>120</v>
      </c>
      <c r="AG167" s="128" t="s">
        <v>3454</v>
      </c>
      <c r="AH167" s="128" t="s">
        <v>3456</v>
      </c>
      <c r="AI167" s="128" t="s">
        <v>3453</v>
      </c>
      <c r="AJ167" s="128" t="s">
        <v>3452</v>
      </c>
      <c r="AK167" s="128" t="s">
        <v>3457</v>
      </c>
      <c r="AL167" s="128" t="s">
        <v>3451</v>
      </c>
      <c r="AM167" s="128" t="s">
        <v>3455</v>
      </c>
      <c r="AN167" s="128" t="s">
        <v>3460</v>
      </c>
      <c r="AO167" s="128" t="s">
        <v>3459</v>
      </c>
      <c r="AP167" s="128" t="s">
        <v>3458</v>
      </c>
      <c r="AQ167" s="191"/>
    </row>
    <row r="168" spans="1:43" s="16" customFormat="1" ht="27.75">
      <c r="A168" s="43">
        <v>161</v>
      </c>
      <c r="B168" s="53" t="s">
        <v>497</v>
      </c>
      <c r="C168" s="53" t="s">
        <v>498</v>
      </c>
      <c r="D168" s="54" t="s">
        <v>499</v>
      </c>
      <c r="E168" s="38">
        <v>4</v>
      </c>
      <c r="F168" s="48">
        <v>10.15</v>
      </c>
      <c r="G168" s="46">
        <v>30</v>
      </c>
      <c r="H168" s="46" t="s">
        <v>3373</v>
      </c>
      <c r="I168" s="48">
        <v>11.6</v>
      </c>
      <c r="J168" s="46">
        <v>30</v>
      </c>
      <c r="K168" s="46" t="s">
        <v>3373</v>
      </c>
      <c r="L168" s="84">
        <f t="shared" si="34"/>
        <v>10.875</v>
      </c>
      <c r="M168" s="38">
        <f t="shared" si="35"/>
        <v>60</v>
      </c>
      <c r="N168" s="38">
        <f t="shared" si="36"/>
        <v>2</v>
      </c>
      <c r="O168" s="38">
        <f t="shared" si="37"/>
        <v>0</v>
      </c>
      <c r="P168" s="48">
        <v>10.09</v>
      </c>
      <c r="Q168" s="46">
        <v>30</v>
      </c>
      <c r="R168" s="46" t="s">
        <v>3373</v>
      </c>
      <c r="S168" s="48">
        <v>11.73</v>
      </c>
      <c r="T168" s="46">
        <v>30</v>
      </c>
      <c r="U168" s="46" t="s">
        <v>3372</v>
      </c>
      <c r="V168" s="48">
        <f t="shared" si="38"/>
        <v>10.91</v>
      </c>
      <c r="W168" s="46">
        <f t="shared" si="39"/>
        <v>60</v>
      </c>
      <c r="X168" s="46">
        <f t="shared" si="40"/>
        <v>1</v>
      </c>
      <c r="Y168" s="46">
        <f t="shared" si="41"/>
        <v>0</v>
      </c>
      <c r="Z168" s="46">
        <f t="shared" si="42"/>
        <v>3</v>
      </c>
      <c r="AA168" s="46">
        <f t="shared" si="43"/>
        <v>0</v>
      </c>
      <c r="AB168" s="46">
        <f t="shared" si="44"/>
        <v>3</v>
      </c>
      <c r="AC168" s="48">
        <f>IF(AB168=0,0.93,IF(AB168=1,0.92,IF(AB168=2,0.91,IF(AB168=3,0.9,IF(AB168=4,0.89,IF(AB168=5,0.88,IF(AB168=6,0.87)))))))</f>
        <v>0.9</v>
      </c>
      <c r="AD168" s="48">
        <f t="shared" si="45"/>
        <v>10.8925</v>
      </c>
      <c r="AE168" s="48">
        <f t="shared" si="46"/>
        <v>9.8032500000000002</v>
      </c>
      <c r="AF168" s="46">
        <f t="shared" si="47"/>
        <v>120</v>
      </c>
      <c r="AG168" s="128" t="s">
        <v>3457</v>
      </c>
      <c r="AH168" s="128" t="s">
        <v>3451</v>
      </c>
      <c r="AI168" s="128" t="s">
        <v>3453</v>
      </c>
      <c r="AJ168" s="128" t="s">
        <v>3452</v>
      </c>
      <c r="AK168" s="128" t="s">
        <v>3454</v>
      </c>
      <c r="AL168" s="128" t="s">
        <v>3455</v>
      </c>
      <c r="AM168" s="128" t="s">
        <v>3460</v>
      </c>
      <c r="AN168" s="128" t="s">
        <v>3456</v>
      </c>
      <c r="AO168" s="128" t="s">
        <v>3459</v>
      </c>
      <c r="AP168" s="128" t="s">
        <v>3458</v>
      </c>
      <c r="AQ168" s="191"/>
    </row>
    <row r="169" spans="1:43" s="16" customFormat="1" ht="27.75">
      <c r="A169" s="43">
        <v>162</v>
      </c>
      <c r="B169" s="44" t="s">
        <v>500</v>
      </c>
      <c r="C169" s="44" t="s">
        <v>501</v>
      </c>
      <c r="D169" s="45" t="s">
        <v>502</v>
      </c>
      <c r="E169" s="38">
        <v>4</v>
      </c>
      <c r="F169" s="48">
        <v>10.26</v>
      </c>
      <c r="G169" s="46">
        <v>30</v>
      </c>
      <c r="H169" s="46" t="s">
        <v>3373</v>
      </c>
      <c r="I169" s="48">
        <v>9.74</v>
      </c>
      <c r="J169" s="46">
        <v>12</v>
      </c>
      <c r="K169" s="46" t="s">
        <v>3373</v>
      </c>
      <c r="L169" s="84">
        <f t="shared" si="34"/>
        <v>10</v>
      </c>
      <c r="M169" s="38">
        <f t="shared" si="35"/>
        <v>60</v>
      </c>
      <c r="N169" s="38">
        <f t="shared" si="36"/>
        <v>2</v>
      </c>
      <c r="O169" s="38">
        <f t="shared" si="37"/>
        <v>1</v>
      </c>
      <c r="P169" s="48">
        <v>8.86</v>
      </c>
      <c r="Q169" s="46">
        <v>10</v>
      </c>
      <c r="R169" s="46" t="s">
        <v>3373</v>
      </c>
      <c r="S169" s="48">
        <v>10.1</v>
      </c>
      <c r="T169" s="46">
        <v>30</v>
      </c>
      <c r="U169" s="46" t="s">
        <v>3372</v>
      </c>
      <c r="V169" s="48">
        <f t="shared" si="38"/>
        <v>9.48</v>
      </c>
      <c r="W169" s="46">
        <f t="shared" si="39"/>
        <v>40</v>
      </c>
      <c r="X169" s="46">
        <f t="shared" si="40"/>
        <v>1</v>
      </c>
      <c r="Y169" s="46">
        <f t="shared" si="41"/>
        <v>1</v>
      </c>
      <c r="Z169" s="46">
        <f t="shared" si="42"/>
        <v>3</v>
      </c>
      <c r="AA169" s="46">
        <f t="shared" si="43"/>
        <v>2</v>
      </c>
      <c r="AB169" s="46">
        <f t="shared" si="44"/>
        <v>5</v>
      </c>
      <c r="AC169" s="48">
        <f>IF(AB169=0,1,IF(AB169=1,0.99,IF(AB169=2,0.98,IF(AB169=3,0.97,IF(AB169=4,0.96,IF(AB169=5,0.95,IF(AB169=6,0.94)))))))</f>
        <v>0.95</v>
      </c>
      <c r="AD169" s="48">
        <f t="shared" si="45"/>
        <v>9.74</v>
      </c>
      <c r="AE169" s="48">
        <f t="shared" si="46"/>
        <v>9.2530000000000001</v>
      </c>
      <c r="AF169" s="46">
        <f t="shared" si="47"/>
        <v>100</v>
      </c>
      <c r="AG169" s="128" t="s">
        <v>3456</v>
      </c>
      <c r="AH169" s="128" t="s">
        <v>3452</v>
      </c>
      <c r="AI169" s="128" t="s">
        <v>3459</v>
      </c>
      <c r="AJ169" s="128" t="s">
        <v>3454</v>
      </c>
      <c r="AK169" s="128" t="s">
        <v>3457</v>
      </c>
      <c r="AL169" s="128" t="s">
        <v>3460</v>
      </c>
      <c r="AM169" s="128" t="s">
        <v>3458</v>
      </c>
      <c r="AN169" s="128" t="s">
        <v>3453</v>
      </c>
      <c r="AO169" s="128" t="s">
        <v>3451</v>
      </c>
      <c r="AP169" s="128" t="s">
        <v>3455</v>
      </c>
      <c r="AQ169" s="191"/>
    </row>
    <row r="170" spans="1:43" s="16" customFormat="1" ht="27.75">
      <c r="A170" s="43">
        <v>163</v>
      </c>
      <c r="B170" s="44" t="s">
        <v>503</v>
      </c>
      <c r="C170" s="44" t="s">
        <v>504</v>
      </c>
      <c r="D170" s="45" t="s">
        <v>505</v>
      </c>
      <c r="E170" s="38">
        <v>4</v>
      </c>
      <c r="F170" s="48">
        <v>10.56</v>
      </c>
      <c r="G170" s="46">
        <v>30</v>
      </c>
      <c r="H170" s="46" t="s">
        <v>3373</v>
      </c>
      <c r="I170" s="48">
        <v>9.44</v>
      </c>
      <c r="J170" s="46">
        <v>12</v>
      </c>
      <c r="K170" s="46" t="s">
        <v>3373</v>
      </c>
      <c r="L170" s="84">
        <f t="shared" si="34"/>
        <v>10</v>
      </c>
      <c r="M170" s="38">
        <f t="shared" si="35"/>
        <v>60</v>
      </c>
      <c r="N170" s="38">
        <f t="shared" si="36"/>
        <v>2</v>
      </c>
      <c r="O170" s="38">
        <f t="shared" si="37"/>
        <v>1</v>
      </c>
      <c r="P170" s="48">
        <v>8.0399999999999991</v>
      </c>
      <c r="Q170" s="46">
        <v>5</v>
      </c>
      <c r="R170" s="46" t="s">
        <v>3373</v>
      </c>
      <c r="S170" s="48">
        <v>11.6</v>
      </c>
      <c r="T170" s="46">
        <v>30</v>
      </c>
      <c r="U170" s="46" t="s">
        <v>3373</v>
      </c>
      <c r="V170" s="48">
        <f t="shared" si="38"/>
        <v>9.82</v>
      </c>
      <c r="W170" s="46">
        <f t="shared" si="39"/>
        <v>35</v>
      </c>
      <c r="X170" s="46">
        <f t="shared" si="40"/>
        <v>2</v>
      </c>
      <c r="Y170" s="46">
        <f t="shared" si="41"/>
        <v>1</v>
      </c>
      <c r="Z170" s="46">
        <f t="shared" si="42"/>
        <v>4</v>
      </c>
      <c r="AA170" s="46">
        <f t="shared" si="43"/>
        <v>2</v>
      </c>
      <c r="AB170" s="46">
        <f t="shared" si="44"/>
        <v>6</v>
      </c>
      <c r="AC170" s="48">
        <f>IF(AB170=0,1,IF(AB170=1,0.99,IF(AB170=2,0.98,IF(AB170=3,0.97,IF(AB170=4,0.96,IF(AB170=5,0.95,IF(AB170=6,0.94)))))))</f>
        <v>0.94</v>
      </c>
      <c r="AD170" s="48">
        <f t="shared" si="45"/>
        <v>9.91</v>
      </c>
      <c r="AE170" s="48">
        <f t="shared" si="46"/>
        <v>9.3154000000000003</v>
      </c>
      <c r="AF170" s="46">
        <f t="shared" si="47"/>
        <v>95</v>
      </c>
      <c r="AG170" s="128" t="s">
        <v>3457</v>
      </c>
      <c r="AH170" s="128" t="s">
        <v>3451</v>
      </c>
      <c r="AI170" s="128" t="s">
        <v>3452</v>
      </c>
      <c r="AJ170" s="128" t="s">
        <v>3456</v>
      </c>
      <c r="AK170" s="128" t="s">
        <v>3453</v>
      </c>
      <c r="AL170" s="128" t="s">
        <v>3458</v>
      </c>
      <c r="AM170" s="128" t="s">
        <v>3455</v>
      </c>
      <c r="AN170" s="128" t="s">
        <v>3454</v>
      </c>
      <c r="AO170" s="128" t="s">
        <v>3460</v>
      </c>
      <c r="AP170" s="128" t="s">
        <v>3459</v>
      </c>
      <c r="AQ170" s="191"/>
    </row>
    <row r="171" spans="1:43" s="16" customFormat="1" ht="27.75">
      <c r="A171" s="43">
        <v>164</v>
      </c>
      <c r="B171" s="66" t="s">
        <v>506</v>
      </c>
      <c r="C171" s="44" t="s">
        <v>507</v>
      </c>
      <c r="D171" s="45" t="s">
        <v>508</v>
      </c>
      <c r="E171" s="38">
        <v>4</v>
      </c>
      <c r="F171" s="48">
        <v>11.22</v>
      </c>
      <c r="G171" s="46">
        <v>30</v>
      </c>
      <c r="H171" s="46" t="s">
        <v>3373</v>
      </c>
      <c r="I171" s="48">
        <v>9.74</v>
      </c>
      <c r="J171" s="46">
        <v>18</v>
      </c>
      <c r="K171" s="46" t="s">
        <v>3373</v>
      </c>
      <c r="L171" s="84">
        <f t="shared" si="34"/>
        <v>10.48</v>
      </c>
      <c r="M171" s="38">
        <f t="shared" si="35"/>
        <v>60</v>
      </c>
      <c r="N171" s="38">
        <f t="shared" si="36"/>
        <v>2</v>
      </c>
      <c r="O171" s="38">
        <f t="shared" si="37"/>
        <v>1</v>
      </c>
      <c r="P171" s="48">
        <v>11.12</v>
      </c>
      <c r="Q171" s="46">
        <v>30</v>
      </c>
      <c r="R171" s="46" t="s">
        <v>3372</v>
      </c>
      <c r="S171" s="48">
        <v>12.15</v>
      </c>
      <c r="T171" s="46">
        <v>30</v>
      </c>
      <c r="U171" s="46" t="s">
        <v>3372</v>
      </c>
      <c r="V171" s="48">
        <f t="shared" si="38"/>
        <v>11.635</v>
      </c>
      <c r="W171" s="46">
        <f t="shared" si="39"/>
        <v>60</v>
      </c>
      <c r="X171" s="46">
        <f t="shared" si="40"/>
        <v>0</v>
      </c>
      <c r="Y171" s="46">
        <f t="shared" si="41"/>
        <v>0</v>
      </c>
      <c r="Z171" s="46">
        <f t="shared" si="42"/>
        <v>2</v>
      </c>
      <c r="AA171" s="46">
        <f t="shared" si="43"/>
        <v>1</v>
      </c>
      <c r="AB171" s="46">
        <f t="shared" si="44"/>
        <v>3</v>
      </c>
      <c r="AC171" s="48">
        <f>IF(AB171=0,1,IF(AB171=1,0.99,IF(AB171=2,0.98,IF(AB171=3,0.97,IF(AB171=4,0.96,IF(AB171=5,0.95,IF(AB171=6,0.94)))))))</f>
        <v>0.97</v>
      </c>
      <c r="AD171" s="48">
        <f t="shared" si="45"/>
        <v>11.057500000000001</v>
      </c>
      <c r="AE171" s="48">
        <f t="shared" si="46"/>
        <v>10.725775000000001</v>
      </c>
      <c r="AF171" s="46">
        <f t="shared" si="47"/>
        <v>120</v>
      </c>
      <c r="AG171" s="128" t="s">
        <v>3451</v>
      </c>
      <c r="AH171" s="128" t="s">
        <v>3457</v>
      </c>
      <c r="AI171" s="128" t="s">
        <v>3455</v>
      </c>
      <c r="AJ171" s="128" t="s">
        <v>3453</v>
      </c>
      <c r="AK171" s="128" t="s">
        <v>3456</v>
      </c>
      <c r="AL171" s="128" t="s">
        <v>3459</v>
      </c>
      <c r="AM171" s="128" t="s">
        <v>3454</v>
      </c>
      <c r="AN171" s="128" t="s">
        <v>3452</v>
      </c>
      <c r="AO171" s="128" t="s">
        <v>3458</v>
      </c>
      <c r="AP171" s="128" t="s">
        <v>3460</v>
      </c>
      <c r="AQ171" s="191"/>
    </row>
    <row r="172" spans="1:43" s="16" customFormat="1" ht="27.75">
      <c r="A172" s="43">
        <v>165</v>
      </c>
      <c r="B172" s="66" t="s">
        <v>509</v>
      </c>
      <c r="C172" s="44" t="s">
        <v>510</v>
      </c>
      <c r="D172" s="45" t="s">
        <v>511</v>
      </c>
      <c r="E172" s="38">
        <v>4</v>
      </c>
      <c r="F172" s="48">
        <v>11.3</v>
      </c>
      <c r="G172" s="46">
        <v>30</v>
      </c>
      <c r="H172" s="46" t="s">
        <v>3373</v>
      </c>
      <c r="I172" s="48">
        <v>9.5299999999999994</v>
      </c>
      <c r="J172" s="46">
        <v>12</v>
      </c>
      <c r="K172" s="46" t="s">
        <v>3373</v>
      </c>
      <c r="L172" s="84">
        <f t="shared" si="34"/>
        <v>10.414999999999999</v>
      </c>
      <c r="M172" s="38">
        <f t="shared" si="35"/>
        <v>60</v>
      </c>
      <c r="N172" s="38">
        <f t="shared" si="36"/>
        <v>2</v>
      </c>
      <c r="O172" s="38">
        <f t="shared" si="37"/>
        <v>1</v>
      </c>
      <c r="P172" s="48">
        <v>8.2899999999999991</v>
      </c>
      <c r="Q172" s="46">
        <v>10</v>
      </c>
      <c r="R172" s="46" t="s">
        <v>3373</v>
      </c>
      <c r="S172" s="48">
        <v>10.029999999999999</v>
      </c>
      <c r="T172" s="46">
        <v>30</v>
      </c>
      <c r="U172" s="46" t="s">
        <v>3372</v>
      </c>
      <c r="V172" s="48">
        <f t="shared" si="38"/>
        <v>9.16</v>
      </c>
      <c r="W172" s="46">
        <f t="shared" si="39"/>
        <v>40</v>
      </c>
      <c r="X172" s="46">
        <f t="shared" si="40"/>
        <v>1</v>
      </c>
      <c r="Y172" s="46">
        <f t="shared" si="41"/>
        <v>1</v>
      </c>
      <c r="Z172" s="46">
        <f t="shared" si="42"/>
        <v>3</v>
      </c>
      <c r="AA172" s="46">
        <f t="shared" si="43"/>
        <v>2</v>
      </c>
      <c r="AB172" s="46">
        <f t="shared" si="44"/>
        <v>5</v>
      </c>
      <c r="AC172" s="48">
        <f>IF(AB172=0,0.86,IF(AB172=1,0.85,IF(AB172=2,0.84,IF(AB172=3,0.83,IF(AB172=4,0.82,IF(AB172=5,0.81,IF(AB172=6,0.8)))))))</f>
        <v>0.81</v>
      </c>
      <c r="AD172" s="48">
        <f t="shared" si="45"/>
        <v>9.7874999999999996</v>
      </c>
      <c r="AE172" s="48">
        <f t="shared" si="46"/>
        <v>7.9278750000000002</v>
      </c>
      <c r="AF172" s="46">
        <f t="shared" si="47"/>
        <v>100</v>
      </c>
      <c r="AG172" s="128" t="s">
        <v>3453</v>
      </c>
      <c r="AH172" s="128" t="s">
        <v>3451</v>
      </c>
      <c r="AI172" s="128" t="s">
        <v>3452</v>
      </c>
      <c r="AJ172" s="128" t="s">
        <v>3455</v>
      </c>
      <c r="AK172" s="128" t="s">
        <v>3456</v>
      </c>
      <c r="AL172" s="128" t="s">
        <v>3454</v>
      </c>
      <c r="AM172" s="128" t="s">
        <v>3457</v>
      </c>
      <c r="AN172" s="128" t="s">
        <v>3460</v>
      </c>
      <c r="AO172" s="128" t="s">
        <v>3459</v>
      </c>
      <c r="AP172" s="128" t="s">
        <v>3458</v>
      </c>
      <c r="AQ172" s="191"/>
    </row>
    <row r="173" spans="1:43" s="16" customFormat="1" ht="27.75">
      <c r="A173" s="43">
        <v>166</v>
      </c>
      <c r="B173" s="67" t="s">
        <v>512</v>
      </c>
      <c r="C173" s="44" t="s">
        <v>513</v>
      </c>
      <c r="D173" s="45" t="s">
        <v>514</v>
      </c>
      <c r="E173" s="38">
        <v>4</v>
      </c>
      <c r="F173" s="48">
        <v>10.44</v>
      </c>
      <c r="G173" s="46">
        <v>30</v>
      </c>
      <c r="H173" s="46" t="s">
        <v>3372</v>
      </c>
      <c r="I173" s="48">
        <v>9.56</v>
      </c>
      <c r="J173" s="46">
        <v>12</v>
      </c>
      <c r="K173" s="46" t="s">
        <v>3373</v>
      </c>
      <c r="L173" s="84">
        <f t="shared" si="34"/>
        <v>10</v>
      </c>
      <c r="M173" s="38">
        <f t="shared" si="35"/>
        <v>60</v>
      </c>
      <c r="N173" s="38">
        <f t="shared" si="36"/>
        <v>1</v>
      </c>
      <c r="O173" s="38">
        <f t="shared" si="37"/>
        <v>1</v>
      </c>
      <c r="P173" s="48">
        <v>8.7799999999999994</v>
      </c>
      <c r="Q173" s="46">
        <v>12</v>
      </c>
      <c r="R173" s="46" t="s">
        <v>3373</v>
      </c>
      <c r="S173" s="48">
        <v>11.22</v>
      </c>
      <c r="T173" s="46">
        <v>30</v>
      </c>
      <c r="U173" s="46" t="s">
        <v>3372</v>
      </c>
      <c r="V173" s="48">
        <f t="shared" si="38"/>
        <v>10</v>
      </c>
      <c r="W173" s="46">
        <f t="shared" si="39"/>
        <v>60</v>
      </c>
      <c r="X173" s="46">
        <f t="shared" si="40"/>
        <v>1</v>
      </c>
      <c r="Y173" s="46">
        <f t="shared" si="41"/>
        <v>1</v>
      </c>
      <c r="Z173" s="46">
        <f t="shared" si="42"/>
        <v>2</v>
      </c>
      <c r="AA173" s="46">
        <f t="shared" si="43"/>
        <v>2</v>
      </c>
      <c r="AB173" s="46">
        <f t="shared" si="44"/>
        <v>4</v>
      </c>
      <c r="AC173" s="48">
        <f>IF(AB173=0,1,IF(AB173=1,0.99,IF(AB173=2,0.98,IF(AB173=3,0.97,IF(AB173=4,0.96,IF(AB173=5,0.95,IF(AB173=6,0.94)))))))</f>
        <v>0.96</v>
      </c>
      <c r="AD173" s="48">
        <f t="shared" si="45"/>
        <v>10</v>
      </c>
      <c r="AE173" s="48">
        <f t="shared" si="46"/>
        <v>9.6</v>
      </c>
      <c r="AF173" s="46">
        <f t="shared" si="47"/>
        <v>120</v>
      </c>
      <c r="AG173" s="128" t="s">
        <v>3451</v>
      </c>
      <c r="AH173" s="128" t="s">
        <v>3453</v>
      </c>
      <c r="AI173" s="128" t="s">
        <v>3452</v>
      </c>
      <c r="AJ173" s="128" t="s">
        <v>3454</v>
      </c>
      <c r="AK173" s="128" t="s">
        <v>3455</v>
      </c>
      <c r="AL173" s="128" t="s">
        <v>3456</v>
      </c>
      <c r="AM173" s="128" t="s">
        <v>3457</v>
      </c>
      <c r="AN173" s="128" t="s">
        <v>3460</v>
      </c>
      <c r="AO173" s="128" t="s">
        <v>3459</v>
      </c>
      <c r="AP173" s="128" t="s">
        <v>3458</v>
      </c>
      <c r="AQ173" s="191"/>
    </row>
    <row r="174" spans="1:43" s="16" customFormat="1" ht="27.75">
      <c r="A174" s="43">
        <v>167</v>
      </c>
      <c r="B174" s="44" t="s">
        <v>515</v>
      </c>
      <c r="C174" s="44" t="s">
        <v>516</v>
      </c>
      <c r="D174" s="45" t="s">
        <v>517</v>
      </c>
      <c r="E174" s="38">
        <v>5</v>
      </c>
      <c r="F174" s="48">
        <v>10.56</v>
      </c>
      <c r="G174" s="46">
        <v>30</v>
      </c>
      <c r="H174" s="46" t="s">
        <v>3373</v>
      </c>
      <c r="I174" s="48">
        <v>9.7200000000000006</v>
      </c>
      <c r="J174" s="46">
        <v>12</v>
      </c>
      <c r="K174" s="46" t="s">
        <v>3372</v>
      </c>
      <c r="L174" s="84">
        <f t="shared" si="34"/>
        <v>10.14</v>
      </c>
      <c r="M174" s="38">
        <f t="shared" si="35"/>
        <v>60</v>
      </c>
      <c r="N174" s="38">
        <f t="shared" si="36"/>
        <v>1</v>
      </c>
      <c r="O174" s="38">
        <f t="shared" si="37"/>
        <v>1</v>
      </c>
      <c r="P174" s="48">
        <v>10.52</v>
      </c>
      <c r="Q174" s="46">
        <v>30</v>
      </c>
      <c r="R174" s="46" t="s">
        <v>3373</v>
      </c>
      <c r="S174" s="48">
        <v>13.22</v>
      </c>
      <c r="T174" s="46">
        <v>30</v>
      </c>
      <c r="U174" s="46" t="s">
        <v>3372</v>
      </c>
      <c r="V174" s="48">
        <f t="shared" si="38"/>
        <v>11.870000000000001</v>
      </c>
      <c r="W174" s="46">
        <f t="shared" si="39"/>
        <v>60</v>
      </c>
      <c r="X174" s="46">
        <f t="shared" si="40"/>
        <v>1</v>
      </c>
      <c r="Y174" s="46">
        <f t="shared" si="41"/>
        <v>0</v>
      </c>
      <c r="Z174" s="46">
        <f t="shared" si="42"/>
        <v>2</v>
      </c>
      <c r="AA174" s="46">
        <f t="shared" si="43"/>
        <v>1</v>
      </c>
      <c r="AB174" s="46">
        <f t="shared" si="44"/>
        <v>3</v>
      </c>
      <c r="AC174" s="48">
        <f>IF(AB174=0,1,IF(AB174=1,0.99,IF(AB174=2,0.98,IF(AB174=3,0.97,IF(AB174=4,0.96,IF(AB174=5,0.95,IF(AB174=6,0.94)))))))</f>
        <v>0.97</v>
      </c>
      <c r="AD174" s="48">
        <f t="shared" si="45"/>
        <v>11.005000000000001</v>
      </c>
      <c r="AE174" s="48">
        <f t="shared" si="46"/>
        <v>10.674850000000001</v>
      </c>
      <c r="AF174" s="46">
        <f t="shared" si="47"/>
        <v>120</v>
      </c>
      <c r="AG174" s="128" t="s">
        <v>3453</v>
      </c>
      <c r="AH174" s="128" t="s">
        <v>3451</v>
      </c>
      <c r="AI174" s="128" t="s">
        <v>3455</v>
      </c>
      <c r="AJ174" s="128" t="s">
        <v>3456</v>
      </c>
      <c r="AK174" s="128" t="s">
        <v>3452</v>
      </c>
      <c r="AL174" s="128" t="s">
        <v>3459</v>
      </c>
      <c r="AM174" s="128" t="s">
        <v>3454</v>
      </c>
      <c r="AN174" s="128" t="s">
        <v>3457</v>
      </c>
      <c r="AO174" s="128" t="s">
        <v>3460</v>
      </c>
      <c r="AP174" s="128" t="s">
        <v>3458</v>
      </c>
      <c r="AQ174" s="191"/>
    </row>
    <row r="175" spans="1:43" s="16" customFormat="1" ht="27.75">
      <c r="A175" s="43">
        <v>168</v>
      </c>
      <c r="B175" s="44" t="s">
        <v>518</v>
      </c>
      <c r="C175" s="44" t="s">
        <v>519</v>
      </c>
      <c r="D175" s="45" t="s">
        <v>520</v>
      </c>
      <c r="E175" s="38">
        <v>5</v>
      </c>
      <c r="F175" s="48">
        <v>11.37</v>
      </c>
      <c r="G175" s="46">
        <v>30</v>
      </c>
      <c r="H175" s="46" t="s">
        <v>3372</v>
      </c>
      <c r="I175" s="48">
        <v>10.28</v>
      </c>
      <c r="J175" s="46">
        <v>30</v>
      </c>
      <c r="K175" s="46" t="s">
        <v>3373</v>
      </c>
      <c r="L175" s="84">
        <f t="shared" si="34"/>
        <v>10.824999999999999</v>
      </c>
      <c r="M175" s="38">
        <f t="shared" si="35"/>
        <v>60</v>
      </c>
      <c r="N175" s="38">
        <f t="shared" si="36"/>
        <v>1</v>
      </c>
      <c r="O175" s="38">
        <f t="shared" si="37"/>
        <v>0</v>
      </c>
      <c r="P175" s="48">
        <v>9.82</v>
      </c>
      <c r="Q175" s="46">
        <v>10</v>
      </c>
      <c r="R175" s="46" t="s">
        <v>3373</v>
      </c>
      <c r="S175" s="48">
        <v>10.38</v>
      </c>
      <c r="T175" s="46">
        <v>30</v>
      </c>
      <c r="U175" s="46" t="s">
        <v>3372</v>
      </c>
      <c r="V175" s="48">
        <f t="shared" si="38"/>
        <v>10.100000000000001</v>
      </c>
      <c r="W175" s="46">
        <f t="shared" si="39"/>
        <v>60</v>
      </c>
      <c r="X175" s="46">
        <f t="shared" si="40"/>
        <v>1</v>
      </c>
      <c r="Y175" s="46">
        <f t="shared" si="41"/>
        <v>1</v>
      </c>
      <c r="Z175" s="46">
        <f t="shared" si="42"/>
        <v>2</v>
      </c>
      <c r="AA175" s="46">
        <f t="shared" si="43"/>
        <v>1</v>
      </c>
      <c r="AB175" s="46">
        <f t="shared" si="44"/>
        <v>3</v>
      </c>
      <c r="AC175" s="48">
        <f>IF(AB175=0,1,IF(AB175=1,0.99,IF(AB175=2,0.98,IF(AB175=3,0.97,IF(AB175=4,0.96,IF(AB175=5,0.95,IF(AB175=6,0.94)))))))</f>
        <v>0.97</v>
      </c>
      <c r="AD175" s="48">
        <f t="shared" si="45"/>
        <v>10.4625</v>
      </c>
      <c r="AE175" s="48">
        <f t="shared" si="46"/>
        <v>10.148625000000001</v>
      </c>
      <c r="AF175" s="46">
        <f t="shared" si="47"/>
        <v>120</v>
      </c>
      <c r="AG175" s="128" t="s">
        <v>3456</v>
      </c>
      <c r="AH175" s="128" t="s">
        <v>3459</v>
      </c>
      <c r="AI175" s="128" t="s">
        <v>3457</v>
      </c>
      <c r="AJ175" s="128" t="s">
        <v>3452</v>
      </c>
      <c r="AK175" s="128" t="s">
        <v>3454</v>
      </c>
      <c r="AL175" s="128" t="s">
        <v>3455</v>
      </c>
      <c r="AM175" s="128" t="s">
        <v>3460</v>
      </c>
      <c r="AN175" s="128" t="s">
        <v>3458</v>
      </c>
      <c r="AO175" s="128" t="s">
        <v>3451</v>
      </c>
      <c r="AP175" s="128" t="s">
        <v>3453</v>
      </c>
      <c r="AQ175" s="191"/>
    </row>
    <row r="176" spans="1:43" s="16" customFormat="1" ht="27.75">
      <c r="A176" s="43">
        <v>169</v>
      </c>
      <c r="B176" s="44" t="s">
        <v>521</v>
      </c>
      <c r="C176" s="44" t="s">
        <v>522</v>
      </c>
      <c r="D176" s="45" t="s">
        <v>523</v>
      </c>
      <c r="E176" s="38">
        <v>5</v>
      </c>
      <c r="F176" s="48">
        <v>10</v>
      </c>
      <c r="G176" s="46">
        <v>30</v>
      </c>
      <c r="H176" s="46" t="s">
        <v>3373</v>
      </c>
      <c r="I176" s="48">
        <v>10</v>
      </c>
      <c r="J176" s="46">
        <v>30</v>
      </c>
      <c r="K176" s="46" t="s">
        <v>3373</v>
      </c>
      <c r="L176" s="84">
        <f t="shared" si="34"/>
        <v>10</v>
      </c>
      <c r="M176" s="38">
        <f t="shared" si="35"/>
        <v>60</v>
      </c>
      <c r="N176" s="38">
        <f t="shared" si="36"/>
        <v>2</v>
      </c>
      <c r="O176" s="38">
        <f t="shared" si="37"/>
        <v>0</v>
      </c>
      <c r="P176" s="48">
        <v>8.74</v>
      </c>
      <c r="Q176" s="46">
        <v>12</v>
      </c>
      <c r="R176" s="46" t="s">
        <v>3373</v>
      </c>
      <c r="S176" s="48">
        <v>10.99</v>
      </c>
      <c r="T176" s="46">
        <v>30</v>
      </c>
      <c r="U176" s="46" t="s">
        <v>3372</v>
      </c>
      <c r="V176" s="48">
        <f t="shared" si="38"/>
        <v>9.8650000000000002</v>
      </c>
      <c r="W176" s="46">
        <f t="shared" si="39"/>
        <v>42</v>
      </c>
      <c r="X176" s="46">
        <f t="shared" si="40"/>
        <v>1</v>
      </c>
      <c r="Y176" s="46">
        <f t="shared" si="41"/>
        <v>1</v>
      </c>
      <c r="Z176" s="46">
        <f t="shared" si="42"/>
        <v>3</v>
      </c>
      <c r="AA176" s="46">
        <f t="shared" si="43"/>
        <v>1</v>
      </c>
      <c r="AB176" s="46">
        <f t="shared" si="44"/>
        <v>4</v>
      </c>
      <c r="AC176" s="48">
        <f>IF(AB176=0,0.93,IF(AB176=1,0.92,IF(AB176=2,0.91,IF(AB176=3,0.9,IF(AB176=4,0.89,IF(AB176=5,0.88,IF(AB176=6,0.87)))))))</f>
        <v>0.89</v>
      </c>
      <c r="AD176" s="48">
        <f t="shared" si="45"/>
        <v>9.932500000000001</v>
      </c>
      <c r="AE176" s="48">
        <f t="shared" si="46"/>
        <v>8.8399250000000009</v>
      </c>
      <c r="AF176" s="46">
        <f t="shared" si="47"/>
        <v>102</v>
      </c>
      <c r="AG176" s="128" t="s">
        <v>3458</v>
      </c>
      <c r="AH176" s="128" t="s">
        <v>3452</v>
      </c>
      <c r="AI176" s="128" t="s">
        <v>3451</v>
      </c>
      <c r="AJ176" s="128" t="s">
        <v>3457</v>
      </c>
      <c r="AK176" s="128" t="s">
        <v>3460</v>
      </c>
      <c r="AL176" s="128" t="s">
        <v>3456</v>
      </c>
      <c r="AM176" s="128" t="s">
        <v>3455</v>
      </c>
      <c r="AN176" s="128" t="s">
        <v>3454</v>
      </c>
      <c r="AO176" s="128" t="s">
        <v>3459</v>
      </c>
      <c r="AP176" s="128" t="s">
        <v>3453</v>
      </c>
      <c r="AQ176" s="191"/>
    </row>
    <row r="177" spans="1:43" s="16" customFormat="1" ht="27.75">
      <c r="A177" s="43">
        <v>170</v>
      </c>
      <c r="B177" s="37" t="s">
        <v>467</v>
      </c>
      <c r="C177" s="37" t="s">
        <v>524</v>
      </c>
      <c r="D177" s="38" t="s">
        <v>525</v>
      </c>
      <c r="E177" s="38">
        <v>5</v>
      </c>
      <c r="F177" s="48">
        <v>10</v>
      </c>
      <c r="G177" s="46">
        <v>30</v>
      </c>
      <c r="H177" s="46" t="s">
        <v>3373</v>
      </c>
      <c r="I177" s="48">
        <v>10.19</v>
      </c>
      <c r="J177" s="46">
        <v>30</v>
      </c>
      <c r="K177" s="46" t="s">
        <v>3373</v>
      </c>
      <c r="L177" s="84">
        <f t="shared" si="34"/>
        <v>10.094999999999999</v>
      </c>
      <c r="M177" s="38">
        <f t="shared" si="35"/>
        <v>60</v>
      </c>
      <c r="N177" s="38">
        <f t="shared" si="36"/>
        <v>2</v>
      </c>
      <c r="O177" s="38">
        <f t="shared" si="37"/>
        <v>0</v>
      </c>
      <c r="P177" s="48">
        <v>9.27</v>
      </c>
      <c r="Q177" s="46">
        <v>7</v>
      </c>
      <c r="R177" s="46" t="s">
        <v>3373</v>
      </c>
      <c r="S177" s="48">
        <v>11.52</v>
      </c>
      <c r="T177" s="46">
        <v>30</v>
      </c>
      <c r="U177" s="46" t="s">
        <v>3372</v>
      </c>
      <c r="V177" s="48">
        <f t="shared" si="38"/>
        <v>10.395</v>
      </c>
      <c r="W177" s="46">
        <f t="shared" si="39"/>
        <v>60</v>
      </c>
      <c r="X177" s="46">
        <f t="shared" si="40"/>
        <v>1</v>
      </c>
      <c r="Y177" s="46">
        <f t="shared" si="41"/>
        <v>1</v>
      </c>
      <c r="Z177" s="46">
        <f t="shared" si="42"/>
        <v>3</v>
      </c>
      <c r="AA177" s="46">
        <f t="shared" si="43"/>
        <v>1</v>
      </c>
      <c r="AB177" s="46">
        <f t="shared" si="44"/>
        <v>4</v>
      </c>
      <c r="AC177" s="48">
        <f t="shared" ref="AC177:AC183" si="49">IF(AB177=0,1,IF(AB177=1,0.99,IF(AB177=2,0.98,IF(AB177=3,0.97,IF(AB177=4,0.96,IF(AB177=5,0.95,IF(AB177=6,0.94)))))))</f>
        <v>0.96</v>
      </c>
      <c r="AD177" s="48">
        <f t="shared" si="45"/>
        <v>10.244999999999999</v>
      </c>
      <c r="AE177" s="48">
        <f t="shared" si="46"/>
        <v>9.8351999999999986</v>
      </c>
      <c r="AF177" s="46">
        <f t="shared" si="47"/>
        <v>120</v>
      </c>
      <c r="AG177" s="128" t="s">
        <v>3456</v>
      </c>
      <c r="AH177" s="128" t="s">
        <v>3459</v>
      </c>
      <c r="AI177" s="128" t="s">
        <v>3457</v>
      </c>
      <c r="AJ177" s="128" t="s">
        <v>3452</v>
      </c>
      <c r="AK177" s="128" t="s">
        <v>3454</v>
      </c>
      <c r="AL177" s="128" t="s">
        <v>3455</v>
      </c>
      <c r="AM177" s="128" t="s">
        <v>3460</v>
      </c>
      <c r="AN177" s="128" t="s">
        <v>3458</v>
      </c>
      <c r="AO177" s="128" t="s">
        <v>3453</v>
      </c>
      <c r="AP177" s="128" t="s">
        <v>3451</v>
      </c>
      <c r="AQ177" s="191"/>
    </row>
    <row r="178" spans="1:43" s="16" customFormat="1" ht="27.75">
      <c r="A178" s="43">
        <v>171</v>
      </c>
      <c r="B178" s="37" t="s">
        <v>526</v>
      </c>
      <c r="C178" s="37" t="s">
        <v>527</v>
      </c>
      <c r="D178" s="38" t="s">
        <v>528</v>
      </c>
      <c r="E178" s="38">
        <v>5</v>
      </c>
      <c r="F178" s="48">
        <v>14.65</v>
      </c>
      <c r="G178" s="46">
        <v>30</v>
      </c>
      <c r="H178" s="46" t="s">
        <v>3372</v>
      </c>
      <c r="I178" s="48">
        <v>10.8</v>
      </c>
      <c r="J178" s="46">
        <v>30</v>
      </c>
      <c r="K178" s="46" t="s">
        <v>3372</v>
      </c>
      <c r="L178" s="84">
        <f t="shared" si="34"/>
        <v>12.725000000000001</v>
      </c>
      <c r="M178" s="38">
        <f t="shared" si="35"/>
        <v>60</v>
      </c>
      <c r="N178" s="38">
        <f t="shared" si="36"/>
        <v>0</v>
      </c>
      <c r="O178" s="38">
        <f t="shared" si="37"/>
        <v>0</v>
      </c>
      <c r="P178" s="48">
        <v>15.01</v>
      </c>
      <c r="Q178" s="46">
        <v>30</v>
      </c>
      <c r="R178" s="46" t="s">
        <v>3372</v>
      </c>
      <c r="S178" s="48">
        <v>15.84</v>
      </c>
      <c r="T178" s="46">
        <v>30</v>
      </c>
      <c r="U178" s="46" t="s">
        <v>3372</v>
      </c>
      <c r="V178" s="48">
        <f t="shared" si="38"/>
        <v>15.425000000000001</v>
      </c>
      <c r="W178" s="46">
        <f t="shared" si="39"/>
        <v>60</v>
      </c>
      <c r="X178" s="46">
        <f t="shared" si="40"/>
        <v>0</v>
      </c>
      <c r="Y178" s="46">
        <f t="shared" si="41"/>
        <v>0</v>
      </c>
      <c r="Z178" s="46">
        <f t="shared" si="42"/>
        <v>0</v>
      </c>
      <c r="AA178" s="46">
        <f t="shared" si="43"/>
        <v>0</v>
      </c>
      <c r="AB178" s="46">
        <f t="shared" si="44"/>
        <v>0</v>
      </c>
      <c r="AC178" s="48">
        <f t="shared" si="49"/>
        <v>1</v>
      </c>
      <c r="AD178" s="48">
        <f t="shared" si="45"/>
        <v>14.075000000000001</v>
      </c>
      <c r="AE178" s="48">
        <f t="shared" si="46"/>
        <v>14.075000000000001</v>
      </c>
      <c r="AF178" s="46">
        <f t="shared" si="47"/>
        <v>120</v>
      </c>
      <c r="AG178" s="128" t="s">
        <v>3451</v>
      </c>
      <c r="AH178" s="128" t="s">
        <v>3454</v>
      </c>
      <c r="AI178" s="128" t="s">
        <v>3453</v>
      </c>
      <c r="AJ178" s="128" t="s">
        <v>3455</v>
      </c>
      <c r="AK178" s="128" t="s">
        <v>3457</v>
      </c>
      <c r="AL178" s="128" t="s">
        <v>3456</v>
      </c>
      <c r="AM178" s="128" t="s">
        <v>3452</v>
      </c>
      <c r="AN178" s="128" t="s">
        <v>3460</v>
      </c>
      <c r="AO178" s="128" t="s">
        <v>3458</v>
      </c>
      <c r="AP178" s="128" t="s">
        <v>3459</v>
      </c>
      <c r="AQ178" s="191"/>
    </row>
    <row r="179" spans="1:43" s="16" customFormat="1" ht="27.75">
      <c r="A179" s="43">
        <v>172</v>
      </c>
      <c r="B179" s="37" t="s">
        <v>529</v>
      </c>
      <c r="C179" s="37" t="s">
        <v>3383</v>
      </c>
      <c r="D179" s="38" t="s">
        <v>530</v>
      </c>
      <c r="E179" s="38">
        <v>5</v>
      </c>
      <c r="F179" s="48">
        <v>10.38</v>
      </c>
      <c r="G179" s="46">
        <v>30</v>
      </c>
      <c r="H179" s="46" t="s">
        <v>3372</v>
      </c>
      <c r="I179" s="48">
        <v>11.06</v>
      </c>
      <c r="J179" s="46">
        <v>30</v>
      </c>
      <c r="K179" s="46" t="s">
        <v>3372</v>
      </c>
      <c r="L179" s="84">
        <f t="shared" si="34"/>
        <v>10.72</v>
      </c>
      <c r="M179" s="38">
        <f t="shared" si="35"/>
        <v>60</v>
      </c>
      <c r="N179" s="38">
        <f t="shared" si="36"/>
        <v>0</v>
      </c>
      <c r="O179" s="38">
        <f t="shared" si="37"/>
        <v>0</v>
      </c>
      <c r="P179" s="48">
        <v>10.87</v>
      </c>
      <c r="Q179" s="46">
        <v>30</v>
      </c>
      <c r="R179" s="46" t="s">
        <v>3372</v>
      </c>
      <c r="S179" s="48">
        <v>14.82</v>
      </c>
      <c r="T179" s="46">
        <v>30</v>
      </c>
      <c r="U179" s="46" t="s">
        <v>3372</v>
      </c>
      <c r="V179" s="48">
        <f t="shared" si="38"/>
        <v>12.844999999999999</v>
      </c>
      <c r="W179" s="46">
        <f t="shared" si="39"/>
        <v>60</v>
      </c>
      <c r="X179" s="46">
        <f t="shared" si="40"/>
        <v>0</v>
      </c>
      <c r="Y179" s="46">
        <f t="shared" si="41"/>
        <v>0</v>
      </c>
      <c r="Z179" s="46">
        <f t="shared" si="42"/>
        <v>0</v>
      </c>
      <c r="AA179" s="46">
        <f t="shared" si="43"/>
        <v>0</v>
      </c>
      <c r="AB179" s="46">
        <f t="shared" si="44"/>
        <v>0</v>
      </c>
      <c r="AC179" s="48">
        <f t="shared" si="49"/>
        <v>1</v>
      </c>
      <c r="AD179" s="48">
        <f t="shared" si="45"/>
        <v>11.782499999999999</v>
      </c>
      <c r="AE179" s="48">
        <f t="shared" si="46"/>
        <v>11.782499999999999</v>
      </c>
      <c r="AF179" s="46">
        <f t="shared" si="47"/>
        <v>120</v>
      </c>
      <c r="AG179" s="128" t="s">
        <v>3453</v>
      </c>
      <c r="AH179" s="128" t="s">
        <v>3456</v>
      </c>
      <c r="AI179" s="128" t="s">
        <v>3457</v>
      </c>
      <c r="AJ179" s="128" t="s">
        <v>3459</v>
      </c>
      <c r="AK179" s="128" t="s">
        <v>3452</v>
      </c>
      <c r="AL179" s="128" t="s">
        <v>3460</v>
      </c>
      <c r="AM179" s="128" t="s">
        <v>3458</v>
      </c>
      <c r="AN179" s="128" t="s">
        <v>3455</v>
      </c>
      <c r="AO179" s="128" t="s">
        <v>3454</v>
      </c>
      <c r="AP179" s="128" t="s">
        <v>3451</v>
      </c>
      <c r="AQ179" s="191"/>
    </row>
    <row r="180" spans="1:43" s="16" customFormat="1" ht="27.75">
      <c r="A180" s="43">
        <v>173</v>
      </c>
      <c r="B180" s="37" t="s">
        <v>531</v>
      </c>
      <c r="C180" s="37" t="s">
        <v>532</v>
      </c>
      <c r="D180" s="38" t="s">
        <v>533</v>
      </c>
      <c r="E180" s="38">
        <v>5</v>
      </c>
      <c r="F180" s="48">
        <v>10.23</v>
      </c>
      <c r="G180" s="46">
        <v>30</v>
      </c>
      <c r="H180" s="46" t="s">
        <v>3372</v>
      </c>
      <c r="I180" s="48">
        <v>12.01</v>
      </c>
      <c r="J180" s="46">
        <v>30</v>
      </c>
      <c r="K180" s="46" t="s">
        <v>3372</v>
      </c>
      <c r="L180" s="84">
        <f t="shared" si="34"/>
        <v>11.120000000000001</v>
      </c>
      <c r="M180" s="38">
        <f t="shared" si="35"/>
        <v>60</v>
      </c>
      <c r="N180" s="38">
        <f t="shared" si="36"/>
        <v>0</v>
      </c>
      <c r="O180" s="38">
        <f t="shared" si="37"/>
        <v>0</v>
      </c>
      <c r="P180" s="48">
        <v>10.28</v>
      </c>
      <c r="Q180" s="46">
        <v>30</v>
      </c>
      <c r="R180" s="46" t="s">
        <v>3372</v>
      </c>
      <c r="S180" s="48">
        <v>14.61</v>
      </c>
      <c r="T180" s="46">
        <v>30</v>
      </c>
      <c r="U180" s="46" t="s">
        <v>3372</v>
      </c>
      <c r="V180" s="48">
        <f t="shared" si="38"/>
        <v>12.445</v>
      </c>
      <c r="W180" s="46">
        <f t="shared" si="39"/>
        <v>60</v>
      </c>
      <c r="X180" s="46">
        <f t="shared" si="40"/>
        <v>0</v>
      </c>
      <c r="Y180" s="46">
        <f t="shared" si="41"/>
        <v>0</v>
      </c>
      <c r="Z180" s="46">
        <f t="shared" si="42"/>
        <v>0</v>
      </c>
      <c r="AA180" s="46">
        <f t="shared" si="43"/>
        <v>0</v>
      </c>
      <c r="AB180" s="46">
        <f t="shared" si="44"/>
        <v>0</v>
      </c>
      <c r="AC180" s="48">
        <f t="shared" si="49"/>
        <v>1</v>
      </c>
      <c r="AD180" s="48">
        <f t="shared" si="45"/>
        <v>11.782500000000001</v>
      </c>
      <c r="AE180" s="48">
        <f t="shared" si="46"/>
        <v>11.782500000000001</v>
      </c>
      <c r="AF180" s="46">
        <f t="shared" si="47"/>
        <v>120</v>
      </c>
      <c r="AG180" s="128" t="s">
        <v>3451</v>
      </c>
      <c r="AH180" s="128" t="s">
        <v>3452</v>
      </c>
      <c r="AI180" s="128" t="s">
        <v>3456</v>
      </c>
      <c r="AJ180" s="128" t="s">
        <v>3454</v>
      </c>
      <c r="AK180" s="128" t="s">
        <v>3457</v>
      </c>
      <c r="AL180" s="128" t="s">
        <v>3453</v>
      </c>
      <c r="AM180" s="128" t="s">
        <v>3455</v>
      </c>
      <c r="AN180" s="128" t="s">
        <v>3460</v>
      </c>
      <c r="AO180" s="128" t="s">
        <v>3459</v>
      </c>
      <c r="AP180" s="128" t="s">
        <v>3458</v>
      </c>
      <c r="AQ180" s="191"/>
    </row>
    <row r="181" spans="1:43" s="16" customFormat="1" ht="27.75">
      <c r="A181" s="43">
        <v>174</v>
      </c>
      <c r="B181" s="37" t="s">
        <v>534</v>
      </c>
      <c r="C181" s="37" t="s">
        <v>142</v>
      </c>
      <c r="D181" s="38" t="s">
        <v>535</v>
      </c>
      <c r="E181" s="38">
        <v>5</v>
      </c>
      <c r="F181" s="48">
        <v>12.73</v>
      </c>
      <c r="G181" s="46">
        <v>30</v>
      </c>
      <c r="H181" s="46" t="s">
        <v>3372</v>
      </c>
      <c r="I181" s="48">
        <v>11.99</v>
      </c>
      <c r="J181" s="46">
        <v>30</v>
      </c>
      <c r="K181" s="46" t="s">
        <v>3372</v>
      </c>
      <c r="L181" s="84">
        <f t="shared" si="34"/>
        <v>12.36</v>
      </c>
      <c r="M181" s="38">
        <f t="shared" si="35"/>
        <v>60</v>
      </c>
      <c r="N181" s="38">
        <f t="shared" si="36"/>
        <v>0</v>
      </c>
      <c r="O181" s="38">
        <f t="shared" si="37"/>
        <v>0</v>
      </c>
      <c r="P181" s="48">
        <v>11.92</v>
      </c>
      <c r="Q181" s="46">
        <v>30</v>
      </c>
      <c r="R181" s="46" t="s">
        <v>3372</v>
      </c>
      <c r="S181" s="48">
        <v>14.11</v>
      </c>
      <c r="T181" s="46">
        <v>30</v>
      </c>
      <c r="U181" s="46" t="s">
        <v>3372</v>
      </c>
      <c r="V181" s="48">
        <f t="shared" si="38"/>
        <v>13.015000000000001</v>
      </c>
      <c r="W181" s="46">
        <f t="shared" si="39"/>
        <v>60</v>
      </c>
      <c r="X181" s="46">
        <f t="shared" si="40"/>
        <v>0</v>
      </c>
      <c r="Y181" s="46">
        <f t="shared" si="41"/>
        <v>0</v>
      </c>
      <c r="Z181" s="46">
        <f t="shared" si="42"/>
        <v>0</v>
      </c>
      <c r="AA181" s="46">
        <f t="shared" si="43"/>
        <v>0</v>
      </c>
      <c r="AB181" s="46">
        <f t="shared" si="44"/>
        <v>0</v>
      </c>
      <c r="AC181" s="48">
        <f t="shared" si="49"/>
        <v>1</v>
      </c>
      <c r="AD181" s="48">
        <f t="shared" si="45"/>
        <v>12.6875</v>
      </c>
      <c r="AE181" s="48">
        <f t="shared" si="46"/>
        <v>12.6875</v>
      </c>
      <c r="AF181" s="46">
        <f t="shared" si="47"/>
        <v>120</v>
      </c>
      <c r="AG181" s="128" t="s">
        <v>3451</v>
      </c>
      <c r="AH181" s="128" t="s">
        <v>3452</v>
      </c>
      <c r="AI181" s="128" t="s">
        <v>3454</v>
      </c>
      <c r="AJ181" s="128" t="s">
        <v>3456</v>
      </c>
      <c r="AK181" s="128" t="s">
        <v>3457</v>
      </c>
      <c r="AL181" s="128" t="s">
        <v>3453</v>
      </c>
      <c r="AM181" s="128" t="s">
        <v>3453</v>
      </c>
      <c r="AN181" s="128" t="s">
        <v>3460</v>
      </c>
      <c r="AO181" s="128" t="s">
        <v>3455</v>
      </c>
      <c r="AP181" s="128" t="s">
        <v>3458</v>
      </c>
      <c r="AQ181" s="191"/>
    </row>
    <row r="182" spans="1:43" s="16" customFormat="1" ht="27.75">
      <c r="A182" s="43">
        <v>175</v>
      </c>
      <c r="B182" s="37" t="s">
        <v>536</v>
      </c>
      <c r="C182" s="37" t="s">
        <v>537</v>
      </c>
      <c r="D182" s="38" t="s">
        <v>538</v>
      </c>
      <c r="E182" s="38">
        <v>5</v>
      </c>
      <c r="F182" s="48">
        <v>10.85</v>
      </c>
      <c r="G182" s="46">
        <v>30</v>
      </c>
      <c r="H182" s="46" t="s">
        <v>3372</v>
      </c>
      <c r="I182" s="48">
        <v>10.95</v>
      </c>
      <c r="J182" s="46">
        <v>30</v>
      </c>
      <c r="K182" s="46" t="s">
        <v>3372</v>
      </c>
      <c r="L182" s="84">
        <f t="shared" si="34"/>
        <v>10.899999999999999</v>
      </c>
      <c r="M182" s="38">
        <f t="shared" si="35"/>
        <v>60</v>
      </c>
      <c r="N182" s="38">
        <f t="shared" si="36"/>
        <v>0</v>
      </c>
      <c r="O182" s="38">
        <f t="shared" si="37"/>
        <v>0</v>
      </c>
      <c r="P182" s="48">
        <v>11.53</v>
      </c>
      <c r="Q182" s="46">
        <v>30</v>
      </c>
      <c r="R182" s="46" t="s">
        <v>3372</v>
      </c>
      <c r="S182" s="48">
        <v>11.91</v>
      </c>
      <c r="T182" s="46">
        <v>30</v>
      </c>
      <c r="U182" s="46" t="s">
        <v>3372</v>
      </c>
      <c r="V182" s="48">
        <f t="shared" si="38"/>
        <v>11.719999999999999</v>
      </c>
      <c r="W182" s="46">
        <f t="shared" si="39"/>
        <v>60</v>
      </c>
      <c r="X182" s="46">
        <f t="shared" si="40"/>
        <v>0</v>
      </c>
      <c r="Y182" s="46">
        <f t="shared" si="41"/>
        <v>0</v>
      </c>
      <c r="Z182" s="46">
        <f t="shared" si="42"/>
        <v>0</v>
      </c>
      <c r="AA182" s="46">
        <f t="shared" si="43"/>
        <v>0</v>
      </c>
      <c r="AB182" s="46">
        <f t="shared" si="44"/>
        <v>0</v>
      </c>
      <c r="AC182" s="48">
        <f t="shared" si="49"/>
        <v>1</v>
      </c>
      <c r="AD182" s="48">
        <f t="shared" si="45"/>
        <v>11.309999999999999</v>
      </c>
      <c r="AE182" s="48">
        <f t="shared" si="46"/>
        <v>11.309999999999999</v>
      </c>
      <c r="AF182" s="46">
        <f t="shared" si="47"/>
        <v>120</v>
      </c>
      <c r="AG182" s="128" t="s">
        <v>3456</v>
      </c>
      <c r="AH182" s="128" t="s">
        <v>3457</v>
      </c>
      <c r="AI182" s="128" t="s">
        <v>3459</v>
      </c>
      <c r="AJ182" s="128" t="s">
        <v>3460</v>
      </c>
      <c r="AK182" s="128" t="s">
        <v>3455</v>
      </c>
      <c r="AL182" s="128" t="s">
        <v>3452</v>
      </c>
      <c r="AM182" s="128" t="s">
        <v>3451</v>
      </c>
      <c r="AN182" s="128" t="s">
        <v>3454</v>
      </c>
      <c r="AO182" s="128" t="s">
        <v>3453</v>
      </c>
      <c r="AP182" s="128" t="s">
        <v>3458</v>
      </c>
      <c r="AQ182" s="191"/>
    </row>
    <row r="183" spans="1:43" s="16" customFormat="1" ht="27.75">
      <c r="A183" s="43">
        <v>176</v>
      </c>
      <c r="B183" s="37" t="s">
        <v>539</v>
      </c>
      <c r="C183" s="37" t="s">
        <v>540</v>
      </c>
      <c r="D183" s="38" t="s">
        <v>541</v>
      </c>
      <c r="E183" s="38">
        <v>5</v>
      </c>
      <c r="F183" s="48">
        <v>11.88</v>
      </c>
      <c r="G183" s="46">
        <v>30</v>
      </c>
      <c r="H183" s="46" t="s">
        <v>3373</v>
      </c>
      <c r="I183" s="48">
        <v>10.35</v>
      </c>
      <c r="J183" s="46">
        <v>30</v>
      </c>
      <c r="K183" s="46" t="s">
        <v>3372</v>
      </c>
      <c r="L183" s="84">
        <f t="shared" si="34"/>
        <v>11.115</v>
      </c>
      <c r="M183" s="38">
        <f t="shared" si="35"/>
        <v>60</v>
      </c>
      <c r="N183" s="38">
        <f t="shared" si="36"/>
        <v>1</v>
      </c>
      <c r="O183" s="38">
        <f t="shared" si="37"/>
        <v>0</v>
      </c>
      <c r="P183" s="48">
        <v>9.73</v>
      </c>
      <c r="Q183" s="46">
        <v>10</v>
      </c>
      <c r="R183" s="46" t="s">
        <v>3373</v>
      </c>
      <c r="S183" s="48">
        <v>12.24</v>
      </c>
      <c r="T183" s="46">
        <v>30</v>
      </c>
      <c r="U183" s="46" t="s">
        <v>3372</v>
      </c>
      <c r="V183" s="48">
        <f t="shared" si="38"/>
        <v>10.984999999999999</v>
      </c>
      <c r="W183" s="46">
        <f t="shared" si="39"/>
        <v>60</v>
      </c>
      <c r="X183" s="46">
        <f t="shared" si="40"/>
        <v>1</v>
      </c>
      <c r="Y183" s="46">
        <f t="shared" si="41"/>
        <v>1</v>
      </c>
      <c r="Z183" s="46">
        <f t="shared" si="42"/>
        <v>2</v>
      </c>
      <c r="AA183" s="46">
        <f t="shared" si="43"/>
        <v>1</v>
      </c>
      <c r="AB183" s="46">
        <f t="shared" si="44"/>
        <v>3</v>
      </c>
      <c r="AC183" s="48">
        <f t="shared" si="49"/>
        <v>0.97</v>
      </c>
      <c r="AD183" s="48">
        <f t="shared" si="45"/>
        <v>11.05</v>
      </c>
      <c r="AE183" s="48">
        <f t="shared" si="46"/>
        <v>10.718500000000001</v>
      </c>
      <c r="AF183" s="46">
        <f t="shared" si="47"/>
        <v>120</v>
      </c>
      <c r="AG183" s="128" t="s">
        <v>3456</v>
      </c>
      <c r="AH183" s="128" t="s">
        <v>3457</v>
      </c>
      <c r="AI183" s="128" t="s">
        <v>3460</v>
      </c>
      <c r="AJ183" s="128" t="s">
        <v>3451</v>
      </c>
      <c r="AK183" s="128" t="s">
        <v>3455</v>
      </c>
      <c r="AL183" s="128" t="s">
        <v>3452</v>
      </c>
      <c r="AM183" s="128" t="s">
        <v>3453</v>
      </c>
      <c r="AN183" s="128" t="s">
        <v>3454</v>
      </c>
      <c r="AO183" s="128" t="s">
        <v>3458</v>
      </c>
      <c r="AP183" s="128" t="s">
        <v>3459</v>
      </c>
      <c r="AQ183" s="191"/>
    </row>
    <row r="184" spans="1:43" s="16" customFormat="1" ht="27.75">
      <c r="A184" s="43">
        <v>177</v>
      </c>
      <c r="B184" s="37" t="s">
        <v>542</v>
      </c>
      <c r="C184" s="37" t="s">
        <v>510</v>
      </c>
      <c r="D184" s="38" t="s">
        <v>543</v>
      </c>
      <c r="E184" s="38">
        <v>5</v>
      </c>
      <c r="F184" s="48">
        <v>10.43</v>
      </c>
      <c r="G184" s="46">
        <v>30</v>
      </c>
      <c r="H184" s="46" t="s">
        <v>3372</v>
      </c>
      <c r="I184" s="48">
        <v>10</v>
      </c>
      <c r="J184" s="46">
        <v>30</v>
      </c>
      <c r="K184" s="46" t="s">
        <v>3372</v>
      </c>
      <c r="L184" s="84">
        <f t="shared" si="34"/>
        <v>10.215</v>
      </c>
      <c r="M184" s="38">
        <f t="shared" si="35"/>
        <v>60</v>
      </c>
      <c r="N184" s="38">
        <f t="shared" si="36"/>
        <v>0</v>
      </c>
      <c r="O184" s="38">
        <f t="shared" si="37"/>
        <v>0</v>
      </c>
      <c r="P184" s="48">
        <v>11.01</v>
      </c>
      <c r="Q184" s="46">
        <v>30</v>
      </c>
      <c r="R184" s="46" t="s">
        <v>3372</v>
      </c>
      <c r="S184" s="48">
        <v>12.43</v>
      </c>
      <c r="T184" s="46">
        <v>30</v>
      </c>
      <c r="U184" s="46" t="s">
        <v>3372</v>
      </c>
      <c r="V184" s="48">
        <f t="shared" si="38"/>
        <v>11.719999999999999</v>
      </c>
      <c r="W184" s="46">
        <f t="shared" si="39"/>
        <v>60</v>
      </c>
      <c r="X184" s="46">
        <f t="shared" si="40"/>
        <v>0</v>
      </c>
      <c r="Y184" s="46">
        <f t="shared" si="41"/>
        <v>0</v>
      </c>
      <c r="Z184" s="46">
        <f t="shared" si="42"/>
        <v>0</v>
      </c>
      <c r="AA184" s="46">
        <f t="shared" si="43"/>
        <v>0</v>
      </c>
      <c r="AB184" s="46">
        <f t="shared" si="44"/>
        <v>0</v>
      </c>
      <c r="AC184" s="48">
        <f>IF(AB184=0,0.93,IF(AB184=1,0.92,IF(AB184=2,0.91,IF(AB184=3,0.9,IF(AB184=4,0.89,IF(AB184=5,0.88,IF(AB184=6,0.87)))))))</f>
        <v>0.93</v>
      </c>
      <c r="AD184" s="48">
        <f t="shared" si="45"/>
        <v>10.967499999999999</v>
      </c>
      <c r="AE184" s="48">
        <f t="shared" si="46"/>
        <v>10.199775000000001</v>
      </c>
      <c r="AF184" s="46">
        <f t="shared" si="47"/>
        <v>120</v>
      </c>
      <c r="AG184" s="128" t="s">
        <v>3453</v>
      </c>
      <c r="AH184" s="128" t="s">
        <v>3451</v>
      </c>
      <c r="AI184" s="128" t="s">
        <v>3456</v>
      </c>
      <c r="AJ184" s="128" t="s">
        <v>3452</v>
      </c>
      <c r="AK184" s="128" t="s">
        <v>3454</v>
      </c>
      <c r="AL184" s="128" t="s">
        <v>3457</v>
      </c>
      <c r="AM184" s="128" t="s">
        <v>3455</v>
      </c>
      <c r="AN184" s="128" t="s">
        <v>3460</v>
      </c>
      <c r="AO184" s="128" t="s">
        <v>3459</v>
      </c>
      <c r="AP184" s="128" t="s">
        <v>3458</v>
      </c>
      <c r="AQ184" s="191"/>
    </row>
    <row r="185" spans="1:43" s="16" customFormat="1" ht="27.75">
      <c r="A185" s="43">
        <v>178</v>
      </c>
      <c r="B185" s="37" t="s">
        <v>544</v>
      </c>
      <c r="C185" s="37" t="s">
        <v>545</v>
      </c>
      <c r="D185" s="38" t="s">
        <v>546</v>
      </c>
      <c r="E185" s="38">
        <v>5</v>
      </c>
      <c r="F185" s="48">
        <v>11.04</v>
      </c>
      <c r="G185" s="46">
        <v>30</v>
      </c>
      <c r="H185" s="46" t="s">
        <v>3372</v>
      </c>
      <c r="I185" s="48">
        <v>10.69</v>
      </c>
      <c r="J185" s="46">
        <v>30</v>
      </c>
      <c r="K185" s="46" t="s">
        <v>3373</v>
      </c>
      <c r="L185" s="84">
        <f t="shared" si="34"/>
        <v>10.864999999999998</v>
      </c>
      <c r="M185" s="38">
        <f t="shared" si="35"/>
        <v>60</v>
      </c>
      <c r="N185" s="38">
        <f t="shared" si="36"/>
        <v>1</v>
      </c>
      <c r="O185" s="38">
        <f t="shared" si="37"/>
        <v>0</v>
      </c>
      <c r="P185" s="48">
        <v>10.44</v>
      </c>
      <c r="Q185" s="46">
        <v>30</v>
      </c>
      <c r="R185" s="46" t="s">
        <v>3372</v>
      </c>
      <c r="S185" s="48">
        <v>12.96</v>
      </c>
      <c r="T185" s="46">
        <v>30</v>
      </c>
      <c r="U185" s="46" t="s">
        <v>3372</v>
      </c>
      <c r="V185" s="48">
        <f t="shared" si="38"/>
        <v>11.7</v>
      </c>
      <c r="W185" s="46">
        <f t="shared" si="39"/>
        <v>60</v>
      </c>
      <c r="X185" s="46">
        <f t="shared" si="40"/>
        <v>0</v>
      </c>
      <c r="Y185" s="46">
        <f t="shared" si="41"/>
        <v>0</v>
      </c>
      <c r="Z185" s="46">
        <f t="shared" si="42"/>
        <v>1</v>
      </c>
      <c r="AA185" s="46">
        <f t="shared" si="43"/>
        <v>0</v>
      </c>
      <c r="AB185" s="46">
        <f t="shared" si="44"/>
        <v>1</v>
      </c>
      <c r="AC185" s="48">
        <f t="shared" ref="AC185:AC195" si="50">IF(AB185=0,1,IF(AB185=1,0.99,IF(AB185=2,0.98,IF(AB185=3,0.97,IF(AB185=4,0.96,IF(AB185=5,0.95,IF(AB185=6,0.94)))))))</f>
        <v>0.99</v>
      </c>
      <c r="AD185" s="48">
        <f t="shared" si="45"/>
        <v>11.282499999999999</v>
      </c>
      <c r="AE185" s="48">
        <f t="shared" si="46"/>
        <v>11.169674999999998</v>
      </c>
      <c r="AF185" s="46">
        <f t="shared" si="47"/>
        <v>120</v>
      </c>
      <c r="AG185" s="128" t="s">
        <v>3452</v>
      </c>
      <c r="AH185" s="128" t="s">
        <v>3454</v>
      </c>
      <c r="AI185" s="128" t="s">
        <v>3451</v>
      </c>
      <c r="AJ185" s="128" t="s">
        <v>3456</v>
      </c>
      <c r="AK185" s="128" t="s">
        <v>3455</v>
      </c>
      <c r="AL185" s="128" t="s">
        <v>3453</v>
      </c>
      <c r="AM185" s="128" t="s">
        <v>3457</v>
      </c>
      <c r="AN185" s="128" t="s">
        <v>3459</v>
      </c>
      <c r="AO185" s="128" t="s">
        <v>3460</v>
      </c>
      <c r="AP185" s="128" t="s">
        <v>3458</v>
      </c>
      <c r="AQ185" s="191"/>
    </row>
    <row r="186" spans="1:43" s="16" customFormat="1" ht="27.75">
      <c r="A186" s="43">
        <v>179</v>
      </c>
      <c r="B186" s="37" t="s">
        <v>547</v>
      </c>
      <c r="C186" s="37" t="s">
        <v>548</v>
      </c>
      <c r="D186" s="38" t="s">
        <v>549</v>
      </c>
      <c r="E186" s="38">
        <v>5</v>
      </c>
      <c r="F186" s="48">
        <v>10</v>
      </c>
      <c r="G186" s="46">
        <v>30</v>
      </c>
      <c r="H186" s="46" t="s">
        <v>3373</v>
      </c>
      <c r="I186" s="48">
        <v>11.04</v>
      </c>
      <c r="J186" s="46">
        <v>30</v>
      </c>
      <c r="K186" s="46" t="s">
        <v>3373</v>
      </c>
      <c r="L186" s="84">
        <f t="shared" si="34"/>
        <v>10.52</v>
      </c>
      <c r="M186" s="38">
        <f t="shared" si="35"/>
        <v>60</v>
      </c>
      <c r="N186" s="38">
        <f t="shared" si="36"/>
        <v>2</v>
      </c>
      <c r="O186" s="38">
        <f t="shared" si="37"/>
        <v>0</v>
      </c>
      <c r="P186" s="48">
        <v>9.3699999999999992</v>
      </c>
      <c r="Q186" s="46">
        <v>10</v>
      </c>
      <c r="R186" s="46" t="s">
        <v>3373</v>
      </c>
      <c r="S186" s="48">
        <v>10.220000000000001</v>
      </c>
      <c r="T186" s="46">
        <v>30</v>
      </c>
      <c r="U186" s="46" t="s">
        <v>3372</v>
      </c>
      <c r="V186" s="48">
        <f t="shared" si="38"/>
        <v>9.7949999999999999</v>
      </c>
      <c r="W186" s="46">
        <f t="shared" si="39"/>
        <v>40</v>
      </c>
      <c r="X186" s="46">
        <f t="shared" si="40"/>
        <v>1</v>
      </c>
      <c r="Y186" s="46">
        <f t="shared" si="41"/>
        <v>1</v>
      </c>
      <c r="Z186" s="46">
        <f t="shared" si="42"/>
        <v>3</v>
      </c>
      <c r="AA186" s="46">
        <f t="shared" si="43"/>
        <v>1</v>
      </c>
      <c r="AB186" s="46">
        <f t="shared" si="44"/>
        <v>4</v>
      </c>
      <c r="AC186" s="48">
        <f t="shared" si="50"/>
        <v>0.96</v>
      </c>
      <c r="AD186" s="48">
        <f t="shared" si="45"/>
        <v>10.157499999999999</v>
      </c>
      <c r="AE186" s="48">
        <f t="shared" si="46"/>
        <v>9.751199999999999</v>
      </c>
      <c r="AF186" s="46">
        <f t="shared" si="47"/>
        <v>100</v>
      </c>
      <c r="AG186" s="128" t="s">
        <v>3453</v>
      </c>
      <c r="AH186" s="128" t="s">
        <v>3451</v>
      </c>
      <c r="AI186" s="128" t="s">
        <v>3456</v>
      </c>
      <c r="AJ186" s="128" t="s">
        <v>3452</v>
      </c>
      <c r="AK186" s="128" t="s">
        <v>3454</v>
      </c>
      <c r="AL186" s="128" t="s">
        <v>3457</v>
      </c>
      <c r="AM186" s="128" t="s">
        <v>3455</v>
      </c>
      <c r="AN186" s="128" t="s">
        <v>3460</v>
      </c>
      <c r="AO186" s="128" t="s">
        <v>3458</v>
      </c>
      <c r="AP186" s="128" t="s">
        <v>3459</v>
      </c>
      <c r="AQ186" s="191"/>
    </row>
    <row r="187" spans="1:43" s="16" customFormat="1" ht="27.75">
      <c r="A187" s="43">
        <v>180</v>
      </c>
      <c r="B187" s="37" t="s">
        <v>550</v>
      </c>
      <c r="C187" s="37" t="s">
        <v>551</v>
      </c>
      <c r="D187" s="38" t="s">
        <v>552</v>
      </c>
      <c r="E187" s="38">
        <v>5</v>
      </c>
      <c r="F187" s="48">
        <v>10</v>
      </c>
      <c r="G187" s="46">
        <v>30</v>
      </c>
      <c r="H187" s="46" t="s">
        <v>3373</v>
      </c>
      <c r="I187" s="48">
        <v>11.56</v>
      </c>
      <c r="J187" s="46">
        <v>30</v>
      </c>
      <c r="K187" s="46" t="s">
        <v>3372</v>
      </c>
      <c r="L187" s="84">
        <f t="shared" si="34"/>
        <v>10.780000000000001</v>
      </c>
      <c r="M187" s="38">
        <f t="shared" si="35"/>
        <v>60</v>
      </c>
      <c r="N187" s="38">
        <f t="shared" si="36"/>
        <v>1</v>
      </c>
      <c r="O187" s="38">
        <f t="shared" si="37"/>
        <v>0</v>
      </c>
      <c r="P187" s="48">
        <v>12.04</v>
      </c>
      <c r="Q187" s="46">
        <v>30</v>
      </c>
      <c r="R187" s="46" t="s">
        <v>3372</v>
      </c>
      <c r="S187" s="48">
        <v>13.89</v>
      </c>
      <c r="T187" s="46">
        <v>30</v>
      </c>
      <c r="U187" s="46" t="s">
        <v>3372</v>
      </c>
      <c r="V187" s="48">
        <f t="shared" si="38"/>
        <v>12.965</v>
      </c>
      <c r="W187" s="46">
        <f t="shared" si="39"/>
        <v>60</v>
      </c>
      <c r="X187" s="46">
        <f t="shared" si="40"/>
        <v>0</v>
      </c>
      <c r="Y187" s="46">
        <f t="shared" si="41"/>
        <v>0</v>
      </c>
      <c r="Z187" s="46">
        <f t="shared" si="42"/>
        <v>1</v>
      </c>
      <c r="AA187" s="46">
        <f t="shared" si="43"/>
        <v>0</v>
      </c>
      <c r="AB187" s="46">
        <f t="shared" si="44"/>
        <v>1</v>
      </c>
      <c r="AC187" s="48">
        <f t="shared" si="50"/>
        <v>0.99</v>
      </c>
      <c r="AD187" s="48">
        <f t="shared" si="45"/>
        <v>11.8725</v>
      </c>
      <c r="AE187" s="48">
        <f t="shared" si="46"/>
        <v>11.753775000000001</v>
      </c>
      <c r="AF187" s="46">
        <f t="shared" si="47"/>
        <v>120</v>
      </c>
      <c r="AG187" s="128" t="s">
        <v>3453</v>
      </c>
      <c r="AH187" s="128" t="s">
        <v>3457</v>
      </c>
      <c r="AI187" s="128" t="s">
        <v>3452</v>
      </c>
      <c r="AJ187" s="128" t="s">
        <v>3455</v>
      </c>
      <c r="AK187" s="128" t="s">
        <v>3454</v>
      </c>
      <c r="AL187" s="128" t="s">
        <v>3460</v>
      </c>
      <c r="AM187" s="128" t="s">
        <v>3456</v>
      </c>
      <c r="AN187" s="128" t="s">
        <v>3451</v>
      </c>
      <c r="AO187" s="128" t="s">
        <v>3459</v>
      </c>
      <c r="AP187" s="128" t="s">
        <v>3458</v>
      </c>
      <c r="AQ187" s="191"/>
    </row>
    <row r="188" spans="1:43" s="16" customFormat="1" ht="27.75">
      <c r="A188" s="43">
        <v>181</v>
      </c>
      <c r="B188" s="37" t="s">
        <v>553</v>
      </c>
      <c r="C188" s="37" t="s">
        <v>554</v>
      </c>
      <c r="D188" s="38" t="s">
        <v>555</v>
      </c>
      <c r="E188" s="38">
        <v>5</v>
      </c>
      <c r="F188" s="48">
        <v>14.07</v>
      </c>
      <c r="G188" s="46">
        <v>30</v>
      </c>
      <c r="H188" s="46" t="s">
        <v>3372</v>
      </c>
      <c r="I188" s="48">
        <v>12.94</v>
      </c>
      <c r="J188" s="46">
        <v>30</v>
      </c>
      <c r="K188" s="46" t="s">
        <v>3372</v>
      </c>
      <c r="L188" s="84">
        <f t="shared" si="34"/>
        <v>13.504999999999999</v>
      </c>
      <c r="M188" s="38">
        <f t="shared" si="35"/>
        <v>60</v>
      </c>
      <c r="N188" s="38">
        <f t="shared" si="36"/>
        <v>0</v>
      </c>
      <c r="O188" s="38">
        <f t="shared" si="37"/>
        <v>0</v>
      </c>
      <c r="P188" s="48">
        <v>12.78</v>
      </c>
      <c r="Q188" s="46">
        <v>30</v>
      </c>
      <c r="R188" s="46" t="s">
        <v>3372</v>
      </c>
      <c r="S188" s="48">
        <v>13.48</v>
      </c>
      <c r="T188" s="46">
        <v>30</v>
      </c>
      <c r="U188" s="46" t="s">
        <v>3372</v>
      </c>
      <c r="V188" s="48">
        <f t="shared" si="38"/>
        <v>13.129999999999999</v>
      </c>
      <c r="W188" s="46">
        <f t="shared" si="39"/>
        <v>60</v>
      </c>
      <c r="X188" s="46">
        <f t="shared" si="40"/>
        <v>0</v>
      </c>
      <c r="Y188" s="46">
        <f t="shared" si="41"/>
        <v>0</v>
      </c>
      <c r="Z188" s="46">
        <f t="shared" si="42"/>
        <v>0</v>
      </c>
      <c r="AA188" s="46">
        <f t="shared" si="43"/>
        <v>0</v>
      </c>
      <c r="AB188" s="46">
        <f t="shared" si="44"/>
        <v>0</v>
      </c>
      <c r="AC188" s="48">
        <f t="shared" si="50"/>
        <v>1</v>
      </c>
      <c r="AD188" s="48">
        <f t="shared" si="45"/>
        <v>13.317499999999999</v>
      </c>
      <c r="AE188" s="48">
        <f t="shared" si="46"/>
        <v>13.317499999999999</v>
      </c>
      <c r="AF188" s="46">
        <f t="shared" si="47"/>
        <v>120</v>
      </c>
      <c r="AG188" s="128" t="s">
        <v>3457</v>
      </c>
      <c r="AH188" s="128" t="s">
        <v>3453</v>
      </c>
      <c r="AI188" s="128" t="s">
        <v>3455</v>
      </c>
      <c r="AJ188" s="128" t="s">
        <v>3452</v>
      </c>
      <c r="AK188" s="128" t="s">
        <v>3454</v>
      </c>
      <c r="AL188" s="128" t="s">
        <v>3456</v>
      </c>
      <c r="AM188" s="128" t="s">
        <v>3451</v>
      </c>
      <c r="AN188" s="128" t="s">
        <v>3460</v>
      </c>
      <c r="AO188" s="128" t="s">
        <v>3459</v>
      </c>
      <c r="AP188" s="128" t="s">
        <v>3458</v>
      </c>
      <c r="AQ188" s="191"/>
    </row>
    <row r="189" spans="1:43" s="16" customFormat="1" ht="27.75">
      <c r="A189" s="43">
        <v>182</v>
      </c>
      <c r="B189" s="37" t="s">
        <v>556</v>
      </c>
      <c r="C189" s="37" t="s">
        <v>557</v>
      </c>
      <c r="D189" s="38" t="s">
        <v>558</v>
      </c>
      <c r="E189" s="38">
        <v>5</v>
      </c>
      <c r="F189" s="48">
        <v>11.44</v>
      </c>
      <c r="G189" s="46">
        <v>30</v>
      </c>
      <c r="H189" s="46" t="s">
        <v>3372</v>
      </c>
      <c r="I189" s="48">
        <v>10.44</v>
      </c>
      <c r="J189" s="46">
        <v>30</v>
      </c>
      <c r="K189" s="46" t="s">
        <v>3372</v>
      </c>
      <c r="L189" s="84">
        <f t="shared" si="34"/>
        <v>10.94</v>
      </c>
      <c r="M189" s="38">
        <f t="shared" si="35"/>
        <v>60</v>
      </c>
      <c r="N189" s="38">
        <f t="shared" si="36"/>
        <v>0</v>
      </c>
      <c r="O189" s="38">
        <f t="shared" si="37"/>
        <v>0</v>
      </c>
      <c r="P189" s="48">
        <v>11.45</v>
      </c>
      <c r="Q189" s="46">
        <v>30</v>
      </c>
      <c r="R189" s="46" t="s">
        <v>3372</v>
      </c>
      <c r="S189" s="48">
        <v>14.5</v>
      </c>
      <c r="T189" s="46">
        <v>30</v>
      </c>
      <c r="U189" s="46" t="s">
        <v>3372</v>
      </c>
      <c r="V189" s="48">
        <f t="shared" si="38"/>
        <v>12.975</v>
      </c>
      <c r="W189" s="46">
        <f t="shared" si="39"/>
        <v>60</v>
      </c>
      <c r="X189" s="46">
        <f t="shared" si="40"/>
        <v>0</v>
      </c>
      <c r="Y189" s="46">
        <f t="shared" si="41"/>
        <v>0</v>
      </c>
      <c r="Z189" s="46">
        <f t="shared" si="42"/>
        <v>0</v>
      </c>
      <c r="AA189" s="46">
        <f t="shared" si="43"/>
        <v>0</v>
      </c>
      <c r="AB189" s="46">
        <f t="shared" si="44"/>
        <v>0</v>
      </c>
      <c r="AC189" s="48">
        <f t="shared" si="50"/>
        <v>1</v>
      </c>
      <c r="AD189" s="48">
        <f t="shared" si="45"/>
        <v>11.9575</v>
      </c>
      <c r="AE189" s="48">
        <f t="shared" si="46"/>
        <v>11.9575</v>
      </c>
      <c r="AF189" s="46">
        <f t="shared" si="47"/>
        <v>120</v>
      </c>
      <c r="AG189" s="128" t="s">
        <v>3451</v>
      </c>
      <c r="AH189" s="128" t="s">
        <v>3452</v>
      </c>
      <c r="AI189" s="128" t="s">
        <v>3453</v>
      </c>
      <c r="AJ189" s="128" t="s">
        <v>3455</v>
      </c>
      <c r="AK189" s="128" t="s">
        <v>3454</v>
      </c>
      <c r="AL189" s="128" t="s">
        <v>3456</v>
      </c>
      <c r="AM189" s="128" t="s">
        <v>3457</v>
      </c>
      <c r="AN189" s="128" t="s">
        <v>3459</v>
      </c>
      <c r="AO189" s="128" t="s">
        <v>3460</v>
      </c>
      <c r="AP189" s="128" t="s">
        <v>3458</v>
      </c>
      <c r="AQ189" s="191"/>
    </row>
    <row r="190" spans="1:43" s="16" customFormat="1" ht="27.75">
      <c r="A190" s="43">
        <v>183</v>
      </c>
      <c r="B190" s="37" t="s">
        <v>559</v>
      </c>
      <c r="C190" s="37" t="s">
        <v>560</v>
      </c>
      <c r="D190" s="38" t="s">
        <v>561</v>
      </c>
      <c r="E190" s="38">
        <v>5</v>
      </c>
      <c r="F190" s="48">
        <v>13.83</v>
      </c>
      <c r="G190" s="46">
        <v>30</v>
      </c>
      <c r="H190" s="46" t="s">
        <v>3372</v>
      </c>
      <c r="I190" s="48">
        <v>12.9</v>
      </c>
      <c r="J190" s="46">
        <v>30</v>
      </c>
      <c r="K190" s="46" t="s">
        <v>3372</v>
      </c>
      <c r="L190" s="84">
        <f t="shared" si="34"/>
        <v>13.365</v>
      </c>
      <c r="M190" s="38">
        <f t="shared" si="35"/>
        <v>60</v>
      </c>
      <c r="N190" s="38">
        <f t="shared" si="36"/>
        <v>0</v>
      </c>
      <c r="O190" s="38">
        <f t="shared" si="37"/>
        <v>0</v>
      </c>
      <c r="P190" s="48">
        <v>13</v>
      </c>
      <c r="Q190" s="46">
        <v>30</v>
      </c>
      <c r="R190" s="46" t="s">
        <v>3372</v>
      </c>
      <c r="S190" s="48">
        <v>15.38</v>
      </c>
      <c r="T190" s="46">
        <v>30</v>
      </c>
      <c r="U190" s="46" t="s">
        <v>3372</v>
      </c>
      <c r="V190" s="48">
        <f t="shared" si="38"/>
        <v>14.190000000000001</v>
      </c>
      <c r="W190" s="46">
        <f t="shared" si="39"/>
        <v>60</v>
      </c>
      <c r="X190" s="46">
        <f t="shared" si="40"/>
        <v>0</v>
      </c>
      <c r="Y190" s="46">
        <f t="shared" si="41"/>
        <v>0</v>
      </c>
      <c r="Z190" s="46">
        <f t="shared" si="42"/>
        <v>0</v>
      </c>
      <c r="AA190" s="46">
        <f t="shared" si="43"/>
        <v>0</v>
      </c>
      <c r="AB190" s="46">
        <f t="shared" si="44"/>
        <v>0</v>
      </c>
      <c r="AC190" s="48">
        <f t="shared" si="50"/>
        <v>1</v>
      </c>
      <c r="AD190" s="48">
        <f t="shared" si="45"/>
        <v>13.7775</v>
      </c>
      <c r="AE190" s="48">
        <f t="shared" si="46"/>
        <v>13.7775</v>
      </c>
      <c r="AF190" s="46">
        <f t="shared" si="47"/>
        <v>120</v>
      </c>
      <c r="AG190" s="128" t="s">
        <v>3453</v>
      </c>
      <c r="AH190" s="128" t="s">
        <v>3451</v>
      </c>
      <c r="AI190" s="128" t="s">
        <v>3456</v>
      </c>
      <c r="AJ190" s="128" t="s">
        <v>3454</v>
      </c>
      <c r="AK190" s="128" t="s">
        <v>3457</v>
      </c>
      <c r="AL190" s="128" t="s">
        <v>3452</v>
      </c>
      <c r="AM190" s="128" t="s">
        <v>3455</v>
      </c>
      <c r="AN190" s="128" t="s">
        <v>3460</v>
      </c>
      <c r="AO190" s="128" t="s">
        <v>3459</v>
      </c>
      <c r="AP190" s="128" t="s">
        <v>3458</v>
      </c>
      <c r="AQ190" s="191"/>
    </row>
    <row r="191" spans="1:43" s="16" customFormat="1" ht="27.75">
      <c r="A191" s="43">
        <v>184</v>
      </c>
      <c r="B191" s="37" t="s">
        <v>562</v>
      </c>
      <c r="C191" s="37" t="s">
        <v>71</v>
      </c>
      <c r="D191" s="38" t="s">
        <v>563</v>
      </c>
      <c r="E191" s="38">
        <v>5</v>
      </c>
      <c r="F191" s="48">
        <v>11.26</v>
      </c>
      <c r="G191" s="46">
        <v>30</v>
      </c>
      <c r="H191" s="46" t="s">
        <v>3372</v>
      </c>
      <c r="I191" s="48">
        <v>11.56</v>
      </c>
      <c r="J191" s="46">
        <v>30</v>
      </c>
      <c r="K191" s="46" t="s">
        <v>3372</v>
      </c>
      <c r="L191" s="84">
        <f t="shared" si="34"/>
        <v>11.41</v>
      </c>
      <c r="M191" s="38">
        <f t="shared" si="35"/>
        <v>60</v>
      </c>
      <c r="N191" s="38">
        <f t="shared" si="36"/>
        <v>0</v>
      </c>
      <c r="O191" s="38">
        <f t="shared" si="37"/>
        <v>0</v>
      </c>
      <c r="P191" s="48">
        <v>11.18</v>
      </c>
      <c r="Q191" s="46">
        <v>30</v>
      </c>
      <c r="R191" s="46" t="s">
        <v>3372</v>
      </c>
      <c r="S191" s="48">
        <v>13.06</v>
      </c>
      <c r="T191" s="46">
        <v>30</v>
      </c>
      <c r="U191" s="46" t="s">
        <v>3372</v>
      </c>
      <c r="V191" s="48">
        <f t="shared" si="38"/>
        <v>12.120000000000001</v>
      </c>
      <c r="W191" s="46">
        <f t="shared" si="39"/>
        <v>60</v>
      </c>
      <c r="X191" s="46">
        <f t="shared" si="40"/>
        <v>0</v>
      </c>
      <c r="Y191" s="46">
        <f t="shared" si="41"/>
        <v>0</v>
      </c>
      <c r="Z191" s="46">
        <f t="shared" si="42"/>
        <v>0</v>
      </c>
      <c r="AA191" s="46">
        <f t="shared" si="43"/>
        <v>0</v>
      </c>
      <c r="AB191" s="46">
        <f t="shared" si="44"/>
        <v>0</v>
      </c>
      <c r="AC191" s="48">
        <f t="shared" si="50"/>
        <v>1</v>
      </c>
      <c r="AD191" s="48">
        <f t="shared" si="45"/>
        <v>11.765000000000001</v>
      </c>
      <c r="AE191" s="48">
        <f t="shared" si="46"/>
        <v>11.765000000000001</v>
      </c>
      <c r="AF191" s="46">
        <f t="shared" si="47"/>
        <v>120</v>
      </c>
      <c r="AG191" s="128" t="s">
        <v>3455</v>
      </c>
      <c r="AH191" s="128" t="s">
        <v>3459</v>
      </c>
      <c r="AI191" s="128" t="s">
        <v>3451</v>
      </c>
      <c r="AJ191" s="128" t="s">
        <v>3452</v>
      </c>
      <c r="AK191" s="128" t="s">
        <v>3457</v>
      </c>
      <c r="AL191" s="128" t="s">
        <v>3453</v>
      </c>
      <c r="AM191" s="128" t="s">
        <v>3460</v>
      </c>
      <c r="AN191" s="128" t="s">
        <v>3456</v>
      </c>
      <c r="AO191" s="128" t="s">
        <v>3459</v>
      </c>
      <c r="AP191" s="128" t="s">
        <v>3458</v>
      </c>
      <c r="AQ191" s="191"/>
    </row>
    <row r="192" spans="1:43" s="16" customFormat="1" ht="27.75">
      <c r="A192" s="43">
        <v>185</v>
      </c>
      <c r="B192" s="44" t="s">
        <v>564</v>
      </c>
      <c r="C192" s="44" t="s">
        <v>565</v>
      </c>
      <c r="D192" s="45" t="s">
        <v>566</v>
      </c>
      <c r="E192" s="38">
        <v>5</v>
      </c>
      <c r="F192" s="48">
        <v>12.44</v>
      </c>
      <c r="G192" s="46">
        <v>30</v>
      </c>
      <c r="H192" s="46" t="s">
        <v>3372</v>
      </c>
      <c r="I192" s="48">
        <v>11.73</v>
      </c>
      <c r="J192" s="46">
        <v>30</v>
      </c>
      <c r="K192" s="46" t="s">
        <v>3372</v>
      </c>
      <c r="L192" s="84">
        <f t="shared" si="34"/>
        <v>12.085000000000001</v>
      </c>
      <c r="M192" s="38">
        <f t="shared" si="35"/>
        <v>60</v>
      </c>
      <c r="N192" s="38">
        <f t="shared" si="36"/>
        <v>0</v>
      </c>
      <c r="O192" s="38">
        <f t="shared" si="37"/>
        <v>0</v>
      </c>
      <c r="P192" s="48">
        <v>11.29</v>
      </c>
      <c r="Q192" s="46">
        <v>30</v>
      </c>
      <c r="R192" s="46" t="s">
        <v>3372</v>
      </c>
      <c r="S192" s="48">
        <v>14.91</v>
      </c>
      <c r="T192" s="46">
        <v>30</v>
      </c>
      <c r="U192" s="46" t="s">
        <v>3372</v>
      </c>
      <c r="V192" s="48">
        <f t="shared" si="38"/>
        <v>13.1</v>
      </c>
      <c r="W192" s="46">
        <f t="shared" si="39"/>
        <v>60</v>
      </c>
      <c r="X192" s="46">
        <f t="shared" si="40"/>
        <v>0</v>
      </c>
      <c r="Y192" s="46">
        <f t="shared" si="41"/>
        <v>0</v>
      </c>
      <c r="Z192" s="46">
        <f t="shared" si="42"/>
        <v>0</v>
      </c>
      <c r="AA192" s="46">
        <f t="shared" si="43"/>
        <v>0</v>
      </c>
      <c r="AB192" s="46">
        <f t="shared" si="44"/>
        <v>0</v>
      </c>
      <c r="AC192" s="48">
        <f t="shared" si="50"/>
        <v>1</v>
      </c>
      <c r="AD192" s="48">
        <f t="shared" si="45"/>
        <v>12.592500000000001</v>
      </c>
      <c r="AE192" s="48">
        <f t="shared" si="46"/>
        <v>12.592500000000001</v>
      </c>
      <c r="AF192" s="46">
        <f t="shared" si="47"/>
        <v>120</v>
      </c>
      <c r="AG192" s="128" t="s">
        <v>3451</v>
      </c>
      <c r="AH192" s="128" t="s">
        <v>3453</v>
      </c>
      <c r="AI192" s="128" t="s">
        <v>3456</v>
      </c>
      <c r="AJ192" s="128" t="s">
        <v>3452</v>
      </c>
      <c r="AK192" s="128" t="s">
        <v>3454</v>
      </c>
      <c r="AL192" s="128" t="s">
        <v>3455</v>
      </c>
      <c r="AM192" s="128" t="s">
        <v>3457</v>
      </c>
      <c r="AN192" s="128" t="s">
        <v>3460</v>
      </c>
      <c r="AO192" s="128" t="s">
        <v>3458</v>
      </c>
      <c r="AP192" s="128" t="s">
        <v>3459</v>
      </c>
      <c r="AQ192" s="191"/>
    </row>
    <row r="193" spans="1:43" s="16" customFormat="1" ht="27.75">
      <c r="A193" s="43">
        <v>186</v>
      </c>
      <c r="B193" s="44" t="s">
        <v>567</v>
      </c>
      <c r="C193" s="44" t="s">
        <v>568</v>
      </c>
      <c r="D193" s="45" t="s">
        <v>569</v>
      </c>
      <c r="E193" s="38">
        <v>5</v>
      </c>
      <c r="F193" s="48">
        <v>12.18</v>
      </c>
      <c r="G193" s="46">
        <v>30</v>
      </c>
      <c r="H193" s="46" t="s">
        <v>3373</v>
      </c>
      <c r="I193" s="48">
        <v>8.18</v>
      </c>
      <c r="J193" s="46">
        <v>12</v>
      </c>
      <c r="K193" s="46" t="s">
        <v>3372</v>
      </c>
      <c r="L193" s="84">
        <f t="shared" si="34"/>
        <v>10.18</v>
      </c>
      <c r="M193" s="38">
        <f t="shared" si="35"/>
        <v>60</v>
      </c>
      <c r="N193" s="38">
        <f t="shared" si="36"/>
        <v>1</v>
      </c>
      <c r="O193" s="38">
        <f t="shared" si="37"/>
        <v>1</v>
      </c>
      <c r="P193" s="48">
        <v>9.4700000000000006</v>
      </c>
      <c r="Q193" s="46">
        <v>12</v>
      </c>
      <c r="R193" s="46" t="s">
        <v>3373</v>
      </c>
      <c r="S193" s="48">
        <v>12.63</v>
      </c>
      <c r="T193" s="46">
        <v>30</v>
      </c>
      <c r="U193" s="46" t="s">
        <v>3372</v>
      </c>
      <c r="V193" s="48">
        <f t="shared" si="38"/>
        <v>11.05</v>
      </c>
      <c r="W193" s="46">
        <f t="shared" si="39"/>
        <v>60</v>
      </c>
      <c r="X193" s="46">
        <f t="shared" si="40"/>
        <v>1</v>
      </c>
      <c r="Y193" s="46">
        <f t="shared" si="41"/>
        <v>1</v>
      </c>
      <c r="Z193" s="46">
        <f t="shared" si="42"/>
        <v>2</v>
      </c>
      <c r="AA193" s="46">
        <f t="shared" si="43"/>
        <v>2</v>
      </c>
      <c r="AB193" s="46">
        <f t="shared" si="44"/>
        <v>4</v>
      </c>
      <c r="AC193" s="48">
        <f t="shared" si="50"/>
        <v>0.96</v>
      </c>
      <c r="AD193" s="48">
        <f t="shared" si="45"/>
        <v>10.615</v>
      </c>
      <c r="AE193" s="48">
        <f t="shared" si="46"/>
        <v>10.1904</v>
      </c>
      <c r="AF193" s="46">
        <f t="shared" si="47"/>
        <v>120</v>
      </c>
      <c r="AG193" s="128" t="s">
        <v>3456</v>
      </c>
      <c r="AH193" s="128" t="s">
        <v>3451</v>
      </c>
      <c r="AI193" s="128" t="s">
        <v>3452</v>
      </c>
      <c r="AJ193" s="128" t="s">
        <v>3457</v>
      </c>
      <c r="AK193" s="128" t="s">
        <v>3460</v>
      </c>
      <c r="AL193" s="128" t="s">
        <v>3453</v>
      </c>
      <c r="AM193" s="128" t="s">
        <v>3455</v>
      </c>
      <c r="AN193" s="128" t="s">
        <v>3454</v>
      </c>
      <c r="AO193" s="128" t="s">
        <v>3458</v>
      </c>
      <c r="AP193" s="128" t="s">
        <v>3459</v>
      </c>
      <c r="AQ193" s="191"/>
    </row>
    <row r="194" spans="1:43" s="16" customFormat="1" ht="27.75">
      <c r="A194" s="43">
        <v>187</v>
      </c>
      <c r="B194" s="44" t="s">
        <v>570</v>
      </c>
      <c r="C194" s="44" t="s">
        <v>571</v>
      </c>
      <c r="D194" s="45" t="s">
        <v>572</v>
      </c>
      <c r="E194" s="38">
        <v>5</v>
      </c>
      <c r="F194" s="48">
        <v>10.119999999999999</v>
      </c>
      <c r="G194" s="46">
        <v>30</v>
      </c>
      <c r="H194" s="46" t="s">
        <v>3372</v>
      </c>
      <c r="I194" s="48">
        <v>9.8800000000000008</v>
      </c>
      <c r="J194" s="46">
        <v>13</v>
      </c>
      <c r="K194" s="46" t="s">
        <v>3373</v>
      </c>
      <c r="L194" s="84">
        <f t="shared" si="34"/>
        <v>10</v>
      </c>
      <c r="M194" s="38">
        <f t="shared" si="35"/>
        <v>60</v>
      </c>
      <c r="N194" s="38">
        <f t="shared" si="36"/>
        <v>1</v>
      </c>
      <c r="O194" s="38">
        <f t="shared" si="37"/>
        <v>1</v>
      </c>
      <c r="P194" s="48">
        <v>10.23</v>
      </c>
      <c r="Q194" s="46">
        <v>30</v>
      </c>
      <c r="R194" s="46" t="s">
        <v>3373</v>
      </c>
      <c r="S194" s="48">
        <v>12.67</v>
      </c>
      <c r="T194" s="46">
        <v>30</v>
      </c>
      <c r="U194" s="46" t="s">
        <v>3372</v>
      </c>
      <c r="V194" s="48">
        <f t="shared" si="38"/>
        <v>11.45</v>
      </c>
      <c r="W194" s="46">
        <f t="shared" si="39"/>
        <v>60</v>
      </c>
      <c r="X194" s="46">
        <f t="shared" si="40"/>
        <v>1</v>
      </c>
      <c r="Y194" s="46">
        <f t="shared" si="41"/>
        <v>0</v>
      </c>
      <c r="Z194" s="46">
        <f t="shared" si="42"/>
        <v>2</v>
      </c>
      <c r="AA194" s="46">
        <f t="shared" si="43"/>
        <v>1</v>
      </c>
      <c r="AB194" s="46">
        <f t="shared" si="44"/>
        <v>3</v>
      </c>
      <c r="AC194" s="48">
        <f t="shared" si="50"/>
        <v>0.97</v>
      </c>
      <c r="AD194" s="48">
        <f t="shared" si="45"/>
        <v>10.725</v>
      </c>
      <c r="AE194" s="48">
        <f t="shared" si="46"/>
        <v>10.40325</v>
      </c>
      <c r="AF194" s="46">
        <f t="shared" si="47"/>
        <v>120</v>
      </c>
      <c r="AG194" s="128" t="s">
        <v>3453</v>
      </c>
      <c r="AH194" s="128" t="s">
        <v>3454</v>
      </c>
      <c r="AI194" s="128" t="s">
        <v>3451</v>
      </c>
      <c r="AJ194" s="128" t="s">
        <v>3455</v>
      </c>
      <c r="AK194" s="128" t="s">
        <v>3452</v>
      </c>
      <c r="AL194" s="128" t="s">
        <v>3457</v>
      </c>
      <c r="AM194" s="128" t="s">
        <v>3456</v>
      </c>
      <c r="AN194" s="128" t="s">
        <v>3460</v>
      </c>
      <c r="AO194" s="128" t="s">
        <v>3459</v>
      </c>
      <c r="AP194" s="128" t="s">
        <v>3458</v>
      </c>
      <c r="AQ194" s="191"/>
    </row>
    <row r="195" spans="1:43" s="16" customFormat="1" ht="27.75">
      <c r="A195" s="43">
        <v>188</v>
      </c>
      <c r="B195" s="44" t="s">
        <v>573</v>
      </c>
      <c r="C195" s="44" t="s">
        <v>574</v>
      </c>
      <c r="D195" s="45" t="s">
        <v>575</v>
      </c>
      <c r="E195" s="38">
        <v>5</v>
      </c>
      <c r="F195" s="48">
        <v>11.46</v>
      </c>
      <c r="G195" s="46">
        <v>30</v>
      </c>
      <c r="H195" s="46" t="s">
        <v>3373</v>
      </c>
      <c r="I195" s="48">
        <v>10.07</v>
      </c>
      <c r="J195" s="46">
        <v>30</v>
      </c>
      <c r="K195" s="46" t="s">
        <v>3372</v>
      </c>
      <c r="L195" s="84">
        <f t="shared" si="34"/>
        <v>10.765000000000001</v>
      </c>
      <c r="M195" s="38">
        <f t="shared" si="35"/>
        <v>60</v>
      </c>
      <c r="N195" s="38">
        <f t="shared" si="36"/>
        <v>1</v>
      </c>
      <c r="O195" s="38">
        <f t="shared" si="37"/>
        <v>0</v>
      </c>
      <c r="P195" s="48">
        <v>9.6199999999999992</v>
      </c>
      <c r="Q195" s="46">
        <v>12</v>
      </c>
      <c r="R195" s="46" t="s">
        <v>3373</v>
      </c>
      <c r="S195" s="48">
        <v>11.94</v>
      </c>
      <c r="T195" s="46">
        <v>30</v>
      </c>
      <c r="U195" s="46" t="s">
        <v>3372</v>
      </c>
      <c r="V195" s="48">
        <f t="shared" si="38"/>
        <v>10.78</v>
      </c>
      <c r="W195" s="46">
        <f t="shared" si="39"/>
        <v>60</v>
      </c>
      <c r="X195" s="46">
        <f t="shared" si="40"/>
        <v>1</v>
      </c>
      <c r="Y195" s="46">
        <f t="shared" si="41"/>
        <v>1</v>
      </c>
      <c r="Z195" s="46">
        <f t="shared" si="42"/>
        <v>2</v>
      </c>
      <c r="AA195" s="46">
        <f t="shared" si="43"/>
        <v>1</v>
      </c>
      <c r="AB195" s="46">
        <f t="shared" si="44"/>
        <v>3</v>
      </c>
      <c r="AC195" s="48">
        <f t="shared" si="50"/>
        <v>0.97</v>
      </c>
      <c r="AD195" s="48">
        <f t="shared" si="45"/>
        <v>10.772500000000001</v>
      </c>
      <c r="AE195" s="48">
        <f t="shared" si="46"/>
        <v>10.449325</v>
      </c>
      <c r="AF195" s="46">
        <f t="shared" si="47"/>
        <v>120</v>
      </c>
      <c r="AG195" s="128" t="s">
        <v>3451</v>
      </c>
      <c r="AH195" s="128" t="s">
        <v>3456</v>
      </c>
      <c r="AI195" s="128" t="s">
        <v>3452</v>
      </c>
      <c r="AJ195" s="128" t="s">
        <v>3455</v>
      </c>
      <c r="AK195" s="128" t="s">
        <v>3454</v>
      </c>
      <c r="AL195" s="128" t="s">
        <v>3459</v>
      </c>
      <c r="AM195" s="128" t="s">
        <v>3458</v>
      </c>
      <c r="AN195" s="128" t="s">
        <v>3460</v>
      </c>
      <c r="AO195" s="128" t="s">
        <v>3457</v>
      </c>
      <c r="AP195" s="128" t="s">
        <v>3453</v>
      </c>
      <c r="AQ195" s="191"/>
    </row>
    <row r="196" spans="1:43" s="16" customFormat="1" ht="27.75">
      <c r="A196" s="43">
        <v>189</v>
      </c>
      <c r="B196" s="44" t="s">
        <v>576</v>
      </c>
      <c r="C196" s="44" t="s">
        <v>577</v>
      </c>
      <c r="D196" s="45" t="s">
        <v>578</v>
      </c>
      <c r="E196" s="38">
        <v>5</v>
      </c>
      <c r="F196" s="48">
        <v>9.73</v>
      </c>
      <c r="G196" s="46">
        <v>7</v>
      </c>
      <c r="H196" s="46" t="s">
        <v>3373</v>
      </c>
      <c r="I196" s="48">
        <v>10.27</v>
      </c>
      <c r="J196" s="46">
        <v>30</v>
      </c>
      <c r="K196" s="46" t="s">
        <v>3373</v>
      </c>
      <c r="L196" s="84">
        <f t="shared" si="34"/>
        <v>10</v>
      </c>
      <c r="M196" s="38">
        <f t="shared" si="35"/>
        <v>60</v>
      </c>
      <c r="N196" s="38">
        <f t="shared" si="36"/>
        <v>2</v>
      </c>
      <c r="O196" s="38">
        <f t="shared" si="37"/>
        <v>1</v>
      </c>
      <c r="P196" s="48">
        <v>10.48</v>
      </c>
      <c r="Q196" s="46">
        <v>30</v>
      </c>
      <c r="R196" s="46" t="s">
        <v>3372</v>
      </c>
      <c r="S196" s="48">
        <v>13.18</v>
      </c>
      <c r="T196" s="46">
        <v>30</v>
      </c>
      <c r="U196" s="46" t="s">
        <v>3372</v>
      </c>
      <c r="V196" s="48">
        <f t="shared" si="38"/>
        <v>11.83</v>
      </c>
      <c r="W196" s="46">
        <f t="shared" si="39"/>
        <v>60</v>
      </c>
      <c r="X196" s="46">
        <f t="shared" si="40"/>
        <v>0</v>
      </c>
      <c r="Y196" s="46">
        <f t="shared" si="41"/>
        <v>0</v>
      </c>
      <c r="Z196" s="46">
        <f t="shared" si="42"/>
        <v>2</v>
      </c>
      <c r="AA196" s="46">
        <f t="shared" si="43"/>
        <v>1</v>
      </c>
      <c r="AB196" s="46">
        <f t="shared" si="44"/>
        <v>3</v>
      </c>
      <c r="AC196" s="48">
        <f>IF(AB196=0,0.93,IF(AB196=1,0.92,IF(AB196=2,0.91,IF(AB196=3,0.9,IF(AB196=4,0.89,IF(AB196=5,0.88,IF(AB196=6,0.87)))))))</f>
        <v>0.9</v>
      </c>
      <c r="AD196" s="48">
        <f t="shared" si="45"/>
        <v>10.914999999999999</v>
      </c>
      <c r="AE196" s="48">
        <f t="shared" si="46"/>
        <v>9.8234999999999992</v>
      </c>
      <c r="AF196" s="46">
        <f t="shared" si="47"/>
        <v>120</v>
      </c>
      <c r="AG196" s="128" t="s">
        <v>3457</v>
      </c>
      <c r="AH196" s="128" t="s">
        <v>3452</v>
      </c>
      <c r="AI196" s="128" t="s">
        <v>3456</v>
      </c>
      <c r="AJ196" s="128" t="s">
        <v>3451</v>
      </c>
      <c r="AK196" s="128" t="s">
        <v>3454</v>
      </c>
      <c r="AL196" s="128" t="s">
        <v>3455</v>
      </c>
      <c r="AM196" s="128" t="s">
        <v>3460</v>
      </c>
      <c r="AN196" s="128" t="s">
        <v>3459</v>
      </c>
      <c r="AO196" s="128" t="s">
        <v>3458</v>
      </c>
      <c r="AP196" s="128" t="s">
        <v>3453</v>
      </c>
      <c r="AQ196" s="191"/>
    </row>
    <row r="197" spans="1:43" s="16" customFormat="1" ht="27.75">
      <c r="A197" s="43">
        <v>190</v>
      </c>
      <c r="B197" s="44" t="s">
        <v>579</v>
      </c>
      <c r="C197" s="44" t="s">
        <v>580</v>
      </c>
      <c r="D197" s="45" t="s">
        <v>581</v>
      </c>
      <c r="E197" s="38">
        <v>5</v>
      </c>
      <c r="F197" s="48">
        <v>12.35</v>
      </c>
      <c r="G197" s="46">
        <v>30</v>
      </c>
      <c r="H197" s="46" t="s">
        <v>3372</v>
      </c>
      <c r="I197" s="48">
        <v>9.41</v>
      </c>
      <c r="J197" s="46">
        <v>12</v>
      </c>
      <c r="K197" s="46" t="s">
        <v>3372</v>
      </c>
      <c r="L197" s="84">
        <f t="shared" si="34"/>
        <v>10.879999999999999</v>
      </c>
      <c r="M197" s="38">
        <f t="shared" si="35"/>
        <v>60</v>
      </c>
      <c r="N197" s="38">
        <f t="shared" si="36"/>
        <v>0</v>
      </c>
      <c r="O197" s="38">
        <f t="shared" si="37"/>
        <v>1</v>
      </c>
      <c r="P197" s="48">
        <v>11.21</v>
      </c>
      <c r="Q197" s="46">
        <v>30</v>
      </c>
      <c r="R197" s="46" t="s">
        <v>3372</v>
      </c>
      <c r="S197" s="48">
        <v>9.44</v>
      </c>
      <c r="T197" s="46">
        <v>12</v>
      </c>
      <c r="U197" s="46" t="s">
        <v>3373</v>
      </c>
      <c r="V197" s="48">
        <f t="shared" si="38"/>
        <v>10.324999999999999</v>
      </c>
      <c r="W197" s="46">
        <f t="shared" si="39"/>
        <v>60</v>
      </c>
      <c r="X197" s="46">
        <f t="shared" si="40"/>
        <v>1</v>
      </c>
      <c r="Y197" s="46">
        <f t="shared" si="41"/>
        <v>1</v>
      </c>
      <c r="Z197" s="46">
        <f t="shared" si="42"/>
        <v>1</v>
      </c>
      <c r="AA197" s="46">
        <f t="shared" si="43"/>
        <v>2</v>
      </c>
      <c r="AB197" s="46">
        <f t="shared" si="44"/>
        <v>3</v>
      </c>
      <c r="AC197" s="48">
        <f>IF(AB197=0,1,IF(AB197=1,0.99,IF(AB197=2,0.98,IF(AB197=3,0.97,IF(AB197=4,0.96,IF(AB197=5,0.95,IF(AB197=6,0.94)))))))</f>
        <v>0.97</v>
      </c>
      <c r="AD197" s="48">
        <f t="shared" si="45"/>
        <v>10.602499999999999</v>
      </c>
      <c r="AE197" s="48">
        <f t="shared" si="46"/>
        <v>10.284424999999999</v>
      </c>
      <c r="AF197" s="46">
        <f t="shared" si="47"/>
        <v>120</v>
      </c>
      <c r="AG197" s="128" t="s">
        <v>3453</v>
      </c>
      <c r="AH197" s="128" t="s">
        <v>3454</v>
      </c>
      <c r="AI197" s="128" t="s">
        <v>3451</v>
      </c>
      <c r="AJ197" s="128" t="s">
        <v>3455</v>
      </c>
      <c r="AK197" s="128" t="s">
        <v>3452</v>
      </c>
      <c r="AL197" s="128" t="s">
        <v>3457</v>
      </c>
      <c r="AM197" s="128" t="s">
        <v>3456</v>
      </c>
      <c r="AN197" s="128" t="s">
        <v>3460</v>
      </c>
      <c r="AO197" s="128" t="s">
        <v>3459</v>
      </c>
      <c r="AP197" s="128" t="s">
        <v>3458</v>
      </c>
      <c r="AQ197" s="191"/>
    </row>
    <row r="198" spans="1:43" s="16" customFormat="1" ht="27.75">
      <c r="A198" s="43">
        <v>191</v>
      </c>
      <c r="B198" s="44" t="s">
        <v>582</v>
      </c>
      <c r="C198" s="44" t="s">
        <v>583</v>
      </c>
      <c r="D198" s="45" t="s">
        <v>584</v>
      </c>
      <c r="E198" s="38">
        <v>5</v>
      </c>
      <c r="F198" s="48">
        <v>10</v>
      </c>
      <c r="G198" s="46">
        <v>30</v>
      </c>
      <c r="H198" s="46" t="s">
        <v>3373</v>
      </c>
      <c r="I198" s="48">
        <v>10</v>
      </c>
      <c r="J198" s="46">
        <v>30</v>
      </c>
      <c r="K198" s="46" t="s">
        <v>3373</v>
      </c>
      <c r="L198" s="84">
        <f t="shared" si="34"/>
        <v>10</v>
      </c>
      <c r="M198" s="38">
        <f t="shared" si="35"/>
        <v>60</v>
      </c>
      <c r="N198" s="38">
        <f t="shared" si="36"/>
        <v>2</v>
      </c>
      <c r="O198" s="38">
        <f t="shared" si="37"/>
        <v>0</v>
      </c>
      <c r="P198" s="48">
        <v>9.08</v>
      </c>
      <c r="Q198" s="46">
        <v>10</v>
      </c>
      <c r="R198" s="46" t="s">
        <v>3373</v>
      </c>
      <c r="S198" s="48">
        <v>10.26</v>
      </c>
      <c r="T198" s="46">
        <v>30</v>
      </c>
      <c r="U198" s="46" t="s">
        <v>3372</v>
      </c>
      <c r="V198" s="48">
        <f t="shared" si="38"/>
        <v>9.67</v>
      </c>
      <c r="W198" s="46">
        <f t="shared" si="39"/>
        <v>40</v>
      </c>
      <c r="X198" s="46">
        <f t="shared" si="40"/>
        <v>1</v>
      </c>
      <c r="Y198" s="46">
        <f t="shared" si="41"/>
        <v>1</v>
      </c>
      <c r="Z198" s="46">
        <f t="shared" si="42"/>
        <v>3</v>
      </c>
      <c r="AA198" s="46">
        <f t="shared" si="43"/>
        <v>1</v>
      </c>
      <c r="AB198" s="46">
        <f t="shared" si="44"/>
        <v>4</v>
      </c>
      <c r="AC198" s="48">
        <f>IF(AB198=0,1,IF(AB198=1,0.99,IF(AB198=2,0.98,IF(AB198=3,0.97,IF(AB198=4,0.96,IF(AB198=5,0.95,IF(AB198=6,0.94)))))))</f>
        <v>0.96</v>
      </c>
      <c r="AD198" s="48">
        <f t="shared" si="45"/>
        <v>9.8350000000000009</v>
      </c>
      <c r="AE198" s="48">
        <f t="shared" si="46"/>
        <v>9.4416000000000011</v>
      </c>
      <c r="AF198" s="46">
        <f t="shared" si="47"/>
        <v>100</v>
      </c>
      <c r="AG198" s="128" t="s">
        <v>3457</v>
      </c>
      <c r="AH198" s="128" t="s">
        <v>3452</v>
      </c>
      <c r="AI198" s="128" t="s">
        <v>3451</v>
      </c>
      <c r="AJ198" s="128" t="s">
        <v>3454</v>
      </c>
      <c r="AK198" s="128" t="s">
        <v>3456</v>
      </c>
      <c r="AL198" s="128" t="s">
        <v>3455</v>
      </c>
      <c r="AM198" s="128" t="s">
        <v>3453</v>
      </c>
      <c r="AN198" s="128" t="s">
        <v>3460</v>
      </c>
      <c r="AO198" s="128" t="s">
        <v>3459</v>
      </c>
      <c r="AP198" s="128" t="s">
        <v>3458</v>
      </c>
      <c r="AQ198" s="191"/>
    </row>
    <row r="199" spans="1:43" s="16" customFormat="1" ht="27.75">
      <c r="A199" s="43">
        <v>192</v>
      </c>
      <c r="B199" s="44" t="s">
        <v>585</v>
      </c>
      <c r="C199" s="44" t="s">
        <v>586</v>
      </c>
      <c r="D199" s="45" t="s">
        <v>587</v>
      </c>
      <c r="E199" s="38">
        <v>5</v>
      </c>
      <c r="F199" s="48">
        <v>10.53</v>
      </c>
      <c r="G199" s="46">
        <v>30</v>
      </c>
      <c r="H199" s="46" t="s">
        <v>3373</v>
      </c>
      <c r="I199" s="48">
        <v>10.42</v>
      </c>
      <c r="J199" s="46">
        <v>30</v>
      </c>
      <c r="K199" s="46" t="s">
        <v>3373</v>
      </c>
      <c r="L199" s="84">
        <f t="shared" si="34"/>
        <v>10.475</v>
      </c>
      <c r="M199" s="38">
        <f t="shared" si="35"/>
        <v>60</v>
      </c>
      <c r="N199" s="38">
        <f t="shared" si="36"/>
        <v>2</v>
      </c>
      <c r="O199" s="38">
        <f t="shared" si="37"/>
        <v>0</v>
      </c>
      <c r="P199" s="48">
        <v>10.78</v>
      </c>
      <c r="Q199" s="46">
        <v>30</v>
      </c>
      <c r="R199" s="46" t="s">
        <v>3372</v>
      </c>
      <c r="S199" s="48">
        <v>13.09</v>
      </c>
      <c r="T199" s="46">
        <v>30</v>
      </c>
      <c r="U199" s="46" t="s">
        <v>3372</v>
      </c>
      <c r="V199" s="48">
        <f t="shared" si="38"/>
        <v>11.934999999999999</v>
      </c>
      <c r="W199" s="46">
        <f t="shared" si="39"/>
        <v>60</v>
      </c>
      <c r="X199" s="46">
        <f t="shared" si="40"/>
        <v>0</v>
      </c>
      <c r="Y199" s="46">
        <f t="shared" si="41"/>
        <v>0</v>
      </c>
      <c r="Z199" s="46">
        <f t="shared" si="42"/>
        <v>2</v>
      </c>
      <c r="AA199" s="46">
        <f t="shared" si="43"/>
        <v>0</v>
      </c>
      <c r="AB199" s="46">
        <f t="shared" si="44"/>
        <v>2</v>
      </c>
      <c r="AC199" s="48">
        <f>IF(AB199=0,0.93,IF(AB199=1,0.92,IF(AB199=2,0.91,IF(AB199=3,0.9,IF(AB199=4,0.89,IF(AB199=5,0.88,IF(AB199=6,0.87)))))))</f>
        <v>0.91</v>
      </c>
      <c r="AD199" s="48">
        <f t="shared" si="45"/>
        <v>11.204999999999998</v>
      </c>
      <c r="AE199" s="48">
        <f t="shared" si="46"/>
        <v>10.196549999999998</v>
      </c>
      <c r="AF199" s="46">
        <f t="shared" si="47"/>
        <v>120</v>
      </c>
      <c r="AG199" s="128" t="s">
        <v>3457</v>
      </c>
      <c r="AH199" s="128" t="s">
        <v>3452</v>
      </c>
      <c r="AI199" s="128" t="s">
        <v>3456</v>
      </c>
      <c r="AJ199" s="128" t="s">
        <v>3451</v>
      </c>
      <c r="AK199" s="128" t="s">
        <v>3454</v>
      </c>
      <c r="AL199" s="128" t="s">
        <v>3455</v>
      </c>
      <c r="AM199" s="128" t="s">
        <v>3460</v>
      </c>
      <c r="AN199" s="128" t="s">
        <v>3459</v>
      </c>
      <c r="AO199" s="128" t="s">
        <v>3458</v>
      </c>
      <c r="AP199" s="128" t="s">
        <v>3453</v>
      </c>
      <c r="AQ199" s="191"/>
    </row>
    <row r="200" spans="1:43" s="16" customFormat="1" ht="27.75">
      <c r="A200" s="43">
        <v>193</v>
      </c>
      <c r="B200" s="44" t="s">
        <v>588</v>
      </c>
      <c r="C200" s="44" t="s">
        <v>589</v>
      </c>
      <c r="D200" s="45" t="s">
        <v>590</v>
      </c>
      <c r="E200" s="38">
        <v>5</v>
      </c>
      <c r="F200" s="48">
        <v>10.81</v>
      </c>
      <c r="G200" s="46">
        <v>30</v>
      </c>
      <c r="H200" s="46" t="s">
        <v>3372</v>
      </c>
      <c r="I200" s="48">
        <v>9.58</v>
      </c>
      <c r="J200" s="46">
        <v>20</v>
      </c>
      <c r="K200" s="46" t="s">
        <v>3373</v>
      </c>
      <c r="L200" s="84">
        <f t="shared" ref="L200:L262" si="51">(F200+I200)/2</f>
        <v>10.195</v>
      </c>
      <c r="M200" s="38">
        <f t="shared" ref="M200:M262" si="52">IF(L200&gt;=10,60,G200+J200)</f>
        <v>60</v>
      </c>
      <c r="N200" s="38">
        <f t="shared" ref="N200:N262" si="53">IF(H200="ACC",0,1)+IF(K200="ACC",0,1)</f>
        <v>1</v>
      </c>
      <c r="O200" s="38">
        <f t="shared" ref="O200:O262" si="54">IF(F200&lt;10,1,(IF(I200&lt;10,1,0)))</f>
        <v>1</v>
      </c>
      <c r="P200" s="48">
        <v>9.26</v>
      </c>
      <c r="Q200" s="46">
        <v>12</v>
      </c>
      <c r="R200" s="46" t="s">
        <v>3373</v>
      </c>
      <c r="S200" s="48">
        <v>11.42</v>
      </c>
      <c r="T200" s="46">
        <v>30</v>
      </c>
      <c r="U200" s="46" t="s">
        <v>3372</v>
      </c>
      <c r="V200" s="48">
        <f t="shared" ref="V200:V262" si="55">(P200+S200)/2</f>
        <v>10.34</v>
      </c>
      <c r="W200" s="46">
        <f t="shared" ref="W200:W262" si="56">IF(V200&gt;=10,60,Q200+T200)</f>
        <v>60</v>
      </c>
      <c r="X200" s="46">
        <f t="shared" ref="X200:X262" si="57">IF(R200="ACC",0,1)+IF(U200="ACC",0,1)</f>
        <v>1</v>
      </c>
      <c r="Y200" s="46">
        <f t="shared" ref="Y200:Y262" si="58">IF(P200&lt;10,1,(IF(S200&lt;10,1,0)))</f>
        <v>1</v>
      </c>
      <c r="Z200" s="46">
        <f t="shared" ref="Z200:Z262" si="59">N200+X200</f>
        <v>2</v>
      </c>
      <c r="AA200" s="46">
        <f t="shared" ref="AA200:AA262" si="60">O200+Y200</f>
        <v>2</v>
      </c>
      <c r="AB200" s="46">
        <f t="shared" ref="AB200:AB262" si="61">Z200+AA200</f>
        <v>4</v>
      </c>
      <c r="AC200" s="48">
        <f>IF(AB200=0,0.93,IF(AB200=1,0.92,IF(AB200=2,0.91,IF(AB200=3,0.9,IF(AB200=4,0.89,IF(AB200=5,0.88,IF(AB200=6,0.87)))))))</f>
        <v>0.89</v>
      </c>
      <c r="AD200" s="48">
        <f t="shared" ref="AD200:AD262" si="62">AVERAGE(L200,V200)</f>
        <v>10.2675</v>
      </c>
      <c r="AE200" s="48">
        <f t="shared" ref="AE200:AE262" si="63">AC200*AD200</f>
        <v>9.1380750000000006</v>
      </c>
      <c r="AF200" s="46">
        <f t="shared" ref="AF200:AF262" si="64">M200+W200</f>
        <v>120</v>
      </c>
      <c r="AG200" s="128" t="s">
        <v>3451</v>
      </c>
      <c r="AH200" s="128" t="s">
        <v>3452</v>
      </c>
      <c r="AI200" s="128" t="s">
        <v>3455</v>
      </c>
      <c r="AJ200" s="128" t="s">
        <v>3457</v>
      </c>
      <c r="AK200" s="128" t="s">
        <v>3456</v>
      </c>
      <c r="AL200" s="128" t="s">
        <v>3453</v>
      </c>
      <c r="AM200" s="128" t="s">
        <v>3454</v>
      </c>
      <c r="AN200" s="128" t="s">
        <v>3460</v>
      </c>
      <c r="AO200" s="128" t="s">
        <v>3458</v>
      </c>
      <c r="AP200" s="128" t="s">
        <v>3459</v>
      </c>
      <c r="AQ200" s="191"/>
    </row>
    <row r="201" spans="1:43" s="16" customFormat="1" ht="27.75">
      <c r="A201" s="43">
        <v>194</v>
      </c>
      <c r="B201" s="44" t="s">
        <v>591</v>
      </c>
      <c r="C201" s="44" t="s">
        <v>592</v>
      </c>
      <c r="D201" s="45" t="s">
        <v>593</v>
      </c>
      <c r="E201" s="38">
        <v>5</v>
      </c>
      <c r="F201" s="48">
        <v>11.17</v>
      </c>
      <c r="G201" s="46">
        <v>30</v>
      </c>
      <c r="H201" s="46" t="s">
        <v>3373</v>
      </c>
      <c r="I201" s="48">
        <v>9.73</v>
      </c>
      <c r="J201" s="46">
        <v>13</v>
      </c>
      <c r="K201" s="46" t="s">
        <v>3373</v>
      </c>
      <c r="L201" s="84">
        <f t="shared" si="51"/>
        <v>10.45</v>
      </c>
      <c r="M201" s="38">
        <f t="shared" si="52"/>
        <v>60</v>
      </c>
      <c r="N201" s="38">
        <f t="shared" si="53"/>
        <v>2</v>
      </c>
      <c r="O201" s="38">
        <f t="shared" si="54"/>
        <v>1</v>
      </c>
      <c r="P201" s="48">
        <v>10.210000000000001</v>
      </c>
      <c r="Q201" s="46">
        <v>30</v>
      </c>
      <c r="R201" s="46" t="s">
        <v>3372</v>
      </c>
      <c r="S201" s="48">
        <v>12.36</v>
      </c>
      <c r="T201" s="46">
        <v>30</v>
      </c>
      <c r="U201" s="46" t="s">
        <v>3372</v>
      </c>
      <c r="V201" s="48">
        <f t="shared" si="55"/>
        <v>11.285</v>
      </c>
      <c r="W201" s="46">
        <f t="shared" si="56"/>
        <v>60</v>
      </c>
      <c r="X201" s="46">
        <f t="shared" si="57"/>
        <v>0</v>
      </c>
      <c r="Y201" s="46">
        <f t="shared" si="58"/>
        <v>0</v>
      </c>
      <c r="Z201" s="46">
        <f t="shared" si="59"/>
        <v>2</v>
      </c>
      <c r="AA201" s="46">
        <f t="shared" si="60"/>
        <v>1</v>
      </c>
      <c r="AB201" s="46">
        <f t="shared" si="61"/>
        <v>3</v>
      </c>
      <c r="AC201" s="48">
        <f>IF(AB201=0,0.93,IF(AB201=1,0.92,IF(AB201=2,0.91,IF(AB201=3,0.9,IF(AB201=4,0.89,IF(AB201=5,0.88,IF(AB201=6,0.87)))))))</f>
        <v>0.9</v>
      </c>
      <c r="AD201" s="48">
        <f t="shared" si="62"/>
        <v>10.8675</v>
      </c>
      <c r="AE201" s="48">
        <f t="shared" si="63"/>
        <v>9.7807499999999994</v>
      </c>
      <c r="AF201" s="46">
        <f t="shared" si="64"/>
        <v>120</v>
      </c>
      <c r="AG201" s="128" t="s">
        <v>3453</v>
      </c>
      <c r="AH201" s="128" t="s">
        <v>3452</v>
      </c>
      <c r="AI201" s="128" t="s">
        <v>3451</v>
      </c>
      <c r="AJ201" s="128" t="s">
        <v>3456</v>
      </c>
      <c r="AK201" s="128" t="s">
        <v>3454</v>
      </c>
      <c r="AL201" s="128" t="s">
        <v>3457</v>
      </c>
      <c r="AM201" s="128" t="s">
        <v>3455</v>
      </c>
      <c r="AN201" s="128" t="s">
        <v>3460</v>
      </c>
      <c r="AO201" s="128" t="s">
        <v>3459</v>
      </c>
      <c r="AP201" s="128" t="s">
        <v>3458</v>
      </c>
      <c r="AQ201" s="191"/>
    </row>
    <row r="202" spans="1:43" s="16" customFormat="1" ht="27.75">
      <c r="A202" s="43">
        <v>195</v>
      </c>
      <c r="B202" s="37" t="s">
        <v>594</v>
      </c>
      <c r="C202" s="37" t="s">
        <v>595</v>
      </c>
      <c r="D202" s="45" t="s">
        <v>596</v>
      </c>
      <c r="E202" s="38">
        <v>5</v>
      </c>
      <c r="F202" s="48">
        <v>8</v>
      </c>
      <c r="G202" s="46">
        <v>24</v>
      </c>
      <c r="H202" s="46" t="s">
        <v>3373</v>
      </c>
      <c r="I202" s="48">
        <v>10</v>
      </c>
      <c r="J202" s="46">
        <v>30</v>
      </c>
      <c r="K202" s="46" t="s">
        <v>3373</v>
      </c>
      <c r="L202" s="84">
        <f t="shared" si="51"/>
        <v>9</v>
      </c>
      <c r="M202" s="38">
        <f t="shared" si="52"/>
        <v>54</v>
      </c>
      <c r="N202" s="38">
        <f t="shared" si="53"/>
        <v>2</v>
      </c>
      <c r="O202" s="38">
        <f t="shared" si="54"/>
        <v>1</v>
      </c>
      <c r="P202" s="48">
        <v>10.32</v>
      </c>
      <c r="Q202" s="46">
        <v>30</v>
      </c>
      <c r="R202" s="46" t="s">
        <v>3372</v>
      </c>
      <c r="S202" s="48">
        <v>11.75</v>
      </c>
      <c r="T202" s="46">
        <v>30</v>
      </c>
      <c r="U202" s="46" t="s">
        <v>3372</v>
      </c>
      <c r="V202" s="48">
        <f t="shared" si="55"/>
        <v>11.035</v>
      </c>
      <c r="W202" s="46">
        <f t="shared" si="56"/>
        <v>60</v>
      </c>
      <c r="X202" s="46">
        <f t="shared" si="57"/>
        <v>0</v>
      </c>
      <c r="Y202" s="46">
        <f t="shared" si="58"/>
        <v>0</v>
      </c>
      <c r="Z202" s="46">
        <f t="shared" si="59"/>
        <v>2</v>
      </c>
      <c r="AA202" s="46">
        <f t="shared" si="60"/>
        <v>1</v>
      </c>
      <c r="AB202" s="46">
        <f t="shared" si="61"/>
        <v>3</v>
      </c>
      <c r="AC202" s="48">
        <f>IF(AB202=0,0.93,IF(AB202=1,0.92,IF(AB202=2,0.91,IF(AB202=3,0.9,IF(AB202=4,0.89,IF(AB202=5,0.88,IF(AB202=6,0.87)))))))</f>
        <v>0.9</v>
      </c>
      <c r="AD202" s="48">
        <f t="shared" si="62"/>
        <v>10.0175</v>
      </c>
      <c r="AE202" s="48">
        <f t="shared" si="63"/>
        <v>9.0157500000000006</v>
      </c>
      <c r="AF202" s="46">
        <f t="shared" si="64"/>
        <v>114</v>
      </c>
      <c r="AG202" s="128" t="s">
        <v>3457</v>
      </c>
      <c r="AH202" s="128" t="s">
        <v>3453</v>
      </c>
      <c r="AI202" s="128" t="s">
        <v>3456</v>
      </c>
      <c r="AJ202" s="128" t="s">
        <v>3455</v>
      </c>
      <c r="AK202" s="128" t="s">
        <v>3451</v>
      </c>
      <c r="AL202" s="128" t="s">
        <v>3460</v>
      </c>
      <c r="AM202" s="128" t="s">
        <v>3454</v>
      </c>
      <c r="AN202" s="128" t="s">
        <v>3452</v>
      </c>
      <c r="AO202" s="128" t="s">
        <v>3459</v>
      </c>
      <c r="AP202" s="128" t="s">
        <v>3458</v>
      </c>
      <c r="AQ202" s="191"/>
    </row>
    <row r="203" spans="1:43" s="16" customFormat="1" ht="27.75">
      <c r="A203" s="43">
        <v>196</v>
      </c>
      <c r="B203" s="44" t="s">
        <v>597</v>
      </c>
      <c r="C203" s="44" t="s">
        <v>598</v>
      </c>
      <c r="D203" s="45" t="s">
        <v>599</v>
      </c>
      <c r="E203" s="38">
        <v>5</v>
      </c>
      <c r="F203" s="48">
        <v>11.16</v>
      </c>
      <c r="G203" s="46">
        <v>30</v>
      </c>
      <c r="H203" s="46" t="s">
        <v>3373</v>
      </c>
      <c r="I203" s="48">
        <v>9.4600000000000009</v>
      </c>
      <c r="J203" s="46">
        <v>18</v>
      </c>
      <c r="K203" s="46" t="s">
        <v>3373</v>
      </c>
      <c r="L203" s="84">
        <f t="shared" si="51"/>
        <v>10.31</v>
      </c>
      <c r="M203" s="38">
        <f t="shared" si="52"/>
        <v>60</v>
      </c>
      <c r="N203" s="38">
        <f t="shared" si="53"/>
        <v>2</v>
      </c>
      <c r="O203" s="38">
        <f t="shared" si="54"/>
        <v>1</v>
      </c>
      <c r="P203" s="48">
        <v>9.33</v>
      </c>
      <c r="Q203" s="46">
        <v>10</v>
      </c>
      <c r="R203" s="46" t="s">
        <v>3373</v>
      </c>
      <c r="S203" s="48">
        <v>10.83</v>
      </c>
      <c r="T203" s="46">
        <v>30</v>
      </c>
      <c r="U203" s="46" t="s">
        <v>3372</v>
      </c>
      <c r="V203" s="48">
        <f t="shared" si="55"/>
        <v>10.08</v>
      </c>
      <c r="W203" s="46">
        <f t="shared" si="56"/>
        <v>60</v>
      </c>
      <c r="X203" s="46">
        <f t="shared" si="57"/>
        <v>1</v>
      </c>
      <c r="Y203" s="46">
        <f t="shared" si="58"/>
        <v>1</v>
      </c>
      <c r="Z203" s="46">
        <f t="shared" si="59"/>
        <v>3</v>
      </c>
      <c r="AA203" s="46">
        <f t="shared" si="60"/>
        <v>2</v>
      </c>
      <c r="AB203" s="46">
        <f t="shared" si="61"/>
        <v>5</v>
      </c>
      <c r="AC203" s="48">
        <f>IF(AB203=0,1,IF(AB203=1,0.99,IF(AB203=2,0.98,IF(AB203=3,0.97,IF(AB203=4,0.96,IF(AB203=5,0.95,IF(AB203=6,0.94)))))))</f>
        <v>0.95</v>
      </c>
      <c r="AD203" s="48">
        <f t="shared" si="62"/>
        <v>10.195</v>
      </c>
      <c r="AE203" s="48">
        <f t="shared" si="63"/>
        <v>9.6852499999999999</v>
      </c>
      <c r="AF203" s="46">
        <f t="shared" si="64"/>
        <v>120</v>
      </c>
      <c r="AG203" s="128" t="s">
        <v>3456</v>
      </c>
      <c r="AH203" s="128" t="s">
        <v>3451</v>
      </c>
      <c r="AI203" s="128" t="s">
        <v>3454</v>
      </c>
      <c r="AJ203" s="128" t="s">
        <v>3452</v>
      </c>
      <c r="AK203" s="128" t="s">
        <v>3455</v>
      </c>
      <c r="AL203" s="128" t="s">
        <v>3453</v>
      </c>
      <c r="AM203" s="128" t="s">
        <v>3460</v>
      </c>
      <c r="AN203" s="128" t="s">
        <v>3457</v>
      </c>
      <c r="AO203" s="128" t="s">
        <v>3459</v>
      </c>
      <c r="AP203" s="128" t="s">
        <v>3458</v>
      </c>
      <c r="AQ203" s="191"/>
    </row>
    <row r="204" spans="1:43" s="16" customFormat="1" ht="27.75">
      <c r="A204" s="43">
        <v>197</v>
      </c>
      <c r="B204" s="37" t="s">
        <v>600</v>
      </c>
      <c r="C204" s="37" t="s">
        <v>601</v>
      </c>
      <c r="D204" s="45" t="s">
        <v>602</v>
      </c>
      <c r="E204" s="38">
        <v>5</v>
      </c>
      <c r="F204" s="48">
        <v>12.52</v>
      </c>
      <c r="G204" s="46">
        <v>30</v>
      </c>
      <c r="H204" s="46" t="s">
        <v>3372</v>
      </c>
      <c r="I204" s="48">
        <v>10</v>
      </c>
      <c r="J204" s="46">
        <v>30</v>
      </c>
      <c r="K204" s="46" t="s">
        <v>3373</v>
      </c>
      <c r="L204" s="84">
        <f t="shared" si="51"/>
        <v>11.26</v>
      </c>
      <c r="M204" s="38">
        <f t="shared" si="52"/>
        <v>60</v>
      </c>
      <c r="N204" s="38">
        <f t="shared" si="53"/>
        <v>1</v>
      </c>
      <c r="O204" s="38">
        <f t="shared" si="54"/>
        <v>0</v>
      </c>
      <c r="P204" s="48">
        <v>10.09</v>
      </c>
      <c r="Q204" s="46">
        <v>30</v>
      </c>
      <c r="R204" s="46" t="s">
        <v>3372</v>
      </c>
      <c r="S204" s="48">
        <v>11.98</v>
      </c>
      <c r="T204" s="46">
        <v>30</v>
      </c>
      <c r="U204" s="46" t="s">
        <v>3372</v>
      </c>
      <c r="V204" s="48">
        <f t="shared" si="55"/>
        <v>11.035</v>
      </c>
      <c r="W204" s="46">
        <f t="shared" si="56"/>
        <v>60</v>
      </c>
      <c r="X204" s="46">
        <f t="shared" si="57"/>
        <v>0</v>
      </c>
      <c r="Y204" s="46">
        <f t="shared" si="58"/>
        <v>0</v>
      </c>
      <c r="Z204" s="46">
        <f t="shared" si="59"/>
        <v>1</v>
      </c>
      <c r="AA204" s="46">
        <f t="shared" si="60"/>
        <v>0</v>
      </c>
      <c r="AB204" s="46">
        <f t="shared" si="61"/>
        <v>1</v>
      </c>
      <c r="AC204" s="48">
        <f>IF(AB204=0,0.93,IF(AB204=1,0.92,IF(AB204=2,0.91,IF(AB204=3,0.9,IF(AB204=4,0.89,IF(AB204=5,0.88,IF(AB204=6,0.87)))))))</f>
        <v>0.92</v>
      </c>
      <c r="AD204" s="48">
        <f t="shared" si="62"/>
        <v>11.147500000000001</v>
      </c>
      <c r="AE204" s="48">
        <f t="shared" si="63"/>
        <v>10.255700000000001</v>
      </c>
      <c r="AF204" s="46">
        <f t="shared" si="64"/>
        <v>120</v>
      </c>
      <c r="AG204" s="128" t="s">
        <v>3456</v>
      </c>
      <c r="AH204" s="128" t="s">
        <v>3452</v>
      </c>
      <c r="AI204" s="128" t="s">
        <v>3455</v>
      </c>
      <c r="AJ204" s="128" t="s">
        <v>3451</v>
      </c>
      <c r="AK204" s="128" t="s">
        <v>3457</v>
      </c>
      <c r="AL204" s="128" t="s">
        <v>3460</v>
      </c>
      <c r="AM204" s="128" t="s">
        <v>3454</v>
      </c>
      <c r="AN204" s="128" t="s">
        <v>3453</v>
      </c>
      <c r="AO204" s="128" t="s">
        <v>3459</v>
      </c>
      <c r="AP204" s="128" t="s">
        <v>3458</v>
      </c>
      <c r="AQ204" s="191"/>
    </row>
    <row r="205" spans="1:43" s="16" customFormat="1" ht="27.75">
      <c r="A205" s="43">
        <v>198</v>
      </c>
      <c r="B205" s="37" t="s">
        <v>603</v>
      </c>
      <c r="C205" s="37" t="s">
        <v>589</v>
      </c>
      <c r="D205" s="45" t="s">
        <v>604</v>
      </c>
      <c r="E205" s="38">
        <v>5</v>
      </c>
      <c r="F205" s="48">
        <v>10.44</v>
      </c>
      <c r="G205" s="46">
        <v>30</v>
      </c>
      <c r="H205" s="46" t="s">
        <v>3373</v>
      </c>
      <c r="I205" s="48">
        <v>10.09</v>
      </c>
      <c r="J205" s="46">
        <v>30</v>
      </c>
      <c r="K205" s="46" t="s">
        <v>3373</v>
      </c>
      <c r="L205" s="84">
        <f t="shared" si="51"/>
        <v>10.265000000000001</v>
      </c>
      <c r="M205" s="38">
        <f t="shared" si="52"/>
        <v>60</v>
      </c>
      <c r="N205" s="38">
        <f t="shared" si="53"/>
        <v>2</v>
      </c>
      <c r="O205" s="38">
        <f t="shared" si="54"/>
        <v>0</v>
      </c>
      <c r="P205" s="48">
        <v>9.3000000000000007</v>
      </c>
      <c r="Q205" s="46">
        <v>16</v>
      </c>
      <c r="R205" s="46" t="s">
        <v>3373</v>
      </c>
      <c r="S205" s="48">
        <v>14.9</v>
      </c>
      <c r="T205" s="46">
        <v>30</v>
      </c>
      <c r="U205" s="46" t="s">
        <v>3372</v>
      </c>
      <c r="V205" s="48">
        <f t="shared" si="55"/>
        <v>12.100000000000001</v>
      </c>
      <c r="W205" s="46">
        <f t="shared" si="56"/>
        <v>60</v>
      </c>
      <c r="X205" s="46">
        <f t="shared" si="57"/>
        <v>1</v>
      </c>
      <c r="Y205" s="46">
        <f t="shared" si="58"/>
        <v>1</v>
      </c>
      <c r="Z205" s="46">
        <f t="shared" si="59"/>
        <v>3</v>
      </c>
      <c r="AA205" s="46">
        <f t="shared" si="60"/>
        <v>1</v>
      </c>
      <c r="AB205" s="46">
        <f t="shared" si="61"/>
        <v>4</v>
      </c>
      <c r="AC205" s="48">
        <f>IF(AB205=0,0.93,IF(AB205=1,0.92,IF(AB205=2,0.91,IF(AB205=3,0.9,IF(AB205=4,0.89,IF(AB205=5,0.88,IF(AB205=6,0.87)))))))</f>
        <v>0.89</v>
      </c>
      <c r="AD205" s="48">
        <f t="shared" si="62"/>
        <v>11.182500000000001</v>
      </c>
      <c r="AE205" s="48">
        <f t="shared" si="63"/>
        <v>9.9524250000000016</v>
      </c>
      <c r="AF205" s="46">
        <f t="shared" si="64"/>
        <v>120</v>
      </c>
      <c r="AG205" s="128" t="s">
        <v>3457</v>
      </c>
      <c r="AH205" s="128" t="s">
        <v>3453</v>
      </c>
      <c r="AI205" s="128" t="s">
        <v>3456</v>
      </c>
      <c r="AJ205" s="128" t="s">
        <v>3454</v>
      </c>
      <c r="AK205" s="128" t="s">
        <v>3455</v>
      </c>
      <c r="AL205" s="128" t="s">
        <v>3460</v>
      </c>
      <c r="AM205" s="128" t="s">
        <v>3452</v>
      </c>
      <c r="AN205" s="128" t="s">
        <v>3458</v>
      </c>
      <c r="AO205" s="128" t="s">
        <v>3459</v>
      </c>
      <c r="AP205" s="128" t="s">
        <v>3451</v>
      </c>
      <c r="AQ205" s="191"/>
    </row>
    <row r="206" spans="1:43" s="16" customFormat="1" ht="27.75">
      <c r="A206" s="43">
        <v>199</v>
      </c>
      <c r="B206" s="37" t="s">
        <v>605</v>
      </c>
      <c r="C206" s="37" t="s">
        <v>606</v>
      </c>
      <c r="D206" s="45" t="s">
        <v>607</v>
      </c>
      <c r="E206" s="38">
        <v>5</v>
      </c>
      <c r="F206" s="48">
        <v>10</v>
      </c>
      <c r="G206" s="46">
        <v>30</v>
      </c>
      <c r="H206" s="46" t="s">
        <v>3373</v>
      </c>
      <c r="I206" s="48">
        <v>10.29</v>
      </c>
      <c r="J206" s="46">
        <v>30</v>
      </c>
      <c r="K206" s="46" t="s">
        <v>3373</v>
      </c>
      <c r="L206" s="84">
        <f t="shared" si="51"/>
        <v>10.145</v>
      </c>
      <c r="M206" s="38">
        <f t="shared" si="52"/>
        <v>60</v>
      </c>
      <c r="N206" s="38">
        <f t="shared" si="53"/>
        <v>2</v>
      </c>
      <c r="O206" s="38">
        <f t="shared" si="54"/>
        <v>0</v>
      </c>
      <c r="P206" s="48">
        <v>9.42</v>
      </c>
      <c r="Q206" s="46">
        <v>16</v>
      </c>
      <c r="R206" s="46" t="s">
        <v>3373</v>
      </c>
      <c r="S206" s="48">
        <v>11.21</v>
      </c>
      <c r="T206" s="46">
        <v>30</v>
      </c>
      <c r="U206" s="46" t="s">
        <v>3372</v>
      </c>
      <c r="V206" s="48">
        <f t="shared" si="55"/>
        <v>10.315000000000001</v>
      </c>
      <c r="W206" s="46">
        <f t="shared" si="56"/>
        <v>60</v>
      </c>
      <c r="X206" s="46">
        <f t="shared" si="57"/>
        <v>1</v>
      </c>
      <c r="Y206" s="46">
        <f t="shared" si="58"/>
        <v>1</v>
      </c>
      <c r="Z206" s="46">
        <f t="shared" si="59"/>
        <v>3</v>
      </c>
      <c r="AA206" s="46">
        <f t="shared" si="60"/>
        <v>1</v>
      </c>
      <c r="AB206" s="46">
        <f t="shared" si="61"/>
        <v>4</v>
      </c>
      <c r="AC206" s="48">
        <f>IF(AB206=0,0.93,IF(AB206=1,0.92,IF(AB206=2,0.91,IF(AB206=3,0.9,IF(AB206=4,0.89,IF(AB206=5,0.88,IF(AB206=6,0.87)))))))</f>
        <v>0.89</v>
      </c>
      <c r="AD206" s="48">
        <f t="shared" si="62"/>
        <v>10.23</v>
      </c>
      <c r="AE206" s="48">
        <f t="shared" si="63"/>
        <v>9.1047000000000011</v>
      </c>
      <c r="AF206" s="46">
        <f t="shared" si="64"/>
        <v>120</v>
      </c>
      <c r="AG206" s="128" t="s">
        <v>3456</v>
      </c>
      <c r="AH206" s="128" t="s">
        <v>3457</v>
      </c>
      <c r="AI206" s="128" t="s">
        <v>3452</v>
      </c>
      <c r="AJ206" s="128" t="s">
        <v>3454</v>
      </c>
      <c r="AK206" s="128" t="s">
        <v>3459</v>
      </c>
      <c r="AL206" s="128" t="s">
        <v>3458</v>
      </c>
      <c r="AM206" s="128" t="s">
        <v>3460</v>
      </c>
      <c r="AN206" s="128" t="s">
        <v>3455</v>
      </c>
      <c r="AO206" s="128" t="s">
        <v>3451</v>
      </c>
      <c r="AP206" s="128" t="s">
        <v>3453</v>
      </c>
      <c r="AQ206" s="191"/>
    </row>
    <row r="207" spans="1:43" s="16" customFormat="1" ht="27.75">
      <c r="A207" s="43">
        <v>200</v>
      </c>
      <c r="B207" s="37" t="s">
        <v>608</v>
      </c>
      <c r="C207" s="37" t="s">
        <v>609</v>
      </c>
      <c r="D207" s="45" t="s">
        <v>610</v>
      </c>
      <c r="E207" s="38">
        <v>6</v>
      </c>
      <c r="F207" s="48">
        <v>10.53</v>
      </c>
      <c r="G207" s="46">
        <v>30</v>
      </c>
      <c r="H207" s="46" t="s">
        <v>3372</v>
      </c>
      <c r="I207" s="48">
        <v>9.6999999999999993</v>
      </c>
      <c r="J207" s="46">
        <v>25</v>
      </c>
      <c r="K207" s="46" t="s">
        <v>3373</v>
      </c>
      <c r="L207" s="84">
        <f t="shared" si="51"/>
        <v>10.114999999999998</v>
      </c>
      <c r="M207" s="38">
        <f t="shared" si="52"/>
        <v>60</v>
      </c>
      <c r="N207" s="38">
        <f t="shared" si="53"/>
        <v>1</v>
      </c>
      <c r="O207" s="38">
        <f t="shared" si="54"/>
        <v>1</v>
      </c>
      <c r="P207" s="48">
        <v>9.8699999999999992</v>
      </c>
      <c r="Q207" s="46">
        <v>16</v>
      </c>
      <c r="R207" s="46" t="s">
        <v>3373</v>
      </c>
      <c r="S207" s="48">
        <v>13.03</v>
      </c>
      <c r="T207" s="46">
        <v>30</v>
      </c>
      <c r="U207" s="46" t="s">
        <v>3372</v>
      </c>
      <c r="V207" s="48">
        <f t="shared" si="55"/>
        <v>11.45</v>
      </c>
      <c r="W207" s="46">
        <f t="shared" si="56"/>
        <v>60</v>
      </c>
      <c r="X207" s="46">
        <f t="shared" si="57"/>
        <v>1</v>
      </c>
      <c r="Y207" s="46">
        <f t="shared" si="58"/>
        <v>1</v>
      </c>
      <c r="Z207" s="46">
        <f t="shared" si="59"/>
        <v>2</v>
      </c>
      <c r="AA207" s="46">
        <f t="shared" si="60"/>
        <v>2</v>
      </c>
      <c r="AB207" s="46">
        <f t="shared" si="61"/>
        <v>4</v>
      </c>
      <c r="AC207" s="48">
        <f>IF(AB207=0,0.86,IF(AB207=1,0.85,IF(AB207=2,0.84,IF(AB207=3,0.83,IF(AB207=4,0.82,IF(AB207=5,0.81,IF(AB207=6,0.8)))))))</f>
        <v>0.82</v>
      </c>
      <c r="AD207" s="48">
        <f t="shared" si="62"/>
        <v>10.782499999999999</v>
      </c>
      <c r="AE207" s="48">
        <f t="shared" si="63"/>
        <v>8.8416499999999978</v>
      </c>
      <c r="AF207" s="46">
        <f t="shared" si="64"/>
        <v>120</v>
      </c>
      <c r="AG207" s="128" t="s">
        <v>3456</v>
      </c>
      <c r="AH207" s="128" t="s">
        <v>3451</v>
      </c>
      <c r="AI207" s="128" t="s">
        <v>3454</v>
      </c>
      <c r="AJ207" s="128" t="s">
        <v>3455</v>
      </c>
      <c r="AK207" s="128" t="s">
        <v>3457</v>
      </c>
      <c r="AL207" s="128" t="s">
        <v>3452</v>
      </c>
      <c r="AM207" s="128" t="s">
        <v>3453</v>
      </c>
      <c r="AN207" s="128" t="s">
        <v>3460</v>
      </c>
      <c r="AO207" s="128" t="s">
        <v>3459</v>
      </c>
      <c r="AP207" s="128" t="s">
        <v>3458</v>
      </c>
      <c r="AQ207" s="191"/>
    </row>
    <row r="208" spans="1:43" s="16" customFormat="1" ht="27.75">
      <c r="A208" s="43">
        <v>201</v>
      </c>
      <c r="B208" s="37" t="s">
        <v>611</v>
      </c>
      <c r="C208" s="37" t="s">
        <v>612</v>
      </c>
      <c r="D208" s="38" t="s">
        <v>613</v>
      </c>
      <c r="E208" s="38">
        <v>6</v>
      </c>
      <c r="F208" s="48">
        <v>12.44</v>
      </c>
      <c r="G208" s="46">
        <v>30</v>
      </c>
      <c r="H208" s="46" t="s">
        <v>3373</v>
      </c>
      <c r="I208" s="48">
        <v>11.53</v>
      </c>
      <c r="J208" s="46">
        <v>30</v>
      </c>
      <c r="K208" s="46" t="s">
        <v>3372</v>
      </c>
      <c r="L208" s="84">
        <f t="shared" si="51"/>
        <v>11.984999999999999</v>
      </c>
      <c r="M208" s="38">
        <f t="shared" si="52"/>
        <v>60</v>
      </c>
      <c r="N208" s="38">
        <f t="shared" si="53"/>
        <v>1</v>
      </c>
      <c r="O208" s="38">
        <f t="shared" si="54"/>
        <v>0</v>
      </c>
      <c r="P208" s="48">
        <v>12.27</v>
      </c>
      <c r="Q208" s="46">
        <v>30</v>
      </c>
      <c r="R208" s="46" t="s">
        <v>3372</v>
      </c>
      <c r="S208" s="48">
        <v>14.91</v>
      </c>
      <c r="T208" s="46">
        <v>30</v>
      </c>
      <c r="U208" s="46" t="s">
        <v>3372</v>
      </c>
      <c r="V208" s="48">
        <f t="shared" si="55"/>
        <v>13.59</v>
      </c>
      <c r="W208" s="46">
        <f t="shared" si="56"/>
        <v>60</v>
      </c>
      <c r="X208" s="46">
        <f t="shared" si="57"/>
        <v>0</v>
      </c>
      <c r="Y208" s="46">
        <f t="shared" si="58"/>
        <v>0</v>
      </c>
      <c r="Z208" s="46">
        <f t="shared" si="59"/>
        <v>1</v>
      </c>
      <c r="AA208" s="46">
        <f t="shared" si="60"/>
        <v>0</v>
      </c>
      <c r="AB208" s="46">
        <f t="shared" si="61"/>
        <v>1</v>
      </c>
      <c r="AC208" s="48">
        <f t="shared" ref="AC208:AC214" si="65">IF(AB208=0,1,IF(AB208=1,0.99,IF(AB208=2,0.98,IF(AB208=3,0.97,IF(AB208=4,0.96,IF(AB208=5,0.95,IF(AB208=6,0.94)))))))</f>
        <v>0.99</v>
      </c>
      <c r="AD208" s="48">
        <f t="shared" si="62"/>
        <v>12.7875</v>
      </c>
      <c r="AE208" s="48">
        <f t="shared" si="63"/>
        <v>12.659625</v>
      </c>
      <c r="AF208" s="46">
        <f t="shared" si="64"/>
        <v>120</v>
      </c>
      <c r="AG208" s="128" t="s">
        <v>3454</v>
      </c>
      <c r="AH208" s="128" t="s">
        <v>3451</v>
      </c>
      <c r="AI208" s="128" t="s">
        <v>3452</v>
      </c>
      <c r="AJ208" s="128" t="s">
        <v>3455</v>
      </c>
      <c r="AK208" s="128" t="s">
        <v>3453</v>
      </c>
      <c r="AL208" s="128" t="s">
        <v>3457</v>
      </c>
      <c r="AM208" s="128" t="s">
        <v>3456</v>
      </c>
      <c r="AN208" s="128" t="s">
        <v>3460</v>
      </c>
      <c r="AO208" s="128" t="s">
        <v>3459</v>
      </c>
      <c r="AP208" s="128" t="s">
        <v>3458</v>
      </c>
      <c r="AQ208" s="191"/>
    </row>
    <row r="209" spans="1:43" s="16" customFormat="1" ht="27.75">
      <c r="A209" s="43">
        <v>202</v>
      </c>
      <c r="B209" s="37" t="s">
        <v>614</v>
      </c>
      <c r="C209" s="37" t="s">
        <v>615</v>
      </c>
      <c r="D209" s="38" t="s">
        <v>616</v>
      </c>
      <c r="E209" s="38">
        <v>6</v>
      </c>
      <c r="F209" s="48">
        <v>10</v>
      </c>
      <c r="G209" s="46">
        <v>30</v>
      </c>
      <c r="H209" s="46" t="s">
        <v>3373</v>
      </c>
      <c r="I209" s="48">
        <v>10.26</v>
      </c>
      <c r="J209" s="46">
        <v>30</v>
      </c>
      <c r="K209" s="46" t="s">
        <v>3372</v>
      </c>
      <c r="L209" s="84">
        <f t="shared" si="51"/>
        <v>10.129999999999999</v>
      </c>
      <c r="M209" s="38">
        <f t="shared" si="52"/>
        <v>60</v>
      </c>
      <c r="N209" s="38">
        <f t="shared" si="53"/>
        <v>1</v>
      </c>
      <c r="O209" s="38">
        <f t="shared" si="54"/>
        <v>0</v>
      </c>
      <c r="P209" s="48">
        <v>9.34</v>
      </c>
      <c r="Q209" s="46">
        <v>10</v>
      </c>
      <c r="R209" s="46" t="s">
        <v>3373</v>
      </c>
      <c r="S209" s="48">
        <v>11.19</v>
      </c>
      <c r="T209" s="46">
        <v>30</v>
      </c>
      <c r="U209" s="46" t="s">
        <v>3373</v>
      </c>
      <c r="V209" s="48">
        <f t="shared" si="55"/>
        <v>10.265000000000001</v>
      </c>
      <c r="W209" s="46">
        <f t="shared" si="56"/>
        <v>60</v>
      </c>
      <c r="X209" s="46">
        <f t="shared" si="57"/>
        <v>2</v>
      </c>
      <c r="Y209" s="46">
        <f t="shared" si="58"/>
        <v>1</v>
      </c>
      <c r="Z209" s="46">
        <f t="shared" si="59"/>
        <v>3</v>
      </c>
      <c r="AA209" s="46">
        <f t="shared" si="60"/>
        <v>1</v>
      </c>
      <c r="AB209" s="46">
        <f t="shared" si="61"/>
        <v>4</v>
      </c>
      <c r="AC209" s="48">
        <f t="shared" si="65"/>
        <v>0.96</v>
      </c>
      <c r="AD209" s="48">
        <f t="shared" si="62"/>
        <v>10.1975</v>
      </c>
      <c r="AE209" s="48">
        <f t="shared" si="63"/>
        <v>9.7896000000000001</v>
      </c>
      <c r="AF209" s="46">
        <f t="shared" si="64"/>
        <v>120</v>
      </c>
      <c r="AG209" s="128" t="s">
        <v>3451</v>
      </c>
      <c r="AH209" s="128" t="s">
        <v>3453</v>
      </c>
      <c r="AI209" s="128" t="s">
        <v>3456</v>
      </c>
      <c r="AJ209" s="128" t="s">
        <v>3454</v>
      </c>
      <c r="AK209" s="128" t="s">
        <v>3452</v>
      </c>
      <c r="AL209" s="128" t="s">
        <v>3457</v>
      </c>
      <c r="AM209" s="128" t="s">
        <v>3455</v>
      </c>
      <c r="AN209" s="128" t="s">
        <v>3460</v>
      </c>
      <c r="AO209" s="128" t="s">
        <v>3459</v>
      </c>
      <c r="AP209" s="128" t="s">
        <v>3458</v>
      </c>
      <c r="AQ209" s="191"/>
    </row>
    <row r="210" spans="1:43" s="16" customFormat="1" ht="27.75">
      <c r="A210" s="43">
        <v>203</v>
      </c>
      <c r="B210" s="37" t="s">
        <v>617</v>
      </c>
      <c r="C210" s="37" t="s">
        <v>618</v>
      </c>
      <c r="D210" s="38" t="s">
        <v>619</v>
      </c>
      <c r="E210" s="38">
        <v>6</v>
      </c>
      <c r="F210" s="48">
        <v>12.51</v>
      </c>
      <c r="G210" s="46">
        <v>30</v>
      </c>
      <c r="H210" s="46" t="s">
        <v>3372</v>
      </c>
      <c r="I210" s="48">
        <v>14.28</v>
      </c>
      <c r="J210" s="46">
        <v>30</v>
      </c>
      <c r="K210" s="46" t="s">
        <v>3372</v>
      </c>
      <c r="L210" s="84">
        <f t="shared" si="51"/>
        <v>13.395</v>
      </c>
      <c r="M210" s="38">
        <f t="shared" si="52"/>
        <v>60</v>
      </c>
      <c r="N210" s="38">
        <f t="shared" si="53"/>
        <v>0</v>
      </c>
      <c r="O210" s="38">
        <f t="shared" si="54"/>
        <v>0</v>
      </c>
      <c r="P210" s="48">
        <v>13.93</v>
      </c>
      <c r="Q210" s="46">
        <v>30</v>
      </c>
      <c r="R210" s="46" t="s">
        <v>3372</v>
      </c>
      <c r="S210" s="48">
        <v>15.46</v>
      </c>
      <c r="T210" s="46">
        <v>30</v>
      </c>
      <c r="U210" s="46" t="s">
        <v>3372</v>
      </c>
      <c r="V210" s="48">
        <f t="shared" si="55"/>
        <v>14.695</v>
      </c>
      <c r="W210" s="46">
        <f t="shared" si="56"/>
        <v>60</v>
      </c>
      <c r="X210" s="46">
        <f t="shared" si="57"/>
        <v>0</v>
      </c>
      <c r="Y210" s="46">
        <f t="shared" si="58"/>
        <v>0</v>
      </c>
      <c r="Z210" s="46">
        <f t="shared" si="59"/>
        <v>0</v>
      </c>
      <c r="AA210" s="46">
        <f t="shared" si="60"/>
        <v>0</v>
      </c>
      <c r="AB210" s="46">
        <f t="shared" si="61"/>
        <v>0</v>
      </c>
      <c r="AC210" s="48">
        <f t="shared" si="65"/>
        <v>1</v>
      </c>
      <c r="AD210" s="48">
        <f t="shared" si="62"/>
        <v>14.045</v>
      </c>
      <c r="AE210" s="48">
        <f t="shared" si="63"/>
        <v>14.045</v>
      </c>
      <c r="AF210" s="46">
        <f t="shared" si="64"/>
        <v>120</v>
      </c>
      <c r="AG210" s="128" t="s">
        <v>3451</v>
      </c>
      <c r="AH210" s="128" t="s">
        <v>3453</v>
      </c>
      <c r="AI210" s="128" t="s">
        <v>3454</v>
      </c>
      <c r="AJ210" s="128" t="s">
        <v>3455</v>
      </c>
      <c r="AK210" s="128" t="s">
        <v>3452</v>
      </c>
      <c r="AL210" s="128" t="s">
        <v>3456</v>
      </c>
      <c r="AM210" s="128" t="s">
        <v>3459</v>
      </c>
      <c r="AN210" s="128" t="s">
        <v>3460</v>
      </c>
      <c r="AO210" s="128" t="s">
        <v>3457</v>
      </c>
      <c r="AP210" s="128" t="s">
        <v>3458</v>
      </c>
      <c r="AQ210" s="191"/>
    </row>
    <row r="211" spans="1:43" s="16" customFormat="1" ht="27.75">
      <c r="A211" s="43">
        <v>204</v>
      </c>
      <c r="B211" s="37" t="s">
        <v>620</v>
      </c>
      <c r="C211" s="37" t="s">
        <v>621</v>
      </c>
      <c r="D211" s="38" t="s">
        <v>622</v>
      </c>
      <c r="E211" s="38">
        <v>6</v>
      </c>
      <c r="F211" s="48">
        <v>12.86</v>
      </c>
      <c r="G211" s="46">
        <v>30</v>
      </c>
      <c r="H211" s="46" t="s">
        <v>3372</v>
      </c>
      <c r="I211" s="48">
        <v>12.91</v>
      </c>
      <c r="J211" s="46">
        <v>30</v>
      </c>
      <c r="K211" s="46" t="s">
        <v>3372</v>
      </c>
      <c r="L211" s="84">
        <f t="shared" si="51"/>
        <v>12.885</v>
      </c>
      <c r="M211" s="38">
        <f t="shared" si="52"/>
        <v>60</v>
      </c>
      <c r="N211" s="38">
        <f t="shared" si="53"/>
        <v>0</v>
      </c>
      <c r="O211" s="38">
        <f t="shared" si="54"/>
        <v>0</v>
      </c>
      <c r="P211" s="48">
        <v>11.47</v>
      </c>
      <c r="Q211" s="46">
        <v>30</v>
      </c>
      <c r="R211" s="46" t="s">
        <v>3373</v>
      </c>
      <c r="S211" s="48">
        <v>13.82</v>
      </c>
      <c r="T211" s="46">
        <v>30</v>
      </c>
      <c r="U211" s="46" t="s">
        <v>3372</v>
      </c>
      <c r="V211" s="48">
        <f t="shared" si="55"/>
        <v>12.645</v>
      </c>
      <c r="W211" s="46">
        <f t="shared" si="56"/>
        <v>60</v>
      </c>
      <c r="X211" s="46">
        <f t="shared" si="57"/>
        <v>1</v>
      </c>
      <c r="Y211" s="46">
        <f t="shared" si="58"/>
        <v>0</v>
      </c>
      <c r="Z211" s="46">
        <f t="shared" si="59"/>
        <v>1</v>
      </c>
      <c r="AA211" s="46">
        <f t="shared" si="60"/>
        <v>0</v>
      </c>
      <c r="AB211" s="46">
        <f t="shared" si="61"/>
        <v>1</v>
      </c>
      <c r="AC211" s="48">
        <f t="shared" si="65"/>
        <v>0.99</v>
      </c>
      <c r="AD211" s="48">
        <f t="shared" si="62"/>
        <v>12.765000000000001</v>
      </c>
      <c r="AE211" s="48">
        <f t="shared" si="63"/>
        <v>12.63735</v>
      </c>
      <c r="AF211" s="46">
        <f t="shared" si="64"/>
        <v>120</v>
      </c>
      <c r="AG211" s="128" t="s">
        <v>3452</v>
      </c>
      <c r="AH211" s="128" t="s">
        <v>3451</v>
      </c>
      <c r="AI211" s="128" t="s">
        <v>3457</v>
      </c>
      <c r="AJ211" s="128" t="s">
        <v>3454</v>
      </c>
      <c r="AK211" s="128" t="s">
        <v>3455</v>
      </c>
      <c r="AL211" s="128" t="s">
        <v>3453</v>
      </c>
      <c r="AM211" s="128" t="s">
        <v>3456</v>
      </c>
      <c r="AN211" s="128" t="s">
        <v>3460</v>
      </c>
      <c r="AO211" s="128" t="s">
        <v>3459</v>
      </c>
      <c r="AP211" s="128" t="s">
        <v>3458</v>
      </c>
      <c r="AQ211" s="191"/>
    </row>
    <row r="212" spans="1:43" s="16" customFormat="1" ht="27.75">
      <c r="A212" s="43">
        <v>205</v>
      </c>
      <c r="B212" s="37" t="s">
        <v>623</v>
      </c>
      <c r="C212" s="37" t="s">
        <v>227</v>
      </c>
      <c r="D212" s="38" t="s">
        <v>624</v>
      </c>
      <c r="E212" s="38">
        <v>6</v>
      </c>
      <c r="F212" s="48">
        <v>11.59</v>
      </c>
      <c r="G212" s="46">
        <v>30</v>
      </c>
      <c r="H212" s="46" t="s">
        <v>3372</v>
      </c>
      <c r="I212" s="48">
        <v>10.49</v>
      </c>
      <c r="J212" s="46">
        <v>30</v>
      </c>
      <c r="K212" s="46" t="s">
        <v>3372</v>
      </c>
      <c r="L212" s="84">
        <f t="shared" si="51"/>
        <v>11.04</v>
      </c>
      <c r="M212" s="38">
        <f t="shared" si="52"/>
        <v>60</v>
      </c>
      <c r="N212" s="38">
        <f t="shared" si="53"/>
        <v>0</v>
      </c>
      <c r="O212" s="38">
        <f t="shared" si="54"/>
        <v>0</v>
      </c>
      <c r="P212" s="48">
        <v>11.09</v>
      </c>
      <c r="Q212" s="46">
        <v>30</v>
      </c>
      <c r="R212" s="46" t="s">
        <v>3372</v>
      </c>
      <c r="S212" s="48">
        <v>14.45</v>
      </c>
      <c r="T212" s="46">
        <v>30</v>
      </c>
      <c r="U212" s="46" t="s">
        <v>3372</v>
      </c>
      <c r="V212" s="48">
        <f t="shared" si="55"/>
        <v>12.77</v>
      </c>
      <c r="W212" s="46">
        <f t="shared" si="56"/>
        <v>60</v>
      </c>
      <c r="X212" s="46">
        <f t="shared" si="57"/>
        <v>0</v>
      </c>
      <c r="Y212" s="46">
        <f t="shared" si="58"/>
        <v>0</v>
      </c>
      <c r="Z212" s="46">
        <f t="shared" si="59"/>
        <v>0</v>
      </c>
      <c r="AA212" s="46">
        <f t="shared" si="60"/>
        <v>0</v>
      </c>
      <c r="AB212" s="46">
        <f t="shared" si="61"/>
        <v>0</v>
      </c>
      <c r="AC212" s="48">
        <f t="shared" si="65"/>
        <v>1</v>
      </c>
      <c r="AD212" s="48">
        <f t="shared" si="62"/>
        <v>11.904999999999999</v>
      </c>
      <c r="AE212" s="48">
        <f t="shared" si="63"/>
        <v>11.904999999999999</v>
      </c>
      <c r="AF212" s="46">
        <f t="shared" si="64"/>
        <v>120</v>
      </c>
      <c r="AG212" s="128" t="s">
        <v>3453</v>
      </c>
      <c r="AH212" s="128" t="s">
        <v>3451</v>
      </c>
      <c r="AI212" s="128" t="s">
        <v>3452</v>
      </c>
      <c r="AJ212" s="128" t="s">
        <v>3455</v>
      </c>
      <c r="AK212" s="128" t="s">
        <v>3456</v>
      </c>
      <c r="AL212" s="128" t="s">
        <v>3454</v>
      </c>
      <c r="AM212" s="128" t="s">
        <v>3457</v>
      </c>
      <c r="AN212" s="128" t="s">
        <v>3460</v>
      </c>
      <c r="AO212" s="128" t="s">
        <v>3458</v>
      </c>
      <c r="AP212" s="128" t="s">
        <v>3459</v>
      </c>
      <c r="AQ212" s="191"/>
    </row>
    <row r="213" spans="1:43" s="16" customFormat="1" ht="27.75">
      <c r="A213" s="43">
        <v>206</v>
      </c>
      <c r="B213" s="37" t="s">
        <v>625</v>
      </c>
      <c r="C213" s="37" t="s">
        <v>626</v>
      </c>
      <c r="D213" s="38" t="s">
        <v>627</v>
      </c>
      <c r="E213" s="38">
        <v>6</v>
      </c>
      <c r="F213" s="48">
        <v>9.68</v>
      </c>
      <c r="G213" s="46">
        <v>12</v>
      </c>
      <c r="H213" s="46" t="s">
        <v>3373</v>
      </c>
      <c r="I213" s="48">
        <v>10.79</v>
      </c>
      <c r="J213" s="46">
        <v>30</v>
      </c>
      <c r="K213" s="46" t="s">
        <v>3372</v>
      </c>
      <c r="L213" s="84">
        <f t="shared" si="51"/>
        <v>10.234999999999999</v>
      </c>
      <c r="M213" s="38">
        <f t="shared" si="52"/>
        <v>60</v>
      </c>
      <c r="N213" s="38">
        <f t="shared" si="53"/>
        <v>1</v>
      </c>
      <c r="O213" s="38">
        <f t="shared" si="54"/>
        <v>1</v>
      </c>
      <c r="P213" s="48">
        <v>11.09</v>
      </c>
      <c r="Q213" s="46">
        <v>30</v>
      </c>
      <c r="R213" s="46" t="s">
        <v>3372</v>
      </c>
      <c r="S213" s="48">
        <v>13.82</v>
      </c>
      <c r="T213" s="46">
        <v>30</v>
      </c>
      <c r="U213" s="46" t="s">
        <v>3372</v>
      </c>
      <c r="V213" s="48">
        <f t="shared" si="55"/>
        <v>12.455</v>
      </c>
      <c r="W213" s="46">
        <f t="shared" si="56"/>
        <v>60</v>
      </c>
      <c r="X213" s="46">
        <f t="shared" si="57"/>
        <v>0</v>
      </c>
      <c r="Y213" s="46">
        <f t="shared" si="58"/>
        <v>0</v>
      </c>
      <c r="Z213" s="46">
        <f t="shared" si="59"/>
        <v>1</v>
      </c>
      <c r="AA213" s="46">
        <f t="shared" si="60"/>
        <v>1</v>
      </c>
      <c r="AB213" s="46">
        <f t="shared" si="61"/>
        <v>2</v>
      </c>
      <c r="AC213" s="48">
        <f t="shared" si="65"/>
        <v>0.98</v>
      </c>
      <c r="AD213" s="48">
        <f t="shared" si="62"/>
        <v>11.344999999999999</v>
      </c>
      <c r="AE213" s="48">
        <f t="shared" si="63"/>
        <v>11.118099999999998</v>
      </c>
      <c r="AF213" s="46">
        <f t="shared" si="64"/>
        <v>120</v>
      </c>
      <c r="AG213" s="128" t="s">
        <v>3453</v>
      </c>
      <c r="AH213" s="128" t="s">
        <v>3451</v>
      </c>
      <c r="AI213" s="128" t="s">
        <v>3452</v>
      </c>
      <c r="AJ213" s="128" t="s">
        <v>3455</v>
      </c>
      <c r="AK213" s="128" t="s">
        <v>3456</v>
      </c>
      <c r="AL213" s="128" t="s">
        <v>3454</v>
      </c>
      <c r="AM213" s="128" t="s">
        <v>3457</v>
      </c>
      <c r="AN213" s="128" t="s">
        <v>3460</v>
      </c>
      <c r="AO213" s="128" t="s">
        <v>3458</v>
      </c>
      <c r="AP213" s="128" t="s">
        <v>3459</v>
      </c>
      <c r="AQ213" s="191"/>
    </row>
    <row r="214" spans="1:43" s="16" customFormat="1" ht="27.75">
      <c r="A214" s="43">
        <v>207</v>
      </c>
      <c r="B214" s="37" t="s">
        <v>628</v>
      </c>
      <c r="C214" s="37" t="s">
        <v>629</v>
      </c>
      <c r="D214" s="38" t="s">
        <v>630</v>
      </c>
      <c r="E214" s="38">
        <v>6</v>
      </c>
      <c r="F214" s="48">
        <v>11.54</v>
      </c>
      <c r="G214" s="46">
        <v>30</v>
      </c>
      <c r="H214" s="46" t="s">
        <v>3372</v>
      </c>
      <c r="I214" s="48">
        <v>12.9</v>
      </c>
      <c r="J214" s="46">
        <v>30</v>
      </c>
      <c r="K214" s="46" t="s">
        <v>3372</v>
      </c>
      <c r="L214" s="84">
        <f t="shared" si="51"/>
        <v>12.219999999999999</v>
      </c>
      <c r="M214" s="38">
        <f t="shared" si="52"/>
        <v>60</v>
      </c>
      <c r="N214" s="38">
        <f t="shared" si="53"/>
        <v>0</v>
      </c>
      <c r="O214" s="38">
        <f t="shared" si="54"/>
        <v>0</v>
      </c>
      <c r="P214" s="48">
        <v>10.67</v>
      </c>
      <c r="Q214" s="46">
        <v>30</v>
      </c>
      <c r="R214" s="46" t="s">
        <v>3372</v>
      </c>
      <c r="S214" s="48">
        <v>13.12</v>
      </c>
      <c r="T214" s="46">
        <v>30</v>
      </c>
      <c r="U214" s="46" t="s">
        <v>3372</v>
      </c>
      <c r="V214" s="48">
        <f t="shared" si="55"/>
        <v>11.895</v>
      </c>
      <c r="W214" s="46">
        <f t="shared" si="56"/>
        <v>60</v>
      </c>
      <c r="X214" s="46">
        <f t="shared" si="57"/>
        <v>0</v>
      </c>
      <c r="Y214" s="46">
        <f t="shared" si="58"/>
        <v>0</v>
      </c>
      <c r="Z214" s="46">
        <f t="shared" si="59"/>
        <v>0</v>
      </c>
      <c r="AA214" s="46">
        <f t="shared" si="60"/>
        <v>0</v>
      </c>
      <c r="AB214" s="46">
        <f t="shared" si="61"/>
        <v>0</v>
      </c>
      <c r="AC214" s="48">
        <f t="shared" si="65"/>
        <v>1</v>
      </c>
      <c r="AD214" s="48">
        <f t="shared" si="62"/>
        <v>12.057499999999999</v>
      </c>
      <c r="AE214" s="48">
        <f t="shared" si="63"/>
        <v>12.057499999999999</v>
      </c>
      <c r="AF214" s="46">
        <f t="shared" si="64"/>
        <v>120</v>
      </c>
      <c r="AG214" s="128" t="s">
        <v>3451</v>
      </c>
      <c r="AH214" s="128" t="s">
        <v>3453</v>
      </c>
      <c r="AI214" s="128" t="s">
        <v>3452</v>
      </c>
      <c r="AJ214" s="128" t="s">
        <v>3457</v>
      </c>
      <c r="AK214" s="128" t="s">
        <v>3456</v>
      </c>
      <c r="AL214" s="128" t="s">
        <v>3455</v>
      </c>
      <c r="AM214" s="128" t="s">
        <v>3454</v>
      </c>
      <c r="AN214" s="128" t="s">
        <v>3460</v>
      </c>
      <c r="AO214" s="128" t="s">
        <v>3459</v>
      </c>
      <c r="AP214" s="128" t="s">
        <v>3458</v>
      </c>
      <c r="AQ214" s="191"/>
    </row>
    <row r="215" spans="1:43" s="16" customFormat="1" ht="27.75">
      <c r="A215" s="43">
        <v>208</v>
      </c>
      <c r="B215" s="37" t="s">
        <v>631</v>
      </c>
      <c r="C215" s="37" t="s">
        <v>632</v>
      </c>
      <c r="D215" s="38" t="s">
        <v>633</v>
      </c>
      <c r="E215" s="38">
        <v>6</v>
      </c>
      <c r="F215" s="48">
        <v>12.19</v>
      </c>
      <c r="G215" s="46">
        <v>30</v>
      </c>
      <c r="H215" s="46" t="s">
        <v>3373</v>
      </c>
      <c r="I215" s="48">
        <v>10.96</v>
      </c>
      <c r="J215" s="46">
        <v>30</v>
      </c>
      <c r="K215" s="46" t="s">
        <v>3372</v>
      </c>
      <c r="L215" s="84">
        <f t="shared" si="51"/>
        <v>11.574999999999999</v>
      </c>
      <c r="M215" s="38">
        <f t="shared" si="52"/>
        <v>60</v>
      </c>
      <c r="N215" s="38">
        <f t="shared" si="53"/>
        <v>1</v>
      </c>
      <c r="O215" s="38">
        <f t="shared" si="54"/>
        <v>0</v>
      </c>
      <c r="P215" s="48">
        <v>10.35</v>
      </c>
      <c r="Q215" s="46">
        <v>30</v>
      </c>
      <c r="R215" s="46" t="s">
        <v>3372</v>
      </c>
      <c r="S215" s="48">
        <v>13.49</v>
      </c>
      <c r="T215" s="46">
        <v>30</v>
      </c>
      <c r="U215" s="46" t="s">
        <v>3372</v>
      </c>
      <c r="V215" s="48">
        <f t="shared" si="55"/>
        <v>11.92</v>
      </c>
      <c r="W215" s="46">
        <f t="shared" si="56"/>
        <v>60</v>
      </c>
      <c r="X215" s="46">
        <f t="shared" si="57"/>
        <v>0</v>
      </c>
      <c r="Y215" s="46">
        <f t="shared" si="58"/>
        <v>0</v>
      </c>
      <c r="Z215" s="46">
        <f t="shared" si="59"/>
        <v>1</v>
      </c>
      <c r="AA215" s="46">
        <f t="shared" si="60"/>
        <v>0</v>
      </c>
      <c r="AB215" s="46">
        <f t="shared" si="61"/>
        <v>1</v>
      </c>
      <c r="AC215" s="48">
        <f>IF(AB215=0,0.86,IF(AB215=1,0.85,IF(AB215=2,0.84,IF(AB215=3,0.83,IF(AB215=4,0.82,IF(AB215=5,0.81,IF(AB215=6,0.8)))))))</f>
        <v>0.85</v>
      </c>
      <c r="AD215" s="48">
        <f t="shared" si="62"/>
        <v>11.747499999999999</v>
      </c>
      <c r="AE215" s="48">
        <f t="shared" si="63"/>
        <v>9.9853749999999994</v>
      </c>
      <c r="AF215" s="46">
        <f t="shared" si="64"/>
        <v>120</v>
      </c>
      <c r="AG215" s="128" t="s">
        <v>3451</v>
      </c>
      <c r="AH215" s="128" t="s">
        <v>3456</v>
      </c>
      <c r="AI215" s="128" t="s">
        <v>3453</v>
      </c>
      <c r="AJ215" s="128" t="s">
        <v>3454</v>
      </c>
      <c r="AK215" s="128" t="s">
        <v>3452</v>
      </c>
      <c r="AL215" s="128" t="s">
        <v>3455</v>
      </c>
      <c r="AM215" s="128" t="s">
        <v>3459</v>
      </c>
      <c r="AN215" s="128" t="s">
        <v>3457</v>
      </c>
      <c r="AO215" s="128" t="s">
        <v>3460</v>
      </c>
      <c r="AP215" s="128" t="s">
        <v>3458</v>
      </c>
      <c r="AQ215" s="191"/>
    </row>
    <row r="216" spans="1:43" s="16" customFormat="1" ht="27.75">
      <c r="A216" s="43">
        <v>209</v>
      </c>
      <c r="B216" s="37" t="s">
        <v>634</v>
      </c>
      <c r="C216" s="37" t="s">
        <v>635</v>
      </c>
      <c r="D216" s="38" t="s">
        <v>636</v>
      </c>
      <c r="E216" s="38">
        <v>6</v>
      </c>
      <c r="F216" s="48">
        <v>14.4</v>
      </c>
      <c r="G216" s="46">
        <v>30</v>
      </c>
      <c r="H216" s="46" t="s">
        <v>3372</v>
      </c>
      <c r="I216" s="48">
        <v>13.85</v>
      </c>
      <c r="J216" s="46">
        <v>30</v>
      </c>
      <c r="K216" s="46" t="s">
        <v>3372</v>
      </c>
      <c r="L216" s="84">
        <f t="shared" si="51"/>
        <v>14.125</v>
      </c>
      <c r="M216" s="38">
        <f t="shared" si="52"/>
        <v>60</v>
      </c>
      <c r="N216" s="38">
        <f t="shared" si="53"/>
        <v>0</v>
      </c>
      <c r="O216" s="38">
        <f t="shared" si="54"/>
        <v>0</v>
      </c>
      <c r="P216" s="48">
        <v>11.51</v>
      </c>
      <c r="Q216" s="46">
        <v>30</v>
      </c>
      <c r="R216" s="46" t="s">
        <v>3372</v>
      </c>
      <c r="S216" s="48">
        <v>14.29</v>
      </c>
      <c r="T216" s="46">
        <v>30</v>
      </c>
      <c r="U216" s="46" t="s">
        <v>3372</v>
      </c>
      <c r="V216" s="48">
        <f t="shared" si="55"/>
        <v>12.899999999999999</v>
      </c>
      <c r="W216" s="46">
        <f t="shared" si="56"/>
        <v>60</v>
      </c>
      <c r="X216" s="46">
        <f t="shared" si="57"/>
        <v>0</v>
      </c>
      <c r="Y216" s="46">
        <f t="shared" si="58"/>
        <v>0</v>
      </c>
      <c r="Z216" s="46">
        <f t="shared" si="59"/>
        <v>0</v>
      </c>
      <c r="AA216" s="46">
        <f t="shared" si="60"/>
        <v>0</v>
      </c>
      <c r="AB216" s="46">
        <f t="shared" si="61"/>
        <v>0</v>
      </c>
      <c r="AC216" s="48">
        <f t="shared" ref="AC216:AC228" si="66">IF(AB216=0,1,IF(AB216=1,0.99,IF(AB216=2,0.98,IF(AB216=3,0.97,IF(AB216=4,0.96,IF(AB216=5,0.95,IF(AB216=6,0.94)))))))</f>
        <v>1</v>
      </c>
      <c r="AD216" s="48">
        <f t="shared" si="62"/>
        <v>13.512499999999999</v>
      </c>
      <c r="AE216" s="48">
        <f t="shared" si="63"/>
        <v>13.512499999999999</v>
      </c>
      <c r="AF216" s="46">
        <f t="shared" si="64"/>
        <v>120</v>
      </c>
      <c r="AG216" s="128" t="s">
        <v>3453</v>
      </c>
      <c r="AH216" s="128" t="s">
        <v>3451</v>
      </c>
      <c r="AI216" s="128" t="s">
        <v>3456</v>
      </c>
      <c r="AJ216" s="128" t="s">
        <v>3454</v>
      </c>
      <c r="AK216" s="128" t="s">
        <v>3455</v>
      </c>
      <c r="AL216" s="128" t="s">
        <v>3452</v>
      </c>
      <c r="AM216" s="128" t="s">
        <v>3460</v>
      </c>
      <c r="AN216" s="128" t="s">
        <v>3457</v>
      </c>
      <c r="AO216" s="128" t="s">
        <v>3459</v>
      </c>
      <c r="AP216" s="128" t="s">
        <v>3458</v>
      </c>
      <c r="AQ216" s="191"/>
    </row>
    <row r="217" spans="1:43" s="16" customFormat="1" ht="27.75">
      <c r="A217" s="43">
        <v>210</v>
      </c>
      <c r="B217" s="37" t="s">
        <v>634</v>
      </c>
      <c r="C217" s="37" t="s">
        <v>637</v>
      </c>
      <c r="D217" s="38" t="s">
        <v>638</v>
      </c>
      <c r="E217" s="38">
        <v>6</v>
      </c>
      <c r="F217" s="48">
        <v>10.039999999999999</v>
      </c>
      <c r="G217" s="46">
        <v>30</v>
      </c>
      <c r="H217" s="46" t="s">
        <v>3373</v>
      </c>
      <c r="I217" s="48">
        <v>10</v>
      </c>
      <c r="J217" s="46">
        <v>30</v>
      </c>
      <c r="K217" s="46" t="s">
        <v>3373</v>
      </c>
      <c r="L217" s="84">
        <f t="shared" si="51"/>
        <v>10.02</v>
      </c>
      <c r="M217" s="38">
        <f t="shared" si="52"/>
        <v>60</v>
      </c>
      <c r="N217" s="38">
        <f t="shared" si="53"/>
        <v>2</v>
      </c>
      <c r="O217" s="38">
        <f t="shared" si="54"/>
        <v>0</v>
      </c>
      <c r="P217" s="48">
        <v>9.92</v>
      </c>
      <c r="Q217" s="46">
        <v>16</v>
      </c>
      <c r="R217" s="46" t="s">
        <v>3373</v>
      </c>
      <c r="S217" s="48">
        <v>12.32</v>
      </c>
      <c r="T217" s="46">
        <v>30</v>
      </c>
      <c r="U217" s="46" t="s">
        <v>3372</v>
      </c>
      <c r="V217" s="48">
        <f t="shared" si="55"/>
        <v>11.120000000000001</v>
      </c>
      <c r="W217" s="46">
        <f t="shared" si="56"/>
        <v>60</v>
      </c>
      <c r="X217" s="46">
        <f t="shared" si="57"/>
        <v>1</v>
      </c>
      <c r="Y217" s="46">
        <f t="shared" si="58"/>
        <v>1</v>
      </c>
      <c r="Z217" s="46">
        <f t="shared" si="59"/>
        <v>3</v>
      </c>
      <c r="AA217" s="46">
        <f t="shared" si="60"/>
        <v>1</v>
      </c>
      <c r="AB217" s="46">
        <f t="shared" si="61"/>
        <v>4</v>
      </c>
      <c r="AC217" s="48">
        <f t="shared" si="66"/>
        <v>0.96</v>
      </c>
      <c r="AD217" s="48">
        <f t="shared" si="62"/>
        <v>10.57</v>
      </c>
      <c r="AE217" s="48">
        <f t="shared" si="63"/>
        <v>10.1472</v>
      </c>
      <c r="AF217" s="46">
        <f t="shared" si="64"/>
        <v>120</v>
      </c>
      <c r="AG217" s="128" t="s">
        <v>3457</v>
      </c>
      <c r="AH217" s="128" t="s">
        <v>3455</v>
      </c>
      <c r="AI217" s="128" t="s">
        <v>3456</v>
      </c>
      <c r="AJ217" s="128" t="s">
        <v>3452</v>
      </c>
      <c r="AK217" s="128" t="s">
        <v>3454</v>
      </c>
      <c r="AL217" s="128" t="s">
        <v>3453</v>
      </c>
      <c r="AM217" s="128" t="s">
        <v>3451</v>
      </c>
      <c r="AN217" s="128" t="s">
        <v>3460</v>
      </c>
      <c r="AO217" s="128" t="s">
        <v>3458</v>
      </c>
      <c r="AP217" s="128" t="s">
        <v>3459</v>
      </c>
      <c r="AQ217" s="191"/>
    </row>
    <row r="218" spans="1:43" s="16" customFormat="1" ht="27.75">
      <c r="A218" s="43">
        <v>211</v>
      </c>
      <c r="B218" s="37" t="s">
        <v>639</v>
      </c>
      <c r="C218" s="37" t="s">
        <v>640</v>
      </c>
      <c r="D218" s="38" t="s">
        <v>641</v>
      </c>
      <c r="E218" s="38">
        <v>6</v>
      </c>
      <c r="F218" s="48">
        <v>13.54</v>
      </c>
      <c r="G218" s="46">
        <v>30</v>
      </c>
      <c r="H218" s="46" t="s">
        <v>3372</v>
      </c>
      <c r="I218" s="48">
        <v>15.31</v>
      </c>
      <c r="J218" s="46">
        <v>30</v>
      </c>
      <c r="K218" s="46" t="s">
        <v>3372</v>
      </c>
      <c r="L218" s="84">
        <f t="shared" si="51"/>
        <v>14.425000000000001</v>
      </c>
      <c r="M218" s="38">
        <f t="shared" si="52"/>
        <v>60</v>
      </c>
      <c r="N218" s="38">
        <f t="shared" si="53"/>
        <v>0</v>
      </c>
      <c r="O218" s="38">
        <f t="shared" si="54"/>
        <v>0</v>
      </c>
      <c r="P218" s="48">
        <v>14.99</v>
      </c>
      <c r="Q218" s="46">
        <v>30</v>
      </c>
      <c r="R218" s="46" t="s">
        <v>3373</v>
      </c>
      <c r="S218" s="48">
        <v>15.12</v>
      </c>
      <c r="T218" s="46">
        <v>30</v>
      </c>
      <c r="U218" s="46" t="s">
        <v>3372</v>
      </c>
      <c r="V218" s="48">
        <f t="shared" si="55"/>
        <v>15.055</v>
      </c>
      <c r="W218" s="46">
        <f t="shared" si="56"/>
        <v>60</v>
      </c>
      <c r="X218" s="46">
        <f t="shared" si="57"/>
        <v>1</v>
      </c>
      <c r="Y218" s="46">
        <f t="shared" si="58"/>
        <v>0</v>
      </c>
      <c r="Z218" s="46">
        <f t="shared" si="59"/>
        <v>1</v>
      </c>
      <c r="AA218" s="46">
        <f t="shared" si="60"/>
        <v>0</v>
      </c>
      <c r="AB218" s="46">
        <f t="shared" si="61"/>
        <v>1</v>
      </c>
      <c r="AC218" s="48">
        <f t="shared" si="66"/>
        <v>0.99</v>
      </c>
      <c r="AD218" s="48">
        <f t="shared" si="62"/>
        <v>14.74</v>
      </c>
      <c r="AE218" s="48">
        <f t="shared" si="63"/>
        <v>14.592600000000001</v>
      </c>
      <c r="AF218" s="46">
        <f t="shared" si="64"/>
        <v>120</v>
      </c>
      <c r="AG218" s="128" t="s">
        <v>3453</v>
      </c>
      <c r="AH218" s="128" t="s">
        <v>3451</v>
      </c>
      <c r="AI218" s="128" t="s">
        <v>3455</v>
      </c>
      <c r="AJ218" s="128" t="s">
        <v>3452</v>
      </c>
      <c r="AK218" s="128" t="s">
        <v>3457</v>
      </c>
      <c r="AL218" s="128" t="s">
        <v>3454</v>
      </c>
      <c r="AM218" s="128" t="s">
        <v>3456</v>
      </c>
      <c r="AN218" s="128" t="s">
        <v>3460</v>
      </c>
      <c r="AO218" s="128" t="s">
        <v>3459</v>
      </c>
      <c r="AP218" s="128" t="s">
        <v>3458</v>
      </c>
      <c r="AQ218" s="191"/>
    </row>
    <row r="219" spans="1:43" s="16" customFormat="1" ht="27.75">
      <c r="A219" s="43">
        <v>212</v>
      </c>
      <c r="B219" s="37" t="s">
        <v>642</v>
      </c>
      <c r="C219" s="37" t="s">
        <v>643</v>
      </c>
      <c r="D219" s="38" t="s">
        <v>644</v>
      </c>
      <c r="E219" s="38">
        <v>6</v>
      </c>
      <c r="F219" s="48">
        <v>10.26</v>
      </c>
      <c r="G219" s="46">
        <v>30</v>
      </c>
      <c r="H219" s="46" t="s">
        <v>3372</v>
      </c>
      <c r="I219" s="48">
        <v>11.07</v>
      </c>
      <c r="J219" s="46">
        <v>30</v>
      </c>
      <c r="K219" s="46" t="s">
        <v>3372</v>
      </c>
      <c r="L219" s="84">
        <f t="shared" si="51"/>
        <v>10.664999999999999</v>
      </c>
      <c r="M219" s="38">
        <f t="shared" si="52"/>
        <v>60</v>
      </c>
      <c r="N219" s="38">
        <f t="shared" si="53"/>
        <v>0</v>
      </c>
      <c r="O219" s="38">
        <f t="shared" si="54"/>
        <v>0</v>
      </c>
      <c r="P219" s="48">
        <v>10.8</v>
      </c>
      <c r="Q219" s="46">
        <v>30</v>
      </c>
      <c r="R219" s="46" t="s">
        <v>3372</v>
      </c>
      <c r="S219" s="48">
        <v>13.9</v>
      </c>
      <c r="T219" s="46">
        <v>30</v>
      </c>
      <c r="U219" s="46" t="s">
        <v>3372</v>
      </c>
      <c r="V219" s="48">
        <f t="shared" si="55"/>
        <v>12.350000000000001</v>
      </c>
      <c r="W219" s="46">
        <f t="shared" si="56"/>
        <v>60</v>
      </c>
      <c r="X219" s="46">
        <f t="shared" si="57"/>
        <v>0</v>
      </c>
      <c r="Y219" s="46">
        <f t="shared" si="58"/>
        <v>0</v>
      </c>
      <c r="Z219" s="46">
        <f t="shared" si="59"/>
        <v>0</v>
      </c>
      <c r="AA219" s="46">
        <f t="shared" si="60"/>
        <v>0</v>
      </c>
      <c r="AB219" s="46">
        <f t="shared" si="61"/>
        <v>0</v>
      </c>
      <c r="AC219" s="48">
        <f t="shared" si="66"/>
        <v>1</v>
      </c>
      <c r="AD219" s="48">
        <f t="shared" si="62"/>
        <v>11.5075</v>
      </c>
      <c r="AE219" s="48">
        <f t="shared" si="63"/>
        <v>11.5075</v>
      </c>
      <c r="AF219" s="46">
        <f t="shared" si="64"/>
        <v>120</v>
      </c>
      <c r="AG219" s="128" t="s">
        <v>3453</v>
      </c>
      <c r="AH219" s="128" t="s">
        <v>3456</v>
      </c>
      <c r="AI219" s="128" t="s">
        <v>3452</v>
      </c>
      <c r="AJ219" s="128" t="s">
        <v>3451</v>
      </c>
      <c r="AK219" s="128" t="s">
        <v>3457</v>
      </c>
      <c r="AL219" s="128" t="s">
        <v>3454</v>
      </c>
      <c r="AM219" s="128" t="s">
        <v>3455</v>
      </c>
      <c r="AN219" s="128" t="s">
        <v>3460</v>
      </c>
      <c r="AO219" s="128" t="s">
        <v>3459</v>
      </c>
      <c r="AP219" s="128" t="s">
        <v>3458</v>
      </c>
      <c r="AQ219" s="191"/>
    </row>
    <row r="220" spans="1:43" s="16" customFormat="1" ht="27.75">
      <c r="A220" s="43">
        <v>213</v>
      </c>
      <c r="B220" s="37" t="s">
        <v>645</v>
      </c>
      <c r="C220" s="37" t="s">
        <v>646</v>
      </c>
      <c r="D220" s="38" t="s">
        <v>647</v>
      </c>
      <c r="E220" s="38">
        <v>6</v>
      </c>
      <c r="F220" s="48">
        <v>10.220000000000001</v>
      </c>
      <c r="G220" s="46">
        <v>30</v>
      </c>
      <c r="H220" s="46" t="s">
        <v>3372</v>
      </c>
      <c r="I220" s="48">
        <v>10.53</v>
      </c>
      <c r="J220" s="46">
        <v>30</v>
      </c>
      <c r="K220" s="46" t="s">
        <v>3373</v>
      </c>
      <c r="L220" s="84">
        <f t="shared" si="51"/>
        <v>10.375</v>
      </c>
      <c r="M220" s="38">
        <f t="shared" si="52"/>
        <v>60</v>
      </c>
      <c r="N220" s="38">
        <f t="shared" si="53"/>
        <v>1</v>
      </c>
      <c r="O220" s="38">
        <f t="shared" si="54"/>
        <v>0</v>
      </c>
      <c r="P220" s="48">
        <v>10.46</v>
      </c>
      <c r="Q220" s="46">
        <v>30</v>
      </c>
      <c r="R220" s="46" t="s">
        <v>3372</v>
      </c>
      <c r="S220" s="48">
        <v>12.06</v>
      </c>
      <c r="T220" s="46">
        <v>30</v>
      </c>
      <c r="U220" s="46" t="s">
        <v>3372</v>
      </c>
      <c r="V220" s="48">
        <f t="shared" si="55"/>
        <v>11.260000000000002</v>
      </c>
      <c r="W220" s="46">
        <f t="shared" si="56"/>
        <v>60</v>
      </c>
      <c r="X220" s="46">
        <f t="shared" si="57"/>
        <v>0</v>
      </c>
      <c r="Y220" s="46">
        <f t="shared" si="58"/>
        <v>0</v>
      </c>
      <c r="Z220" s="46">
        <f t="shared" si="59"/>
        <v>1</v>
      </c>
      <c r="AA220" s="46">
        <f t="shared" si="60"/>
        <v>0</v>
      </c>
      <c r="AB220" s="46">
        <f t="shared" si="61"/>
        <v>1</v>
      </c>
      <c r="AC220" s="48">
        <f t="shared" si="66"/>
        <v>0.99</v>
      </c>
      <c r="AD220" s="48">
        <f t="shared" si="62"/>
        <v>10.817500000000001</v>
      </c>
      <c r="AE220" s="48">
        <f t="shared" si="63"/>
        <v>10.709325000000002</v>
      </c>
      <c r="AF220" s="46">
        <f t="shared" si="64"/>
        <v>120</v>
      </c>
      <c r="AG220" s="128" t="s">
        <v>3456</v>
      </c>
      <c r="AH220" s="128" t="s">
        <v>3452</v>
      </c>
      <c r="AI220" s="128" t="s">
        <v>3457</v>
      </c>
      <c r="AJ220" s="128" t="s">
        <v>3455</v>
      </c>
      <c r="AK220" s="128" t="s">
        <v>3460</v>
      </c>
      <c r="AL220" s="128" t="s">
        <v>3454</v>
      </c>
      <c r="AM220" s="128" t="s">
        <v>3453</v>
      </c>
      <c r="AN220" s="128" t="s">
        <v>3451</v>
      </c>
      <c r="AO220" s="128" t="s">
        <v>3458</v>
      </c>
      <c r="AP220" s="128" t="s">
        <v>3459</v>
      </c>
      <c r="AQ220" s="191"/>
    </row>
    <row r="221" spans="1:43" s="16" customFormat="1" ht="27.75">
      <c r="A221" s="43">
        <v>214</v>
      </c>
      <c r="B221" s="37" t="s">
        <v>112</v>
      </c>
      <c r="C221" s="37" t="s">
        <v>331</v>
      </c>
      <c r="D221" s="38" t="s">
        <v>648</v>
      </c>
      <c r="E221" s="38">
        <v>6</v>
      </c>
      <c r="F221" s="48">
        <v>11.01</v>
      </c>
      <c r="G221" s="46">
        <v>30</v>
      </c>
      <c r="H221" s="46" t="s">
        <v>3373</v>
      </c>
      <c r="I221" s="48">
        <v>10.51</v>
      </c>
      <c r="J221" s="46">
        <v>30</v>
      </c>
      <c r="K221" s="46" t="s">
        <v>3372</v>
      </c>
      <c r="L221" s="84">
        <f t="shared" si="51"/>
        <v>10.76</v>
      </c>
      <c r="M221" s="38">
        <f t="shared" si="52"/>
        <v>60</v>
      </c>
      <c r="N221" s="38">
        <f t="shared" si="53"/>
        <v>1</v>
      </c>
      <c r="O221" s="38">
        <f t="shared" si="54"/>
        <v>0</v>
      </c>
      <c r="P221" s="48">
        <v>10.64</v>
      </c>
      <c r="Q221" s="46">
        <v>30</v>
      </c>
      <c r="R221" s="46" t="s">
        <v>3373</v>
      </c>
      <c r="S221" s="48">
        <v>12.33</v>
      </c>
      <c r="T221" s="46">
        <v>30</v>
      </c>
      <c r="U221" s="46" t="s">
        <v>3372</v>
      </c>
      <c r="V221" s="48">
        <f t="shared" si="55"/>
        <v>11.484999999999999</v>
      </c>
      <c r="W221" s="46">
        <f t="shared" si="56"/>
        <v>60</v>
      </c>
      <c r="X221" s="46">
        <f t="shared" si="57"/>
        <v>1</v>
      </c>
      <c r="Y221" s="46">
        <f t="shared" si="58"/>
        <v>0</v>
      </c>
      <c r="Z221" s="46">
        <f t="shared" si="59"/>
        <v>2</v>
      </c>
      <c r="AA221" s="46">
        <f t="shared" si="60"/>
        <v>0</v>
      </c>
      <c r="AB221" s="46">
        <f t="shared" si="61"/>
        <v>2</v>
      </c>
      <c r="AC221" s="48">
        <f t="shared" si="66"/>
        <v>0.98</v>
      </c>
      <c r="AD221" s="48">
        <f t="shared" si="62"/>
        <v>11.122499999999999</v>
      </c>
      <c r="AE221" s="48">
        <f t="shared" si="63"/>
        <v>10.900049999999998</v>
      </c>
      <c r="AF221" s="46">
        <f t="shared" si="64"/>
        <v>120</v>
      </c>
      <c r="AG221" s="128" t="s">
        <v>3451</v>
      </c>
      <c r="AH221" s="128" t="s">
        <v>3453</v>
      </c>
      <c r="AI221" s="128" t="s">
        <v>3456</v>
      </c>
      <c r="AJ221" s="128" t="s">
        <v>3454</v>
      </c>
      <c r="AK221" s="128" t="s">
        <v>3452</v>
      </c>
      <c r="AL221" s="128" t="s">
        <v>3455</v>
      </c>
      <c r="AM221" s="128" t="s">
        <v>3457</v>
      </c>
      <c r="AN221" s="128" t="s">
        <v>3460</v>
      </c>
      <c r="AO221" s="128" t="s">
        <v>3459</v>
      </c>
      <c r="AP221" s="128" t="s">
        <v>3458</v>
      </c>
      <c r="AQ221" s="191"/>
    </row>
    <row r="222" spans="1:43" s="16" customFormat="1" ht="27.75">
      <c r="A222" s="43">
        <v>215</v>
      </c>
      <c r="B222" s="37" t="s">
        <v>112</v>
      </c>
      <c r="C222" s="37" t="s">
        <v>649</v>
      </c>
      <c r="D222" s="38" t="s">
        <v>650</v>
      </c>
      <c r="E222" s="38">
        <v>6</v>
      </c>
      <c r="F222" s="48">
        <v>9.61</v>
      </c>
      <c r="G222" s="46">
        <v>13</v>
      </c>
      <c r="H222" s="46" t="s">
        <v>3372</v>
      </c>
      <c r="I222" s="48">
        <v>10.51</v>
      </c>
      <c r="J222" s="46">
        <v>30</v>
      </c>
      <c r="K222" s="46" t="s">
        <v>3373</v>
      </c>
      <c r="L222" s="84">
        <f t="shared" si="51"/>
        <v>10.059999999999999</v>
      </c>
      <c r="M222" s="38">
        <f t="shared" si="52"/>
        <v>60</v>
      </c>
      <c r="N222" s="38">
        <f t="shared" si="53"/>
        <v>1</v>
      </c>
      <c r="O222" s="38">
        <f t="shared" si="54"/>
        <v>1</v>
      </c>
      <c r="P222" s="48">
        <v>8.92</v>
      </c>
      <c r="Q222" s="46">
        <v>7</v>
      </c>
      <c r="R222" s="46" t="s">
        <v>3373</v>
      </c>
      <c r="S222" s="48">
        <v>11.08</v>
      </c>
      <c r="T222" s="46">
        <v>30</v>
      </c>
      <c r="U222" s="46" t="s">
        <v>3373</v>
      </c>
      <c r="V222" s="48">
        <f t="shared" si="55"/>
        <v>10</v>
      </c>
      <c r="W222" s="46">
        <f t="shared" si="56"/>
        <v>60</v>
      </c>
      <c r="X222" s="46">
        <f t="shared" si="57"/>
        <v>2</v>
      </c>
      <c r="Y222" s="46">
        <f t="shared" si="58"/>
        <v>1</v>
      </c>
      <c r="Z222" s="46">
        <f t="shared" si="59"/>
        <v>3</v>
      </c>
      <c r="AA222" s="46">
        <f t="shared" si="60"/>
        <v>2</v>
      </c>
      <c r="AB222" s="46">
        <f t="shared" si="61"/>
        <v>5</v>
      </c>
      <c r="AC222" s="48">
        <f t="shared" si="66"/>
        <v>0.95</v>
      </c>
      <c r="AD222" s="48">
        <f t="shared" si="62"/>
        <v>10.029999999999999</v>
      </c>
      <c r="AE222" s="48">
        <f t="shared" si="63"/>
        <v>9.5284999999999993</v>
      </c>
      <c r="AF222" s="46">
        <f t="shared" si="64"/>
        <v>120</v>
      </c>
      <c r="AG222" s="128" t="s">
        <v>3451</v>
      </c>
      <c r="AH222" s="128" t="s">
        <v>3453</v>
      </c>
      <c r="AI222" s="128" t="s">
        <v>3455</v>
      </c>
      <c r="AJ222" s="128" t="s">
        <v>3457</v>
      </c>
      <c r="AK222" s="128" t="s">
        <v>3464</v>
      </c>
      <c r="AL222" s="128" t="s">
        <v>3456</v>
      </c>
      <c r="AM222" s="128" t="s">
        <v>3452</v>
      </c>
      <c r="AN222" s="128" t="s">
        <v>3460</v>
      </c>
      <c r="AO222" s="128" t="s">
        <v>3458</v>
      </c>
      <c r="AP222" s="128" t="s">
        <v>3459</v>
      </c>
      <c r="AQ222" s="191"/>
    </row>
    <row r="223" spans="1:43" s="16" customFormat="1" ht="27.75">
      <c r="A223" s="43">
        <v>216</v>
      </c>
      <c r="B223" s="37" t="s">
        <v>651</v>
      </c>
      <c r="C223" s="37" t="s">
        <v>652</v>
      </c>
      <c r="D223" s="38" t="s">
        <v>653</v>
      </c>
      <c r="E223" s="38">
        <v>6</v>
      </c>
      <c r="F223" s="48">
        <v>12.27</v>
      </c>
      <c r="G223" s="46">
        <v>30</v>
      </c>
      <c r="H223" s="46" t="s">
        <v>3372</v>
      </c>
      <c r="I223" s="48">
        <v>11.66</v>
      </c>
      <c r="J223" s="46">
        <v>30</v>
      </c>
      <c r="K223" s="46" t="s">
        <v>3372</v>
      </c>
      <c r="L223" s="84">
        <f t="shared" si="51"/>
        <v>11.965</v>
      </c>
      <c r="M223" s="38">
        <f t="shared" si="52"/>
        <v>60</v>
      </c>
      <c r="N223" s="38">
        <f t="shared" si="53"/>
        <v>0</v>
      </c>
      <c r="O223" s="38">
        <f t="shared" si="54"/>
        <v>0</v>
      </c>
      <c r="P223" s="48">
        <v>10.67</v>
      </c>
      <c r="Q223" s="46">
        <v>30</v>
      </c>
      <c r="R223" s="46" t="s">
        <v>3372</v>
      </c>
      <c r="S223" s="48">
        <v>14.62</v>
      </c>
      <c r="T223" s="46">
        <v>30</v>
      </c>
      <c r="U223" s="46" t="s">
        <v>3372</v>
      </c>
      <c r="V223" s="48">
        <f t="shared" si="55"/>
        <v>12.645</v>
      </c>
      <c r="W223" s="46">
        <f t="shared" si="56"/>
        <v>60</v>
      </c>
      <c r="X223" s="46">
        <f t="shared" si="57"/>
        <v>0</v>
      </c>
      <c r="Y223" s="46">
        <f t="shared" si="58"/>
        <v>0</v>
      </c>
      <c r="Z223" s="46">
        <f t="shared" si="59"/>
        <v>0</v>
      </c>
      <c r="AA223" s="46">
        <f t="shared" si="60"/>
        <v>0</v>
      </c>
      <c r="AB223" s="46">
        <f t="shared" si="61"/>
        <v>0</v>
      </c>
      <c r="AC223" s="48">
        <f t="shared" si="66"/>
        <v>1</v>
      </c>
      <c r="AD223" s="48">
        <f t="shared" si="62"/>
        <v>12.305</v>
      </c>
      <c r="AE223" s="48">
        <f t="shared" si="63"/>
        <v>12.305</v>
      </c>
      <c r="AF223" s="46">
        <f t="shared" si="64"/>
        <v>120</v>
      </c>
      <c r="AG223" s="128" t="s">
        <v>3453</v>
      </c>
      <c r="AH223" s="128" t="s">
        <v>3451</v>
      </c>
      <c r="AI223" s="128" t="s">
        <v>3456</v>
      </c>
      <c r="AJ223" s="128" t="s">
        <v>3452</v>
      </c>
      <c r="AK223" s="128" t="s">
        <v>3454</v>
      </c>
      <c r="AL223" s="128" t="s">
        <v>3455</v>
      </c>
      <c r="AM223" s="128" t="s">
        <v>3460</v>
      </c>
      <c r="AN223" s="128" t="s">
        <v>3457</v>
      </c>
      <c r="AO223" s="128" t="s">
        <v>3458</v>
      </c>
      <c r="AP223" s="128" t="s">
        <v>3459</v>
      </c>
      <c r="AQ223" s="191"/>
    </row>
    <row r="224" spans="1:43" s="16" customFormat="1" ht="27.75">
      <c r="A224" s="43">
        <v>217</v>
      </c>
      <c r="B224" s="37" t="s">
        <v>654</v>
      </c>
      <c r="C224" s="37" t="s">
        <v>655</v>
      </c>
      <c r="D224" s="38" t="s">
        <v>656</v>
      </c>
      <c r="E224" s="38">
        <v>6</v>
      </c>
      <c r="F224" s="48">
        <v>10</v>
      </c>
      <c r="G224" s="46">
        <v>30</v>
      </c>
      <c r="H224" s="46" t="s">
        <v>3373</v>
      </c>
      <c r="I224" s="48">
        <v>10.37</v>
      </c>
      <c r="J224" s="46">
        <v>30</v>
      </c>
      <c r="K224" s="46" t="s">
        <v>3372</v>
      </c>
      <c r="L224" s="84">
        <f t="shared" si="51"/>
        <v>10.184999999999999</v>
      </c>
      <c r="M224" s="38">
        <f t="shared" si="52"/>
        <v>60</v>
      </c>
      <c r="N224" s="38">
        <f t="shared" si="53"/>
        <v>1</v>
      </c>
      <c r="O224" s="38">
        <f t="shared" si="54"/>
        <v>0</v>
      </c>
      <c r="P224" s="48">
        <v>11.09</v>
      </c>
      <c r="Q224" s="46">
        <v>30</v>
      </c>
      <c r="R224" s="46" t="s">
        <v>3372</v>
      </c>
      <c r="S224" s="48">
        <v>12.17</v>
      </c>
      <c r="T224" s="46">
        <v>30</v>
      </c>
      <c r="U224" s="46" t="s">
        <v>3372</v>
      </c>
      <c r="V224" s="48">
        <f t="shared" si="55"/>
        <v>11.629999999999999</v>
      </c>
      <c r="W224" s="46">
        <f t="shared" si="56"/>
        <v>60</v>
      </c>
      <c r="X224" s="46">
        <f t="shared" si="57"/>
        <v>0</v>
      </c>
      <c r="Y224" s="46">
        <f t="shared" si="58"/>
        <v>0</v>
      </c>
      <c r="Z224" s="46">
        <f t="shared" si="59"/>
        <v>1</v>
      </c>
      <c r="AA224" s="46">
        <f t="shared" si="60"/>
        <v>0</v>
      </c>
      <c r="AB224" s="46">
        <f t="shared" si="61"/>
        <v>1</v>
      </c>
      <c r="AC224" s="48">
        <f t="shared" si="66"/>
        <v>0.99</v>
      </c>
      <c r="AD224" s="48">
        <f t="shared" si="62"/>
        <v>10.907499999999999</v>
      </c>
      <c r="AE224" s="48">
        <f t="shared" si="63"/>
        <v>10.798424999999998</v>
      </c>
      <c r="AF224" s="46">
        <f t="shared" si="64"/>
        <v>120</v>
      </c>
      <c r="AG224" s="128" t="s">
        <v>3452</v>
      </c>
      <c r="AH224" s="128" t="s">
        <v>3451</v>
      </c>
      <c r="AI224" s="128" t="s">
        <v>3454</v>
      </c>
      <c r="AJ224" s="128" t="s">
        <v>3456</v>
      </c>
      <c r="AK224" s="128" t="s">
        <v>3457</v>
      </c>
      <c r="AL224" s="128" t="s">
        <v>3455</v>
      </c>
      <c r="AM224" s="128" t="s">
        <v>3460</v>
      </c>
      <c r="AN224" s="128" t="s">
        <v>3459</v>
      </c>
      <c r="AO224" s="128" t="s">
        <v>3453</v>
      </c>
      <c r="AP224" s="128" t="s">
        <v>3458</v>
      </c>
      <c r="AQ224" s="191"/>
    </row>
    <row r="225" spans="1:43" s="16" customFormat="1" ht="27.75">
      <c r="A225" s="43">
        <v>218</v>
      </c>
      <c r="B225" s="44" t="s">
        <v>657</v>
      </c>
      <c r="C225" s="44" t="s">
        <v>658</v>
      </c>
      <c r="D225" s="45" t="s">
        <v>659</v>
      </c>
      <c r="E225" s="38">
        <v>6</v>
      </c>
      <c r="F225" s="48">
        <v>10.72</v>
      </c>
      <c r="G225" s="46">
        <v>30</v>
      </c>
      <c r="H225" s="46" t="s">
        <v>3373</v>
      </c>
      <c r="I225" s="48">
        <v>10.130000000000001</v>
      </c>
      <c r="J225" s="46">
        <v>30</v>
      </c>
      <c r="K225" s="46" t="s">
        <v>3372</v>
      </c>
      <c r="L225" s="84">
        <f t="shared" si="51"/>
        <v>10.425000000000001</v>
      </c>
      <c r="M225" s="38">
        <f t="shared" si="52"/>
        <v>60</v>
      </c>
      <c r="N225" s="38">
        <f t="shared" si="53"/>
        <v>1</v>
      </c>
      <c r="O225" s="38">
        <f t="shared" si="54"/>
        <v>0</v>
      </c>
      <c r="P225" s="48">
        <v>11.44</v>
      </c>
      <c r="Q225" s="46">
        <v>30</v>
      </c>
      <c r="R225" s="46" t="s">
        <v>3372</v>
      </c>
      <c r="S225" s="48">
        <v>14.07</v>
      </c>
      <c r="T225" s="46">
        <v>30</v>
      </c>
      <c r="U225" s="46" t="s">
        <v>3372</v>
      </c>
      <c r="V225" s="48">
        <f t="shared" si="55"/>
        <v>12.754999999999999</v>
      </c>
      <c r="W225" s="46">
        <f t="shared" si="56"/>
        <v>60</v>
      </c>
      <c r="X225" s="46">
        <f t="shared" si="57"/>
        <v>0</v>
      </c>
      <c r="Y225" s="46">
        <f t="shared" si="58"/>
        <v>0</v>
      </c>
      <c r="Z225" s="46">
        <f t="shared" si="59"/>
        <v>1</v>
      </c>
      <c r="AA225" s="46">
        <f t="shared" si="60"/>
        <v>0</v>
      </c>
      <c r="AB225" s="46">
        <f t="shared" si="61"/>
        <v>1</v>
      </c>
      <c r="AC225" s="48">
        <f t="shared" si="66"/>
        <v>0.99</v>
      </c>
      <c r="AD225" s="48">
        <f t="shared" si="62"/>
        <v>11.59</v>
      </c>
      <c r="AE225" s="48">
        <f t="shared" si="63"/>
        <v>11.4741</v>
      </c>
      <c r="AF225" s="46">
        <f t="shared" si="64"/>
        <v>120</v>
      </c>
      <c r="AG225" s="128" t="s">
        <v>3453</v>
      </c>
      <c r="AH225" s="128" t="s">
        <v>3451</v>
      </c>
      <c r="AI225" s="128" t="s">
        <v>3456</v>
      </c>
      <c r="AJ225" s="128" t="s">
        <v>3452</v>
      </c>
      <c r="AK225" s="128" t="s">
        <v>3454</v>
      </c>
      <c r="AL225" s="128" t="s">
        <v>3455</v>
      </c>
      <c r="AM225" s="128" t="s">
        <v>3460</v>
      </c>
      <c r="AN225" s="128" t="s">
        <v>3457</v>
      </c>
      <c r="AO225" s="128" t="s">
        <v>3458</v>
      </c>
      <c r="AP225" s="128" t="s">
        <v>3459</v>
      </c>
      <c r="AQ225" s="191"/>
    </row>
    <row r="226" spans="1:43" s="16" customFormat="1" ht="27.75">
      <c r="A226" s="43">
        <v>219</v>
      </c>
      <c r="B226" s="44" t="s">
        <v>660</v>
      </c>
      <c r="C226" s="44" t="s">
        <v>661</v>
      </c>
      <c r="D226" s="45" t="s">
        <v>662</v>
      </c>
      <c r="E226" s="38">
        <v>6</v>
      </c>
      <c r="F226" s="48">
        <v>12.07</v>
      </c>
      <c r="G226" s="46">
        <v>30</v>
      </c>
      <c r="H226" s="46" t="s">
        <v>3372</v>
      </c>
      <c r="I226" s="48">
        <v>9.56</v>
      </c>
      <c r="J226" s="46">
        <v>17</v>
      </c>
      <c r="K226" s="46" t="s">
        <v>3372</v>
      </c>
      <c r="L226" s="84">
        <f t="shared" si="51"/>
        <v>10.815000000000001</v>
      </c>
      <c r="M226" s="38">
        <f t="shared" si="52"/>
        <v>60</v>
      </c>
      <c r="N226" s="38">
        <f t="shared" si="53"/>
        <v>0</v>
      </c>
      <c r="O226" s="38">
        <f t="shared" si="54"/>
        <v>1</v>
      </c>
      <c r="P226" s="48">
        <v>11.4</v>
      </c>
      <c r="Q226" s="46">
        <v>30</v>
      </c>
      <c r="R226" s="46" t="s">
        <v>3372</v>
      </c>
      <c r="S226" s="48">
        <v>13.2</v>
      </c>
      <c r="T226" s="46">
        <v>30</v>
      </c>
      <c r="U226" s="46" t="s">
        <v>3372</v>
      </c>
      <c r="V226" s="48">
        <f t="shared" si="55"/>
        <v>12.3</v>
      </c>
      <c r="W226" s="46">
        <f t="shared" si="56"/>
        <v>60</v>
      </c>
      <c r="X226" s="46">
        <f t="shared" si="57"/>
        <v>0</v>
      </c>
      <c r="Y226" s="46">
        <f t="shared" si="58"/>
        <v>0</v>
      </c>
      <c r="Z226" s="46">
        <f t="shared" si="59"/>
        <v>0</v>
      </c>
      <c r="AA226" s="46">
        <f t="shared" si="60"/>
        <v>1</v>
      </c>
      <c r="AB226" s="46">
        <f t="shared" si="61"/>
        <v>1</v>
      </c>
      <c r="AC226" s="48">
        <f t="shared" si="66"/>
        <v>0.99</v>
      </c>
      <c r="AD226" s="48">
        <f t="shared" si="62"/>
        <v>11.557500000000001</v>
      </c>
      <c r="AE226" s="48">
        <f t="shared" si="63"/>
        <v>11.441925000000001</v>
      </c>
      <c r="AF226" s="46">
        <f t="shared" si="64"/>
        <v>120</v>
      </c>
      <c r="AG226" s="128" t="s">
        <v>3453</v>
      </c>
      <c r="AH226" s="128" t="s">
        <v>3451</v>
      </c>
      <c r="AI226" s="128" t="s">
        <v>3456</v>
      </c>
      <c r="AJ226" s="128" t="s">
        <v>3455</v>
      </c>
      <c r="AK226" s="128" t="s">
        <v>3452</v>
      </c>
      <c r="AL226" s="128" t="s">
        <v>3454</v>
      </c>
      <c r="AM226" s="128" t="s">
        <v>3457</v>
      </c>
      <c r="AN226" s="128" t="s">
        <v>3459</v>
      </c>
      <c r="AO226" s="128" t="s">
        <v>3460</v>
      </c>
      <c r="AP226" s="128" t="s">
        <v>3458</v>
      </c>
      <c r="AQ226" s="191"/>
    </row>
    <row r="227" spans="1:43" s="16" customFormat="1" ht="27.75">
      <c r="A227" s="43">
        <v>220</v>
      </c>
      <c r="B227" s="44" t="s">
        <v>570</v>
      </c>
      <c r="C227" s="44" t="s">
        <v>663</v>
      </c>
      <c r="D227" s="45" t="s">
        <v>664</v>
      </c>
      <c r="E227" s="38">
        <v>6</v>
      </c>
      <c r="F227" s="48">
        <v>11.45</v>
      </c>
      <c r="G227" s="46">
        <v>30</v>
      </c>
      <c r="H227" s="46" t="s">
        <v>3372</v>
      </c>
      <c r="I227" s="48">
        <v>8.66</v>
      </c>
      <c r="J227" s="46">
        <v>13</v>
      </c>
      <c r="K227" s="46" t="s">
        <v>3372</v>
      </c>
      <c r="L227" s="84">
        <f t="shared" si="51"/>
        <v>10.055</v>
      </c>
      <c r="M227" s="38">
        <f t="shared" si="52"/>
        <v>60</v>
      </c>
      <c r="N227" s="38">
        <f t="shared" si="53"/>
        <v>0</v>
      </c>
      <c r="O227" s="38">
        <f t="shared" si="54"/>
        <v>1</v>
      </c>
      <c r="P227" s="48">
        <v>10.02</v>
      </c>
      <c r="Q227" s="46">
        <v>30</v>
      </c>
      <c r="R227" s="46" t="s">
        <v>3373</v>
      </c>
      <c r="S227" s="48">
        <v>10.46</v>
      </c>
      <c r="T227" s="46">
        <v>30</v>
      </c>
      <c r="U227" s="46" t="s">
        <v>3372</v>
      </c>
      <c r="V227" s="48">
        <f t="shared" si="55"/>
        <v>10.24</v>
      </c>
      <c r="W227" s="46">
        <f t="shared" si="56"/>
        <v>60</v>
      </c>
      <c r="X227" s="46">
        <f t="shared" si="57"/>
        <v>1</v>
      </c>
      <c r="Y227" s="46">
        <f t="shared" si="58"/>
        <v>0</v>
      </c>
      <c r="Z227" s="46">
        <f t="shared" si="59"/>
        <v>1</v>
      </c>
      <c r="AA227" s="46">
        <f t="shared" si="60"/>
        <v>1</v>
      </c>
      <c r="AB227" s="46">
        <f t="shared" si="61"/>
        <v>2</v>
      </c>
      <c r="AC227" s="48">
        <f t="shared" si="66"/>
        <v>0.98</v>
      </c>
      <c r="AD227" s="48">
        <f t="shared" si="62"/>
        <v>10.147500000000001</v>
      </c>
      <c r="AE227" s="48">
        <f t="shared" si="63"/>
        <v>9.9445500000000013</v>
      </c>
      <c r="AF227" s="46">
        <f t="shared" si="64"/>
        <v>120</v>
      </c>
      <c r="AG227" s="128" t="s">
        <v>3451</v>
      </c>
      <c r="AH227" s="128" t="s">
        <v>3452</v>
      </c>
      <c r="AI227" s="128" t="s">
        <v>3457</v>
      </c>
      <c r="AJ227" s="128" t="s">
        <v>3453</v>
      </c>
      <c r="AK227" s="128" t="s">
        <v>3456</v>
      </c>
      <c r="AL227" s="128" t="s">
        <v>3454</v>
      </c>
      <c r="AM227" s="128" t="s">
        <v>3455</v>
      </c>
      <c r="AN227" s="128" t="s">
        <v>3460</v>
      </c>
      <c r="AO227" s="128" t="s">
        <v>3459</v>
      </c>
      <c r="AP227" s="128" t="s">
        <v>3458</v>
      </c>
      <c r="AQ227" s="191"/>
    </row>
    <row r="228" spans="1:43" s="16" customFormat="1" ht="27.75">
      <c r="A228" s="43">
        <v>221</v>
      </c>
      <c r="B228" s="44" t="s">
        <v>665</v>
      </c>
      <c r="C228" s="44" t="s">
        <v>666</v>
      </c>
      <c r="D228" s="45" t="s">
        <v>667</v>
      </c>
      <c r="E228" s="38">
        <v>6</v>
      </c>
      <c r="F228" s="48">
        <v>11.18</v>
      </c>
      <c r="G228" s="46">
        <v>30</v>
      </c>
      <c r="H228" s="46" t="s">
        <v>3372</v>
      </c>
      <c r="I228" s="48">
        <v>9.56</v>
      </c>
      <c r="J228" s="46">
        <v>16</v>
      </c>
      <c r="K228" s="46" t="s">
        <v>3372</v>
      </c>
      <c r="L228" s="84">
        <f t="shared" si="51"/>
        <v>10.370000000000001</v>
      </c>
      <c r="M228" s="38">
        <f t="shared" si="52"/>
        <v>60</v>
      </c>
      <c r="N228" s="38">
        <f t="shared" si="53"/>
        <v>0</v>
      </c>
      <c r="O228" s="38">
        <f t="shared" si="54"/>
        <v>1</v>
      </c>
      <c r="P228" s="48">
        <v>10.36</v>
      </c>
      <c r="Q228" s="46">
        <v>30</v>
      </c>
      <c r="R228" s="46" t="s">
        <v>3372</v>
      </c>
      <c r="S228" s="48">
        <v>11.93</v>
      </c>
      <c r="T228" s="46">
        <v>30</v>
      </c>
      <c r="U228" s="46" t="s">
        <v>3372</v>
      </c>
      <c r="V228" s="48">
        <f t="shared" si="55"/>
        <v>11.145</v>
      </c>
      <c r="W228" s="46">
        <f t="shared" si="56"/>
        <v>60</v>
      </c>
      <c r="X228" s="46">
        <f t="shared" si="57"/>
        <v>0</v>
      </c>
      <c r="Y228" s="46">
        <f t="shared" si="58"/>
        <v>0</v>
      </c>
      <c r="Z228" s="46">
        <f t="shared" si="59"/>
        <v>0</v>
      </c>
      <c r="AA228" s="46">
        <f t="shared" si="60"/>
        <v>1</v>
      </c>
      <c r="AB228" s="46">
        <f t="shared" si="61"/>
        <v>1</v>
      </c>
      <c r="AC228" s="48">
        <f t="shared" si="66"/>
        <v>0.99</v>
      </c>
      <c r="AD228" s="48">
        <f t="shared" si="62"/>
        <v>10.7575</v>
      </c>
      <c r="AE228" s="48">
        <f t="shared" si="63"/>
        <v>10.649925</v>
      </c>
      <c r="AF228" s="46">
        <f t="shared" si="64"/>
        <v>120</v>
      </c>
      <c r="AG228" s="128" t="s">
        <v>3452</v>
      </c>
      <c r="AH228" s="128" t="s">
        <v>3453</v>
      </c>
      <c r="AI228" s="128" t="s">
        <v>3457</v>
      </c>
      <c r="AJ228" s="128" t="s">
        <v>3454</v>
      </c>
      <c r="AK228" s="128" t="s">
        <v>3455</v>
      </c>
      <c r="AL228" s="128" t="s">
        <v>3456</v>
      </c>
      <c r="AM228" s="128" t="s">
        <v>3451</v>
      </c>
      <c r="AN228" s="128" t="s">
        <v>3460</v>
      </c>
      <c r="AO228" s="128" t="s">
        <v>3459</v>
      </c>
      <c r="AP228" s="128" t="s">
        <v>3458</v>
      </c>
      <c r="AQ228" s="191"/>
    </row>
    <row r="229" spans="1:43" s="16" customFormat="1" ht="27.75">
      <c r="A229" s="43">
        <v>222</v>
      </c>
      <c r="B229" s="37" t="s">
        <v>668</v>
      </c>
      <c r="C229" s="37" t="s">
        <v>669</v>
      </c>
      <c r="D229" s="45" t="s">
        <v>670</v>
      </c>
      <c r="E229" s="38">
        <v>6</v>
      </c>
      <c r="F229" s="48" t="s">
        <v>3509</v>
      </c>
      <c r="G229" s="46" t="s">
        <v>3509</v>
      </c>
      <c r="H229" s="46" t="s">
        <v>3509</v>
      </c>
      <c r="I229" s="48">
        <v>10</v>
      </c>
      <c r="J229" s="46">
        <v>30</v>
      </c>
      <c r="K229" s="46" t="s">
        <v>3373</v>
      </c>
      <c r="L229" s="84" t="e">
        <f t="shared" si="51"/>
        <v>#VALUE!</v>
      </c>
      <c r="M229" s="38" t="e">
        <f t="shared" si="52"/>
        <v>#VALUE!</v>
      </c>
      <c r="N229" s="38">
        <f t="shared" si="53"/>
        <v>2</v>
      </c>
      <c r="O229" s="38">
        <f t="shared" si="54"/>
        <v>0</v>
      </c>
      <c r="P229" s="48" t="s">
        <v>3509</v>
      </c>
      <c r="Q229" s="46" t="s">
        <v>3509</v>
      </c>
      <c r="R229" s="46" t="s">
        <v>3509</v>
      </c>
      <c r="S229" s="48">
        <v>1.39</v>
      </c>
      <c r="T229" s="46">
        <v>2</v>
      </c>
      <c r="U229" s="46" t="s">
        <v>3373</v>
      </c>
      <c r="V229" s="48" t="e">
        <f t="shared" si="55"/>
        <v>#VALUE!</v>
      </c>
      <c r="W229" s="46" t="e">
        <f t="shared" si="56"/>
        <v>#VALUE!</v>
      </c>
      <c r="X229" s="46">
        <f t="shared" si="57"/>
        <v>2</v>
      </c>
      <c r="Y229" s="46">
        <f t="shared" si="58"/>
        <v>1</v>
      </c>
      <c r="Z229" s="46">
        <f t="shared" si="59"/>
        <v>4</v>
      </c>
      <c r="AA229" s="46">
        <f t="shared" si="60"/>
        <v>1</v>
      </c>
      <c r="AB229" s="46">
        <f t="shared" si="61"/>
        <v>5</v>
      </c>
      <c r="AC229" s="48">
        <f>IF(AB229=0,0.86,IF(AB229=1,0.85,IF(AB229=2,0.84,IF(AB229=3,0.83,IF(AB229=4,0.82,IF(AB229=5,0.81,IF(AB229=6,0.8)))))))</f>
        <v>0.81</v>
      </c>
      <c r="AD229" s="48" t="e">
        <f t="shared" si="62"/>
        <v>#VALUE!</v>
      </c>
      <c r="AE229" s="48" t="e">
        <f t="shared" si="63"/>
        <v>#VALUE!</v>
      </c>
      <c r="AF229" s="46" t="e">
        <f t="shared" si="64"/>
        <v>#VALUE!</v>
      </c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91"/>
    </row>
    <row r="230" spans="1:43" s="16" customFormat="1" ht="27.75">
      <c r="A230" s="43">
        <v>223</v>
      </c>
      <c r="B230" s="44" t="s">
        <v>671</v>
      </c>
      <c r="C230" s="44" t="s">
        <v>672</v>
      </c>
      <c r="D230" s="45" t="s">
        <v>673</v>
      </c>
      <c r="E230" s="38">
        <v>6</v>
      </c>
      <c r="F230" s="48">
        <v>11.36</v>
      </c>
      <c r="G230" s="46">
        <v>30</v>
      </c>
      <c r="H230" s="46" t="s">
        <v>3372</v>
      </c>
      <c r="I230" s="48">
        <v>9.14</v>
      </c>
      <c r="J230" s="46">
        <v>18</v>
      </c>
      <c r="K230" s="46" t="s">
        <v>3372</v>
      </c>
      <c r="L230" s="84">
        <f t="shared" si="51"/>
        <v>10.25</v>
      </c>
      <c r="M230" s="38">
        <f t="shared" si="52"/>
        <v>60</v>
      </c>
      <c r="N230" s="38">
        <f t="shared" si="53"/>
        <v>0</v>
      </c>
      <c r="O230" s="38">
        <f t="shared" si="54"/>
        <v>1</v>
      </c>
      <c r="P230" s="48">
        <v>10.130000000000001</v>
      </c>
      <c r="Q230" s="46">
        <v>30</v>
      </c>
      <c r="R230" s="46" t="s">
        <v>3373</v>
      </c>
      <c r="S230" s="48">
        <v>12.14</v>
      </c>
      <c r="T230" s="46">
        <v>30</v>
      </c>
      <c r="U230" s="46" t="s">
        <v>3372</v>
      </c>
      <c r="V230" s="48">
        <f t="shared" si="55"/>
        <v>11.135000000000002</v>
      </c>
      <c r="W230" s="46">
        <f t="shared" si="56"/>
        <v>60</v>
      </c>
      <c r="X230" s="46">
        <f t="shared" si="57"/>
        <v>1</v>
      </c>
      <c r="Y230" s="46">
        <f t="shared" si="58"/>
        <v>0</v>
      </c>
      <c r="Z230" s="46">
        <f t="shared" si="59"/>
        <v>1</v>
      </c>
      <c r="AA230" s="46">
        <f t="shared" si="60"/>
        <v>1</v>
      </c>
      <c r="AB230" s="46">
        <f t="shared" si="61"/>
        <v>2</v>
      </c>
      <c r="AC230" s="48">
        <f>IF(AB230=0,0.93,IF(AB230=1,0.92,IF(AB230=2,0.91,IF(AB230=3,0.9,IF(AB230=4,0.89,IF(AB230=5,0.88,IF(AB230=6,0.87)))))))</f>
        <v>0.91</v>
      </c>
      <c r="AD230" s="48">
        <f t="shared" si="62"/>
        <v>10.692500000000001</v>
      </c>
      <c r="AE230" s="48">
        <f t="shared" si="63"/>
        <v>9.7301750000000009</v>
      </c>
      <c r="AF230" s="46">
        <f t="shared" si="64"/>
        <v>120</v>
      </c>
      <c r="AG230" s="128" t="s">
        <v>3457</v>
      </c>
      <c r="AH230" s="128" t="s">
        <v>3453</v>
      </c>
      <c r="AI230" s="128" t="s">
        <v>3456</v>
      </c>
      <c r="AJ230" s="128" t="s">
        <v>3454</v>
      </c>
      <c r="AK230" s="128" t="s">
        <v>3460</v>
      </c>
      <c r="AL230" s="128" t="s">
        <v>3455</v>
      </c>
      <c r="AM230" s="128" t="s">
        <v>3452</v>
      </c>
      <c r="AN230" s="128" t="s">
        <v>3459</v>
      </c>
      <c r="AO230" s="128" t="s">
        <v>3458</v>
      </c>
      <c r="AP230" s="128" t="s">
        <v>3451</v>
      </c>
      <c r="AQ230" s="191"/>
    </row>
    <row r="231" spans="1:43" s="16" customFormat="1" ht="27.75">
      <c r="A231" s="43">
        <v>224</v>
      </c>
      <c r="B231" s="44" t="s">
        <v>674</v>
      </c>
      <c r="C231" s="44" t="s">
        <v>675</v>
      </c>
      <c r="D231" s="45" t="s">
        <v>676</v>
      </c>
      <c r="E231" s="38">
        <v>6</v>
      </c>
      <c r="F231" s="48">
        <v>9.8800000000000008</v>
      </c>
      <c r="G231" s="46">
        <v>25</v>
      </c>
      <c r="H231" s="46" t="s">
        <v>3373</v>
      </c>
      <c r="I231" s="48">
        <v>10.119999999999999</v>
      </c>
      <c r="J231" s="46">
        <v>30</v>
      </c>
      <c r="K231" s="46" t="s">
        <v>3373</v>
      </c>
      <c r="L231" s="84">
        <f t="shared" si="51"/>
        <v>10</v>
      </c>
      <c r="M231" s="38">
        <f t="shared" si="52"/>
        <v>60</v>
      </c>
      <c r="N231" s="38">
        <f t="shared" si="53"/>
        <v>2</v>
      </c>
      <c r="O231" s="38">
        <f t="shared" si="54"/>
        <v>1</v>
      </c>
      <c r="P231" s="48">
        <v>10.24</v>
      </c>
      <c r="Q231" s="46">
        <v>30</v>
      </c>
      <c r="R231" s="46" t="s">
        <v>3372</v>
      </c>
      <c r="S231" s="48">
        <v>11.15</v>
      </c>
      <c r="T231" s="46">
        <v>30</v>
      </c>
      <c r="U231" s="46" t="s">
        <v>3373</v>
      </c>
      <c r="V231" s="48">
        <f t="shared" si="55"/>
        <v>10.695</v>
      </c>
      <c r="W231" s="46">
        <f t="shared" si="56"/>
        <v>60</v>
      </c>
      <c r="X231" s="46">
        <f t="shared" si="57"/>
        <v>1</v>
      </c>
      <c r="Y231" s="46">
        <f t="shared" si="58"/>
        <v>0</v>
      </c>
      <c r="Z231" s="46">
        <f t="shared" si="59"/>
        <v>3</v>
      </c>
      <c r="AA231" s="46">
        <f t="shared" si="60"/>
        <v>1</v>
      </c>
      <c r="AB231" s="46">
        <f t="shared" si="61"/>
        <v>4</v>
      </c>
      <c r="AC231" s="48">
        <f>IF(AB231=0,0.93,IF(AB231=1,0.92,IF(AB231=2,0.91,IF(AB231=3,0.9,IF(AB231=4,0.89,IF(AB231=5,0.88,IF(AB231=6,0.87)))))))</f>
        <v>0.89</v>
      </c>
      <c r="AD231" s="48">
        <f t="shared" si="62"/>
        <v>10.3475</v>
      </c>
      <c r="AE231" s="48">
        <f t="shared" si="63"/>
        <v>9.2092749999999999</v>
      </c>
      <c r="AF231" s="46">
        <f t="shared" si="64"/>
        <v>120</v>
      </c>
      <c r="AG231" s="128" t="s">
        <v>3456</v>
      </c>
      <c r="AH231" s="128" t="s">
        <v>3451</v>
      </c>
      <c r="AI231" s="128" t="s">
        <v>3452</v>
      </c>
      <c r="AJ231" s="128" t="s">
        <v>3454</v>
      </c>
      <c r="AK231" s="128" t="s">
        <v>3459</v>
      </c>
      <c r="AL231" s="128" t="s">
        <v>3457</v>
      </c>
      <c r="AM231" s="128" t="s">
        <v>3453</v>
      </c>
      <c r="AN231" s="128" t="s">
        <v>3460</v>
      </c>
      <c r="AO231" s="128" t="s">
        <v>3455</v>
      </c>
      <c r="AP231" s="128" t="s">
        <v>3458</v>
      </c>
      <c r="AQ231" s="191"/>
    </row>
    <row r="232" spans="1:43" s="16" customFormat="1" ht="27.75">
      <c r="A232" s="43">
        <v>225</v>
      </c>
      <c r="B232" s="44" t="s">
        <v>677</v>
      </c>
      <c r="C232" s="44" t="s">
        <v>678</v>
      </c>
      <c r="D232" s="45" t="s">
        <v>679</v>
      </c>
      <c r="E232" s="38">
        <v>6</v>
      </c>
      <c r="F232" s="48">
        <v>14.22</v>
      </c>
      <c r="G232" s="46">
        <v>30</v>
      </c>
      <c r="H232" s="46" t="s">
        <v>3372</v>
      </c>
      <c r="I232" s="48">
        <v>9.74</v>
      </c>
      <c r="J232" s="46">
        <v>22</v>
      </c>
      <c r="K232" s="46" t="s">
        <v>3372</v>
      </c>
      <c r="L232" s="84">
        <f t="shared" si="51"/>
        <v>11.98</v>
      </c>
      <c r="M232" s="38">
        <f t="shared" si="52"/>
        <v>60</v>
      </c>
      <c r="N232" s="38">
        <f t="shared" si="53"/>
        <v>0</v>
      </c>
      <c r="O232" s="38">
        <f t="shared" si="54"/>
        <v>1</v>
      </c>
      <c r="P232" s="48">
        <v>13.8</v>
      </c>
      <c r="Q232" s="46">
        <v>30</v>
      </c>
      <c r="R232" s="46" t="s">
        <v>3372</v>
      </c>
      <c r="S232" s="48">
        <v>12.98</v>
      </c>
      <c r="T232" s="46">
        <v>30</v>
      </c>
      <c r="U232" s="46" t="s">
        <v>3372</v>
      </c>
      <c r="V232" s="48">
        <f t="shared" si="55"/>
        <v>13.39</v>
      </c>
      <c r="W232" s="46">
        <f t="shared" si="56"/>
        <v>60</v>
      </c>
      <c r="X232" s="46">
        <f t="shared" si="57"/>
        <v>0</v>
      </c>
      <c r="Y232" s="46">
        <f t="shared" si="58"/>
        <v>0</v>
      </c>
      <c r="Z232" s="46">
        <f t="shared" si="59"/>
        <v>0</v>
      </c>
      <c r="AA232" s="46">
        <f t="shared" si="60"/>
        <v>1</v>
      </c>
      <c r="AB232" s="46">
        <f t="shared" si="61"/>
        <v>1</v>
      </c>
      <c r="AC232" s="48">
        <f>IF(AB232=0,0.93,IF(AB232=1,0.92,IF(AB232=2,0.91,IF(AB232=3,0.9,IF(AB232=4,0.89,IF(AB232=5,0.88,IF(AB232=6,0.87)))))))</f>
        <v>0.92</v>
      </c>
      <c r="AD232" s="48">
        <f t="shared" si="62"/>
        <v>12.685</v>
      </c>
      <c r="AE232" s="48">
        <f t="shared" si="63"/>
        <v>11.670200000000001</v>
      </c>
      <c r="AF232" s="46">
        <f t="shared" si="64"/>
        <v>120</v>
      </c>
      <c r="AG232" s="128" t="s">
        <v>3457</v>
      </c>
      <c r="AH232" s="128" t="s">
        <v>3454</v>
      </c>
      <c r="AI232" s="128" t="s">
        <v>3452</v>
      </c>
      <c r="AJ232" s="128" t="s">
        <v>3451</v>
      </c>
      <c r="AK232" s="128" t="s">
        <v>3456</v>
      </c>
      <c r="AL232" s="128" t="s">
        <v>3455</v>
      </c>
      <c r="AM232" s="128" t="s">
        <v>3460</v>
      </c>
      <c r="AN232" s="128" t="s">
        <v>3459</v>
      </c>
      <c r="AO232" s="128" t="s">
        <v>3453</v>
      </c>
      <c r="AP232" s="128" t="s">
        <v>3458</v>
      </c>
      <c r="AQ232" s="191"/>
    </row>
    <row r="233" spans="1:43" s="16" customFormat="1" ht="27.75">
      <c r="A233" s="43">
        <v>226</v>
      </c>
      <c r="B233" s="37" t="s">
        <v>680</v>
      </c>
      <c r="C233" s="37" t="s">
        <v>681</v>
      </c>
      <c r="D233" s="45" t="s">
        <v>682</v>
      </c>
      <c r="E233" s="38">
        <v>6</v>
      </c>
      <c r="F233" s="48">
        <v>10.42</v>
      </c>
      <c r="G233" s="46">
        <v>30</v>
      </c>
      <c r="H233" s="46" t="s">
        <v>3372</v>
      </c>
      <c r="I233" s="48">
        <v>9.59</v>
      </c>
      <c r="J233" s="46">
        <v>8</v>
      </c>
      <c r="K233" s="46" t="s">
        <v>3373</v>
      </c>
      <c r="L233" s="84">
        <f t="shared" si="51"/>
        <v>10.004999999999999</v>
      </c>
      <c r="M233" s="38">
        <f t="shared" si="52"/>
        <v>60</v>
      </c>
      <c r="N233" s="38">
        <f t="shared" si="53"/>
        <v>1</v>
      </c>
      <c r="O233" s="38">
        <f t="shared" si="54"/>
        <v>1</v>
      </c>
      <c r="P233" s="48" t="s">
        <v>3509</v>
      </c>
      <c r="Q233" s="46" t="s">
        <v>3509</v>
      </c>
      <c r="R233" s="46" t="s">
        <v>3509</v>
      </c>
      <c r="S233" s="48">
        <v>2.84</v>
      </c>
      <c r="T233" s="46">
        <v>5</v>
      </c>
      <c r="U233" s="46" t="s">
        <v>3373</v>
      </c>
      <c r="V233" s="48" t="e">
        <f t="shared" si="55"/>
        <v>#VALUE!</v>
      </c>
      <c r="W233" s="46" t="e">
        <f t="shared" si="56"/>
        <v>#VALUE!</v>
      </c>
      <c r="X233" s="46">
        <f t="shared" si="57"/>
        <v>2</v>
      </c>
      <c r="Y233" s="46">
        <f t="shared" si="58"/>
        <v>1</v>
      </c>
      <c r="Z233" s="46">
        <f t="shared" si="59"/>
        <v>3</v>
      </c>
      <c r="AA233" s="46">
        <f t="shared" si="60"/>
        <v>2</v>
      </c>
      <c r="AB233" s="46">
        <f t="shared" si="61"/>
        <v>5</v>
      </c>
      <c r="AC233" s="48">
        <f>IF(AB233=0,0.86,IF(AB233=1,0.85,IF(AB233=2,0.84,IF(AB233=3,0.83,IF(AB233=4,0.82,IF(AB233=5,0.81,IF(AB233=6,0.8)))))))</f>
        <v>0.81</v>
      </c>
      <c r="AD233" s="48" t="e">
        <f t="shared" si="62"/>
        <v>#VALUE!</v>
      </c>
      <c r="AE233" s="48" t="e">
        <f t="shared" si="63"/>
        <v>#VALUE!</v>
      </c>
      <c r="AF233" s="46" t="e">
        <f t="shared" si="64"/>
        <v>#VALUE!</v>
      </c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91"/>
    </row>
    <row r="234" spans="1:43" s="16" customFormat="1" ht="27.75">
      <c r="A234" s="43">
        <v>227</v>
      </c>
      <c r="B234" s="44" t="s">
        <v>683</v>
      </c>
      <c r="C234" s="44" t="s">
        <v>684</v>
      </c>
      <c r="D234" s="45" t="s">
        <v>685</v>
      </c>
      <c r="E234" s="38">
        <v>6</v>
      </c>
      <c r="F234" s="48">
        <v>10.130000000000001</v>
      </c>
      <c r="G234" s="46">
        <v>30</v>
      </c>
      <c r="H234" s="46" t="s">
        <v>3372</v>
      </c>
      <c r="I234" s="48">
        <v>10.71</v>
      </c>
      <c r="J234" s="46">
        <v>30</v>
      </c>
      <c r="K234" s="46" t="s">
        <v>3373</v>
      </c>
      <c r="L234" s="84">
        <f t="shared" si="51"/>
        <v>10.420000000000002</v>
      </c>
      <c r="M234" s="38">
        <f t="shared" si="52"/>
        <v>60</v>
      </c>
      <c r="N234" s="38">
        <f t="shared" si="53"/>
        <v>1</v>
      </c>
      <c r="O234" s="38">
        <f t="shared" si="54"/>
        <v>0</v>
      </c>
      <c r="P234" s="48">
        <v>9.84</v>
      </c>
      <c r="Q234" s="46">
        <v>18</v>
      </c>
      <c r="R234" s="46" t="s">
        <v>3372</v>
      </c>
      <c r="S234" s="48">
        <v>11.95</v>
      </c>
      <c r="T234" s="46">
        <v>30</v>
      </c>
      <c r="U234" s="46" t="s">
        <v>3372</v>
      </c>
      <c r="V234" s="48">
        <f t="shared" si="55"/>
        <v>10.895</v>
      </c>
      <c r="W234" s="46">
        <f t="shared" si="56"/>
        <v>60</v>
      </c>
      <c r="X234" s="46">
        <f t="shared" si="57"/>
        <v>0</v>
      </c>
      <c r="Y234" s="46">
        <f t="shared" si="58"/>
        <v>1</v>
      </c>
      <c r="Z234" s="46">
        <f t="shared" si="59"/>
        <v>1</v>
      </c>
      <c r="AA234" s="46">
        <f t="shared" si="60"/>
        <v>1</v>
      </c>
      <c r="AB234" s="46">
        <f t="shared" si="61"/>
        <v>2</v>
      </c>
      <c r="AC234" s="48">
        <f t="shared" ref="AC234:AC239" si="67">IF(AB234=0,1,IF(AB234=1,0.99,IF(AB234=2,0.98,IF(AB234=3,0.97,IF(AB234=4,0.96,IF(AB234=5,0.95,IF(AB234=6,0.94)))))))</f>
        <v>0.98</v>
      </c>
      <c r="AD234" s="48">
        <f t="shared" si="62"/>
        <v>10.657500000000001</v>
      </c>
      <c r="AE234" s="48">
        <f t="shared" si="63"/>
        <v>10.44435</v>
      </c>
      <c r="AF234" s="46">
        <f t="shared" si="64"/>
        <v>120</v>
      </c>
      <c r="AG234" s="128" t="s">
        <v>3457</v>
      </c>
      <c r="AH234" s="128" t="s">
        <v>3454</v>
      </c>
      <c r="AI234" s="128" t="s">
        <v>3451</v>
      </c>
      <c r="AJ234" s="128" t="s">
        <v>3452</v>
      </c>
      <c r="AK234" s="128" t="s">
        <v>3455</v>
      </c>
      <c r="AL234" s="128" t="s">
        <v>3453</v>
      </c>
      <c r="AM234" s="128" t="s">
        <v>3460</v>
      </c>
      <c r="AN234" s="128" t="s">
        <v>3456</v>
      </c>
      <c r="AO234" s="128" t="s">
        <v>3459</v>
      </c>
      <c r="AP234" s="128" t="s">
        <v>3458</v>
      </c>
      <c r="AQ234" s="191"/>
    </row>
    <row r="235" spans="1:43" s="16" customFormat="1" ht="27.75">
      <c r="A235" s="43">
        <v>228</v>
      </c>
      <c r="B235" s="53" t="s">
        <v>686</v>
      </c>
      <c r="C235" s="53" t="s">
        <v>687</v>
      </c>
      <c r="D235" s="54" t="s">
        <v>688</v>
      </c>
      <c r="E235" s="38">
        <v>6</v>
      </c>
      <c r="F235" s="48" t="s">
        <v>3509</v>
      </c>
      <c r="G235" s="46" t="s">
        <v>3509</v>
      </c>
      <c r="H235" s="46" t="s">
        <v>3509</v>
      </c>
      <c r="I235" s="48" t="s">
        <v>3509</v>
      </c>
      <c r="J235" s="46" t="s">
        <v>3509</v>
      </c>
      <c r="K235" s="46" t="s">
        <v>3509</v>
      </c>
      <c r="L235" s="84" t="e">
        <f t="shared" si="51"/>
        <v>#VALUE!</v>
      </c>
      <c r="M235" s="38" t="e">
        <f t="shared" si="52"/>
        <v>#VALUE!</v>
      </c>
      <c r="N235" s="38">
        <f t="shared" si="53"/>
        <v>2</v>
      </c>
      <c r="O235" s="38">
        <f t="shared" si="54"/>
        <v>0</v>
      </c>
      <c r="P235" s="48" t="s">
        <v>3509</v>
      </c>
      <c r="Q235" s="46" t="s">
        <v>3509</v>
      </c>
      <c r="R235" s="46" t="s">
        <v>3509</v>
      </c>
      <c r="S235" s="48" t="s">
        <v>3509</v>
      </c>
      <c r="T235" s="46" t="s">
        <v>3509</v>
      </c>
      <c r="U235" s="46" t="s">
        <v>3509</v>
      </c>
      <c r="V235" s="48" t="e">
        <f t="shared" si="55"/>
        <v>#VALUE!</v>
      </c>
      <c r="W235" s="46" t="e">
        <f t="shared" si="56"/>
        <v>#VALUE!</v>
      </c>
      <c r="X235" s="46">
        <f t="shared" si="57"/>
        <v>2</v>
      </c>
      <c r="Y235" s="46">
        <f t="shared" si="58"/>
        <v>0</v>
      </c>
      <c r="Z235" s="46">
        <f t="shared" si="59"/>
        <v>4</v>
      </c>
      <c r="AA235" s="46">
        <f t="shared" si="60"/>
        <v>0</v>
      </c>
      <c r="AB235" s="46">
        <f t="shared" si="61"/>
        <v>4</v>
      </c>
      <c r="AC235" s="48">
        <f t="shared" si="67"/>
        <v>0.96</v>
      </c>
      <c r="AD235" s="48" t="e">
        <f t="shared" si="62"/>
        <v>#VALUE!</v>
      </c>
      <c r="AE235" s="48" t="e">
        <f t="shared" si="63"/>
        <v>#VALUE!</v>
      </c>
      <c r="AF235" s="46" t="e">
        <f t="shared" si="64"/>
        <v>#VALUE!</v>
      </c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91"/>
    </row>
    <row r="236" spans="1:43" s="16" customFormat="1" ht="27.75">
      <c r="A236" s="43">
        <v>229</v>
      </c>
      <c r="B236" s="37" t="s">
        <v>689</v>
      </c>
      <c r="C236" s="37" t="s">
        <v>345</v>
      </c>
      <c r="D236" s="38" t="s">
        <v>690</v>
      </c>
      <c r="E236" s="38">
        <v>6</v>
      </c>
      <c r="F236" s="48">
        <v>11.27</v>
      </c>
      <c r="G236" s="46">
        <v>30</v>
      </c>
      <c r="H236" s="46" t="s">
        <v>3372</v>
      </c>
      <c r="I236" s="48">
        <v>10.06</v>
      </c>
      <c r="J236" s="46">
        <v>30</v>
      </c>
      <c r="K236" s="46" t="s">
        <v>3373</v>
      </c>
      <c r="L236" s="84">
        <f t="shared" si="51"/>
        <v>10.664999999999999</v>
      </c>
      <c r="M236" s="38">
        <f t="shared" si="52"/>
        <v>60</v>
      </c>
      <c r="N236" s="38">
        <f t="shared" si="53"/>
        <v>1</v>
      </c>
      <c r="O236" s="38">
        <f t="shared" si="54"/>
        <v>0</v>
      </c>
      <c r="P236" s="48">
        <v>10.039999999999999</v>
      </c>
      <c r="Q236" s="46">
        <v>30</v>
      </c>
      <c r="R236" s="46" t="s">
        <v>3373</v>
      </c>
      <c r="S236" s="48">
        <v>13.74</v>
      </c>
      <c r="T236" s="46">
        <v>30</v>
      </c>
      <c r="U236" s="46" t="s">
        <v>3372</v>
      </c>
      <c r="V236" s="48">
        <f t="shared" si="55"/>
        <v>11.89</v>
      </c>
      <c r="W236" s="46">
        <f t="shared" si="56"/>
        <v>60</v>
      </c>
      <c r="X236" s="46">
        <f t="shared" si="57"/>
        <v>1</v>
      </c>
      <c r="Y236" s="46">
        <f t="shared" si="58"/>
        <v>0</v>
      </c>
      <c r="Z236" s="46">
        <f t="shared" si="59"/>
        <v>2</v>
      </c>
      <c r="AA236" s="46">
        <f t="shared" si="60"/>
        <v>0</v>
      </c>
      <c r="AB236" s="46">
        <f t="shared" si="61"/>
        <v>2</v>
      </c>
      <c r="AC236" s="48">
        <f t="shared" si="67"/>
        <v>0.98</v>
      </c>
      <c r="AD236" s="48">
        <f t="shared" si="62"/>
        <v>11.2775</v>
      </c>
      <c r="AE236" s="48">
        <f t="shared" si="63"/>
        <v>11.05195</v>
      </c>
      <c r="AF236" s="46">
        <f t="shared" si="64"/>
        <v>120</v>
      </c>
      <c r="AG236" s="128" t="s">
        <v>3452</v>
      </c>
      <c r="AH236" s="128" t="s">
        <v>3451</v>
      </c>
      <c r="AI236" s="128" t="s">
        <v>3456</v>
      </c>
      <c r="AJ236" s="128" t="s">
        <v>3454</v>
      </c>
      <c r="AK236" s="128" t="s">
        <v>3457</v>
      </c>
      <c r="AL236" s="128" t="s">
        <v>3453</v>
      </c>
      <c r="AM236" s="128" t="s">
        <v>3455</v>
      </c>
      <c r="AN236" s="128" t="s">
        <v>3460</v>
      </c>
      <c r="AO236" s="128" t="s">
        <v>3458</v>
      </c>
      <c r="AP236" s="128" t="s">
        <v>3459</v>
      </c>
      <c r="AQ236" s="191"/>
    </row>
    <row r="237" spans="1:43" s="16" customFormat="1" ht="27.75">
      <c r="A237" s="43">
        <v>230</v>
      </c>
      <c r="B237" s="44" t="s">
        <v>691</v>
      </c>
      <c r="C237" s="44" t="s">
        <v>692</v>
      </c>
      <c r="D237" s="45" t="s">
        <v>693</v>
      </c>
      <c r="E237" s="38">
        <v>6</v>
      </c>
      <c r="F237" s="48">
        <v>10.26</v>
      </c>
      <c r="G237" s="46">
        <v>30</v>
      </c>
      <c r="H237" s="46" t="s">
        <v>3373</v>
      </c>
      <c r="I237" s="48">
        <v>9.74</v>
      </c>
      <c r="J237" s="46">
        <v>13</v>
      </c>
      <c r="K237" s="46" t="s">
        <v>3373</v>
      </c>
      <c r="L237" s="84">
        <f t="shared" si="51"/>
        <v>10</v>
      </c>
      <c r="M237" s="38">
        <f t="shared" si="52"/>
        <v>60</v>
      </c>
      <c r="N237" s="38">
        <f t="shared" si="53"/>
        <v>2</v>
      </c>
      <c r="O237" s="38">
        <f t="shared" si="54"/>
        <v>1</v>
      </c>
      <c r="P237" s="48">
        <v>9.1300000000000008</v>
      </c>
      <c r="Q237" s="46">
        <v>12</v>
      </c>
      <c r="R237" s="46" t="s">
        <v>3373</v>
      </c>
      <c r="S237" s="48">
        <v>8.32</v>
      </c>
      <c r="T237" s="46">
        <v>16</v>
      </c>
      <c r="U237" s="46" t="s">
        <v>3373</v>
      </c>
      <c r="V237" s="48">
        <f t="shared" si="55"/>
        <v>8.7250000000000014</v>
      </c>
      <c r="W237" s="46">
        <f t="shared" si="56"/>
        <v>28</v>
      </c>
      <c r="X237" s="46">
        <f t="shared" si="57"/>
        <v>2</v>
      </c>
      <c r="Y237" s="46">
        <f t="shared" si="58"/>
        <v>1</v>
      </c>
      <c r="Z237" s="46">
        <f t="shared" si="59"/>
        <v>4</v>
      </c>
      <c r="AA237" s="46">
        <f t="shared" si="60"/>
        <v>2</v>
      </c>
      <c r="AB237" s="46">
        <f t="shared" si="61"/>
        <v>6</v>
      </c>
      <c r="AC237" s="48">
        <f t="shared" si="67"/>
        <v>0.94</v>
      </c>
      <c r="AD237" s="48">
        <f t="shared" si="62"/>
        <v>9.3625000000000007</v>
      </c>
      <c r="AE237" s="48">
        <f t="shared" si="63"/>
        <v>8.8007500000000007</v>
      </c>
      <c r="AF237" s="46">
        <f t="shared" si="64"/>
        <v>88</v>
      </c>
      <c r="AG237" s="128" t="s">
        <v>3451</v>
      </c>
      <c r="AH237" s="128" t="s">
        <v>3453</v>
      </c>
      <c r="AI237" s="128" t="s">
        <v>3456</v>
      </c>
      <c r="AJ237" s="128" t="s">
        <v>3452</v>
      </c>
      <c r="AK237" s="128" t="s">
        <v>3457</v>
      </c>
      <c r="AL237" s="128" t="s">
        <v>3455</v>
      </c>
      <c r="AM237" s="128" t="s">
        <v>3454</v>
      </c>
      <c r="AN237" s="128" t="s">
        <v>3460</v>
      </c>
      <c r="AO237" s="128" t="s">
        <v>3458</v>
      </c>
      <c r="AP237" s="128" t="s">
        <v>3459</v>
      </c>
      <c r="AQ237" s="191"/>
    </row>
    <row r="238" spans="1:43" s="16" customFormat="1" ht="27.75">
      <c r="A238" s="43">
        <v>231</v>
      </c>
      <c r="B238" s="67" t="s">
        <v>694</v>
      </c>
      <c r="C238" s="44" t="s">
        <v>695</v>
      </c>
      <c r="D238" s="45" t="s">
        <v>696</v>
      </c>
      <c r="E238" s="38">
        <v>6</v>
      </c>
      <c r="F238" s="48">
        <v>10.5</v>
      </c>
      <c r="G238" s="46">
        <v>30</v>
      </c>
      <c r="H238" s="46" t="s">
        <v>3373</v>
      </c>
      <c r="I238" s="48">
        <v>9.5</v>
      </c>
      <c r="J238" s="46">
        <v>14</v>
      </c>
      <c r="K238" s="46" t="s">
        <v>3373</v>
      </c>
      <c r="L238" s="84">
        <f t="shared" si="51"/>
        <v>10</v>
      </c>
      <c r="M238" s="38">
        <f t="shared" si="52"/>
        <v>60</v>
      </c>
      <c r="N238" s="38">
        <f t="shared" si="53"/>
        <v>2</v>
      </c>
      <c r="O238" s="38">
        <f t="shared" si="54"/>
        <v>1</v>
      </c>
      <c r="P238" s="48">
        <v>9.27</v>
      </c>
      <c r="Q238" s="46">
        <v>10</v>
      </c>
      <c r="R238" s="46" t="s">
        <v>3373</v>
      </c>
      <c r="S238" s="48">
        <v>11.68</v>
      </c>
      <c r="T238" s="46">
        <v>30</v>
      </c>
      <c r="U238" s="46" t="s">
        <v>3373</v>
      </c>
      <c r="V238" s="48">
        <f t="shared" si="55"/>
        <v>10.475</v>
      </c>
      <c r="W238" s="46">
        <f t="shared" si="56"/>
        <v>60</v>
      </c>
      <c r="X238" s="46">
        <f t="shared" si="57"/>
        <v>2</v>
      </c>
      <c r="Y238" s="46">
        <f t="shared" si="58"/>
        <v>1</v>
      </c>
      <c r="Z238" s="46">
        <f t="shared" si="59"/>
        <v>4</v>
      </c>
      <c r="AA238" s="46">
        <f t="shared" si="60"/>
        <v>2</v>
      </c>
      <c r="AB238" s="46">
        <f t="shared" si="61"/>
        <v>6</v>
      </c>
      <c r="AC238" s="48">
        <f t="shared" si="67"/>
        <v>0.94</v>
      </c>
      <c r="AD238" s="48">
        <f t="shared" si="62"/>
        <v>10.237500000000001</v>
      </c>
      <c r="AE238" s="48">
        <f t="shared" si="63"/>
        <v>9.6232500000000005</v>
      </c>
      <c r="AF238" s="46">
        <f t="shared" si="64"/>
        <v>120</v>
      </c>
      <c r="AG238" s="128" t="s">
        <v>3451</v>
      </c>
      <c r="AH238" s="128" t="s">
        <v>3453</v>
      </c>
      <c r="AI238" s="128" t="s">
        <v>3456</v>
      </c>
      <c r="AJ238" s="128" t="s">
        <v>3452</v>
      </c>
      <c r="AK238" s="128" t="s">
        <v>3454</v>
      </c>
      <c r="AL238" s="128" t="s">
        <v>3457</v>
      </c>
      <c r="AM238" s="128" t="s">
        <v>3455</v>
      </c>
      <c r="AN238" s="128" t="s">
        <v>3460</v>
      </c>
      <c r="AO238" s="128" t="s">
        <v>3458</v>
      </c>
      <c r="AP238" s="128" t="s">
        <v>3459</v>
      </c>
      <c r="AQ238" s="191"/>
    </row>
    <row r="239" spans="1:43" s="16" customFormat="1" ht="27.75">
      <c r="A239" s="43">
        <v>232</v>
      </c>
      <c r="B239" s="44" t="s">
        <v>697</v>
      </c>
      <c r="C239" s="44" t="s">
        <v>698</v>
      </c>
      <c r="D239" s="45" t="s">
        <v>699</v>
      </c>
      <c r="E239" s="38">
        <v>6</v>
      </c>
      <c r="F239" s="48">
        <v>10.23</v>
      </c>
      <c r="G239" s="46">
        <v>30</v>
      </c>
      <c r="H239" s="46" t="s">
        <v>3373</v>
      </c>
      <c r="I239" s="48">
        <v>9.77</v>
      </c>
      <c r="J239" s="46">
        <v>13</v>
      </c>
      <c r="K239" s="46" t="s">
        <v>3373</v>
      </c>
      <c r="L239" s="84">
        <f t="shared" si="51"/>
        <v>10</v>
      </c>
      <c r="M239" s="38">
        <f t="shared" si="52"/>
        <v>60</v>
      </c>
      <c r="N239" s="38">
        <f t="shared" si="53"/>
        <v>2</v>
      </c>
      <c r="O239" s="38">
        <f t="shared" si="54"/>
        <v>1</v>
      </c>
      <c r="P239" s="48">
        <v>5.29</v>
      </c>
      <c r="Q239" s="46">
        <v>1</v>
      </c>
      <c r="R239" s="46" t="s">
        <v>3372</v>
      </c>
      <c r="S239" s="48">
        <v>1.28</v>
      </c>
      <c r="T239" s="46">
        <v>0</v>
      </c>
      <c r="U239" s="46" t="s">
        <v>3373</v>
      </c>
      <c r="V239" s="48">
        <f t="shared" si="55"/>
        <v>3.2850000000000001</v>
      </c>
      <c r="W239" s="46">
        <f t="shared" si="56"/>
        <v>1</v>
      </c>
      <c r="X239" s="46">
        <f t="shared" si="57"/>
        <v>1</v>
      </c>
      <c r="Y239" s="46">
        <f t="shared" si="58"/>
        <v>1</v>
      </c>
      <c r="Z239" s="46">
        <f t="shared" si="59"/>
        <v>3</v>
      </c>
      <c r="AA239" s="46">
        <f t="shared" si="60"/>
        <v>2</v>
      </c>
      <c r="AB239" s="46">
        <f t="shared" si="61"/>
        <v>5</v>
      </c>
      <c r="AC239" s="48">
        <f t="shared" si="67"/>
        <v>0.95</v>
      </c>
      <c r="AD239" s="48">
        <f t="shared" si="62"/>
        <v>6.6425000000000001</v>
      </c>
      <c r="AE239" s="48">
        <f t="shared" si="63"/>
        <v>6.3103749999999996</v>
      </c>
      <c r="AF239" s="46">
        <f t="shared" si="64"/>
        <v>61</v>
      </c>
      <c r="AG239" s="128" t="s">
        <v>3453</v>
      </c>
      <c r="AH239" s="128" t="s">
        <v>3451</v>
      </c>
      <c r="AI239" s="128" t="s">
        <v>3452</v>
      </c>
      <c r="AJ239" s="128" t="s">
        <v>3454</v>
      </c>
      <c r="AK239" s="128" t="s">
        <v>3455</v>
      </c>
      <c r="AL239" s="128" t="s">
        <v>3456</v>
      </c>
      <c r="AM239" s="128" t="s">
        <v>3460</v>
      </c>
      <c r="AN239" s="128" t="s">
        <v>3457</v>
      </c>
      <c r="AO239" s="128" t="s">
        <v>3459</v>
      </c>
      <c r="AP239" s="128" t="s">
        <v>3458</v>
      </c>
      <c r="AQ239" s="191"/>
    </row>
    <row r="240" spans="1:43" s="16" customFormat="1" ht="27.75">
      <c r="A240" s="43">
        <v>233</v>
      </c>
      <c r="B240" s="53" t="s">
        <v>700</v>
      </c>
      <c r="C240" s="53" t="s">
        <v>701</v>
      </c>
      <c r="D240" s="54" t="s">
        <v>702</v>
      </c>
      <c r="E240" s="38">
        <v>6</v>
      </c>
      <c r="F240" s="48">
        <v>10</v>
      </c>
      <c r="G240" s="46">
        <v>30</v>
      </c>
      <c r="H240" s="46" t="s">
        <v>3373</v>
      </c>
      <c r="I240" s="48">
        <v>10.59</v>
      </c>
      <c r="J240" s="46">
        <v>30</v>
      </c>
      <c r="K240" s="46" t="s">
        <v>3373</v>
      </c>
      <c r="L240" s="84">
        <f t="shared" si="51"/>
        <v>10.295</v>
      </c>
      <c r="M240" s="38">
        <f t="shared" si="52"/>
        <v>60</v>
      </c>
      <c r="N240" s="38">
        <f t="shared" si="53"/>
        <v>2</v>
      </c>
      <c r="O240" s="38">
        <f t="shared" si="54"/>
        <v>0</v>
      </c>
      <c r="P240" s="48" t="s">
        <v>3509</v>
      </c>
      <c r="Q240" s="46" t="s">
        <v>3509</v>
      </c>
      <c r="R240" s="46" t="s">
        <v>3509</v>
      </c>
      <c r="S240" s="48" t="s">
        <v>3509</v>
      </c>
      <c r="T240" s="46" t="s">
        <v>3509</v>
      </c>
      <c r="U240" s="46" t="s">
        <v>3509</v>
      </c>
      <c r="V240" s="48" t="e">
        <f t="shared" si="55"/>
        <v>#VALUE!</v>
      </c>
      <c r="W240" s="46" t="e">
        <f t="shared" si="56"/>
        <v>#VALUE!</v>
      </c>
      <c r="X240" s="46">
        <f t="shared" si="57"/>
        <v>2</v>
      </c>
      <c r="Y240" s="46">
        <f t="shared" si="58"/>
        <v>0</v>
      </c>
      <c r="Z240" s="46">
        <f t="shared" si="59"/>
        <v>4</v>
      </c>
      <c r="AA240" s="46">
        <f t="shared" si="60"/>
        <v>0</v>
      </c>
      <c r="AB240" s="46">
        <f t="shared" si="61"/>
        <v>4</v>
      </c>
      <c r="AC240" s="48">
        <f>IF(AB240=0,0.86,IF(AB240=1,0.85,IF(AB240=2,0.84,IF(AB240=3,0.83,IF(AB240=4,0.82,IF(AB240=5,0.81,IF(AB240=6,0.8)))))))</f>
        <v>0.82</v>
      </c>
      <c r="AD240" s="48" t="e">
        <f t="shared" si="62"/>
        <v>#VALUE!</v>
      </c>
      <c r="AE240" s="48" t="e">
        <f t="shared" si="63"/>
        <v>#VALUE!</v>
      </c>
      <c r="AF240" s="46" t="e">
        <f t="shared" si="64"/>
        <v>#VALUE!</v>
      </c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91"/>
    </row>
    <row r="241" spans="1:43" s="16" customFormat="1" ht="27.75">
      <c r="A241" s="43">
        <v>234</v>
      </c>
      <c r="B241" s="37" t="s">
        <v>703</v>
      </c>
      <c r="C241" s="37" t="s">
        <v>704</v>
      </c>
      <c r="D241" s="45" t="s">
        <v>705</v>
      </c>
      <c r="E241" s="38">
        <v>6</v>
      </c>
      <c r="F241" s="48">
        <v>9.6999999999999993</v>
      </c>
      <c r="G241" s="46">
        <v>25</v>
      </c>
      <c r="H241" s="46" t="s">
        <v>3373</v>
      </c>
      <c r="I241" s="48">
        <v>10.44</v>
      </c>
      <c r="J241" s="46">
        <v>30</v>
      </c>
      <c r="K241" s="46" t="s">
        <v>3373</v>
      </c>
      <c r="L241" s="84">
        <f t="shared" si="51"/>
        <v>10.07</v>
      </c>
      <c r="M241" s="38">
        <f t="shared" si="52"/>
        <v>60</v>
      </c>
      <c r="N241" s="38">
        <f t="shared" si="53"/>
        <v>2</v>
      </c>
      <c r="O241" s="38">
        <f t="shared" si="54"/>
        <v>1</v>
      </c>
      <c r="P241" s="48" t="s">
        <v>3509</v>
      </c>
      <c r="Q241" s="46" t="s">
        <v>3509</v>
      </c>
      <c r="R241" s="46" t="s">
        <v>3509</v>
      </c>
      <c r="S241" s="48" t="s">
        <v>3509</v>
      </c>
      <c r="T241" s="46" t="s">
        <v>3509</v>
      </c>
      <c r="U241" s="46" t="s">
        <v>3509</v>
      </c>
      <c r="V241" s="48" t="e">
        <f t="shared" si="55"/>
        <v>#VALUE!</v>
      </c>
      <c r="W241" s="46" t="e">
        <f t="shared" si="56"/>
        <v>#VALUE!</v>
      </c>
      <c r="X241" s="46">
        <f t="shared" si="57"/>
        <v>2</v>
      </c>
      <c r="Y241" s="46">
        <f t="shared" si="58"/>
        <v>0</v>
      </c>
      <c r="Z241" s="46">
        <f t="shared" si="59"/>
        <v>4</v>
      </c>
      <c r="AA241" s="46">
        <f t="shared" si="60"/>
        <v>1</v>
      </c>
      <c r="AB241" s="46">
        <f t="shared" si="61"/>
        <v>5</v>
      </c>
      <c r="AC241" s="48">
        <f>IF(AB241=0,0.93,IF(AB241=1,0.92,IF(AB241=2,0.91,IF(AB241=3,0.9,IF(AB241=4,0.89,IF(AB241=5,0.88,IF(AB241=6,0.87)))))))</f>
        <v>0.88</v>
      </c>
      <c r="AD241" s="48" t="e">
        <f t="shared" si="62"/>
        <v>#VALUE!</v>
      </c>
      <c r="AE241" s="48" t="e">
        <f t="shared" si="63"/>
        <v>#VALUE!</v>
      </c>
      <c r="AF241" s="46" t="e">
        <f t="shared" si="64"/>
        <v>#VALUE!</v>
      </c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91"/>
    </row>
    <row r="242" spans="1:43" s="16" customFormat="1" ht="27.75">
      <c r="A242" s="43">
        <v>235</v>
      </c>
      <c r="B242" s="37" t="s">
        <v>706</v>
      </c>
      <c r="C242" s="37" t="s">
        <v>707</v>
      </c>
      <c r="D242" s="45" t="s">
        <v>708</v>
      </c>
      <c r="E242" s="38">
        <v>6</v>
      </c>
      <c r="F242" s="48">
        <v>10.24</v>
      </c>
      <c r="G242" s="46">
        <v>30</v>
      </c>
      <c r="H242" s="46" t="s">
        <v>3373</v>
      </c>
      <c r="I242" s="48">
        <v>10</v>
      </c>
      <c r="J242" s="46">
        <v>30</v>
      </c>
      <c r="K242" s="46" t="s">
        <v>3373</v>
      </c>
      <c r="L242" s="84">
        <f t="shared" si="51"/>
        <v>10.120000000000001</v>
      </c>
      <c r="M242" s="38">
        <f t="shared" si="52"/>
        <v>60</v>
      </c>
      <c r="N242" s="38">
        <f t="shared" si="53"/>
        <v>2</v>
      </c>
      <c r="O242" s="38">
        <f t="shared" si="54"/>
        <v>0</v>
      </c>
      <c r="P242" s="48">
        <v>9.66</v>
      </c>
      <c r="Q242" s="46">
        <v>12</v>
      </c>
      <c r="R242" s="46" t="s">
        <v>3373</v>
      </c>
      <c r="S242" s="48">
        <v>10.67</v>
      </c>
      <c r="T242" s="46">
        <v>30</v>
      </c>
      <c r="U242" s="46" t="s">
        <v>3373</v>
      </c>
      <c r="V242" s="48">
        <f t="shared" si="55"/>
        <v>10.164999999999999</v>
      </c>
      <c r="W242" s="46">
        <f t="shared" si="56"/>
        <v>60</v>
      </c>
      <c r="X242" s="46">
        <f t="shared" si="57"/>
        <v>2</v>
      </c>
      <c r="Y242" s="46">
        <f t="shared" si="58"/>
        <v>1</v>
      </c>
      <c r="Z242" s="46">
        <f t="shared" si="59"/>
        <v>4</v>
      </c>
      <c r="AA242" s="46">
        <f t="shared" si="60"/>
        <v>1</v>
      </c>
      <c r="AB242" s="46">
        <f t="shared" si="61"/>
        <v>5</v>
      </c>
      <c r="AC242" s="48">
        <f>IF(AB242=0,0.79,IF(AB242=1,0.78,IF(AB242=2,0.77,IF(AB242=3,0.76,IF(AB242=4,0.75,IF(AB242=5,0.74,IF(AB242=6,0.73)))))))</f>
        <v>0.74</v>
      </c>
      <c r="AD242" s="48">
        <f t="shared" si="62"/>
        <v>10.1425</v>
      </c>
      <c r="AE242" s="48">
        <f t="shared" si="63"/>
        <v>7.5054499999999997</v>
      </c>
      <c r="AF242" s="46">
        <f t="shared" si="64"/>
        <v>120</v>
      </c>
      <c r="AG242" s="128" t="s">
        <v>3456</v>
      </c>
      <c r="AH242" s="128" t="s">
        <v>3453</v>
      </c>
      <c r="AI242" s="128" t="s">
        <v>3454</v>
      </c>
      <c r="AJ242" s="128" t="s">
        <v>3455</v>
      </c>
      <c r="AK242" s="128" t="s">
        <v>3460</v>
      </c>
      <c r="AL242" s="128" t="s">
        <v>3452</v>
      </c>
      <c r="AM242" s="128" t="s">
        <v>3457</v>
      </c>
      <c r="AN242" s="128" t="s">
        <v>3451</v>
      </c>
      <c r="AO242" s="128" t="s">
        <v>3459</v>
      </c>
      <c r="AP242" s="128" t="s">
        <v>3458</v>
      </c>
      <c r="AQ242" s="191"/>
    </row>
    <row r="243" spans="1:43" s="16" customFormat="1" ht="27.75">
      <c r="A243" s="43">
        <v>236</v>
      </c>
      <c r="B243" s="44" t="s">
        <v>709</v>
      </c>
      <c r="C243" s="44" t="s">
        <v>687</v>
      </c>
      <c r="D243" s="45" t="s">
        <v>710</v>
      </c>
      <c r="E243" s="38">
        <v>6</v>
      </c>
      <c r="F243" s="48">
        <v>10.88</v>
      </c>
      <c r="G243" s="46">
        <v>30</v>
      </c>
      <c r="H243" s="46" t="s">
        <v>3373</v>
      </c>
      <c r="I243" s="48">
        <v>9.25</v>
      </c>
      <c r="J243" s="46">
        <v>12</v>
      </c>
      <c r="K243" s="46" t="s">
        <v>3372</v>
      </c>
      <c r="L243" s="84">
        <f t="shared" si="51"/>
        <v>10.065000000000001</v>
      </c>
      <c r="M243" s="38">
        <f t="shared" si="52"/>
        <v>60</v>
      </c>
      <c r="N243" s="38">
        <f t="shared" si="53"/>
        <v>1</v>
      </c>
      <c r="O243" s="38">
        <f t="shared" si="54"/>
        <v>1</v>
      </c>
      <c r="P243" s="48">
        <v>10.029999999999999</v>
      </c>
      <c r="Q243" s="46">
        <v>30</v>
      </c>
      <c r="R243" s="46" t="s">
        <v>3373</v>
      </c>
      <c r="S243" s="48">
        <v>12.33</v>
      </c>
      <c r="T243" s="46">
        <v>30</v>
      </c>
      <c r="U243" s="46" t="s">
        <v>3372</v>
      </c>
      <c r="V243" s="48">
        <f t="shared" si="55"/>
        <v>11.18</v>
      </c>
      <c r="W243" s="46">
        <f t="shared" si="56"/>
        <v>60</v>
      </c>
      <c r="X243" s="46">
        <f t="shared" si="57"/>
        <v>1</v>
      </c>
      <c r="Y243" s="46">
        <f t="shared" si="58"/>
        <v>0</v>
      </c>
      <c r="Z243" s="46">
        <f t="shared" si="59"/>
        <v>2</v>
      </c>
      <c r="AA243" s="46">
        <f t="shared" si="60"/>
        <v>1</v>
      </c>
      <c r="AB243" s="46">
        <f t="shared" si="61"/>
        <v>3</v>
      </c>
      <c r="AC243" s="48">
        <f>IF(AB243=0,0.93,IF(AB243=1,0.92,IF(AB243=2,0.91,IF(AB243=3,0.9,IF(AB243=4,0.89,IF(AB243=5,0.88,IF(AB243=6,0.87)))))))</f>
        <v>0.9</v>
      </c>
      <c r="AD243" s="48">
        <f t="shared" si="62"/>
        <v>10.6225</v>
      </c>
      <c r="AE243" s="48">
        <f t="shared" si="63"/>
        <v>9.5602499999999999</v>
      </c>
      <c r="AF243" s="46">
        <f t="shared" si="64"/>
        <v>120</v>
      </c>
      <c r="AG243" s="128" t="s">
        <v>3453</v>
      </c>
      <c r="AH243" s="128" t="s">
        <v>3451</v>
      </c>
      <c r="AI243" s="128" t="s">
        <v>3457</v>
      </c>
      <c r="AJ243" s="128" t="s">
        <v>3452</v>
      </c>
      <c r="AK243" s="128" t="s">
        <v>3454</v>
      </c>
      <c r="AL243" s="128" t="s">
        <v>3455</v>
      </c>
      <c r="AM243" s="128" t="s">
        <v>3460</v>
      </c>
      <c r="AN243" s="128" t="s">
        <v>3456</v>
      </c>
      <c r="AO243" s="128" t="s">
        <v>3459</v>
      </c>
      <c r="AP243" s="128" t="s">
        <v>3458</v>
      </c>
      <c r="AQ243" s="191"/>
    </row>
    <row r="244" spans="1:43" s="16" customFormat="1" ht="27.75">
      <c r="A244" s="43">
        <v>237</v>
      </c>
      <c r="B244" s="37" t="s">
        <v>711</v>
      </c>
      <c r="C244" s="37" t="s">
        <v>712</v>
      </c>
      <c r="D244" s="38" t="s">
        <v>713</v>
      </c>
      <c r="E244" s="38">
        <v>6</v>
      </c>
      <c r="F244" s="48">
        <v>15.38</v>
      </c>
      <c r="G244" s="46">
        <v>30</v>
      </c>
      <c r="H244" s="46" t="s">
        <v>3372</v>
      </c>
      <c r="I244" s="48">
        <v>15.15</v>
      </c>
      <c r="J244" s="46">
        <v>30</v>
      </c>
      <c r="K244" s="46" t="s">
        <v>3372</v>
      </c>
      <c r="L244" s="84">
        <f t="shared" si="51"/>
        <v>15.265000000000001</v>
      </c>
      <c r="M244" s="38">
        <f t="shared" si="52"/>
        <v>60</v>
      </c>
      <c r="N244" s="38">
        <f t="shared" si="53"/>
        <v>0</v>
      </c>
      <c r="O244" s="38">
        <f t="shared" si="54"/>
        <v>0</v>
      </c>
      <c r="P244" s="48">
        <v>14.29</v>
      </c>
      <c r="Q244" s="46">
        <v>30</v>
      </c>
      <c r="R244" s="46" t="s">
        <v>3372</v>
      </c>
      <c r="S244" s="48">
        <v>1.0900000000000001</v>
      </c>
      <c r="T244" s="46">
        <v>0</v>
      </c>
      <c r="U244" s="46" t="s">
        <v>3373</v>
      </c>
      <c r="V244" s="48">
        <f t="shared" si="55"/>
        <v>7.6899999999999995</v>
      </c>
      <c r="W244" s="46">
        <f t="shared" si="56"/>
        <v>30</v>
      </c>
      <c r="X244" s="46">
        <f t="shared" si="57"/>
        <v>1</v>
      </c>
      <c r="Y244" s="46">
        <f t="shared" si="58"/>
        <v>1</v>
      </c>
      <c r="Z244" s="46">
        <f t="shared" si="59"/>
        <v>1</v>
      </c>
      <c r="AA244" s="46">
        <f t="shared" si="60"/>
        <v>1</v>
      </c>
      <c r="AB244" s="46">
        <f t="shared" si="61"/>
        <v>2</v>
      </c>
      <c r="AC244" s="48">
        <f>IF(AB244=0,1,IF(AB244=1,0.99,IF(AB244=2,0.98,IF(AB244=3,0.97,IF(AB244=4,0.96,IF(AB244=5,0.95,IF(AB244=6,0.94)))))))</f>
        <v>0.98</v>
      </c>
      <c r="AD244" s="48">
        <f t="shared" si="62"/>
        <v>11.477499999999999</v>
      </c>
      <c r="AE244" s="48">
        <f t="shared" si="63"/>
        <v>11.247949999999999</v>
      </c>
      <c r="AF244" s="46">
        <f t="shared" si="64"/>
        <v>90</v>
      </c>
      <c r="AG244" s="128" t="s">
        <v>3451</v>
      </c>
      <c r="AH244" s="128" t="s">
        <v>3452</v>
      </c>
      <c r="AI244" s="128" t="s">
        <v>3455</v>
      </c>
      <c r="AJ244" s="128" t="s">
        <v>3453</v>
      </c>
      <c r="AK244" s="128" t="s">
        <v>3456</v>
      </c>
      <c r="AL244" s="128" t="s">
        <v>3457</v>
      </c>
      <c r="AM244" s="128" t="s">
        <v>3454</v>
      </c>
      <c r="AN244" s="128" t="s">
        <v>3459</v>
      </c>
      <c r="AO244" s="128" t="s">
        <v>3458</v>
      </c>
      <c r="AP244" s="128" t="s">
        <v>3460</v>
      </c>
      <c r="AQ244" s="191"/>
    </row>
    <row r="245" spans="1:43" s="16" customFormat="1" ht="27.75">
      <c r="A245" s="43">
        <v>238</v>
      </c>
      <c r="B245" s="44" t="s">
        <v>714</v>
      </c>
      <c r="C245" s="44" t="s">
        <v>715</v>
      </c>
      <c r="D245" s="45" t="s">
        <v>716</v>
      </c>
      <c r="E245" s="38">
        <v>7</v>
      </c>
      <c r="F245" s="48">
        <v>12.65</v>
      </c>
      <c r="G245" s="46">
        <v>30</v>
      </c>
      <c r="H245" s="46" t="s">
        <v>3372</v>
      </c>
      <c r="I245" s="48">
        <v>13.34</v>
      </c>
      <c r="J245" s="46">
        <v>30</v>
      </c>
      <c r="K245" s="46" t="s">
        <v>3372</v>
      </c>
      <c r="L245" s="84">
        <f t="shared" si="51"/>
        <v>12.995000000000001</v>
      </c>
      <c r="M245" s="38">
        <f t="shared" si="52"/>
        <v>60</v>
      </c>
      <c r="N245" s="38">
        <f t="shared" si="53"/>
        <v>0</v>
      </c>
      <c r="O245" s="38">
        <f t="shared" si="54"/>
        <v>0</v>
      </c>
      <c r="P245" s="48">
        <v>13.13</v>
      </c>
      <c r="Q245" s="46">
        <v>30</v>
      </c>
      <c r="R245" s="46" t="s">
        <v>3372</v>
      </c>
      <c r="S245" s="48">
        <v>15.24</v>
      </c>
      <c r="T245" s="46">
        <v>30</v>
      </c>
      <c r="U245" s="46" t="s">
        <v>3372</v>
      </c>
      <c r="V245" s="48">
        <f t="shared" si="55"/>
        <v>14.185</v>
      </c>
      <c r="W245" s="46">
        <f t="shared" si="56"/>
        <v>60</v>
      </c>
      <c r="X245" s="46">
        <f t="shared" si="57"/>
        <v>0</v>
      </c>
      <c r="Y245" s="46">
        <f t="shared" si="58"/>
        <v>0</v>
      </c>
      <c r="Z245" s="46">
        <f t="shared" si="59"/>
        <v>0</v>
      </c>
      <c r="AA245" s="46">
        <f t="shared" si="60"/>
        <v>0</v>
      </c>
      <c r="AB245" s="46">
        <f t="shared" si="61"/>
        <v>0</v>
      </c>
      <c r="AC245" s="48">
        <f>IF(AB245=0,1,IF(AB245=1,0.99,IF(AB245=2,0.98,IF(AB245=3,0.97,IF(AB245=4,0.96,IF(AB245=5,0.95,IF(AB245=6,0.94)))))))</f>
        <v>1</v>
      </c>
      <c r="AD245" s="48">
        <f t="shared" si="62"/>
        <v>13.59</v>
      </c>
      <c r="AE245" s="48">
        <f t="shared" si="63"/>
        <v>13.59</v>
      </c>
      <c r="AF245" s="46">
        <f t="shared" si="64"/>
        <v>120</v>
      </c>
      <c r="AG245" s="128" t="s">
        <v>3453</v>
      </c>
      <c r="AH245" s="128" t="s">
        <v>3451</v>
      </c>
      <c r="AI245" s="128" t="s">
        <v>3454</v>
      </c>
      <c r="AJ245" s="128" t="s">
        <v>3452</v>
      </c>
      <c r="AK245" s="128" t="s">
        <v>3456</v>
      </c>
      <c r="AL245" s="128" t="s">
        <v>3455</v>
      </c>
      <c r="AM245" s="128" t="s">
        <v>3460</v>
      </c>
      <c r="AN245" s="128" t="s">
        <v>3459</v>
      </c>
      <c r="AO245" s="128" t="s">
        <v>3458</v>
      </c>
      <c r="AP245" s="128" t="s">
        <v>3457</v>
      </c>
      <c r="AQ245" s="191"/>
    </row>
    <row r="246" spans="1:43" s="16" customFormat="1" ht="27.75">
      <c r="A246" s="43">
        <v>239</v>
      </c>
      <c r="B246" s="44" t="s">
        <v>717</v>
      </c>
      <c r="C246" s="44" t="s">
        <v>718</v>
      </c>
      <c r="D246" s="45" t="s">
        <v>719</v>
      </c>
      <c r="E246" s="38">
        <v>7</v>
      </c>
      <c r="F246" s="48">
        <v>12.89</v>
      </c>
      <c r="G246" s="46">
        <v>30</v>
      </c>
      <c r="H246" s="46" t="s">
        <v>3372</v>
      </c>
      <c r="I246" s="48">
        <v>13.84</v>
      </c>
      <c r="J246" s="46">
        <v>30</v>
      </c>
      <c r="K246" s="46" t="s">
        <v>3372</v>
      </c>
      <c r="L246" s="84">
        <f t="shared" si="51"/>
        <v>13.365</v>
      </c>
      <c r="M246" s="38">
        <f t="shared" si="52"/>
        <v>60</v>
      </c>
      <c r="N246" s="38">
        <f t="shared" si="53"/>
        <v>0</v>
      </c>
      <c r="O246" s="38">
        <f t="shared" si="54"/>
        <v>0</v>
      </c>
      <c r="P246" s="48" t="s">
        <v>3509</v>
      </c>
      <c r="Q246" s="46" t="s">
        <v>3509</v>
      </c>
      <c r="R246" s="46" t="s">
        <v>3509</v>
      </c>
      <c r="S246" s="48" t="s">
        <v>3509</v>
      </c>
      <c r="T246" s="46" t="s">
        <v>3509</v>
      </c>
      <c r="U246" s="46" t="s">
        <v>3509</v>
      </c>
      <c r="V246" s="48" t="e">
        <f t="shared" si="55"/>
        <v>#VALUE!</v>
      </c>
      <c r="W246" s="46" t="e">
        <f t="shared" si="56"/>
        <v>#VALUE!</v>
      </c>
      <c r="X246" s="46">
        <f t="shared" si="57"/>
        <v>2</v>
      </c>
      <c r="Y246" s="46">
        <f t="shared" si="58"/>
        <v>0</v>
      </c>
      <c r="Z246" s="46">
        <f t="shared" si="59"/>
        <v>2</v>
      </c>
      <c r="AA246" s="46">
        <f t="shared" si="60"/>
        <v>0</v>
      </c>
      <c r="AB246" s="46">
        <f t="shared" si="61"/>
        <v>2</v>
      </c>
      <c r="AC246" s="48">
        <f>IF(AB246=0,0.86,IF(AB246=1,0.85,IF(AB246=2,0.84,IF(AB246=3,0.83,IF(AB246=4,0.82,IF(AB246=5,0.81,IF(AB246=6,0.8)))))))</f>
        <v>0.84</v>
      </c>
      <c r="AD246" s="48" t="e">
        <f t="shared" si="62"/>
        <v>#VALUE!</v>
      </c>
      <c r="AE246" s="48" t="e">
        <f t="shared" si="63"/>
        <v>#VALUE!</v>
      </c>
      <c r="AF246" s="46" t="e">
        <f t="shared" si="64"/>
        <v>#VALUE!</v>
      </c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91"/>
    </row>
    <row r="247" spans="1:43" s="16" customFormat="1" ht="27.75">
      <c r="A247" s="43">
        <v>240</v>
      </c>
      <c r="B247" s="37" t="s">
        <v>720</v>
      </c>
      <c r="C247" s="37" t="s">
        <v>3384</v>
      </c>
      <c r="D247" s="38" t="s">
        <v>722</v>
      </c>
      <c r="E247" s="38">
        <v>7</v>
      </c>
      <c r="F247" s="48">
        <v>9.3000000000000007</v>
      </c>
      <c r="G247" s="46">
        <v>24</v>
      </c>
      <c r="H247" s="46" t="s">
        <v>3372</v>
      </c>
      <c r="I247" s="48">
        <v>11.78</v>
      </c>
      <c r="J247" s="46">
        <v>30</v>
      </c>
      <c r="K247" s="46" t="s">
        <v>3373</v>
      </c>
      <c r="L247" s="84">
        <f t="shared" si="51"/>
        <v>10.54</v>
      </c>
      <c r="M247" s="38">
        <f t="shared" si="52"/>
        <v>60</v>
      </c>
      <c r="N247" s="38">
        <f t="shared" si="53"/>
        <v>1</v>
      </c>
      <c r="O247" s="38">
        <f t="shared" si="54"/>
        <v>1</v>
      </c>
      <c r="P247" s="48" t="s">
        <v>3509</v>
      </c>
      <c r="Q247" s="46" t="s">
        <v>3509</v>
      </c>
      <c r="R247" s="46" t="s">
        <v>3509</v>
      </c>
      <c r="S247" s="48" t="s">
        <v>3509</v>
      </c>
      <c r="T247" s="46" t="s">
        <v>3509</v>
      </c>
      <c r="U247" s="46" t="s">
        <v>3509</v>
      </c>
      <c r="V247" s="48" t="e">
        <f t="shared" si="55"/>
        <v>#VALUE!</v>
      </c>
      <c r="W247" s="46" t="e">
        <f t="shared" si="56"/>
        <v>#VALUE!</v>
      </c>
      <c r="X247" s="46">
        <f t="shared" si="57"/>
        <v>2</v>
      </c>
      <c r="Y247" s="46">
        <f t="shared" si="58"/>
        <v>0</v>
      </c>
      <c r="Z247" s="46">
        <f t="shared" si="59"/>
        <v>3</v>
      </c>
      <c r="AA247" s="46">
        <f t="shared" si="60"/>
        <v>1</v>
      </c>
      <c r="AB247" s="46">
        <f t="shared" si="61"/>
        <v>4</v>
      </c>
      <c r="AC247" s="48">
        <f>IF(AB247=0,0.93,IF(AB247=1,0.92,IF(AB247=2,0.91,IF(AB247=3,0.9,IF(AB247=4,0.89,IF(AB247=5,0.88,IF(AB247=6,0.87)))))))</f>
        <v>0.89</v>
      </c>
      <c r="AD247" s="48" t="e">
        <f t="shared" si="62"/>
        <v>#VALUE!</v>
      </c>
      <c r="AE247" s="48" t="e">
        <f t="shared" si="63"/>
        <v>#VALUE!</v>
      </c>
      <c r="AF247" s="46" t="e">
        <f t="shared" si="64"/>
        <v>#VALUE!</v>
      </c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91"/>
    </row>
    <row r="248" spans="1:43" s="16" customFormat="1" ht="27.75">
      <c r="A248" s="43">
        <v>241</v>
      </c>
      <c r="B248" s="37" t="s">
        <v>723</v>
      </c>
      <c r="C248" s="37" t="s">
        <v>724</v>
      </c>
      <c r="D248" s="38" t="s">
        <v>725</v>
      </c>
      <c r="E248" s="38">
        <v>7</v>
      </c>
      <c r="F248" s="48">
        <v>10.79</v>
      </c>
      <c r="G248" s="46">
        <v>30</v>
      </c>
      <c r="H248" s="46" t="s">
        <v>3373</v>
      </c>
      <c r="I248" s="48">
        <v>10.130000000000001</v>
      </c>
      <c r="J248" s="46">
        <v>30</v>
      </c>
      <c r="K248" s="46" t="s">
        <v>3373</v>
      </c>
      <c r="L248" s="84">
        <f t="shared" si="51"/>
        <v>10.46</v>
      </c>
      <c r="M248" s="38">
        <f t="shared" si="52"/>
        <v>60</v>
      </c>
      <c r="N248" s="38">
        <f t="shared" si="53"/>
        <v>2</v>
      </c>
      <c r="O248" s="38">
        <f t="shared" si="54"/>
        <v>0</v>
      </c>
      <c r="P248" s="48">
        <v>10.78</v>
      </c>
      <c r="Q248" s="46">
        <v>30</v>
      </c>
      <c r="R248" s="46" t="s">
        <v>3372</v>
      </c>
      <c r="S248" s="48">
        <v>12.87</v>
      </c>
      <c r="T248" s="46">
        <v>30</v>
      </c>
      <c r="U248" s="46" t="s">
        <v>3372</v>
      </c>
      <c r="V248" s="48">
        <f t="shared" si="55"/>
        <v>11.824999999999999</v>
      </c>
      <c r="W248" s="46">
        <f t="shared" si="56"/>
        <v>60</v>
      </c>
      <c r="X248" s="46">
        <f t="shared" si="57"/>
        <v>0</v>
      </c>
      <c r="Y248" s="46">
        <f t="shared" si="58"/>
        <v>0</v>
      </c>
      <c r="Z248" s="46">
        <f t="shared" si="59"/>
        <v>2</v>
      </c>
      <c r="AA248" s="46">
        <f t="shared" si="60"/>
        <v>0</v>
      </c>
      <c r="AB248" s="46">
        <f t="shared" si="61"/>
        <v>2</v>
      </c>
      <c r="AC248" s="48">
        <f t="shared" ref="AC248:AC256" si="68">IF(AB248=0,1,IF(AB248=1,0.99,IF(AB248=2,0.98,IF(AB248=3,0.97,IF(AB248=4,0.96,IF(AB248=5,0.95,IF(AB248=6,0.94)))))))</f>
        <v>0.98</v>
      </c>
      <c r="AD248" s="48">
        <f t="shared" si="62"/>
        <v>11.1425</v>
      </c>
      <c r="AE248" s="48">
        <f t="shared" si="63"/>
        <v>10.919650000000001</v>
      </c>
      <c r="AF248" s="46">
        <f t="shared" si="64"/>
        <v>120</v>
      </c>
      <c r="AG248" s="128" t="s">
        <v>3451</v>
      </c>
      <c r="AH248" s="128" t="s">
        <v>3454</v>
      </c>
      <c r="AI248" s="128" t="s">
        <v>3452</v>
      </c>
      <c r="AJ248" s="128" t="s">
        <v>3457</v>
      </c>
      <c r="AK248" s="128" t="s">
        <v>3455</v>
      </c>
      <c r="AL248" s="128" t="s">
        <v>3453</v>
      </c>
      <c r="AM248" s="128" t="s">
        <v>3456</v>
      </c>
      <c r="AN248" s="128" t="s">
        <v>3460</v>
      </c>
      <c r="AO248" s="128" t="s">
        <v>3459</v>
      </c>
      <c r="AP248" s="128" t="s">
        <v>3458</v>
      </c>
      <c r="AQ248" s="191"/>
    </row>
    <row r="249" spans="1:43" s="16" customFormat="1" ht="27.75">
      <c r="A249" s="43">
        <v>242</v>
      </c>
      <c r="B249" s="37" t="s">
        <v>726</v>
      </c>
      <c r="C249" s="37" t="s">
        <v>727</v>
      </c>
      <c r="D249" s="38" t="s">
        <v>728</v>
      </c>
      <c r="E249" s="38">
        <v>7</v>
      </c>
      <c r="F249" s="48">
        <v>18.72</v>
      </c>
      <c r="G249" s="46">
        <v>30</v>
      </c>
      <c r="H249" s="46" t="s">
        <v>3372</v>
      </c>
      <c r="I249" s="48">
        <v>18.09</v>
      </c>
      <c r="J249" s="46">
        <v>30</v>
      </c>
      <c r="K249" s="46" t="s">
        <v>3372</v>
      </c>
      <c r="L249" s="84">
        <f t="shared" si="51"/>
        <v>18.405000000000001</v>
      </c>
      <c r="M249" s="38">
        <f t="shared" si="52"/>
        <v>60</v>
      </c>
      <c r="N249" s="38">
        <f t="shared" si="53"/>
        <v>0</v>
      </c>
      <c r="O249" s="38">
        <f t="shared" si="54"/>
        <v>0</v>
      </c>
      <c r="P249" s="48">
        <v>15.09</v>
      </c>
      <c r="Q249" s="46">
        <v>30</v>
      </c>
      <c r="R249" s="46" t="s">
        <v>3372</v>
      </c>
      <c r="S249" s="48">
        <v>17.45</v>
      </c>
      <c r="T249" s="46">
        <v>30</v>
      </c>
      <c r="U249" s="46" t="s">
        <v>3510</v>
      </c>
      <c r="V249" s="48">
        <f t="shared" si="55"/>
        <v>16.27</v>
      </c>
      <c r="W249" s="46">
        <f t="shared" si="56"/>
        <v>60</v>
      </c>
      <c r="X249" s="46">
        <f t="shared" si="57"/>
        <v>1</v>
      </c>
      <c r="Y249" s="46">
        <f t="shared" si="58"/>
        <v>0</v>
      </c>
      <c r="Z249" s="46">
        <f t="shared" si="59"/>
        <v>1</v>
      </c>
      <c r="AA249" s="46">
        <f t="shared" si="60"/>
        <v>0</v>
      </c>
      <c r="AB249" s="46">
        <f t="shared" si="61"/>
        <v>1</v>
      </c>
      <c r="AC249" s="48">
        <f t="shared" si="68"/>
        <v>0.99</v>
      </c>
      <c r="AD249" s="48">
        <f t="shared" si="62"/>
        <v>17.337499999999999</v>
      </c>
      <c r="AE249" s="48">
        <f t="shared" si="63"/>
        <v>17.164124999999999</v>
      </c>
      <c r="AF249" s="46">
        <f t="shared" si="64"/>
        <v>120</v>
      </c>
      <c r="AG249" s="128" t="s">
        <v>3453</v>
      </c>
      <c r="AH249" s="128" t="s">
        <v>3451</v>
      </c>
      <c r="AI249" s="128" t="s">
        <v>3452</v>
      </c>
      <c r="AJ249" s="128" t="s">
        <v>3454</v>
      </c>
      <c r="AK249" s="128" t="s">
        <v>3458</v>
      </c>
      <c r="AL249" s="128" t="s">
        <v>3455</v>
      </c>
      <c r="AM249" s="128" t="s">
        <v>3456</v>
      </c>
      <c r="AN249" s="128" t="s">
        <v>3459</v>
      </c>
      <c r="AO249" s="128" t="s">
        <v>3457</v>
      </c>
      <c r="AP249" s="128" t="s">
        <v>3460</v>
      </c>
      <c r="AQ249" s="191"/>
    </row>
    <row r="250" spans="1:43" s="16" customFormat="1" ht="27.75">
      <c r="A250" s="43">
        <v>243</v>
      </c>
      <c r="B250" s="37" t="s">
        <v>729</v>
      </c>
      <c r="C250" s="37" t="s">
        <v>730</v>
      </c>
      <c r="D250" s="38" t="s">
        <v>731</v>
      </c>
      <c r="E250" s="38">
        <v>7</v>
      </c>
      <c r="F250" s="48">
        <v>13.66</v>
      </c>
      <c r="G250" s="46">
        <v>30</v>
      </c>
      <c r="H250" s="46" t="s">
        <v>3373</v>
      </c>
      <c r="I250" s="48">
        <v>10.47</v>
      </c>
      <c r="J250" s="46">
        <v>30</v>
      </c>
      <c r="K250" s="46" t="s">
        <v>3372</v>
      </c>
      <c r="L250" s="84">
        <f t="shared" si="51"/>
        <v>12.065000000000001</v>
      </c>
      <c r="M250" s="38">
        <f t="shared" si="52"/>
        <v>60</v>
      </c>
      <c r="N250" s="38">
        <f t="shared" si="53"/>
        <v>1</v>
      </c>
      <c r="O250" s="38">
        <f t="shared" si="54"/>
        <v>0</v>
      </c>
      <c r="P250" s="48">
        <v>11.44</v>
      </c>
      <c r="Q250" s="46">
        <v>30</v>
      </c>
      <c r="R250" s="46" t="s">
        <v>3372</v>
      </c>
      <c r="S250" s="48">
        <v>12.76</v>
      </c>
      <c r="T250" s="46">
        <v>30</v>
      </c>
      <c r="U250" s="46" t="s">
        <v>3372</v>
      </c>
      <c r="V250" s="48">
        <f t="shared" si="55"/>
        <v>12.1</v>
      </c>
      <c r="W250" s="46">
        <f t="shared" si="56"/>
        <v>60</v>
      </c>
      <c r="X250" s="46">
        <f t="shared" si="57"/>
        <v>0</v>
      </c>
      <c r="Y250" s="46">
        <f t="shared" si="58"/>
        <v>0</v>
      </c>
      <c r="Z250" s="46">
        <f t="shared" si="59"/>
        <v>1</v>
      </c>
      <c r="AA250" s="46">
        <f t="shared" si="60"/>
        <v>0</v>
      </c>
      <c r="AB250" s="46">
        <f t="shared" si="61"/>
        <v>1</v>
      </c>
      <c r="AC250" s="48">
        <f t="shared" si="68"/>
        <v>0.99</v>
      </c>
      <c r="AD250" s="48">
        <f t="shared" si="62"/>
        <v>12.0825</v>
      </c>
      <c r="AE250" s="48">
        <f t="shared" si="63"/>
        <v>11.961675</v>
      </c>
      <c r="AF250" s="46">
        <f t="shared" si="64"/>
        <v>120</v>
      </c>
      <c r="AG250" s="128" t="s">
        <v>3451</v>
      </c>
      <c r="AH250" s="128" t="s">
        <v>3453</v>
      </c>
      <c r="AI250" s="128" t="s">
        <v>3452</v>
      </c>
      <c r="AJ250" s="128" t="s">
        <v>3456</v>
      </c>
      <c r="AK250" s="128" t="s">
        <v>3454</v>
      </c>
      <c r="AL250" s="128" t="s">
        <v>3455</v>
      </c>
      <c r="AM250" s="128" t="s">
        <v>3457</v>
      </c>
      <c r="AN250" s="128" t="s">
        <v>3458</v>
      </c>
      <c r="AO250" s="128" t="s">
        <v>3460</v>
      </c>
      <c r="AP250" s="128" t="s">
        <v>3459</v>
      </c>
      <c r="AQ250" s="191"/>
    </row>
    <row r="251" spans="1:43" s="16" customFormat="1" ht="27.75">
      <c r="A251" s="43">
        <v>244</v>
      </c>
      <c r="B251" s="37" t="s">
        <v>732</v>
      </c>
      <c r="C251" s="37" t="s">
        <v>733</v>
      </c>
      <c r="D251" s="38" t="s">
        <v>734</v>
      </c>
      <c r="E251" s="38">
        <v>7</v>
      </c>
      <c r="F251" s="48">
        <v>11.01</v>
      </c>
      <c r="G251" s="46">
        <v>30</v>
      </c>
      <c r="H251" s="46" t="s">
        <v>3372</v>
      </c>
      <c r="I251" s="48">
        <v>10.61</v>
      </c>
      <c r="J251" s="46">
        <v>30</v>
      </c>
      <c r="K251" s="46" t="s">
        <v>3373</v>
      </c>
      <c r="L251" s="84">
        <f t="shared" si="51"/>
        <v>10.809999999999999</v>
      </c>
      <c r="M251" s="38">
        <f t="shared" si="52"/>
        <v>60</v>
      </c>
      <c r="N251" s="38">
        <f t="shared" si="53"/>
        <v>1</v>
      </c>
      <c r="O251" s="38">
        <f t="shared" si="54"/>
        <v>0</v>
      </c>
      <c r="P251" s="48">
        <v>8.74</v>
      </c>
      <c r="Q251" s="46">
        <v>12</v>
      </c>
      <c r="R251" s="46" t="s">
        <v>3373</v>
      </c>
      <c r="S251" s="48">
        <v>11.72</v>
      </c>
      <c r="T251" s="46">
        <v>30</v>
      </c>
      <c r="U251" s="46" t="s">
        <v>3372</v>
      </c>
      <c r="V251" s="48">
        <f t="shared" si="55"/>
        <v>10.23</v>
      </c>
      <c r="W251" s="46">
        <f t="shared" si="56"/>
        <v>60</v>
      </c>
      <c r="X251" s="46">
        <f t="shared" si="57"/>
        <v>1</v>
      </c>
      <c r="Y251" s="46">
        <f t="shared" si="58"/>
        <v>1</v>
      </c>
      <c r="Z251" s="46">
        <f t="shared" si="59"/>
        <v>2</v>
      </c>
      <c r="AA251" s="46">
        <f t="shared" si="60"/>
        <v>1</v>
      </c>
      <c r="AB251" s="46">
        <f t="shared" si="61"/>
        <v>3</v>
      </c>
      <c r="AC251" s="48">
        <f t="shared" si="68"/>
        <v>0.97</v>
      </c>
      <c r="AD251" s="48">
        <f t="shared" si="62"/>
        <v>10.52</v>
      </c>
      <c r="AE251" s="48">
        <f t="shared" si="63"/>
        <v>10.2044</v>
      </c>
      <c r="AF251" s="46">
        <f t="shared" si="64"/>
        <v>120</v>
      </c>
      <c r="AG251" s="128" t="s">
        <v>3456</v>
      </c>
      <c r="AH251" s="128" t="s">
        <v>3460</v>
      </c>
      <c r="AI251" s="128" t="s">
        <v>3457</v>
      </c>
      <c r="AJ251" s="128" t="s">
        <v>3455</v>
      </c>
      <c r="AK251" s="128" t="s">
        <v>3454</v>
      </c>
      <c r="AL251" s="128" t="s">
        <v>3459</v>
      </c>
      <c r="AM251" s="128" t="s">
        <v>3451</v>
      </c>
      <c r="AN251" s="128" t="s">
        <v>3453</v>
      </c>
      <c r="AO251" s="128" t="s">
        <v>3452</v>
      </c>
      <c r="AP251" s="128" t="s">
        <v>3458</v>
      </c>
      <c r="AQ251" s="191"/>
    </row>
    <row r="252" spans="1:43" s="16" customFormat="1" ht="27.75">
      <c r="A252" s="43">
        <v>245</v>
      </c>
      <c r="B252" s="44" t="s">
        <v>735</v>
      </c>
      <c r="C252" s="44" t="s">
        <v>3385</v>
      </c>
      <c r="D252" s="45" t="s">
        <v>736</v>
      </c>
      <c r="E252" s="38">
        <v>7</v>
      </c>
      <c r="F252" s="48">
        <v>10.24</v>
      </c>
      <c r="G252" s="46">
        <v>30</v>
      </c>
      <c r="H252" s="46" t="s">
        <v>3372</v>
      </c>
      <c r="I252" s="48">
        <v>9.76</v>
      </c>
      <c r="J252" s="46">
        <v>12</v>
      </c>
      <c r="K252" s="46" t="s">
        <v>3373</v>
      </c>
      <c r="L252" s="84">
        <f t="shared" si="51"/>
        <v>10</v>
      </c>
      <c r="M252" s="38">
        <f t="shared" si="52"/>
        <v>60</v>
      </c>
      <c r="N252" s="38">
        <f t="shared" si="53"/>
        <v>1</v>
      </c>
      <c r="O252" s="38">
        <f t="shared" si="54"/>
        <v>1</v>
      </c>
      <c r="P252" s="48">
        <v>10.1</v>
      </c>
      <c r="Q252" s="46">
        <v>30</v>
      </c>
      <c r="R252" s="46" t="s">
        <v>3372</v>
      </c>
      <c r="S252" s="48">
        <v>12.98</v>
      </c>
      <c r="T252" s="46">
        <v>30</v>
      </c>
      <c r="U252" s="46" t="s">
        <v>3372</v>
      </c>
      <c r="V252" s="48">
        <f t="shared" si="55"/>
        <v>11.54</v>
      </c>
      <c r="W252" s="46">
        <f t="shared" si="56"/>
        <v>60</v>
      </c>
      <c r="X252" s="46">
        <f t="shared" si="57"/>
        <v>0</v>
      </c>
      <c r="Y252" s="46">
        <f t="shared" si="58"/>
        <v>0</v>
      </c>
      <c r="Z252" s="46">
        <f t="shared" si="59"/>
        <v>1</v>
      </c>
      <c r="AA252" s="46">
        <f t="shared" si="60"/>
        <v>1</v>
      </c>
      <c r="AB252" s="46">
        <f t="shared" si="61"/>
        <v>2</v>
      </c>
      <c r="AC252" s="48">
        <f t="shared" si="68"/>
        <v>0.98</v>
      </c>
      <c r="AD252" s="48">
        <f t="shared" si="62"/>
        <v>10.77</v>
      </c>
      <c r="AE252" s="48">
        <f t="shared" si="63"/>
        <v>10.554599999999999</v>
      </c>
      <c r="AF252" s="46">
        <f t="shared" si="64"/>
        <v>120</v>
      </c>
      <c r="AG252" s="128" t="s">
        <v>3453</v>
      </c>
      <c r="AH252" s="128" t="s">
        <v>3456</v>
      </c>
      <c r="AI252" s="128" t="s">
        <v>3451</v>
      </c>
      <c r="AJ252" s="128" t="s">
        <v>3452</v>
      </c>
      <c r="AK252" s="128" t="s">
        <v>3454</v>
      </c>
      <c r="AL252" s="128" t="s">
        <v>3457</v>
      </c>
      <c r="AM252" s="128" t="s">
        <v>3455</v>
      </c>
      <c r="AN252" s="128" t="s">
        <v>3460</v>
      </c>
      <c r="AO252" s="128" t="s">
        <v>3459</v>
      </c>
      <c r="AP252" s="128" t="s">
        <v>3458</v>
      </c>
      <c r="AQ252" s="191"/>
    </row>
    <row r="253" spans="1:43" s="16" customFormat="1" ht="27.75">
      <c r="A253" s="43">
        <v>246</v>
      </c>
      <c r="B253" s="37" t="s">
        <v>737</v>
      </c>
      <c r="C253" s="37" t="s">
        <v>59</v>
      </c>
      <c r="D253" s="38" t="s">
        <v>738</v>
      </c>
      <c r="E253" s="38">
        <v>7</v>
      </c>
      <c r="F253" s="48">
        <v>10.91</v>
      </c>
      <c r="G253" s="46">
        <v>30</v>
      </c>
      <c r="H253" s="46" t="s">
        <v>3372</v>
      </c>
      <c r="I253" s="48">
        <v>11.63</v>
      </c>
      <c r="J253" s="46">
        <v>30</v>
      </c>
      <c r="K253" s="46" t="s">
        <v>3372</v>
      </c>
      <c r="L253" s="84">
        <f t="shared" si="51"/>
        <v>11.27</v>
      </c>
      <c r="M253" s="38">
        <f t="shared" si="52"/>
        <v>60</v>
      </c>
      <c r="N253" s="38">
        <f t="shared" si="53"/>
        <v>0</v>
      </c>
      <c r="O253" s="38">
        <f t="shared" si="54"/>
        <v>0</v>
      </c>
      <c r="P253" s="48">
        <v>12.1</v>
      </c>
      <c r="Q253" s="46">
        <v>30</v>
      </c>
      <c r="R253" s="46" t="s">
        <v>3372</v>
      </c>
      <c r="S253" s="48">
        <v>14</v>
      </c>
      <c r="T253" s="46">
        <v>30</v>
      </c>
      <c r="U253" s="46" t="s">
        <v>3372</v>
      </c>
      <c r="V253" s="48">
        <f t="shared" si="55"/>
        <v>13.05</v>
      </c>
      <c r="W253" s="46">
        <f t="shared" si="56"/>
        <v>60</v>
      </c>
      <c r="X253" s="46">
        <f t="shared" si="57"/>
        <v>0</v>
      </c>
      <c r="Y253" s="46">
        <f t="shared" si="58"/>
        <v>0</v>
      </c>
      <c r="Z253" s="46">
        <f t="shared" si="59"/>
        <v>0</v>
      </c>
      <c r="AA253" s="46">
        <f t="shared" si="60"/>
        <v>0</v>
      </c>
      <c r="AB253" s="46">
        <f t="shared" si="61"/>
        <v>0</v>
      </c>
      <c r="AC253" s="48">
        <f t="shared" si="68"/>
        <v>1</v>
      </c>
      <c r="AD253" s="48">
        <f t="shared" si="62"/>
        <v>12.16</v>
      </c>
      <c r="AE253" s="48">
        <f t="shared" si="63"/>
        <v>12.16</v>
      </c>
      <c r="AF253" s="46">
        <f t="shared" si="64"/>
        <v>120</v>
      </c>
      <c r="AG253" s="128" t="s">
        <v>3453</v>
      </c>
      <c r="AH253" s="128" t="s">
        <v>3451</v>
      </c>
      <c r="AI253" s="128" t="s">
        <v>3456</v>
      </c>
      <c r="AJ253" s="128" t="s">
        <v>3452</v>
      </c>
      <c r="AK253" s="128" t="s">
        <v>3454</v>
      </c>
      <c r="AL253" s="128" t="s">
        <v>3455</v>
      </c>
      <c r="AM253" s="128" t="s">
        <v>3457</v>
      </c>
      <c r="AN253" s="128" t="s">
        <v>3460</v>
      </c>
      <c r="AO253" s="128" t="s">
        <v>3459</v>
      </c>
      <c r="AP253" s="128" t="s">
        <v>3458</v>
      </c>
      <c r="AQ253" s="191"/>
    </row>
    <row r="254" spans="1:43" s="16" customFormat="1" ht="27.75">
      <c r="A254" s="43">
        <v>247</v>
      </c>
      <c r="B254" s="37" t="s">
        <v>739</v>
      </c>
      <c r="C254" s="37" t="s">
        <v>740</v>
      </c>
      <c r="D254" s="38" t="s">
        <v>741</v>
      </c>
      <c r="E254" s="38">
        <v>7</v>
      </c>
      <c r="F254" s="48">
        <v>11.65</v>
      </c>
      <c r="G254" s="46">
        <v>30</v>
      </c>
      <c r="H254" s="46" t="s">
        <v>3372</v>
      </c>
      <c r="I254" s="48">
        <v>10.38</v>
      </c>
      <c r="J254" s="46">
        <v>30</v>
      </c>
      <c r="K254" s="46" t="s">
        <v>3372</v>
      </c>
      <c r="L254" s="84">
        <f t="shared" si="51"/>
        <v>11.015000000000001</v>
      </c>
      <c r="M254" s="38">
        <f t="shared" si="52"/>
        <v>60</v>
      </c>
      <c r="N254" s="38">
        <f t="shared" si="53"/>
        <v>0</v>
      </c>
      <c r="O254" s="38">
        <f t="shared" si="54"/>
        <v>0</v>
      </c>
      <c r="P254" s="48">
        <v>10.61</v>
      </c>
      <c r="Q254" s="46">
        <v>30</v>
      </c>
      <c r="R254" s="46" t="s">
        <v>3372</v>
      </c>
      <c r="S254" s="48">
        <v>12.45</v>
      </c>
      <c r="T254" s="46">
        <v>30</v>
      </c>
      <c r="U254" s="46" t="s">
        <v>3372</v>
      </c>
      <c r="V254" s="48">
        <f t="shared" si="55"/>
        <v>11.53</v>
      </c>
      <c r="W254" s="46">
        <f t="shared" si="56"/>
        <v>60</v>
      </c>
      <c r="X254" s="46">
        <f t="shared" si="57"/>
        <v>0</v>
      </c>
      <c r="Y254" s="46">
        <f t="shared" si="58"/>
        <v>0</v>
      </c>
      <c r="Z254" s="46">
        <f t="shared" si="59"/>
        <v>0</v>
      </c>
      <c r="AA254" s="46">
        <f t="shared" si="60"/>
        <v>0</v>
      </c>
      <c r="AB254" s="46">
        <f t="shared" si="61"/>
        <v>0</v>
      </c>
      <c r="AC254" s="48">
        <f t="shared" si="68"/>
        <v>1</v>
      </c>
      <c r="AD254" s="48">
        <f t="shared" si="62"/>
        <v>11.272500000000001</v>
      </c>
      <c r="AE254" s="48">
        <f t="shared" si="63"/>
        <v>11.272500000000001</v>
      </c>
      <c r="AF254" s="46">
        <f t="shared" si="64"/>
        <v>120</v>
      </c>
      <c r="AG254" s="128" t="s">
        <v>3451</v>
      </c>
      <c r="AH254" s="128" t="s">
        <v>3453</v>
      </c>
      <c r="AI254" s="128" t="s">
        <v>3456</v>
      </c>
      <c r="AJ254" s="128" t="s">
        <v>3454</v>
      </c>
      <c r="AK254" s="128" t="s">
        <v>3452</v>
      </c>
      <c r="AL254" s="128" t="s">
        <v>3455</v>
      </c>
      <c r="AM254" s="128" t="s">
        <v>3457</v>
      </c>
      <c r="AN254" s="128" t="s">
        <v>3460</v>
      </c>
      <c r="AO254" s="128" t="s">
        <v>3459</v>
      </c>
      <c r="AP254" s="128" t="s">
        <v>3458</v>
      </c>
      <c r="AQ254" s="191"/>
    </row>
    <row r="255" spans="1:43" s="16" customFormat="1" ht="27.75">
      <c r="A255" s="43">
        <v>248</v>
      </c>
      <c r="B255" s="37" t="s">
        <v>742</v>
      </c>
      <c r="C255" s="37" t="s">
        <v>743</v>
      </c>
      <c r="D255" s="38" t="s">
        <v>744</v>
      </c>
      <c r="E255" s="38">
        <v>7</v>
      </c>
      <c r="F255" s="48">
        <v>14.72</v>
      </c>
      <c r="G255" s="46">
        <v>30</v>
      </c>
      <c r="H255" s="46" t="s">
        <v>3372</v>
      </c>
      <c r="I255" s="48">
        <v>11.72</v>
      </c>
      <c r="J255" s="46">
        <v>30</v>
      </c>
      <c r="K255" s="46" t="s">
        <v>3372</v>
      </c>
      <c r="L255" s="84">
        <f t="shared" si="51"/>
        <v>13.22</v>
      </c>
      <c r="M255" s="38">
        <f t="shared" si="52"/>
        <v>60</v>
      </c>
      <c r="N255" s="38">
        <f t="shared" si="53"/>
        <v>0</v>
      </c>
      <c r="O255" s="38">
        <f t="shared" si="54"/>
        <v>0</v>
      </c>
      <c r="P255" s="48">
        <v>11.66</v>
      </c>
      <c r="Q255" s="46">
        <v>30</v>
      </c>
      <c r="R255" s="46" t="s">
        <v>3372</v>
      </c>
      <c r="S255" s="48">
        <v>15.05</v>
      </c>
      <c r="T255" s="46">
        <v>30</v>
      </c>
      <c r="U255" s="46" t="s">
        <v>3372</v>
      </c>
      <c r="V255" s="48">
        <f t="shared" si="55"/>
        <v>13.355</v>
      </c>
      <c r="W255" s="46">
        <f t="shared" si="56"/>
        <v>60</v>
      </c>
      <c r="X255" s="46">
        <f t="shared" si="57"/>
        <v>0</v>
      </c>
      <c r="Y255" s="46">
        <f t="shared" si="58"/>
        <v>0</v>
      </c>
      <c r="Z255" s="46">
        <f t="shared" si="59"/>
        <v>0</v>
      </c>
      <c r="AA255" s="46">
        <f t="shared" si="60"/>
        <v>0</v>
      </c>
      <c r="AB255" s="46">
        <f t="shared" si="61"/>
        <v>0</v>
      </c>
      <c r="AC255" s="48">
        <f t="shared" si="68"/>
        <v>1</v>
      </c>
      <c r="AD255" s="48">
        <f t="shared" si="62"/>
        <v>13.287500000000001</v>
      </c>
      <c r="AE255" s="48">
        <f t="shared" si="63"/>
        <v>13.287500000000001</v>
      </c>
      <c r="AF255" s="46">
        <f t="shared" si="64"/>
        <v>120</v>
      </c>
      <c r="AG255" s="128" t="s">
        <v>3451</v>
      </c>
      <c r="AH255" s="128" t="s">
        <v>3453</v>
      </c>
      <c r="AI255" s="128" t="s">
        <v>3457</v>
      </c>
      <c r="AJ255" s="128" t="s">
        <v>3456</v>
      </c>
      <c r="AK255" s="128" t="s">
        <v>3455</v>
      </c>
      <c r="AL255" s="128" t="s">
        <v>3452</v>
      </c>
      <c r="AM255" s="128" t="s">
        <v>3454</v>
      </c>
      <c r="AN255" s="128" t="s">
        <v>3460</v>
      </c>
      <c r="AO255" s="128" t="s">
        <v>3459</v>
      </c>
      <c r="AP255" s="128" t="s">
        <v>3458</v>
      </c>
      <c r="AQ255" s="191"/>
    </row>
    <row r="256" spans="1:43" s="16" customFormat="1" ht="27.75">
      <c r="A256" s="43">
        <v>249</v>
      </c>
      <c r="B256" s="37" t="s">
        <v>745</v>
      </c>
      <c r="C256" s="37" t="s">
        <v>746</v>
      </c>
      <c r="D256" s="38" t="s">
        <v>747</v>
      </c>
      <c r="E256" s="38">
        <v>7</v>
      </c>
      <c r="F256" s="48">
        <v>11.63</v>
      </c>
      <c r="G256" s="46">
        <v>30</v>
      </c>
      <c r="H256" s="46" t="s">
        <v>3372</v>
      </c>
      <c r="I256" s="48">
        <v>10.49</v>
      </c>
      <c r="J256" s="46">
        <v>30</v>
      </c>
      <c r="K256" s="46" t="s">
        <v>3372</v>
      </c>
      <c r="L256" s="84">
        <f t="shared" si="51"/>
        <v>11.06</v>
      </c>
      <c r="M256" s="38">
        <f t="shared" si="52"/>
        <v>60</v>
      </c>
      <c r="N256" s="38">
        <f t="shared" si="53"/>
        <v>0</v>
      </c>
      <c r="O256" s="38">
        <f t="shared" si="54"/>
        <v>0</v>
      </c>
      <c r="P256" s="48">
        <v>11.82</v>
      </c>
      <c r="Q256" s="46">
        <v>30</v>
      </c>
      <c r="R256" s="46" t="s">
        <v>3372</v>
      </c>
      <c r="S256" s="48">
        <v>14.11</v>
      </c>
      <c r="T256" s="46">
        <v>30</v>
      </c>
      <c r="U256" s="46" t="s">
        <v>3372</v>
      </c>
      <c r="V256" s="48">
        <f t="shared" si="55"/>
        <v>12.965</v>
      </c>
      <c r="W256" s="46">
        <f t="shared" si="56"/>
        <v>60</v>
      </c>
      <c r="X256" s="46">
        <f t="shared" si="57"/>
        <v>0</v>
      </c>
      <c r="Y256" s="46">
        <f t="shared" si="58"/>
        <v>0</v>
      </c>
      <c r="Z256" s="46">
        <f t="shared" si="59"/>
        <v>0</v>
      </c>
      <c r="AA256" s="46">
        <f t="shared" si="60"/>
        <v>0</v>
      </c>
      <c r="AB256" s="46">
        <f t="shared" si="61"/>
        <v>0</v>
      </c>
      <c r="AC256" s="48">
        <f t="shared" si="68"/>
        <v>1</v>
      </c>
      <c r="AD256" s="48">
        <f t="shared" si="62"/>
        <v>12.012499999999999</v>
      </c>
      <c r="AE256" s="48">
        <f t="shared" si="63"/>
        <v>12.012499999999999</v>
      </c>
      <c r="AF256" s="46">
        <f t="shared" si="64"/>
        <v>120</v>
      </c>
      <c r="AG256" s="128" t="s">
        <v>3451</v>
      </c>
      <c r="AH256" s="128" t="s">
        <v>3453</v>
      </c>
      <c r="AI256" s="128" t="s">
        <v>3457</v>
      </c>
      <c r="AJ256" s="128" t="s">
        <v>3455</v>
      </c>
      <c r="AK256" s="128" t="s">
        <v>3456</v>
      </c>
      <c r="AL256" s="128" t="s">
        <v>3454</v>
      </c>
      <c r="AM256" s="128" t="s">
        <v>3452</v>
      </c>
      <c r="AN256" s="128" t="s">
        <v>3460</v>
      </c>
      <c r="AO256" s="128" t="s">
        <v>3458</v>
      </c>
      <c r="AP256" s="128" t="s">
        <v>3459</v>
      </c>
      <c r="AQ256" s="191"/>
    </row>
    <row r="257" spans="1:43" s="16" customFormat="1" ht="27.75">
      <c r="A257" s="43">
        <v>250</v>
      </c>
      <c r="B257" s="37" t="s">
        <v>748</v>
      </c>
      <c r="C257" s="37" t="s">
        <v>749</v>
      </c>
      <c r="D257" s="38" t="s">
        <v>750</v>
      </c>
      <c r="E257" s="38">
        <v>7</v>
      </c>
      <c r="F257" s="48">
        <v>11.01</v>
      </c>
      <c r="G257" s="46">
        <v>30</v>
      </c>
      <c r="H257" s="46" t="s">
        <v>3373</v>
      </c>
      <c r="I257" s="48">
        <v>10.76</v>
      </c>
      <c r="J257" s="46">
        <v>30</v>
      </c>
      <c r="K257" s="46" t="s">
        <v>3373</v>
      </c>
      <c r="L257" s="84">
        <f t="shared" si="51"/>
        <v>10.885</v>
      </c>
      <c r="M257" s="38">
        <f t="shared" si="52"/>
        <v>60</v>
      </c>
      <c r="N257" s="38">
        <f t="shared" si="53"/>
        <v>2</v>
      </c>
      <c r="O257" s="38">
        <f t="shared" si="54"/>
        <v>0</v>
      </c>
      <c r="P257" s="48">
        <v>9.94</v>
      </c>
      <c r="Q257" s="46">
        <v>10</v>
      </c>
      <c r="R257" s="46" t="s">
        <v>3373</v>
      </c>
      <c r="S257" s="48">
        <v>13.06</v>
      </c>
      <c r="T257" s="46">
        <v>30</v>
      </c>
      <c r="U257" s="46" t="s">
        <v>3372</v>
      </c>
      <c r="V257" s="48">
        <f t="shared" si="55"/>
        <v>11.5</v>
      </c>
      <c r="W257" s="46">
        <f t="shared" si="56"/>
        <v>60</v>
      </c>
      <c r="X257" s="46">
        <f t="shared" si="57"/>
        <v>1</v>
      </c>
      <c r="Y257" s="46">
        <f t="shared" si="58"/>
        <v>1</v>
      </c>
      <c r="Z257" s="46">
        <f t="shared" si="59"/>
        <v>3</v>
      </c>
      <c r="AA257" s="46">
        <f t="shared" si="60"/>
        <v>1</v>
      </c>
      <c r="AB257" s="46">
        <f t="shared" si="61"/>
        <v>4</v>
      </c>
      <c r="AC257" s="48">
        <f>IF(AB257=0,0.86,IF(AB257=1,0.85,IF(AB257=2,0.84,IF(AB257=3,0.83,IF(AB257=4,0.82,IF(AB257=5,0.81,IF(AB257=6,0.8)))))))</f>
        <v>0.82</v>
      </c>
      <c r="AD257" s="48">
        <f t="shared" si="62"/>
        <v>11.192499999999999</v>
      </c>
      <c r="AE257" s="48">
        <f t="shared" si="63"/>
        <v>9.1778499999999994</v>
      </c>
      <c r="AF257" s="46">
        <f t="shared" si="64"/>
        <v>120</v>
      </c>
      <c r="AG257" s="128" t="s">
        <v>3451</v>
      </c>
      <c r="AH257" s="128" t="s">
        <v>3453</v>
      </c>
      <c r="AI257" s="128" t="s">
        <v>3456</v>
      </c>
      <c r="AJ257" s="128" t="s">
        <v>3452</v>
      </c>
      <c r="AK257" s="128" t="s">
        <v>3455</v>
      </c>
      <c r="AL257" s="128" t="s">
        <v>3454</v>
      </c>
      <c r="AM257" s="128" t="s">
        <v>3457</v>
      </c>
      <c r="AN257" s="128" t="s">
        <v>3460</v>
      </c>
      <c r="AO257" s="128" t="s">
        <v>3459</v>
      </c>
      <c r="AP257" s="128" t="s">
        <v>3458</v>
      </c>
      <c r="AQ257" s="191"/>
    </row>
    <row r="258" spans="1:43" s="16" customFormat="1" ht="27.75">
      <c r="A258" s="43">
        <v>251</v>
      </c>
      <c r="B258" s="37" t="s">
        <v>751</v>
      </c>
      <c r="C258" s="37" t="s">
        <v>233</v>
      </c>
      <c r="D258" s="38" t="s">
        <v>752</v>
      </c>
      <c r="E258" s="38">
        <v>7</v>
      </c>
      <c r="F258" s="48">
        <v>10</v>
      </c>
      <c r="G258" s="46">
        <v>30</v>
      </c>
      <c r="H258" s="46" t="s">
        <v>3372</v>
      </c>
      <c r="I258" s="48">
        <v>10.61</v>
      </c>
      <c r="J258" s="46">
        <v>30</v>
      </c>
      <c r="K258" s="46" t="s">
        <v>3373</v>
      </c>
      <c r="L258" s="84">
        <f t="shared" si="51"/>
        <v>10.305</v>
      </c>
      <c r="M258" s="38">
        <f t="shared" si="52"/>
        <v>60</v>
      </c>
      <c r="N258" s="38">
        <f t="shared" si="53"/>
        <v>1</v>
      </c>
      <c r="O258" s="38">
        <f t="shared" si="54"/>
        <v>0</v>
      </c>
      <c r="P258" s="48">
        <v>10.26</v>
      </c>
      <c r="Q258" s="46">
        <v>30</v>
      </c>
      <c r="R258" s="46" t="s">
        <v>3373</v>
      </c>
      <c r="S258" s="48">
        <v>11.75</v>
      </c>
      <c r="T258" s="46">
        <v>30</v>
      </c>
      <c r="U258" s="46" t="s">
        <v>3372</v>
      </c>
      <c r="V258" s="48">
        <f t="shared" si="55"/>
        <v>11.004999999999999</v>
      </c>
      <c r="W258" s="46">
        <f t="shared" si="56"/>
        <v>60</v>
      </c>
      <c r="X258" s="46">
        <f t="shared" si="57"/>
        <v>1</v>
      </c>
      <c r="Y258" s="46">
        <f t="shared" si="58"/>
        <v>0</v>
      </c>
      <c r="Z258" s="46">
        <f t="shared" si="59"/>
        <v>2</v>
      </c>
      <c r="AA258" s="46">
        <f t="shared" si="60"/>
        <v>0</v>
      </c>
      <c r="AB258" s="46">
        <f t="shared" si="61"/>
        <v>2</v>
      </c>
      <c r="AC258" s="48">
        <f t="shared" ref="AC258:AC267" si="69">IF(AB258=0,1,IF(AB258=1,0.99,IF(AB258=2,0.98,IF(AB258=3,0.97,IF(AB258=4,0.96,IF(AB258=5,0.95,IF(AB258=6,0.94)))))))</f>
        <v>0.98</v>
      </c>
      <c r="AD258" s="48">
        <f t="shared" si="62"/>
        <v>10.654999999999999</v>
      </c>
      <c r="AE258" s="48">
        <f t="shared" si="63"/>
        <v>10.441899999999999</v>
      </c>
      <c r="AF258" s="46">
        <f t="shared" si="64"/>
        <v>120</v>
      </c>
      <c r="AG258" s="128" t="s">
        <v>3456</v>
      </c>
      <c r="AH258" s="128" t="s">
        <v>3455</v>
      </c>
      <c r="AI258" s="128" t="s">
        <v>3453</v>
      </c>
      <c r="AJ258" s="128" t="s">
        <v>3451</v>
      </c>
      <c r="AK258" s="128" t="s">
        <v>3454</v>
      </c>
      <c r="AL258" s="128" t="s">
        <v>3452</v>
      </c>
      <c r="AM258" s="128" t="s">
        <v>3460</v>
      </c>
      <c r="AN258" s="128" t="s">
        <v>3457</v>
      </c>
      <c r="AO258" s="128" t="s">
        <v>3459</v>
      </c>
      <c r="AP258" s="128" t="s">
        <v>3458</v>
      </c>
      <c r="AQ258" s="191"/>
    </row>
    <row r="259" spans="1:43" s="16" customFormat="1" ht="27.75">
      <c r="A259" s="43">
        <v>252</v>
      </c>
      <c r="B259" s="37" t="s">
        <v>753</v>
      </c>
      <c r="C259" s="37" t="s">
        <v>754</v>
      </c>
      <c r="D259" s="38" t="s">
        <v>755</v>
      </c>
      <c r="E259" s="38">
        <v>7</v>
      </c>
      <c r="F259" s="48">
        <v>10.79</v>
      </c>
      <c r="G259" s="46">
        <v>30</v>
      </c>
      <c r="H259" s="46" t="s">
        <v>3372</v>
      </c>
      <c r="I259" s="48">
        <v>10</v>
      </c>
      <c r="J259" s="46">
        <v>30</v>
      </c>
      <c r="K259" s="46" t="s">
        <v>3372</v>
      </c>
      <c r="L259" s="84">
        <f t="shared" si="51"/>
        <v>10.395</v>
      </c>
      <c r="M259" s="38">
        <f t="shared" si="52"/>
        <v>60</v>
      </c>
      <c r="N259" s="38">
        <f t="shared" si="53"/>
        <v>0</v>
      </c>
      <c r="O259" s="38">
        <f t="shared" si="54"/>
        <v>0</v>
      </c>
      <c r="P259" s="48">
        <v>10.29</v>
      </c>
      <c r="Q259" s="46">
        <v>30</v>
      </c>
      <c r="R259" s="46" t="s">
        <v>3372</v>
      </c>
      <c r="S259" s="48">
        <v>13.12</v>
      </c>
      <c r="T259" s="46">
        <v>30</v>
      </c>
      <c r="U259" s="46" t="s">
        <v>3372</v>
      </c>
      <c r="V259" s="48">
        <f t="shared" si="55"/>
        <v>11.704999999999998</v>
      </c>
      <c r="W259" s="46">
        <f t="shared" si="56"/>
        <v>60</v>
      </c>
      <c r="X259" s="46">
        <f t="shared" si="57"/>
        <v>0</v>
      </c>
      <c r="Y259" s="46">
        <f t="shared" si="58"/>
        <v>0</v>
      </c>
      <c r="Z259" s="46">
        <f t="shared" si="59"/>
        <v>0</v>
      </c>
      <c r="AA259" s="46">
        <f t="shared" si="60"/>
        <v>0</v>
      </c>
      <c r="AB259" s="46">
        <f t="shared" si="61"/>
        <v>0</v>
      </c>
      <c r="AC259" s="48">
        <f t="shared" si="69"/>
        <v>1</v>
      </c>
      <c r="AD259" s="48">
        <f t="shared" si="62"/>
        <v>11.049999999999999</v>
      </c>
      <c r="AE259" s="48">
        <f t="shared" si="63"/>
        <v>11.049999999999999</v>
      </c>
      <c r="AF259" s="46">
        <f t="shared" si="64"/>
        <v>120</v>
      </c>
      <c r="AG259" s="128" t="s">
        <v>3456</v>
      </c>
      <c r="AH259" s="128" t="s">
        <v>3453</v>
      </c>
      <c r="AI259" s="128" t="s">
        <v>3452</v>
      </c>
      <c r="AJ259" s="128" t="s">
        <v>3455</v>
      </c>
      <c r="AK259" s="128" t="s">
        <v>3457</v>
      </c>
      <c r="AL259" s="128" t="s">
        <v>3451</v>
      </c>
      <c r="AM259" s="128" t="s">
        <v>3454</v>
      </c>
      <c r="AN259" s="128" t="s">
        <v>3459</v>
      </c>
      <c r="AO259" s="128" t="s">
        <v>3460</v>
      </c>
      <c r="AP259" s="128" t="s">
        <v>3458</v>
      </c>
      <c r="AQ259" s="191"/>
    </row>
    <row r="260" spans="1:43" s="16" customFormat="1" ht="27.75">
      <c r="A260" s="43">
        <v>253</v>
      </c>
      <c r="B260" s="37" t="s">
        <v>756</v>
      </c>
      <c r="C260" s="37" t="s">
        <v>757</v>
      </c>
      <c r="D260" s="38" t="s">
        <v>758</v>
      </c>
      <c r="E260" s="38">
        <v>7</v>
      </c>
      <c r="F260" s="48">
        <v>10</v>
      </c>
      <c r="G260" s="46">
        <v>30</v>
      </c>
      <c r="H260" s="46" t="s">
        <v>3373</v>
      </c>
      <c r="I260" s="48">
        <v>10.63</v>
      </c>
      <c r="J260" s="46">
        <v>30</v>
      </c>
      <c r="K260" s="46" t="s">
        <v>3373</v>
      </c>
      <c r="L260" s="84">
        <f t="shared" si="51"/>
        <v>10.315000000000001</v>
      </c>
      <c r="M260" s="38">
        <f t="shared" si="52"/>
        <v>60</v>
      </c>
      <c r="N260" s="38">
        <f t="shared" si="53"/>
        <v>2</v>
      </c>
      <c r="O260" s="38">
        <f t="shared" si="54"/>
        <v>0</v>
      </c>
      <c r="P260" s="48">
        <v>9.5399999999999991</v>
      </c>
      <c r="Q260" s="46">
        <v>10</v>
      </c>
      <c r="R260" s="46" t="s">
        <v>3373</v>
      </c>
      <c r="S260" s="48">
        <v>11.72</v>
      </c>
      <c r="T260" s="46">
        <v>30</v>
      </c>
      <c r="U260" s="46" t="s">
        <v>3372</v>
      </c>
      <c r="V260" s="48">
        <f t="shared" si="55"/>
        <v>10.629999999999999</v>
      </c>
      <c r="W260" s="46">
        <f t="shared" si="56"/>
        <v>60</v>
      </c>
      <c r="X260" s="46">
        <f t="shared" si="57"/>
        <v>1</v>
      </c>
      <c r="Y260" s="46">
        <f t="shared" si="58"/>
        <v>1</v>
      </c>
      <c r="Z260" s="46">
        <f t="shared" si="59"/>
        <v>3</v>
      </c>
      <c r="AA260" s="46">
        <f t="shared" si="60"/>
        <v>1</v>
      </c>
      <c r="AB260" s="46">
        <f t="shared" si="61"/>
        <v>4</v>
      </c>
      <c r="AC260" s="48">
        <f t="shared" si="69"/>
        <v>0.96</v>
      </c>
      <c r="AD260" s="48">
        <f t="shared" si="62"/>
        <v>10.4725</v>
      </c>
      <c r="AE260" s="48">
        <f t="shared" si="63"/>
        <v>10.053599999999999</v>
      </c>
      <c r="AF260" s="46">
        <f t="shared" si="64"/>
        <v>120</v>
      </c>
      <c r="AG260" s="128" t="s">
        <v>3456</v>
      </c>
      <c r="AH260" s="128" t="s">
        <v>3451</v>
      </c>
      <c r="AI260" s="128" t="s">
        <v>3453</v>
      </c>
      <c r="AJ260" s="128" t="s">
        <v>3452</v>
      </c>
      <c r="AK260" s="128" t="s">
        <v>3454</v>
      </c>
      <c r="AL260" s="128" t="s">
        <v>3457</v>
      </c>
      <c r="AM260" s="128" t="s">
        <v>3455</v>
      </c>
      <c r="AN260" s="128" t="s">
        <v>3460</v>
      </c>
      <c r="AO260" s="128" t="s">
        <v>3459</v>
      </c>
      <c r="AP260" s="128" t="s">
        <v>3458</v>
      </c>
      <c r="AQ260" s="191"/>
    </row>
    <row r="261" spans="1:43" s="16" customFormat="1" ht="27.75">
      <c r="A261" s="43">
        <v>254</v>
      </c>
      <c r="B261" s="37" t="s">
        <v>759</v>
      </c>
      <c r="C261" s="37" t="s">
        <v>760</v>
      </c>
      <c r="D261" s="38" t="s">
        <v>761</v>
      </c>
      <c r="E261" s="38">
        <v>7</v>
      </c>
      <c r="F261" s="48">
        <v>13.99</v>
      </c>
      <c r="G261" s="46">
        <v>30</v>
      </c>
      <c r="H261" s="46" t="s">
        <v>3372</v>
      </c>
      <c r="I261" s="48">
        <v>13.1</v>
      </c>
      <c r="J261" s="46">
        <v>30</v>
      </c>
      <c r="K261" s="46" t="s">
        <v>3372</v>
      </c>
      <c r="L261" s="84">
        <f t="shared" si="51"/>
        <v>13.545</v>
      </c>
      <c r="M261" s="38">
        <f t="shared" si="52"/>
        <v>60</v>
      </c>
      <c r="N261" s="38">
        <f t="shared" si="53"/>
        <v>0</v>
      </c>
      <c r="O261" s="38">
        <f t="shared" si="54"/>
        <v>0</v>
      </c>
      <c r="P261" s="48">
        <v>12.36</v>
      </c>
      <c r="Q261" s="46">
        <v>30</v>
      </c>
      <c r="R261" s="46" t="s">
        <v>3372</v>
      </c>
      <c r="S261" s="48">
        <v>16.77</v>
      </c>
      <c r="T261" s="46">
        <v>30</v>
      </c>
      <c r="U261" s="46" t="s">
        <v>3372</v>
      </c>
      <c r="V261" s="48">
        <f t="shared" si="55"/>
        <v>14.565</v>
      </c>
      <c r="W261" s="46">
        <f t="shared" si="56"/>
        <v>60</v>
      </c>
      <c r="X261" s="46">
        <f t="shared" si="57"/>
        <v>0</v>
      </c>
      <c r="Y261" s="46">
        <f t="shared" si="58"/>
        <v>0</v>
      </c>
      <c r="Z261" s="46">
        <f t="shared" si="59"/>
        <v>0</v>
      </c>
      <c r="AA261" s="46">
        <f t="shared" si="60"/>
        <v>0</v>
      </c>
      <c r="AB261" s="46">
        <f t="shared" si="61"/>
        <v>0</v>
      </c>
      <c r="AC261" s="48">
        <f t="shared" si="69"/>
        <v>1</v>
      </c>
      <c r="AD261" s="48">
        <f t="shared" si="62"/>
        <v>14.055</v>
      </c>
      <c r="AE261" s="48">
        <f t="shared" si="63"/>
        <v>14.055</v>
      </c>
      <c r="AF261" s="46">
        <f t="shared" si="64"/>
        <v>120</v>
      </c>
      <c r="AG261" s="128" t="s">
        <v>3451</v>
      </c>
      <c r="AH261" s="128" t="s">
        <v>3453</v>
      </c>
      <c r="AI261" s="128" t="s">
        <v>3455</v>
      </c>
      <c r="AJ261" s="128" t="s">
        <v>3452</v>
      </c>
      <c r="AK261" s="128" t="s">
        <v>3454</v>
      </c>
      <c r="AL261" s="128" t="s">
        <v>3457</v>
      </c>
      <c r="AM261" s="128" t="s">
        <v>3456</v>
      </c>
      <c r="AN261" s="128" t="s">
        <v>3460</v>
      </c>
      <c r="AO261" s="128" t="s">
        <v>3459</v>
      </c>
      <c r="AP261" s="128" t="s">
        <v>3458</v>
      </c>
      <c r="AQ261" s="191"/>
    </row>
    <row r="262" spans="1:43" s="16" customFormat="1" ht="27.75">
      <c r="A262" s="43">
        <v>255</v>
      </c>
      <c r="B262" s="37" t="s">
        <v>759</v>
      </c>
      <c r="C262" s="37" t="s">
        <v>227</v>
      </c>
      <c r="D262" s="38" t="s">
        <v>762</v>
      </c>
      <c r="E262" s="38">
        <v>7</v>
      </c>
      <c r="F262" s="48">
        <v>12.82</v>
      </c>
      <c r="G262" s="46">
        <v>30</v>
      </c>
      <c r="H262" s="46" t="s">
        <v>3372</v>
      </c>
      <c r="I262" s="48">
        <v>12.82</v>
      </c>
      <c r="J262" s="46">
        <v>30</v>
      </c>
      <c r="K262" s="46" t="s">
        <v>3372</v>
      </c>
      <c r="L262" s="84">
        <f t="shared" si="51"/>
        <v>12.82</v>
      </c>
      <c r="M262" s="38">
        <f t="shared" si="52"/>
        <v>60</v>
      </c>
      <c r="N262" s="38">
        <f t="shared" si="53"/>
        <v>0</v>
      </c>
      <c r="O262" s="38">
        <f t="shared" si="54"/>
        <v>0</v>
      </c>
      <c r="P262" s="48">
        <v>12.98</v>
      </c>
      <c r="Q262" s="46">
        <v>30</v>
      </c>
      <c r="R262" s="46" t="s">
        <v>3372</v>
      </c>
      <c r="S262" s="48">
        <v>15.78</v>
      </c>
      <c r="T262" s="46">
        <v>30</v>
      </c>
      <c r="U262" s="46" t="s">
        <v>3372</v>
      </c>
      <c r="V262" s="48">
        <f t="shared" si="55"/>
        <v>14.379999999999999</v>
      </c>
      <c r="W262" s="46">
        <f t="shared" si="56"/>
        <v>60</v>
      </c>
      <c r="X262" s="46">
        <f t="shared" si="57"/>
        <v>0</v>
      </c>
      <c r="Y262" s="46">
        <f t="shared" si="58"/>
        <v>0</v>
      </c>
      <c r="Z262" s="46">
        <f t="shared" si="59"/>
        <v>0</v>
      </c>
      <c r="AA262" s="46">
        <f t="shared" si="60"/>
        <v>0</v>
      </c>
      <c r="AB262" s="46">
        <f t="shared" si="61"/>
        <v>0</v>
      </c>
      <c r="AC262" s="48">
        <f t="shared" si="69"/>
        <v>1</v>
      </c>
      <c r="AD262" s="48">
        <f t="shared" si="62"/>
        <v>13.6</v>
      </c>
      <c r="AE262" s="48">
        <f t="shared" si="63"/>
        <v>13.6</v>
      </c>
      <c r="AF262" s="46">
        <f t="shared" si="64"/>
        <v>120</v>
      </c>
      <c r="AG262" s="128" t="s">
        <v>3453</v>
      </c>
      <c r="AH262" s="128" t="s">
        <v>3452</v>
      </c>
      <c r="AI262" s="128" t="s">
        <v>3456</v>
      </c>
      <c r="AJ262" s="128" t="s">
        <v>3455</v>
      </c>
      <c r="AK262" s="128" t="s">
        <v>3454</v>
      </c>
      <c r="AL262" s="128" t="s">
        <v>3451</v>
      </c>
      <c r="AM262" s="128" t="s">
        <v>3458</v>
      </c>
      <c r="AN262" s="128" t="s">
        <v>3457</v>
      </c>
      <c r="AO262" s="128" t="s">
        <v>3459</v>
      </c>
      <c r="AP262" s="128" t="s">
        <v>3460</v>
      </c>
      <c r="AQ262" s="191"/>
    </row>
    <row r="263" spans="1:43" s="16" customFormat="1" ht="27.75">
      <c r="A263" s="43">
        <v>256</v>
      </c>
      <c r="B263" s="37" t="s">
        <v>763</v>
      </c>
      <c r="C263" s="37" t="s">
        <v>764</v>
      </c>
      <c r="D263" s="38" t="s">
        <v>765</v>
      </c>
      <c r="E263" s="38">
        <v>7</v>
      </c>
      <c r="F263" s="48">
        <v>11.99</v>
      </c>
      <c r="G263" s="46">
        <v>30</v>
      </c>
      <c r="H263" s="46" t="s">
        <v>3373</v>
      </c>
      <c r="I263" s="48">
        <v>10.91</v>
      </c>
      <c r="J263" s="46">
        <v>30</v>
      </c>
      <c r="K263" s="46" t="s">
        <v>3372</v>
      </c>
      <c r="L263" s="84">
        <f t="shared" ref="L263:L326" si="70">(F263+I263)/2</f>
        <v>11.45</v>
      </c>
      <c r="M263" s="38">
        <f t="shared" ref="M263:M326" si="71">IF(L263&gt;=10,60,G263+J263)</f>
        <v>60</v>
      </c>
      <c r="N263" s="38">
        <f t="shared" ref="N263:N326" si="72">IF(H263="ACC",0,1)+IF(K263="ACC",0,1)</f>
        <v>1</v>
      </c>
      <c r="O263" s="38">
        <f t="shared" ref="O263:O326" si="73">IF(F263&lt;10,1,(IF(I263&lt;10,1,0)))</f>
        <v>0</v>
      </c>
      <c r="P263" s="48">
        <v>10.02</v>
      </c>
      <c r="Q263" s="46">
        <v>30</v>
      </c>
      <c r="R263" s="46" t="s">
        <v>3373</v>
      </c>
      <c r="S263" s="48">
        <v>14.89</v>
      </c>
      <c r="T263" s="46">
        <v>30</v>
      </c>
      <c r="U263" s="46" t="s">
        <v>3372</v>
      </c>
      <c r="V263" s="48">
        <f t="shared" ref="V263:V326" si="74">(P263+S263)/2</f>
        <v>12.455</v>
      </c>
      <c r="W263" s="46">
        <f t="shared" ref="W263:W326" si="75">IF(V263&gt;=10,60,Q263+T263)</f>
        <v>60</v>
      </c>
      <c r="X263" s="46">
        <f t="shared" ref="X263:X326" si="76">IF(R263="ACC",0,1)+IF(U263="ACC",0,1)</f>
        <v>1</v>
      </c>
      <c r="Y263" s="46">
        <f t="shared" ref="Y263:Y326" si="77">IF(P263&lt;10,1,(IF(S263&lt;10,1,0)))</f>
        <v>0</v>
      </c>
      <c r="Z263" s="46">
        <f t="shared" ref="Z263:Z326" si="78">N263+X263</f>
        <v>2</v>
      </c>
      <c r="AA263" s="46">
        <f t="shared" ref="AA263:AA326" si="79">O263+Y263</f>
        <v>0</v>
      </c>
      <c r="AB263" s="46">
        <f t="shared" ref="AB263:AB326" si="80">Z263+AA263</f>
        <v>2</v>
      </c>
      <c r="AC263" s="48">
        <f t="shared" si="69"/>
        <v>0.98</v>
      </c>
      <c r="AD263" s="48">
        <f t="shared" ref="AD263:AD326" si="81">AVERAGE(L263,V263)</f>
        <v>11.952500000000001</v>
      </c>
      <c r="AE263" s="48">
        <f t="shared" ref="AE263:AE326" si="82">AC263*AD263</f>
        <v>11.71345</v>
      </c>
      <c r="AF263" s="46">
        <f t="shared" ref="AF263:AF326" si="83">M263+W263</f>
        <v>120</v>
      </c>
      <c r="AG263" s="128" t="s">
        <v>3452</v>
      </c>
      <c r="AH263" s="128" t="s">
        <v>3454</v>
      </c>
      <c r="AI263" s="128" t="s">
        <v>3451</v>
      </c>
      <c r="AJ263" s="128" t="s">
        <v>3455</v>
      </c>
      <c r="AK263" s="128" t="s">
        <v>3453</v>
      </c>
      <c r="AL263" s="128" t="s">
        <v>3456</v>
      </c>
      <c r="AM263" s="128" t="s">
        <v>3459</v>
      </c>
      <c r="AN263" s="128" t="s">
        <v>3460</v>
      </c>
      <c r="AO263" s="128" t="s">
        <v>3457</v>
      </c>
      <c r="AP263" s="128" t="s">
        <v>3458</v>
      </c>
      <c r="AQ263" s="191"/>
    </row>
    <row r="264" spans="1:43" s="16" customFormat="1" ht="27.75">
      <c r="A264" s="43">
        <v>257</v>
      </c>
      <c r="B264" s="37" t="s">
        <v>763</v>
      </c>
      <c r="C264" s="37" t="s">
        <v>766</v>
      </c>
      <c r="D264" s="38" t="s">
        <v>767</v>
      </c>
      <c r="E264" s="38">
        <v>7</v>
      </c>
      <c r="F264" s="48">
        <v>10.71</v>
      </c>
      <c r="G264" s="46">
        <v>30</v>
      </c>
      <c r="H264" s="46" t="s">
        <v>3373</v>
      </c>
      <c r="I264" s="48">
        <v>10.61</v>
      </c>
      <c r="J264" s="46">
        <v>30</v>
      </c>
      <c r="K264" s="46" t="s">
        <v>3373</v>
      </c>
      <c r="L264" s="84">
        <f t="shared" si="70"/>
        <v>10.66</v>
      </c>
      <c r="M264" s="38">
        <f t="shared" si="71"/>
        <v>60</v>
      </c>
      <c r="N264" s="38">
        <f t="shared" si="72"/>
        <v>2</v>
      </c>
      <c r="O264" s="38">
        <f t="shared" si="73"/>
        <v>0</v>
      </c>
      <c r="P264" s="48">
        <v>9.75</v>
      </c>
      <c r="Q264" s="46">
        <v>12</v>
      </c>
      <c r="R264" s="46" t="s">
        <v>3373</v>
      </c>
      <c r="S264" s="48">
        <v>12.34</v>
      </c>
      <c r="T264" s="46">
        <v>30</v>
      </c>
      <c r="U264" s="46" t="s">
        <v>3373</v>
      </c>
      <c r="V264" s="48">
        <f t="shared" si="74"/>
        <v>11.045</v>
      </c>
      <c r="W264" s="46">
        <f t="shared" si="75"/>
        <v>60</v>
      </c>
      <c r="X264" s="46">
        <f t="shared" si="76"/>
        <v>2</v>
      </c>
      <c r="Y264" s="46">
        <f t="shared" si="77"/>
        <v>1</v>
      </c>
      <c r="Z264" s="46">
        <f t="shared" si="78"/>
        <v>4</v>
      </c>
      <c r="AA264" s="46">
        <f t="shared" si="79"/>
        <v>1</v>
      </c>
      <c r="AB264" s="46">
        <f t="shared" si="80"/>
        <v>5</v>
      </c>
      <c r="AC264" s="48">
        <f t="shared" si="69"/>
        <v>0.95</v>
      </c>
      <c r="AD264" s="48">
        <f t="shared" si="81"/>
        <v>10.852499999999999</v>
      </c>
      <c r="AE264" s="48">
        <f t="shared" si="82"/>
        <v>10.309874999999998</v>
      </c>
      <c r="AF264" s="46">
        <f t="shared" si="83"/>
        <v>120</v>
      </c>
      <c r="AG264" s="128" t="s">
        <v>3451</v>
      </c>
      <c r="AH264" s="128" t="s">
        <v>3454</v>
      </c>
      <c r="AI264" s="128" t="s">
        <v>3455</v>
      </c>
      <c r="AJ264" s="128" t="s">
        <v>3452</v>
      </c>
      <c r="AK264" s="128" t="s">
        <v>3457</v>
      </c>
      <c r="AL264" s="128" t="s">
        <v>3456</v>
      </c>
      <c r="AM264" s="128" t="s">
        <v>3460</v>
      </c>
      <c r="AN264" s="128" t="s">
        <v>3453</v>
      </c>
      <c r="AO264" s="128" t="s">
        <v>3459</v>
      </c>
      <c r="AP264" s="128" t="s">
        <v>3458</v>
      </c>
      <c r="AQ264" s="191"/>
    </row>
    <row r="265" spans="1:43" s="16" customFormat="1" ht="27.75">
      <c r="A265" s="43">
        <v>258</v>
      </c>
      <c r="B265" s="37" t="s">
        <v>768</v>
      </c>
      <c r="C265" s="37" t="s">
        <v>769</v>
      </c>
      <c r="D265" s="38" t="s">
        <v>770</v>
      </c>
      <c r="E265" s="38">
        <v>7</v>
      </c>
      <c r="F265" s="48">
        <v>15.93</v>
      </c>
      <c r="G265" s="46">
        <v>30</v>
      </c>
      <c r="H265" s="46" t="s">
        <v>3372</v>
      </c>
      <c r="I265" s="48">
        <v>11.23</v>
      </c>
      <c r="J265" s="46">
        <v>30</v>
      </c>
      <c r="K265" s="46" t="s">
        <v>3372</v>
      </c>
      <c r="L265" s="84">
        <f t="shared" si="70"/>
        <v>13.58</v>
      </c>
      <c r="M265" s="38">
        <f t="shared" si="71"/>
        <v>60</v>
      </c>
      <c r="N265" s="38">
        <f t="shared" si="72"/>
        <v>0</v>
      </c>
      <c r="O265" s="38">
        <f t="shared" si="73"/>
        <v>0</v>
      </c>
      <c r="P265" s="48">
        <v>12.35</v>
      </c>
      <c r="Q265" s="46">
        <v>30</v>
      </c>
      <c r="R265" s="46" t="s">
        <v>3372</v>
      </c>
      <c r="S265" s="48">
        <v>16.84</v>
      </c>
      <c r="T265" s="46">
        <v>30</v>
      </c>
      <c r="U265" s="46" t="s">
        <v>3372</v>
      </c>
      <c r="V265" s="48">
        <f t="shared" si="74"/>
        <v>14.594999999999999</v>
      </c>
      <c r="W265" s="46">
        <f t="shared" si="75"/>
        <v>60</v>
      </c>
      <c r="X265" s="46">
        <f t="shared" si="76"/>
        <v>0</v>
      </c>
      <c r="Y265" s="46">
        <f t="shared" si="77"/>
        <v>0</v>
      </c>
      <c r="Z265" s="46">
        <f t="shared" si="78"/>
        <v>0</v>
      </c>
      <c r="AA265" s="46">
        <f t="shared" si="79"/>
        <v>0</v>
      </c>
      <c r="AB265" s="46">
        <f t="shared" si="80"/>
        <v>0</v>
      </c>
      <c r="AC265" s="48">
        <f t="shared" si="69"/>
        <v>1</v>
      </c>
      <c r="AD265" s="48">
        <f t="shared" si="81"/>
        <v>14.087499999999999</v>
      </c>
      <c r="AE265" s="48">
        <f t="shared" si="82"/>
        <v>14.087499999999999</v>
      </c>
      <c r="AF265" s="46">
        <f t="shared" si="83"/>
        <v>120</v>
      </c>
      <c r="AG265" s="128" t="s">
        <v>3453</v>
      </c>
      <c r="AH265" s="128" t="s">
        <v>3451</v>
      </c>
      <c r="AI265" s="128" t="s">
        <v>3452</v>
      </c>
      <c r="AJ265" s="128" t="s">
        <v>3454</v>
      </c>
      <c r="AK265" s="128" t="s">
        <v>3458</v>
      </c>
      <c r="AL265" s="128" t="s">
        <v>3457</v>
      </c>
      <c r="AM265" s="128" t="s">
        <v>3460</v>
      </c>
      <c r="AN265" s="128" t="s">
        <v>3455</v>
      </c>
      <c r="AO265" s="128" t="s">
        <v>3456</v>
      </c>
      <c r="AP265" s="128" t="s">
        <v>3459</v>
      </c>
      <c r="AQ265" s="191"/>
    </row>
    <row r="266" spans="1:43" s="16" customFormat="1" ht="27.75">
      <c r="A266" s="43">
        <v>259</v>
      </c>
      <c r="B266" s="37" t="s">
        <v>771</v>
      </c>
      <c r="C266" s="37" t="s">
        <v>772</v>
      </c>
      <c r="D266" s="38" t="s">
        <v>773</v>
      </c>
      <c r="E266" s="38">
        <v>7</v>
      </c>
      <c r="F266" s="48">
        <v>12.33</v>
      </c>
      <c r="G266" s="46">
        <v>30</v>
      </c>
      <c r="H266" s="46" t="s">
        <v>3372</v>
      </c>
      <c r="I266" s="48">
        <v>10.24</v>
      </c>
      <c r="J266" s="46">
        <v>30</v>
      </c>
      <c r="K266" s="46" t="s">
        <v>3372</v>
      </c>
      <c r="L266" s="84">
        <f t="shared" si="70"/>
        <v>11.285</v>
      </c>
      <c r="M266" s="38">
        <f t="shared" si="71"/>
        <v>60</v>
      </c>
      <c r="N266" s="38">
        <f t="shared" si="72"/>
        <v>0</v>
      </c>
      <c r="O266" s="38">
        <f t="shared" si="73"/>
        <v>0</v>
      </c>
      <c r="P266" s="48">
        <v>11.73</v>
      </c>
      <c r="Q266" s="46">
        <v>30</v>
      </c>
      <c r="R266" s="46" t="s">
        <v>3372</v>
      </c>
      <c r="S266" s="48">
        <v>11.05</v>
      </c>
      <c r="T266" s="46">
        <v>30</v>
      </c>
      <c r="U266" s="46" t="s">
        <v>3372</v>
      </c>
      <c r="V266" s="48">
        <f t="shared" si="74"/>
        <v>11.39</v>
      </c>
      <c r="W266" s="46">
        <f t="shared" si="75"/>
        <v>60</v>
      </c>
      <c r="X266" s="46">
        <f t="shared" si="76"/>
        <v>0</v>
      </c>
      <c r="Y266" s="46">
        <f t="shared" si="77"/>
        <v>0</v>
      </c>
      <c r="Z266" s="46">
        <f t="shared" si="78"/>
        <v>0</v>
      </c>
      <c r="AA266" s="46">
        <f t="shared" si="79"/>
        <v>0</v>
      </c>
      <c r="AB266" s="46">
        <f t="shared" si="80"/>
        <v>0</v>
      </c>
      <c r="AC266" s="48">
        <f t="shared" si="69"/>
        <v>1</v>
      </c>
      <c r="AD266" s="48">
        <f t="shared" si="81"/>
        <v>11.3375</v>
      </c>
      <c r="AE266" s="48">
        <f t="shared" si="82"/>
        <v>11.3375</v>
      </c>
      <c r="AF266" s="46">
        <f t="shared" si="83"/>
        <v>120</v>
      </c>
      <c r="AG266" s="128" t="s">
        <v>3451</v>
      </c>
      <c r="AH266" s="128" t="s">
        <v>3456</v>
      </c>
      <c r="AI266" s="128" t="s">
        <v>3452</v>
      </c>
      <c r="AJ266" s="128" t="s">
        <v>3455</v>
      </c>
      <c r="AK266" s="128" t="s">
        <v>3453</v>
      </c>
      <c r="AL266" s="128" t="s">
        <v>3454</v>
      </c>
      <c r="AM266" s="128" t="s">
        <v>3457</v>
      </c>
      <c r="AN266" s="128" t="s">
        <v>3460</v>
      </c>
      <c r="AO266" s="128" t="s">
        <v>3458</v>
      </c>
      <c r="AP266" s="128" t="s">
        <v>3459</v>
      </c>
      <c r="AQ266" s="191"/>
    </row>
    <row r="267" spans="1:43" s="16" customFormat="1" ht="27.75">
      <c r="A267" s="43">
        <v>260</v>
      </c>
      <c r="B267" s="44" t="s">
        <v>774</v>
      </c>
      <c r="C267" s="44" t="s">
        <v>754</v>
      </c>
      <c r="D267" s="45" t="s">
        <v>775</v>
      </c>
      <c r="E267" s="38">
        <v>7</v>
      </c>
      <c r="F267" s="48">
        <v>11.07</v>
      </c>
      <c r="G267" s="46">
        <v>30</v>
      </c>
      <c r="H267" s="46" t="s">
        <v>3372</v>
      </c>
      <c r="I267" s="48">
        <v>9.1</v>
      </c>
      <c r="J267" s="46">
        <v>18</v>
      </c>
      <c r="K267" s="46" t="s">
        <v>3373</v>
      </c>
      <c r="L267" s="84">
        <f t="shared" si="70"/>
        <v>10.085000000000001</v>
      </c>
      <c r="M267" s="38">
        <f t="shared" si="71"/>
        <v>60</v>
      </c>
      <c r="N267" s="38">
        <f t="shared" si="72"/>
        <v>1</v>
      </c>
      <c r="O267" s="38">
        <f t="shared" si="73"/>
        <v>1</v>
      </c>
      <c r="P267" s="48">
        <v>9.5299999999999994</v>
      </c>
      <c r="Q267" s="46">
        <v>12</v>
      </c>
      <c r="R267" s="46" t="s">
        <v>3373</v>
      </c>
      <c r="S267" s="48">
        <v>10.119999999999999</v>
      </c>
      <c r="T267" s="46">
        <v>30</v>
      </c>
      <c r="U267" s="46" t="s">
        <v>3373</v>
      </c>
      <c r="V267" s="48">
        <f t="shared" si="74"/>
        <v>9.8249999999999993</v>
      </c>
      <c r="W267" s="46">
        <f t="shared" si="75"/>
        <v>42</v>
      </c>
      <c r="X267" s="46">
        <f t="shared" si="76"/>
        <v>2</v>
      </c>
      <c r="Y267" s="46">
        <f t="shared" si="77"/>
        <v>1</v>
      </c>
      <c r="Z267" s="46">
        <f t="shared" si="78"/>
        <v>3</v>
      </c>
      <c r="AA267" s="46">
        <f t="shared" si="79"/>
        <v>2</v>
      </c>
      <c r="AB267" s="46">
        <f t="shared" si="80"/>
        <v>5</v>
      </c>
      <c r="AC267" s="48">
        <f t="shared" si="69"/>
        <v>0.95</v>
      </c>
      <c r="AD267" s="48">
        <f t="shared" si="81"/>
        <v>9.9550000000000001</v>
      </c>
      <c r="AE267" s="48">
        <f t="shared" si="82"/>
        <v>9.4572500000000002</v>
      </c>
      <c r="AF267" s="46">
        <f t="shared" si="83"/>
        <v>102</v>
      </c>
      <c r="AG267" s="128" t="s">
        <v>3456</v>
      </c>
      <c r="AH267" s="128" t="s">
        <v>3460</v>
      </c>
      <c r="AI267" s="128" t="s">
        <v>3455</v>
      </c>
      <c r="AJ267" s="128" t="s">
        <v>3452</v>
      </c>
      <c r="AK267" s="128" t="s">
        <v>3459</v>
      </c>
      <c r="AL267" s="128" t="s">
        <v>3457</v>
      </c>
      <c r="AM267" s="128" t="s">
        <v>3454</v>
      </c>
      <c r="AN267" s="128" t="s">
        <v>3451</v>
      </c>
      <c r="AO267" s="128" t="s">
        <v>3453</v>
      </c>
      <c r="AP267" s="128" t="s">
        <v>3458</v>
      </c>
      <c r="AQ267" s="191"/>
    </row>
    <row r="268" spans="1:43" s="16" customFormat="1" ht="27.75">
      <c r="A268" s="43">
        <v>261</v>
      </c>
      <c r="B268" s="44" t="s">
        <v>776</v>
      </c>
      <c r="C268" s="44" t="s">
        <v>777</v>
      </c>
      <c r="D268" s="45" t="s">
        <v>778</v>
      </c>
      <c r="E268" s="38">
        <v>7</v>
      </c>
      <c r="F268" s="48">
        <v>11.25</v>
      </c>
      <c r="G268" s="46">
        <v>30</v>
      </c>
      <c r="H268" s="46" t="s">
        <v>3372</v>
      </c>
      <c r="I268" s="48">
        <v>10.26</v>
      </c>
      <c r="J268" s="46">
        <v>30</v>
      </c>
      <c r="K268" s="46" t="s">
        <v>3373</v>
      </c>
      <c r="L268" s="84">
        <f t="shared" si="70"/>
        <v>10.754999999999999</v>
      </c>
      <c r="M268" s="38">
        <f t="shared" si="71"/>
        <v>60</v>
      </c>
      <c r="N268" s="38">
        <f t="shared" si="72"/>
        <v>1</v>
      </c>
      <c r="O268" s="38">
        <f t="shared" si="73"/>
        <v>0</v>
      </c>
      <c r="P268" s="48">
        <v>10.45</v>
      </c>
      <c r="Q268" s="46">
        <v>30</v>
      </c>
      <c r="R268" s="46" t="s">
        <v>3373</v>
      </c>
      <c r="S268" s="48">
        <v>12.78</v>
      </c>
      <c r="T268" s="46">
        <v>30</v>
      </c>
      <c r="U268" s="46" t="s">
        <v>3372</v>
      </c>
      <c r="V268" s="48">
        <f t="shared" si="74"/>
        <v>11.614999999999998</v>
      </c>
      <c r="W268" s="46">
        <f t="shared" si="75"/>
        <v>60</v>
      </c>
      <c r="X268" s="46">
        <f t="shared" si="76"/>
        <v>1</v>
      </c>
      <c r="Y268" s="46">
        <f t="shared" si="77"/>
        <v>0</v>
      </c>
      <c r="Z268" s="46">
        <f t="shared" si="78"/>
        <v>2</v>
      </c>
      <c r="AA268" s="46">
        <f t="shared" si="79"/>
        <v>0</v>
      </c>
      <c r="AB268" s="46">
        <f t="shared" si="80"/>
        <v>2</v>
      </c>
      <c r="AC268" s="48">
        <f>IF(AB268=0,0.93,IF(AB268=1,0.92,IF(AB268=2,0.91,IF(AB268=3,0.9,IF(AB268=4,0.89,IF(AB268=5,0.88,IF(AB268=6,0.87)))))))</f>
        <v>0.91</v>
      </c>
      <c r="AD268" s="48">
        <f t="shared" si="81"/>
        <v>11.184999999999999</v>
      </c>
      <c r="AE268" s="48">
        <f t="shared" si="82"/>
        <v>10.17835</v>
      </c>
      <c r="AF268" s="46">
        <f t="shared" si="83"/>
        <v>120</v>
      </c>
      <c r="AG268" s="128" t="s">
        <v>3456</v>
      </c>
      <c r="AH268" s="128" t="s">
        <v>3452</v>
      </c>
      <c r="AI268" s="128" t="s">
        <v>3451</v>
      </c>
      <c r="AJ268" s="128" t="s">
        <v>3454</v>
      </c>
      <c r="AK268" s="128" t="s">
        <v>3460</v>
      </c>
      <c r="AL268" s="128" t="s">
        <v>3453</v>
      </c>
      <c r="AM268" s="128" t="s">
        <v>3457</v>
      </c>
      <c r="AN268" s="128" t="s">
        <v>3455</v>
      </c>
      <c r="AO268" s="128" t="s">
        <v>3458</v>
      </c>
      <c r="AP268" s="128" t="s">
        <v>3459</v>
      </c>
      <c r="AQ268" s="191"/>
    </row>
    <row r="269" spans="1:43" s="16" customFormat="1" ht="27.75">
      <c r="A269" s="43">
        <v>262</v>
      </c>
      <c r="B269" s="44" t="s">
        <v>779</v>
      </c>
      <c r="C269" s="44" t="s">
        <v>780</v>
      </c>
      <c r="D269" s="45" t="s">
        <v>781</v>
      </c>
      <c r="E269" s="38">
        <v>7</v>
      </c>
      <c r="F269" s="48">
        <v>11.11</v>
      </c>
      <c r="G269" s="46">
        <v>30</v>
      </c>
      <c r="H269" s="46" t="s">
        <v>3372</v>
      </c>
      <c r="I269" s="48">
        <v>11.65</v>
      </c>
      <c r="J269" s="46">
        <v>30</v>
      </c>
      <c r="K269" s="46" t="s">
        <v>3372</v>
      </c>
      <c r="L269" s="84">
        <f t="shared" si="70"/>
        <v>11.379999999999999</v>
      </c>
      <c r="M269" s="38">
        <f t="shared" si="71"/>
        <v>60</v>
      </c>
      <c r="N269" s="38">
        <f t="shared" si="72"/>
        <v>0</v>
      </c>
      <c r="O269" s="38">
        <f t="shared" si="73"/>
        <v>0</v>
      </c>
      <c r="P269" s="48">
        <v>10.75</v>
      </c>
      <c r="Q269" s="46">
        <v>30</v>
      </c>
      <c r="R269" s="46" t="s">
        <v>3372</v>
      </c>
      <c r="S269" s="48">
        <v>12.52</v>
      </c>
      <c r="T269" s="46">
        <v>30</v>
      </c>
      <c r="U269" s="46" t="s">
        <v>3372</v>
      </c>
      <c r="V269" s="48">
        <f t="shared" si="74"/>
        <v>11.635</v>
      </c>
      <c r="W269" s="46">
        <f t="shared" si="75"/>
        <v>60</v>
      </c>
      <c r="X269" s="46">
        <f t="shared" si="76"/>
        <v>0</v>
      </c>
      <c r="Y269" s="46">
        <f t="shared" si="77"/>
        <v>0</v>
      </c>
      <c r="Z269" s="46">
        <f t="shared" si="78"/>
        <v>0</v>
      </c>
      <c r="AA269" s="46">
        <f t="shared" si="79"/>
        <v>0</v>
      </c>
      <c r="AB269" s="46">
        <f t="shared" si="80"/>
        <v>0</v>
      </c>
      <c r="AC269" s="48">
        <f>IF(AB269=0,1,IF(AB269=1,0.99,IF(AB269=2,0.98,IF(AB269=3,0.97,IF(AB269=4,0.96,IF(AB269=5,0.95,IF(AB269=6,0.94)))))))</f>
        <v>1</v>
      </c>
      <c r="AD269" s="48">
        <f t="shared" si="81"/>
        <v>11.5075</v>
      </c>
      <c r="AE269" s="48">
        <f t="shared" si="82"/>
        <v>11.5075</v>
      </c>
      <c r="AF269" s="46">
        <f t="shared" si="83"/>
        <v>120</v>
      </c>
      <c r="AG269" s="128" t="s">
        <v>3452</v>
      </c>
      <c r="AH269" s="128" t="s">
        <v>3456</v>
      </c>
      <c r="AI269" s="128" t="s">
        <v>3453</v>
      </c>
      <c r="AJ269" s="128" t="s">
        <v>3457</v>
      </c>
      <c r="AK269" s="128" t="s">
        <v>3455</v>
      </c>
      <c r="AL269" s="128" t="s">
        <v>3458</v>
      </c>
      <c r="AM269" s="128" t="s">
        <v>3460</v>
      </c>
      <c r="AN269" s="128" t="s">
        <v>3459</v>
      </c>
      <c r="AO269" s="128" t="s">
        <v>3454</v>
      </c>
      <c r="AP269" s="128" t="s">
        <v>3451</v>
      </c>
      <c r="AQ269" s="191"/>
    </row>
    <row r="270" spans="1:43" s="16" customFormat="1" ht="27.75">
      <c r="A270" s="43">
        <v>263</v>
      </c>
      <c r="B270" s="37" t="s">
        <v>782</v>
      </c>
      <c r="C270" s="37" t="s">
        <v>783</v>
      </c>
      <c r="D270" s="45" t="s">
        <v>784</v>
      </c>
      <c r="E270" s="38">
        <v>7</v>
      </c>
      <c r="F270" s="48">
        <v>10</v>
      </c>
      <c r="G270" s="46">
        <v>30</v>
      </c>
      <c r="H270" s="46" t="s">
        <v>3372</v>
      </c>
      <c r="I270" s="48">
        <v>10</v>
      </c>
      <c r="J270" s="46">
        <v>30</v>
      </c>
      <c r="K270" s="46" t="s">
        <v>3372</v>
      </c>
      <c r="L270" s="84">
        <f t="shared" si="70"/>
        <v>10</v>
      </c>
      <c r="M270" s="38">
        <f t="shared" si="71"/>
        <v>60</v>
      </c>
      <c r="N270" s="38">
        <f t="shared" si="72"/>
        <v>0</v>
      </c>
      <c r="O270" s="38">
        <f t="shared" si="73"/>
        <v>0</v>
      </c>
      <c r="P270" s="48">
        <v>9.61</v>
      </c>
      <c r="Q270" s="46">
        <v>12</v>
      </c>
      <c r="R270" s="46" t="s">
        <v>3373</v>
      </c>
      <c r="S270" s="48">
        <v>10.68</v>
      </c>
      <c r="T270" s="46">
        <v>30</v>
      </c>
      <c r="U270" s="46" t="s">
        <v>3373</v>
      </c>
      <c r="V270" s="48">
        <f t="shared" si="74"/>
        <v>10.145</v>
      </c>
      <c r="W270" s="46">
        <f t="shared" si="75"/>
        <v>60</v>
      </c>
      <c r="X270" s="46">
        <f t="shared" si="76"/>
        <v>2</v>
      </c>
      <c r="Y270" s="46">
        <f t="shared" si="77"/>
        <v>1</v>
      </c>
      <c r="Z270" s="46">
        <f t="shared" si="78"/>
        <v>2</v>
      </c>
      <c r="AA270" s="46">
        <f t="shared" si="79"/>
        <v>1</v>
      </c>
      <c r="AB270" s="46">
        <f t="shared" si="80"/>
        <v>3</v>
      </c>
      <c r="AC270" s="48">
        <f>IF(AB270=0,0.86,IF(AB270=1,0.85,IF(AB270=2,0.84,IF(AB270=3,0.83,IF(AB270=4,0.82,IF(AB270=5,0.81,IF(AB270=6,0.8)))))))</f>
        <v>0.83</v>
      </c>
      <c r="AD270" s="48">
        <f t="shared" si="81"/>
        <v>10.0725</v>
      </c>
      <c r="AE270" s="48">
        <f t="shared" si="82"/>
        <v>8.3601749999999999</v>
      </c>
      <c r="AF270" s="46">
        <f t="shared" si="83"/>
        <v>120</v>
      </c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91"/>
    </row>
    <row r="271" spans="1:43" s="16" customFormat="1" ht="27.75">
      <c r="A271" s="43">
        <v>264</v>
      </c>
      <c r="B271" s="44" t="s">
        <v>270</v>
      </c>
      <c r="C271" s="44" t="s">
        <v>785</v>
      </c>
      <c r="D271" s="45" t="s">
        <v>786</v>
      </c>
      <c r="E271" s="38">
        <v>7</v>
      </c>
      <c r="F271" s="48">
        <v>11.46</v>
      </c>
      <c r="G271" s="46">
        <v>30</v>
      </c>
      <c r="H271" s="46" t="s">
        <v>3373</v>
      </c>
      <c r="I271" s="48">
        <v>9.5500000000000007</v>
      </c>
      <c r="J271" s="46">
        <v>11</v>
      </c>
      <c r="K271" s="46" t="s">
        <v>3373</v>
      </c>
      <c r="L271" s="84">
        <f t="shared" si="70"/>
        <v>10.505000000000001</v>
      </c>
      <c r="M271" s="38">
        <f t="shared" si="71"/>
        <v>60</v>
      </c>
      <c r="N271" s="38">
        <f t="shared" si="72"/>
        <v>2</v>
      </c>
      <c r="O271" s="38">
        <f t="shared" si="73"/>
        <v>1</v>
      </c>
      <c r="P271" s="48">
        <v>8.9600000000000009</v>
      </c>
      <c r="Q271" s="46">
        <v>10</v>
      </c>
      <c r="R271" s="46" t="s">
        <v>3373</v>
      </c>
      <c r="S271" s="48">
        <v>11.79</v>
      </c>
      <c r="T271" s="46">
        <v>30</v>
      </c>
      <c r="U271" s="46" t="s">
        <v>3372</v>
      </c>
      <c r="V271" s="48">
        <f t="shared" si="74"/>
        <v>10.375</v>
      </c>
      <c r="W271" s="46">
        <f t="shared" si="75"/>
        <v>60</v>
      </c>
      <c r="X271" s="46">
        <f t="shared" si="76"/>
        <v>1</v>
      </c>
      <c r="Y271" s="46">
        <f t="shared" si="77"/>
        <v>1</v>
      </c>
      <c r="Z271" s="46">
        <f t="shared" si="78"/>
        <v>3</v>
      </c>
      <c r="AA271" s="46">
        <f t="shared" si="79"/>
        <v>2</v>
      </c>
      <c r="AB271" s="46">
        <f t="shared" si="80"/>
        <v>5</v>
      </c>
      <c r="AC271" s="48">
        <f>IF(AB271=0,1,IF(AB271=1,0.99,IF(AB271=2,0.98,IF(AB271=3,0.97,IF(AB271=4,0.96,IF(AB271=5,0.95,IF(AB271=6,0.94)))))))</f>
        <v>0.95</v>
      </c>
      <c r="AD271" s="48">
        <f t="shared" si="81"/>
        <v>10.440000000000001</v>
      </c>
      <c r="AE271" s="48">
        <f t="shared" si="82"/>
        <v>9.918000000000001</v>
      </c>
      <c r="AF271" s="46">
        <f t="shared" si="83"/>
        <v>120</v>
      </c>
      <c r="AG271" s="128" t="s">
        <v>3456</v>
      </c>
      <c r="AH271" s="128" t="s">
        <v>3453</v>
      </c>
      <c r="AI271" s="128" t="s">
        <v>3452</v>
      </c>
      <c r="AJ271" s="128" t="s">
        <v>3451</v>
      </c>
      <c r="AK271" s="128" t="s">
        <v>3454</v>
      </c>
      <c r="AL271" s="128" t="s">
        <v>3465</v>
      </c>
      <c r="AM271" s="128" t="s">
        <v>3455</v>
      </c>
      <c r="AN271" s="128" t="s">
        <v>3460</v>
      </c>
      <c r="AO271" s="128" t="s">
        <v>3459</v>
      </c>
      <c r="AP271" s="128" t="s">
        <v>3458</v>
      </c>
      <c r="AQ271" s="191"/>
    </row>
    <row r="272" spans="1:43" s="16" customFormat="1" ht="27.75">
      <c r="A272" s="43">
        <v>265</v>
      </c>
      <c r="B272" s="37" t="s">
        <v>787</v>
      </c>
      <c r="C272" s="37" t="s">
        <v>3420</v>
      </c>
      <c r="D272" s="45" t="s">
        <v>788</v>
      </c>
      <c r="E272" s="38">
        <v>7</v>
      </c>
      <c r="F272" s="48">
        <v>10.97</v>
      </c>
      <c r="G272" s="46">
        <v>30</v>
      </c>
      <c r="H272" s="46" t="s">
        <v>3373</v>
      </c>
      <c r="I272" s="48">
        <v>9.7200000000000006</v>
      </c>
      <c r="J272" s="46">
        <v>10</v>
      </c>
      <c r="K272" s="46" t="s">
        <v>3373</v>
      </c>
      <c r="L272" s="84">
        <f t="shared" si="70"/>
        <v>10.345000000000001</v>
      </c>
      <c r="M272" s="38">
        <f t="shared" si="71"/>
        <v>60</v>
      </c>
      <c r="N272" s="38">
        <f t="shared" si="72"/>
        <v>2</v>
      </c>
      <c r="O272" s="38">
        <f t="shared" si="73"/>
        <v>1</v>
      </c>
      <c r="P272" s="48">
        <v>8.73</v>
      </c>
      <c r="Q272" s="46">
        <v>12</v>
      </c>
      <c r="R272" s="46" t="s">
        <v>3373</v>
      </c>
      <c r="S272" s="48">
        <v>10.56</v>
      </c>
      <c r="T272" s="46">
        <v>30</v>
      </c>
      <c r="U272" s="46" t="s">
        <v>3372</v>
      </c>
      <c r="V272" s="48">
        <f t="shared" si="74"/>
        <v>9.6449999999999996</v>
      </c>
      <c r="W272" s="46">
        <f t="shared" si="75"/>
        <v>42</v>
      </c>
      <c r="X272" s="46">
        <f t="shared" si="76"/>
        <v>1</v>
      </c>
      <c r="Y272" s="46">
        <f t="shared" si="77"/>
        <v>1</v>
      </c>
      <c r="Z272" s="46">
        <f t="shared" si="78"/>
        <v>3</v>
      </c>
      <c r="AA272" s="46">
        <f t="shared" si="79"/>
        <v>2</v>
      </c>
      <c r="AB272" s="46">
        <f t="shared" si="80"/>
        <v>5</v>
      </c>
      <c r="AC272" s="48">
        <f>IF(AB272=0,0.93,IF(AB272=1,0.92,IF(AB272=2,0.91,IF(AB272=3,0.9,IF(AB272=4,0.89,IF(AB272=5,0.88,IF(AB272=6,0.87)))))))</f>
        <v>0.88</v>
      </c>
      <c r="AD272" s="48">
        <f t="shared" si="81"/>
        <v>9.995000000000001</v>
      </c>
      <c r="AE272" s="48">
        <f t="shared" si="82"/>
        <v>8.7956000000000003</v>
      </c>
      <c r="AF272" s="46">
        <f t="shared" si="83"/>
        <v>102</v>
      </c>
      <c r="AG272" s="128" t="s">
        <v>3456</v>
      </c>
      <c r="AH272" s="128" t="s">
        <v>3451</v>
      </c>
      <c r="AI272" s="128" t="s">
        <v>3453</v>
      </c>
      <c r="AJ272" s="128" t="s">
        <v>3455</v>
      </c>
      <c r="AK272" s="128" t="s">
        <v>3452</v>
      </c>
      <c r="AL272" s="128" t="s">
        <v>3454</v>
      </c>
      <c r="AM272" s="128" t="s">
        <v>3457</v>
      </c>
      <c r="AN272" s="128" t="s">
        <v>3460</v>
      </c>
      <c r="AO272" s="128" t="s">
        <v>3459</v>
      </c>
      <c r="AP272" s="128" t="s">
        <v>3458</v>
      </c>
      <c r="AQ272" s="191"/>
    </row>
    <row r="273" spans="1:43" s="16" customFormat="1" ht="27.75">
      <c r="A273" s="43">
        <v>266</v>
      </c>
      <c r="B273" s="44" t="s">
        <v>789</v>
      </c>
      <c r="C273" s="44" t="s">
        <v>790</v>
      </c>
      <c r="D273" s="45" t="s">
        <v>791</v>
      </c>
      <c r="E273" s="38">
        <v>7</v>
      </c>
      <c r="F273" s="48">
        <v>9.9700000000000006</v>
      </c>
      <c r="G273" s="46">
        <v>18</v>
      </c>
      <c r="H273" s="46" t="s">
        <v>3373</v>
      </c>
      <c r="I273" s="48">
        <v>10.029999999999999</v>
      </c>
      <c r="J273" s="46">
        <v>30</v>
      </c>
      <c r="K273" s="46" t="s">
        <v>3373</v>
      </c>
      <c r="L273" s="84">
        <f t="shared" si="70"/>
        <v>10</v>
      </c>
      <c r="M273" s="38">
        <f t="shared" si="71"/>
        <v>60</v>
      </c>
      <c r="N273" s="38">
        <f t="shared" si="72"/>
        <v>2</v>
      </c>
      <c r="O273" s="38">
        <f t="shared" si="73"/>
        <v>1</v>
      </c>
      <c r="P273" s="48">
        <v>9.1300000000000008</v>
      </c>
      <c r="Q273" s="46">
        <v>7</v>
      </c>
      <c r="R273" s="46" t="s">
        <v>3373</v>
      </c>
      <c r="S273" s="48">
        <v>12.99</v>
      </c>
      <c r="T273" s="46">
        <v>30</v>
      </c>
      <c r="U273" s="46" t="s">
        <v>3372</v>
      </c>
      <c r="V273" s="48">
        <f t="shared" si="74"/>
        <v>11.06</v>
      </c>
      <c r="W273" s="46">
        <f t="shared" si="75"/>
        <v>60</v>
      </c>
      <c r="X273" s="46">
        <f t="shared" si="76"/>
        <v>1</v>
      </c>
      <c r="Y273" s="46">
        <f t="shared" si="77"/>
        <v>1</v>
      </c>
      <c r="Z273" s="46">
        <f t="shared" si="78"/>
        <v>3</v>
      </c>
      <c r="AA273" s="46">
        <f t="shared" si="79"/>
        <v>2</v>
      </c>
      <c r="AB273" s="46">
        <f t="shared" si="80"/>
        <v>5</v>
      </c>
      <c r="AC273" s="48">
        <f>IF(AB273=0,1,IF(AB273=1,0.99,IF(AB273=2,0.98,IF(AB273=3,0.97,IF(AB273=4,0.96,IF(AB273=5,0.95,IF(AB273=6,0.94)))))))</f>
        <v>0.95</v>
      </c>
      <c r="AD273" s="48">
        <f t="shared" si="81"/>
        <v>10.530000000000001</v>
      </c>
      <c r="AE273" s="48">
        <f t="shared" si="82"/>
        <v>10.003500000000001</v>
      </c>
      <c r="AF273" s="46">
        <f t="shared" si="83"/>
        <v>120</v>
      </c>
      <c r="AG273" s="128" t="s">
        <v>3456</v>
      </c>
      <c r="AH273" s="128" t="s">
        <v>3454</v>
      </c>
      <c r="AI273" s="128" t="s">
        <v>3453</v>
      </c>
      <c r="AJ273" s="128" t="s">
        <v>3451</v>
      </c>
      <c r="AK273" s="128" t="s">
        <v>3455</v>
      </c>
      <c r="AL273" s="128" t="s">
        <v>3452</v>
      </c>
      <c r="AM273" s="128" t="s">
        <v>3457</v>
      </c>
      <c r="AN273" s="128" t="s">
        <v>3460</v>
      </c>
      <c r="AO273" s="128" t="s">
        <v>3459</v>
      </c>
      <c r="AP273" s="128" t="s">
        <v>3458</v>
      </c>
      <c r="AQ273" s="191"/>
    </row>
    <row r="274" spans="1:43" s="16" customFormat="1" ht="27.75">
      <c r="A274" s="43">
        <v>267</v>
      </c>
      <c r="B274" s="44" t="s">
        <v>792</v>
      </c>
      <c r="C274" s="44" t="s">
        <v>86</v>
      </c>
      <c r="D274" s="45" t="s">
        <v>793</v>
      </c>
      <c r="E274" s="38">
        <v>7</v>
      </c>
      <c r="F274" s="48">
        <v>10</v>
      </c>
      <c r="G274" s="46">
        <v>30</v>
      </c>
      <c r="H274" s="46" t="s">
        <v>3373</v>
      </c>
      <c r="I274" s="48">
        <v>10</v>
      </c>
      <c r="J274" s="46">
        <v>30</v>
      </c>
      <c r="K274" s="46" t="s">
        <v>3373</v>
      </c>
      <c r="L274" s="84">
        <f t="shared" si="70"/>
        <v>10</v>
      </c>
      <c r="M274" s="38">
        <f t="shared" si="71"/>
        <v>60</v>
      </c>
      <c r="N274" s="38">
        <f t="shared" si="72"/>
        <v>2</v>
      </c>
      <c r="O274" s="38">
        <f t="shared" si="73"/>
        <v>0</v>
      </c>
      <c r="P274" s="48">
        <v>9.31</v>
      </c>
      <c r="Q274" s="46">
        <v>16</v>
      </c>
      <c r="R274" s="46" t="s">
        <v>3373</v>
      </c>
      <c r="S274" s="48">
        <v>10.98</v>
      </c>
      <c r="T274" s="46">
        <v>30</v>
      </c>
      <c r="U274" s="46" t="s">
        <v>3372</v>
      </c>
      <c r="V274" s="48">
        <f t="shared" si="74"/>
        <v>10.145</v>
      </c>
      <c r="W274" s="46">
        <f t="shared" si="75"/>
        <v>60</v>
      </c>
      <c r="X274" s="46">
        <f t="shared" si="76"/>
        <v>1</v>
      </c>
      <c r="Y274" s="46">
        <f t="shared" si="77"/>
        <v>1</v>
      </c>
      <c r="Z274" s="46">
        <f t="shared" si="78"/>
        <v>3</v>
      </c>
      <c r="AA274" s="46">
        <f t="shared" si="79"/>
        <v>1</v>
      </c>
      <c r="AB274" s="46">
        <f t="shared" si="80"/>
        <v>4</v>
      </c>
      <c r="AC274" s="48">
        <f>IF(AB274=0,0.93,IF(AB274=1,0.92,IF(AB274=2,0.91,IF(AB274=3,0.9,IF(AB274=4,0.89,IF(AB274=5,0.88,IF(AB274=6,0.87)))))))</f>
        <v>0.89</v>
      </c>
      <c r="AD274" s="48">
        <f t="shared" si="81"/>
        <v>10.0725</v>
      </c>
      <c r="AE274" s="48">
        <f t="shared" si="82"/>
        <v>8.9645250000000001</v>
      </c>
      <c r="AF274" s="46">
        <f t="shared" si="83"/>
        <v>120</v>
      </c>
      <c r="AG274" s="128" t="s">
        <v>3458</v>
      </c>
      <c r="AH274" s="128" t="s">
        <v>3460</v>
      </c>
      <c r="AI274" s="128" t="s">
        <v>3456</v>
      </c>
      <c r="AJ274" s="128" t="s">
        <v>3457</v>
      </c>
      <c r="AK274" s="128" t="s">
        <v>3453</v>
      </c>
      <c r="AL274" s="128" t="s">
        <v>3451</v>
      </c>
      <c r="AM274" s="128" t="s">
        <v>3452</v>
      </c>
      <c r="AN274" s="128" t="s">
        <v>3454</v>
      </c>
      <c r="AO274" s="128" t="s">
        <v>3455</v>
      </c>
      <c r="AP274" s="128" t="s">
        <v>3459</v>
      </c>
      <c r="AQ274" s="191"/>
    </row>
    <row r="275" spans="1:43" s="16" customFormat="1" ht="27.75">
      <c r="A275" s="43">
        <v>268</v>
      </c>
      <c r="B275" s="44" t="s">
        <v>794</v>
      </c>
      <c r="C275" s="44" t="s">
        <v>666</v>
      </c>
      <c r="D275" s="45" t="s">
        <v>795</v>
      </c>
      <c r="E275" s="38">
        <v>7</v>
      </c>
      <c r="F275" s="48">
        <v>10.55</v>
      </c>
      <c r="G275" s="46">
        <v>30</v>
      </c>
      <c r="H275" s="46" t="s">
        <v>3373</v>
      </c>
      <c r="I275" s="48">
        <v>9.4499999999999993</v>
      </c>
      <c r="J275" s="46">
        <v>14</v>
      </c>
      <c r="K275" s="46" t="s">
        <v>3373</v>
      </c>
      <c r="L275" s="84">
        <f t="shared" si="70"/>
        <v>10</v>
      </c>
      <c r="M275" s="38">
        <f t="shared" si="71"/>
        <v>60</v>
      </c>
      <c r="N275" s="38">
        <f t="shared" si="72"/>
        <v>2</v>
      </c>
      <c r="O275" s="38">
        <f t="shared" si="73"/>
        <v>1</v>
      </c>
      <c r="P275" s="48">
        <v>7.22</v>
      </c>
      <c r="Q275" s="46">
        <v>10</v>
      </c>
      <c r="R275" s="46" t="s">
        <v>3373</v>
      </c>
      <c r="S275" s="48">
        <v>11.67</v>
      </c>
      <c r="T275" s="46">
        <v>30</v>
      </c>
      <c r="U275" s="46" t="s">
        <v>3372</v>
      </c>
      <c r="V275" s="48">
        <f t="shared" si="74"/>
        <v>9.4450000000000003</v>
      </c>
      <c r="W275" s="46">
        <f t="shared" si="75"/>
        <v>40</v>
      </c>
      <c r="X275" s="46">
        <f t="shared" si="76"/>
        <v>1</v>
      </c>
      <c r="Y275" s="46">
        <f t="shared" si="77"/>
        <v>1</v>
      </c>
      <c r="Z275" s="46">
        <f t="shared" si="78"/>
        <v>3</v>
      </c>
      <c r="AA275" s="46">
        <f t="shared" si="79"/>
        <v>2</v>
      </c>
      <c r="AB275" s="46">
        <f t="shared" si="80"/>
        <v>5</v>
      </c>
      <c r="AC275" s="48">
        <f t="shared" ref="AC275:AC281" si="84">IF(AB275=0,1,IF(AB275=1,0.99,IF(AB275=2,0.98,IF(AB275=3,0.97,IF(AB275=4,0.96,IF(AB275=5,0.95,IF(AB275=6,0.94)))))))</f>
        <v>0.95</v>
      </c>
      <c r="AD275" s="48">
        <f t="shared" si="81"/>
        <v>9.7225000000000001</v>
      </c>
      <c r="AE275" s="48">
        <f t="shared" si="82"/>
        <v>9.2363749999999989</v>
      </c>
      <c r="AF275" s="46">
        <f t="shared" si="83"/>
        <v>100</v>
      </c>
      <c r="AG275" s="128" t="s">
        <v>3456</v>
      </c>
      <c r="AH275" s="128" t="s">
        <v>3452</v>
      </c>
      <c r="AI275" s="128" t="s">
        <v>3454</v>
      </c>
      <c r="AJ275" s="128" t="s">
        <v>3451</v>
      </c>
      <c r="AK275" s="128" t="s">
        <v>3457</v>
      </c>
      <c r="AL275" s="128" t="s">
        <v>3455</v>
      </c>
      <c r="AM275" s="128" t="s">
        <v>3460</v>
      </c>
      <c r="AN275" s="128" t="s">
        <v>3453</v>
      </c>
      <c r="AO275" s="128" t="s">
        <v>3458</v>
      </c>
      <c r="AP275" s="128" t="s">
        <v>3459</v>
      </c>
      <c r="AQ275" s="191"/>
    </row>
    <row r="276" spans="1:43" s="16" customFormat="1" ht="27.75">
      <c r="A276" s="43">
        <v>269</v>
      </c>
      <c r="B276" s="44" t="s">
        <v>796</v>
      </c>
      <c r="C276" s="44" t="s">
        <v>666</v>
      </c>
      <c r="D276" s="45" t="s">
        <v>797</v>
      </c>
      <c r="E276" s="38">
        <v>7</v>
      </c>
      <c r="F276" s="48">
        <v>12.11</v>
      </c>
      <c r="G276" s="46">
        <v>30</v>
      </c>
      <c r="H276" s="46" t="s">
        <v>3372</v>
      </c>
      <c r="I276" s="48">
        <v>9.51</v>
      </c>
      <c r="J276" s="46">
        <v>18</v>
      </c>
      <c r="K276" s="46" t="s">
        <v>3372</v>
      </c>
      <c r="L276" s="84">
        <f t="shared" si="70"/>
        <v>10.809999999999999</v>
      </c>
      <c r="M276" s="38">
        <f t="shared" si="71"/>
        <v>60</v>
      </c>
      <c r="N276" s="38">
        <f t="shared" si="72"/>
        <v>0</v>
      </c>
      <c r="O276" s="38">
        <f t="shared" si="73"/>
        <v>1</v>
      </c>
      <c r="P276" s="48">
        <v>9.3800000000000008</v>
      </c>
      <c r="Q276" s="46">
        <v>11</v>
      </c>
      <c r="R276" s="46" t="s">
        <v>3373</v>
      </c>
      <c r="S276" s="48">
        <v>11.42</v>
      </c>
      <c r="T276" s="46">
        <v>30</v>
      </c>
      <c r="U276" s="46" t="s">
        <v>3372</v>
      </c>
      <c r="V276" s="48">
        <f t="shared" si="74"/>
        <v>10.4</v>
      </c>
      <c r="W276" s="46">
        <f t="shared" si="75"/>
        <v>60</v>
      </c>
      <c r="X276" s="46">
        <f t="shared" si="76"/>
        <v>1</v>
      </c>
      <c r="Y276" s="46">
        <f t="shared" si="77"/>
        <v>1</v>
      </c>
      <c r="Z276" s="46">
        <f t="shared" si="78"/>
        <v>1</v>
      </c>
      <c r="AA276" s="46">
        <f t="shared" si="79"/>
        <v>2</v>
      </c>
      <c r="AB276" s="46">
        <f t="shared" si="80"/>
        <v>3</v>
      </c>
      <c r="AC276" s="48">
        <f t="shared" si="84"/>
        <v>0.97</v>
      </c>
      <c r="AD276" s="48">
        <f t="shared" si="81"/>
        <v>10.605</v>
      </c>
      <c r="AE276" s="48">
        <f t="shared" si="82"/>
        <v>10.286849999999999</v>
      </c>
      <c r="AF276" s="46">
        <f t="shared" si="83"/>
        <v>120</v>
      </c>
      <c r="AG276" s="128" t="s">
        <v>3451</v>
      </c>
      <c r="AH276" s="128" t="s">
        <v>3452</v>
      </c>
      <c r="AI276" s="128" t="s">
        <v>3456</v>
      </c>
      <c r="AJ276" s="128" t="s">
        <v>3454</v>
      </c>
      <c r="AK276" s="128" t="s">
        <v>3453</v>
      </c>
      <c r="AL276" s="128" t="s">
        <v>3455</v>
      </c>
      <c r="AM276" s="128" t="s">
        <v>3457</v>
      </c>
      <c r="AN276" s="128" t="s">
        <v>3460</v>
      </c>
      <c r="AO276" s="128" t="s">
        <v>3459</v>
      </c>
      <c r="AP276" s="128" t="s">
        <v>3458</v>
      </c>
      <c r="AQ276" s="191"/>
    </row>
    <row r="277" spans="1:43" s="16" customFormat="1" ht="27.75">
      <c r="A277" s="43">
        <v>270</v>
      </c>
      <c r="B277" s="44" t="s">
        <v>376</v>
      </c>
      <c r="C277" s="44" t="s">
        <v>331</v>
      </c>
      <c r="D277" s="45" t="s">
        <v>798</v>
      </c>
      <c r="E277" s="38">
        <v>7</v>
      </c>
      <c r="F277" s="48">
        <v>11.35</v>
      </c>
      <c r="G277" s="46">
        <v>30</v>
      </c>
      <c r="H277" s="46" t="s">
        <v>3373</v>
      </c>
      <c r="I277" s="48">
        <v>9.76</v>
      </c>
      <c r="J277" s="46">
        <v>13</v>
      </c>
      <c r="K277" s="46" t="s">
        <v>3373</v>
      </c>
      <c r="L277" s="84">
        <f t="shared" si="70"/>
        <v>10.555</v>
      </c>
      <c r="M277" s="38">
        <f t="shared" si="71"/>
        <v>60</v>
      </c>
      <c r="N277" s="38">
        <f t="shared" si="72"/>
        <v>2</v>
      </c>
      <c r="O277" s="38">
        <f t="shared" si="73"/>
        <v>1</v>
      </c>
      <c r="P277" s="48">
        <v>8.23</v>
      </c>
      <c r="Q277" s="46">
        <v>10</v>
      </c>
      <c r="R277" s="46" t="s">
        <v>3373</v>
      </c>
      <c r="S277" s="48">
        <v>11.44</v>
      </c>
      <c r="T277" s="46">
        <v>30</v>
      </c>
      <c r="U277" s="46" t="s">
        <v>3372</v>
      </c>
      <c r="V277" s="48">
        <f t="shared" si="74"/>
        <v>9.8350000000000009</v>
      </c>
      <c r="W277" s="46">
        <f t="shared" si="75"/>
        <v>40</v>
      </c>
      <c r="X277" s="46">
        <f t="shared" si="76"/>
        <v>1</v>
      </c>
      <c r="Y277" s="46">
        <f t="shared" si="77"/>
        <v>1</v>
      </c>
      <c r="Z277" s="46">
        <f t="shared" si="78"/>
        <v>3</v>
      </c>
      <c r="AA277" s="46">
        <f t="shared" si="79"/>
        <v>2</v>
      </c>
      <c r="AB277" s="46">
        <f t="shared" si="80"/>
        <v>5</v>
      </c>
      <c r="AC277" s="48">
        <f t="shared" si="84"/>
        <v>0.95</v>
      </c>
      <c r="AD277" s="48">
        <f t="shared" si="81"/>
        <v>10.195</v>
      </c>
      <c r="AE277" s="48">
        <f t="shared" si="82"/>
        <v>9.6852499999999999</v>
      </c>
      <c r="AF277" s="46">
        <f t="shared" si="83"/>
        <v>100</v>
      </c>
      <c r="AG277" s="128" t="s">
        <v>3456</v>
      </c>
      <c r="AH277" s="128" t="s">
        <v>3453</v>
      </c>
      <c r="AI277" s="128" t="s">
        <v>3452</v>
      </c>
      <c r="AJ277" s="128" t="s">
        <v>3451</v>
      </c>
      <c r="AK277" s="128" t="s">
        <v>3454</v>
      </c>
      <c r="AL277" s="128" t="s">
        <v>3457</v>
      </c>
      <c r="AM277" s="128" t="s">
        <v>3460</v>
      </c>
      <c r="AN277" s="128" t="s">
        <v>3455</v>
      </c>
      <c r="AO277" s="128" t="s">
        <v>3459</v>
      </c>
      <c r="AP277" s="128" t="s">
        <v>3458</v>
      </c>
      <c r="AQ277" s="191"/>
    </row>
    <row r="278" spans="1:43" s="16" customFormat="1" ht="27.75">
      <c r="A278" s="43">
        <v>271</v>
      </c>
      <c r="B278" s="44" t="s">
        <v>799</v>
      </c>
      <c r="C278" s="44" t="s">
        <v>800</v>
      </c>
      <c r="D278" s="45" t="s">
        <v>801</v>
      </c>
      <c r="E278" s="38">
        <v>7</v>
      </c>
      <c r="F278" s="48">
        <v>10.77</v>
      </c>
      <c r="G278" s="46">
        <v>30</v>
      </c>
      <c r="H278" s="46" t="s">
        <v>3373</v>
      </c>
      <c r="I278" s="48">
        <v>9.23</v>
      </c>
      <c r="J278" s="46">
        <v>12</v>
      </c>
      <c r="K278" s="46" t="s">
        <v>3373</v>
      </c>
      <c r="L278" s="84">
        <f t="shared" si="70"/>
        <v>10</v>
      </c>
      <c r="M278" s="38">
        <f t="shared" si="71"/>
        <v>60</v>
      </c>
      <c r="N278" s="38">
        <f t="shared" si="72"/>
        <v>2</v>
      </c>
      <c r="O278" s="38">
        <f t="shared" si="73"/>
        <v>1</v>
      </c>
      <c r="P278" s="48">
        <v>10.28</v>
      </c>
      <c r="Q278" s="46">
        <v>30</v>
      </c>
      <c r="R278" s="46" t="s">
        <v>3372</v>
      </c>
      <c r="S278" s="48">
        <v>11.48</v>
      </c>
      <c r="T278" s="46">
        <v>30</v>
      </c>
      <c r="U278" s="46" t="s">
        <v>3372</v>
      </c>
      <c r="V278" s="48">
        <f t="shared" si="74"/>
        <v>10.879999999999999</v>
      </c>
      <c r="W278" s="46">
        <f t="shared" si="75"/>
        <v>60</v>
      </c>
      <c r="X278" s="46">
        <f t="shared" si="76"/>
        <v>0</v>
      </c>
      <c r="Y278" s="46">
        <f t="shared" si="77"/>
        <v>0</v>
      </c>
      <c r="Z278" s="46">
        <f t="shared" si="78"/>
        <v>2</v>
      </c>
      <c r="AA278" s="46">
        <f t="shared" si="79"/>
        <v>1</v>
      </c>
      <c r="AB278" s="46">
        <f t="shared" si="80"/>
        <v>3</v>
      </c>
      <c r="AC278" s="48">
        <f t="shared" si="84"/>
        <v>0.97</v>
      </c>
      <c r="AD278" s="48">
        <f t="shared" si="81"/>
        <v>10.44</v>
      </c>
      <c r="AE278" s="48">
        <f t="shared" si="82"/>
        <v>10.126799999999999</v>
      </c>
      <c r="AF278" s="46">
        <f t="shared" si="83"/>
        <v>120</v>
      </c>
      <c r="AG278" s="128" t="s">
        <v>3453</v>
      </c>
      <c r="AH278" s="128" t="s">
        <v>3451</v>
      </c>
      <c r="AI278" s="128" t="s">
        <v>3455</v>
      </c>
      <c r="AJ278" s="128" t="s">
        <v>3456</v>
      </c>
      <c r="AK278" s="128" t="s">
        <v>3454</v>
      </c>
      <c r="AL278" s="128" t="s">
        <v>3457</v>
      </c>
      <c r="AM278" s="128" t="s">
        <v>3452</v>
      </c>
      <c r="AN278" s="128" t="s">
        <v>3460</v>
      </c>
      <c r="AO278" s="128" t="s">
        <v>3459</v>
      </c>
      <c r="AP278" s="128" t="s">
        <v>3458</v>
      </c>
      <c r="AQ278" s="191"/>
    </row>
    <row r="279" spans="1:43" s="16" customFormat="1" ht="27.75">
      <c r="A279" s="43">
        <v>272</v>
      </c>
      <c r="B279" s="44" t="s">
        <v>802</v>
      </c>
      <c r="C279" s="44" t="s">
        <v>803</v>
      </c>
      <c r="D279" s="45" t="s">
        <v>804</v>
      </c>
      <c r="E279" s="38">
        <v>7</v>
      </c>
      <c r="F279" s="48">
        <v>10.52</v>
      </c>
      <c r="G279" s="46">
        <v>30</v>
      </c>
      <c r="H279" s="46" t="s">
        <v>3372</v>
      </c>
      <c r="I279" s="48">
        <v>9.68</v>
      </c>
      <c r="J279" s="46">
        <v>19</v>
      </c>
      <c r="K279" s="46" t="s">
        <v>3372</v>
      </c>
      <c r="L279" s="84">
        <f t="shared" si="70"/>
        <v>10.1</v>
      </c>
      <c r="M279" s="38">
        <f t="shared" si="71"/>
        <v>60</v>
      </c>
      <c r="N279" s="38">
        <f t="shared" si="72"/>
        <v>0</v>
      </c>
      <c r="O279" s="38">
        <f t="shared" si="73"/>
        <v>1</v>
      </c>
      <c r="P279" s="48">
        <v>10.71</v>
      </c>
      <c r="Q279" s="46">
        <v>30</v>
      </c>
      <c r="R279" s="46" t="s">
        <v>3372</v>
      </c>
      <c r="S279" s="48">
        <v>12.81</v>
      </c>
      <c r="T279" s="46">
        <v>30</v>
      </c>
      <c r="U279" s="46" t="s">
        <v>3372</v>
      </c>
      <c r="V279" s="48">
        <f t="shared" si="74"/>
        <v>11.760000000000002</v>
      </c>
      <c r="W279" s="46">
        <f t="shared" si="75"/>
        <v>60</v>
      </c>
      <c r="X279" s="46">
        <f t="shared" si="76"/>
        <v>0</v>
      </c>
      <c r="Y279" s="46">
        <f t="shared" si="77"/>
        <v>0</v>
      </c>
      <c r="Z279" s="46">
        <f t="shared" si="78"/>
        <v>0</v>
      </c>
      <c r="AA279" s="46">
        <f t="shared" si="79"/>
        <v>1</v>
      </c>
      <c r="AB279" s="46">
        <f t="shared" si="80"/>
        <v>1</v>
      </c>
      <c r="AC279" s="48">
        <f t="shared" si="84"/>
        <v>0.99</v>
      </c>
      <c r="AD279" s="48">
        <f t="shared" si="81"/>
        <v>10.93</v>
      </c>
      <c r="AE279" s="48">
        <f t="shared" si="82"/>
        <v>10.8207</v>
      </c>
      <c r="AF279" s="46">
        <f t="shared" si="83"/>
        <v>120</v>
      </c>
      <c r="AG279" s="128" t="s">
        <v>3451</v>
      </c>
      <c r="AH279" s="128" t="s">
        <v>3453</v>
      </c>
      <c r="AI279" s="128" t="s">
        <v>3454</v>
      </c>
      <c r="AJ279" s="128" t="s">
        <v>3455</v>
      </c>
      <c r="AK279" s="128" t="s">
        <v>3456</v>
      </c>
      <c r="AL279" s="128" t="s">
        <v>3457</v>
      </c>
      <c r="AM279" s="128" t="s">
        <v>3460</v>
      </c>
      <c r="AN279" s="128" t="s">
        <v>3459</v>
      </c>
      <c r="AO279" s="128" t="s">
        <v>3452</v>
      </c>
      <c r="AP279" s="128" t="s">
        <v>3458</v>
      </c>
      <c r="AQ279" s="191"/>
    </row>
    <row r="280" spans="1:43" s="16" customFormat="1" ht="27.75">
      <c r="A280" s="43">
        <v>273</v>
      </c>
      <c r="B280" s="44" t="s">
        <v>805</v>
      </c>
      <c r="C280" s="44" t="s">
        <v>806</v>
      </c>
      <c r="D280" s="45" t="s">
        <v>807</v>
      </c>
      <c r="E280" s="38">
        <v>7</v>
      </c>
      <c r="F280" s="48">
        <v>11.94</v>
      </c>
      <c r="G280" s="46">
        <v>30</v>
      </c>
      <c r="H280" s="46" t="s">
        <v>3373</v>
      </c>
      <c r="I280" s="48">
        <v>8.58</v>
      </c>
      <c r="J280" s="46">
        <v>12</v>
      </c>
      <c r="K280" s="46" t="s">
        <v>3373</v>
      </c>
      <c r="L280" s="84">
        <f t="shared" si="70"/>
        <v>10.26</v>
      </c>
      <c r="M280" s="38">
        <f t="shared" si="71"/>
        <v>60</v>
      </c>
      <c r="N280" s="38">
        <f t="shared" si="72"/>
        <v>2</v>
      </c>
      <c r="O280" s="38">
        <f t="shared" si="73"/>
        <v>1</v>
      </c>
      <c r="P280" s="48">
        <v>8.9600000000000009</v>
      </c>
      <c r="Q280" s="46">
        <v>7</v>
      </c>
      <c r="R280" s="46" t="s">
        <v>3373</v>
      </c>
      <c r="S280" s="48">
        <v>12.56</v>
      </c>
      <c r="T280" s="46">
        <v>30</v>
      </c>
      <c r="U280" s="46" t="s">
        <v>3372</v>
      </c>
      <c r="V280" s="48">
        <f t="shared" si="74"/>
        <v>10.760000000000002</v>
      </c>
      <c r="W280" s="46">
        <f t="shared" si="75"/>
        <v>60</v>
      </c>
      <c r="X280" s="46">
        <f t="shared" si="76"/>
        <v>1</v>
      </c>
      <c r="Y280" s="46">
        <f t="shared" si="77"/>
        <v>1</v>
      </c>
      <c r="Z280" s="46">
        <f t="shared" si="78"/>
        <v>3</v>
      </c>
      <c r="AA280" s="46">
        <f t="shared" si="79"/>
        <v>2</v>
      </c>
      <c r="AB280" s="46">
        <f t="shared" si="80"/>
        <v>5</v>
      </c>
      <c r="AC280" s="48">
        <f t="shared" si="84"/>
        <v>0.95</v>
      </c>
      <c r="AD280" s="48">
        <f t="shared" si="81"/>
        <v>10.510000000000002</v>
      </c>
      <c r="AE280" s="48">
        <f t="shared" si="82"/>
        <v>9.9845000000000006</v>
      </c>
      <c r="AF280" s="46">
        <f t="shared" si="83"/>
        <v>120</v>
      </c>
      <c r="AG280" s="128" t="s">
        <v>3452</v>
      </c>
      <c r="AH280" s="128" t="s">
        <v>3456</v>
      </c>
      <c r="AI280" s="128" t="s">
        <v>3457</v>
      </c>
      <c r="AJ280" s="128" t="s">
        <v>3453</v>
      </c>
      <c r="AK280" s="128" t="s">
        <v>3454</v>
      </c>
      <c r="AL280" s="128" t="s">
        <v>3451</v>
      </c>
      <c r="AM280" s="128" t="s">
        <v>3455</v>
      </c>
      <c r="AN280" s="128" t="s">
        <v>3458</v>
      </c>
      <c r="AO280" s="128" t="s">
        <v>3460</v>
      </c>
      <c r="AP280" s="128" t="s">
        <v>3459</v>
      </c>
      <c r="AQ280" s="191"/>
    </row>
    <row r="281" spans="1:43" s="16" customFormat="1" ht="27.75">
      <c r="A281" s="43">
        <v>274</v>
      </c>
      <c r="B281" s="37" t="s">
        <v>808</v>
      </c>
      <c r="C281" s="37" t="s">
        <v>809</v>
      </c>
      <c r="D281" s="38" t="s">
        <v>810</v>
      </c>
      <c r="E281" s="38">
        <v>7</v>
      </c>
      <c r="F281" s="48">
        <v>10.72</v>
      </c>
      <c r="G281" s="46">
        <v>30</v>
      </c>
      <c r="H281" s="46" t="s">
        <v>3373</v>
      </c>
      <c r="I281" s="48">
        <v>10.56</v>
      </c>
      <c r="J281" s="46">
        <v>30</v>
      </c>
      <c r="K281" s="46" t="s">
        <v>3372</v>
      </c>
      <c r="L281" s="84">
        <f t="shared" si="70"/>
        <v>10.64</v>
      </c>
      <c r="M281" s="38">
        <f t="shared" si="71"/>
        <v>60</v>
      </c>
      <c r="N281" s="38">
        <f t="shared" si="72"/>
        <v>1</v>
      </c>
      <c r="O281" s="38">
        <f t="shared" si="73"/>
        <v>0</v>
      </c>
      <c r="P281" s="48">
        <v>11.71</v>
      </c>
      <c r="Q281" s="46">
        <v>30</v>
      </c>
      <c r="R281" s="46" t="s">
        <v>3372</v>
      </c>
      <c r="S281" s="48">
        <v>13.65</v>
      </c>
      <c r="T281" s="46">
        <v>30</v>
      </c>
      <c r="U281" s="46" t="s">
        <v>3372</v>
      </c>
      <c r="V281" s="48">
        <f t="shared" si="74"/>
        <v>12.68</v>
      </c>
      <c r="W281" s="46">
        <f t="shared" si="75"/>
        <v>60</v>
      </c>
      <c r="X281" s="46">
        <f t="shared" si="76"/>
        <v>0</v>
      </c>
      <c r="Y281" s="46">
        <f t="shared" si="77"/>
        <v>0</v>
      </c>
      <c r="Z281" s="46">
        <f t="shared" si="78"/>
        <v>1</v>
      </c>
      <c r="AA281" s="46">
        <f t="shared" si="79"/>
        <v>0</v>
      </c>
      <c r="AB281" s="46">
        <f t="shared" si="80"/>
        <v>1</v>
      </c>
      <c r="AC281" s="48">
        <f t="shared" si="84"/>
        <v>0.99</v>
      </c>
      <c r="AD281" s="48">
        <f t="shared" si="81"/>
        <v>11.66</v>
      </c>
      <c r="AE281" s="48">
        <f t="shared" si="82"/>
        <v>11.5434</v>
      </c>
      <c r="AF281" s="46">
        <f t="shared" si="83"/>
        <v>120</v>
      </c>
      <c r="AG281" s="128" t="s">
        <v>3451</v>
      </c>
      <c r="AH281" s="128" t="s">
        <v>3454</v>
      </c>
      <c r="AI281" s="128" t="s">
        <v>3452</v>
      </c>
      <c r="AJ281" s="128" t="s">
        <v>3457</v>
      </c>
      <c r="AK281" s="128" t="s">
        <v>3455</v>
      </c>
      <c r="AL281" s="128" t="s">
        <v>3460</v>
      </c>
      <c r="AM281" s="128" t="s">
        <v>3456</v>
      </c>
      <c r="AN281" s="128" t="s">
        <v>3453</v>
      </c>
      <c r="AO281" s="128" t="s">
        <v>3459</v>
      </c>
      <c r="AP281" s="128" t="s">
        <v>3458</v>
      </c>
      <c r="AQ281" s="191"/>
    </row>
    <row r="282" spans="1:43" s="16" customFormat="1" ht="27.75">
      <c r="A282" s="43">
        <v>275</v>
      </c>
      <c r="B282" s="37" t="s">
        <v>811</v>
      </c>
      <c r="C282" s="37" t="s">
        <v>456</v>
      </c>
      <c r="D282" s="45" t="s">
        <v>812</v>
      </c>
      <c r="E282" s="38">
        <v>7</v>
      </c>
      <c r="F282" s="48">
        <v>10.199999999999999</v>
      </c>
      <c r="G282" s="46">
        <v>30</v>
      </c>
      <c r="H282" s="46" t="s">
        <v>3373</v>
      </c>
      <c r="I282" s="48">
        <v>10</v>
      </c>
      <c r="J282" s="46">
        <v>30</v>
      </c>
      <c r="K282" s="46" t="s">
        <v>3373</v>
      </c>
      <c r="L282" s="84">
        <f t="shared" si="70"/>
        <v>10.1</v>
      </c>
      <c r="M282" s="38">
        <f t="shared" si="71"/>
        <v>60</v>
      </c>
      <c r="N282" s="38">
        <f t="shared" si="72"/>
        <v>2</v>
      </c>
      <c r="O282" s="38">
        <f t="shared" si="73"/>
        <v>0</v>
      </c>
      <c r="P282" s="48">
        <v>9.39</v>
      </c>
      <c r="Q282" s="46">
        <v>10</v>
      </c>
      <c r="R282" s="46" t="s">
        <v>3373</v>
      </c>
      <c r="S282" s="48">
        <v>11.11</v>
      </c>
      <c r="T282" s="46">
        <v>30</v>
      </c>
      <c r="U282" s="46" t="s">
        <v>3373</v>
      </c>
      <c r="V282" s="48">
        <f t="shared" si="74"/>
        <v>10.25</v>
      </c>
      <c r="W282" s="46">
        <f t="shared" si="75"/>
        <v>60</v>
      </c>
      <c r="X282" s="46">
        <f t="shared" si="76"/>
        <v>2</v>
      </c>
      <c r="Y282" s="46">
        <f t="shared" si="77"/>
        <v>1</v>
      </c>
      <c r="Z282" s="46">
        <f t="shared" si="78"/>
        <v>4</v>
      </c>
      <c r="AA282" s="46">
        <f t="shared" si="79"/>
        <v>1</v>
      </c>
      <c r="AB282" s="46">
        <f t="shared" si="80"/>
        <v>5</v>
      </c>
      <c r="AC282" s="48">
        <f>IF(AB282=0,0.93,IF(AB282=1,0.92,IF(AB282=2,0.91,IF(AB282=3,0.9,IF(AB282=4,0.89,IF(AB282=5,0.88,IF(AB282=6,0.87)))))))</f>
        <v>0.88</v>
      </c>
      <c r="AD282" s="48">
        <f t="shared" si="81"/>
        <v>10.175000000000001</v>
      </c>
      <c r="AE282" s="48">
        <f t="shared" si="82"/>
        <v>8.9540000000000006</v>
      </c>
      <c r="AF282" s="46">
        <f t="shared" si="83"/>
        <v>120</v>
      </c>
      <c r="AG282" s="128" t="s">
        <v>3451</v>
      </c>
      <c r="AH282" s="128" t="s">
        <v>3453</v>
      </c>
      <c r="AI282" s="128" t="s">
        <v>3455</v>
      </c>
      <c r="AJ282" s="128" t="s">
        <v>3452</v>
      </c>
      <c r="AK282" s="128" t="s">
        <v>3456</v>
      </c>
      <c r="AL282" s="128" t="s">
        <v>3454</v>
      </c>
      <c r="AM282" s="128" t="s">
        <v>3457</v>
      </c>
      <c r="AN282" s="128" t="s">
        <v>3460</v>
      </c>
      <c r="AO282" s="128" t="s">
        <v>3459</v>
      </c>
      <c r="AP282" s="128" t="s">
        <v>3458</v>
      </c>
      <c r="AQ282" s="191"/>
    </row>
    <row r="283" spans="1:43" s="16" customFormat="1" ht="27.75">
      <c r="A283" s="43">
        <v>276</v>
      </c>
      <c r="B283" s="44" t="s">
        <v>813</v>
      </c>
      <c r="C283" s="44" t="s">
        <v>814</v>
      </c>
      <c r="D283" s="45" t="s">
        <v>815</v>
      </c>
      <c r="E283" s="38">
        <v>8</v>
      </c>
      <c r="F283" s="48">
        <v>12.4</v>
      </c>
      <c r="G283" s="46">
        <v>30</v>
      </c>
      <c r="H283" s="46" t="s">
        <v>3372</v>
      </c>
      <c r="I283" s="48">
        <v>8.19</v>
      </c>
      <c r="J283" s="46">
        <v>6</v>
      </c>
      <c r="K283" s="46" t="s">
        <v>3372</v>
      </c>
      <c r="L283" s="84">
        <f t="shared" si="70"/>
        <v>10.295</v>
      </c>
      <c r="M283" s="38">
        <f t="shared" si="71"/>
        <v>60</v>
      </c>
      <c r="N283" s="38">
        <f t="shared" si="72"/>
        <v>0</v>
      </c>
      <c r="O283" s="38">
        <f t="shared" si="73"/>
        <v>1</v>
      </c>
      <c r="P283" s="48">
        <v>10.82</v>
      </c>
      <c r="Q283" s="46">
        <v>30</v>
      </c>
      <c r="R283" s="46" t="s">
        <v>3372</v>
      </c>
      <c r="S283" s="48">
        <v>14.79</v>
      </c>
      <c r="T283" s="46">
        <v>30</v>
      </c>
      <c r="U283" s="46" t="s">
        <v>3372</v>
      </c>
      <c r="V283" s="48">
        <f t="shared" si="74"/>
        <v>12.805</v>
      </c>
      <c r="W283" s="46">
        <f t="shared" si="75"/>
        <v>60</v>
      </c>
      <c r="X283" s="46">
        <f t="shared" si="76"/>
        <v>0</v>
      </c>
      <c r="Y283" s="46">
        <f t="shared" si="77"/>
        <v>0</v>
      </c>
      <c r="Z283" s="46">
        <f t="shared" si="78"/>
        <v>0</v>
      </c>
      <c r="AA283" s="46">
        <f t="shared" si="79"/>
        <v>1</v>
      </c>
      <c r="AB283" s="46">
        <f t="shared" si="80"/>
        <v>1</v>
      </c>
      <c r="AC283" s="48">
        <f>IF(AB283=0,1,IF(AB283=1,0.99,IF(AB283=2,0.98,IF(AB283=3,0.97,IF(AB283=4,0.96,IF(AB283=5,0.95,IF(AB283=6,0.94)))))))</f>
        <v>0.99</v>
      </c>
      <c r="AD283" s="48">
        <f t="shared" si="81"/>
        <v>11.55</v>
      </c>
      <c r="AE283" s="48">
        <f t="shared" si="82"/>
        <v>11.4345</v>
      </c>
      <c r="AF283" s="46">
        <f t="shared" si="83"/>
        <v>120</v>
      </c>
      <c r="AG283" s="128" t="s">
        <v>3453</v>
      </c>
      <c r="AH283" s="128" t="s">
        <v>3451</v>
      </c>
      <c r="AI283" s="128" t="s">
        <v>3456</v>
      </c>
      <c r="AJ283" s="128" t="s">
        <v>3452</v>
      </c>
      <c r="AK283" s="128" t="s">
        <v>3454</v>
      </c>
      <c r="AL283" s="128" t="s">
        <v>3457</v>
      </c>
      <c r="AM283" s="128" t="s">
        <v>3455</v>
      </c>
      <c r="AN283" s="128" t="s">
        <v>3460</v>
      </c>
      <c r="AO283" s="128" t="s">
        <v>3459</v>
      </c>
      <c r="AP283" s="128" t="s">
        <v>3458</v>
      </c>
      <c r="AQ283" s="191"/>
    </row>
    <row r="284" spans="1:43" s="16" customFormat="1" ht="24.95" customHeight="1">
      <c r="A284" s="43">
        <v>277</v>
      </c>
      <c r="B284" s="68" t="s">
        <v>816</v>
      </c>
      <c r="C284" s="68" t="s">
        <v>817</v>
      </c>
      <c r="D284" s="69" t="s">
        <v>818</v>
      </c>
      <c r="E284" s="38">
        <v>8</v>
      </c>
      <c r="F284" s="48">
        <v>12.14</v>
      </c>
      <c r="G284" s="46">
        <v>30</v>
      </c>
      <c r="H284" s="46" t="s">
        <v>3372</v>
      </c>
      <c r="I284" s="48">
        <v>8.7899999999999991</v>
      </c>
      <c r="J284" s="46">
        <v>17</v>
      </c>
      <c r="K284" s="46" t="s">
        <v>3372</v>
      </c>
      <c r="L284" s="84">
        <f t="shared" si="70"/>
        <v>10.465</v>
      </c>
      <c r="M284" s="38">
        <f t="shared" si="71"/>
        <v>60</v>
      </c>
      <c r="N284" s="38">
        <f t="shared" si="72"/>
        <v>0</v>
      </c>
      <c r="O284" s="38">
        <f t="shared" si="73"/>
        <v>1</v>
      </c>
      <c r="P284" s="48">
        <v>11.27</v>
      </c>
      <c r="Q284" s="46">
        <v>30</v>
      </c>
      <c r="R284" s="46" t="s">
        <v>3372</v>
      </c>
      <c r="S284" s="48">
        <v>12.95</v>
      </c>
      <c r="T284" s="46">
        <v>30</v>
      </c>
      <c r="U284" s="46" t="s">
        <v>3372</v>
      </c>
      <c r="V284" s="48">
        <f t="shared" si="74"/>
        <v>12.11</v>
      </c>
      <c r="W284" s="46">
        <f t="shared" si="75"/>
        <v>60</v>
      </c>
      <c r="X284" s="46">
        <f t="shared" si="76"/>
        <v>0</v>
      </c>
      <c r="Y284" s="46">
        <f t="shared" si="77"/>
        <v>0</v>
      </c>
      <c r="Z284" s="46">
        <f t="shared" si="78"/>
        <v>0</v>
      </c>
      <c r="AA284" s="46">
        <f t="shared" si="79"/>
        <v>1</v>
      </c>
      <c r="AB284" s="46">
        <f t="shared" si="80"/>
        <v>1</v>
      </c>
      <c r="AC284" s="48">
        <f>IF(AB284=0,0.93,IF(AB284=1,0.92,IF(AB284=2,0.91,IF(AB284=3,0.9,IF(AB284=4,0.89,IF(AB284=5,0.88,IF(AB284=6,0.87)))))))</f>
        <v>0.92</v>
      </c>
      <c r="AD284" s="48">
        <f t="shared" si="81"/>
        <v>11.2875</v>
      </c>
      <c r="AE284" s="48">
        <f t="shared" si="82"/>
        <v>10.384500000000001</v>
      </c>
      <c r="AF284" s="46">
        <f t="shared" si="83"/>
        <v>120</v>
      </c>
      <c r="AG284" s="128" t="s">
        <v>3453</v>
      </c>
      <c r="AH284" s="128" t="s">
        <v>3451</v>
      </c>
      <c r="AI284" s="128" t="s">
        <v>3452</v>
      </c>
      <c r="AJ284" s="128" t="s">
        <v>3456</v>
      </c>
      <c r="AK284" s="128" t="s">
        <v>3454</v>
      </c>
      <c r="AL284" s="128" t="s">
        <v>3457</v>
      </c>
      <c r="AM284" s="128" t="s">
        <v>3455</v>
      </c>
      <c r="AN284" s="128" t="s">
        <v>3460</v>
      </c>
      <c r="AO284" s="128" t="s">
        <v>3459</v>
      </c>
      <c r="AP284" s="128" t="s">
        <v>3458</v>
      </c>
      <c r="AQ284" s="191"/>
    </row>
    <row r="285" spans="1:43" s="16" customFormat="1" ht="27.75">
      <c r="A285" s="43">
        <v>278</v>
      </c>
      <c r="B285" s="44" t="s">
        <v>819</v>
      </c>
      <c r="C285" s="44" t="s">
        <v>820</v>
      </c>
      <c r="D285" s="45" t="s">
        <v>821</v>
      </c>
      <c r="E285" s="38">
        <v>8</v>
      </c>
      <c r="F285" s="48">
        <v>12.98</v>
      </c>
      <c r="G285" s="46">
        <v>30</v>
      </c>
      <c r="H285" s="46" t="s">
        <v>3372</v>
      </c>
      <c r="I285" s="48">
        <v>9.41</v>
      </c>
      <c r="J285" s="46">
        <v>18</v>
      </c>
      <c r="K285" s="46" t="s">
        <v>3372</v>
      </c>
      <c r="L285" s="84">
        <f t="shared" si="70"/>
        <v>11.195</v>
      </c>
      <c r="M285" s="38">
        <f t="shared" si="71"/>
        <v>60</v>
      </c>
      <c r="N285" s="38">
        <f t="shared" si="72"/>
        <v>0</v>
      </c>
      <c r="O285" s="38">
        <f t="shared" si="73"/>
        <v>1</v>
      </c>
      <c r="P285" s="48">
        <v>11.13</v>
      </c>
      <c r="Q285" s="46">
        <v>30</v>
      </c>
      <c r="R285" s="46" t="s">
        <v>3372</v>
      </c>
      <c r="S285" s="48">
        <v>13.99</v>
      </c>
      <c r="T285" s="46">
        <v>30</v>
      </c>
      <c r="U285" s="46" t="s">
        <v>3372</v>
      </c>
      <c r="V285" s="48">
        <f t="shared" si="74"/>
        <v>12.56</v>
      </c>
      <c r="W285" s="46">
        <f t="shared" si="75"/>
        <v>60</v>
      </c>
      <c r="X285" s="46">
        <f t="shared" si="76"/>
        <v>0</v>
      </c>
      <c r="Y285" s="46">
        <f t="shared" si="77"/>
        <v>0</v>
      </c>
      <c r="Z285" s="46">
        <f t="shared" si="78"/>
        <v>0</v>
      </c>
      <c r="AA285" s="46">
        <f t="shared" si="79"/>
        <v>1</v>
      </c>
      <c r="AB285" s="46">
        <f t="shared" si="80"/>
        <v>1</v>
      </c>
      <c r="AC285" s="48">
        <f>IF(AB285=0,1,IF(AB285=1,0.99,IF(AB285=2,0.98,IF(AB285=3,0.97,IF(AB285=4,0.96,IF(AB285=5,0.95,IF(AB285=6,0.94)))))))</f>
        <v>0.99</v>
      </c>
      <c r="AD285" s="48">
        <f t="shared" si="81"/>
        <v>11.877500000000001</v>
      </c>
      <c r="AE285" s="48">
        <f t="shared" si="82"/>
        <v>11.758725000000002</v>
      </c>
      <c r="AF285" s="46">
        <f t="shared" si="83"/>
        <v>120</v>
      </c>
      <c r="AG285" s="128" t="s">
        <v>3453</v>
      </c>
      <c r="AH285" s="128" t="s">
        <v>3451</v>
      </c>
      <c r="AI285" s="128" t="s">
        <v>3452</v>
      </c>
      <c r="AJ285" s="128" t="s">
        <v>3454</v>
      </c>
      <c r="AK285" s="128" t="s">
        <v>3456</v>
      </c>
      <c r="AL285" s="128" t="s">
        <v>3455</v>
      </c>
      <c r="AM285" s="128" t="s">
        <v>3457</v>
      </c>
      <c r="AN285" s="128" t="s">
        <v>3460</v>
      </c>
      <c r="AO285" s="128" t="s">
        <v>3459</v>
      </c>
      <c r="AP285" s="128" t="s">
        <v>3458</v>
      </c>
      <c r="AQ285" s="191"/>
    </row>
    <row r="286" spans="1:43" s="16" customFormat="1" ht="27.75">
      <c r="A286" s="43">
        <v>279</v>
      </c>
      <c r="B286" s="44" t="s">
        <v>822</v>
      </c>
      <c r="C286" s="44" t="s">
        <v>823</v>
      </c>
      <c r="D286" s="45" t="s">
        <v>824</v>
      </c>
      <c r="E286" s="38">
        <v>8</v>
      </c>
      <c r="F286" s="48">
        <v>11.05</v>
      </c>
      <c r="G286" s="46">
        <v>30</v>
      </c>
      <c r="H286" s="46" t="s">
        <v>3373</v>
      </c>
      <c r="I286" s="48">
        <v>9.66</v>
      </c>
      <c r="J286" s="46">
        <v>12</v>
      </c>
      <c r="K286" s="46" t="s">
        <v>3373</v>
      </c>
      <c r="L286" s="84">
        <f t="shared" si="70"/>
        <v>10.355</v>
      </c>
      <c r="M286" s="38">
        <f t="shared" si="71"/>
        <v>60</v>
      </c>
      <c r="N286" s="38">
        <f t="shared" si="72"/>
        <v>2</v>
      </c>
      <c r="O286" s="38">
        <f t="shared" si="73"/>
        <v>1</v>
      </c>
      <c r="P286" s="48">
        <v>10.34</v>
      </c>
      <c r="Q286" s="46">
        <v>30</v>
      </c>
      <c r="R286" s="46" t="s">
        <v>3372</v>
      </c>
      <c r="S286" s="48">
        <v>12.79</v>
      </c>
      <c r="T286" s="46">
        <v>30</v>
      </c>
      <c r="U286" s="46" t="s">
        <v>3372</v>
      </c>
      <c r="V286" s="48">
        <f t="shared" si="74"/>
        <v>11.565</v>
      </c>
      <c r="W286" s="46">
        <f t="shared" si="75"/>
        <v>60</v>
      </c>
      <c r="X286" s="46">
        <f t="shared" si="76"/>
        <v>0</v>
      </c>
      <c r="Y286" s="46">
        <f t="shared" si="77"/>
        <v>0</v>
      </c>
      <c r="Z286" s="46">
        <f t="shared" si="78"/>
        <v>2</v>
      </c>
      <c r="AA286" s="46">
        <f t="shared" si="79"/>
        <v>1</v>
      </c>
      <c r="AB286" s="46">
        <f t="shared" si="80"/>
        <v>3</v>
      </c>
      <c r="AC286" s="48">
        <f>IF(AB286=0,1,IF(AB286=1,0.99,IF(AB286=2,0.98,IF(AB286=3,0.97,IF(AB286=4,0.96,IF(AB286=5,0.95,IF(AB286=6,0.94)))))))</f>
        <v>0.97</v>
      </c>
      <c r="AD286" s="48">
        <f t="shared" si="81"/>
        <v>10.96</v>
      </c>
      <c r="AE286" s="48">
        <f t="shared" si="82"/>
        <v>10.6312</v>
      </c>
      <c r="AF286" s="46">
        <f t="shared" si="83"/>
        <v>120</v>
      </c>
      <c r="AG286" s="128" t="s">
        <v>3451</v>
      </c>
      <c r="AH286" s="128" t="s">
        <v>3456</v>
      </c>
      <c r="AI286" s="128" t="s">
        <v>3453</v>
      </c>
      <c r="AJ286" s="128" t="s">
        <v>3452</v>
      </c>
      <c r="AK286" s="128" t="s">
        <v>3454</v>
      </c>
      <c r="AL286" s="128" t="s">
        <v>3458</v>
      </c>
      <c r="AM286" s="128" t="s">
        <v>3457</v>
      </c>
      <c r="AN286" s="128" t="s">
        <v>3459</v>
      </c>
      <c r="AO286" s="128" t="s">
        <v>3455</v>
      </c>
      <c r="AP286" s="128" t="s">
        <v>3460</v>
      </c>
      <c r="AQ286" s="191"/>
    </row>
    <row r="287" spans="1:43" s="16" customFormat="1" ht="27.75">
      <c r="A287" s="43">
        <v>280</v>
      </c>
      <c r="B287" s="37" t="s">
        <v>825</v>
      </c>
      <c r="C287" s="37" t="s">
        <v>826</v>
      </c>
      <c r="D287" s="38" t="s">
        <v>827</v>
      </c>
      <c r="E287" s="38">
        <v>8</v>
      </c>
      <c r="F287" s="48">
        <v>13.9</v>
      </c>
      <c r="G287" s="46">
        <v>30</v>
      </c>
      <c r="H287" s="46" t="s">
        <v>3372</v>
      </c>
      <c r="I287" s="48">
        <v>7.65</v>
      </c>
      <c r="J287" s="46">
        <v>7</v>
      </c>
      <c r="K287" s="46" t="s">
        <v>3372</v>
      </c>
      <c r="L287" s="84">
        <f t="shared" si="70"/>
        <v>10.775</v>
      </c>
      <c r="M287" s="38">
        <f t="shared" si="71"/>
        <v>60</v>
      </c>
      <c r="N287" s="38">
        <f t="shared" si="72"/>
        <v>0</v>
      </c>
      <c r="O287" s="38">
        <f t="shared" si="73"/>
        <v>1</v>
      </c>
      <c r="P287" s="48">
        <v>11.72</v>
      </c>
      <c r="Q287" s="46">
        <v>30</v>
      </c>
      <c r="R287" s="46" t="s">
        <v>3373</v>
      </c>
      <c r="S287" s="48">
        <v>16.09</v>
      </c>
      <c r="T287" s="46">
        <v>30</v>
      </c>
      <c r="U287" s="46" t="s">
        <v>3372</v>
      </c>
      <c r="V287" s="48">
        <f t="shared" si="74"/>
        <v>13.905000000000001</v>
      </c>
      <c r="W287" s="46">
        <f t="shared" si="75"/>
        <v>60</v>
      </c>
      <c r="X287" s="46">
        <f t="shared" si="76"/>
        <v>1</v>
      </c>
      <c r="Y287" s="46">
        <f t="shared" si="77"/>
        <v>0</v>
      </c>
      <c r="Z287" s="46">
        <f t="shared" si="78"/>
        <v>1</v>
      </c>
      <c r="AA287" s="46">
        <f t="shared" si="79"/>
        <v>1</v>
      </c>
      <c r="AB287" s="46">
        <f t="shared" si="80"/>
        <v>2</v>
      </c>
      <c r="AC287" s="48">
        <f>IF(AB287=0,0.93,IF(AB287=1,0.92,IF(AB287=2,0.91,IF(AB287=3,0.9,IF(AB287=4,0.89,IF(AB287=5,0.88,IF(AB287=6,0.87)))))))</f>
        <v>0.91</v>
      </c>
      <c r="AD287" s="48">
        <f t="shared" si="81"/>
        <v>12.34</v>
      </c>
      <c r="AE287" s="48">
        <f t="shared" si="82"/>
        <v>11.2294</v>
      </c>
      <c r="AF287" s="46">
        <f t="shared" si="83"/>
        <v>120</v>
      </c>
      <c r="AG287" s="128" t="s">
        <v>3453</v>
      </c>
      <c r="AH287" s="128" t="s">
        <v>3455</v>
      </c>
      <c r="AI287" s="128" t="s">
        <v>3454</v>
      </c>
      <c r="AJ287" s="128" t="s">
        <v>3457</v>
      </c>
      <c r="AK287" s="128" t="s">
        <v>3452</v>
      </c>
      <c r="AL287" s="128" t="s">
        <v>3456</v>
      </c>
      <c r="AM287" s="128" t="s">
        <v>3451</v>
      </c>
      <c r="AN287" s="128" t="s">
        <v>3458</v>
      </c>
      <c r="AO287" s="128" t="s">
        <v>3460</v>
      </c>
      <c r="AP287" s="128" t="s">
        <v>3459</v>
      </c>
      <c r="AQ287" s="191"/>
    </row>
    <row r="288" spans="1:43" s="16" customFormat="1" ht="27.75">
      <c r="A288" s="43">
        <v>281</v>
      </c>
      <c r="B288" s="37" t="s">
        <v>828</v>
      </c>
      <c r="C288" s="37" t="s">
        <v>829</v>
      </c>
      <c r="D288" s="38" t="s">
        <v>830</v>
      </c>
      <c r="E288" s="38">
        <v>8</v>
      </c>
      <c r="F288" s="48">
        <v>10.77</v>
      </c>
      <c r="G288" s="46">
        <v>30</v>
      </c>
      <c r="H288" s="46" t="s">
        <v>3372</v>
      </c>
      <c r="I288" s="48">
        <v>12.43</v>
      </c>
      <c r="J288" s="46">
        <v>30</v>
      </c>
      <c r="K288" s="46" t="s">
        <v>3372</v>
      </c>
      <c r="L288" s="84">
        <f t="shared" si="70"/>
        <v>11.6</v>
      </c>
      <c r="M288" s="38">
        <f t="shared" si="71"/>
        <v>60</v>
      </c>
      <c r="N288" s="38">
        <f t="shared" si="72"/>
        <v>0</v>
      </c>
      <c r="O288" s="38">
        <f t="shared" si="73"/>
        <v>0</v>
      </c>
      <c r="P288" s="48">
        <v>13.2</v>
      </c>
      <c r="Q288" s="46">
        <v>30</v>
      </c>
      <c r="R288" s="46" t="s">
        <v>3372</v>
      </c>
      <c r="S288" s="48">
        <v>16.579999999999998</v>
      </c>
      <c r="T288" s="46">
        <v>30</v>
      </c>
      <c r="U288" s="46" t="s">
        <v>3372</v>
      </c>
      <c r="V288" s="48">
        <f t="shared" si="74"/>
        <v>14.889999999999999</v>
      </c>
      <c r="W288" s="46">
        <f t="shared" si="75"/>
        <v>60</v>
      </c>
      <c r="X288" s="46">
        <f t="shared" si="76"/>
        <v>0</v>
      </c>
      <c r="Y288" s="46">
        <f t="shared" si="77"/>
        <v>0</v>
      </c>
      <c r="Z288" s="46">
        <f t="shared" si="78"/>
        <v>0</v>
      </c>
      <c r="AA288" s="46">
        <f t="shared" si="79"/>
        <v>0</v>
      </c>
      <c r="AB288" s="46">
        <f t="shared" si="80"/>
        <v>0</v>
      </c>
      <c r="AC288" s="48">
        <f>IF(AB288=0,1,IF(AB288=1,0.99,IF(AB288=2,0.98,IF(AB288=3,0.97,IF(AB288=4,0.96,IF(AB288=5,0.95,IF(AB288=6,0.94)))))))</f>
        <v>1</v>
      </c>
      <c r="AD288" s="48">
        <f t="shared" si="81"/>
        <v>13.244999999999999</v>
      </c>
      <c r="AE288" s="48">
        <f t="shared" si="82"/>
        <v>13.244999999999999</v>
      </c>
      <c r="AF288" s="46">
        <f t="shared" si="83"/>
        <v>120</v>
      </c>
      <c r="AG288" s="128" t="s">
        <v>3453</v>
      </c>
      <c r="AH288" s="128" t="s">
        <v>3451</v>
      </c>
      <c r="AI288" s="128" t="s">
        <v>3456</v>
      </c>
      <c r="AJ288" s="128" t="s">
        <v>3454</v>
      </c>
      <c r="AK288" s="128" t="s">
        <v>3455</v>
      </c>
      <c r="AL288" s="128" t="s">
        <v>3452</v>
      </c>
      <c r="AM288" s="128" t="s">
        <v>3460</v>
      </c>
      <c r="AN288" s="128" t="s">
        <v>3457</v>
      </c>
      <c r="AO288" s="128" t="s">
        <v>3459</v>
      </c>
      <c r="AP288" s="128" t="s">
        <v>3458</v>
      </c>
      <c r="AQ288" s="191"/>
    </row>
    <row r="289" spans="1:43" s="16" customFormat="1" ht="27.75">
      <c r="A289" s="43">
        <v>282</v>
      </c>
      <c r="B289" s="37" t="s">
        <v>831</v>
      </c>
      <c r="C289" s="37" t="s">
        <v>832</v>
      </c>
      <c r="D289" s="38" t="s">
        <v>833</v>
      </c>
      <c r="E289" s="38">
        <v>8</v>
      </c>
      <c r="F289" s="48">
        <v>11.88</v>
      </c>
      <c r="G289" s="46">
        <v>30</v>
      </c>
      <c r="H289" s="46" t="s">
        <v>3372</v>
      </c>
      <c r="I289" s="48">
        <v>10.49</v>
      </c>
      <c r="J289" s="46">
        <v>30</v>
      </c>
      <c r="K289" s="46" t="s">
        <v>3373</v>
      </c>
      <c r="L289" s="84">
        <f t="shared" si="70"/>
        <v>11.185</v>
      </c>
      <c r="M289" s="38">
        <f t="shared" si="71"/>
        <v>60</v>
      </c>
      <c r="N289" s="38">
        <f t="shared" si="72"/>
        <v>1</v>
      </c>
      <c r="O289" s="38">
        <f t="shared" si="73"/>
        <v>0</v>
      </c>
      <c r="P289" s="48">
        <v>10.3</v>
      </c>
      <c r="Q289" s="46">
        <v>30</v>
      </c>
      <c r="R289" s="46" t="s">
        <v>3373</v>
      </c>
      <c r="S289" s="48">
        <v>13.42</v>
      </c>
      <c r="T289" s="46">
        <v>30</v>
      </c>
      <c r="U289" s="46" t="s">
        <v>3372</v>
      </c>
      <c r="V289" s="48">
        <f t="shared" si="74"/>
        <v>11.86</v>
      </c>
      <c r="W289" s="46">
        <f t="shared" si="75"/>
        <v>60</v>
      </c>
      <c r="X289" s="46">
        <f t="shared" si="76"/>
        <v>1</v>
      </c>
      <c r="Y289" s="46">
        <f t="shared" si="77"/>
        <v>0</v>
      </c>
      <c r="Z289" s="46">
        <f t="shared" si="78"/>
        <v>2</v>
      </c>
      <c r="AA289" s="46">
        <f t="shared" si="79"/>
        <v>0</v>
      </c>
      <c r="AB289" s="46">
        <f t="shared" si="80"/>
        <v>2</v>
      </c>
      <c r="AC289" s="48">
        <f>IF(AB289=0,1,IF(AB289=1,0.99,IF(AB289=2,0.98,IF(AB289=3,0.97,IF(AB289=4,0.96,IF(AB289=5,0.95,IF(AB289=6,0.94)))))))</f>
        <v>0.98</v>
      </c>
      <c r="AD289" s="48">
        <f t="shared" si="81"/>
        <v>11.522500000000001</v>
      </c>
      <c r="AE289" s="48">
        <f t="shared" si="82"/>
        <v>11.292050000000001</v>
      </c>
      <c r="AF289" s="46">
        <f t="shared" si="83"/>
        <v>120</v>
      </c>
      <c r="AG289" s="128" t="s">
        <v>3451</v>
      </c>
      <c r="AH289" s="128" t="s">
        <v>3453</v>
      </c>
      <c r="AI289" s="128" t="s">
        <v>3456</v>
      </c>
      <c r="AJ289" s="128" t="s">
        <v>3452</v>
      </c>
      <c r="AK289" s="128" t="s">
        <v>3454</v>
      </c>
      <c r="AL289" s="128" t="s">
        <v>3457</v>
      </c>
      <c r="AM289" s="128" t="s">
        <v>3455</v>
      </c>
      <c r="AN289" s="128" t="s">
        <v>3460</v>
      </c>
      <c r="AO289" s="128" t="s">
        <v>3459</v>
      </c>
      <c r="AP289" s="128" t="s">
        <v>3458</v>
      </c>
      <c r="AQ289" s="191"/>
    </row>
    <row r="290" spans="1:43" s="16" customFormat="1" ht="27.75">
      <c r="A290" s="43">
        <v>283</v>
      </c>
      <c r="B290" s="37" t="s">
        <v>834</v>
      </c>
      <c r="C290" s="37" t="s">
        <v>835</v>
      </c>
      <c r="D290" s="38" t="s">
        <v>836</v>
      </c>
      <c r="E290" s="38">
        <v>8</v>
      </c>
      <c r="F290" s="48">
        <v>11.6</v>
      </c>
      <c r="G290" s="46">
        <v>30</v>
      </c>
      <c r="H290" s="46" t="s">
        <v>3373</v>
      </c>
      <c r="I290" s="48">
        <v>10.26</v>
      </c>
      <c r="J290" s="46">
        <v>30</v>
      </c>
      <c r="K290" s="46" t="s">
        <v>3372</v>
      </c>
      <c r="L290" s="84">
        <f t="shared" si="70"/>
        <v>10.93</v>
      </c>
      <c r="M290" s="38">
        <f t="shared" si="71"/>
        <v>60</v>
      </c>
      <c r="N290" s="38">
        <f t="shared" si="72"/>
        <v>1</v>
      </c>
      <c r="O290" s="38">
        <f t="shared" si="73"/>
        <v>0</v>
      </c>
      <c r="P290" s="48">
        <v>11.81</v>
      </c>
      <c r="Q290" s="46">
        <v>30</v>
      </c>
      <c r="R290" s="46" t="s">
        <v>3372</v>
      </c>
      <c r="S290" s="48">
        <v>13.54</v>
      </c>
      <c r="T290" s="46">
        <v>30</v>
      </c>
      <c r="U290" s="46" t="s">
        <v>3372</v>
      </c>
      <c r="V290" s="48">
        <f t="shared" si="74"/>
        <v>12.675000000000001</v>
      </c>
      <c r="W290" s="46">
        <f t="shared" si="75"/>
        <v>60</v>
      </c>
      <c r="X290" s="46">
        <f t="shared" si="76"/>
        <v>0</v>
      </c>
      <c r="Y290" s="46">
        <f t="shared" si="77"/>
        <v>0</v>
      </c>
      <c r="Z290" s="46">
        <f t="shared" si="78"/>
        <v>1</v>
      </c>
      <c r="AA290" s="46">
        <f t="shared" si="79"/>
        <v>0</v>
      </c>
      <c r="AB290" s="46">
        <f t="shared" si="80"/>
        <v>1</v>
      </c>
      <c r="AC290" s="48">
        <f>IF(AB290=0,1,IF(AB290=1,0.99,IF(AB290=2,0.98,IF(AB290=3,0.97,IF(AB290=4,0.96,IF(AB290=5,0.95,IF(AB290=6,0.94)))))))</f>
        <v>0.99</v>
      </c>
      <c r="AD290" s="48">
        <f t="shared" si="81"/>
        <v>11.8025</v>
      </c>
      <c r="AE290" s="48">
        <f t="shared" si="82"/>
        <v>11.684475000000001</v>
      </c>
      <c r="AF290" s="46">
        <f t="shared" si="83"/>
        <v>120</v>
      </c>
      <c r="AG290" s="128" t="s">
        <v>3456</v>
      </c>
      <c r="AH290" s="128" t="s">
        <v>3457</v>
      </c>
      <c r="AI290" s="128" t="s">
        <v>3451</v>
      </c>
      <c r="AJ290" s="128" t="s">
        <v>3452</v>
      </c>
      <c r="AK290" s="128" t="s">
        <v>3453</v>
      </c>
      <c r="AL290" s="128" t="s">
        <v>3454</v>
      </c>
      <c r="AM290" s="128" t="s">
        <v>3455</v>
      </c>
      <c r="AN290" s="128" t="s">
        <v>3460</v>
      </c>
      <c r="AO290" s="128" t="s">
        <v>3459</v>
      </c>
      <c r="AP290" s="128" t="s">
        <v>3458</v>
      </c>
      <c r="AQ290" s="191"/>
    </row>
    <row r="291" spans="1:43" s="16" customFormat="1" ht="27.75">
      <c r="A291" s="43">
        <v>284</v>
      </c>
      <c r="B291" s="37" t="s">
        <v>837</v>
      </c>
      <c r="C291" s="37" t="s">
        <v>838</v>
      </c>
      <c r="D291" s="38" t="s">
        <v>839</v>
      </c>
      <c r="E291" s="38">
        <v>8</v>
      </c>
      <c r="F291" s="48">
        <v>10.33</v>
      </c>
      <c r="G291" s="46">
        <v>30</v>
      </c>
      <c r="H291" s="46" t="s">
        <v>3372</v>
      </c>
      <c r="I291" s="48">
        <v>11.49</v>
      </c>
      <c r="J291" s="46">
        <v>30</v>
      </c>
      <c r="K291" s="46" t="s">
        <v>3372</v>
      </c>
      <c r="L291" s="84">
        <f t="shared" si="70"/>
        <v>10.91</v>
      </c>
      <c r="M291" s="38">
        <f t="shared" si="71"/>
        <v>60</v>
      </c>
      <c r="N291" s="38">
        <f t="shared" si="72"/>
        <v>0</v>
      </c>
      <c r="O291" s="38">
        <f t="shared" si="73"/>
        <v>0</v>
      </c>
      <c r="P291" s="48">
        <v>12.07</v>
      </c>
      <c r="Q291" s="46">
        <v>30</v>
      </c>
      <c r="R291" s="46" t="s">
        <v>3372</v>
      </c>
      <c r="S291" s="48">
        <v>12.93</v>
      </c>
      <c r="T291" s="46">
        <v>30</v>
      </c>
      <c r="U291" s="46" t="s">
        <v>3372</v>
      </c>
      <c r="V291" s="48">
        <f t="shared" si="74"/>
        <v>12.5</v>
      </c>
      <c r="W291" s="46">
        <f t="shared" si="75"/>
        <v>60</v>
      </c>
      <c r="X291" s="46">
        <f t="shared" si="76"/>
        <v>0</v>
      </c>
      <c r="Y291" s="46">
        <f t="shared" si="77"/>
        <v>0</v>
      </c>
      <c r="Z291" s="46">
        <f t="shared" si="78"/>
        <v>0</v>
      </c>
      <c r="AA291" s="46">
        <f t="shared" si="79"/>
        <v>0</v>
      </c>
      <c r="AB291" s="46">
        <f t="shared" si="80"/>
        <v>0</v>
      </c>
      <c r="AC291" s="48">
        <f>IF(AB291=0,1,IF(AB291=1,0.99,IF(AB291=2,0.98,IF(AB291=3,0.97,IF(AB291=4,0.96,IF(AB291=5,0.95,IF(AB291=6,0.94)))))))</f>
        <v>1</v>
      </c>
      <c r="AD291" s="48">
        <f t="shared" si="81"/>
        <v>11.705</v>
      </c>
      <c r="AE291" s="48">
        <f t="shared" si="82"/>
        <v>11.705</v>
      </c>
      <c r="AF291" s="46">
        <f t="shared" si="83"/>
        <v>120</v>
      </c>
      <c r="AG291" s="128" t="s">
        <v>3453</v>
      </c>
      <c r="AH291" s="128" t="s">
        <v>3452</v>
      </c>
      <c r="AI291" s="128" t="s">
        <v>3451</v>
      </c>
      <c r="AJ291" s="128" t="s">
        <v>3456</v>
      </c>
      <c r="AK291" s="128" t="s">
        <v>3454</v>
      </c>
      <c r="AL291" s="128" t="s">
        <v>3457</v>
      </c>
      <c r="AM291" s="128" t="s">
        <v>3455</v>
      </c>
      <c r="AN291" s="128" t="s">
        <v>3460</v>
      </c>
      <c r="AO291" s="128" t="s">
        <v>3459</v>
      </c>
      <c r="AP291" s="128" t="s">
        <v>3458</v>
      </c>
      <c r="AQ291" s="191"/>
    </row>
    <row r="292" spans="1:43" s="16" customFormat="1" ht="27.75">
      <c r="A292" s="43">
        <v>285</v>
      </c>
      <c r="B292" s="37" t="s">
        <v>840</v>
      </c>
      <c r="C292" s="37" t="s">
        <v>841</v>
      </c>
      <c r="D292" s="38" t="s">
        <v>842</v>
      </c>
      <c r="E292" s="38">
        <v>8</v>
      </c>
      <c r="F292" s="48">
        <v>11.03</v>
      </c>
      <c r="G292" s="46">
        <v>30</v>
      </c>
      <c r="H292" s="46" t="s">
        <v>3373</v>
      </c>
      <c r="I292" s="48">
        <v>10</v>
      </c>
      <c r="J292" s="46">
        <v>30</v>
      </c>
      <c r="K292" s="46" t="s">
        <v>3373</v>
      </c>
      <c r="L292" s="84">
        <f t="shared" si="70"/>
        <v>10.515000000000001</v>
      </c>
      <c r="M292" s="38">
        <f t="shared" si="71"/>
        <v>60</v>
      </c>
      <c r="N292" s="38">
        <f t="shared" si="72"/>
        <v>2</v>
      </c>
      <c r="O292" s="38">
        <f t="shared" si="73"/>
        <v>0</v>
      </c>
      <c r="P292" s="48">
        <v>9.57</v>
      </c>
      <c r="Q292" s="46">
        <v>10</v>
      </c>
      <c r="R292" s="46" t="s">
        <v>3373</v>
      </c>
      <c r="S292" s="48">
        <v>11.9</v>
      </c>
      <c r="T292" s="46">
        <v>30</v>
      </c>
      <c r="U292" s="46" t="s">
        <v>3372</v>
      </c>
      <c r="V292" s="48">
        <f t="shared" si="74"/>
        <v>10.734999999999999</v>
      </c>
      <c r="W292" s="46">
        <f t="shared" si="75"/>
        <v>60</v>
      </c>
      <c r="X292" s="46">
        <f t="shared" si="76"/>
        <v>1</v>
      </c>
      <c r="Y292" s="46">
        <f t="shared" si="77"/>
        <v>1</v>
      </c>
      <c r="Z292" s="46">
        <f t="shared" si="78"/>
        <v>3</v>
      </c>
      <c r="AA292" s="46">
        <f t="shared" si="79"/>
        <v>1</v>
      </c>
      <c r="AB292" s="46">
        <f t="shared" si="80"/>
        <v>4</v>
      </c>
      <c r="AC292" s="48">
        <f>IF(AB292=0,1,IF(AB292=1,0.99,IF(AB292=2,0.98,IF(AB292=3,0.97,IF(AB292=4,0.96,IF(AB292=5,0.95,IF(AB292=6,0.94)))))))</f>
        <v>0.96</v>
      </c>
      <c r="AD292" s="48">
        <f t="shared" si="81"/>
        <v>10.625</v>
      </c>
      <c r="AE292" s="48">
        <f t="shared" si="82"/>
        <v>10.199999999999999</v>
      </c>
      <c r="AF292" s="46">
        <f t="shared" si="83"/>
        <v>120</v>
      </c>
      <c r="AG292" s="128" t="s">
        <v>3457</v>
      </c>
      <c r="AH292" s="128" t="s">
        <v>3453</v>
      </c>
      <c r="AI292" s="128" t="s">
        <v>3451</v>
      </c>
      <c r="AJ292" s="128" t="s">
        <v>3452</v>
      </c>
      <c r="AK292" s="128" t="s">
        <v>3456</v>
      </c>
      <c r="AL292" s="128" t="s">
        <v>3455</v>
      </c>
      <c r="AM292" s="128" t="s">
        <v>3454</v>
      </c>
      <c r="AN292" s="128" t="s">
        <v>3460</v>
      </c>
      <c r="AO292" s="128" t="s">
        <v>3459</v>
      </c>
      <c r="AP292" s="128" t="s">
        <v>3458</v>
      </c>
      <c r="AQ292" s="191"/>
    </row>
    <row r="293" spans="1:43" s="16" customFormat="1" ht="27.75">
      <c r="A293" s="43">
        <v>286</v>
      </c>
      <c r="B293" s="37" t="s">
        <v>771</v>
      </c>
      <c r="C293" s="37" t="s">
        <v>843</v>
      </c>
      <c r="D293" s="38" t="s">
        <v>844</v>
      </c>
      <c r="E293" s="38">
        <v>8</v>
      </c>
      <c r="F293" s="48">
        <v>11.25</v>
      </c>
      <c r="G293" s="46">
        <v>30</v>
      </c>
      <c r="H293" s="46" t="s">
        <v>3372</v>
      </c>
      <c r="I293" s="48">
        <v>11.12</v>
      </c>
      <c r="J293" s="46">
        <v>30</v>
      </c>
      <c r="K293" s="46" t="s">
        <v>3372</v>
      </c>
      <c r="L293" s="84">
        <f t="shared" si="70"/>
        <v>11.184999999999999</v>
      </c>
      <c r="M293" s="38">
        <f t="shared" si="71"/>
        <v>60</v>
      </c>
      <c r="N293" s="38">
        <f t="shared" si="72"/>
        <v>0</v>
      </c>
      <c r="O293" s="38">
        <f t="shared" si="73"/>
        <v>0</v>
      </c>
      <c r="P293" s="48">
        <v>10.4</v>
      </c>
      <c r="Q293" s="46">
        <v>30</v>
      </c>
      <c r="R293" s="46" t="s">
        <v>3372</v>
      </c>
      <c r="S293" s="48">
        <v>15.56</v>
      </c>
      <c r="T293" s="46">
        <v>30</v>
      </c>
      <c r="U293" s="46" t="s">
        <v>3372</v>
      </c>
      <c r="V293" s="48">
        <f t="shared" si="74"/>
        <v>12.98</v>
      </c>
      <c r="W293" s="46">
        <f t="shared" si="75"/>
        <v>60</v>
      </c>
      <c r="X293" s="46">
        <f t="shared" si="76"/>
        <v>0</v>
      </c>
      <c r="Y293" s="46">
        <f t="shared" si="77"/>
        <v>0</v>
      </c>
      <c r="Z293" s="46">
        <f t="shared" si="78"/>
        <v>0</v>
      </c>
      <c r="AA293" s="46">
        <f t="shared" si="79"/>
        <v>0</v>
      </c>
      <c r="AB293" s="46">
        <f t="shared" si="80"/>
        <v>0</v>
      </c>
      <c r="AC293" s="48">
        <f>IF(AB293=0,0.93,IF(AB293=1,0.92,IF(AB293=2,0.91,IF(AB293=3,0.9,IF(AB293=4,0.89,IF(AB293=5,0.88,IF(AB293=6,0.87)))))))</f>
        <v>0.93</v>
      </c>
      <c r="AD293" s="48">
        <f t="shared" si="81"/>
        <v>12.0825</v>
      </c>
      <c r="AE293" s="48">
        <f t="shared" si="82"/>
        <v>11.236725</v>
      </c>
      <c r="AF293" s="46">
        <f t="shared" si="83"/>
        <v>120</v>
      </c>
      <c r="AG293" s="128" t="s">
        <v>3456</v>
      </c>
      <c r="AH293" s="128" t="s">
        <v>3451</v>
      </c>
      <c r="AI293" s="128" t="s">
        <v>3452</v>
      </c>
      <c r="AJ293" s="128" t="s">
        <v>3453</v>
      </c>
      <c r="AK293" s="128" t="s">
        <v>3457</v>
      </c>
      <c r="AL293" s="128" t="s">
        <v>3454</v>
      </c>
      <c r="AM293" s="128" t="s">
        <v>3455</v>
      </c>
      <c r="AN293" s="128" t="s">
        <v>3459</v>
      </c>
      <c r="AO293" s="128" t="s">
        <v>3458</v>
      </c>
      <c r="AP293" s="128" t="s">
        <v>3460</v>
      </c>
      <c r="AQ293" s="191"/>
    </row>
    <row r="294" spans="1:43" s="16" customFormat="1" ht="27.75">
      <c r="A294" s="43">
        <v>287</v>
      </c>
      <c r="B294" s="37" t="s">
        <v>845</v>
      </c>
      <c r="C294" s="37" t="s">
        <v>257</v>
      </c>
      <c r="D294" s="38" t="s">
        <v>846</v>
      </c>
      <c r="E294" s="38">
        <v>8</v>
      </c>
      <c r="F294" s="48">
        <v>10.24</v>
      </c>
      <c r="G294" s="46">
        <v>30</v>
      </c>
      <c r="H294" s="46" t="s">
        <v>3372</v>
      </c>
      <c r="I294" s="48">
        <v>11.81</v>
      </c>
      <c r="J294" s="46">
        <v>30</v>
      </c>
      <c r="K294" s="46" t="s">
        <v>3372</v>
      </c>
      <c r="L294" s="84">
        <v>11.02</v>
      </c>
      <c r="M294" s="38">
        <f t="shared" si="71"/>
        <v>60</v>
      </c>
      <c r="N294" s="38">
        <f t="shared" si="72"/>
        <v>0</v>
      </c>
      <c r="O294" s="38">
        <f t="shared" si="73"/>
        <v>0</v>
      </c>
      <c r="P294" s="48">
        <v>11.5</v>
      </c>
      <c r="Q294" s="46">
        <v>30</v>
      </c>
      <c r="R294" s="46" t="s">
        <v>3372</v>
      </c>
      <c r="S294" s="48">
        <v>12.01</v>
      </c>
      <c r="T294" s="46">
        <v>30</v>
      </c>
      <c r="U294" s="46" t="s">
        <v>3372</v>
      </c>
      <c r="V294" s="48">
        <f t="shared" si="74"/>
        <v>11.754999999999999</v>
      </c>
      <c r="W294" s="46">
        <f t="shared" si="75"/>
        <v>60</v>
      </c>
      <c r="X294" s="46">
        <f t="shared" si="76"/>
        <v>0</v>
      </c>
      <c r="Y294" s="46">
        <f t="shared" si="77"/>
        <v>0</v>
      </c>
      <c r="Z294" s="46">
        <f t="shared" si="78"/>
        <v>0</v>
      </c>
      <c r="AA294" s="46">
        <f t="shared" si="79"/>
        <v>0</v>
      </c>
      <c r="AB294" s="46">
        <f t="shared" si="80"/>
        <v>0</v>
      </c>
      <c r="AC294" s="48">
        <f>IF(AB294=0,1,IF(AB294=1,0.99,IF(AB294=2,0.98,IF(AB294=3,0.97,IF(AB294=4,0.96,IF(AB294=5,0.95,IF(AB294=6,0.94)))))))</f>
        <v>1</v>
      </c>
      <c r="AD294" s="48">
        <f t="shared" si="81"/>
        <v>11.387499999999999</v>
      </c>
      <c r="AE294" s="48">
        <f t="shared" si="82"/>
        <v>11.387499999999999</v>
      </c>
      <c r="AF294" s="46">
        <f t="shared" si="83"/>
        <v>120</v>
      </c>
      <c r="AG294" s="128" t="s">
        <v>3451</v>
      </c>
      <c r="AH294" s="128" t="s">
        <v>3453</v>
      </c>
      <c r="AI294" s="128" t="s">
        <v>3452</v>
      </c>
      <c r="AJ294" s="128" t="s">
        <v>3456</v>
      </c>
      <c r="AK294" s="128" t="s">
        <v>3454</v>
      </c>
      <c r="AL294" s="128" t="s">
        <v>3457</v>
      </c>
      <c r="AM294" s="128" t="s">
        <v>3460</v>
      </c>
      <c r="AN294" s="128" t="s">
        <v>3455</v>
      </c>
      <c r="AO294" s="128" t="s">
        <v>3459</v>
      </c>
      <c r="AP294" s="128" t="s">
        <v>3458</v>
      </c>
      <c r="AQ294" s="191"/>
    </row>
    <row r="295" spans="1:43" s="16" customFormat="1" ht="27.75">
      <c r="A295" s="43">
        <v>288</v>
      </c>
      <c r="B295" s="37" t="s">
        <v>847</v>
      </c>
      <c r="C295" s="37" t="s">
        <v>848</v>
      </c>
      <c r="D295" s="38" t="s">
        <v>849</v>
      </c>
      <c r="E295" s="38">
        <v>8</v>
      </c>
      <c r="F295" s="48">
        <v>11.12</v>
      </c>
      <c r="G295" s="46">
        <v>30</v>
      </c>
      <c r="H295" s="46" t="s">
        <v>3372</v>
      </c>
      <c r="I295" s="48">
        <v>10.9</v>
      </c>
      <c r="J295" s="46">
        <v>30</v>
      </c>
      <c r="K295" s="46" t="s">
        <v>3372</v>
      </c>
      <c r="L295" s="84">
        <f t="shared" si="70"/>
        <v>11.01</v>
      </c>
      <c r="M295" s="38">
        <f t="shared" si="71"/>
        <v>60</v>
      </c>
      <c r="N295" s="38">
        <f t="shared" si="72"/>
        <v>0</v>
      </c>
      <c r="O295" s="38">
        <f t="shared" si="73"/>
        <v>0</v>
      </c>
      <c r="P295" s="48">
        <v>10.07</v>
      </c>
      <c r="Q295" s="46">
        <v>30</v>
      </c>
      <c r="R295" s="46" t="s">
        <v>3372</v>
      </c>
      <c r="S295" s="48">
        <v>12.24</v>
      </c>
      <c r="T295" s="46">
        <v>30</v>
      </c>
      <c r="U295" s="46" t="s">
        <v>3372</v>
      </c>
      <c r="V295" s="48">
        <f t="shared" si="74"/>
        <v>11.155000000000001</v>
      </c>
      <c r="W295" s="46">
        <f t="shared" si="75"/>
        <v>60</v>
      </c>
      <c r="X295" s="46">
        <f t="shared" si="76"/>
        <v>0</v>
      </c>
      <c r="Y295" s="46">
        <f t="shared" si="77"/>
        <v>0</v>
      </c>
      <c r="Z295" s="46">
        <f t="shared" si="78"/>
        <v>0</v>
      </c>
      <c r="AA295" s="46">
        <f t="shared" si="79"/>
        <v>0</v>
      </c>
      <c r="AB295" s="46">
        <f t="shared" si="80"/>
        <v>0</v>
      </c>
      <c r="AC295" s="48">
        <f>IF(AB295=0,1,IF(AB295=1,0.99,IF(AB295=2,0.98,IF(AB295=3,0.97,IF(AB295=4,0.96,IF(AB295=5,0.95,IF(AB295=6,0.94)))))))</f>
        <v>1</v>
      </c>
      <c r="AD295" s="48">
        <f t="shared" si="81"/>
        <v>11.0825</v>
      </c>
      <c r="AE295" s="48">
        <f t="shared" si="82"/>
        <v>11.0825</v>
      </c>
      <c r="AF295" s="46">
        <f t="shared" si="83"/>
        <v>120</v>
      </c>
      <c r="AG295" s="128" t="s">
        <v>3453</v>
      </c>
      <c r="AH295" s="128" t="s">
        <v>3451</v>
      </c>
      <c r="AI295" s="128" t="s">
        <v>3456</v>
      </c>
      <c r="AJ295" s="128" t="s">
        <v>3452</v>
      </c>
      <c r="AK295" s="128" t="s">
        <v>3455</v>
      </c>
      <c r="AL295" s="128" t="s">
        <v>3457</v>
      </c>
      <c r="AM295" s="128" t="s">
        <v>3454</v>
      </c>
      <c r="AN295" s="128" t="s">
        <v>3460</v>
      </c>
      <c r="AO295" s="128" t="s">
        <v>3459</v>
      </c>
      <c r="AP295" s="128" t="s">
        <v>3458</v>
      </c>
      <c r="AQ295" s="191"/>
    </row>
    <row r="296" spans="1:43" s="16" customFormat="1" ht="27.75">
      <c r="A296" s="43">
        <v>289</v>
      </c>
      <c r="B296" s="37" t="s">
        <v>850</v>
      </c>
      <c r="C296" s="37" t="s">
        <v>851</v>
      </c>
      <c r="D296" s="38" t="s">
        <v>852</v>
      </c>
      <c r="E296" s="38">
        <v>8</v>
      </c>
      <c r="F296" s="48">
        <v>15.21</v>
      </c>
      <c r="G296" s="46">
        <v>30</v>
      </c>
      <c r="H296" s="46" t="s">
        <v>3372</v>
      </c>
      <c r="I296" s="48">
        <v>15.34</v>
      </c>
      <c r="J296" s="46">
        <v>30</v>
      </c>
      <c r="K296" s="46" t="s">
        <v>3372</v>
      </c>
      <c r="L296" s="84">
        <f t="shared" si="70"/>
        <v>15.275</v>
      </c>
      <c r="M296" s="38">
        <f t="shared" si="71"/>
        <v>60</v>
      </c>
      <c r="N296" s="38">
        <f t="shared" si="72"/>
        <v>0</v>
      </c>
      <c r="O296" s="38">
        <f t="shared" si="73"/>
        <v>0</v>
      </c>
      <c r="P296" s="48">
        <v>13.91</v>
      </c>
      <c r="Q296" s="46">
        <v>30</v>
      </c>
      <c r="R296" s="46" t="s">
        <v>3372</v>
      </c>
      <c r="S296" s="48">
        <v>17.309999999999999</v>
      </c>
      <c r="T296" s="46">
        <v>30</v>
      </c>
      <c r="U296" s="46" t="s">
        <v>3372</v>
      </c>
      <c r="V296" s="48">
        <f t="shared" si="74"/>
        <v>15.61</v>
      </c>
      <c r="W296" s="46">
        <f t="shared" si="75"/>
        <v>60</v>
      </c>
      <c r="X296" s="46">
        <f t="shared" si="76"/>
        <v>0</v>
      </c>
      <c r="Y296" s="46">
        <f t="shared" si="77"/>
        <v>0</v>
      </c>
      <c r="Z296" s="46">
        <f t="shared" si="78"/>
        <v>0</v>
      </c>
      <c r="AA296" s="46">
        <f t="shared" si="79"/>
        <v>0</v>
      </c>
      <c r="AB296" s="46">
        <f t="shared" si="80"/>
        <v>0</v>
      </c>
      <c r="AC296" s="48">
        <f>IF(AB296=0,1,IF(AB296=1,0.99,IF(AB296=2,0.98,IF(AB296=3,0.97,IF(AB296=4,0.96,IF(AB296=5,0.95,IF(AB296=6,0.94)))))))</f>
        <v>1</v>
      </c>
      <c r="AD296" s="48">
        <f t="shared" si="81"/>
        <v>15.442499999999999</v>
      </c>
      <c r="AE296" s="48">
        <f t="shared" si="82"/>
        <v>15.442499999999999</v>
      </c>
      <c r="AF296" s="46">
        <f t="shared" si="83"/>
        <v>120</v>
      </c>
      <c r="AG296" s="128" t="s">
        <v>3453</v>
      </c>
      <c r="AH296" s="128" t="s">
        <v>3451</v>
      </c>
      <c r="AI296" s="128" t="s">
        <v>3454</v>
      </c>
      <c r="AJ296" s="128" t="s">
        <v>3452</v>
      </c>
      <c r="AK296" s="128" t="s">
        <v>3456</v>
      </c>
      <c r="AL296" s="128" t="s">
        <v>3455</v>
      </c>
      <c r="AM296" s="128" t="s">
        <v>3457</v>
      </c>
      <c r="AN296" s="128" t="s">
        <v>3460</v>
      </c>
      <c r="AO296" s="128" t="s">
        <v>3459</v>
      </c>
      <c r="AP296" s="128" t="s">
        <v>3458</v>
      </c>
      <c r="AQ296" s="191"/>
    </row>
    <row r="297" spans="1:43" s="16" customFormat="1" ht="27.75">
      <c r="A297" s="43">
        <v>290</v>
      </c>
      <c r="B297" s="37" t="s">
        <v>853</v>
      </c>
      <c r="C297" s="37" t="s">
        <v>854</v>
      </c>
      <c r="D297" s="38" t="s">
        <v>855</v>
      </c>
      <c r="E297" s="38">
        <v>8</v>
      </c>
      <c r="F297" s="48">
        <v>13.66</v>
      </c>
      <c r="G297" s="46">
        <v>30</v>
      </c>
      <c r="H297" s="46" t="s">
        <v>3372</v>
      </c>
      <c r="I297" s="48">
        <v>11.74</v>
      </c>
      <c r="J297" s="46">
        <v>30</v>
      </c>
      <c r="K297" s="46" t="s">
        <v>3372</v>
      </c>
      <c r="L297" s="84">
        <f t="shared" si="70"/>
        <v>12.7</v>
      </c>
      <c r="M297" s="38">
        <f t="shared" si="71"/>
        <v>60</v>
      </c>
      <c r="N297" s="38">
        <f t="shared" si="72"/>
        <v>0</v>
      </c>
      <c r="O297" s="38">
        <f t="shared" si="73"/>
        <v>0</v>
      </c>
      <c r="P297" s="48">
        <v>11.99</v>
      </c>
      <c r="Q297" s="46">
        <v>30</v>
      </c>
      <c r="R297" s="46" t="s">
        <v>3372</v>
      </c>
      <c r="S297" s="48">
        <v>12.86</v>
      </c>
      <c r="T297" s="46">
        <v>30</v>
      </c>
      <c r="U297" s="46" t="s">
        <v>3372</v>
      </c>
      <c r="V297" s="48">
        <f t="shared" si="74"/>
        <v>12.425000000000001</v>
      </c>
      <c r="W297" s="46">
        <f t="shared" si="75"/>
        <v>60</v>
      </c>
      <c r="X297" s="46">
        <f t="shared" si="76"/>
        <v>0</v>
      </c>
      <c r="Y297" s="46">
        <f t="shared" si="77"/>
        <v>0</v>
      </c>
      <c r="Z297" s="46">
        <f t="shared" si="78"/>
        <v>0</v>
      </c>
      <c r="AA297" s="46">
        <f t="shared" si="79"/>
        <v>0</v>
      </c>
      <c r="AB297" s="46">
        <f t="shared" si="80"/>
        <v>0</v>
      </c>
      <c r="AC297" s="48">
        <f>IF(AB297=0,1,IF(AB297=1,0.99,IF(AB297=2,0.98,IF(AB297=3,0.97,IF(AB297=4,0.96,IF(AB297=5,0.95,IF(AB297=6,0.94)))))))</f>
        <v>1</v>
      </c>
      <c r="AD297" s="48">
        <f t="shared" si="81"/>
        <v>12.5625</v>
      </c>
      <c r="AE297" s="48">
        <f t="shared" si="82"/>
        <v>12.5625</v>
      </c>
      <c r="AF297" s="46">
        <f t="shared" si="83"/>
        <v>120</v>
      </c>
      <c r="AG297" s="128" t="s">
        <v>3452</v>
      </c>
      <c r="AH297" s="128" t="s">
        <v>3454</v>
      </c>
      <c r="AI297" s="128" t="s">
        <v>3455</v>
      </c>
      <c r="AJ297" s="128" t="s">
        <v>3453</v>
      </c>
      <c r="AK297" s="128" t="s">
        <v>3451</v>
      </c>
      <c r="AL297" s="128" t="s">
        <v>3456</v>
      </c>
      <c r="AM297" s="128" t="s">
        <v>3459</v>
      </c>
      <c r="AN297" s="128" t="s">
        <v>3460</v>
      </c>
      <c r="AO297" s="128" t="s">
        <v>3457</v>
      </c>
      <c r="AP297" s="128" t="s">
        <v>3458</v>
      </c>
      <c r="AQ297" s="191"/>
    </row>
    <row r="298" spans="1:43" s="16" customFormat="1" ht="27.75">
      <c r="A298" s="43">
        <v>291</v>
      </c>
      <c r="B298" s="37" t="s">
        <v>856</v>
      </c>
      <c r="C298" s="37" t="s">
        <v>612</v>
      </c>
      <c r="D298" s="45" t="s">
        <v>857</v>
      </c>
      <c r="E298" s="38">
        <v>8</v>
      </c>
      <c r="F298" s="48">
        <v>10.08</v>
      </c>
      <c r="G298" s="46">
        <v>30</v>
      </c>
      <c r="H298" s="46" t="s">
        <v>3372</v>
      </c>
      <c r="I298" s="48">
        <v>9.92</v>
      </c>
      <c r="J298" s="46">
        <v>24</v>
      </c>
      <c r="K298" s="46" t="s">
        <v>3373</v>
      </c>
      <c r="L298" s="84">
        <f t="shared" si="70"/>
        <v>10</v>
      </c>
      <c r="M298" s="38">
        <f t="shared" si="71"/>
        <v>60</v>
      </c>
      <c r="N298" s="38">
        <f t="shared" si="72"/>
        <v>1</v>
      </c>
      <c r="O298" s="38">
        <f t="shared" si="73"/>
        <v>1</v>
      </c>
      <c r="P298" s="48">
        <v>8.3800000000000008</v>
      </c>
      <c r="Q298" s="46">
        <v>10</v>
      </c>
      <c r="R298" s="46" t="s">
        <v>3373</v>
      </c>
      <c r="S298" s="48">
        <v>9.94</v>
      </c>
      <c r="T298" s="46">
        <v>24</v>
      </c>
      <c r="U298" s="46" t="s">
        <v>3373</v>
      </c>
      <c r="V298" s="48">
        <f t="shared" si="74"/>
        <v>9.16</v>
      </c>
      <c r="W298" s="46">
        <f t="shared" si="75"/>
        <v>34</v>
      </c>
      <c r="X298" s="46">
        <f t="shared" si="76"/>
        <v>2</v>
      </c>
      <c r="Y298" s="46">
        <f t="shared" si="77"/>
        <v>1</v>
      </c>
      <c r="Z298" s="46">
        <f t="shared" si="78"/>
        <v>3</v>
      </c>
      <c r="AA298" s="46">
        <f t="shared" si="79"/>
        <v>2</v>
      </c>
      <c r="AB298" s="46">
        <f t="shared" si="80"/>
        <v>5</v>
      </c>
      <c r="AC298" s="48">
        <f>IF(AB298=0,0.93,IF(AB298=1,0.92,IF(AB298=2,0.91,IF(AB298=3,0.9,IF(AB298=4,0.89,IF(AB298=5,0.88,IF(AB298=6,0.87)))))))</f>
        <v>0.88</v>
      </c>
      <c r="AD298" s="48">
        <f t="shared" si="81"/>
        <v>9.58</v>
      </c>
      <c r="AE298" s="48">
        <f t="shared" si="82"/>
        <v>8.4304000000000006</v>
      </c>
      <c r="AF298" s="46">
        <f t="shared" si="83"/>
        <v>94</v>
      </c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91"/>
    </row>
    <row r="299" spans="1:43" s="16" customFormat="1" ht="27.75">
      <c r="A299" s="43">
        <v>292</v>
      </c>
      <c r="B299" s="37" t="s">
        <v>858</v>
      </c>
      <c r="C299" s="37" t="s">
        <v>859</v>
      </c>
      <c r="D299" s="38" t="s">
        <v>860</v>
      </c>
      <c r="E299" s="38">
        <v>8</v>
      </c>
      <c r="F299" s="48">
        <v>13.61</v>
      </c>
      <c r="G299" s="46">
        <v>30</v>
      </c>
      <c r="H299" s="46" t="s">
        <v>3372</v>
      </c>
      <c r="I299" s="48">
        <v>12.81</v>
      </c>
      <c r="J299" s="46">
        <v>30</v>
      </c>
      <c r="K299" s="46" t="s">
        <v>3372</v>
      </c>
      <c r="L299" s="84">
        <f t="shared" si="70"/>
        <v>13.21</v>
      </c>
      <c r="M299" s="38">
        <f t="shared" si="71"/>
        <v>60</v>
      </c>
      <c r="N299" s="38">
        <f t="shared" si="72"/>
        <v>0</v>
      </c>
      <c r="O299" s="38">
        <f t="shared" si="73"/>
        <v>0</v>
      </c>
      <c r="P299" s="48">
        <v>11.47</v>
      </c>
      <c r="Q299" s="46">
        <v>30</v>
      </c>
      <c r="R299" s="46" t="s">
        <v>3372</v>
      </c>
      <c r="S299" s="48">
        <v>14.95</v>
      </c>
      <c r="T299" s="46">
        <v>30</v>
      </c>
      <c r="U299" s="46" t="s">
        <v>3372</v>
      </c>
      <c r="V299" s="48">
        <f t="shared" si="74"/>
        <v>13.21</v>
      </c>
      <c r="W299" s="46">
        <f t="shared" si="75"/>
        <v>60</v>
      </c>
      <c r="X299" s="46">
        <f t="shared" si="76"/>
        <v>0</v>
      </c>
      <c r="Y299" s="46">
        <f t="shared" si="77"/>
        <v>0</v>
      </c>
      <c r="Z299" s="46">
        <f t="shared" si="78"/>
        <v>0</v>
      </c>
      <c r="AA299" s="46">
        <f t="shared" si="79"/>
        <v>0</v>
      </c>
      <c r="AB299" s="46">
        <f t="shared" si="80"/>
        <v>0</v>
      </c>
      <c r="AC299" s="48">
        <f>IF(AB299=0,1,IF(AB299=1,0.99,IF(AB299=2,0.98,IF(AB299=3,0.97,IF(AB299=4,0.96,IF(AB299=5,0.95,IF(AB299=6,0.94)))))))</f>
        <v>1</v>
      </c>
      <c r="AD299" s="48">
        <f t="shared" si="81"/>
        <v>13.21</v>
      </c>
      <c r="AE299" s="48">
        <f t="shared" si="82"/>
        <v>13.21</v>
      </c>
      <c r="AF299" s="46">
        <f t="shared" si="83"/>
        <v>120</v>
      </c>
      <c r="AG299" s="128" t="s">
        <v>3451</v>
      </c>
      <c r="AH299" s="128" t="s">
        <v>3456</v>
      </c>
      <c r="AI299" s="128" t="s">
        <v>3457</v>
      </c>
      <c r="AJ299" s="128" t="s">
        <v>3453</v>
      </c>
      <c r="AK299" s="128" t="s">
        <v>3454</v>
      </c>
      <c r="AL299" s="128" t="s">
        <v>3452</v>
      </c>
      <c r="AM299" s="128" t="s">
        <v>3455</v>
      </c>
      <c r="AN299" s="128" t="s">
        <v>3460</v>
      </c>
      <c r="AO299" s="128" t="s">
        <v>3459</v>
      </c>
      <c r="AP299" s="128" t="s">
        <v>3458</v>
      </c>
      <c r="AQ299" s="191"/>
    </row>
    <row r="300" spans="1:43" s="16" customFormat="1" ht="27.75">
      <c r="A300" s="43">
        <v>293</v>
      </c>
      <c r="B300" s="37" t="s">
        <v>861</v>
      </c>
      <c r="C300" s="37" t="s">
        <v>707</v>
      </c>
      <c r="D300" s="45" t="s">
        <v>862</v>
      </c>
      <c r="E300" s="38">
        <v>8</v>
      </c>
      <c r="F300" s="48">
        <v>10.38</v>
      </c>
      <c r="G300" s="46">
        <v>30</v>
      </c>
      <c r="H300" s="46" t="s">
        <v>3372</v>
      </c>
      <c r="I300" s="48">
        <v>10.27</v>
      </c>
      <c r="J300" s="46">
        <v>30</v>
      </c>
      <c r="K300" s="46" t="s">
        <v>3372</v>
      </c>
      <c r="L300" s="84">
        <f t="shared" si="70"/>
        <v>10.324999999999999</v>
      </c>
      <c r="M300" s="38">
        <f t="shared" si="71"/>
        <v>60</v>
      </c>
      <c r="N300" s="38">
        <f t="shared" si="72"/>
        <v>0</v>
      </c>
      <c r="O300" s="38">
        <f t="shared" si="73"/>
        <v>0</v>
      </c>
      <c r="P300" s="48">
        <v>10.56</v>
      </c>
      <c r="Q300" s="46">
        <v>30</v>
      </c>
      <c r="R300" s="46" t="s">
        <v>3372</v>
      </c>
      <c r="S300" s="48">
        <v>11.61</v>
      </c>
      <c r="T300" s="46">
        <v>30</v>
      </c>
      <c r="U300" s="46" t="s">
        <v>3372</v>
      </c>
      <c r="V300" s="48">
        <f t="shared" si="74"/>
        <v>11.085000000000001</v>
      </c>
      <c r="W300" s="46">
        <f t="shared" si="75"/>
        <v>60</v>
      </c>
      <c r="X300" s="46">
        <f t="shared" si="76"/>
        <v>0</v>
      </c>
      <c r="Y300" s="46">
        <f t="shared" si="77"/>
        <v>0</v>
      </c>
      <c r="Z300" s="46">
        <f t="shared" si="78"/>
        <v>0</v>
      </c>
      <c r="AA300" s="46">
        <f t="shared" si="79"/>
        <v>0</v>
      </c>
      <c r="AB300" s="46">
        <f t="shared" si="80"/>
        <v>0</v>
      </c>
      <c r="AC300" s="48">
        <f>IF(AB300=0,0.93,IF(AB300=1,0.92,IF(AB300=2,0.91,IF(AB300=3,0.9,IF(AB300=4,0.89,IF(AB300=5,0.88,IF(AB300=6,0.87)))))))</f>
        <v>0.93</v>
      </c>
      <c r="AD300" s="48">
        <f t="shared" si="81"/>
        <v>10.705</v>
      </c>
      <c r="AE300" s="48">
        <f t="shared" si="82"/>
        <v>9.9556500000000003</v>
      </c>
      <c r="AF300" s="46">
        <f t="shared" si="83"/>
        <v>120</v>
      </c>
      <c r="AG300" s="128" t="s">
        <v>3456</v>
      </c>
      <c r="AH300" s="128" t="s">
        <v>3454</v>
      </c>
      <c r="AI300" s="128" t="s">
        <v>3452</v>
      </c>
      <c r="AJ300" s="128" t="s">
        <v>3451</v>
      </c>
      <c r="AK300" s="128" t="s">
        <v>3455</v>
      </c>
      <c r="AL300" s="128" t="s">
        <v>3453</v>
      </c>
      <c r="AM300" s="128" t="s">
        <v>3460</v>
      </c>
      <c r="AN300" s="128" t="s">
        <v>3459</v>
      </c>
      <c r="AO300" s="128" t="s">
        <v>3457</v>
      </c>
      <c r="AP300" s="128" t="s">
        <v>3458</v>
      </c>
      <c r="AQ300" s="191"/>
    </row>
    <row r="301" spans="1:43" s="16" customFormat="1" ht="27.75">
      <c r="A301" s="43">
        <v>294</v>
      </c>
      <c r="B301" s="37" t="s">
        <v>863</v>
      </c>
      <c r="C301" s="37" t="s">
        <v>864</v>
      </c>
      <c r="D301" s="38" t="s">
        <v>865</v>
      </c>
      <c r="E301" s="38">
        <v>8</v>
      </c>
      <c r="F301" s="48">
        <v>9.48</v>
      </c>
      <c r="G301" s="46">
        <v>21</v>
      </c>
      <c r="H301" s="46" t="s">
        <v>3373</v>
      </c>
      <c r="I301" s="48">
        <v>12.17</v>
      </c>
      <c r="J301" s="46">
        <v>30</v>
      </c>
      <c r="K301" s="46" t="s">
        <v>3372</v>
      </c>
      <c r="L301" s="84">
        <f t="shared" si="70"/>
        <v>10.824999999999999</v>
      </c>
      <c r="M301" s="38">
        <f t="shared" si="71"/>
        <v>60</v>
      </c>
      <c r="N301" s="38">
        <f t="shared" si="72"/>
        <v>1</v>
      </c>
      <c r="O301" s="38">
        <f t="shared" si="73"/>
        <v>1</v>
      </c>
      <c r="P301" s="48">
        <v>10.54</v>
      </c>
      <c r="Q301" s="46">
        <v>30</v>
      </c>
      <c r="R301" s="46" t="s">
        <v>3373</v>
      </c>
      <c r="S301" s="48">
        <v>12.83</v>
      </c>
      <c r="T301" s="46">
        <v>30</v>
      </c>
      <c r="U301" s="46" t="s">
        <v>3372</v>
      </c>
      <c r="V301" s="48">
        <f t="shared" si="74"/>
        <v>11.684999999999999</v>
      </c>
      <c r="W301" s="46">
        <f t="shared" si="75"/>
        <v>60</v>
      </c>
      <c r="X301" s="46">
        <f t="shared" si="76"/>
        <v>1</v>
      </c>
      <c r="Y301" s="46">
        <f t="shared" si="77"/>
        <v>0</v>
      </c>
      <c r="Z301" s="46">
        <f t="shared" si="78"/>
        <v>2</v>
      </c>
      <c r="AA301" s="46">
        <f t="shared" si="79"/>
        <v>1</v>
      </c>
      <c r="AB301" s="46">
        <f t="shared" si="80"/>
        <v>3</v>
      </c>
      <c r="AC301" s="48">
        <f>IF(AB301=0,0.93,IF(AB301=1,0.92,IF(AB301=2,0.91,IF(AB301=3,0.9,IF(AB301=4,0.89,IF(AB301=5,0.88,IF(AB301=6,0.87)))))))</f>
        <v>0.9</v>
      </c>
      <c r="AD301" s="48">
        <f t="shared" si="81"/>
        <v>11.254999999999999</v>
      </c>
      <c r="AE301" s="48">
        <f t="shared" si="82"/>
        <v>10.1295</v>
      </c>
      <c r="AF301" s="46">
        <f t="shared" si="83"/>
        <v>120</v>
      </c>
      <c r="AG301" s="128" t="s">
        <v>3453</v>
      </c>
      <c r="AH301" s="128" t="s">
        <v>3452</v>
      </c>
      <c r="AI301" s="128" t="s">
        <v>3457</v>
      </c>
      <c r="AJ301" s="128" t="s">
        <v>3456</v>
      </c>
      <c r="AK301" s="128" t="s">
        <v>3451</v>
      </c>
      <c r="AL301" s="128" t="s">
        <v>3454</v>
      </c>
      <c r="AM301" s="128" t="s">
        <v>3455</v>
      </c>
      <c r="AN301" s="128" t="s">
        <v>3460</v>
      </c>
      <c r="AO301" s="128" t="s">
        <v>3459</v>
      </c>
      <c r="AP301" s="128" t="s">
        <v>3458</v>
      </c>
      <c r="AQ301" s="191"/>
    </row>
    <row r="302" spans="1:43" s="16" customFormat="1" ht="27.75">
      <c r="A302" s="43">
        <v>295</v>
      </c>
      <c r="B302" s="37" t="s">
        <v>866</v>
      </c>
      <c r="C302" s="37" t="s">
        <v>189</v>
      </c>
      <c r="D302" s="38" t="s">
        <v>867</v>
      </c>
      <c r="E302" s="38">
        <v>8</v>
      </c>
      <c r="F302" s="48">
        <v>11.86</v>
      </c>
      <c r="G302" s="46">
        <v>30</v>
      </c>
      <c r="H302" s="46" t="s">
        <v>3373</v>
      </c>
      <c r="I302" s="48">
        <v>10.17</v>
      </c>
      <c r="J302" s="46">
        <v>30</v>
      </c>
      <c r="K302" s="46" t="s">
        <v>3372</v>
      </c>
      <c r="L302" s="84">
        <f t="shared" si="70"/>
        <v>11.015000000000001</v>
      </c>
      <c r="M302" s="38">
        <f t="shared" si="71"/>
        <v>60</v>
      </c>
      <c r="N302" s="38">
        <f t="shared" si="72"/>
        <v>1</v>
      </c>
      <c r="O302" s="38">
        <f t="shared" si="73"/>
        <v>0</v>
      </c>
      <c r="P302" s="48">
        <v>10.19</v>
      </c>
      <c r="Q302" s="46">
        <v>30</v>
      </c>
      <c r="R302" s="46" t="s">
        <v>3372</v>
      </c>
      <c r="S302" s="48">
        <v>11.56</v>
      </c>
      <c r="T302" s="46">
        <v>30</v>
      </c>
      <c r="U302" s="46" t="s">
        <v>3372</v>
      </c>
      <c r="V302" s="48">
        <f t="shared" si="74"/>
        <v>10.875</v>
      </c>
      <c r="W302" s="46">
        <f t="shared" si="75"/>
        <v>60</v>
      </c>
      <c r="X302" s="46">
        <f t="shared" si="76"/>
        <v>0</v>
      </c>
      <c r="Y302" s="46">
        <f t="shared" si="77"/>
        <v>0</v>
      </c>
      <c r="Z302" s="46">
        <f t="shared" si="78"/>
        <v>1</v>
      </c>
      <c r="AA302" s="46">
        <f t="shared" si="79"/>
        <v>0</v>
      </c>
      <c r="AB302" s="46">
        <f t="shared" si="80"/>
        <v>1</v>
      </c>
      <c r="AC302" s="48">
        <f>IF(AB302=0,1,IF(AB302=1,0.99,IF(AB302=2,0.98,IF(AB302=3,0.97,IF(AB302=4,0.96,IF(AB302=5,0.95,IF(AB302=6,0.94)))))))</f>
        <v>0.99</v>
      </c>
      <c r="AD302" s="48">
        <f t="shared" si="81"/>
        <v>10.945</v>
      </c>
      <c r="AE302" s="48">
        <f t="shared" si="82"/>
        <v>10.83555</v>
      </c>
      <c r="AF302" s="46">
        <f t="shared" si="83"/>
        <v>120</v>
      </c>
      <c r="AG302" s="128" t="s">
        <v>3457</v>
      </c>
      <c r="AH302" s="128" t="s">
        <v>3452</v>
      </c>
      <c r="AI302" s="128" t="s">
        <v>3456</v>
      </c>
      <c r="AJ302" s="128" t="s">
        <v>3451</v>
      </c>
      <c r="AK302" s="128" t="s">
        <v>3453</v>
      </c>
      <c r="AL302" s="128" t="s">
        <v>3454</v>
      </c>
      <c r="AM302" s="128" t="s">
        <v>3455</v>
      </c>
      <c r="AN302" s="128" t="s">
        <v>3460</v>
      </c>
      <c r="AO302" s="128" t="s">
        <v>3459</v>
      </c>
      <c r="AP302" s="128" t="s">
        <v>3458</v>
      </c>
      <c r="AQ302" s="191"/>
    </row>
    <row r="303" spans="1:43" s="16" customFormat="1" ht="27.75">
      <c r="A303" s="43">
        <v>296</v>
      </c>
      <c r="B303" s="37" t="s">
        <v>868</v>
      </c>
      <c r="C303" s="37" t="s">
        <v>869</v>
      </c>
      <c r="D303" s="38" t="s">
        <v>870</v>
      </c>
      <c r="E303" s="38">
        <v>8</v>
      </c>
      <c r="F303" s="48">
        <v>12.08</v>
      </c>
      <c r="G303" s="46">
        <v>30</v>
      </c>
      <c r="H303" s="46" t="s">
        <v>3372</v>
      </c>
      <c r="I303" s="48">
        <v>10.35</v>
      </c>
      <c r="J303" s="46">
        <v>30</v>
      </c>
      <c r="K303" s="46" t="s">
        <v>3372</v>
      </c>
      <c r="L303" s="84">
        <f t="shared" si="70"/>
        <v>11.215</v>
      </c>
      <c r="M303" s="38">
        <f t="shared" si="71"/>
        <v>60</v>
      </c>
      <c r="N303" s="38">
        <f t="shared" si="72"/>
        <v>0</v>
      </c>
      <c r="O303" s="38">
        <f t="shared" si="73"/>
        <v>0</v>
      </c>
      <c r="P303" s="48">
        <v>10.41</v>
      </c>
      <c r="Q303" s="46">
        <v>30</v>
      </c>
      <c r="R303" s="46" t="s">
        <v>3372</v>
      </c>
      <c r="S303" s="48">
        <v>14.44</v>
      </c>
      <c r="T303" s="46">
        <v>30</v>
      </c>
      <c r="U303" s="46" t="s">
        <v>3372</v>
      </c>
      <c r="V303" s="48">
        <f t="shared" si="74"/>
        <v>12.425000000000001</v>
      </c>
      <c r="W303" s="46">
        <f t="shared" si="75"/>
        <v>60</v>
      </c>
      <c r="X303" s="46">
        <f t="shared" si="76"/>
        <v>0</v>
      </c>
      <c r="Y303" s="46">
        <f t="shared" si="77"/>
        <v>0</v>
      </c>
      <c r="Z303" s="46">
        <f t="shared" si="78"/>
        <v>0</v>
      </c>
      <c r="AA303" s="46">
        <f t="shared" si="79"/>
        <v>0</v>
      </c>
      <c r="AB303" s="46">
        <f t="shared" si="80"/>
        <v>0</v>
      </c>
      <c r="AC303" s="48">
        <f>IF(AB303=0,1,IF(AB303=1,0.99,IF(AB303=2,0.98,IF(AB303=3,0.97,IF(AB303=4,0.96,IF(AB303=5,0.95,IF(AB303=6,0.94)))))))</f>
        <v>1</v>
      </c>
      <c r="AD303" s="48">
        <f t="shared" si="81"/>
        <v>11.82</v>
      </c>
      <c r="AE303" s="48">
        <f t="shared" si="82"/>
        <v>11.82</v>
      </c>
      <c r="AF303" s="46">
        <f t="shared" si="83"/>
        <v>120</v>
      </c>
      <c r="AG303" s="128" t="s">
        <v>3456</v>
      </c>
      <c r="AH303" s="128" t="s">
        <v>3457</v>
      </c>
      <c r="AI303" s="128" t="s">
        <v>3455</v>
      </c>
      <c r="AJ303" s="128" t="s">
        <v>3451</v>
      </c>
      <c r="AK303" s="128" t="s">
        <v>3452</v>
      </c>
      <c r="AL303" s="128" t="s">
        <v>3454</v>
      </c>
      <c r="AM303" s="128" t="s">
        <v>3459</v>
      </c>
      <c r="AN303" s="128" t="s">
        <v>3460</v>
      </c>
      <c r="AO303" s="128" t="s">
        <v>3458</v>
      </c>
      <c r="AP303" s="128" t="s">
        <v>3453</v>
      </c>
      <c r="AQ303" s="191"/>
    </row>
    <row r="304" spans="1:43" s="16" customFormat="1" ht="27.75">
      <c r="A304" s="43">
        <v>297</v>
      </c>
      <c r="B304" s="37" t="s">
        <v>871</v>
      </c>
      <c r="C304" s="37" t="s">
        <v>872</v>
      </c>
      <c r="D304" s="38" t="s">
        <v>873</v>
      </c>
      <c r="E304" s="38">
        <v>8</v>
      </c>
      <c r="F304" s="48">
        <v>13.65</v>
      </c>
      <c r="G304" s="46">
        <v>30</v>
      </c>
      <c r="H304" s="46" t="s">
        <v>3372</v>
      </c>
      <c r="I304" s="48">
        <v>13.79</v>
      </c>
      <c r="J304" s="46">
        <v>30</v>
      </c>
      <c r="K304" s="46" t="s">
        <v>3372</v>
      </c>
      <c r="L304" s="84">
        <f t="shared" si="70"/>
        <v>13.719999999999999</v>
      </c>
      <c r="M304" s="38">
        <f t="shared" si="71"/>
        <v>60</v>
      </c>
      <c r="N304" s="38">
        <f t="shared" si="72"/>
        <v>0</v>
      </c>
      <c r="O304" s="38">
        <f t="shared" si="73"/>
        <v>0</v>
      </c>
      <c r="P304" s="48">
        <v>13.06</v>
      </c>
      <c r="Q304" s="46">
        <v>30</v>
      </c>
      <c r="R304" s="46" t="s">
        <v>3373</v>
      </c>
      <c r="S304" s="48">
        <v>15.51</v>
      </c>
      <c r="T304" s="46">
        <v>30</v>
      </c>
      <c r="U304" s="46" t="s">
        <v>3372</v>
      </c>
      <c r="V304" s="48">
        <f t="shared" si="74"/>
        <v>14.285</v>
      </c>
      <c r="W304" s="46">
        <f t="shared" si="75"/>
        <v>60</v>
      </c>
      <c r="X304" s="46">
        <f t="shared" si="76"/>
        <v>1</v>
      </c>
      <c r="Y304" s="46">
        <f t="shared" si="77"/>
        <v>0</v>
      </c>
      <c r="Z304" s="46">
        <f t="shared" si="78"/>
        <v>1</v>
      </c>
      <c r="AA304" s="46">
        <f t="shared" si="79"/>
        <v>0</v>
      </c>
      <c r="AB304" s="46">
        <f t="shared" si="80"/>
        <v>1</v>
      </c>
      <c r="AC304" s="48">
        <f>IF(AB304=0,0.93,IF(AB304=1,0.92,IF(AB304=2,0.91,IF(AB304=3,0.9,IF(AB304=4,0.89,IF(AB304=5,0.88,IF(AB304=6,0.87)))))))</f>
        <v>0.92</v>
      </c>
      <c r="AD304" s="48">
        <f t="shared" si="81"/>
        <v>14.0025</v>
      </c>
      <c r="AE304" s="48">
        <f t="shared" si="82"/>
        <v>12.882300000000001</v>
      </c>
      <c r="AF304" s="46">
        <f t="shared" si="83"/>
        <v>120</v>
      </c>
      <c r="AG304" s="128" t="s">
        <v>3451</v>
      </c>
      <c r="AH304" s="128" t="s">
        <v>3453</v>
      </c>
      <c r="AI304" s="128" t="s">
        <v>3456</v>
      </c>
      <c r="AJ304" s="128" t="s">
        <v>3454</v>
      </c>
      <c r="AK304" s="128" t="s">
        <v>3452</v>
      </c>
      <c r="AL304" s="128" t="s">
        <v>3457</v>
      </c>
      <c r="AM304" s="128" t="s">
        <v>3455</v>
      </c>
      <c r="AN304" s="128" t="s">
        <v>3460</v>
      </c>
      <c r="AO304" s="128" t="s">
        <v>3459</v>
      </c>
      <c r="AP304" s="128" t="s">
        <v>3458</v>
      </c>
      <c r="AQ304" s="191"/>
    </row>
    <row r="305" spans="1:43" s="16" customFormat="1" ht="27.75">
      <c r="A305" s="43">
        <v>298</v>
      </c>
      <c r="B305" s="37" t="s">
        <v>874</v>
      </c>
      <c r="C305" s="37" t="s">
        <v>875</v>
      </c>
      <c r="D305" s="38" t="s">
        <v>876</v>
      </c>
      <c r="E305" s="38">
        <v>8</v>
      </c>
      <c r="F305" s="48">
        <v>10.52</v>
      </c>
      <c r="G305" s="46">
        <v>30</v>
      </c>
      <c r="H305" s="46" t="s">
        <v>3372</v>
      </c>
      <c r="I305" s="48">
        <v>10.52</v>
      </c>
      <c r="J305" s="46">
        <v>30</v>
      </c>
      <c r="K305" s="46" t="s">
        <v>3372</v>
      </c>
      <c r="L305" s="84">
        <f t="shared" si="70"/>
        <v>10.52</v>
      </c>
      <c r="M305" s="38">
        <f t="shared" si="71"/>
        <v>60</v>
      </c>
      <c r="N305" s="38">
        <f t="shared" si="72"/>
        <v>0</v>
      </c>
      <c r="O305" s="38">
        <f t="shared" si="73"/>
        <v>0</v>
      </c>
      <c r="P305" s="48">
        <v>10.49</v>
      </c>
      <c r="Q305" s="46">
        <v>30</v>
      </c>
      <c r="R305" s="46" t="s">
        <v>3372</v>
      </c>
      <c r="S305" s="48">
        <v>15.76</v>
      </c>
      <c r="T305" s="46">
        <v>30</v>
      </c>
      <c r="U305" s="46" t="s">
        <v>3372</v>
      </c>
      <c r="V305" s="48">
        <f t="shared" si="74"/>
        <v>13.125</v>
      </c>
      <c r="W305" s="46">
        <f t="shared" si="75"/>
        <v>60</v>
      </c>
      <c r="X305" s="46">
        <f t="shared" si="76"/>
        <v>0</v>
      </c>
      <c r="Y305" s="46">
        <f t="shared" si="77"/>
        <v>0</v>
      </c>
      <c r="Z305" s="46">
        <f t="shared" si="78"/>
        <v>0</v>
      </c>
      <c r="AA305" s="46">
        <f t="shared" si="79"/>
        <v>0</v>
      </c>
      <c r="AB305" s="46">
        <f t="shared" si="80"/>
        <v>0</v>
      </c>
      <c r="AC305" s="48">
        <f>IF(AB305=0,1,IF(AB305=1,0.99,IF(AB305=2,0.98,IF(AB305=3,0.97,IF(AB305=4,0.96,IF(AB305=5,0.95,IF(AB305=6,0.94)))))))</f>
        <v>1</v>
      </c>
      <c r="AD305" s="48">
        <f t="shared" si="81"/>
        <v>11.8225</v>
      </c>
      <c r="AE305" s="48">
        <f t="shared" si="82"/>
        <v>11.8225</v>
      </c>
      <c r="AF305" s="46">
        <f t="shared" si="83"/>
        <v>120</v>
      </c>
      <c r="AG305" s="128" t="s">
        <v>3453</v>
      </c>
      <c r="AH305" s="128" t="s">
        <v>3451</v>
      </c>
      <c r="AI305" s="128" t="s">
        <v>3454</v>
      </c>
      <c r="AJ305" s="128" t="s">
        <v>3452</v>
      </c>
      <c r="AK305" s="128" t="s">
        <v>3457</v>
      </c>
      <c r="AL305" s="128" t="s">
        <v>3455</v>
      </c>
      <c r="AM305" s="128" t="s">
        <v>3456</v>
      </c>
      <c r="AN305" s="128" t="s">
        <v>3458</v>
      </c>
      <c r="AO305" s="128" t="s">
        <v>3460</v>
      </c>
      <c r="AP305" s="128" t="s">
        <v>3459</v>
      </c>
      <c r="AQ305" s="191"/>
    </row>
    <row r="306" spans="1:43" s="16" customFormat="1" ht="27.75">
      <c r="A306" s="43">
        <v>299</v>
      </c>
      <c r="B306" s="44" t="s">
        <v>877</v>
      </c>
      <c r="C306" s="44" t="s">
        <v>878</v>
      </c>
      <c r="D306" s="45" t="s">
        <v>879</v>
      </c>
      <c r="E306" s="38">
        <v>8</v>
      </c>
      <c r="F306" s="48">
        <v>10.69</v>
      </c>
      <c r="G306" s="46">
        <v>30</v>
      </c>
      <c r="H306" s="46" t="s">
        <v>3373</v>
      </c>
      <c r="I306" s="48">
        <v>9.4600000000000009</v>
      </c>
      <c r="J306" s="46">
        <v>23</v>
      </c>
      <c r="K306" s="46" t="s">
        <v>3372</v>
      </c>
      <c r="L306" s="84">
        <f t="shared" si="70"/>
        <v>10.074999999999999</v>
      </c>
      <c r="M306" s="38">
        <f t="shared" si="71"/>
        <v>60</v>
      </c>
      <c r="N306" s="38">
        <f t="shared" si="72"/>
        <v>1</v>
      </c>
      <c r="O306" s="38">
        <f t="shared" si="73"/>
        <v>1</v>
      </c>
      <c r="P306" s="48">
        <v>9.9</v>
      </c>
      <c r="Q306" s="46">
        <v>12</v>
      </c>
      <c r="R306" s="46" t="s">
        <v>3373</v>
      </c>
      <c r="S306" s="48">
        <v>13.29</v>
      </c>
      <c r="T306" s="46">
        <v>30</v>
      </c>
      <c r="U306" s="46" t="s">
        <v>3372</v>
      </c>
      <c r="V306" s="48">
        <f t="shared" si="74"/>
        <v>11.594999999999999</v>
      </c>
      <c r="W306" s="46">
        <f t="shared" si="75"/>
        <v>60</v>
      </c>
      <c r="X306" s="46">
        <f t="shared" si="76"/>
        <v>1</v>
      </c>
      <c r="Y306" s="46">
        <f t="shared" si="77"/>
        <v>1</v>
      </c>
      <c r="Z306" s="46">
        <f t="shared" si="78"/>
        <v>2</v>
      </c>
      <c r="AA306" s="46">
        <f t="shared" si="79"/>
        <v>2</v>
      </c>
      <c r="AB306" s="46">
        <f t="shared" si="80"/>
        <v>4</v>
      </c>
      <c r="AC306" s="48">
        <f>IF(AB306=0,1,IF(AB306=1,0.99,IF(AB306=2,0.98,IF(AB306=3,0.97,IF(AB306=4,0.96,IF(AB306=5,0.95,IF(AB306=6,0.94)))))))</f>
        <v>0.96</v>
      </c>
      <c r="AD306" s="48">
        <f t="shared" si="81"/>
        <v>10.834999999999999</v>
      </c>
      <c r="AE306" s="48">
        <f t="shared" si="82"/>
        <v>10.401599999999998</v>
      </c>
      <c r="AF306" s="46">
        <f t="shared" si="83"/>
        <v>120</v>
      </c>
      <c r="AG306" s="128" t="s">
        <v>3453</v>
      </c>
      <c r="AH306" s="128" t="s">
        <v>3451</v>
      </c>
      <c r="AI306" s="128" t="s">
        <v>3456</v>
      </c>
      <c r="AJ306" s="128" t="s">
        <v>3457</v>
      </c>
      <c r="AK306" s="128" t="s">
        <v>3452</v>
      </c>
      <c r="AL306" s="128" t="s">
        <v>3460</v>
      </c>
      <c r="AM306" s="128" t="s">
        <v>3459</v>
      </c>
      <c r="AN306" s="128" t="s">
        <v>3454</v>
      </c>
      <c r="AO306" s="128" t="s">
        <v>3455</v>
      </c>
      <c r="AP306" s="128" t="s">
        <v>3458</v>
      </c>
      <c r="AQ306" s="191"/>
    </row>
    <row r="307" spans="1:43" s="16" customFormat="1" ht="27.75">
      <c r="A307" s="43">
        <v>300</v>
      </c>
      <c r="B307" s="44" t="s">
        <v>880</v>
      </c>
      <c r="C307" s="44" t="s">
        <v>881</v>
      </c>
      <c r="D307" s="45" t="s">
        <v>882</v>
      </c>
      <c r="E307" s="38">
        <v>8</v>
      </c>
      <c r="F307" s="48">
        <v>11.43</v>
      </c>
      <c r="G307" s="46">
        <v>30</v>
      </c>
      <c r="H307" s="46" t="s">
        <v>3372</v>
      </c>
      <c r="I307" s="48">
        <v>10.61</v>
      </c>
      <c r="J307" s="46">
        <v>30</v>
      </c>
      <c r="K307" s="46" t="s">
        <v>3372</v>
      </c>
      <c r="L307" s="84">
        <f t="shared" si="70"/>
        <v>11.02</v>
      </c>
      <c r="M307" s="38">
        <f t="shared" si="71"/>
        <v>60</v>
      </c>
      <c r="N307" s="38">
        <f t="shared" si="72"/>
        <v>0</v>
      </c>
      <c r="O307" s="38">
        <f t="shared" si="73"/>
        <v>0</v>
      </c>
      <c r="P307" s="48">
        <v>10.039999999999999</v>
      </c>
      <c r="Q307" s="46">
        <v>30</v>
      </c>
      <c r="R307" s="46" t="s">
        <v>3373</v>
      </c>
      <c r="S307" s="48">
        <v>14.13</v>
      </c>
      <c r="T307" s="46">
        <v>30</v>
      </c>
      <c r="U307" s="46" t="s">
        <v>3372</v>
      </c>
      <c r="V307" s="48">
        <f t="shared" si="74"/>
        <v>12.085000000000001</v>
      </c>
      <c r="W307" s="46">
        <f t="shared" si="75"/>
        <v>60</v>
      </c>
      <c r="X307" s="46">
        <f t="shared" si="76"/>
        <v>1</v>
      </c>
      <c r="Y307" s="46">
        <f t="shared" si="77"/>
        <v>0</v>
      </c>
      <c r="Z307" s="46">
        <f t="shared" si="78"/>
        <v>1</v>
      </c>
      <c r="AA307" s="46">
        <f t="shared" si="79"/>
        <v>0</v>
      </c>
      <c r="AB307" s="46">
        <f t="shared" si="80"/>
        <v>1</v>
      </c>
      <c r="AC307" s="48">
        <f>IF(AB307=0,1,IF(AB307=1,0.99,IF(AB307=2,0.98,IF(AB307=3,0.97,IF(AB307=4,0.96,IF(AB307=5,0.95,IF(AB307=6,0.94)))))))</f>
        <v>0.99</v>
      </c>
      <c r="AD307" s="48">
        <f t="shared" si="81"/>
        <v>11.5525</v>
      </c>
      <c r="AE307" s="48">
        <f t="shared" si="82"/>
        <v>11.436975</v>
      </c>
      <c r="AF307" s="46">
        <f t="shared" si="83"/>
        <v>120</v>
      </c>
      <c r="AG307" s="128" t="s">
        <v>3453</v>
      </c>
      <c r="AH307" s="128" t="s">
        <v>3456</v>
      </c>
      <c r="AI307" s="128" t="s">
        <v>3452</v>
      </c>
      <c r="AJ307" s="128" t="s">
        <v>3454</v>
      </c>
      <c r="AK307" s="128" t="s">
        <v>3451</v>
      </c>
      <c r="AL307" s="128" t="s">
        <v>3455</v>
      </c>
      <c r="AM307" s="128" t="s">
        <v>3457</v>
      </c>
      <c r="AN307" s="128" t="s">
        <v>3460</v>
      </c>
      <c r="AO307" s="128" t="s">
        <v>3458</v>
      </c>
      <c r="AP307" s="128" t="s">
        <v>3459</v>
      </c>
      <c r="AQ307" s="191"/>
    </row>
    <row r="308" spans="1:43" s="16" customFormat="1" ht="27.75">
      <c r="A308" s="43">
        <v>301</v>
      </c>
      <c r="B308" s="44" t="s">
        <v>883</v>
      </c>
      <c r="C308" s="44" t="s">
        <v>884</v>
      </c>
      <c r="D308" s="45" t="s">
        <v>885</v>
      </c>
      <c r="E308" s="38">
        <v>8</v>
      </c>
      <c r="F308" s="48">
        <v>10.61</v>
      </c>
      <c r="G308" s="46">
        <v>30</v>
      </c>
      <c r="H308" s="46" t="s">
        <v>3373</v>
      </c>
      <c r="I308" s="48">
        <v>9.4</v>
      </c>
      <c r="J308" s="46">
        <v>20</v>
      </c>
      <c r="K308" s="46" t="s">
        <v>3373</v>
      </c>
      <c r="L308" s="84">
        <f t="shared" si="70"/>
        <v>10.004999999999999</v>
      </c>
      <c r="M308" s="38">
        <f t="shared" si="71"/>
        <v>60</v>
      </c>
      <c r="N308" s="38">
        <f t="shared" si="72"/>
        <v>2</v>
      </c>
      <c r="O308" s="38">
        <f t="shared" si="73"/>
        <v>1</v>
      </c>
      <c r="P308" s="48">
        <v>10</v>
      </c>
      <c r="Q308" s="46">
        <v>30</v>
      </c>
      <c r="R308" s="46" t="s">
        <v>3373</v>
      </c>
      <c r="S308" s="48">
        <v>11.12</v>
      </c>
      <c r="T308" s="46">
        <v>30</v>
      </c>
      <c r="U308" s="46" t="s">
        <v>3372</v>
      </c>
      <c r="V308" s="48">
        <f t="shared" si="74"/>
        <v>10.559999999999999</v>
      </c>
      <c r="W308" s="46">
        <f t="shared" si="75"/>
        <v>60</v>
      </c>
      <c r="X308" s="46">
        <f t="shared" si="76"/>
        <v>1</v>
      </c>
      <c r="Y308" s="46">
        <f t="shared" si="77"/>
        <v>0</v>
      </c>
      <c r="Z308" s="46">
        <f t="shared" si="78"/>
        <v>3</v>
      </c>
      <c r="AA308" s="46">
        <f t="shared" si="79"/>
        <v>1</v>
      </c>
      <c r="AB308" s="46">
        <f t="shared" si="80"/>
        <v>4</v>
      </c>
      <c r="AC308" s="48">
        <f>IF(AB308=0,0.93,IF(AB308=1,0.92,IF(AB308=2,0.91,IF(AB308=3,0.9,IF(AB308=4,0.89,IF(AB308=5,0.88,IF(AB308=6,0.87)))))))</f>
        <v>0.89</v>
      </c>
      <c r="AD308" s="48">
        <f t="shared" si="81"/>
        <v>10.282499999999999</v>
      </c>
      <c r="AE308" s="48">
        <f t="shared" si="82"/>
        <v>9.1514249999999997</v>
      </c>
      <c r="AF308" s="46">
        <f t="shared" si="83"/>
        <v>120</v>
      </c>
      <c r="AG308" s="128" t="s">
        <v>3453</v>
      </c>
      <c r="AH308" s="128" t="s">
        <v>3455</v>
      </c>
      <c r="AI308" s="128" t="s">
        <v>3451</v>
      </c>
      <c r="AJ308" s="128" t="s">
        <v>3456</v>
      </c>
      <c r="AK308" s="128" t="s">
        <v>3452</v>
      </c>
      <c r="AL308" s="128" t="s">
        <v>3454</v>
      </c>
      <c r="AM308" s="128" t="s">
        <v>3460</v>
      </c>
      <c r="AN308" s="128" t="s">
        <v>3457</v>
      </c>
      <c r="AO308" s="128" t="s">
        <v>3458</v>
      </c>
      <c r="AP308" s="128" t="s">
        <v>3459</v>
      </c>
      <c r="AQ308" s="191"/>
    </row>
    <row r="309" spans="1:43" s="16" customFormat="1" ht="27.75">
      <c r="A309" s="43">
        <v>302</v>
      </c>
      <c r="B309" s="44" t="s">
        <v>886</v>
      </c>
      <c r="C309" s="44" t="s">
        <v>887</v>
      </c>
      <c r="D309" s="45" t="s">
        <v>888</v>
      </c>
      <c r="E309" s="38">
        <v>8</v>
      </c>
      <c r="F309" s="48">
        <v>10.02</v>
      </c>
      <c r="G309" s="46">
        <v>30</v>
      </c>
      <c r="H309" s="46" t="s">
        <v>3373</v>
      </c>
      <c r="I309" s="48">
        <v>11.01</v>
      </c>
      <c r="J309" s="46">
        <v>30</v>
      </c>
      <c r="K309" s="46" t="s">
        <v>3373</v>
      </c>
      <c r="L309" s="84">
        <f t="shared" si="70"/>
        <v>10.515000000000001</v>
      </c>
      <c r="M309" s="38">
        <f t="shared" si="71"/>
        <v>60</v>
      </c>
      <c r="N309" s="38">
        <f t="shared" si="72"/>
        <v>2</v>
      </c>
      <c r="O309" s="38">
        <f t="shared" si="73"/>
        <v>0</v>
      </c>
      <c r="P309" s="48">
        <v>10.11</v>
      </c>
      <c r="Q309" s="46">
        <v>30</v>
      </c>
      <c r="R309" s="46" t="s">
        <v>3372</v>
      </c>
      <c r="S309" s="48">
        <v>12.21</v>
      </c>
      <c r="T309" s="46">
        <v>30</v>
      </c>
      <c r="U309" s="46" t="s">
        <v>3372</v>
      </c>
      <c r="V309" s="48">
        <f t="shared" si="74"/>
        <v>11.16</v>
      </c>
      <c r="W309" s="46">
        <f t="shared" si="75"/>
        <v>60</v>
      </c>
      <c r="X309" s="46">
        <f t="shared" si="76"/>
        <v>0</v>
      </c>
      <c r="Y309" s="46">
        <f t="shared" si="77"/>
        <v>0</v>
      </c>
      <c r="Z309" s="46">
        <f t="shared" si="78"/>
        <v>2</v>
      </c>
      <c r="AA309" s="46">
        <f t="shared" si="79"/>
        <v>0</v>
      </c>
      <c r="AB309" s="46">
        <f t="shared" si="80"/>
        <v>2</v>
      </c>
      <c r="AC309" s="48">
        <f>IF(AB309=0,0.93,IF(AB309=1,0.92,IF(AB309=2,0.91,IF(AB309=3,0.9,IF(AB309=4,0.89,IF(AB309=5,0.88,IF(AB309=6,0.87)))))))</f>
        <v>0.91</v>
      </c>
      <c r="AD309" s="48">
        <f t="shared" si="81"/>
        <v>10.8375</v>
      </c>
      <c r="AE309" s="48">
        <f t="shared" si="82"/>
        <v>9.8621250000000007</v>
      </c>
      <c r="AF309" s="46">
        <f t="shared" si="83"/>
        <v>120</v>
      </c>
      <c r="AG309" s="128" t="s">
        <v>3452</v>
      </c>
      <c r="AH309" s="128" t="s">
        <v>3453</v>
      </c>
      <c r="AI309" s="128" t="s">
        <v>3455</v>
      </c>
      <c r="AJ309" s="128" t="s">
        <v>3456</v>
      </c>
      <c r="AK309" s="128" t="s">
        <v>3460</v>
      </c>
      <c r="AL309" s="128" t="s">
        <v>3454</v>
      </c>
      <c r="AM309" s="128" t="s">
        <v>3457</v>
      </c>
      <c r="AN309" s="128" t="s">
        <v>3459</v>
      </c>
      <c r="AO309" s="128" t="s">
        <v>3458</v>
      </c>
      <c r="AP309" s="128" t="s">
        <v>3451</v>
      </c>
      <c r="AQ309" s="191"/>
    </row>
    <row r="310" spans="1:43" s="16" customFormat="1" ht="27.75">
      <c r="A310" s="43">
        <v>303</v>
      </c>
      <c r="B310" s="44" t="s">
        <v>889</v>
      </c>
      <c r="C310" s="44" t="s">
        <v>890</v>
      </c>
      <c r="D310" s="45" t="s">
        <v>891</v>
      </c>
      <c r="E310" s="38">
        <v>8</v>
      </c>
      <c r="F310" s="48">
        <v>10.130000000000001</v>
      </c>
      <c r="G310" s="46">
        <v>30</v>
      </c>
      <c r="H310" s="46" t="s">
        <v>3372</v>
      </c>
      <c r="I310" s="48">
        <v>9.8699999999999992</v>
      </c>
      <c r="J310" s="46">
        <v>13</v>
      </c>
      <c r="K310" s="46" t="s">
        <v>3373</v>
      </c>
      <c r="L310" s="84">
        <f t="shared" si="70"/>
        <v>10</v>
      </c>
      <c r="M310" s="38">
        <f t="shared" si="71"/>
        <v>60</v>
      </c>
      <c r="N310" s="38">
        <f t="shared" si="72"/>
        <v>1</v>
      </c>
      <c r="O310" s="38">
        <f t="shared" si="73"/>
        <v>1</v>
      </c>
      <c r="P310" s="48">
        <v>8.17</v>
      </c>
      <c r="Q310" s="46">
        <v>5</v>
      </c>
      <c r="R310" s="46" t="s">
        <v>3373</v>
      </c>
      <c r="S310" s="48">
        <v>0.99</v>
      </c>
      <c r="T310" s="46">
        <v>0</v>
      </c>
      <c r="U310" s="46" t="s">
        <v>3373</v>
      </c>
      <c r="V310" s="48">
        <f t="shared" si="74"/>
        <v>4.58</v>
      </c>
      <c r="W310" s="46">
        <f t="shared" si="75"/>
        <v>5</v>
      </c>
      <c r="X310" s="46">
        <f t="shared" si="76"/>
        <v>2</v>
      </c>
      <c r="Y310" s="46">
        <f t="shared" si="77"/>
        <v>1</v>
      </c>
      <c r="Z310" s="46">
        <f t="shared" si="78"/>
        <v>3</v>
      </c>
      <c r="AA310" s="46">
        <f t="shared" si="79"/>
        <v>2</v>
      </c>
      <c r="AB310" s="46">
        <f t="shared" si="80"/>
        <v>5</v>
      </c>
      <c r="AC310" s="48">
        <f>IF(AB310=0,1,IF(AB310=1,0.99,IF(AB310=2,0.98,IF(AB310=3,0.97,IF(AB310=4,0.96,IF(AB310=5,0.95,IF(AB310=6,0.94)))))))</f>
        <v>0.95</v>
      </c>
      <c r="AD310" s="48">
        <f t="shared" si="81"/>
        <v>7.29</v>
      </c>
      <c r="AE310" s="48">
        <f t="shared" si="82"/>
        <v>6.9254999999999995</v>
      </c>
      <c r="AF310" s="46">
        <f t="shared" si="83"/>
        <v>65</v>
      </c>
      <c r="AG310" s="128" t="s">
        <v>3451</v>
      </c>
      <c r="AH310" s="128" t="s">
        <v>3452</v>
      </c>
      <c r="AI310" s="128" t="s">
        <v>3453</v>
      </c>
      <c r="AJ310" s="128" t="s">
        <v>3455</v>
      </c>
      <c r="AK310" s="128" t="s">
        <v>3456</v>
      </c>
      <c r="AL310" s="128" t="s">
        <v>3457</v>
      </c>
      <c r="AM310" s="128" t="s">
        <v>3460</v>
      </c>
      <c r="AN310" s="128" t="s">
        <v>3454</v>
      </c>
      <c r="AO310" s="128" t="s">
        <v>3459</v>
      </c>
      <c r="AP310" s="128" t="s">
        <v>3458</v>
      </c>
      <c r="AQ310" s="191"/>
    </row>
    <row r="311" spans="1:43" s="16" customFormat="1" ht="27.75">
      <c r="A311" s="43">
        <v>304</v>
      </c>
      <c r="B311" s="37" t="s">
        <v>892</v>
      </c>
      <c r="C311" s="37" t="s">
        <v>893</v>
      </c>
      <c r="D311" s="45" t="s">
        <v>894</v>
      </c>
      <c r="E311" s="38">
        <v>8</v>
      </c>
      <c r="F311" s="48">
        <v>10.02</v>
      </c>
      <c r="G311" s="46">
        <v>30</v>
      </c>
      <c r="H311" s="46" t="s">
        <v>3373</v>
      </c>
      <c r="I311" s="48">
        <v>9.98</v>
      </c>
      <c r="J311" s="46">
        <v>24</v>
      </c>
      <c r="K311" s="46" t="s">
        <v>3373</v>
      </c>
      <c r="L311" s="84">
        <f t="shared" si="70"/>
        <v>10</v>
      </c>
      <c r="M311" s="38">
        <f t="shared" si="71"/>
        <v>60</v>
      </c>
      <c r="N311" s="38">
        <f t="shared" si="72"/>
        <v>2</v>
      </c>
      <c r="O311" s="38">
        <f t="shared" si="73"/>
        <v>1</v>
      </c>
      <c r="P311" s="48">
        <v>7.54</v>
      </c>
      <c r="Q311" s="46">
        <v>9</v>
      </c>
      <c r="R311" s="46" t="s">
        <v>3373</v>
      </c>
      <c r="S311" s="48">
        <v>10</v>
      </c>
      <c r="T311" s="46">
        <v>30</v>
      </c>
      <c r="U311" s="46" t="s">
        <v>3373</v>
      </c>
      <c r="V311" s="48">
        <f t="shared" si="74"/>
        <v>8.77</v>
      </c>
      <c r="W311" s="46">
        <f t="shared" si="75"/>
        <v>39</v>
      </c>
      <c r="X311" s="46">
        <f t="shared" si="76"/>
        <v>2</v>
      </c>
      <c r="Y311" s="46">
        <f t="shared" si="77"/>
        <v>1</v>
      </c>
      <c r="Z311" s="46">
        <f t="shared" si="78"/>
        <v>4</v>
      </c>
      <c r="AA311" s="46">
        <f t="shared" si="79"/>
        <v>2</v>
      </c>
      <c r="AB311" s="46">
        <f t="shared" si="80"/>
        <v>6</v>
      </c>
      <c r="AC311" s="48">
        <f>IF(AB311=0,0.93,IF(AB311=1,0.92,IF(AB311=2,0.91,IF(AB311=3,0.9,IF(AB311=4,0.89,IF(AB311=5,0.88,IF(AB311=6,0.87)))))))</f>
        <v>0.87</v>
      </c>
      <c r="AD311" s="48">
        <f t="shared" si="81"/>
        <v>9.3849999999999998</v>
      </c>
      <c r="AE311" s="48">
        <f t="shared" si="82"/>
        <v>8.1649499999999993</v>
      </c>
      <c r="AF311" s="46">
        <f t="shared" si="83"/>
        <v>99</v>
      </c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91"/>
    </row>
    <row r="312" spans="1:43" s="16" customFormat="1" ht="27.75">
      <c r="A312" s="43">
        <v>305</v>
      </c>
      <c r="B312" s="37" t="s">
        <v>895</v>
      </c>
      <c r="C312" s="37" t="s">
        <v>288</v>
      </c>
      <c r="D312" s="45" t="s">
        <v>896</v>
      </c>
      <c r="E312" s="38">
        <v>8</v>
      </c>
      <c r="F312" s="48">
        <v>10</v>
      </c>
      <c r="G312" s="46">
        <v>30</v>
      </c>
      <c r="H312" s="46" t="s">
        <v>3373</v>
      </c>
      <c r="I312" s="48">
        <v>10</v>
      </c>
      <c r="J312" s="46">
        <v>30</v>
      </c>
      <c r="K312" s="46" t="s">
        <v>3373</v>
      </c>
      <c r="L312" s="84">
        <f t="shared" si="70"/>
        <v>10</v>
      </c>
      <c r="M312" s="38">
        <f t="shared" si="71"/>
        <v>60</v>
      </c>
      <c r="N312" s="38">
        <f t="shared" si="72"/>
        <v>2</v>
      </c>
      <c r="O312" s="38">
        <f t="shared" si="73"/>
        <v>0</v>
      </c>
      <c r="P312" s="48">
        <v>9.76</v>
      </c>
      <c r="Q312" s="46">
        <v>18</v>
      </c>
      <c r="R312" s="46" t="s">
        <v>3373</v>
      </c>
      <c r="S312" s="48">
        <v>11.77</v>
      </c>
      <c r="T312" s="46">
        <v>30</v>
      </c>
      <c r="U312" s="46" t="s">
        <v>3372</v>
      </c>
      <c r="V312" s="48">
        <f t="shared" si="74"/>
        <v>10.765000000000001</v>
      </c>
      <c r="W312" s="46">
        <f t="shared" si="75"/>
        <v>60</v>
      </c>
      <c r="X312" s="46">
        <f t="shared" si="76"/>
        <v>1</v>
      </c>
      <c r="Y312" s="46">
        <f t="shared" si="77"/>
        <v>1</v>
      </c>
      <c r="Z312" s="46">
        <f t="shared" si="78"/>
        <v>3</v>
      </c>
      <c r="AA312" s="46">
        <f t="shared" si="79"/>
        <v>1</v>
      </c>
      <c r="AB312" s="46">
        <f t="shared" si="80"/>
        <v>4</v>
      </c>
      <c r="AC312" s="48">
        <f>IF(AB312=0,0.86,IF(AB312=1,0.85,IF(AB312=2,0.84,IF(AB312=3,0.83,IF(AB312=4,0.82,IF(AB312=5,0.81,IF(AB312=6,0.8)))))))</f>
        <v>0.82</v>
      </c>
      <c r="AD312" s="48">
        <f t="shared" si="81"/>
        <v>10.3825</v>
      </c>
      <c r="AE312" s="48">
        <f t="shared" si="82"/>
        <v>8.5136500000000002</v>
      </c>
      <c r="AF312" s="46">
        <f t="shared" si="83"/>
        <v>120</v>
      </c>
      <c r="AG312" s="128" t="s">
        <v>3456</v>
      </c>
      <c r="AH312" s="128" t="s">
        <v>3453</v>
      </c>
      <c r="AI312" s="128" t="s">
        <v>3457</v>
      </c>
      <c r="AJ312" s="128" t="s">
        <v>3452</v>
      </c>
      <c r="AK312" s="128" t="s">
        <v>3451</v>
      </c>
      <c r="AL312" s="128" t="s">
        <v>3454</v>
      </c>
      <c r="AM312" s="128" t="s">
        <v>3455</v>
      </c>
      <c r="AN312" s="128" t="s">
        <v>3458</v>
      </c>
      <c r="AO312" s="128" t="s">
        <v>3459</v>
      </c>
      <c r="AP312" s="128" t="s">
        <v>3460</v>
      </c>
      <c r="AQ312" s="191"/>
    </row>
    <row r="313" spans="1:43" s="16" customFormat="1" ht="27.75">
      <c r="A313" s="43">
        <v>306</v>
      </c>
      <c r="B313" s="44" t="s">
        <v>897</v>
      </c>
      <c r="C313" s="44" t="s">
        <v>898</v>
      </c>
      <c r="D313" s="45" t="s">
        <v>899</v>
      </c>
      <c r="E313" s="38">
        <v>8</v>
      </c>
      <c r="F313" s="48">
        <v>11.44</v>
      </c>
      <c r="G313" s="46">
        <v>30</v>
      </c>
      <c r="H313" s="46" t="s">
        <v>3372</v>
      </c>
      <c r="I313" s="48">
        <v>9.74</v>
      </c>
      <c r="J313" s="46">
        <v>18</v>
      </c>
      <c r="K313" s="46" t="s">
        <v>3372</v>
      </c>
      <c r="L313" s="84">
        <f t="shared" si="70"/>
        <v>10.59</v>
      </c>
      <c r="M313" s="38">
        <f t="shared" si="71"/>
        <v>60</v>
      </c>
      <c r="N313" s="38">
        <f t="shared" si="72"/>
        <v>0</v>
      </c>
      <c r="O313" s="38">
        <f t="shared" si="73"/>
        <v>1</v>
      </c>
      <c r="P313" s="48">
        <v>10.63</v>
      </c>
      <c r="Q313" s="46">
        <v>30</v>
      </c>
      <c r="R313" s="46" t="s">
        <v>3372</v>
      </c>
      <c r="S313" s="48">
        <v>12.71</v>
      </c>
      <c r="T313" s="46">
        <v>30</v>
      </c>
      <c r="U313" s="46" t="s">
        <v>3372</v>
      </c>
      <c r="V313" s="48">
        <f t="shared" si="74"/>
        <v>11.670000000000002</v>
      </c>
      <c r="W313" s="46">
        <f t="shared" si="75"/>
        <v>60</v>
      </c>
      <c r="X313" s="46">
        <f t="shared" si="76"/>
        <v>0</v>
      </c>
      <c r="Y313" s="46">
        <f t="shared" si="77"/>
        <v>0</v>
      </c>
      <c r="Z313" s="46">
        <f t="shared" si="78"/>
        <v>0</v>
      </c>
      <c r="AA313" s="46">
        <f t="shared" si="79"/>
        <v>1</v>
      </c>
      <c r="AB313" s="46">
        <f t="shared" si="80"/>
        <v>1</v>
      </c>
      <c r="AC313" s="48">
        <f>IF(AB313=0,1,IF(AB313=1,0.99,IF(AB313=2,0.98,IF(AB313=3,0.97,IF(AB313=4,0.96,IF(AB313=5,0.95,IF(AB313=6,0.94)))))))</f>
        <v>0.99</v>
      </c>
      <c r="AD313" s="48">
        <f t="shared" si="81"/>
        <v>11.13</v>
      </c>
      <c r="AE313" s="48">
        <f t="shared" si="82"/>
        <v>11.018700000000001</v>
      </c>
      <c r="AF313" s="46">
        <f t="shared" si="83"/>
        <v>120</v>
      </c>
      <c r="AG313" s="128" t="s">
        <v>3456</v>
      </c>
      <c r="AH313" s="128" t="s">
        <v>3452</v>
      </c>
      <c r="AI313" s="128" t="s">
        <v>3454</v>
      </c>
      <c r="AJ313" s="128" t="s">
        <v>3451</v>
      </c>
      <c r="AK313" s="128" t="s">
        <v>3457</v>
      </c>
      <c r="AL313" s="128" t="s">
        <v>3453</v>
      </c>
      <c r="AM313" s="128" t="s">
        <v>3455</v>
      </c>
      <c r="AN313" s="128" t="s">
        <v>3460</v>
      </c>
      <c r="AO313" s="128" t="s">
        <v>3458</v>
      </c>
      <c r="AP313" s="128" t="s">
        <v>3459</v>
      </c>
      <c r="AQ313" s="191"/>
    </row>
    <row r="314" spans="1:43" s="16" customFormat="1" ht="27.75">
      <c r="A314" s="43">
        <v>307</v>
      </c>
      <c r="B314" s="37" t="s">
        <v>900</v>
      </c>
      <c r="C314" s="37" t="s">
        <v>901</v>
      </c>
      <c r="D314" s="45" t="s">
        <v>902</v>
      </c>
      <c r="E314" s="38">
        <v>8</v>
      </c>
      <c r="F314" s="48">
        <v>10.039999999999999</v>
      </c>
      <c r="G314" s="46">
        <v>30</v>
      </c>
      <c r="H314" s="46" t="s">
        <v>3373</v>
      </c>
      <c r="I314" s="48">
        <v>10.039999999999999</v>
      </c>
      <c r="J314" s="46">
        <v>30</v>
      </c>
      <c r="K314" s="46" t="s">
        <v>3372</v>
      </c>
      <c r="L314" s="84">
        <f t="shared" si="70"/>
        <v>10.039999999999999</v>
      </c>
      <c r="M314" s="38">
        <f t="shared" si="71"/>
        <v>60</v>
      </c>
      <c r="N314" s="38">
        <f t="shared" si="72"/>
        <v>1</v>
      </c>
      <c r="O314" s="38">
        <f t="shared" si="73"/>
        <v>0</v>
      </c>
      <c r="P314" s="48">
        <v>9.7100000000000009</v>
      </c>
      <c r="Q314" s="46">
        <v>18</v>
      </c>
      <c r="R314" s="46" t="s">
        <v>3372</v>
      </c>
      <c r="S314" s="48">
        <v>10.88</v>
      </c>
      <c r="T314" s="46">
        <v>30</v>
      </c>
      <c r="U314" s="46" t="s">
        <v>3373</v>
      </c>
      <c r="V314" s="48">
        <f t="shared" si="74"/>
        <v>10.295000000000002</v>
      </c>
      <c r="W314" s="46">
        <f t="shared" si="75"/>
        <v>60</v>
      </c>
      <c r="X314" s="46">
        <f t="shared" si="76"/>
        <v>1</v>
      </c>
      <c r="Y314" s="46">
        <f t="shared" si="77"/>
        <v>1</v>
      </c>
      <c r="Z314" s="46">
        <f t="shared" si="78"/>
        <v>2</v>
      </c>
      <c r="AA314" s="46">
        <f t="shared" si="79"/>
        <v>1</v>
      </c>
      <c r="AB314" s="46">
        <f t="shared" si="80"/>
        <v>3</v>
      </c>
      <c r="AC314" s="48">
        <f>IF(AB314=0,0.79,IF(AB314=1,0.78,IF(AB314=2,0.77,IF(AB314=3,0.76,IF(AB314=4,0.75,IF(AB314=5,0.74,IF(AB314=6,0.73)))))))</f>
        <v>0.76</v>
      </c>
      <c r="AD314" s="48">
        <f t="shared" si="81"/>
        <v>10.1675</v>
      </c>
      <c r="AE314" s="48">
        <f t="shared" si="82"/>
        <v>7.7273000000000005</v>
      </c>
      <c r="AF314" s="46">
        <f t="shared" si="83"/>
        <v>120</v>
      </c>
      <c r="AG314" s="128" t="s">
        <v>3453</v>
      </c>
      <c r="AH314" s="128" t="s">
        <v>3451</v>
      </c>
      <c r="AI314" s="128" t="s">
        <v>3452</v>
      </c>
      <c r="AJ314" s="128" t="s">
        <v>3457</v>
      </c>
      <c r="AK314" s="128" t="s">
        <v>3454</v>
      </c>
      <c r="AL314" s="128" t="s">
        <v>3456</v>
      </c>
      <c r="AM314" s="128" t="s">
        <v>3455</v>
      </c>
      <c r="AN314" s="128" t="s">
        <v>3460</v>
      </c>
      <c r="AO314" s="128" t="s">
        <v>3459</v>
      </c>
      <c r="AP314" s="128" t="s">
        <v>3458</v>
      </c>
      <c r="AQ314" s="191"/>
    </row>
    <row r="315" spans="1:43" s="16" customFormat="1" ht="27.75">
      <c r="A315" s="43">
        <v>308</v>
      </c>
      <c r="B315" s="44" t="s">
        <v>903</v>
      </c>
      <c r="C315" s="44" t="s">
        <v>904</v>
      </c>
      <c r="D315" s="45" t="s">
        <v>905</v>
      </c>
      <c r="E315" s="38">
        <v>8</v>
      </c>
      <c r="F315" s="48">
        <v>12.05</v>
      </c>
      <c r="G315" s="46">
        <v>30</v>
      </c>
      <c r="H315" s="46" t="s">
        <v>3372</v>
      </c>
      <c r="I315" s="48">
        <v>8.9700000000000006</v>
      </c>
      <c r="J315" s="46">
        <v>17</v>
      </c>
      <c r="K315" s="46" t="s">
        <v>3372</v>
      </c>
      <c r="L315" s="84">
        <f t="shared" si="70"/>
        <v>10.510000000000002</v>
      </c>
      <c r="M315" s="38">
        <f t="shared" si="71"/>
        <v>60</v>
      </c>
      <c r="N315" s="38">
        <f t="shared" si="72"/>
        <v>0</v>
      </c>
      <c r="O315" s="38">
        <f t="shared" si="73"/>
        <v>1</v>
      </c>
      <c r="P315" s="48">
        <v>11.15</v>
      </c>
      <c r="Q315" s="46">
        <v>30</v>
      </c>
      <c r="R315" s="46" t="s">
        <v>3372</v>
      </c>
      <c r="S315" s="48">
        <v>12.46</v>
      </c>
      <c r="T315" s="46">
        <v>30</v>
      </c>
      <c r="U315" s="46" t="s">
        <v>3372</v>
      </c>
      <c r="V315" s="48">
        <f t="shared" si="74"/>
        <v>11.805</v>
      </c>
      <c r="W315" s="46">
        <f t="shared" si="75"/>
        <v>60</v>
      </c>
      <c r="X315" s="46">
        <f t="shared" si="76"/>
        <v>0</v>
      </c>
      <c r="Y315" s="46">
        <f t="shared" si="77"/>
        <v>0</v>
      </c>
      <c r="Z315" s="46">
        <f t="shared" si="78"/>
        <v>0</v>
      </c>
      <c r="AA315" s="46">
        <f t="shared" si="79"/>
        <v>1</v>
      </c>
      <c r="AB315" s="46">
        <f t="shared" si="80"/>
        <v>1</v>
      </c>
      <c r="AC315" s="48">
        <f>IF(AB315=0,1,IF(AB315=1,0.99,IF(AB315=2,0.98,IF(AB315=3,0.97,IF(AB315=4,0.96,IF(AB315=5,0.95,IF(AB315=6,0.94)))))))</f>
        <v>0.99</v>
      </c>
      <c r="AD315" s="48">
        <f t="shared" si="81"/>
        <v>11.157500000000001</v>
      </c>
      <c r="AE315" s="48">
        <f t="shared" si="82"/>
        <v>11.045925</v>
      </c>
      <c r="AF315" s="46">
        <f t="shared" si="83"/>
        <v>120</v>
      </c>
      <c r="AG315" s="128" t="s">
        <v>3453</v>
      </c>
      <c r="AH315" s="128" t="s">
        <v>3456</v>
      </c>
      <c r="AI315" s="128" t="s">
        <v>3452</v>
      </c>
      <c r="AJ315" s="128" t="s">
        <v>3455</v>
      </c>
      <c r="AK315" s="128" t="s">
        <v>3454</v>
      </c>
      <c r="AL315" s="128" t="s">
        <v>3457</v>
      </c>
      <c r="AM315" s="128" t="s">
        <v>3451</v>
      </c>
      <c r="AN315" s="128" t="s">
        <v>3459</v>
      </c>
      <c r="AO315" s="128" t="s">
        <v>3460</v>
      </c>
      <c r="AP315" s="128" t="s">
        <v>3458</v>
      </c>
      <c r="AQ315" s="191"/>
    </row>
    <row r="316" spans="1:43" s="16" customFormat="1" ht="27.75">
      <c r="A316" s="43">
        <v>309</v>
      </c>
      <c r="B316" s="37" t="s">
        <v>906</v>
      </c>
      <c r="C316" s="37" t="s">
        <v>907</v>
      </c>
      <c r="D316" s="45" t="s">
        <v>908</v>
      </c>
      <c r="E316" s="38">
        <v>8</v>
      </c>
      <c r="F316" s="48">
        <v>10.01</v>
      </c>
      <c r="G316" s="46">
        <v>30</v>
      </c>
      <c r="H316" s="46" t="s">
        <v>3372</v>
      </c>
      <c r="I316" s="48">
        <v>10</v>
      </c>
      <c r="J316" s="46">
        <v>30</v>
      </c>
      <c r="K316" s="46" t="s">
        <v>3373</v>
      </c>
      <c r="L316" s="84">
        <f t="shared" si="70"/>
        <v>10.004999999999999</v>
      </c>
      <c r="M316" s="38">
        <f t="shared" si="71"/>
        <v>60</v>
      </c>
      <c r="N316" s="38">
        <f t="shared" si="72"/>
        <v>1</v>
      </c>
      <c r="O316" s="38">
        <f t="shared" si="73"/>
        <v>0</v>
      </c>
      <c r="P316" s="48">
        <v>10.72</v>
      </c>
      <c r="Q316" s="46">
        <v>30</v>
      </c>
      <c r="R316" s="46" t="s">
        <v>3372</v>
      </c>
      <c r="S316" s="48">
        <v>11.77</v>
      </c>
      <c r="T316" s="46">
        <v>30</v>
      </c>
      <c r="U316" s="46" t="s">
        <v>3372</v>
      </c>
      <c r="V316" s="48">
        <f t="shared" si="74"/>
        <v>11.245000000000001</v>
      </c>
      <c r="W316" s="46">
        <f t="shared" si="75"/>
        <v>60</v>
      </c>
      <c r="X316" s="46">
        <f t="shared" si="76"/>
        <v>0</v>
      </c>
      <c r="Y316" s="46">
        <f t="shared" si="77"/>
        <v>0</v>
      </c>
      <c r="Z316" s="46">
        <f t="shared" si="78"/>
        <v>1</v>
      </c>
      <c r="AA316" s="46">
        <f t="shared" si="79"/>
        <v>0</v>
      </c>
      <c r="AB316" s="46">
        <f t="shared" si="80"/>
        <v>1</v>
      </c>
      <c r="AC316" s="48">
        <f>IF(AB316=0,0.93,IF(AB316=1,0.92,IF(AB316=2,0.91,IF(AB316=3,0.9,IF(AB316=4,0.89,IF(AB316=5,0.88,IF(AB316=6,0.87)))))))</f>
        <v>0.92</v>
      </c>
      <c r="AD316" s="48">
        <f t="shared" si="81"/>
        <v>10.625</v>
      </c>
      <c r="AE316" s="48">
        <f t="shared" si="82"/>
        <v>9.7750000000000004</v>
      </c>
      <c r="AF316" s="46">
        <f t="shared" si="83"/>
        <v>120</v>
      </c>
      <c r="AG316" s="128" t="s">
        <v>3456</v>
      </c>
      <c r="AH316" s="128" t="s">
        <v>3454</v>
      </c>
      <c r="AI316" s="128" t="s">
        <v>3452</v>
      </c>
      <c r="AJ316" s="128" t="s">
        <v>3451</v>
      </c>
      <c r="AK316" s="128" t="s">
        <v>3455</v>
      </c>
      <c r="AL316" s="128" t="s">
        <v>3453</v>
      </c>
      <c r="AM316" s="128" t="s">
        <v>3460</v>
      </c>
      <c r="AN316" s="128" t="s">
        <v>3459</v>
      </c>
      <c r="AO316" s="128" t="s">
        <v>3457</v>
      </c>
      <c r="AP316" s="128" t="s">
        <v>3458</v>
      </c>
      <c r="AQ316" s="191"/>
    </row>
    <row r="317" spans="1:43" s="16" customFormat="1" ht="27.75">
      <c r="A317" s="43">
        <v>310</v>
      </c>
      <c r="B317" s="44" t="s">
        <v>909</v>
      </c>
      <c r="C317" s="44" t="s">
        <v>910</v>
      </c>
      <c r="D317" s="45" t="s">
        <v>911</v>
      </c>
      <c r="E317" s="38">
        <v>8</v>
      </c>
      <c r="F317" s="48">
        <v>10</v>
      </c>
      <c r="G317" s="46">
        <v>30</v>
      </c>
      <c r="H317" s="46" t="s">
        <v>3373</v>
      </c>
      <c r="I317" s="48">
        <v>10</v>
      </c>
      <c r="J317" s="46">
        <v>30</v>
      </c>
      <c r="K317" s="46" t="s">
        <v>3373</v>
      </c>
      <c r="L317" s="84">
        <f t="shared" si="70"/>
        <v>10</v>
      </c>
      <c r="M317" s="38">
        <f t="shared" si="71"/>
        <v>60</v>
      </c>
      <c r="N317" s="38">
        <f t="shared" si="72"/>
        <v>2</v>
      </c>
      <c r="O317" s="38">
        <f t="shared" si="73"/>
        <v>0</v>
      </c>
      <c r="P317" s="48">
        <v>8.49</v>
      </c>
      <c r="Q317" s="46">
        <v>10</v>
      </c>
      <c r="R317" s="46" t="s">
        <v>3373</v>
      </c>
      <c r="S317" s="48">
        <v>10.46</v>
      </c>
      <c r="T317" s="46">
        <v>30</v>
      </c>
      <c r="U317" s="46" t="s">
        <v>3372</v>
      </c>
      <c r="V317" s="48">
        <f t="shared" si="74"/>
        <v>9.4750000000000014</v>
      </c>
      <c r="W317" s="46">
        <f t="shared" si="75"/>
        <v>40</v>
      </c>
      <c r="X317" s="46">
        <f t="shared" si="76"/>
        <v>1</v>
      </c>
      <c r="Y317" s="46">
        <f t="shared" si="77"/>
        <v>1</v>
      </c>
      <c r="Z317" s="46">
        <f t="shared" si="78"/>
        <v>3</v>
      </c>
      <c r="AA317" s="46">
        <f t="shared" si="79"/>
        <v>1</v>
      </c>
      <c r="AB317" s="46">
        <f t="shared" si="80"/>
        <v>4</v>
      </c>
      <c r="AC317" s="48">
        <f>IF(AB317=0,1,IF(AB317=1,0.99,IF(AB317=2,0.98,IF(AB317=3,0.97,IF(AB317=4,0.96,IF(AB317=5,0.95,IF(AB317=6,0.94)))))))</f>
        <v>0.96</v>
      </c>
      <c r="AD317" s="48">
        <f t="shared" si="81"/>
        <v>9.7375000000000007</v>
      </c>
      <c r="AE317" s="48">
        <f t="shared" si="82"/>
        <v>9.3480000000000008</v>
      </c>
      <c r="AF317" s="46">
        <f t="shared" si="83"/>
        <v>100</v>
      </c>
      <c r="AG317" s="128" t="s">
        <v>3453</v>
      </c>
      <c r="AH317" s="128" t="s">
        <v>3451</v>
      </c>
      <c r="AI317" s="128" t="s">
        <v>3456</v>
      </c>
      <c r="AJ317" s="128" t="s">
        <v>3457</v>
      </c>
      <c r="AK317" s="128" t="s">
        <v>3452</v>
      </c>
      <c r="AL317" s="128" t="s">
        <v>3454</v>
      </c>
      <c r="AM317" s="128" t="s">
        <v>3455</v>
      </c>
      <c r="AN317" s="128" t="s">
        <v>3460</v>
      </c>
      <c r="AO317" s="128" t="s">
        <v>3458</v>
      </c>
      <c r="AP317" s="128" t="s">
        <v>3459</v>
      </c>
      <c r="AQ317" s="191"/>
    </row>
    <row r="318" spans="1:43" s="16" customFormat="1" ht="27.75">
      <c r="A318" s="43">
        <v>311</v>
      </c>
      <c r="B318" s="44" t="s">
        <v>912</v>
      </c>
      <c r="C318" s="44" t="s">
        <v>913</v>
      </c>
      <c r="D318" s="45" t="s">
        <v>914</v>
      </c>
      <c r="E318" s="38">
        <v>8</v>
      </c>
      <c r="F318" s="48">
        <v>10.67</v>
      </c>
      <c r="G318" s="46">
        <v>30</v>
      </c>
      <c r="H318" s="46" t="s">
        <v>3372</v>
      </c>
      <c r="I318" s="48">
        <v>9.33</v>
      </c>
      <c r="J318" s="46">
        <v>18</v>
      </c>
      <c r="K318" s="46" t="s">
        <v>3373</v>
      </c>
      <c r="L318" s="84">
        <f t="shared" si="70"/>
        <v>10</v>
      </c>
      <c r="M318" s="38">
        <f t="shared" si="71"/>
        <v>60</v>
      </c>
      <c r="N318" s="38">
        <f t="shared" si="72"/>
        <v>1</v>
      </c>
      <c r="O318" s="38">
        <f t="shared" si="73"/>
        <v>1</v>
      </c>
      <c r="P318" s="48">
        <v>10.36</v>
      </c>
      <c r="Q318" s="46">
        <v>30</v>
      </c>
      <c r="R318" s="46" t="s">
        <v>3373</v>
      </c>
      <c r="S318" s="48">
        <v>10.91</v>
      </c>
      <c r="T318" s="46">
        <v>30</v>
      </c>
      <c r="U318" s="46" t="s">
        <v>3372</v>
      </c>
      <c r="V318" s="48">
        <f t="shared" si="74"/>
        <v>10.635</v>
      </c>
      <c r="W318" s="46">
        <f t="shared" si="75"/>
        <v>60</v>
      </c>
      <c r="X318" s="46">
        <f t="shared" si="76"/>
        <v>1</v>
      </c>
      <c r="Y318" s="46">
        <f t="shared" si="77"/>
        <v>0</v>
      </c>
      <c r="Z318" s="46">
        <f t="shared" si="78"/>
        <v>2</v>
      </c>
      <c r="AA318" s="46">
        <f t="shared" si="79"/>
        <v>1</v>
      </c>
      <c r="AB318" s="46">
        <f t="shared" si="80"/>
        <v>3</v>
      </c>
      <c r="AC318" s="48">
        <f>IF(AB318=0,0.93,IF(AB318=1,0.92,IF(AB318=2,0.91,IF(AB318=3,0.9,IF(AB318=4,0.89,IF(AB318=5,0.88,IF(AB318=6,0.87)))))))</f>
        <v>0.9</v>
      </c>
      <c r="AD318" s="48">
        <f t="shared" si="81"/>
        <v>10.317499999999999</v>
      </c>
      <c r="AE318" s="48">
        <f t="shared" si="82"/>
        <v>9.2857500000000002</v>
      </c>
      <c r="AF318" s="46">
        <f t="shared" si="83"/>
        <v>120</v>
      </c>
      <c r="AG318" s="128" t="s">
        <v>3451</v>
      </c>
      <c r="AH318" s="128" t="s">
        <v>3456</v>
      </c>
      <c r="AI318" s="128" t="s">
        <v>3452</v>
      </c>
      <c r="AJ318" s="128" t="s">
        <v>3453</v>
      </c>
      <c r="AK318" s="128" t="s">
        <v>3454</v>
      </c>
      <c r="AL318" s="128" t="s">
        <v>3455</v>
      </c>
      <c r="AM318" s="128" t="s">
        <v>3457</v>
      </c>
      <c r="AN318" s="128" t="s">
        <v>3458</v>
      </c>
      <c r="AO318" s="128" t="s">
        <v>3460</v>
      </c>
      <c r="AP318" s="128" t="s">
        <v>3459</v>
      </c>
      <c r="AQ318" s="191"/>
    </row>
    <row r="319" spans="1:43" s="16" customFormat="1" ht="27.75">
      <c r="A319" s="43">
        <v>312</v>
      </c>
      <c r="B319" s="44" t="s">
        <v>915</v>
      </c>
      <c r="C319" s="44" t="s">
        <v>916</v>
      </c>
      <c r="D319" s="45" t="s">
        <v>917</v>
      </c>
      <c r="E319" s="38">
        <v>8</v>
      </c>
      <c r="F319" s="48">
        <v>10.69</v>
      </c>
      <c r="G319" s="46">
        <v>30</v>
      </c>
      <c r="H319" s="46" t="s">
        <v>3373</v>
      </c>
      <c r="I319" s="48">
        <v>9.31</v>
      </c>
      <c r="J319" s="46">
        <v>12</v>
      </c>
      <c r="K319" s="46" t="s">
        <v>3373</v>
      </c>
      <c r="L319" s="84">
        <f t="shared" si="70"/>
        <v>10</v>
      </c>
      <c r="M319" s="38">
        <f t="shared" si="71"/>
        <v>60</v>
      </c>
      <c r="N319" s="38">
        <f t="shared" si="72"/>
        <v>2</v>
      </c>
      <c r="O319" s="38">
        <f t="shared" si="73"/>
        <v>1</v>
      </c>
      <c r="P319" s="48">
        <v>9.26</v>
      </c>
      <c r="Q319" s="46">
        <v>12</v>
      </c>
      <c r="R319" s="46" t="s">
        <v>3373</v>
      </c>
      <c r="S319" s="48">
        <v>11.76</v>
      </c>
      <c r="T319" s="46">
        <v>30</v>
      </c>
      <c r="U319" s="46" t="s">
        <v>3372</v>
      </c>
      <c r="V319" s="48">
        <f t="shared" si="74"/>
        <v>10.51</v>
      </c>
      <c r="W319" s="46">
        <f t="shared" si="75"/>
        <v>60</v>
      </c>
      <c r="X319" s="46">
        <f t="shared" si="76"/>
        <v>1</v>
      </c>
      <c r="Y319" s="46">
        <f t="shared" si="77"/>
        <v>1</v>
      </c>
      <c r="Z319" s="46">
        <f t="shared" si="78"/>
        <v>3</v>
      </c>
      <c r="AA319" s="46">
        <f t="shared" si="79"/>
        <v>2</v>
      </c>
      <c r="AB319" s="46">
        <f t="shared" si="80"/>
        <v>5</v>
      </c>
      <c r="AC319" s="48">
        <f>IF(AB319=0,1,IF(AB319=1,0.99,IF(AB319=2,0.98,IF(AB319=3,0.97,IF(AB319=4,0.96,IF(AB319=5,0.95,IF(AB319=6,0.94)))))))</f>
        <v>0.95</v>
      </c>
      <c r="AD319" s="48">
        <f t="shared" si="81"/>
        <v>10.254999999999999</v>
      </c>
      <c r="AE319" s="48">
        <f t="shared" si="82"/>
        <v>9.7422499999999985</v>
      </c>
      <c r="AF319" s="46">
        <f t="shared" si="83"/>
        <v>120</v>
      </c>
      <c r="AG319" s="128" t="s">
        <v>3453</v>
      </c>
      <c r="AH319" s="128" t="s">
        <v>3451</v>
      </c>
      <c r="AI319" s="128" t="s">
        <v>3457</v>
      </c>
      <c r="AJ319" s="128" t="s">
        <v>3455</v>
      </c>
      <c r="AK319" s="128" t="s">
        <v>3454</v>
      </c>
      <c r="AL319" s="128" t="s">
        <v>3452</v>
      </c>
      <c r="AM319" s="128" t="s">
        <v>3456</v>
      </c>
      <c r="AN319" s="128" t="s">
        <v>3459</v>
      </c>
      <c r="AO319" s="128" t="s">
        <v>3460</v>
      </c>
      <c r="AP319" s="128" t="s">
        <v>3458</v>
      </c>
      <c r="AQ319" s="191"/>
    </row>
    <row r="320" spans="1:43" s="16" customFormat="1" ht="27.75">
      <c r="A320" s="43">
        <v>313</v>
      </c>
      <c r="B320" s="44" t="s">
        <v>918</v>
      </c>
      <c r="C320" s="44" t="s">
        <v>490</v>
      </c>
      <c r="D320" s="45" t="s">
        <v>919</v>
      </c>
      <c r="E320" s="38">
        <v>8</v>
      </c>
      <c r="F320" s="48">
        <v>10.35</v>
      </c>
      <c r="G320" s="46">
        <v>30</v>
      </c>
      <c r="H320" s="46" t="s">
        <v>3373</v>
      </c>
      <c r="I320" s="48">
        <v>9.68</v>
      </c>
      <c r="J320" s="46">
        <v>12</v>
      </c>
      <c r="K320" s="46" t="s">
        <v>3373</v>
      </c>
      <c r="L320" s="84">
        <f t="shared" si="70"/>
        <v>10.015000000000001</v>
      </c>
      <c r="M320" s="38">
        <f t="shared" si="71"/>
        <v>60</v>
      </c>
      <c r="N320" s="38">
        <f t="shared" si="72"/>
        <v>2</v>
      </c>
      <c r="O320" s="38">
        <f t="shared" si="73"/>
        <v>1</v>
      </c>
      <c r="P320" s="48" t="s">
        <v>3509</v>
      </c>
      <c r="Q320" s="46" t="s">
        <v>3509</v>
      </c>
      <c r="R320" s="46" t="s">
        <v>3509</v>
      </c>
      <c r="S320" s="48" t="s">
        <v>3509</v>
      </c>
      <c r="T320" s="46" t="s">
        <v>3509</v>
      </c>
      <c r="U320" s="46" t="s">
        <v>3509</v>
      </c>
      <c r="V320" s="48" t="e">
        <f t="shared" si="74"/>
        <v>#VALUE!</v>
      </c>
      <c r="W320" s="46" t="e">
        <f t="shared" si="75"/>
        <v>#VALUE!</v>
      </c>
      <c r="X320" s="46">
        <f t="shared" si="76"/>
        <v>2</v>
      </c>
      <c r="Y320" s="46">
        <f t="shared" si="77"/>
        <v>0</v>
      </c>
      <c r="Z320" s="46">
        <f t="shared" si="78"/>
        <v>4</v>
      </c>
      <c r="AA320" s="46">
        <f t="shared" si="79"/>
        <v>1</v>
      </c>
      <c r="AB320" s="46">
        <f t="shared" si="80"/>
        <v>5</v>
      </c>
      <c r="AC320" s="48">
        <f>IF(AB320=0,0.93,IF(AB320=1,0.92,IF(AB320=2,0.91,IF(AB320=3,0.9,IF(AB320=4,0.89,IF(AB320=5,0.88,IF(AB320=6,0.87)))))))</f>
        <v>0.88</v>
      </c>
      <c r="AD320" s="48" t="e">
        <f t="shared" si="81"/>
        <v>#VALUE!</v>
      </c>
      <c r="AE320" s="48" t="e">
        <f t="shared" si="82"/>
        <v>#VALUE!</v>
      </c>
      <c r="AF320" s="46" t="e">
        <f t="shared" si="83"/>
        <v>#VALUE!</v>
      </c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91"/>
    </row>
    <row r="321" spans="1:43" s="16" customFormat="1" ht="27.75">
      <c r="A321" s="43">
        <v>314</v>
      </c>
      <c r="B321" s="44" t="s">
        <v>920</v>
      </c>
      <c r="C321" s="44" t="s">
        <v>921</v>
      </c>
      <c r="D321" s="45" t="s">
        <v>922</v>
      </c>
      <c r="E321" s="38">
        <v>8</v>
      </c>
      <c r="F321" s="48">
        <v>9.61</v>
      </c>
      <c r="G321" s="46">
        <v>11</v>
      </c>
      <c r="H321" s="46" t="s">
        <v>3373</v>
      </c>
      <c r="I321" s="48">
        <v>10.39</v>
      </c>
      <c r="J321" s="46">
        <v>30</v>
      </c>
      <c r="K321" s="46" t="s">
        <v>3373</v>
      </c>
      <c r="L321" s="84">
        <f t="shared" si="70"/>
        <v>10</v>
      </c>
      <c r="M321" s="38">
        <f t="shared" si="71"/>
        <v>60</v>
      </c>
      <c r="N321" s="38">
        <f t="shared" si="72"/>
        <v>2</v>
      </c>
      <c r="O321" s="38">
        <f t="shared" si="73"/>
        <v>1</v>
      </c>
      <c r="P321" s="48">
        <v>10.14</v>
      </c>
      <c r="Q321" s="46">
        <v>30</v>
      </c>
      <c r="R321" s="46" t="s">
        <v>3373</v>
      </c>
      <c r="S321" s="48">
        <v>13.47</v>
      </c>
      <c r="T321" s="46">
        <v>30</v>
      </c>
      <c r="U321" s="46" t="s">
        <v>3372</v>
      </c>
      <c r="V321" s="48">
        <f t="shared" si="74"/>
        <v>11.805</v>
      </c>
      <c r="W321" s="46">
        <f t="shared" si="75"/>
        <v>60</v>
      </c>
      <c r="X321" s="46">
        <f t="shared" si="76"/>
        <v>1</v>
      </c>
      <c r="Y321" s="46">
        <f t="shared" si="77"/>
        <v>0</v>
      </c>
      <c r="Z321" s="46">
        <f t="shared" si="78"/>
        <v>3</v>
      </c>
      <c r="AA321" s="46">
        <f t="shared" si="79"/>
        <v>1</v>
      </c>
      <c r="AB321" s="46">
        <f t="shared" si="80"/>
        <v>4</v>
      </c>
      <c r="AC321" s="48">
        <f>IF(AB321=0,1,IF(AB321=1,0.99,IF(AB321=2,0.98,IF(AB321=3,0.97,IF(AB321=4,0.96,IF(AB321=5,0.95,IF(AB321=6,0.94)))))))</f>
        <v>0.96</v>
      </c>
      <c r="AD321" s="48">
        <f t="shared" si="81"/>
        <v>10.9025</v>
      </c>
      <c r="AE321" s="48">
        <f t="shared" si="82"/>
        <v>10.4664</v>
      </c>
      <c r="AF321" s="46">
        <f t="shared" si="83"/>
        <v>120</v>
      </c>
      <c r="AG321" s="128" t="s">
        <v>3451</v>
      </c>
      <c r="AH321" s="128" t="s">
        <v>3456</v>
      </c>
      <c r="AI321" s="128" t="s">
        <v>3453</v>
      </c>
      <c r="AJ321" s="128" t="s">
        <v>3454</v>
      </c>
      <c r="AK321" s="128" t="s">
        <v>3457</v>
      </c>
      <c r="AL321" s="128" t="s">
        <v>3452</v>
      </c>
      <c r="AM321" s="128" t="s">
        <v>3455</v>
      </c>
      <c r="AN321" s="128" t="s">
        <v>3458</v>
      </c>
      <c r="AO321" s="128" t="s">
        <v>3460</v>
      </c>
      <c r="AP321" s="128" t="s">
        <v>3459</v>
      </c>
      <c r="AQ321" s="191"/>
    </row>
    <row r="322" spans="1:43" s="16" customFormat="1" ht="27.75">
      <c r="A322" s="43">
        <v>315</v>
      </c>
      <c r="B322" s="37" t="s">
        <v>923</v>
      </c>
      <c r="C322" s="37" t="s">
        <v>924</v>
      </c>
      <c r="D322" s="45" t="s">
        <v>925</v>
      </c>
      <c r="E322" s="38">
        <v>9</v>
      </c>
      <c r="F322" s="48">
        <v>10</v>
      </c>
      <c r="G322" s="46">
        <v>30</v>
      </c>
      <c r="H322" s="46" t="s">
        <v>3373</v>
      </c>
      <c r="I322" s="48">
        <v>10</v>
      </c>
      <c r="J322" s="46">
        <v>30</v>
      </c>
      <c r="K322" s="46" t="s">
        <v>3373</v>
      </c>
      <c r="L322" s="84">
        <f t="shared" si="70"/>
        <v>10</v>
      </c>
      <c r="M322" s="38">
        <f t="shared" si="71"/>
        <v>60</v>
      </c>
      <c r="N322" s="38">
        <f t="shared" si="72"/>
        <v>2</v>
      </c>
      <c r="O322" s="38">
        <f t="shared" si="73"/>
        <v>0</v>
      </c>
      <c r="P322" s="48">
        <v>7.96</v>
      </c>
      <c r="Q322" s="46">
        <v>16</v>
      </c>
      <c r="R322" s="46" t="s">
        <v>3373</v>
      </c>
      <c r="S322" s="48">
        <v>11.19</v>
      </c>
      <c r="T322" s="46">
        <v>30</v>
      </c>
      <c r="U322" s="46" t="s">
        <v>3372</v>
      </c>
      <c r="V322" s="48">
        <f t="shared" si="74"/>
        <v>9.5749999999999993</v>
      </c>
      <c r="W322" s="46">
        <f t="shared" si="75"/>
        <v>46</v>
      </c>
      <c r="X322" s="46">
        <f t="shared" si="76"/>
        <v>1</v>
      </c>
      <c r="Y322" s="46">
        <f t="shared" si="77"/>
        <v>1</v>
      </c>
      <c r="Z322" s="46">
        <f t="shared" si="78"/>
        <v>3</v>
      </c>
      <c r="AA322" s="46">
        <f t="shared" si="79"/>
        <v>1</v>
      </c>
      <c r="AB322" s="46">
        <f t="shared" si="80"/>
        <v>4</v>
      </c>
      <c r="AC322" s="48">
        <f>IF(AB322=0,0.86,IF(AB322=1,0.85,IF(AB322=2,0.84,IF(AB322=3,0.83,IF(AB322=4,0.82,IF(AB322=5,0.81,IF(AB322=6,0.8)))))))</f>
        <v>0.82</v>
      </c>
      <c r="AD322" s="48">
        <f t="shared" si="81"/>
        <v>9.7874999999999996</v>
      </c>
      <c r="AE322" s="48">
        <f t="shared" si="82"/>
        <v>8.0257499999999986</v>
      </c>
      <c r="AF322" s="46">
        <f t="shared" si="83"/>
        <v>106</v>
      </c>
      <c r="AG322" s="128" t="s">
        <v>3457</v>
      </c>
      <c r="AH322" s="128" t="s">
        <v>3454</v>
      </c>
      <c r="AI322" s="128" t="s">
        <v>3456</v>
      </c>
      <c r="AJ322" s="128" t="s">
        <v>3452</v>
      </c>
      <c r="AK322" s="128" t="s">
        <v>3451</v>
      </c>
      <c r="AL322" s="128" t="s">
        <v>3453</v>
      </c>
      <c r="AM322" s="128" t="s">
        <v>3460</v>
      </c>
      <c r="AN322" s="128" t="s">
        <v>3455</v>
      </c>
      <c r="AO322" s="128" t="s">
        <v>3459</v>
      </c>
      <c r="AP322" s="128" t="s">
        <v>3458</v>
      </c>
      <c r="AQ322" s="191"/>
    </row>
    <row r="323" spans="1:43" s="16" customFormat="1" ht="27.75">
      <c r="A323" s="43">
        <v>316</v>
      </c>
      <c r="B323" s="44" t="s">
        <v>926</v>
      </c>
      <c r="C323" s="44" t="s">
        <v>927</v>
      </c>
      <c r="D323" s="45" t="s">
        <v>928</v>
      </c>
      <c r="E323" s="38">
        <v>9</v>
      </c>
      <c r="F323" s="48">
        <v>10.29</v>
      </c>
      <c r="G323" s="46">
        <v>30</v>
      </c>
      <c r="H323" s="46" t="s">
        <v>3372</v>
      </c>
      <c r="I323" s="48">
        <v>9.7100000000000009</v>
      </c>
      <c r="J323" s="46">
        <v>18</v>
      </c>
      <c r="K323" s="46" t="s">
        <v>3373</v>
      </c>
      <c r="L323" s="84">
        <f t="shared" si="70"/>
        <v>10</v>
      </c>
      <c r="M323" s="38">
        <f t="shared" si="71"/>
        <v>60</v>
      </c>
      <c r="N323" s="38">
        <f t="shared" si="72"/>
        <v>1</v>
      </c>
      <c r="O323" s="38">
        <f t="shared" si="73"/>
        <v>1</v>
      </c>
      <c r="P323" s="48" t="s">
        <v>3509</v>
      </c>
      <c r="Q323" s="46" t="s">
        <v>3509</v>
      </c>
      <c r="R323" s="46" t="s">
        <v>3509</v>
      </c>
      <c r="S323" s="48" t="s">
        <v>3509</v>
      </c>
      <c r="T323" s="46" t="s">
        <v>3509</v>
      </c>
      <c r="U323" s="46" t="s">
        <v>3509</v>
      </c>
      <c r="V323" s="48" t="e">
        <f t="shared" si="74"/>
        <v>#VALUE!</v>
      </c>
      <c r="W323" s="46" t="e">
        <f t="shared" si="75"/>
        <v>#VALUE!</v>
      </c>
      <c r="X323" s="46">
        <f t="shared" si="76"/>
        <v>2</v>
      </c>
      <c r="Y323" s="46">
        <f t="shared" si="77"/>
        <v>0</v>
      </c>
      <c r="Z323" s="46">
        <f t="shared" si="78"/>
        <v>3</v>
      </c>
      <c r="AA323" s="46">
        <f t="shared" si="79"/>
        <v>1</v>
      </c>
      <c r="AB323" s="46">
        <f t="shared" si="80"/>
        <v>4</v>
      </c>
      <c r="AC323" s="48">
        <f>IF(AB323=0,1,IF(AB323=1,0.99,IF(AB323=2,0.98,IF(AB323=3,0.97,IF(AB323=4,0.96,IF(AB323=5,0.95,IF(AB323=6,0.94)))))))</f>
        <v>0.96</v>
      </c>
      <c r="AD323" s="48" t="e">
        <f t="shared" si="81"/>
        <v>#VALUE!</v>
      </c>
      <c r="AE323" s="48" t="e">
        <f t="shared" si="82"/>
        <v>#VALUE!</v>
      </c>
      <c r="AF323" s="46" t="e">
        <f t="shared" si="83"/>
        <v>#VALUE!</v>
      </c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91"/>
    </row>
    <row r="324" spans="1:43" s="16" customFormat="1" ht="27.75">
      <c r="A324" s="43">
        <v>317</v>
      </c>
      <c r="B324" s="44" t="s">
        <v>929</v>
      </c>
      <c r="C324" s="44" t="s">
        <v>930</v>
      </c>
      <c r="D324" s="45" t="s">
        <v>931</v>
      </c>
      <c r="E324" s="38">
        <v>9</v>
      </c>
      <c r="F324" s="48">
        <v>9.23</v>
      </c>
      <c r="G324" s="46">
        <v>7</v>
      </c>
      <c r="H324" s="46" t="s">
        <v>3373</v>
      </c>
      <c r="I324" s="48">
        <v>10.77</v>
      </c>
      <c r="J324" s="46">
        <v>30</v>
      </c>
      <c r="K324" s="46" t="s">
        <v>3373</v>
      </c>
      <c r="L324" s="84">
        <f t="shared" si="70"/>
        <v>10</v>
      </c>
      <c r="M324" s="38">
        <f t="shared" si="71"/>
        <v>60</v>
      </c>
      <c r="N324" s="38">
        <f t="shared" si="72"/>
        <v>2</v>
      </c>
      <c r="O324" s="38">
        <f t="shared" si="73"/>
        <v>1</v>
      </c>
      <c r="P324" s="48">
        <v>10.33</v>
      </c>
      <c r="Q324" s="46">
        <v>30</v>
      </c>
      <c r="R324" s="46" t="s">
        <v>3372</v>
      </c>
      <c r="S324" s="48">
        <v>12.42</v>
      </c>
      <c r="T324" s="46">
        <v>30</v>
      </c>
      <c r="U324" s="46" t="s">
        <v>3372</v>
      </c>
      <c r="V324" s="48">
        <f t="shared" si="74"/>
        <v>11.375</v>
      </c>
      <c r="W324" s="46">
        <f t="shared" si="75"/>
        <v>60</v>
      </c>
      <c r="X324" s="46">
        <f t="shared" si="76"/>
        <v>0</v>
      </c>
      <c r="Y324" s="46">
        <f t="shared" si="77"/>
        <v>0</v>
      </c>
      <c r="Z324" s="46">
        <f t="shared" si="78"/>
        <v>2</v>
      </c>
      <c r="AA324" s="46">
        <f t="shared" si="79"/>
        <v>1</v>
      </c>
      <c r="AB324" s="46">
        <f t="shared" si="80"/>
        <v>3</v>
      </c>
      <c r="AC324" s="48">
        <f>IF(AB324=0,1,IF(AB324=1,0.99,IF(AB324=2,0.98,IF(AB324=3,0.97,IF(AB324=4,0.96,IF(AB324=5,0.95,IF(AB324=6,0.94)))))))</f>
        <v>0.97</v>
      </c>
      <c r="AD324" s="48">
        <f t="shared" si="81"/>
        <v>10.6875</v>
      </c>
      <c r="AE324" s="48">
        <f t="shared" si="82"/>
        <v>10.366875</v>
      </c>
      <c r="AF324" s="46">
        <f t="shared" si="83"/>
        <v>120</v>
      </c>
      <c r="AG324" s="128" t="s">
        <v>3453</v>
      </c>
      <c r="AH324" s="128" t="s">
        <v>3452</v>
      </c>
      <c r="AI324" s="128" t="s">
        <v>3456</v>
      </c>
      <c r="AJ324" s="128" t="s">
        <v>3459</v>
      </c>
      <c r="AK324" s="128" t="s">
        <v>3457</v>
      </c>
      <c r="AL324" s="128" t="s">
        <v>3451</v>
      </c>
      <c r="AM324" s="128" t="s">
        <v>3454</v>
      </c>
      <c r="AN324" s="128" t="s">
        <v>3455</v>
      </c>
      <c r="AO324" s="128" t="s">
        <v>3460</v>
      </c>
      <c r="AP324" s="128" t="s">
        <v>3458</v>
      </c>
      <c r="AQ324" s="191"/>
    </row>
    <row r="325" spans="1:43" s="16" customFormat="1" ht="27.75">
      <c r="A325" s="43">
        <v>318</v>
      </c>
      <c r="B325" s="37" t="s">
        <v>932</v>
      </c>
      <c r="C325" s="37" t="s">
        <v>3386</v>
      </c>
      <c r="D325" s="38" t="s">
        <v>933</v>
      </c>
      <c r="E325" s="38">
        <v>9</v>
      </c>
      <c r="F325" s="48">
        <v>10.55</v>
      </c>
      <c r="G325" s="46">
        <v>30</v>
      </c>
      <c r="H325" s="46" t="s">
        <v>3373</v>
      </c>
      <c r="I325" s="48">
        <v>12.31</v>
      </c>
      <c r="J325" s="46">
        <v>30</v>
      </c>
      <c r="K325" s="46" t="s">
        <v>3372</v>
      </c>
      <c r="L325" s="84">
        <f t="shared" si="70"/>
        <v>11.43</v>
      </c>
      <c r="M325" s="38">
        <f t="shared" si="71"/>
        <v>60</v>
      </c>
      <c r="N325" s="38">
        <f t="shared" si="72"/>
        <v>1</v>
      </c>
      <c r="O325" s="38">
        <f t="shared" si="73"/>
        <v>0</v>
      </c>
      <c r="P325" s="48">
        <v>9.81</v>
      </c>
      <c r="Q325" s="46">
        <v>12</v>
      </c>
      <c r="R325" s="46" t="s">
        <v>3373</v>
      </c>
      <c r="S325" s="48">
        <v>12.97</v>
      </c>
      <c r="T325" s="46">
        <v>30</v>
      </c>
      <c r="U325" s="46" t="s">
        <v>3372</v>
      </c>
      <c r="V325" s="48">
        <f t="shared" si="74"/>
        <v>11.39</v>
      </c>
      <c r="W325" s="46">
        <f t="shared" si="75"/>
        <v>60</v>
      </c>
      <c r="X325" s="46">
        <f t="shared" si="76"/>
        <v>1</v>
      </c>
      <c r="Y325" s="46">
        <f t="shared" si="77"/>
        <v>1</v>
      </c>
      <c r="Z325" s="46">
        <f t="shared" si="78"/>
        <v>2</v>
      </c>
      <c r="AA325" s="46">
        <f t="shared" si="79"/>
        <v>1</v>
      </c>
      <c r="AB325" s="46">
        <f t="shared" si="80"/>
        <v>3</v>
      </c>
      <c r="AC325" s="48">
        <f>IF(AB325=0,1,IF(AB325=1,0.99,IF(AB325=2,0.98,IF(AB325=3,0.97,IF(AB325=4,0.96,IF(AB325=5,0.95,IF(AB325=6,0.94)))))))</f>
        <v>0.97</v>
      </c>
      <c r="AD325" s="48">
        <f t="shared" si="81"/>
        <v>11.41</v>
      </c>
      <c r="AE325" s="48">
        <f t="shared" si="82"/>
        <v>11.0677</v>
      </c>
      <c r="AF325" s="46">
        <f t="shared" si="83"/>
        <v>120</v>
      </c>
      <c r="AG325" s="128" t="s">
        <v>3457</v>
      </c>
      <c r="AH325" s="128" t="s">
        <v>3452</v>
      </c>
      <c r="AI325" s="128" t="s">
        <v>3455</v>
      </c>
      <c r="AJ325" s="128" t="s">
        <v>3456</v>
      </c>
      <c r="AK325" s="128" t="s">
        <v>3454</v>
      </c>
      <c r="AL325" s="128" t="s">
        <v>3451</v>
      </c>
      <c r="AM325" s="128" t="s">
        <v>3453</v>
      </c>
      <c r="AN325" s="128" t="s">
        <v>3460</v>
      </c>
      <c r="AO325" s="128" t="s">
        <v>3458</v>
      </c>
      <c r="AP325" s="128" t="s">
        <v>3459</v>
      </c>
      <c r="AQ325" s="191"/>
    </row>
    <row r="326" spans="1:43" s="16" customFormat="1" ht="27.75">
      <c r="A326" s="43">
        <v>319</v>
      </c>
      <c r="B326" s="37" t="s">
        <v>934</v>
      </c>
      <c r="C326" s="37" t="s">
        <v>935</v>
      </c>
      <c r="D326" s="38" t="s">
        <v>936</v>
      </c>
      <c r="E326" s="38">
        <v>9</v>
      </c>
      <c r="F326" s="48">
        <v>11.19</v>
      </c>
      <c r="G326" s="46">
        <v>30</v>
      </c>
      <c r="H326" s="46" t="s">
        <v>3373</v>
      </c>
      <c r="I326" s="48">
        <v>10</v>
      </c>
      <c r="J326" s="46">
        <v>30</v>
      </c>
      <c r="K326" s="46" t="s">
        <v>3373</v>
      </c>
      <c r="L326" s="84">
        <f t="shared" si="70"/>
        <v>10.594999999999999</v>
      </c>
      <c r="M326" s="38">
        <f t="shared" si="71"/>
        <v>60</v>
      </c>
      <c r="N326" s="38">
        <f t="shared" si="72"/>
        <v>2</v>
      </c>
      <c r="O326" s="38">
        <f t="shared" si="73"/>
        <v>0</v>
      </c>
      <c r="P326" s="48">
        <v>11.47</v>
      </c>
      <c r="Q326" s="46">
        <v>30</v>
      </c>
      <c r="R326" s="46" t="s">
        <v>3372</v>
      </c>
      <c r="S326" s="48">
        <v>12.89</v>
      </c>
      <c r="T326" s="46">
        <v>30</v>
      </c>
      <c r="U326" s="46" t="s">
        <v>3372</v>
      </c>
      <c r="V326" s="48">
        <f t="shared" si="74"/>
        <v>12.18</v>
      </c>
      <c r="W326" s="46">
        <f t="shared" si="75"/>
        <v>60</v>
      </c>
      <c r="X326" s="46">
        <f t="shared" si="76"/>
        <v>0</v>
      </c>
      <c r="Y326" s="46">
        <f t="shared" si="77"/>
        <v>0</v>
      </c>
      <c r="Z326" s="46">
        <f t="shared" si="78"/>
        <v>2</v>
      </c>
      <c r="AA326" s="46">
        <f t="shared" si="79"/>
        <v>0</v>
      </c>
      <c r="AB326" s="46">
        <f t="shared" si="80"/>
        <v>2</v>
      </c>
      <c r="AC326" s="48">
        <f>IF(AB326=0,1,IF(AB326=1,0.99,IF(AB326=2,0.98,IF(AB326=3,0.97,IF(AB326=4,0.96,IF(AB326=5,0.95,IF(AB326=6,0.94)))))))</f>
        <v>0.98</v>
      </c>
      <c r="AD326" s="48">
        <f t="shared" si="81"/>
        <v>11.387499999999999</v>
      </c>
      <c r="AE326" s="48">
        <f t="shared" si="82"/>
        <v>11.159749999999999</v>
      </c>
      <c r="AF326" s="46">
        <f t="shared" si="83"/>
        <v>120</v>
      </c>
      <c r="AG326" s="128" t="s">
        <v>3453</v>
      </c>
      <c r="AH326" s="128" t="s">
        <v>3457</v>
      </c>
      <c r="AI326" s="128" t="s">
        <v>3451</v>
      </c>
      <c r="AJ326" s="128" t="s">
        <v>3456</v>
      </c>
      <c r="AK326" s="128" t="s">
        <v>3455</v>
      </c>
      <c r="AL326" s="128" t="s">
        <v>3452</v>
      </c>
      <c r="AM326" s="128" t="s">
        <v>3454</v>
      </c>
      <c r="AN326" s="128" t="s">
        <v>3460</v>
      </c>
      <c r="AO326" s="128" t="s">
        <v>3459</v>
      </c>
      <c r="AP326" s="128" t="s">
        <v>3458</v>
      </c>
      <c r="AQ326" s="191"/>
    </row>
    <row r="327" spans="1:43" s="16" customFormat="1" ht="27.75">
      <c r="A327" s="43">
        <v>320</v>
      </c>
      <c r="B327" s="37" t="s">
        <v>937</v>
      </c>
      <c r="C327" s="37" t="s">
        <v>938</v>
      </c>
      <c r="D327" s="45" t="s">
        <v>939</v>
      </c>
      <c r="E327" s="38">
        <v>9</v>
      </c>
      <c r="F327" s="48">
        <v>10.32</v>
      </c>
      <c r="G327" s="46">
        <v>30</v>
      </c>
      <c r="H327" s="46" t="s">
        <v>3372</v>
      </c>
      <c r="I327" s="48">
        <v>10.220000000000001</v>
      </c>
      <c r="J327" s="46">
        <v>30</v>
      </c>
      <c r="K327" s="46" t="s">
        <v>3373</v>
      </c>
      <c r="L327" s="84">
        <f t="shared" ref="L327:L390" si="85">(F327+I327)/2</f>
        <v>10.27</v>
      </c>
      <c r="M327" s="38">
        <f t="shared" ref="M327:M390" si="86">IF(L327&gt;=10,60,G327+J327)</f>
        <v>60</v>
      </c>
      <c r="N327" s="38">
        <f t="shared" ref="N327:N390" si="87">IF(H327="ACC",0,1)+IF(K327="ACC",0,1)</f>
        <v>1</v>
      </c>
      <c r="O327" s="38">
        <f t="shared" ref="O327:O390" si="88">IF(F327&lt;10,1,(IF(I327&lt;10,1,0)))</f>
        <v>0</v>
      </c>
      <c r="P327" s="48">
        <v>10.52</v>
      </c>
      <c r="Q327" s="46">
        <v>30</v>
      </c>
      <c r="R327" s="46" t="s">
        <v>3373</v>
      </c>
      <c r="S327" s="48">
        <v>10.7</v>
      </c>
      <c r="T327" s="46">
        <v>30</v>
      </c>
      <c r="U327" s="46" t="s">
        <v>3372</v>
      </c>
      <c r="V327" s="48">
        <f t="shared" ref="V327:V390" si="89">(P327+S327)/2</f>
        <v>10.61</v>
      </c>
      <c r="W327" s="46">
        <f t="shared" ref="W327:W390" si="90">IF(V327&gt;=10,60,Q327+T327)</f>
        <v>60</v>
      </c>
      <c r="X327" s="46">
        <f t="shared" ref="X327:X390" si="91">IF(R327="ACC",0,1)+IF(U327="ACC",0,1)</f>
        <v>1</v>
      </c>
      <c r="Y327" s="46">
        <f t="shared" ref="Y327:Y390" si="92">IF(P327&lt;10,1,(IF(S327&lt;10,1,0)))</f>
        <v>0</v>
      </c>
      <c r="Z327" s="46">
        <f t="shared" ref="Z327:Z390" si="93">N327+X327</f>
        <v>2</v>
      </c>
      <c r="AA327" s="46">
        <f t="shared" ref="AA327:AA390" si="94">O327+Y327</f>
        <v>0</v>
      </c>
      <c r="AB327" s="46">
        <f t="shared" ref="AB327:AB390" si="95">Z327+AA327</f>
        <v>2</v>
      </c>
      <c r="AC327" s="48">
        <f>IF(AB327=0,0.93,IF(AB327=1,0.92,IF(AB327=2,0.91,IF(AB327=3,0.9,IF(AB327=4,0.89,IF(AB327=5,0.88,IF(AB327=6,0.87)))))))</f>
        <v>0.91</v>
      </c>
      <c r="AD327" s="48">
        <f t="shared" ref="AD327:AD390" si="96">AVERAGE(L327,V327)</f>
        <v>10.44</v>
      </c>
      <c r="AE327" s="48">
        <f t="shared" ref="AE327:AE390" si="97">AC327*AD327</f>
        <v>9.5003999999999991</v>
      </c>
      <c r="AF327" s="46">
        <f t="shared" ref="AF327:AF390" si="98">M327+W327</f>
        <v>120</v>
      </c>
      <c r="AG327" s="128" t="s">
        <v>3453</v>
      </c>
      <c r="AH327" s="128" t="s">
        <v>3451</v>
      </c>
      <c r="AI327" s="128" t="s">
        <v>3452</v>
      </c>
      <c r="AJ327" s="128" t="s">
        <v>3454</v>
      </c>
      <c r="AK327" s="128" t="s">
        <v>3455</v>
      </c>
      <c r="AL327" s="128" t="s">
        <v>3456</v>
      </c>
      <c r="AM327" s="128" t="s">
        <v>3457</v>
      </c>
      <c r="AN327" s="128" t="s">
        <v>3460</v>
      </c>
      <c r="AO327" s="128" t="s">
        <v>3459</v>
      </c>
      <c r="AP327" s="128" t="s">
        <v>3458</v>
      </c>
      <c r="AQ327" s="191"/>
    </row>
    <row r="328" spans="1:43" s="16" customFormat="1" ht="27.75">
      <c r="A328" s="43">
        <v>321</v>
      </c>
      <c r="B328" s="37" t="s">
        <v>940</v>
      </c>
      <c r="C328" s="37" t="s">
        <v>941</v>
      </c>
      <c r="D328" s="45" t="s">
        <v>942</v>
      </c>
      <c r="E328" s="38">
        <v>9</v>
      </c>
      <c r="F328" s="48">
        <v>9.82</v>
      </c>
      <c r="G328" s="46">
        <v>25</v>
      </c>
      <c r="H328" s="46" t="s">
        <v>3373</v>
      </c>
      <c r="I328" s="48">
        <v>10.33</v>
      </c>
      <c r="J328" s="46">
        <v>30</v>
      </c>
      <c r="K328" s="46" t="s">
        <v>3373</v>
      </c>
      <c r="L328" s="84">
        <f t="shared" si="85"/>
        <v>10.074999999999999</v>
      </c>
      <c r="M328" s="38">
        <f t="shared" si="86"/>
        <v>60</v>
      </c>
      <c r="N328" s="38">
        <f t="shared" si="87"/>
        <v>2</v>
      </c>
      <c r="O328" s="38">
        <f t="shared" si="88"/>
        <v>1</v>
      </c>
      <c r="P328" s="48">
        <v>10.26</v>
      </c>
      <c r="Q328" s="46">
        <v>30</v>
      </c>
      <c r="R328" s="46" t="s">
        <v>3373</v>
      </c>
      <c r="S328" s="48">
        <v>12.72</v>
      </c>
      <c r="T328" s="46">
        <v>30</v>
      </c>
      <c r="U328" s="46" t="s">
        <v>3372</v>
      </c>
      <c r="V328" s="48">
        <f t="shared" si="89"/>
        <v>11.49</v>
      </c>
      <c r="W328" s="46">
        <f t="shared" si="90"/>
        <v>60</v>
      </c>
      <c r="X328" s="46">
        <f t="shared" si="91"/>
        <v>1</v>
      </c>
      <c r="Y328" s="46">
        <f t="shared" si="92"/>
        <v>0</v>
      </c>
      <c r="Z328" s="46">
        <f t="shared" si="93"/>
        <v>3</v>
      </c>
      <c r="AA328" s="46">
        <f t="shared" si="94"/>
        <v>1</v>
      </c>
      <c r="AB328" s="46">
        <f t="shared" si="95"/>
        <v>4</v>
      </c>
      <c r="AC328" s="48">
        <f>IF(AB328=0,0.86,IF(AB328=1,0.85,IF(AB328=2,0.84,IF(AB328=3,0.83,IF(AB328=4,0.82,IF(AB328=5,0.81,IF(AB328=6,0.8)))))))</f>
        <v>0.82</v>
      </c>
      <c r="AD328" s="48">
        <f t="shared" si="96"/>
        <v>10.782499999999999</v>
      </c>
      <c r="AE328" s="48">
        <f t="shared" si="97"/>
        <v>8.8416499999999978</v>
      </c>
      <c r="AF328" s="46">
        <f t="shared" si="98"/>
        <v>120</v>
      </c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91"/>
    </row>
    <row r="329" spans="1:43" s="16" customFormat="1" ht="27.75">
      <c r="A329" s="43">
        <v>322</v>
      </c>
      <c r="B329" s="44" t="s">
        <v>943</v>
      </c>
      <c r="C329" s="44" t="s">
        <v>436</v>
      </c>
      <c r="D329" s="45" t="s">
        <v>944</v>
      </c>
      <c r="E329" s="38">
        <v>9</v>
      </c>
      <c r="F329" s="48">
        <v>12</v>
      </c>
      <c r="G329" s="46">
        <v>30</v>
      </c>
      <c r="H329" s="46" t="s">
        <v>3372</v>
      </c>
      <c r="I329" s="48">
        <v>9.76</v>
      </c>
      <c r="J329" s="46">
        <v>12</v>
      </c>
      <c r="K329" s="46" t="s">
        <v>3373</v>
      </c>
      <c r="L329" s="84">
        <f t="shared" si="85"/>
        <v>10.879999999999999</v>
      </c>
      <c r="M329" s="38">
        <f t="shared" si="86"/>
        <v>60</v>
      </c>
      <c r="N329" s="38">
        <f t="shared" si="87"/>
        <v>1</v>
      </c>
      <c r="O329" s="38">
        <f t="shared" si="88"/>
        <v>1</v>
      </c>
      <c r="P329" s="48">
        <v>9.4700000000000006</v>
      </c>
      <c r="Q329" s="46">
        <v>10</v>
      </c>
      <c r="R329" s="46" t="s">
        <v>3373</v>
      </c>
      <c r="S329" s="48">
        <v>10.83</v>
      </c>
      <c r="T329" s="46">
        <v>30</v>
      </c>
      <c r="U329" s="46" t="s">
        <v>3372</v>
      </c>
      <c r="V329" s="48">
        <f t="shared" si="89"/>
        <v>10.15</v>
      </c>
      <c r="W329" s="46">
        <f t="shared" si="90"/>
        <v>60</v>
      </c>
      <c r="X329" s="46">
        <f t="shared" si="91"/>
        <v>1</v>
      </c>
      <c r="Y329" s="46">
        <f t="shared" si="92"/>
        <v>1</v>
      </c>
      <c r="Z329" s="46">
        <f t="shared" si="93"/>
        <v>2</v>
      </c>
      <c r="AA329" s="46">
        <f t="shared" si="94"/>
        <v>2</v>
      </c>
      <c r="AB329" s="46">
        <f t="shared" si="95"/>
        <v>4</v>
      </c>
      <c r="AC329" s="48">
        <f t="shared" ref="AC329:AC334" si="99">IF(AB329=0,1,IF(AB329=1,0.99,IF(AB329=2,0.98,IF(AB329=3,0.97,IF(AB329=4,0.96,IF(AB329=5,0.95,IF(AB329=6,0.94)))))))</f>
        <v>0.96</v>
      </c>
      <c r="AD329" s="48">
        <f t="shared" si="96"/>
        <v>10.515000000000001</v>
      </c>
      <c r="AE329" s="48">
        <f t="shared" si="97"/>
        <v>10.0944</v>
      </c>
      <c r="AF329" s="46">
        <f t="shared" si="98"/>
        <v>120</v>
      </c>
      <c r="AG329" s="128" t="s">
        <v>3453</v>
      </c>
      <c r="AH329" s="128" t="s">
        <v>3451</v>
      </c>
      <c r="AI329" s="128" t="s">
        <v>3457</v>
      </c>
      <c r="AJ329" s="128" t="s">
        <v>3454</v>
      </c>
      <c r="AK329" s="128" t="s">
        <v>3452</v>
      </c>
      <c r="AL329" s="128" t="s">
        <v>3455</v>
      </c>
      <c r="AM329" s="128" t="s">
        <v>3456</v>
      </c>
      <c r="AN329" s="128" t="s">
        <v>3460</v>
      </c>
      <c r="AO329" s="128" t="s">
        <v>3458</v>
      </c>
      <c r="AP329" s="128" t="s">
        <v>3459</v>
      </c>
      <c r="AQ329" s="191"/>
    </row>
    <row r="330" spans="1:43" s="16" customFormat="1" ht="27.75">
      <c r="A330" s="43">
        <v>323</v>
      </c>
      <c r="B330" s="37" t="s">
        <v>856</v>
      </c>
      <c r="C330" s="37" t="s">
        <v>945</v>
      </c>
      <c r="D330" s="38" t="s">
        <v>946</v>
      </c>
      <c r="E330" s="38">
        <v>9</v>
      </c>
      <c r="F330" s="48">
        <v>11.52</v>
      </c>
      <c r="G330" s="46">
        <v>30</v>
      </c>
      <c r="H330" s="46" t="s">
        <v>3372</v>
      </c>
      <c r="I330" s="48">
        <v>12.01</v>
      </c>
      <c r="J330" s="46">
        <v>30</v>
      </c>
      <c r="K330" s="46" t="s">
        <v>3372</v>
      </c>
      <c r="L330" s="84">
        <f t="shared" si="85"/>
        <v>11.765000000000001</v>
      </c>
      <c r="M330" s="38">
        <f t="shared" si="86"/>
        <v>60</v>
      </c>
      <c r="N330" s="38">
        <f t="shared" si="87"/>
        <v>0</v>
      </c>
      <c r="O330" s="38">
        <f t="shared" si="88"/>
        <v>0</v>
      </c>
      <c r="P330" s="48">
        <v>10.74</v>
      </c>
      <c r="Q330" s="46">
        <v>30</v>
      </c>
      <c r="R330" s="46" t="s">
        <v>3372</v>
      </c>
      <c r="S330" s="48">
        <v>15.66</v>
      </c>
      <c r="T330" s="46">
        <v>30</v>
      </c>
      <c r="U330" s="46" t="s">
        <v>3372</v>
      </c>
      <c r="V330" s="48">
        <f t="shared" si="89"/>
        <v>13.2</v>
      </c>
      <c r="W330" s="46">
        <f t="shared" si="90"/>
        <v>60</v>
      </c>
      <c r="X330" s="46">
        <f t="shared" si="91"/>
        <v>0</v>
      </c>
      <c r="Y330" s="46">
        <f t="shared" si="92"/>
        <v>0</v>
      </c>
      <c r="Z330" s="46">
        <f t="shared" si="93"/>
        <v>0</v>
      </c>
      <c r="AA330" s="46">
        <f t="shared" si="94"/>
        <v>0</v>
      </c>
      <c r="AB330" s="46">
        <f t="shared" si="95"/>
        <v>0</v>
      </c>
      <c r="AC330" s="48">
        <f t="shared" si="99"/>
        <v>1</v>
      </c>
      <c r="AD330" s="48">
        <f t="shared" si="96"/>
        <v>12.4825</v>
      </c>
      <c r="AE330" s="48">
        <f t="shared" si="97"/>
        <v>12.4825</v>
      </c>
      <c r="AF330" s="46">
        <f t="shared" si="98"/>
        <v>120</v>
      </c>
      <c r="AG330" s="128" t="s">
        <v>3451</v>
      </c>
      <c r="AH330" s="128" t="s">
        <v>3453</v>
      </c>
      <c r="AI330" s="128" t="s">
        <v>3455</v>
      </c>
      <c r="AJ330" s="128" t="s">
        <v>3457</v>
      </c>
      <c r="AK330" s="128" t="s">
        <v>3456</v>
      </c>
      <c r="AL330" s="128" t="s">
        <v>3452</v>
      </c>
      <c r="AM330" s="128" t="s">
        <v>3454</v>
      </c>
      <c r="AN330" s="128" t="s">
        <v>3459</v>
      </c>
      <c r="AO330" s="128" t="s">
        <v>3460</v>
      </c>
      <c r="AP330" s="128" t="s">
        <v>3458</v>
      </c>
      <c r="AQ330" s="191"/>
    </row>
    <row r="331" spans="1:43" s="16" customFormat="1" ht="27.75">
      <c r="A331" s="43">
        <v>324</v>
      </c>
      <c r="B331" s="37" t="s">
        <v>947</v>
      </c>
      <c r="C331" s="37" t="s">
        <v>948</v>
      </c>
      <c r="D331" s="38" t="s">
        <v>949</v>
      </c>
      <c r="E331" s="38">
        <v>9</v>
      </c>
      <c r="F331" s="48">
        <v>13.64</v>
      </c>
      <c r="G331" s="46">
        <v>30</v>
      </c>
      <c r="H331" s="46" t="s">
        <v>3372</v>
      </c>
      <c r="I331" s="48">
        <v>14.54</v>
      </c>
      <c r="J331" s="46">
        <v>30</v>
      </c>
      <c r="K331" s="46" t="s">
        <v>3372</v>
      </c>
      <c r="L331" s="84">
        <f t="shared" si="85"/>
        <v>14.09</v>
      </c>
      <c r="M331" s="38">
        <f t="shared" si="86"/>
        <v>60</v>
      </c>
      <c r="N331" s="38">
        <f t="shared" si="87"/>
        <v>0</v>
      </c>
      <c r="O331" s="38">
        <f t="shared" si="88"/>
        <v>0</v>
      </c>
      <c r="P331" s="48">
        <v>14.01</v>
      </c>
      <c r="Q331" s="46">
        <v>30</v>
      </c>
      <c r="R331" s="46" t="s">
        <v>3372</v>
      </c>
      <c r="S331" s="48">
        <v>16.64</v>
      </c>
      <c r="T331" s="46">
        <v>30</v>
      </c>
      <c r="U331" s="46" t="s">
        <v>3372</v>
      </c>
      <c r="V331" s="48">
        <f t="shared" si="89"/>
        <v>15.324999999999999</v>
      </c>
      <c r="W331" s="46">
        <f t="shared" si="90"/>
        <v>60</v>
      </c>
      <c r="X331" s="46">
        <f t="shared" si="91"/>
        <v>0</v>
      </c>
      <c r="Y331" s="46">
        <f t="shared" si="92"/>
        <v>0</v>
      </c>
      <c r="Z331" s="46">
        <f t="shared" si="93"/>
        <v>0</v>
      </c>
      <c r="AA331" s="46">
        <f t="shared" si="94"/>
        <v>0</v>
      </c>
      <c r="AB331" s="46">
        <f t="shared" si="95"/>
        <v>0</v>
      </c>
      <c r="AC331" s="48">
        <f t="shared" si="99"/>
        <v>1</v>
      </c>
      <c r="AD331" s="48">
        <f t="shared" si="96"/>
        <v>14.7075</v>
      </c>
      <c r="AE331" s="48">
        <f t="shared" si="97"/>
        <v>14.7075</v>
      </c>
      <c r="AF331" s="46">
        <f t="shared" si="98"/>
        <v>120</v>
      </c>
      <c r="AG331" s="128" t="s">
        <v>3453</v>
      </c>
      <c r="AH331" s="128" t="s">
        <v>3451</v>
      </c>
      <c r="AI331" s="128" t="s">
        <v>3456</v>
      </c>
      <c r="AJ331" s="128" t="s">
        <v>3452</v>
      </c>
      <c r="AK331" s="128" t="s">
        <v>3454</v>
      </c>
      <c r="AL331" s="128" t="s">
        <v>3457</v>
      </c>
      <c r="AM331" s="128" t="s">
        <v>3460</v>
      </c>
      <c r="AN331" s="128" t="s">
        <v>3455</v>
      </c>
      <c r="AO331" s="128" t="s">
        <v>3459</v>
      </c>
      <c r="AP331" s="128" t="s">
        <v>3458</v>
      </c>
      <c r="AQ331" s="191"/>
    </row>
    <row r="332" spans="1:43" s="16" customFormat="1" ht="27.75">
      <c r="A332" s="43">
        <v>325</v>
      </c>
      <c r="B332" s="37" t="s">
        <v>950</v>
      </c>
      <c r="C332" s="37" t="s">
        <v>910</v>
      </c>
      <c r="D332" s="38" t="s">
        <v>951</v>
      </c>
      <c r="E332" s="38">
        <v>9</v>
      </c>
      <c r="F332" s="48">
        <v>13.58</v>
      </c>
      <c r="G332" s="46">
        <v>30</v>
      </c>
      <c r="H332" s="46" t="s">
        <v>3372</v>
      </c>
      <c r="I332" s="48">
        <v>16.670000000000002</v>
      </c>
      <c r="J332" s="46">
        <v>30</v>
      </c>
      <c r="K332" s="46" t="s">
        <v>3372</v>
      </c>
      <c r="L332" s="84">
        <f t="shared" si="85"/>
        <v>15.125</v>
      </c>
      <c r="M332" s="38">
        <f t="shared" si="86"/>
        <v>60</v>
      </c>
      <c r="N332" s="38">
        <f t="shared" si="87"/>
        <v>0</v>
      </c>
      <c r="O332" s="38">
        <f t="shared" si="88"/>
        <v>0</v>
      </c>
      <c r="P332" s="48">
        <v>16.309999999999999</v>
      </c>
      <c r="Q332" s="46">
        <v>30</v>
      </c>
      <c r="R332" s="46" t="s">
        <v>3372</v>
      </c>
      <c r="S332" s="48">
        <v>18.36</v>
      </c>
      <c r="T332" s="46">
        <v>30</v>
      </c>
      <c r="U332" s="46" t="s">
        <v>3372</v>
      </c>
      <c r="V332" s="48">
        <f t="shared" si="89"/>
        <v>17.335000000000001</v>
      </c>
      <c r="W332" s="46">
        <f t="shared" si="90"/>
        <v>60</v>
      </c>
      <c r="X332" s="46">
        <f t="shared" si="91"/>
        <v>0</v>
      </c>
      <c r="Y332" s="46">
        <f t="shared" si="92"/>
        <v>0</v>
      </c>
      <c r="Z332" s="46">
        <f t="shared" si="93"/>
        <v>0</v>
      </c>
      <c r="AA332" s="46">
        <f t="shared" si="94"/>
        <v>0</v>
      </c>
      <c r="AB332" s="46">
        <f t="shared" si="95"/>
        <v>0</v>
      </c>
      <c r="AC332" s="48">
        <f t="shared" si="99"/>
        <v>1</v>
      </c>
      <c r="AD332" s="48">
        <f t="shared" si="96"/>
        <v>16.23</v>
      </c>
      <c r="AE332" s="48">
        <f t="shared" si="97"/>
        <v>16.23</v>
      </c>
      <c r="AF332" s="46">
        <f t="shared" si="98"/>
        <v>120</v>
      </c>
      <c r="AG332" s="128" t="s">
        <v>3453</v>
      </c>
      <c r="AH332" s="128" t="s">
        <v>3451</v>
      </c>
      <c r="AI332" s="128" t="s">
        <v>3452</v>
      </c>
      <c r="AJ332" s="128" t="s">
        <v>3454</v>
      </c>
      <c r="AK332" s="128" t="s">
        <v>3456</v>
      </c>
      <c r="AL332" s="128" t="s">
        <v>3460</v>
      </c>
      <c r="AM332" s="128" t="s">
        <v>3455</v>
      </c>
      <c r="AN332" s="128" t="s">
        <v>3457</v>
      </c>
      <c r="AO332" s="128" t="s">
        <v>3459</v>
      </c>
      <c r="AP332" s="128" t="s">
        <v>3458</v>
      </c>
      <c r="AQ332" s="191"/>
    </row>
    <row r="333" spans="1:43" s="16" customFormat="1" ht="27.75">
      <c r="A333" s="43">
        <v>326</v>
      </c>
      <c r="B333" s="37" t="s">
        <v>952</v>
      </c>
      <c r="C333" s="37" t="s">
        <v>953</v>
      </c>
      <c r="D333" s="38" t="s">
        <v>954</v>
      </c>
      <c r="E333" s="38">
        <v>9</v>
      </c>
      <c r="F333" s="48">
        <v>14.77</v>
      </c>
      <c r="G333" s="46">
        <v>30</v>
      </c>
      <c r="H333" s="46" t="s">
        <v>3372</v>
      </c>
      <c r="I333" s="48">
        <v>16.72</v>
      </c>
      <c r="J333" s="46">
        <v>30</v>
      </c>
      <c r="K333" s="46" t="s">
        <v>3372</v>
      </c>
      <c r="L333" s="84">
        <f t="shared" si="85"/>
        <v>15.744999999999999</v>
      </c>
      <c r="M333" s="38">
        <f t="shared" si="86"/>
        <v>60</v>
      </c>
      <c r="N333" s="38">
        <f t="shared" si="87"/>
        <v>0</v>
      </c>
      <c r="O333" s="38">
        <f t="shared" si="88"/>
        <v>0</v>
      </c>
      <c r="P333" s="48">
        <v>15.98</v>
      </c>
      <c r="Q333" s="46">
        <v>30</v>
      </c>
      <c r="R333" s="46" t="s">
        <v>3372</v>
      </c>
      <c r="S333" s="48">
        <v>17.350000000000001</v>
      </c>
      <c r="T333" s="46">
        <v>30</v>
      </c>
      <c r="U333" s="46" t="s">
        <v>3372</v>
      </c>
      <c r="V333" s="48">
        <f t="shared" si="89"/>
        <v>16.664999999999999</v>
      </c>
      <c r="W333" s="46">
        <f t="shared" si="90"/>
        <v>60</v>
      </c>
      <c r="X333" s="46">
        <f t="shared" si="91"/>
        <v>0</v>
      </c>
      <c r="Y333" s="46">
        <f t="shared" si="92"/>
        <v>0</v>
      </c>
      <c r="Z333" s="46">
        <f t="shared" si="93"/>
        <v>0</v>
      </c>
      <c r="AA333" s="46">
        <f t="shared" si="94"/>
        <v>0</v>
      </c>
      <c r="AB333" s="46">
        <f t="shared" si="95"/>
        <v>0</v>
      </c>
      <c r="AC333" s="48">
        <f t="shared" si="99"/>
        <v>1</v>
      </c>
      <c r="AD333" s="48">
        <f t="shared" si="96"/>
        <v>16.204999999999998</v>
      </c>
      <c r="AE333" s="48">
        <f t="shared" si="97"/>
        <v>16.204999999999998</v>
      </c>
      <c r="AF333" s="46">
        <f t="shared" si="98"/>
        <v>120</v>
      </c>
      <c r="AG333" s="128" t="s">
        <v>3453</v>
      </c>
      <c r="AH333" s="128" t="s">
        <v>3451</v>
      </c>
      <c r="AI333" s="128" t="s">
        <v>3455</v>
      </c>
      <c r="AJ333" s="128" t="s">
        <v>3454</v>
      </c>
      <c r="AK333" s="128" t="s">
        <v>3459</v>
      </c>
      <c r="AL333" s="128" t="s">
        <v>3452</v>
      </c>
      <c r="AM333" s="128" t="s">
        <v>3457</v>
      </c>
      <c r="AN333" s="128" t="s">
        <v>3460</v>
      </c>
      <c r="AO333" s="128" t="s">
        <v>3456</v>
      </c>
      <c r="AP333" s="128" t="s">
        <v>3458</v>
      </c>
      <c r="AQ333" s="191"/>
    </row>
    <row r="334" spans="1:43" s="16" customFormat="1" ht="27.75">
      <c r="A334" s="43">
        <v>327</v>
      </c>
      <c r="B334" s="37" t="s">
        <v>955</v>
      </c>
      <c r="C334" s="37" t="s">
        <v>300</v>
      </c>
      <c r="D334" s="38" t="s">
        <v>956</v>
      </c>
      <c r="E334" s="38">
        <v>9</v>
      </c>
      <c r="F334" s="48">
        <v>10.66</v>
      </c>
      <c r="G334" s="46">
        <v>30</v>
      </c>
      <c r="H334" s="46" t="s">
        <v>3373</v>
      </c>
      <c r="I334" s="48">
        <v>10.77</v>
      </c>
      <c r="J334" s="46">
        <v>30</v>
      </c>
      <c r="K334" s="46" t="s">
        <v>3372</v>
      </c>
      <c r="L334" s="84">
        <f t="shared" si="85"/>
        <v>10.715</v>
      </c>
      <c r="M334" s="38">
        <f t="shared" si="86"/>
        <v>60</v>
      </c>
      <c r="N334" s="38">
        <f t="shared" si="87"/>
        <v>1</v>
      </c>
      <c r="O334" s="38">
        <f t="shared" si="88"/>
        <v>0</v>
      </c>
      <c r="P334" s="48">
        <v>8.85</v>
      </c>
      <c r="Q334" s="46">
        <v>10</v>
      </c>
      <c r="R334" s="46" t="s">
        <v>3373</v>
      </c>
      <c r="S334" s="48">
        <v>12.33</v>
      </c>
      <c r="T334" s="46">
        <v>30</v>
      </c>
      <c r="U334" s="46" t="s">
        <v>3372</v>
      </c>
      <c r="V334" s="48">
        <f t="shared" si="89"/>
        <v>10.59</v>
      </c>
      <c r="W334" s="46">
        <f t="shared" si="90"/>
        <v>60</v>
      </c>
      <c r="X334" s="46">
        <f t="shared" si="91"/>
        <v>1</v>
      </c>
      <c r="Y334" s="46">
        <f t="shared" si="92"/>
        <v>1</v>
      </c>
      <c r="Z334" s="46">
        <f t="shared" si="93"/>
        <v>2</v>
      </c>
      <c r="AA334" s="46">
        <f t="shared" si="94"/>
        <v>1</v>
      </c>
      <c r="AB334" s="46">
        <f t="shared" si="95"/>
        <v>3</v>
      </c>
      <c r="AC334" s="48">
        <f t="shared" si="99"/>
        <v>0.97</v>
      </c>
      <c r="AD334" s="48">
        <f t="shared" si="96"/>
        <v>10.6525</v>
      </c>
      <c r="AE334" s="48">
        <f t="shared" si="97"/>
        <v>10.332924999999999</v>
      </c>
      <c r="AF334" s="46">
        <f t="shared" si="98"/>
        <v>120</v>
      </c>
      <c r="AG334" s="128" t="s">
        <v>3456</v>
      </c>
      <c r="AH334" s="128" t="s">
        <v>3451</v>
      </c>
      <c r="AI334" s="128" t="s">
        <v>3452</v>
      </c>
      <c r="AJ334" s="128" t="s">
        <v>3453</v>
      </c>
      <c r="AK334" s="128" t="s">
        <v>3454</v>
      </c>
      <c r="AL334" s="128" t="s">
        <v>3457</v>
      </c>
      <c r="AM334" s="128" t="s">
        <v>3455</v>
      </c>
      <c r="AN334" s="128" t="s">
        <v>3460</v>
      </c>
      <c r="AO334" s="128" t="s">
        <v>3459</v>
      </c>
      <c r="AP334" s="128" t="s">
        <v>3458</v>
      </c>
      <c r="AQ334" s="191"/>
    </row>
    <row r="335" spans="1:43" s="16" customFormat="1" ht="27.75">
      <c r="A335" s="43">
        <v>328</v>
      </c>
      <c r="B335" s="37" t="s">
        <v>957</v>
      </c>
      <c r="C335" s="37" t="s">
        <v>958</v>
      </c>
      <c r="D335" s="38" t="s">
        <v>959</v>
      </c>
      <c r="E335" s="38">
        <v>9</v>
      </c>
      <c r="F335" s="48">
        <v>11.09</v>
      </c>
      <c r="G335" s="46">
        <v>30</v>
      </c>
      <c r="H335" s="46" t="s">
        <v>3372</v>
      </c>
      <c r="I335" s="48">
        <v>10.19</v>
      </c>
      <c r="J335" s="46">
        <v>30</v>
      </c>
      <c r="K335" s="46" t="s">
        <v>3373</v>
      </c>
      <c r="L335" s="84">
        <f t="shared" si="85"/>
        <v>10.64</v>
      </c>
      <c r="M335" s="38">
        <f t="shared" si="86"/>
        <v>60</v>
      </c>
      <c r="N335" s="38">
        <f t="shared" si="87"/>
        <v>1</v>
      </c>
      <c r="O335" s="38">
        <f t="shared" si="88"/>
        <v>0</v>
      </c>
      <c r="P335" s="48">
        <v>10.92</v>
      </c>
      <c r="Q335" s="46">
        <v>30</v>
      </c>
      <c r="R335" s="46" t="s">
        <v>3372</v>
      </c>
      <c r="S335" s="48">
        <v>11.83</v>
      </c>
      <c r="T335" s="46">
        <v>30</v>
      </c>
      <c r="U335" s="46" t="s">
        <v>3372</v>
      </c>
      <c r="V335" s="48">
        <f t="shared" si="89"/>
        <v>11.375</v>
      </c>
      <c r="W335" s="46">
        <f t="shared" si="90"/>
        <v>60</v>
      </c>
      <c r="X335" s="46">
        <f t="shared" si="91"/>
        <v>0</v>
      </c>
      <c r="Y335" s="46">
        <f t="shared" si="92"/>
        <v>0</v>
      </c>
      <c r="Z335" s="46">
        <f t="shared" si="93"/>
        <v>1</v>
      </c>
      <c r="AA335" s="46">
        <f t="shared" si="94"/>
        <v>0</v>
      </c>
      <c r="AB335" s="46">
        <f t="shared" si="95"/>
        <v>1</v>
      </c>
      <c r="AC335" s="48">
        <f>IF(AB335=0,0.93,IF(AB335=1,0.92,IF(AB335=2,0.91,IF(AB335=3,0.9,IF(AB335=4,0.89,IF(AB335=5,0.88,IF(AB335=6,0.87)))))))</f>
        <v>0.92</v>
      </c>
      <c r="AD335" s="48">
        <f t="shared" si="96"/>
        <v>11.0075</v>
      </c>
      <c r="AE335" s="48">
        <f t="shared" si="97"/>
        <v>10.126900000000001</v>
      </c>
      <c r="AF335" s="46">
        <f t="shared" si="98"/>
        <v>120</v>
      </c>
      <c r="AG335" s="128" t="s">
        <v>3456</v>
      </c>
      <c r="AH335" s="128" t="s">
        <v>3453</v>
      </c>
      <c r="AI335" s="128" t="s">
        <v>3457</v>
      </c>
      <c r="AJ335" s="128" t="s">
        <v>3451</v>
      </c>
      <c r="AK335" s="128" t="s">
        <v>3452</v>
      </c>
      <c r="AL335" s="128" t="s">
        <v>3455</v>
      </c>
      <c r="AM335" s="128" t="s">
        <v>3460</v>
      </c>
      <c r="AN335" s="128" t="s">
        <v>3454</v>
      </c>
      <c r="AO335" s="128" t="s">
        <v>3458</v>
      </c>
      <c r="AP335" s="128" t="s">
        <v>3459</v>
      </c>
      <c r="AQ335" s="191"/>
    </row>
    <row r="336" spans="1:43" s="16" customFormat="1" ht="27.75">
      <c r="A336" s="43">
        <v>329</v>
      </c>
      <c r="B336" s="37" t="s">
        <v>960</v>
      </c>
      <c r="C336" s="37" t="s">
        <v>345</v>
      </c>
      <c r="D336" s="38" t="s">
        <v>961</v>
      </c>
      <c r="E336" s="38">
        <v>9</v>
      </c>
      <c r="F336" s="48">
        <v>12.73</v>
      </c>
      <c r="G336" s="46">
        <v>30</v>
      </c>
      <c r="H336" s="46" t="s">
        <v>3372</v>
      </c>
      <c r="I336" s="48">
        <v>13.61</v>
      </c>
      <c r="J336" s="46">
        <v>30</v>
      </c>
      <c r="K336" s="46" t="s">
        <v>3372</v>
      </c>
      <c r="L336" s="84">
        <f t="shared" si="85"/>
        <v>13.17</v>
      </c>
      <c r="M336" s="38">
        <f t="shared" si="86"/>
        <v>60</v>
      </c>
      <c r="N336" s="38">
        <f t="shared" si="87"/>
        <v>0</v>
      </c>
      <c r="O336" s="38">
        <f t="shared" si="88"/>
        <v>0</v>
      </c>
      <c r="P336" s="48">
        <v>12.99</v>
      </c>
      <c r="Q336" s="46">
        <v>30</v>
      </c>
      <c r="R336" s="46" t="s">
        <v>3372</v>
      </c>
      <c r="S336" s="48">
        <v>14.31</v>
      </c>
      <c r="T336" s="46">
        <v>30</v>
      </c>
      <c r="U336" s="46" t="s">
        <v>3372</v>
      </c>
      <c r="V336" s="48">
        <f t="shared" si="89"/>
        <v>13.65</v>
      </c>
      <c r="W336" s="46">
        <f t="shared" si="90"/>
        <v>60</v>
      </c>
      <c r="X336" s="46">
        <f t="shared" si="91"/>
        <v>0</v>
      </c>
      <c r="Y336" s="46">
        <f t="shared" si="92"/>
        <v>0</v>
      </c>
      <c r="Z336" s="46">
        <f t="shared" si="93"/>
        <v>0</v>
      </c>
      <c r="AA336" s="46">
        <f t="shared" si="94"/>
        <v>0</v>
      </c>
      <c r="AB336" s="46">
        <f t="shared" si="95"/>
        <v>0</v>
      </c>
      <c r="AC336" s="48">
        <f t="shared" ref="AC336:AC343" si="100">IF(AB336=0,1,IF(AB336=1,0.99,IF(AB336=2,0.98,IF(AB336=3,0.97,IF(AB336=4,0.96,IF(AB336=5,0.95,IF(AB336=6,0.94)))))))</f>
        <v>1</v>
      </c>
      <c r="AD336" s="48">
        <f t="shared" si="96"/>
        <v>13.41</v>
      </c>
      <c r="AE336" s="48">
        <f t="shared" si="97"/>
        <v>13.41</v>
      </c>
      <c r="AF336" s="46">
        <f t="shared" si="98"/>
        <v>120</v>
      </c>
      <c r="AG336" s="128" t="s">
        <v>3456</v>
      </c>
      <c r="AH336" s="128" t="s">
        <v>3453</v>
      </c>
      <c r="AI336" s="128" t="s">
        <v>3451</v>
      </c>
      <c r="AJ336" s="128" t="s">
        <v>3457</v>
      </c>
      <c r="AK336" s="128" t="s">
        <v>3452</v>
      </c>
      <c r="AL336" s="128" t="s">
        <v>3454</v>
      </c>
      <c r="AM336" s="128" t="s">
        <v>3455</v>
      </c>
      <c r="AN336" s="128" t="s">
        <v>3460</v>
      </c>
      <c r="AO336" s="128" t="s">
        <v>3459</v>
      </c>
      <c r="AP336" s="128" t="s">
        <v>3458</v>
      </c>
      <c r="AQ336" s="191"/>
    </row>
    <row r="337" spans="1:43" s="16" customFormat="1" ht="27.75">
      <c r="A337" s="43">
        <v>330</v>
      </c>
      <c r="B337" s="37" t="s">
        <v>962</v>
      </c>
      <c r="C337" s="37" t="s">
        <v>201</v>
      </c>
      <c r="D337" s="38" t="s">
        <v>963</v>
      </c>
      <c r="E337" s="38">
        <v>9</v>
      </c>
      <c r="F337" s="48">
        <v>12.34</v>
      </c>
      <c r="G337" s="46">
        <v>30</v>
      </c>
      <c r="H337" s="46" t="s">
        <v>3372</v>
      </c>
      <c r="I337" s="48">
        <v>11.93</v>
      </c>
      <c r="J337" s="46">
        <v>30</v>
      </c>
      <c r="K337" s="46" t="s">
        <v>3372</v>
      </c>
      <c r="L337" s="84">
        <f t="shared" si="85"/>
        <v>12.135</v>
      </c>
      <c r="M337" s="38">
        <f t="shared" si="86"/>
        <v>60</v>
      </c>
      <c r="N337" s="38">
        <f t="shared" si="87"/>
        <v>0</v>
      </c>
      <c r="O337" s="38">
        <f t="shared" si="88"/>
        <v>0</v>
      </c>
      <c r="P337" s="48">
        <v>12.89</v>
      </c>
      <c r="Q337" s="46">
        <v>30</v>
      </c>
      <c r="R337" s="46" t="s">
        <v>3372</v>
      </c>
      <c r="S337" s="48">
        <v>16.39</v>
      </c>
      <c r="T337" s="46">
        <v>30</v>
      </c>
      <c r="U337" s="46" t="s">
        <v>3372</v>
      </c>
      <c r="V337" s="48">
        <f t="shared" si="89"/>
        <v>14.64</v>
      </c>
      <c r="W337" s="46">
        <f t="shared" si="90"/>
        <v>60</v>
      </c>
      <c r="X337" s="46">
        <f t="shared" si="91"/>
        <v>0</v>
      </c>
      <c r="Y337" s="46">
        <f t="shared" si="92"/>
        <v>0</v>
      </c>
      <c r="Z337" s="46">
        <f t="shared" si="93"/>
        <v>0</v>
      </c>
      <c r="AA337" s="46">
        <f t="shared" si="94"/>
        <v>0</v>
      </c>
      <c r="AB337" s="46">
        <f t="shared" si="95"/>
        <v>0</v>
      </c>
      <c r="AC337" s="48">
        <f t="shared" si="100"/>
        <v>1</v>
      </c>
      <c r="AD337" s="48">
        <f t="shared" si="96"/>
        <v>13.387499999999999</v>
      </c>
      <c r="AE337" s="48">
        <f t="shared" si="97"/>
        <v>13.387499999999999</v>
      </c>
      <c r="AF337" s="46">
        <f t="shared" si="98"/>
        <v>120</v>
      </c>
      <c r="AG337" s="128" t="s">
        <v>3453</v>
      </c>
      <c r="AH337" s="128" t="s">
        <v>3451</v>
      </c>
      <c r="AI337" s="128" t="s">
        <v>3452</v>
      </c>
      <c r="AJ337" s="128" t="s">
        <v>3454</v>
      </c>
      <c r="AK337" s="128" t="s">
        <v>3456</v>
      </c>
      <c r="AL337" s="128" t="s">
        <v>3457</v>
      </c>
      <c r="AM337" s="128" t="s">
        <v>3455</v>
      </c>
      <c r="AN337" s="128" t="s">
        <v>3460</v>
      </c>
      <c r="AO337" s="128" t="s">
        <v>3459</v>
      </c>
      <c r="AP337" s="128" t="s">
        <v>3458</v>
      </c>
      <c r="AQ337" s="191"/>
    </row>
    <row r="338" spans="1:43" s="16" customFormat="1" ht="27.75">
      <c r="A338" s="43">
        <v>331</v>
      </c>
      <c r="B338" s="37" t="s">
        <v>964</v>
      </c>
      <c r="C338" s="37" t="s">
        <v>565</v>
      </c>
      <c r="D338" s="38" t="s">
        <v>965</v>
      </c>
      <c r="E338" s="38">
        <v>9</v>
      </c>
      <c r="F338" s="48">
        <v>10.98</v>
      </c>
      <c r="G338" s="46">
        <v>30</v>
      </c>
      <c r="H338" s="46" t="s">
        <v>3372</v>
      </c>
      <c r="I338" s="48">
        <v>10.09</v>
      </c>
      <c r="J338" s="46">
        <v>30</v>
      </c>
      <c r="K338" s="46" t="s">
        <v>3373</v>
      </c>
      <c r="L338" s="84">
        <f t="shared" si="85"/>
        <v>10.535</v>
      </c>
      <c r="M338" s="38">
        <f t="shared" si="86"/>
        <v>60</v>
      </c>
      <c r="N338" s="38">
        <f t="shared" si="87"/>
        <v>1</v>
      </c>
      <c r="O338" s="38">
        <f t="shared" si="88"/>
        <v>0</v>
      </c>
      <c r="P338" s="48">
        <v>11.09</v>
      </c>
      <c r="Q338" s="46">
        <v>30</v>
      </c>
      <c r="R338" s="46" t="s">
        <v>3372</v>
      </c>
      <c r="S338" s="48">
        <v>12.77</v>
      </c>
      <c r="T338" s="46">
        <v>30</v>
      </c>
      <c r="U338" s="46" t="s">
        <v>3372</v>
      </c>
      <c r="V338" s="48">
        <f t="shared" si="89"/>
        <v>11.93</v>
      </c>
      <c r="W338" s="46">
        <f t="shared" si="90"/>
        <v>60</v>
      </c>
      <c r="X338" s="46">
        <f t="shared" si="91"/>
        <v>0</v>
      </c>
      <c r="Y338" s="46">
        <f t="shared" si="92"/>
        <v>0</v>
      </c>
      <c r="Z338" s="46">
        <f t="shared" si="93"/>
        <v>1</v>
      </c>
      <c r="AA338" s="46">
        <f t="shared" si="94"/>
        <v>0</v>
      </c>
      <c r="AB338" s="46">
        <f t="shared" si="95"/>
        <v>1</v>
      </c>
      <c r="AC338" s="48">
        <f t="shared" si="100"/>
        <v>0.99</v>
      </c>
      <c r="AD338" s="48">
        <f t="shared" si="96"/>
        <v>11.2325</v>
      </c>
      <c r="AE338" s="48">
        <f t="shared" si="97"/>
        <v>11.120175</v>
      </c>
      <c r="AF338" s="46">
        <f t="shared" si="98"/>
        <v>120</v>
      </c>
      <c r="AG338" s="128" t="s">
        <v>3453</v>
      </c>
      <c r="AH338" s="128" t="s">
        <v>3451</v>
      </c>
      <c r="AI338" s="128" t="s">
        <v>3456</v>
      </c>
      <c r="AJ338" s="128" t="s">
        <v>3455</v>
      </c>
      <c r="AK338" s="128" t="s">
        <v>3457</v>
      </c>
      <c r="AL338" s="128" t="s">
        <v>3452</v>
      </c>
      <c r="AM338" s="128" t="s">
        <v>3454</v>
      </c>
      <c r="AN338" s="128" t="s">
        <v>3460</v>
      </c>
      <c r="AO338" s="128" t="s">
        <v>3458</v>
      </c>
      <c r="AP338" s="128" t="s">
        <v>3459</v>
      </c>
      <c r="AQ338" s="191"/>
    </row>
    <row r="339" spans="1:43" s="16" customFormat="1" ht="27.75">
      <c r="A339" s="43">
        <v>332</v>
      </c>
      <c r="B339" s="37" t="s">
        <v>966</v>
      </c>
      <c r="C339" s="37" t="s">
        <v>967</v>
      </c>
      <c r="D339" s="38" t="s">
        <v>968</v>
      </c>
      <c r="E339" s="38">
        <v>9</v>
      </c>
      <c r="F339" s="48">
        <v>11.56</v>
      </c>
      <c r="G339" s="46">
        <v>30</v>
      </c>
      <c r="H339" s="46" t="s">
        <v>3373</v>
      </c>
      <c r="I339" s="48">
        <v>10.66</v>
      </c>
      <c r="J339" s="46">
        <v>30</v>
      </c>
      <c r="K339" s="46" t="s">
        <v>3373</v>
      </c>
      <c r="L339" s="84">
        <f t="shared" si="85"/>
        <v>11.11</v>
      </c>
      <c r="M339" s="38">
        <f t="shared" si="86"/>
        <v>60</v>
      </c>
      <c r="N339" s="38">
        <f t="shared" si="87"/>
        <v>2</v>
      </c>
      <c r="O339" s="38">
        <f t="shared" si="88"/>
        <v>0</v>
      </c>
      <c r="P339" s="48">
        <v>10.47</v>
      </c>
      <c r="Q339" s="46">
        <v>30</v>
      </c>
      <c r="R339" s="46" t="s">
        <v>3372</v>
      </c>
      <c r="S339" s="48">
        <v>12.97</v>
      </c>
      <c r="T339" s="46">
        <v>30</v>
      </c>
      <c r="U339" s="46" t="s">
        <v>3372</v>
      </c>
      <c r="V339" s="48">
        <f t="shared" si="89"/>
        <v>11.72</v>
      </c>
      <c r="W339" s="46">
        <f t="shared" si="90"/>
        <v>60</v>
      </c>
      <c r="X339" s="46">
        <f t="shared" si="91"/>
        <v>0</v>
      </c>
      <c r="Y339" s="46">
        <f t="shared" si="92"/>
        <v>0</v>
      </c>
      <c r="Z339" s="46">
        <f t="shared" si="93"/>
        <v>2</v>
      </c>
      <c r="AA339" s="46">
        <f t="shared" si="94"/>
        <v>0</v>
      </c>
      <c r="AB339" s="46">
        <f t="shared" si="95"/>
        <v>2</v>
      </c>
      <c r="AC339" s="48">
        <f t="shared" si="100"/>
        <v>0.98</v>
      </c>
      <c r="AD339" s="48">
        <f t="shared" si="96"/>
        <v>11.414999999999999</v>
      </c>
      <c r="AE339" s="48">
        <f t="shared" si="97"/>
        <v>11.186699999999998</v>
      </c>
      <c r="AF339" s="46">
        <f t="shared" si="98"/>
        <v>120</v>
      </c>
      <c r="AG339" s="128" t="s">
        <v>3453</v>
      </c>
      <c r="AH339" s="128" t="s">
        <v>3452</v>
      </c>
      <c r="AI339" s="128" t="s">
        <v>3451</v>
      </c>
      <c r="AJ339" s="128" t="s">
        <v>3457</v>
      </c>
      <c r="AK339" s="128" t="s">
        <v>3455</v>
      </c>
      <c r="AL339" s="128" t="s">
        <v>3456</v>
      </c>
      <c r="AM339" s="128" t="s">
        <v>3454</v>
      </c>
      <c r="AN339" s="128" t="s">
        <v>3460</v>
      </c>
      <c r="AO339" s="128" t="s">
        <v>3459</v>
      </c>
      <c r="AP339" s="128" t="s">
        <v>3458</v>
      </c>
      <c r="AQ339" s="191"/>
    </row>
    <row r="340" spans="1:43" s="16" customFormat="1" ht="27.75">
      <c r="A340" s="43">
        <v>333</v>
      </c>
      <c r="B340" s="37" t="s">
        <v>969</v>
      </c>
      <c r="C340" s="37" t="s">
        <v>970</v>
      </c>
      <c r="D340" s="38" t="s">
        <v>971</v>
      </c>
      <c r="E340" s="38">
        <v>9</v>
      </c>
      <c r="F340" s="48">
        <v>10.46</v>
      </c>
      <c r="G340" s="46">
        <v>30</v>
      </c>
      <c r="H340" s="46" t="s">
        <v>3372</v>
      </c>
      <c r="I340" s="48">
        <v>11.37</v>
      </c>
      <c r="J340" s="46">
        <v>30</v>
      </c>
      <c r="K340" s="46" t="s">
        <v>3372</v>
      </c>
      <c r="L340" s="84">
        <f t="shared" si="85"/>
        <v>10.914999999999999</v>
      </c>
      <c r="M340" s="38">
        <f t="shared" si="86"/>
        <v>60</v>
      </c>
      <c r="N340" s="38">
        <f t="shared" si="87"/>
        <v>0</v>
      </c>
      <c r="O340" s="38">
        <f t="shared" si="88"/>
        <v>0</v>
      </c>
      <c r="P340" s="48">
        <v>11.37</v>
      </c>
      <c r="Q340" s="46">
        <v>30</v>
      </c>
      <c r="R340" s="46" t="s">
        <v>3372</v>
      </c>
      <c r="S340" s="48">
        <v>12.52</v>
      </c>
      <c r="T340" s="46">
        <v>30</v>
      </c>
      <c r="U340" s="46" t="s">
        <v>3372</v>
      </c>
      <c r="V340" s="48">
        <f t="shared" si="89"/>
        <v>11.945</v>
      </c>
      <c r="W340" s="46">
        <f t="shared" si="90"/>
        <v>60</v>
      </c>
      <c r="X340" s="46">
        <f t="shared" si="91"/>
        <v>0</v>
      </c>
      <c r="Y340" s="46">
        <f t="shared" si="92"/>
        <v>0</v>
      </c>
      <c r="Z340" s="46">
        <f t="shared" si="93"/>
        <v>0</v>
      </c>
      <c r="AA340" s="46">
        <f t="shared" si="94"/>
        <v>0</v>
      </c>
      <c r="AB340" s="46">
        <f t="shared" si="95"/>
        <v>0</v>
      </c>
      <c r="AC340" s="48">
        <f t="shared" si="100"/>
        <v>1</v>
      </c>
      <c r="AD340" s="48">
        <f t="shared" si="96"/>
        <v>11.43</v>
      </c>
      <c r="AE340" s="48">
        <f t="shared" si="97"/>
        <v>11.43</v>
      </c>
      <c r="AF340" s="46">
        <f t="shared" si="98"/>
        <v>120</v>
      </c>
      <c r="AG340" s="128" t="s">
        <v>3453</v>
      </c>
      <c r="AH340" s="128" t="s">
        <v>3451</v>
      </c>
      <c r="AI340" s="128" t="s">
        <v>3452</v>
      </c>
      <c r="AJ340" s="128" t="s">
        <v>3456</v>
      </c>
      <c r="AK340" s="128" t="s">
        <v>3455</v>
      </c>
      <c r="AL340" s="128" t="s">
        <v>3459</v>
      </c>
      <c r="AM340" s="128" t="s">
        <v>3454</v>
      </c>
      <c r="AN340" s="128" t="s">
        <v>3457</v>
      </c>
      <c r="AO340" s="128" t="s">
        <v>3460</v>
      </c>
      <c r="AP340" s="128" t="s">
        <v>3458</v>
      </c>
      <c r="AQ340" s="191"/>
    </row>
    <row r="341" spans="1:43" s="16" customFormat="1" ht="27.75">
      <c r="A341" s="43">
        <v>334</v>
      </c>
      <c r="B341" s="37" t="s">
        <v>972</v>
      </c>
      <c r="C341" s="37" t="s">
        <v>540</v>
      </c>
      <c r="D341" s="38" t="s">
        <v>973</v>
      </c>
      <c r="E341" s="38">
        <v>9</v>
      </c>
      <c r="F341" s="48">
        <v>13.82</v>
      </c>
      <c r="G341" s="46">
        <v>30</v>
      </c>
      <c r="H341" s="46" t="s">
        <v>3372</v>
      </c>
      <c r="I341" s="48">
        <v>14.75</v>
      </c>
      <c r="J341" s="46">
        <v>30</v>
      </c>
      <c r="K341" s="46" t="s">
        <v>3372</v>
      </c>
      <c r="L341" s="84">
        <f t="shared" si="85"/>
        <v>14.285</v>
      </c>
      <c r="M341" s="38">
        <f t="shared" si="86"/>
        <v>60</v>
      </c>
      <c r="N341" s="38">
        <f t="shared" si="87"/>
        <v>0</v>
      </c>
      <c r="O341" s="38">
        <f t="shared" si="88"/>
        <v>0</v>
      </c>
      <c r="P341" s="48">
        <v>15.41</v>
      </c>
      <c r="Q341" s="46">
        <v>30</v>
      </c>
      <c r="R341" s="46" t="s">
        <v>3372</v>
      </c>
      <c r="S341" s="48">
        <v>16.309999999999999</v>
      </c>
      <c r="T341" s="46">
        <v>30</v>
      </c>
      <c r="U341" s="46" t="s">
        <v>3372</v>
      </c>
      <c r="V341" s="48">
        <f t="shared" si="89"/>
        <v>15.86</v>
      </c>
      <c r="W341" s="46">
        <f t="shared" si="90"/>
        <v>60</v>
      </c>
      <c r="X341" s="46">
        <f t="shared" si="91"/>
        <v>0</v>
      </c>
      <c r="Y341" s="46">
        <f t="shared" si="92"/>
        <v>0</v>
      </c>
      <c r="Z341" s="46">
        <f t="shared" si="93"/>
        <v>0</v>
      </c>
      <c r="AA341" s="46">
        <f t="shared" si="94"/>
        <v>0</v>
      </c>
      <c r="AB341" s="46">
        <f t="shared" si="95"/>
        <v>0</v>
      </c>
      <c r="AC341" s="48">
        <f t="shared" si="100"/>
        <v>1</v>
      </c>
      <c r="AD341" s="48">
        <f t="shared" si="96"/>
        <v>15.0725</v>
      </c>
      <c r="AE341" s="48">
        <f t="shared" si="97"/>
        <v>15.0725</v>
      </c>
      <c r="AF341" s="46">
        <f t="shared" si="98"/>
        <v>120</v>
      </c>
      <c r="AG341" s="128" t="s">
        <v>3453</v>
      </c>
      <c r="AH341" s="128" t="s">
        <v>3451</v>
      </c>
      <c r="AI341" s="128" t="s">
        <v>3452</v>
      </c>
      <c r="AJ341" s="128" t="s">
        <v>3454</v>
      </c>
      <c r="AK341" s="128" t="s">
        <v>3455</v>
      </c>
      <c r="AL341" s="128" t="s">
        <v>3460</v>
      </c>
      <c r="AM341" s="128" t="s">
        <v>3459</v>
      </c>
      <c r="AN341" s="128" t="s">
        <v>3456</v>
      </c>
      <c r="AO341" s="128" t="s">
        <v>3457</v>
      </c>
      <c r="AP341" s="128" t="s">
        <v>3458</v>
      </c>
      <c r="AQ341" s="191"/>
    </row>
    <row r="342" spans="1:43" s="16" customFormat="1" ht="27.75">
      <c r="A342" s="43">
        <v>335</v>
      </c>
      <c r="B342" s="37" t="s">
        <v>974</v>
      </c>
      <c r="C342" s="37" t="s">
        <v>975</v>
      </c>
      <c r="D342" s="38" t="s">
        <v>976</v>
      </c>
      <c r="E342" s="38">
        <v>9</v>
      </c>
      <c r="F342" s="48">
        <v>10.56</v>
      </c>
      <c r="G342" s="46">
        <v>30</v>
      </c>
      <c r="H342" s="46" t="s">
        <v>3372</v>
      </c>
      <c r="I342" s="48">
        <v>12.06</v>
      </c>
      <c r="J342" s="46">
        <v>30</v>
      </c>
      <c r="K342" s="46" t="s">
        <v>3372</v>
      </c>
      <c r="L342" s="84">
        <f t="shared" si="85"/>
        <v>11.31</v>
      </c>
      <c r="M342" s="38">
        <f t="shared" si="86"/>
        <v>60</v>
      </c>
      <c r="N342" s="38">
        <f t="shared" si="87"/>
        <v>0</v>
      </c>
      <c r="O342" s="38">
        <f t="shared" si="88"/>
        <v>0</v>
      </c>
      <c r="P342" s="48">
        <v>11.9</v>
      </c>
      <c r="Q342" s="46">
        <v>30</v>
      </c>
      <c r="R342" s="46" t="s">
        <v>3372</v>
      </c>
      <c r="S342" s="48">
        <v>16.760000000000002</v>
      </c>
      <c r="T342" s="46">
        <v>30</v>
      </c>
      <c r="U342" s="46" t="s">
        <v>3372</v>
      </c>
      <c r="V342" s="48">
        <f t="shared" si="89"/>
        <v>14.330000000000002</v>
      </c>
      <c r="W342" s="46">
        <f t="shared" si="90"/>
        <v>60</v>
      </c>
      <c r="X342" s="46">
        <f t="shared" si="91"/>
        <v>0</v>
      </c>
      <c r="Y342" s="46">
        <f t="shared" si="92"/>
        <v>0</v>
      </c>
      <c r="Z342" s="46">
        <f t="shared" si="93"/>
        <v>0</v>
      </c>
      <c r="AA342" s="46">
        <f t="shared" si="94"/>
        <v>0</v>
      </c>
      <c r="AB342" s="46">
        <f t="shared" si="95"/>
        <v>0</v>
      </c>
      <c r="AC342" s="48">
        <f t="shared" si="100"/>
        <v>1</v>
      </c>
      <c r="AD342" s="48">
        <f t="shared" si="96"/>
        <v>12.82</v>
      </c>
      <c r="AE342" s="48">
        <f t="shared" si="97"/>
        <v>12.82</v>
      </c>
      <c r="AF342" s="46">
        <f t="shared" si="98"/>
        <v>120</v>
      </c>
      <c r="AG342" s="128" t="s">
        <v>3456</v>
      </c>
      <c r="AH342" s="128" t="s">
        <v>3451</v>
      </c>
      <c r="AI342" s="128" t="s">
        <v>3452</v>
      </c>
      <c r="AJ342" s="128" t="s">
        <v>3457</v>
      </c>
      <c r="AK342" s="128" t="s">
        <v>3453</v>
      </c>
      <c r="AL342" s="128" t="s">
        <v>3454</v>
      </c>
      <c r="AM342" s="128" t="s">
        <v>3455</v>
      </c>
      <c r="AN342" s="128" t="s">
        <v>3460</v>
      </c>
      <c r="AO342" s="128" t="s">
        <v>3459</v>
      </c>
      <c r="AP342" s="128" t="s">
        <v>3458</v>
      </c>
      <c r="AQ342" s="191"/>
    </row>
    <row r="343" spans="1:43" s="16" customFormat="1" ht="27.75">
      <c r="A343" s="43">
        <v>336</v>
      </c>
      <c r="B343" s="37" t="s">
        <v>115</v>
      </c>
      <c r="C343" s="37" t="s">
        <v>977</v>
      </c>
      <c r="D343" s="38" t="s">
        <v>978</v>
      </c>
      <c r="E343" s="38">
        <v>9</v>
      </c>
      <c r="F343" s="48">
        <v>15.85</v>
      </c>
      <c r="G343" s="46">
        <v>30</v>
      </c>
      <c r="H343" s="46" t="s">
        <v>3372</v>
      </c>
      <c r="I343" s="48">
        <v>15.55</v>
      </c>
      <c r="J343" s="46">
        <v>30</v>
      </c>
      <c r="K343" s="46" t="s">
        <v>3372</v>
      </c>
      <c r="L343" s="84">
        <f t="shared" si="85"/>
        <v>15.7</v>
      </c>
      <c r="M343" s="38">
        <f t="shared" si="86"/>
        <v>60</v>
      </c>
      <c r="N343" s="38">
        <f t="shared" si="87"/>
        <v>0</v>
      </c>
      <c r="O343" s="38">
        <f t="shared" si="88"/>
        <v>0</v>
      </c>
      <c r="P343" s="48">
        <v>15.85</v>
      </c>
      <c r="Q343" s="46">
        <v>30</v>
      </c>
      <c r="R343" s="46" t="s">
        <v>3372</v>
      </c>
      <c r="S343" s="48">
        <v>17.05</v>
      </c>
      <c r="T343" s="46">
        <v>30</v>
      </c>
      <c r="U343" s="46" t="s">
        <v>3372</v>
      </c>
      <c r="V343" s="48">
        <f t="shared" si="89"/>
        <v>16.45</v>
      </c>
      <c r="W343" s="46">
        <f t="shared" si="90"/>
        <v>60</v>
      </c>
      <c r="X343" s="46">
        <f t="shared" si="91"/>
        <v>0</v>
      </c>
      <c r="Y343" s="46">
        <f t="shared" si="92"/>
        <v>0</v>
      </c>
      <c r="Z343" s="46">
        <f t="shared" si="93"/>
        <v>0</v>
      </c>
      <c r="AA343" s="46">
        <f t="shared" si="94"/>
        <v>0</v>
      </c>
      <c r="AB343" s="46">
        <f t="shared" si="95"/>
        <v>0</v>
      </c>
      <c r="AC343" s="48">
        <f t="shared" si="100"/>
        <v>1</v>
      </c>
      <c r="AD343" s="48">
        <f t="shared" si="96"/>
        <v>16.074999999999999</v>
      </c>
      <c r="AE343" s="48">
        <f t="shared" si="97"/>
        <v>16.074999999999999</v>
      </c>
      <c r="AF343" s="46">
        <f t="shared" si="98"/>
        <v>120</v>
      </c>
      <c r="AG343" s="128" t="s">
        <v>3451</v>
      </c>
      <c r="AH343" s="128" t="s">
        <v>3453</v>
      </c>
      <c r="AI343" s="128" t="s">
        <v>3456</v>
      </c>
      <c r="AJ343" s="128" t="s">
        <v>3459</v>
      </c>
      <c r="AK343" s="128" t="s">
        <v>3457</v>
      </c>
      <c r="AL343" s="128" t="s">
        <v>3455</v>
      </c>
      <c r="AM343" s="128" t="s">
        <v>3454</v>
      </c>
      <c r="AN343" s="128" t="s">
        <v>3452</v>
      </c>
      <c r="AO343" s="128" t="s">
        <v>3460</v>
      </c>
      <c r="AP343" s="128" t="s">
        <v>3458</v>
      </c>
      <c r="AQ343" s="191"/>
    </row>
    <row r="344" spans="1:43" s="16" customFormat="1" ht="27.75">
      <c r="A344" s="43">
        <v>337</v>
      </c>
      <c r="B344" s="44" t="s">
        <v>979</v>
      </c>
      <c r="C344" s="44" t="s">
        <v>980</v>
      </c>
      <c r="D344" s="45" t="s">
        <v>981</v>
      </c>
      <c r="E344" s="38">
        <v>9</v>
      </c>
      <c r="F344" s="48">
        <v>11.49</v>
      </c>
      <c r="G344" s="46">
        <v>30</v>
      </c>
      <c r="H344" s="46" t="s">
        <v>3372</v>
      </c>
      <c r="I344" s="48">
        <v>8.9600000000000009</v>
      </c>
      <c r="J344" s="46">
        <v>18</v>
      </c>
      <c r="K344" s="46" t="s">
        <v>3373</v>
      </c>
      <c r="L344" s="84">
        <f t="shared" si="85"/>
        <v>10.225000000000001</v>
      </c>
      <c r="M344" s="38">
        <f t="shared" si="86"/>
        <v>60</v>
      </c>
      <c r="N344" s="38">
        <f t="shared" si="87"/>
        <v>1</v>
      </c>
      <c r="O344" s="38">
        <f t="shared" si="88"/>
        <v>1</v>
      </c>
      <c r="P344" s="48">
        <v>10.58</v>
      </c>
      <c r="Q344" s="46">
        <v>30</v>
      </c>
      <c r="R344" s="46" t="s">
        <v>3373</v>
      </c>
      <c r="S344" s="48">
        <v>12.49</v>
      </c>
      <c r="T344" s="46">
        <v>30</v>
      </c>
      <c r="U344" s="46" t="s">
        <v>3372</v>
      </c>
      <c r="V344" s="48">
        <f t="shared" si="89"/>
        <v>11.535</v>
      </c>
      <c r="W344" s="46">
        <f t="shared" si="90"/>
        <v>60</v>
      </c>
      <c r="X344" s="46">
        <f t="shared" si="91"/>
        <v>1</v>
      </c>
      <c r="Y344" s="46">
        <f t="shared" si="92"/>
        <v>0</v>
      </c>
      <c r="Z344" s="46">
        <f t="shared" si="93"/>
        <v>2</v>
      </c>
      <c r="AA344" s="46">
        <f t="shared" si="94"/>
        <v>1</v>
      </c>
      <c r="AB344" s="46">
        <f t="shared" si="95"/>
        <v>3</v>
      </c>
      <c r="AC344" s="48">
        <f>IF(AB344=0,0.93,IF(AB344=1,0.92,IF(AB344=2,0.91,IF(AB344=3,0.9,IF(AB344=4,0.89,IF(AB344=5,0.88,IF(AB344=6,0.87)))))))</f>
        <v>0.9</v>
      </c>
      <c r="AD344" s="48">
        <f t="shared" si="96"/>
        <v>10.88</v>
      </c>
      <c r="AE344" s="48">
        <f t="shared" si="97"/>
        <v>9.7920000000000016</v>
      </c>
      <c r="AF344" s="46">
        <f t="shared" si="98"/>
        <v>120</v>
      </c>
      <c r="AG344" s="128" t="s">
        <v>3452</v>
      </c>
      <c r="AH344" s="128" t="s">
        <v>3451</v>
      </c>
      <c r="AI344" s="128" t="s">
        <v>3453</v>
      </c>
      <c r="AJ344" s="128" t="s">
        <v>3455</v>
      </c>
      <c r="AK344" s="128" t="s">
        <v>3457</v>
      </c>
      <c r="AL344" s="128" t="s">
        <v>3456</v>
      </c>
      <c r="AM344" s="128" t="s">
        <v>3454</v>
      </c>
      <c r="AN344" s="128" t="s">
        <v>3460</v>
      </c>
      <c r="AO344" s="128" t="s">
        <v>3458</v>
      </c>
      <c r="AP344" s="128" t="s">
        <v>3459</v>
      </c>
      <c r="AQ344" s="191"/>
    </row>
    <row r="345" spans="1:43" s="16" customFormat="1" ht="27.75">
      <c r="A345" s="43">
        <v>338</v>
      </c>
      <c r="B345" s="37" t="s">
        <v>982</v>
      </c>
      <c r="C345" s="37" t="s">
        <v>983</v>
      </c>
      <c r="D345" s="38" t="s">
        <v>984</v>
      </c>
      <c r="E345" s="38">
        <v>9</v>
      </c>
      <c r="F345" s="48">
        <v>11.72</v>
      </c>
      <c r="G345" s="46">
        <v>30</v>
      </c>
      <c r="H345" s="46" t="s">
        <v>3372</v>
      </c>
      <c r="I345" s="48">
        <v>13.65</v>
      </c>
      <c r="J345" s="46">
        <v>30</v>
      </c>
      <c r="K345" s="46" t="s">
        <v>3372</v>
      </c>
      <c r="L345" s="84">
        <f t="shared" si="85"/>
        <v>12.685</v>
      </c>
      <c r="M345" s="38">
        <f t="shared" si="86"/>
        <v>60</v>
      </c>
      <c r="N345" s="38">
        <f t="shared" si="87"/>
        <v>0</v>
      </c>
      <c r="O345" s="38">
        <f t="shared" si="88"/>
        <v>0</v>
      </c>
      <c r="P345" s="48">
        <v>13.61</v>
      </c>
      <c r="Q345" s="46">
        <v>30</v>
      </c>
      <c r="R345" s="46" t="s">
        <v>3372</v>
      </c>
      <c r="S345" s="48">
        <v>11.29</v>
      </c>
      <c r="T345" s="46">
        <v>30</v>
      </c>
      <c r="U345" s="46" t="s">
        <v>3372</v>
      </c>
      <c r="V345" s="48">
        <f t="shared" si="89"/>
        <v>12.45</v>
      </c>
      <c r="W345" s="46">
        <f t="shared" si="90"/>
        <v>60</v>
      </c>
      <c r="X345" s="46">
        <f t="shared" si="91"/>
        <v>0</v>
      </c>
      <c r="Y345" s="46">
        <f t="shared" si="92"/>
        <v>0</v>
      </c>
      <c r="Z345" s="46">
        <f t="shared" si="93"/>
        <v>0</v>
      </c>
      <c r="AA345" s="46">
        <f t="shared" si="94"/>
        <v>0</v>
      </c>
      <c r="AB345" s="46">
        <f t="shared" si="95"/>
        <v>0</v>
      </c>
      <c r="AC345" s="48">
        <f>IF(AB345=0,1,IF(AB345=1,0.99,IF(AB345=2,0.98,IF(AB345=3,0.97,IF(AB345=4,0.96,IF(AB345=5,0.95,IF(AB345=6,0.94)))))))</f>
        <v>1</v>
      </c>
      <c r="AD345" s="48">
        <f t="shared" si="96"/>
        <v>12.567499999999999</v>
      </c>
      <c r="AE345" s="48">
        <f t="shared" si="97"/>
        <v>12.567499999999999</v>
      </c>
      <c r="AF345" s="46">
        <f t="shared" si="98"/>
        <v>120</v>
      </c>
      <c r="AG345" s="128" t="s">
        <v>3453</v>
      </c>
      <c r="AH345" s="128" t="s">
        <v>3451</v>
      </c>
      <c r="AI345" s="128" t="s">
        <v>3455</v>
      </c>
      <c r="AJ345" s="128" t="s">
        <v>3452</v>
      </c>
      <c r="AK345" s="128" t="s">
        <v>3460</v>
      </c>
      <c r="AL345" s="128" t="s">
        <v>3457</v>
      </c>
      <c r="AM345" s="128" t="s">
        <v>3454</v>
      </c>
      <c r="AN345" s="128" t="s">
        <v>3456</v>
      </c>
      <c r="AO345" s="128" t="s">
        <v>3458</v>
      </c>
      <c r="AP345" s="128" t="s">
        <v>3459</v>
      </c>
      <c r="AQ345" s="191"/>
    </row>
    <row r="346" spans="1:43" s="16" customFormat="1" ht="27.75">
      <c r="A346" s="43">
        <v>339</v>
      </c>
      <c r="B346" s="44" t="s">
        <v>985</v>
      </c>
      <c r="C346" s="44" t="s">
        <v>986</v>
      </c>
      <c r="D346" s="45" t="s">
        <v>987</v>
      </c>
      <c r="E346" s="38">
        <v>9</v>
      </c>
      <c r="F346" s="48">
        <v>9.34</v>
      </c>
      <c r="G346" s="46">
        <v>11</v>
      </c>
      <c r="H346" s="46" t="s">
        <v>3373</v>
      </c>
      <c r="I346" s="48">
        <v>10.66</v>
      </c>
      <c r="J346" s="46">
        <v>30</v>
      </c>
      <c r="K346" s="46" t="s">
        <v>3373</v>
      </c>
      <c r="L346" s="84">
        <f t="shared" si="85"/>
        <v>10</v>
      </c>
      <c r="M346" s="38">
        <f t="shared" si="86"/>
        <v>60</v>
      </c>
      <c r="N346" s="38">
        <f t="shared" si="87"/>
        <v>2</v>
      </c>
      <c r="O346" s="38">
        <f t="shared" si="88"/>
        <v>1</v>
      </c>
      <c r="P346" s="48">
        <v>9.06</v>
      </c>
      <c r="Q346" s="46">
        <v>5</v>
      </c>
      <c r="R346" s="46" t="s">
        <v>3373</v>
      </c>
      <c r="S346" s="48">
        <v>13.56</v>
      </c>
      <c r="T346" s="46">
        <v>30</v>
      </c>
      <c r="U346" s="46" t="s">
        <v>3373</v>
      </c>
      <c r="V346" s="48">
        <f t="shared" si="89"/>
        <v>11.31</v>
      </c>
      <c r="W346" s="46">
        <f t="shared" si="90"/>
        <v>60</v>
      </c>
      <c r="X346" s="46">
        <f t="shared" si="91"/>
        <v>2</v>
      </c>
      <c r="Y346" s="46">
        <f t="shared" si="92"/>
        <v>1</v>
      </c>
      <c r="Z346" s="46">
        <f t="shared" si="93"/>
        <v>4</v>
      </c>
      <c r="AA346" s="46">
        <f t="shared" si="94"/>
        <v>2</v>
      </c>
      <c r="AB346" s="46">
        <f t="shared" si="95"/>
        <v>6</v>
      </c>
      <c r="AC346" s="48">
        <f>IF(AB346=0,0.93,IF(AB346=1,0.92,IF(AB346=2,0.91,IF(AB346=3,0.9,IF(AB346=4,0.89,IF(AB346=5,0.88,IF(AB346=6,0.87)))))))</f>
        <v>0.87</v>
      </c>
      <c r="AD346" s="48">
        <f t="shared" si="96"/>
        <v>10.655000000000001</v>
      </c>
      <c r="AE346" s="48">
        <f t="shared" si="97"/>
        <v>9.2698500000000017</v>
      </c>
      <c r="AF346" s="46">
        <f t="shared" si="98"/>
        <v>120</v>
      </c>
      <c r="AG346" s="128" t="s">
        <v>3452</v>
      </c>
      <c r="AH346" s="128" t="s">
        <v>3451</v>
      </c>
      <c r="AI346" s="128" t="s">
        <v>3453</v>
      </c>
      <c r="AJ346" s="128" t="s">
        <v>3457</v>
      </c>
      <c r="AK346" s="128" t="s">
        <v>3456</v>
      </c>
      <c r="AL346" s="128" t="s">
        <v>3454</v>
      </c>
      <c r="AM346" s="128" t="s">
        <v>3455</v>
      </c>
      <c r="AN346" s="128" t="s">
        <v>3460</v>
      </c>
      <c r="AO346" s="128" t="s">
        <v>3458</v>
      </c>
      <c r="AP346" s="128" t="s">
        <v>3459</v>
      </c>
      <c r="AQ346" s="191"/>
    </row>
    <row r="347" spans="1:43" s="16" customFormat="1" ht="27.75">
      <c r="A347" s="43">
        <v>340</v>
      </c>
      <c r="B347" s="37" t="s">
        <v>988</v>
      </c>
      <c r="C347" s="37" t="s">
        <v>3387</v>
      </c>
      <c r="D347" s="38" t="s">
        <v>990</v>
      </c>
      <c r="E347" s="38">
        <v>9</v>
      </c>
      <c r="F347" s="48">
        <v>10.17</v>
      </c>
      <c r="G347" s="46">
        <v>30</v>
      </c>
      <c r="H347" s="46" t="s">
        <v>3373</v>
      </c>
      <c r="I347" s="48">
        <v>10.19</v>
      </c>
      <c r="J347" s="46">
        <v>30</v>
      </c>
      <c r="K347" s="46" t="s">
        <v>3372</v>
      </c>
      <c r="L347" s="84">
        <f t="shared" si="85"/>
        <v>10.18</v>
      </c>
      <c r="M347" s="38">
        <f t="shared" si="86"/>
        <v>60</v>
      </c>
      <c r="N347" s="38">
        <f t="shared" si="87"/>
        <v>1</v>
      </c>
      <c r="O347" s="38">
        <f t="shared" si="88"/>
        <v>0</v>
      </c>
      <c r="P347" s="48">
        <v>2.93</v>
      </c>
      <c r="Q347" s="46">
        <v>0</v>
      </c>
      <c r="R347" s="46" t="s">
        <v>3372</v>
      </c>
      <c r="S347" s="48" t="s">
        <v>3509</v>
      </c>
      <c r="T347" s="46" t="s">
        <v>3509</v>
      </c>
      <c r="U347" s="46" t="s">
        <v>3509</v>
      </c>
      <c r="V347" s="48" t="e">
        <f t="shared" si="89"/>
        <v>#VALUE!</v>
      </c>
      <c r="W347" s="46" t="e">
        <f t="shared" si="90"/>
        <v>#VALUE!</v>
      </c>
      <c r="X347" s="46">
        <f t="shared" si="91"/>
        <v>1</v>
      </c>
      <c r="Y347" s="46">
        <f t="shared" si="92"/>
        <v>1</v>
      </c>
      <c r="Z347" s="46">
        <f t="shared" si="93"/>
        <v>2</v>
      </c>
      <c r="AA347" s="46">
        <f t="shared" si="94"/>
        <v>1</v>
      </c>
      <c r="AB347" s="46">
        <f t="shared" si="95"/>
        <v>3</v>
      </c>
      <c r="AC347" s="48">
        <f>IF(AB347=0,0.93,IF(AB347=1,0.92,IF(AB347=2,0.91,IF(AB347=3,0.9,IF(AB347=4,0.89,IF(AB347=5,0.88,IF(AB347=6,0.87)))))))</f>
        <v>0.9</v>
      </c>
      <c r="AD347" s="48" t="e">
        <f t="shared" si="96"/>
        <v>#VALUE!</v>
      </c>
      <c r="AE347" s="48" t="e">
        <f t="shared" si="97"/>
        <v>#VALUE!</v>
      </c>
      <c r="AF347" s="46" t="e">
        <f t="shared" si="98"/>
        <v>#VALUE!</v>
      </c>
      <c r="AG347" s="128"/>
      <c r="AH347" s="128"/>
      <c r="AI347" s="128"/>
      <c r="AJ347" s="128"/>
      <c r="AK347" s="128"/>
      <c r="AL347" s="128"/>
      <c r="AM347" s="128"/>
      <c r="AN347" s="128"/>
      <c r="AO347" s="128"/>
      <c r="AP347" s="128"/>
      <c r="AQ347" s="191"/>
    </row>
    <row r="348" spans="1:43" s="16" customFormat="1" ht="27.75">
      <c r="A348" s="43">
        <v>341</v>
      </c>
      <c r="B348" s="37" t="s">
        <v>988</v>
      </c>
      <c r="C348" s="37" t="s">
        <v>3388</v>
      </c>
      <c r="D348" s="38" t="s">
        <v>989</v>
      </c>
      <c r="E348" s="38">
        <v>9</v>
      </c>
      <c r="F348" s="48">
        <v>14.74</v>
      </c>
      <c r="G348" s="46">
        <v>30</v>
      </c>
      <c r="H348" s="46" t="s">
        <v>3372</v>
      </c>
      <c r="I348" s="48">
        <v>15.53</v>
      </c>
      <c r="J348" s="46">
        <v>30</v>
      </c>
      <c r="K348" s="46" t="s">
        <v>3372</v>
      </c>
      <c r="L348" s="84">
        <f t="shared" si="85"/>
        <v>15.135</v>
      </c>
      <c r="M348" s="38">
        <f t="shared" si="86"/>
        <v>60</v>
      </c>
      <c r="N348" s="38">
        <f t="shared" si="87"/>
        <v>0</v>
      </c>
      <c r="O348" s="38">
        <f t="shared" si="88"/>
        <v>0</v>
      </c>
      <c r="P348" s="48">
        <v>14.02</v>
      </c>
      <c r="Q348" s="46">
        <v>30</v>
      </c>
      <c r="R348" s="46" t="s">
        <v>3372</v>
      </c>
      <c r="S348" s="48">
        <v>16.84</v>
      </c>
      <c r="T348" s="46">
        <v>30</v>
      </c>
      <c r="U348" s="46" t="s">
        <v>3372</v>
      </c>
      <c r="V348" s="48">
        <f t="shared" si="89"/>
        <v>15.43</v>
      </c>
      <c r="W348" s="46">
        <f t="shared" si="90"/>
        <v>60</v>
      </c>
      <c r="X348" s="46">
        <f t="shared" si="91"/>
        <v>0</v>
      </c>
      <c r="Y348" s="46">
        <f t="shared" si="92"/>
        <v>0</v>
      </c>
      <c r="Z348" s="46">
        <f t="shared" si="93"/>
        <v>0</v>
      </c>
      <c r="AA348" s="46">
        <f t="shared" si="94"/>
        <v>0</v>
      </c>
      <c r="AB348" s="46">
        <f t="shared" si="95"/>
        <v>0</v>
      </c>
      <c r="AC348" s="48">
        <f>IF(AB348=0,1,IF(AB348=1,0.99,IF(AB348=2,0.98,IF(AB348=3,0.97,IF(AB348=4,0.96,IF(AB348=5,0.95,IF(AB348=6,0.94)))))))</f>
        <v>1</v>
      </c>
      <c r="AD348" s="48">
        <f t="shared" si="96"/>
        <v>15.282499999999999</v>
      </c>
      <c r="AE348" s="48">
        <f t="shared" si="97"/>
        <v>15.282499999999999</v>
      </c>
      <c r="AF348" s="46">
        <f t="shared" si="98"/>
        <v>120</v>
      </c>
      <c r="AG348" s="128" t="s">
        <v>3453</v>
      </c>
      <c r="AH348" s="128" t="s">
        <v>3451</v>
      </c>
      <c r="AI348" s="128" t="s">
        <v>3452</v>
      </c>
      <c r="AJ348" s="128" t="s">
        <v>3454</v>
      </c>
      <c r="AK348" s="128" t="s">
        <v>3456</v>
      </c>
      <c r="AL348" s="128" t="s">
        <v>3455</v>
      </c>
      <c r="AM348" s="128" t="s">
        <v>3457</v>
      </c>
      <c r="AN348" s="128" t="s">
        <v>3460</v>
      </c>
      <c r="AO348" s="128" t="s">
        <v>3458</v>
      </c>
      <c r="AP348" s="128" t="s">
        <v>3459</v>
      </c>
      <c r="AQ348" s="191"/>
    </row>
    <row r="349" spans="1:43" s="16" customFormat="1" ht="27.75">
      <c r="A349" s="43">
        <v>342</v>
      </c>
      <c r="B349" s="37" t="s">
        <v>991</v>
      </c>
      <c r="C349" s="37" t="s">
        <v>992</v>
      </c>
      <c r="D349" s="38" t="s">
        <v>993</v>
      </c>
      <c r="E349" s="38">
        <v>9</v>
      </c>
      <c r="F349" s="48">
        <v>13.39</v>
      </c>
      <c r="G349" s="46">
        <v>30</v>
      </c>
      <c r="H349" s="46" t="s">
        <v>3372</v>
      </c>
      <c r="I349" s="48">
        <v>11.42</v>
      </c>
      <c r="J349" s="46">
        <v>30</v>
      </c>
      <c r="K349" s="46" t="s">
        <v>3372</v>
      </c>
      <c r="L349" s="84">
        <f t="shared" si="85"/>
        <v>12.405000000000001</v>
      </c>
      <c r="M349" s="38">
        <f t="shared" si="86"/>
        <v>60</v>
      </c>
      <c r="N349" s="38">
        <f t="shared" si="87"/>
        <v>0</v>
      </c>
      <c r="O349" s="38">
        <f t="shared" si="88"/>
        <v>0</v>
      </c>
      <c r="P349" s="48">
        <v>13.93</v>
      </c>
      <c r="Q349" s="46">
        <v>30</v>
      </c>
      <c r="R349" s="46" t="s">
        <v>3372</v>
      </c>
      <c r="S349" s="48">
        <v>16.41</v>
      </c>
      <c r="T349" s="46">
        <v>30</v>
      </c>
      <c r="U349" s="46" t="s">
        <v>3372</v>
      </c>
      <c r="V349" s="48">
        <f t="shared" si="89"/>
        <v>15.17</v>
      </c>
      <c r="W349" s="46">
        <f t="shared" si="90"/>
        <v>60</v>
      </c>
      <c r="X349" s="46">
        <f t="shared" si="91"/>
        <v>0</v>
      </c>
      <c r="Y349" s="46">
        <f t="shared" si="92"/>
        <v>0</v>
      </c>
      <c r="Z349" s="46">
        <f t="shared" si="93"/>
        <v>0</v>
      </c>
      <c r="AA349" s="46">
        <f t="shared" si="94"/>
        <v>0</v>
      </c>
      <c r="AB349" s="46">
        <f t="shared" si="95"/>
        <v>0</v>
      </c>
      <c r="AC349" s="48">
        <f>IF(AB349=0,0.93,IF(AB349=1,0.92,IF(AB349=2,0.91,IF(AB349=3,0.9,IF(AB349=4,0.89,IF(AB349=5,0.88,IF(AB349=6,0.87)))))))</f>
        <v>0.93</v>
      </c>
      <c r="AD349" s="48">
        <f t="shared" si="96"/>
        <v>13.787500000000001</v>
      </c>
      <c r="AE349" s="48">
        <f t="shared" si="97"/>
        <v>12.822375000000003</v>
      </c>
      <c r="AF349" s="46">
        <f t="shared" si="98"/>
        <v>120</v>
      </c>
      <c r="AG349" s="128" t="s">
        <v>3451</v>
      </c>
      <c r="AH349" s="128" t="s">
        <v>3456</v>
      </c>
      <c r="AI349" s="128" t="s">
        <v>3453</v>
      </c>
      <c r="AJ349" s="128" t="s">
        <v>3455</v>
      </c>
      <c r="AK349" s="128" t="s">
        <v>3452</v>
      </c>
      <c r="AL349" s="128" t="s">
        <v>3457</v>
      </c>
      <c r="AM349" s="128" t="s">
        <v>3454</v>
      </c>
      <c r="AN349" s="128" t="s">
        <v>3458</v>
      </c>
      <c r="AO349" s="128" t="s">
        <v>3460</v>
      </c>
      <c r="AP349" s="128" t="s">
        <v>3459</v>
      </c>
      <c r="AQ349" s="191"/>
    </row>
    <row r="350" spans="1:43" s="16" customFormat="1" ht="27.75">
      <c r="A350" s="43">
        <v>343</v>
      </c>
      <c r="B350" s="44" t="s">
        <v>994</v>
      </c>
      <c r="C350" s="44" t="s">
        <v>436</v>
      </c>
      <c r="D350" s="45" t="s">
        <v>995</v>
      </c>
      <c r="E350" s="38">
        <v>9</v>
      </c>
      <c r="F350" s="48">
        <v>9.11</v>
      </c>
      <c r="G350" s="46">
        <v>7</v>
      </c>
      <c r="H350" s="46" t="s">
        <v>3373</v>
      </c>
      <c r="I350" s="48">
        <v>11.01</v>
      </c>
      <c r="J350" s="46">
        <v>30</v>
      </c>
      <c r="K350" s="46" t="s">
        <v>3372</v>
      </c>
      <c r="L350" s="84">
        <f t="shared" si="85"/>
        <v>10.059999999999999</v>
      </c>
      <c r="M350" s="38">
        <f t="shared" si="86"/>
        <v>60</v>
      </c>
      <c r="N350" s="38">
        <f t="shared" si="87"/>
        <v>1</v>
      </c>
      <c r="O350" s="38">
        <f t="shared" si="88"/>
        <v>1</v>
      </c>
      <c r="P350" s="48">
        <v>10.87</v>
      </c>
      <c r="Q350" s="46">
        <v>30</v>
      </c>
      <c r="R350" s="46" t="s">
        <v>3372</v>
      </c>
      <c r="S350" s="48">
        <v>14.31</v>
      </c>
      <c r="T350" s="46">
        <v>30</v>
      </c>
      <c r="U350" s="46" t="s">
        <v>3372</v>
      </c>
      <c r="V350" s="48">
        <f t="shared" si="89"/>
        <v>12.59</v>
      </c>
      <c r="W350" s="46">
        <f t="shared" si="90"/>
        <v>60</v>
      </c>
      <c r="X350" s="46">
        <f t="shared" si="91"/>
        <v>0</v>
      </c>
      <c r="Y350" s="46">
        <f t="shared" si="92"/>
        <v>0</v>
      </c>
      <c r="Z350" s="46">
        <f t="shared" si="93"/>
        <v>1</v>
      </c>
      <c r="AA350" s="46">
        <f t="shared" si="94"/>
        <v>1</v>
      </c>
      <c r="AB350" s="46">
        <f t="shared" si="95"/>
        <v>2</v>
      </c>
      <c r="AC350" s="48">
        <f>IF(AB350=0,0.86,IF(AB350=1,0.85,IF(AB350=2,0.84,IF(AB350=3,0.83,IF(AB350=4,0.82,IF(AB350=5,0.81,IF(AB350=6,0.8)))))))</f>
        <v>0.84</v>
      </c>
      <c r="AD350" s="48">
        <f t="shared" si="96"/>
        <v>11.324999999999999</v>
      </c>
      <c r="AE350" s="48">
        <f t="shared" si="97"/>
        <v>9.5129999999999999</v>
      </c>
      <c r="AF350" s="46">
        <f t="shared" si="98"/>
        <v>120</v>
      </c>
      <c r="AG350" s="128" t="s">
        <v>3456</v>
      </c>
      <c r="AH350" s="128" t="s">
        <v>3453</v>
      </c>
      <c r="AI350" s="128" t="s">
        <v>3457</v>
      </c>
      <c r="AJ350" s="128" t="s">
        <v>3451</v>
      </c>
      <c r="AK350" s="128" t="s">
        <v>3455</v>
      </c>
      <c r="AL350" s="128" t="s">
        <v>3452</v>
      </c>
      <c r="AM350" s="128" t="s">
        <v>3460</v>
      </c>
      <c r="AN350" s="128" t="s">
        <v>3454</v>
      </c>
      <c r="AO350" s="128" t="s">
        <v>3459</v>
      </c>
      <c r="AP350" s="128" t="s">
        <v>3458</v>
      </c>
      <c r="AQ350" s="191"/>
    </row>
    <row r="351" spans="1:43" s="16" customFormat="1" ht="27.75">
      <c r="A351" s="43">
        <v>344</v>
      </c>
      <c r="B351" s="62" t="s">
        <v>996</v>
      </c>
      <c r="C351" s="62" t="s">
        <v>997</v>
      </c>
      <c r="D351" s="45" t="s">
        <v>998</v>
      </c>
      <c r="E351" s="38">
        <v>9</v>
      </c>
      <c r="F351" s="48">
        <v>9.56</v>
      </c>
      <c r="G351" s="46">
        <v>28</v>
      </c>
      <c r="H351" s="46" t="s">
        <v>3373</v>
      </c>
      <c r="I351" s="48">
        <v>11.18</v>
      </c>
      <c r="J351" s="46">
        <v>30</v>
      </c>
      <c r="K351" s="46" t="s">
        <v>3373</v>
      </c>
      <c r="L351" s="84">
        <f t="shared" si="85"/>
        <v>10.370000000000001</v>
      </c>
      <c r="M351" s="38">
        <f t="shared" si="86"/>
        <v>60</v>
      </c>
      <c r="N351" s="38">
        <f t="shared" si="87"/>
        <v>2</v>
      </c>
      <c r="O351" s="38">
        <f t="shared" si="88"/>
        <v>1</v>
      </c>
      <c r="P351" s="48">
        <v>10.26</v>
      </c>
      <c r="Q351" s="46">
        <v>30</v>
      </c>
      <c r="R351" s="46" t="s">
        <v>3373</v>
      </c>
      <c r="S351" s="48">
        <v>13.5</v>
      </c>
      <c r="T351" s="46">
        <v>30</v>
      </c>
      <c r="U351" s="46" t="s">
        <v>3372</v>
      </c>
      <c r="V351" s="48">
        <f t="shared" si="89"/>
        <v>11.879999999999999</v>
      </c>
      <c r="W351" s="46">
        <f t="shared" si="90"/>
        <v>60</v>
      </c>
      <c r="X351" s="46">
        <f t="shared" si="91"/>
        <v>1</v>
      </c>
      <c r="Y351" s="46">
        <f t="shared" si="92"/>
        <v>0</v>
      </c>
      <c r="Z351" s="46">
        <f t="shared" si="93"/>
        <v>3</v>
      </c>
      <c r="AA351" s="46">
        <f t="shared" si="94"/>
        <v>1</v>
      </c>
      <c r="AB351" s="46">
        <f t="shared" si="95"/>
        <v>4</v>
      </c>
      <c r="AC351" s="48">
        <f>IF(AB351=0,0.79,IF(AB351=1,0.78,IF(AB351=2,0.77,IF(AB351=3,0.76,IF(AB351=4,0.75,IF(AB351=5,0.74,IF(AB351=6,0.73)))))))</f>
        <v>0.75</v>
      </c>
      <c r="AD351" s="48">
        <f t="shared" si="96"/>
        <v>11.125</v>
      </c>
      <c r="AE351" s="48">
        <f t="shared" si="97"/>
        <v>8.34375</v>
      </c>
      <c r="AF351" s="46">
        <f t="shared" si="98"/>
        <v>120</v>
      </c>
      <c r="AG351" s="12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91"/>
    </row>
    <row r="352" spans="1:43" s="16" customFormat="1" ht="27.75">
      <c r="A352" s="43">
        <v>345</v>
      </c>
      <c r="B352" s="44" t="s">
        <v>999</v>
      </c>
      <c r="C352" s="44" t="s">
        <v>1000</v>
      </c>
      <c r="D352" s="45" t="s">
        <v>1001</v>
      </c>
      <c r="E352" s="38">
        <v>9</v>
      </c>
      <c r="F352" s="48">
        <v>11.42</v>
      </c>
      <c r="G352" s="46">
        <v>30</v>
      </c>
      <c r="H352" s="46" t="s">
        <v>3373</v>
      </c>
      <c r="I352" s="48">
        <v>9.5399999999999991</v>
      </c>
      <c r="J352" s="46">
        <v>12</v>
      </c>
      <c r="K352" s="46" t="s">
        <v>3372</v>
      </c>
      <c r="L352" s="84">
        <f t="shared" si="85"/>
        <v>10.48</v>
      </c>
      <c r="M352" s="38">
        <f t="shared" si="86"/>
        <v>60</v>
      </c>
      <c r="N352" s="38">
        <f t="shared" si="87"/>
        <v>1</v>
      </c>
      <c r="O352" s="38">
        <f t="shared" si="88"/>
        <v>1</v>
      </c>
      <c r="P352" s="48">
        <v>8.98</v>
      </c>
      <c r="Q352" s="46">
        <v>12</v>
      </c>
      <c r="R352" s="46" t="s">
        <v>3373</v>
      </c>
      <c r="S352" s="48">
        <v>11.25</v>
      </c>
      <c r="T352" s="46">
        <v>30</v>
      </c>
      <c r="U352" s="46" t="s">
        <v>3373</v>
      </c>
      <c r="V352" s="48">
        <f t="shared" si="89"/>
        <v>10.115</v>
      </c>
      <c r="W352" s="46">
        <f t="shared" si="90"/>
        <v>60</v>
      </c>
      <c r="X352" s="46">
        <f t="shared" si="91"/>
        <v>2</v>
      </c>
      <c r="Y352" s="46">
        <f t="shared" si="92"/>
        <v>1</v>
      </c>
      <c r="Z352" s="46">
        <f t="shared" si="93"/>
        <v>3</v>
      </c>
      <c r="AA352" s="46">
        <f t="shared" si="94"/>
        <v>2</v>
      </c>
      <c r="AB352" s="46">
        <f t="shared" si="95"/>
        <v>5</v>
      </c>
      <c r="AC352" s="48">
        <f>IF(AB352=0,0.93,IF(AB352=1,0.92,IF(AB352=2,0.91,IF(AB352=3,0.9,IF(AB352=4,0.89,IF(AB352=5,0.88,IF(AB352=6,0.87)))))))</f>
        <v>0.88</v>
      </c>
      <c r="AD352" s="48">
        <f t="shared" si="96"/>
        <v>10.297499999999999</v>
      </c>
      <c r="AE352" s="48">
        <f t="shared" si="97"/>
        <v>9.0617999999999999</v>
      </c>
      <c r="AF352" s="46">
        <f t="shared" si="98"/>
        <v>120</v>
      </c>
      <c r="AG352" s="128" t="s">
        <v>3457</v>
      </c>
      <c r="AH352" s="128" t="s">
        <v>3455</v>
      </c>
      <c r="AI352" s="128" t="s">
        <v>3451</v>
      </c>
      <c r="AJ352" s="128" t="s">
        <v>3454</v>
      </c>
      <c r="AK352" s="128" t="s">
        <v>3452</v>
      </c>
      <c r="AL352" s="128" t="s">
        <v>3456</v>
      </c>
      <c r="AM352" s="128" t="s">
        <v>3460</v>
      </c>
      <c r="AN352" s="128" t="s">
        <v>3459</v>
      </c>
      <c r="AO352" s="128" t="s">
        <v>3453</v>
      </c>
      <c r="AP352" s="128" t="s">
        <v>3458</v>
      </c>
      <c r="AQ352" s="191"/>
    </row>
    <row r="353" spans="1:43" s="16" customFormat="1" ht="27.75">
      <c r="A353" s="43">
        <v>346</v>
      </c>
      <c r="B353" s="37" t="s">
        <v>1002</v>
      </c>
      <c r="C353" s="37" t="s">
        <v>551</v>
      </c>
      <c r="D353" s="38" t="s">
        <v>1003</v>
      </c>
      <c r="E353" s="38">
        <v>9</v>
      </c>
      <c r="F353" s="48">
        <v>11.2</v>
      </c>
      <c r="G353" s="46">
        <v>30</v>
      </c>
      <c r="H353" s="46" t="s">
        <v>3372</v>
      </c>
      <c r="I353" s="48">
        <v>11.93</v>
      </c>
      <c r="J353" s="46">
        <v>30</v>
      </c>
      <c r="K353" s="46" t="s">
        <v>3372</v>
      </c>
      <c r="L353" s="84">
        <f t="shared" si="85"/>
        <v>11.565</v>
      </c>
      <c r="M353" s="38">
        <f t="shared" si="86"/>
        <v>60</v>
      </c>
      <c r="N353" s="38">
        <f t="shared" si="87"/>
        <v>0</v>
      </c>
      <c r="O353" s="38">
        <f t="shared" si="88"/>
        <v>0</v>
      </c>
      <c r="P353" s="48">
        <v>12.15</v>
      </c>
      <c r="Q353" s="46">
        <v>30</v>
      </c>
      <c r="R353" s="46" t="s">
        <v>3372</v>
      </c>
      <c r="S353" s="48">
        <v>14.44</v>
      </c>
      <c r="T353" s="46">
        <v>30</v>
      </c>
      <c r="U353" s="46" t="s">
        <v>3372</v>
      </c>
      <c r="V353" s="48">
        <f t="shared" si="89"/>
        <v>13.295</v>
      </c>
      <c r="W353" s="46">
        <f t="shared" si="90"/>
        <v>60</v>
      </c>
      <c r="X353" s="46">
        <f t="shared" si="91"/>
        <v>0</v>
      </c>
      <c r="Y353" s="46">
        <f t="shared" si="92"/>
        <v>0</v>
      </c>
      <c r="Z353" s="46">
        <f t="shared" si="93"/>
        <v>0</v>
      </c>
      <c r="AA353" s="46">
        <f t="shared" si="94"/>
        <v>0</v>
      </c>
      <c r="AB353" s="46">
        <f t="shared" si="95"/>
        <v>0</v>
      </c>
      <c r="AC353" s="48">
        <f>IF(AB353=0,1,IF(AB353=1,0.99,IF(AB353=2,0.98,IF(AB353=3,0.97,IF(AB353=4,0.96,IF(AB353=5,0.95,IF(AB353=6,0.94)))))))</f>
        <v>1</v>
      </c>
      <c r="AD353" s="48">
        <f t="shared" si="96"/>
        <v>12.43</v>
      </c>
      <c r="AE353" s="48">
        <f t="shared" si="97"/>
        <v>12.43</v>
      </c>
      <c r="AF353" s="46">
        <f t="shared" si="98"/>
        <v>120</v>
      </c>
      <c r="AG353" s="128" t="s">
        <v>3451</v>
      </c>
      <c r="AH353" s="128" t="s">
        <v>3453</v>
      </c>
      <c r="AI353" s="128" t="s">
        <v>3452</v>
      </c>
      <c r="AJ353" s="128" t="s">
        <v>3457</v>
      </c>
      <c r="AK353" s="128" t="s">
        <v>3456</v>
      </c>
      <c r="AL353" s="128" t="s">
        <v>3454</v>
      </c>
      <c r="AM353" s="128" t="s">
        <v>3455</v>
      </c>
      <c r="AN353" s="128" t="s">
        <v>3460</v>
      </c>
      <c r="AO353" s="128" t="s">
        <v>3458</v>
      </c>
      <c r="AP353" s="128" t="s">
        <v>3459</v>
      </c>
      <c r="AQ353" s="191"/>
    </row>
    <row r="354" spans="1:43" s="16" customFormat="1" ht="27.75">
      <c r="A354" s="43">
        <v>347</v>
      </c>
      <c r="B354" s="52" t="s">
        <v>1004</v>
      </c>
      <c r="C354" s="52" t="s">
        <v>1005</v>
      </c>
      <c r="D354" s="50" t="s">
        <v>1006</v>
      </c>
      <c r="E354" s="38">
        <v>9</v>
      </c>
      <c r="F354" s="48">
        <v>15.46</v>
      </c>
      <c r="G354" s="46">
        <v>30</v>
      </c>
      <c r="H354" s="46" t="s">
        <v>3372</v>
      </c>
      <c r="I354" s="48">
        <v>16.68</v>
      </c>
      <c r="J354" s="46">
        <v>30</v>
      </c>
      <c r="K354" s="46" t="s">
        <v>3372</v>
      </c>
      <c r="L354" s="84">
        <f t="shared" si="85"/>
        <v>16.07</v>
      </c>
      <c r="M354" s="38">
        <f t="shared" si="86"/>
        <v>60</v>
      </c>
      <c r="N354" s="38">
        <f t="shared" si="87"/>
        <v>0</v>
      </c>
      <c r="O354" s="38">
        <f t="shared" si="88"/>
        <v>0</v>
      </c>
      <c r="P354" s="48">
        <v>17.14</v>
      </c>
      <c r="Q354" s="46">
        <v>30</v>
      </c>
      <c r="R354" s="46" t="s">
        <v>3372</v>
      </c>
      <c r="S354" s="48">
        <v>17.78</v>
      </c>
      <c r="T354" s="46">
        <v>30</v>
      </c>
      <c r="U354" s="46" t="s">
        <v>3372</v>
      </c>
      <c r="V354" s="48">
        <f t="shared" si="89"/>
        <v>17.46</v>
      </c>
      <c r="W354" s="46">
        <f t="shared" si="90"/>
        <v>60</v>
      </c>
      <c r="X354" s="46">
        <f t="shared" si="91"/>
        <v>0</v>
      </c>
      <c r="Y354" s="46">
        <f t="shared" si="92"/>
        <v>0</v>
      </c>
      <c r="Z354" s="46">
        <f t="shared" si="93"/>
        <v>0</v>
      </c>
      <c r="AA354" s="46">
        <f t="shared" si="94"/>
        <v>0</v>
      </c>
      <c r="AB354" s="46">
        <f t="shared" si="95"/>
        <v>0</v>
      </c>
      <c r="AC354" s="48">
        <f>IF(AB354=0,1,IF(AB354=1,0.99,IF(AB354=2,0.98,IF(AB354=3,0.97,IF(AB354=4,0.96,IF(AB354=5,0.95,IF(AB354=6,0.94)))))))</f>
        <v>1</v>
      </c>
      <c r="AD354" s="48">
        <f t="shared" si="96"/>
        <v>16.765000000000001</v>
      </c>
      <c r="AE354" s="48">
        <f t="shared" si="97"/>
        <v>16.765000000000001</v>
      </c>
      <c r="AF354" s="46">
        <f t="shared" si="98"/>
        <v>120</v>
      </c>
      <c r="AG354" s="128" t="s">
        <v>3453</v>
      </c>
      <c r="AH354" s="128" t="s">
        <v>3455</v>
      </c>
      <c r="AI354" s="128" t="s">
        <v>3451</v>
      </c>
      <c r="AJ354" s="128" t="s">
        <v>3454</v>
      </c>
      <c r="AK354" s="128" t="s">
        <v>3457</v>
      </c>
      <c r="AL354" s="128" t="s">
        <v>3452</v>
      </c>
      <c r="AM354" s="128" t="s">
        <v>3460</v>
      </c>
      <c r="AN354" s="128" t="s">
        <v>3458</v>
      </c>
      <c r="AO354" s="128" t="s">
        <v>3459</v>
      </c>
      <c r="AP354" s="128" t="s">
        <v>3456</v>
      </c>
      <c r="AQ354" s="191"/>
    </row>
    <row r="355" spans="1:43" s="16" customFormat="1" ht="27.75">
      <c r="A355" s="43">
        <v>348</v>
      </c>
      <c r="B355" s="44" t="s">
        <v>1007</v>
      </c>
      <c r="C355" s="44" t="s">
        <v>318</v>
      </c>
      <c r="D355" s="45" t="s">
        <v>1008</v>
      </c>
      <c r="E355" s="38">
        <v>9</v>
      </c>
      <c r="F355" s="48">
        <v>10</v>
      </c>
      <c r="G355" s="46">
        <v>30</v>
      </c>
      <c r="H355" s="46" t="s">
        <v>3373</v>
      </c>
      <c r="I355" s="48">
        <v>10</v>
      </c>
      <c r="J355" s="46">
        <v>30</v>
      </c>
      <c r="K355" s="46" t="s">
        <v>3372</v>
      </c>
      <c r="L355" s="84">
        <f t="shared" si="85"/>
        <v>10</v>
      </c>
      <c r="M355" s="38">
        <f t="shared" si="86"/>
        <v>60</v>
      </c>
      <c r="N355" s="38">
        <f t="shared" si="87"/>
        <v>1</v>
      </c>
      <c r="O355" s="38">
        <f t="shared" si="88"/>
        <v>0</v>
      </c>
      <c r="P355" s="48">
        <v>9.89</v>
      </c>
      <c r="Q355" s="46">
        <v>17</v>
      </c>
      <c r="R355" s="46" t="s">
        <v>3373</v>
      </c>
      <c r="S355" s="48">
        <v>10.96</v>
      </c>
      <c r="T355" s="46">
        <v>30</v>
      </c>
      <c r="U355" s="46" t="s">
        <v>3372</v>
      </c>
      <c r="V355" s="48">
        <f t="shared" si="89"/>
        <v>10.425000000000001</v>
      </c>
      <c r="W355" s="46">
        <f t="shared" si="90"/>
        <v>60</v>
      </c>
      <c r="X355" s="46">
        <f t="shared" si="91"/>
        <v>1</v>
      </c>
      <c r="Y355" s="46">
        <f t="shared" si="92"/>
        <v>1</v>
      </c>
      <c r="Z355" s="46">
        <f t="shared" si="93"/>
        <v>2</v>
      </c>
      <c r="AA355" s="46">
        <f t="shared" si="94"/>
        <v>1</v>
      </c>
      <c r="AB355" s="46">
        <f t="shared" si="95"/>
        <v>3</v>
      </c>
      <c r="AC355" s="48">
        <f>IF(AB355=0,1,IF(AB355=1,0.99,IF(AB355=2,0.98,IF(AB355=3,0.97,IF(AB355=4,0.96,IF(AB355=5,0.95,IF(AB355=6,0.94)))))))</f>
        <v>0.97</v>
      </c>
      <c r="AD355" s="48">
        <f t="shared" si="96"/>
        <v>10.2125</v>
      </c>
      <c r="AE355" s="48">
        <f t="shared" si="97"/>
        <v>9.9061249999999994</v>
      </c>
      <c r="AF355" s="46">
        <f t="shared" si="98"/>
        <v>120</v>
      </c>
      <c r="AG355" s="128" t="s">
        <v>3457</v>
      </c>
      <c r="AH355" s="128" t="s">
        <v>3453</v>
      </c>
      <c r="AI355" s="128" t="s">
        <v>3451</v>
      </c>
      <c r="AJ355" s="128" t="s">
        <v>3452</v>
      </c>
      <c r="AK355" s="128" t="s">
        <v>3456</v>
      </c>
      <c r="AL355" s="128" t="s">
        <v>3455</v>
      </c>
      <c r="AM355" s="128" t="s">
        <v>3454</v>
      </c>
      <c r="AN355" s="128" t="s">
        <v>3460</v>
      </c>
      <c r="AO355" s="128" t="s">
        <v>3459</v>
      </c>
      <c r="AP355" s="128" t="s">
        <v>3458</v>
      </c>
      <c r="AQ355" s="191"/>
    </row>
    <row r="356" spans="1:43" s="16" customFormat="1" ht="27.75">
      <c r="A356" s="43">
        <v>349</v>
      </c>
      <c r="B356" s="44" t="s">
        <v>1009</v>
      </c>
      <c r="C356" s="44" t="s">
        <v>1010</v>
      </c>
      <c r="D356" s="45" t="s">
        <v>1011</v>
      </c>
      <c r="E356" s="38">
        <v>9</v>
      </c>
      <c r="F356" s="48">
        <v>10.69</v>
      </c>
      <c r="G356" s="46">
        <v>30</v>
      </c>
      <c r="H356" s="46" t="s">
        <v>3372</v>
      </c>
      <c r="I356" s="48">
        <v>9.31</v>
      </c>
      <c r="J356" s="46">
        <v>14</v>
      </c>
      <c r="K356" s="46" t="s">
        <v>3373</v>
      </c>
      <c r="L356" s="84">
        <f t="shared" si="85"/>
        <v>10</v>
      </c>
      <c r="M356" s="38">
        <f t="shared" si="86"/>
        <v>60</v>
      </c>
      <c r="N356" s="38">
        <f t="shared" si="87"/>
        <v>1</v>
      </c>
      <c r="O356" s="38">
        <f t="shared" si="88"/>
        <v>1</v>
      </c>
      <c r="P356" s="48">
        <v>9.76</v>
      </c>
      <c r="Q356" s="46">
        <v>22</v>
      </c>
      <c r="R356" s="46" t="s">
        <v>3373</v>
      </c>
      <c r="S356" s="48">
        <v>13.6</v>
      </c>
      <c r="T356" s="46">
        <v>30</v>
      </c>
      <c r="U356" s="46" t="s">
        <v>3372</v>
      </c>
      <c r="V356" s="48">
        <f t="shared" si="89"/>
        <v>11.68</v>
      </c>
      <c r="W356" s="46">
        <f t="shared" si="90"/>
        <v>60</v>
      </c>
      <c r="X356" s="46">
        <f t="shared" si="91"/>
        <v>1</v>
      </c>
      <c r="Y356" s="46">
        <f t="shared" si="92"/>
        <v>1</v>
      </c>
      <c r="Z356" s="46">
        <f t="shared" si="93"/>
        <v>2</v>
      </c>
      <c r="AA356" s="46">
        <f t="shared" si="94"/>
        <v>2</v>
      </c>
      <c r="AB356" s="46">
        <f t="shared" si="95"/>
        <v>4</v>
      </c>
      <c r="AC356" s="48">
        <f>IF(AB356=0,0.93,IF(AB356=1,0.92,IF(AB356=2,0.91,IF(AB356=3,0.9,IF(AB356=4,0.89,IF(AB356=5,0.88,IF(AB356=6,0.87)))))))</f>
        <v>0.89</v>
      </c>
      <c r="AD356" s="48">
        <f t="shared" si="96"/>
        <v>10.84</v>
      </c>
      <c r="AE356" s="48">
        <f t="shared" si="97"/>
        <v>9.6476000000000006</v>
      </c>
      <c r="AF356" s="46">
        <f t="shared" si="98"/>
        <v>120</v>
      </c>
      <c r="AG356" s="128" t="s">
        <v>3453</v>
      </c>
      <c r="AH356" s="128" t="s">
        <v>3451</v>
      </c>
      <c r="AI356" s="128" t="s">
        <v>3456</v>
      </c>
      <c r="AJ356" s="128" t="s">
        <v>3457</v>
      </c>
      <c r="AK356" s="128" t="s">
        <v>3455</v>
      </c>
      <c r="AL356" s="128" t="s">
        <v>3452</v>
      </c>
      <c r="AM356" s="128" t="s">
        <v>3454</v>
      </c>
      <c r="AN356" s="128" t="s">
        <v>3460</v>
      </c>
      <c r="AO356" s="128" t="s">
        <v>3459</v>
      </c>
      <c r="AP356" s="128" t="s">
        <v>3458</v>
      </c>
      <c r="AQ356" s="191"/>
    </row>
    <row r="357" spans="1:43" s="16" customFormat="1" ht="27.75">
      <c r="A357" s="43">
        <v>350</v>
      </c>
      <c r="B357" s="44" t="s">
        <v>1012</v>
      </c>
      <c r="C357" s="44" t="s">
        <v>1013</v>
      </c>
      <c r="D357" s="45" t="s">
        <v>1014</v>
      </c>
      <c r="E357" s="38">
        <v>9</v>
      </c>
      <c r="F357" s="48">
        <v>10.62</v>
      </c>
      <c r="G357" s="46">
        <v>30</v>
      </c>
      <c r="H357" s="46" t="s">
        <v>3373</v>
      </c>
      <c r="I357" s="48">
        <v>9.66</v>
      </c>
      <c r="J357" s="46">
        <v>18</v>
      </c>
      <c r="K357" s="46" t="s">
        <v>3372</v>
      </c>
      <c r="L357" s="84">
        <f t="shared" si="85"/>
        <v>10.14</v>
      </c>
      <c r="M357" s="38">
        <f t="shared" si="86"/>
        <v>60</v>
      </c>
      <c r="N357" s="38">
        <f t="shared" si="87"/>
        <v>1</v>
      </c>
      <c r="O357" s="38">
        <f t="shared" si="88"/>
        <v>1</v>
      </c>
      <c r="P357" s="48">
        <v>9.58</v>
      </c>
      <c r="Q357" s="46">
        <v>10</v>
      </c>
      <c r="R357" s="46" t="s">
        <v>3373</v>
      </c>
      <c r="S357" s="48">
        <v>14.41</v>
      </c>
      <c r="T357" s="46">
        <v>30</v>
      </c>
      <c r="U357" s="46" t="s">
        <v>3372</v>
      </c>
      <c r="V357" s="48">
        <f t="shared" si="89"/>
        <v>11.995000000000001</v>
      </c>
      <c r="W357" s="46">
        <f t="shared" si="90"/>
        <v>60</v>
      </c>
      <c r="X357" s="46">
        <f t="shared" si="91"/>
        <v>1</v>
      </c>
      <c r="Y357" s="46">
        <f t="shared" si="92"/>
        <v>1</v>
      </c>
      <c r="Z357" s="46">
        <f t="shared" si="93"/>
        <v>2</v>
      </c>
      <c r="AA357" s="46">
        <f t="shared" si="94"/>
        <v>2</v>
      </c>
      <c r="AB357" s="46">
        <f t="shared" si="95"/>
        <v>4</v>
      </c>
      <c r="AC357" s="48">
        <f>IF(AB357=0,1,IF(AB357=1,0.99,IF(AB357=2,0.98,IF(AB357=3,0.97,IF(AB357=4,0.96,IF(AB357=5,0.95,IF(AB357=6,0.94)))))))</f>
        <v>0.96</v>
      </c>
      <c r="AD357" s="48">
        <f t="shared" si="96"/>
        <v>11.067500000000001</v>
      </c>
      <c r="AE357" s="48">
        <f t="shared" si="97"/>
        <v>10.6248</v>
      </c>
      <c r="AF357" s="46">
        <f t="shared" si="98"/>
        <v>120</v>
      </c>
      <c r="AG357" s="128" t="s">
        <v>3453</v>
      </c>
      <c r="AH357" s="128" t="s">
        <v>3451</v>
      </c>
      <c r="AI357" s="128" t="s">
        <v>3452</v>
      </c>
      <c r="AJ357" s="128" t="s">
        <v>3454</v>
      </c>
      <c r="AK357" s="128" t="s">
        <v>3456</v>
      </c>
      <c r="AL357" s="128" t="s">
        <v>3455</v>
      </c>
      <c r="AM357" s="128" t="s">
        <v>3457</v>
      </c>
      <c r="AN357" s="128" t="s">
        <v>3460</v>
      </c>
      <c r="AO357" s="128" t="s">
        <v>3459</v>
      </c>
      <c r="AP357" s="128" t="s">
        <v>3458</v>
      </c>
      <c r="AQ357" s="191"/>
    </row>
    <row r="358" spans="1:43" s="16" customFormat="1" ht="27.75">
      <c r="A358" s="43">
        <v>351</v>
      </c>
      <c r="B358" s="44" t="s">
        <v>1015</v>
      </c>
      <c r="C358" s="44" t="s">
        <v>1016</v>
      </c>
      <c r="D358" s="45" t="s">
        <v>1017</v>
      </c>
      <c r="E358" s="38">
        <v>9</v>
      </c>
      <c r="F358" s="48">
        <v>10.25</v>
      </c>
      <c r="G358" s="46">
        <v>30</v>
      </c>
      <c r="H358" s="46" t="s">
        <v>3373</v>
      </c>
      <c r="I358" s="48">
        <v>10.050000000000001</v>
      </c>
      <c r="J358" s="46">
        <v>30</v>
      </c>
      <c r="K358" s="46" t="s">
        <v>3373</v>
      </c>
      <c r="L358" s="84">
        <f t="shared" si="85"/>
        <v>10.15</v>
      </c>
      <c r="M358" s="38">
        <f t="shared" si="86"/>
        <v>60</v>
      </c>
      <c r="N358" s="38">
        <f t="shared" si="87"/>
        <v>2</v>
      </c>
      <c r="O358" s="38">
        <f t="shared" si="88"/>
        <v>0</v>
      </c>
      <c r="P358" s="48">
        <v>10.15</v>
      </c>
      <c r="Q358" s="46">
        <v>30</v>
      </c>
      <c r="R358" s="46" t="s">
        <v>3373</v>
      </c>
      <c r="S358" s="48">
        <v>11.28</v>
      </c>
      <c r="T358" s="46">
        <v>30</v>
      </c>
      <c r="U358" s="46" t="s">
        <v>3372</v>
      </c>
      <c r="V358" s="48">
        <f t="shared" si="89"/>
        <v>10.715</v>
      </c>
      <c r="W358" s="46">
        <f t="shared" si="90"/>
        <v>60</v>
      </c>
      <c r="X358" s="46">
        <f t="shared" si="91"/>
        <v>1</v>
      </c>
      <c r="Y358" s="46">
        <f t="shared" si="92"/>
        <v>0</v>
      </c>
      <c r="Z358" s="46">
        <f t="shared" si="93"/>
        <v>3</v>
      </c>
      <c r="AA358" s="46">
        <f t="shared" si="94"/>
        <v>0</v>
      </c>
      <c r="AB358" s="46">
        <f t="shared" si="95"/>
        <v>3</v>
      </c>
      <c r="AC358" s="48">
        <f>IF(AB358=0,1,IF(AB358=1,0.99,IF(AB358=2,0.98,IF(AB358=3,0.97,IF(AB358=4,0.96,IF(AB358=5,0.95,IF(AB358=6,0.94)))))))</f>
        <v>0.97</v>
      </c>
      <c r="AD358" s="48">
        <f t="shared" si="96"/>
        <v>10.432500000000001</v>
      </c>
      <c r="AE358" s="48">
        <f t="shared" si="97"/>
        <v>10.119525000000001</v>
      </c>
      <c r="AF358" s="46">
        <f t="shared" si="98"/>
        <v>120</v>
      </c>
      <c r="AG358" s="128" t="s">
        <v>3451</v>
      </c>
      <c r="AH358" s="128" t="s">
        <v>3457</v>
      </c>
      <c r="AI358" s="128" t="s">
        <v>3453</v>
      </c>
      <c r="AJ358" s="128" t="s">
        <v>3455</v>
      </c>
      <c r="AK358" s="128" t="s">
        <v>3456</v>
      </c>
      <c r="AL358" s="128" t="s">
        <v>3454</v>
      </c>
      <c r="AM358" s="128" t="s">
        <v>3452</v>
      </c>
      <c r="AN358" s="128" t="s">
        <v>3459</v>
      </c>
      <c r="AO358" s="128" t="s">
        <v>3460</v>
      </c>
      <c r="AP358" s="128" t="s">
        <v>3458</v>
      </c>
      <c r="AQ358" s="191"/>
    </row>
    <row r="359" spans="1:43" s="16" customFormat="1" ht="27.75">
      <c r="A359" s="43">
        <v>352</v>
      </c>
      <c r="B359" s="44" t="s">
        <v>1018</v>
      </c>
      <c r="C359" s="44" t="s">
        <v>1019</v>
      </c>
      <c r="D359" s="45" t="s">
        <v>1020</v>
      </c>
      <c r="E359" s="38">
        <v>9</v>
      </c>
      <c r="F359" s="48">
        <v>10.83</v>
      </c>
      <c r="G359" s="46">
        <v>30</v>
      </c>
      <c r="H359" s="46" t="s">
        <v>3373</v>
      </c>
      <c r="I359" s="48">
        <v>9.17</v>
      </c>
      <c r="J359" s="46">
        <v>13</v>
      </c>
      <c r="K359" s="46" t="s">
        <v>3373</v>
      </c>
      <c r="L359" s="84">
        <f t="shared" si="85"/>
        <v>10</v>
      </c>
      <c r="M359" s="38">
        <f t="shared" si="86"/>
        <v>60</v>
      </c>
      <c r="N359" s="38">
        <f t="shared" si="87"/>
        <v>2</v>
      </c>
      <c r="O359" s="38">
        <f t="shared" si="88"/>
        <v>1</v>
      </c>
      <c r="P359" s="48">
        <v>9.75</v>
      </c>
      <c r="Q359" s="46">
        <v>12</v>
      </c>
      <c r="R359" s="46" t="s">
        <v>3373</v>
      </c>
      <c r="S359" s="48">
        <v>11.25</v>
      </c>
      <c r="T359" s="46">
        <v>30</v>
      </c>
      <c r="U359" s="46" t="s">
        <v>3372</v>
      </c>
      <c r="V359" s="48">
        <f t="shared" si="89"/>
        <v>10.5</v>
      </c>
      <c r="W359" s="46">
        <f t="shared" si="90"/>
        <v>60</v>
      </c>
      <c r="X359" s="46">
        <f t="shared" si="91"/>
        <v>1</v>
      </c>
      <c r="Y359" s="46">
        <f t="shared" si="92"/>
        <v>1</v>
      </c>
      <c r="Z359" s="46">
        <f t="shared" si="93"/>
        <v>3</v>
      </c>
      <c r="AA359" s="46">
        <f t="shared" si="94"/>
        <v>2</v>
      </c>
      <c r="AB359" s="46">
        <f t="shared" si="95"/>
        <v>5</v>
      </c>
      <c r="AC359" s="48">
        <f>IF(AB359=0,0.93,IF(AB359=1,0.92,IF(AB359=2,0.91,IF(AB359=3,0.9,IF(AB359=4,0.89,IF(AB359=5,0.88,IF(AB359=6,0.87)))))))</f>
        <v>0.88</v>
      </c>
      <c r="AD359" s="48">
        <f t="shared" si="96"/>
        <v>10.25</v>
      </c>
      <c r="AE359" s="48">
        <f t="shared" si="97"/>
        <v>9.02</v>
      </c>
      <c r="AF359" s="46">
        <f t="shared" si="98"/>
        <v>120</v>
      </c>
      <c r="AG359" s="128" t="s">
        <v>3451</v>
      </c>
      <c r="AH359" s="128" t="s">
        <v>3453</v>
      </c>
      <c r="AI359" s="128" t="s">
        <v>3457</v>
      </c>
      <c r="AJ359" s="128" t="s">
        <v>3452</v>
      </c>
      <c r="AK359" s="128" t="s">
        <v>3455</v>
      </c>
      <c r="AL359" s="128" t="s">
        <v>3454</v>
      </c>
      <c r="AM359" s="128" t="s">
        <v>3456</v>
      </c>
      <c r="AN359" s="128" t="s">
        <v>3460</v>
      </c>
      <c r="AO359" s="128" t="s">
        <v>3459</v>
      </c>
      <c r="AP359" s="128" t="s">
        <v>3458</v>
      </c>
      <c r="AQ359" s="191"/>
    </row>
    <row r="360" spans="1:43" s="16" customFormat="1" ht="27.75">
      <c r="A360" s="43">
        <v>353</v>
      </c>
      <c r="B360" s="44" t="s">
        <v>1021</v>
      </c>
      <c r="C360" s="44" t="s">
        <v>1022</v>
      </c>
      <c r="D360" s="45" t="s">
        <v>1023</v>
      </c>
      <c r="E360" s="38">
        <v>9</v>
      </c>
      <c r="F360" s="48">
        <v>11.73</v>
      </c>
      <c r="G360" s="46">
        <v>30</v>
      </c>
      <c r="H360" s="46" t="s">
        <v>3373</v>
      </c>
      <c r="I360" s="48">
        <v>9.31</v>
      </c>
      <c r="J360" s="46">
        <v>11</v>
      </c>
      <c r="K360" s="46" t="s">
        <v>3372</v>
      </c>
      <c r="L360" s="84">
        <f t="shared" si="85"/>
        <v>10.52</v>
      </c>
      <c r="M360" s="38">
        <f t="shared" si="86"/>
        <v>60</v>
      </c>
      <c r="N360" s="38">
        <f t="shared" si="87"/>
        <v>1</v>
      </c>
      <c r="O360" s="38">
        <f t="shared" si="88"/>
        <v>1</v>
      </c>
      <c r="P360" s="48">
        <v>9.14</v>
      </c>
      <c r="Q360" s="46">
        <v>16</v>
      </c>
      <c r="R360" s="46" t="s">
        <v>3373</v>
      </c>
      <c r="S360" s="48">
        <v>13.24</v>
      </c>
      <c r="T360" s="46">
        <v>30</v>
      </c>
      <c r="U360" s="46" t="s">
        <v>3372</v>
      </c>
      <c r="V360" s="48">
        <f t="shared" si="89"/>
        <v>11.190000000000001</v>
      </c>
      <c r="W360" s="46">
        <f t="shared" si="90"/>
        <v>60</v>
      </c>
      <c r="X360" s="46">
        <f t="shared" si="91"/>
        <v>1</v>
      </c>
      <c r="Y360" s="46">
        <f t="shared" si="92"/>
        <v>1</v>
      </c>
      <c r="Z360" s="46">
        <f t="shared" si="93"/>
        <v>2</v>
      </c>
      <c r="AA360" s="46">
        <f t="shared" si="94"/>
        <v>2</v>
      </c>
      <c r="AB360" s="46">
        <f t="shared" si="95"/>
        <v>4</v>
      </c>
      <c r="AC360" s="48">
        <f>IF(AB360=0,1,IF(AB360=1,0.99,IF(AB360=2,0.98,IF(AB360=3,0.97,IF(AB360=4,0.96,IF(AB360=5,0.95,IF(AB360=6,0.94)))))))</f>
        <v>0.96</v>
      </c>
      <c r="AD360" s="48">
        <f t="shared" si="96"/>
        <v>10.855</v>
      </c>
      <c r="AE360" s="48">
        <f t="shared" si="97"/>
        <v>10.4208</v>
      </c>
      <c r="AF360" s="46">
        <f t="shared" si="98"/>
        <v>120</v>
      </c>
      <c r="AG360" s="128" t="s">
        <v>3455</v>
      </c>
      <c r="AH360" s="128" t="s">
        <v>3451</v>
      </c>
      <c r="AI360" s="128" t="s">
        <v>3453</v>
      </c>
      <c r="AJ360" s="128" t="s">
        <v>3452</v>
      </c>
      <c r="AK360" s="128" t="s">
        <v>3456</v>
      </c>
      <c r="AL360" s="128" t="s">
        <v>3457</v>
      </c>
      <c r="AM360" s="128" t="s">
        <v>3460</v>
      </c>
      <c r="AN360" s="128" t="s">
        <v>3454</v>
      </c>
      <c r="AO360" s="128" t="s">
        <v>3458</v>
      </c>
      <c r="AP360" s="128" t="s">
        <v>3459</v>
      </c>
      <c r="AQ360" s="191"/>
    </row>
    <row r="361" spans="1:43" s="16" customFormat="1" ht="27.75">
      <c r="A361" s="43">
        <v>354</v>
      </c>
      <c r="B361" s="37" t="s">
        <v>1024</v>
      </c>
      <c r="C361" s="37" t="s">
        <v>687</v>
      </c>
      <c r="D361" s="45" t="s">
        <v>1025</v>
      </c>
      <c r="E361" s="38">
        <v>9</v>
      </c>
      <c r="F361" s="48">
        <v>10.18</v>
      </c>
      <c r="G361" s="46">
        <v>30</v>
      </c>
      <c r="H361" s="46" t="s">
        <v>3373</v>
      </c>
      <c r="I361" s="48">
        <v>10.43</v>
      </c>
      <c r="J361" s="46">
        <v>30</v>
      </c>
      <c r="K361" s="46" t="s">
        <v>3373</v>
      </c>
      <c r="L361" s="84">
        <f t="shared" si="85"/>
        <v>10.305</v>
      </c>
      <c r="M361" s="38">
        <f t="shared" si="86"/>
        <v>60</v>
      </c>
      <c r="N361" s="38">
        <f t="shared" si="87"/>
        <v>2</v>
      </c>
      <c r="O361" s="38">
        <f t="shared" si="88"/>
        <v>0</v>
      </c>
      <c r="P361" s="48">
        <v>10.17</v>
      </c>
      <c r="Q361" s="46">
        <v>30</v>
      </c>
      <c r="R361" s="46" t="s">
        <v>3373</v>
      </c>
      <c r="S361" s="48">
        <v>11.12</v>
      </c>
      <c r="T361" s="46">
        <v>30</v>
      </c>
      <c r="U361" s="46" t="s">
        <v>3372</v>
      </c>
      <c r="V361" s="48">
        <f t="shared" si="89"/>
        <v>10.645</v>
      </c>
      <c r="W361" s="46">
        <f t="shared" si="90"/>
        <v>60</v>
      </c>
      <c r="X361" s="46">
        <f t="shared" si="91"/>
        <v>1</v>
      </c>
      <c r="Y361" s="46">
        <f t="shared" si="92"/>
        <v>0</v>
      </c>
      <c r="Z361" s="46">
        <f t="shared" si="93"/>
        <v>3</v>
      </c>
      <c r="AA361" s="46">
        <f t="shared" si="94"/>
        <v>0</v>
      </c>
      <c r="AB361" s="46">
        <f t="shared" si="95"/>
        <v>3</v>
      </c>
      <c r="AC361" s="48">
        <f>IF(AB361=0,0.86,IF(AB361=1,0.85,IF(AB361=2,0.84,IF(AB361=3,0.83,IF(AB361=4,0.82,IF(AB361=5,0.81,IF(AB361=6,0.8)))))))</f>
        <v>0.83</v>
      </c>
      <c r="AD361" s="48">
        <f t="shared" si="96"/>
        <v>10.475</v>
      </c>
      <c r="AE361" s="48">
        <f t="shared" si="97"/>
        <v>8.6942499999999985</v>
      </c>
      <c r="AF361" s="46">
        <f t="shared" si="98"/>
        <v>120</v>
      </c>
      <c r="AG361" s="128" t="s">
        <v>3452</v>
      </c>
      <c r="AH361" s="128" t="s">
        <v>3456</v>
      </c>
      <c r="AI361" s="128" t="s">
        <v>3454</v>
      </c>
      <c r="AJ361" s="128" t="s">
        <v>3457</v>
      </c>
      <c r="AK361" s="128" t="s">
        <v>3451</v>
      </c>
      <c r="AL361" s="128" t="s">
        <v>3453</v>
      </c>
      <c r="AM361" s="128" t="s">
        <v>3455</v>
      </c>
      <c r="AN361" s="128" t="s">
        <v>3460</v>
      </c>
      <c r="AO361" s="128" t="s">
        <v>3459</v>
      </c>
      <c r="AP361" s="128" t="s">
        <v>3458</v>
      </c>
      <c r="AQ361" s="191"/>
    </row>
    <row r="362" spans="1:43" s="16" customFormat="1" ht="27.75">
      <c r="A362" s="43">
        <v>355</v>
      </c>
      <c r="B362" s="37" t="s">
        <v>1026</v>
      </c>
      <c r="C362" s="37" t="s">
        <v>1027</v>
      </c>
      <c r="D362" s="38" t="s">
        <v>1028</v>
      </c>
      <c r="E362" s="38">
        <v>9</v>
      </c>
      <c r="F362" s="48">
        <v>11.61</v>
      </c>
      <c r="G362" s="46">
        <v>30</v>
      </c>
      <c r="H362" s="46" t="s">
        <v>3372</v>
      </c>
      <c r="I362" s="48">
        <v>13.06</v>
      </c>
      <c r="J362" s="46">
        <v>30</v>
      </c>
      <c r="K362" s="46" t="s">
        <v>3372</v>
      </c>
      <c r="L362" s="84">
        <f t="shared" si="85"/>
        <v>12.335000000000001</v>
      </c>
      <c r="M362" s="38">
        <f t="shared" si="86"/>
        <v>60</v>
      </c>
      <c r="N362" s="38">
        <f t="shared" si="87"/>
        <v>0</v>
      </c>
      <c r="O362" s="38">
        <f t="shared" si="88"/>
        <v>0</v>
      </c>
      <c r="P362" s="48">
        <v>12.78</v>
      </c>
      <c r="Q362" s="46">
        <v>30</v>
      </c>
      <c r="R362" s="46" t="s">
        <v>3372</v>
      </c>
      <c r="S362" s="48">
        <v>13.22</v>
      </c>
      <c r="T362" s="46">
        <v>30</v>
      </c>
      <c r="U362" s="46" t="s">
        <v>3372</v>
      </c>
      <c r="V362" s="48">
        <f t="shared" si="89"/>
        <v>13</v>
      </c>
      <c r="W362" s="46">
        <f t="shared" si="90"/>
        <v>60</v>
      </c>
      <c r="X362" s="46">
        <f t="shared" si="91"/>
        <v>0</v>
      </c>
      <c r="Y362" s="46">
        <f t="shared" si="92"/>
        <v>0</v>
      </c>
      <c r="Z362" s="46">
        <f t="shared" si="93"/>
        <v>0</v>
      </c>
      <c r="AA362" s="46">
        <f t="shared" si="94"/>
        <v>0</v>
      </c>
      <c r="AB362" s="46">
        <f t="shared" si="95"/>
        <v>0</v>
      </c>
      <c r="AC362" s="48">
        <f>IF(AB362=0,1,IF(AB362=1,0.99,IF(AB362=2,0.98,IF(AB362=3,0.97,IF(AB362=4,0.96,IF(AB362=5,0.95,IF(AB362=6,0.94)))))))</f>
        <v>1</v>
      </c>
      <c r="AD362" s="48">
        <f t="shared" si="96"/>
        <v>12.6675</v>
      </c>
      <c r="AE362" s="48">
        <f t="shared" si="97"/>
        <v>12.6675</v>
      </c>
      <c r="AF362" s="46">
        <f t="shared" si="98"/>
        <v>120</v>
      </c>
      <c r="AG362" s="128" t="s">
        <v>3453</v>
      </c>
      <c r="AH362" s="128" t="s">
        <v>3451</v>
      </c>
      <c r="AI362" s="128" t="s">
        <v>3452</v>
      </c>
      <c r="AJ362" s="128" t="s">
        <v>3456</v>
      </c>
      <c r="AK362" s="128" t="s">
        <v>3454</v>
      </c>
      <c r="AL362" s="128" t="s">
        <v>3457</v>
      </c>
      <c r="AM362" s="128" t="s">
        <v>3459</v>
      </c>
      <c r="AN362" s="128" t="s">
        <v>3460</v>
      </c>
      <c r="AO362" s="128" t="s">
        <v>3455</v>
      </c>
      <c r="AP362" s="128" t="s">
        <v>3458</v>
      </c>
      <c r="AQ362" s="191"/>
    </row>
    <row r="363" spans="1:43" s="16" customFormat="1" ht="27.75">
      <c r="A363" s="43">
        <v>356</v>
      </c>
      <c r="B363" s="53" t="s">
        <v>1029</v>
      </c>
      <c r="C363" s="53" t="s">
        <v>1030</v>
      </c>
      <c r="D363" s="54" t="s">
        <v>1031</v>
      </c>
      <c r="E363" s="38">
        <v>9</v>
      </c>
      <c r="F363" s="48">
        <v>10</v>
      </c>
      <c r="G363" s="46">
        <v>30</v>
      </c>
      <c r="H363" s="46" t="s">
        <v>3373</v>
      </c>
      <c r="I363" s="48">
        <v>10.84</v>
      </c>
      <c r="J363" s="46">
        <v>30</v>
      </c>
      <c r="K363" s="46" t="s">
        <v>3373</v>
      </c>
      <c r="L363" s="84">
        <f t="shared" si="85"/>
        <v>10.42</v>
      </c>
      <c r="M363" s="38">
        <f t="shared" si="86"/>
        <v>60</v>
      </c>
      <c r="N363" s="38">
        <f t="shared" si="87"/>
        <v>2</v>
      </c>
      <c r="O363" s="38">
        <f t="shared" si="88"/>
        <v>0</v>
      </c>
      <c r="P363" s="48">
        <v>9.27</v>
      </c>
      <c r="Q363" s="46">
        <v>16</v>
      </c>
      <c r="R363" s="46" t="s">
        <v>3373</v>
      </c>
      <c r="S363" s="48">
        <v>13.08</v>
      </c>
      <c r="T363" s="46">
        <v>30</v>
      </c>
      <c r="U363" s="46" t="s">
        <v>3372</v>
      </c>
      <c r="V363" s="48">
        <f t="shared" si="89"/>
        <v>11.175000000000001</v>
      </c>
      <c r="W363" s="46">
        <f t="shared" si="90"/>
        <v>60</v>
      </c>
      <c r="X363" s="46">
        <f t="shared" si="91"/>
        <v>1</v>
      </c>
      <c r="Y363" s="46">
        <f t="shared" si="92"/>
        <v>1</v>
      </c>
      <c r="Z363" s="46">
        <f t="shared" si="93"/>
        <v>3</v>
      </c>
      <c r="AA363" s="46">
        <f t="shared" si="94"/>
        <v>1</v>
      </c>
      <c r="AB363" s="46">
        <f t="shared" si="95"/>
        <v>4</v>
      </c>
      <c r="AC363" s="48">
        <f>IF(AB363=0,0.79,IF(AB363=1,0.78,IF(AB363=2,0.77,IF(AB363=3,0.76,IF(AB363=4,0.75,IF(AB363=5,0.74,IF(AB363=6,0.73)))))))</f>
        <v>0.75</v>
      </c>
      <c r="AD363" s="48">
        <f t="shared" si="96"/>
        <v>10.797499999999999</v>
      </c>
      <c r="AE363" s="48">
        <f t="shared" si="97"/>
        <v>8.0981249999999996</v>
      </c>
      <c r="AF363" s="46">
        <f t="shared" si="98"/>
        <v>120</v>
      </c>
      <c r="AG363" s="128" t="s">
        <v>3457</v>
      </c>
      <c r="AH363" s="128" t="s">
        <v>3454</v>
      </c>
      <c r="AI363" s="128" t="s">
        <v>3456</v>
      </c>
      <c r="AJ363" s="128" t="s">
        <v>3452</v>
      </c>
      <c r="AK363" s="128" t="s">
        <v>3451</v>
      </c>
      <c r="AL363" s="128" t="s">
        <v>3453</v>
      </c>
      <c r="AM363" s="128" t="s">
        <v>3460</v>
      </c>
      <c r="AN363" s="128" t="s">
        <v>3455</v>
      </c>
      <c r="AO363" s="128" t="s">
        <v>3459</v>
      </c>
      <c r="AP363" s="128" t="s">
        <v>3458</v>
      </c>
      <c r="AQ363" s="191"/>
    </row>
    <row r="364" spans="1:43" s="16" customFormat="1" ht="27.75">
      <c r="A364" s="43">
        <v>357</v>
      </c>
      <c r="B364" s="37" t="s">
        <v>1032</v>
      </c>
      <c r="C364" s="37" t="s">
        <v>1033</v>
      </c>
      <c r="D364" s="45" t="s">
        <v>1034</v>
      </c>
      <c r="E364" s="38">
        <v>9</v>
      </c>
      <c r="F364" s="48">
        <v>11.6</v>
      </c>
      <c r="G364" s="46">
        <v>30</v>
      </c>
      <c r="H364" s="46" t="s">
        <v>3373</v>
      </c>
      <c r="I364" s="48">
        <v>9.61</v>
      </c>
      <c r="J364" s="46">
        <v>18</v>
      </c>
      <c r="K364" s="46" t="s">
        <v>3372</v>
      </c>
      <c r="L364" s="84">
        <f t="shared" si="85"/>
        <v>10.605</v>
      </c>
      <c r="M364" s="38">
        <f t="shared" si="86"/>
        <v>60</v>
      </c>
      <c r="N364" s="38">
        <f t="shared" si="87"/>
        <v>1</v>
      </c>
      <c r="O364" s="38">
        <f t="shared" si="88"/>
        <v>1</v>
      </c>
      <c r="P364" s="48">
        <v>10</v>
      </c>
      <c r="Q364" s="46">
        <v>30</v>
      </c>
      <c r="R364" s="46" t="s">
        <v>3373</v>
      </c>
      <c r="S364" s="48">
        <v>10</v>
      </c>
      <c r="T364" s="46">
        <v>30</v>
      </c>
      <c r="U364" s="46" t="s">
        <v>3373</v>
      </c>
      <c r="V364" s="48">
        <f t="shared" si="89"/>
        <v>10</v>
      </c>
      <c r="W364" s="46">
        <f t="shared" si="90"/>
        <v>60</v>
      </c>
      <c r="X364" s="46">
        <f t="shared" si="91"/>
        <v>2</v>
      </c>
      <c r="Y364" s="46">
        <f t="shared" si="92"/>
        <v>0</v>
      </c>
      <c r="Z364" s="46">
        <f t="shared" si="93"/>
        <v>3</v>
      </c>
      <c r="AA364" s="46">
        <f t="shared" si="94"/>
        <v>1</v>
      </c>
      <c r="AB364" s="46">
        <f t="shared" si="95"/>
        <v>4</v>
      </c>
      <c r="AC364" s="48">
        <f>IF(AB364=0,0.86,IF(AB364=1,0.85,IF(AB364=2,0.84,IF(AB364=3,0.83,IF(AB364=4,0.82,IF(AB364=5,0.81,IF(AB364=6,0.8)))))))</f>
        <v>0.82</v>
      </c>
      <c r="AD364" s="48">
        <f t="shared" si="96"/>
        <v>10.3025</v>
      </c>
      <c r="AE364" s="48">
        <f t="shared" si="97"/>
        <v>8.4480500000000003</v>
      </c>
      <c r="AF364" s="46">
        <f t="shared" si="98"/>
        <v>120</v>
      </c>
      <c r="AG364" s="128" t="s">
        <v>3451</v>
      </c>
      <c r="AH364" s="128" t="s">
        <v>3457</v>
      </c>
      <c r="AI364" s="128" t="s">
        <v>3453</v>
      </c>
      <c r="AJ364" s="128" t="s">
        <v>3455</v>
      </c>
      <c r="AK364" s="128" t="s">
        <v>3456</v>
      </c>
      <c r="AL364" s="128" t="s">
        <v>3454</v>
      </c>
      <c r="AM364" s="128" t="s">
        <v>3452</v>
      </c>
      <c r="AN364" s="128" t="s">
        <v>3459</v>
      </c>
      <c r="AO364" s="128" t="s">
        <v>3460</v>
      </c>
      <c r="AP364" s="128" t="s">
        <v>3458</v>
      </c>
      <c r="AQ364" s="191"/>
    </row>
    <row r="365" spans="1:43" s="16" customFormat="1" ht="27.75">
      <c r="A365" s="43">
        <v>358</v>
      </c>
      <c r="B365" s="44" t="s">
        <v>410</v>
      </c>
      <c r="C365" s="44" t="s">
        <v>1035</v>
      </c>
      <c r="D365" s="45" t="s">
        <v>1036</v>
      </c>
      <c r="E365" s="38">
        <v>9</v>
      </c>
      <c r="F365" s="48">
        <v>12.09</v>
      </c>
      <c r="G365" s="46">
        <v>30</v>
      </c>
      <c r="H365" s="46" t="s">
        <v>3372</v>
      </c>
      <c r="I365" s="48">
        <v>10.28</v>
      </c>
      <c r="J365" s="46">
        <v>30</v>
      </c>
      <c r="K365" s="46" t="s">
        <v>3372</v>
      </c>
      <c r="L365" s="84">
        <f t="shared" si="85"/>
        <v>11.184999999999999</v>
      </c>
      <c r="M365" s="38">
        <f t="shared" si="86"/>
        <v>60</v>
      </c>
      <c r="N365" s="38">
        <f t="shared" si="87"/>
        <v>0</v>
      </c>
      <c r="O365" s="38">
        <f t="shared" si="88"/>
        <v>0</v>
      </c>
      <c r="P365" s="48">
        <v>10.85</v>
      </c>
      <c r="Q365" s="46">
        <v>30</v>
      </c>
      <c r="R365" s="46" t="s">
        <v>3372</v>
      </c>
      <c r="S365" s="48">
        <v>15.41</v>
      </c>
      <c r="T365" s="46">
        <v>30</v>
      </c>
      <c r="U365" s="46" t="s">
        <v>3372</v>
      </c>
      <c r="V365" s="48">
        <f t="shared" si="89"/>
        <v>13.129999999999999</v>
      </c>
      <c r="W365" s="46">
        <f t="shared" si="90"/>
        <v>60</v>
      </c>
      <c r="X365" s="46">
        <f t="shared" si="91"/>
        <v>0</v>
      </c>
      <c r="Y365" s="46">
        <f t="shared" si="92"/>
        <v>0</v>
      </c>
      <c r="Z365" s="46">
        <f t="shared" si="93"/>
        <v>0</v>
      </c>
      <c r="AA365" s="46">
        <f t="shared" si="94"/>
        <v>0</v>
      </c>
      <c r="AB365" s="46">
        <f t="shared" si="95"/>
        <v>0</v>
      </c>
      <c r="AC365" s="48">
        <f>IF(AB365=0,1,IF(AB365=1,0.99,IF(AB365=2,0.98,IF(AB365=3,0.97,IF(AB365=4,0.96,IF(AB365=5,0.95,IF(AB365=6,0.94)))))))</f>
        <v>1</v>
      </c>
      <c r="AD365" s="48">
        <f t="shared" si="96"/>
        <v>12.157499999999999</v>
      </c>
      <c r="AE365" s="48">
        <f t="shared" si="97"/>
        <v>12.157499999999999</v>
      </c>
      <c r="AF365" s="46">
        <f t="shared" si="98"/>
        <v>120</v>
      </c>
      <c r="AG365" s="128" t="s">
        <v>3453</v>
      </c>
      <c r="AH365" s="128" t="s">
        <v>3451</v>
      </c>
      <c r="AI365" s="128" t="s">
        <v>3452</v>
      </c>
      <c r="AJ365" s="128" t="s">
        <v>3454</v>
      </c>
      <c r="AK365" s="128" t="s">
        <v>3456</v>
      </c>
      <c r="AL365" s="128" t="s">
        <v>3460</v>
      </c>
      <c r="AM365" s="128" t="s">
        <v>3455</v>
      </c>
      <c r="AN365" s="128" t="s">
        <v>3457</v>
      </c>
      <c r="AO365" s="128" t="s">
        <v>3459</v>
      </c>
      <c r="AP365" s="128" t="s">
        <v>3458</v>
      </c>
      <c r="AQ365" s="191"/>
    </row>
    <row r="366" spans="1:43" s="16" customFormat="1" ht="27.75">
      <c r="A366" s="43">
        <v>359</v>
      </c>
      <c r="B366" s="44" t="s">
        <v>1037</v>
      </c>
      <c r="C366" s="44" t="s">
        <v>977</v>
      </c>
      <c r="D366" s="45" t="s">
        <v>1038</v>
      </c>
      <c r="E366" s="38">
        <v>10</v>
      </c>
      <c r="F366" s="48">
        <v>12.42</v>
      </c>
      <c r="G366" s="46">
        <v>30</v>
      </c>
      <c r="H366" s="46" t="s">
        <v>3372</v>
      </c>
      <c r="I366" s="48">
        <v>7.69</v>
      </c>
      <c r="J366" s="46">
        <v>3</v>
      </c>
      <c r="K366" s="46" t="s">
        <v>3372</v>
      </c>
      <c r="L366" s="84">
        <f t="shared" si="85"/>
        <v>10.055</v>
      </c>
      <c r="M366" s="38">
        <f t="shared" si="86"/>
        <v>60</v>
      </c>
      <c r="N366" s="38">
        <f t="shared" si="87"/>
        <v>0</v>
      </c>
      <c r="O366" s="38">
        <f t="shared" si="88"/>
        <v>1</v>
      </c>
      <c r="P366" s="48">
        <v>10.89</v>
      </c>
      <c r="Q366" s="46">
        <v>30</v>
      </c>
      <c r="R366" s="46" t="s">
        <v>3372</v>
      </c>
      <c r="S366" s="48">
        <v>14.94</v>
      </c>
      <c r="T366" s="46">
        <v>30</v>
      </c>
      <c r="U366" s="46" t="s">
        <v>3372</v>
      </c>
      <c r="V366" s="48">
        <f t="shared" si="89"/>
        <v>12.914999999999999</v>
      </c>
      <c r="W366" s="46">
        <f t="shared" si="90"/>
        <v>60</v>
      </c>
      <c r="X366" s="46">
        <f t="shared" si="91"/>
        <v>0</v>
      </c>
      <c r="Y366" s="46">
        <f t="shared" si="92"/>
        <v>0</v>
      </c>
      <c r="Z366" s="46">
        <f t="shared" si="93"/>
        <v>0</v>
      </c>
      <c r="AA366" s="46">
        <f t="shared" si="94"/>
        <v>1</v>
      </c>
      <c r="AB366" s="46">
        <f t="shared" si="95"/>
        <v>1</v>
      </c>
      <c r="AC366" s="48">
        <f>IF(AB366=0,1,IF(AB366=1,0.99,IF(AB366=2,0.98,IF(AB366=3,0.97,IF(AB366=4,0.96,IF(AB366=5,0.95,IF(AB366=6,0.94)))))))</f>
        <v>0.99</v>
      </c>
      <c r="AD366" s="48">
        <f t="shared" si="96"/>
        <v>11.484999999999999</v>
      </c>
      <c r="AE366" s="48">
        <f t="shared" si="97"/>
        <v>11.370149999999999</v>
      </c>
      <c r="AF366" s="46">
        <f t="shared" si="98"/>
        <v>120</v>
      </c>
      <c r="AG366" s="128" t="s">
        <v>3453</v>
      </c>
      <c r="AH366" s="128" t="s">
        <v>3451</v>
      </c>
      <c r="AI366" s="128" t="s">
        <v>3456</v>
      </c>
      <c r="AJ366" s="128" t="s">
        <v>3455</v>
      </c>
      <c r="AK366" s="128" t="s">
        <v>3452</v>
      </c>
      <c r="AL366" s="128" t="s">
        <v>3454</v>
      </c>
      <c r="AM366" s="128" t="s">
        <v>3460</v>
      </c>
      <c r="AN366" s="128" t="s">
        <v>3457</v>
      </c>
      <c r="AO366" s="128" t="s">
        <v>3458</v>
      </c>
      <c r="AP366" s="128" t="s">
        <v>3459</v>
      </c>
      <c r="AQ366" s="191"/>
    </row>
    <row r="367" spans="1:43" s="16" customFormat="1" ht="27.75">
      <c r="A367" s="43">
        <v>360</v>
      </c>
      <c r="B367" s="44" t="s">
        <v>100</v>
      </c>
      <c r="C367" s="44" t="s">
        <v>1039</v>
      </c>
      <c r="D367" s="45" t="s">
        <v>1040</v>
      </c>
      <c r="E367" s="38">
        <v>10</v>
      </c>
      <c r="F367" s="48">
        <v>9.18</v>
      </c>
      <c r="G367" s="46">
        <v>21</v>
      </c>
      <c r="H367" s="46" t="s">
        <v>3373</v>
      </c>
      <c r="I367" s="48">
        <v>11.17</v>
      </c>
      <c r="J367" s="46">
        <v>30</v>
      </c>
      <c r="K367" s="46" t="s">
        <v>3373</v>
      </c>
      <c r="L367" s="84">
        <f t="shared" si="85"/>
        <v>10.175000000000001</v>
      </c>
      <c r="M367" s="38">
        <f t="shared" si="86"/>
        <v>60</v>
      </c>
      <c r="N367" s="38">
        <f t="shared" si="87"/>
        <v>2</v>
      </c>
      <c r="O367" s="38">
        <f t="shared" si="88"/>
        <v>1</v>
      </c>
      <c r="P367" s="48">
        <v>9.5500000000000007</v>
      </c>
      <c r="Q367" s="46">
        <v>16</v>
      </c>
      <c r="R367" s="46" t="s">
        <v>3373</v>
      </c>
      <c r="S367" s="48">
        <v>12.59</v>
      </c>
      <c r="T367" s="46">
        <v>30</v>
      </c>
      <c r="U367" s="46" t="s">
        <v>3372</v>
      </c>
      <c r="V367" s="48">
        <f t="shared" si="89"/>
        <v>11.07</v>
      </c>
      <c r="W367" s="46">
        <f t="shared" si="90"/>
        <v>60</v>
      </c>
      <c r="X367" s="46">
        <f t="shared" si="91"/>
        <v>1</v>
      </c>
      <c r="Y367" s="46">
        <f t="shared" si="92"/>
        <v>1</v>
      </c>
      <c r="Z367" s="46">
        <f t="shared" si="93"/>
        <v>3</v>
      </c>
      <c r="AA367" s="46">
        <f t="shared" si="94"/>
        <v>2</v>
      </c>
      <c r="AB367" s="46">
        <f t="shared" si="95"/>
        <v>5</v>
      </c>
      <c r="AC367" s="48">
        <f>IF(AB367=0,1,IF(AB367=1,0.99,IF(AB367=2,0.98,IF(AB367=3,0.97,IF(AB367=4,0.96,IF(AB367=5,0.95,IF(AB367=6,0.94)))))))</f>
        <v>0.95</v>
      </c>
      <c r="AD367" s="48">
        <f t="shared" si="96"/>
        <v>10.6225</v>
      </c>
      <c r="AE367" s="48">
        <f t="shared" si="97"/>
        <v>10.091374999999999</v>
      </c>
      <c r="AF367" s="46">
        <f t="shared" si="98"/>
        <v>120</v>
      </c>
      <c r="AG367" s="128" t="s">
        <v>3453</v>
      </c>
      <c r="AH367" s="128" t="s">
        <v>3456</v>
      </c>
      <c r="AI367" s="128" t="s">
        <v>3454</v>
      </c>
      <c r="AJ367" s="128" t="s">
        <v>3452</v>
      </c>
      <c r="AK367" s="128" t="s">
        <v>3451</v>
      </c>
      <c r="AL367" s="128" t="s">
        <v>3457</v>
      </c>
      <c r="AM367" s="128" t="s">
        <v>3459</v>
      </c>
      <c r="AN367" s="128" t="s">
        <v>3455</v>
      </c>
      <c r="AO367" s="128" t="s">
        <v>3460</v>
      </c>
      <c r="AP367" s="128" t="s">
        <v>3458</v>
      </c>
      <c r="AQ367" s="191"/>
    </row>
    <row r="368" spans="1:43" s="16" customFormat="1" ht="27.75">
      <c r="A368" s="43">
        <v>361</v>
      </c>
      <c r="B368" s="44" t="s">
        <v>1041</v>
      </c>
      <c r="C368" s="44" t="s">
        <v>1042</v>
      </c>
      <c r="D368" s="45" t="s">
        <v>1043</v>
      </c>
      <c r="E368" s="38">
        <v>10</v>
      </c>
      <c r="F368" s="48">
        <v>11.87</v>
      </c>
      <c r="G368" s="46">
        <v>30</v>
      </c>
      <c r="H368" s="46" t="s">
        <v>3372</v>
      </c>
      <c r="I368" s="48">
        <v>10.67</v>
      </c>
      <c r="J368" s="46">
        <v>30</v>
      </c>
      <c r="K368" s="46" t="s">
        <v>3372</v>
      </c>
      <c r="L368" s="84">
        <f t="shared" si="85"/>
        <v>11.27</v>
      </c>
      <c r="M368" s="38">
        <f t="shared" si="86"/>
        <v>60</v>
      </c>
      <c r="N368" s="38">
        <f t="shared" si="87"/>
        <v>0</v>
      </c>
      <c r="O368" s="38">
        <f t="shared" si="88"/>
        <v>0</v>
      </c>
      <c r="P368" s="48">
        <v>10.78</v>
      </c>
      <c r="Q368" s="46">
        <v>30</v>
      </c>
      <c r="R368" s="46" t="s">
        <v>3373</v>
      </c>
      <c r="S368" s="48">
        <v>12.58</v>
      </c>
      <c r="T368" s="46">
        <v>30</v>
      </c>
      <c r="U368" s="46" t="s">
        <v>3372</v>
      </c>
      <c r="V368" s="48">
        <f t="shared" si="89"/>
        <v>11.68</v>
      </c>
      <c r="W368" s="46">
        <f t="shared" si="90"/>
        <v>60</v>
      </c>
      <c r="X368" s="46">
        <f t="shared" si="91"/>
        <v>1</v>
      </c>
      <c r="Y368" s="46">
        <f t="shared" si="92"/>
        <v>0</v>
      </c>
      <c r="Z368" s="46">
        <f t="shared" si="93"/>
        <v>1</v>
      </c>
      <c r="AA368" s="46">
        <f t="shared" si="94"/>
        <v>0</v>
      </c>
      <c r="AB368" s="46">
        <f t="shared" si="95"/>
        <v>1</v>
      </c>
      <c r="AC368" s="48">
        <f>IF(AB368=0,0.93,IF(AB368=1,0.92,IF(AB368=2,0.91,IF(AB368=3,0.9,IF(AB368=4,0.89,IF(AB368=5,0.88,IF(AB368=6,0.87)))))))</f>
        <v>0.92</v>
      </c>
      <c r="AD368" s="48">
        <f t="shared" si="96"/>
        <v>11.475</v>
      </c>
      <c r="AE368" s="48">
        <f t="shared" si="97"/>
        <v>10.557</v>
      </c>
      <c r="AF368" s="46">
        <f t="shared" si="98"/>
        <v>120</v>
      </c>
      <c r="AG368" s="128" t="s">
        <v>3451</v>
      </c>
      <c r="AH368" s="128" t="s">
        <v>3456</v>
      </c>
      <c r="AI368" s="128" t="s">
        <v>3455</v>
      </c>
      <c r="AJ368" s="128" t="s">
        <v>3457</v>
      </c>
      <c r="AK368" s="128" t="s">
        <v>3452</v>
      </c>
      <c r="AL368" s="128" t="s">
        <v>3454</v>
      </c>
      <c r="AM368" s="128" t="s">
        <v>3460</v>
      </c>
      <c r="AN368" s="128" t="s">
        <v>3459</v>
      </c>
      <c r="AO368" s="128" t="s">
        <v>3457</v>
      </c>
      <c r="AP368" s="128" t="s">
        <v>3458</v>
      </c>
      <c r="AQ368" s="191"/>
    </row>
    <row r="369" spans="1:43" s="16" customFormat="1" ht="27.75">
      <c r="A369" s="43">
        <v>362</v>
      </c>
      <c r="B369" s="44" t="s">
        <v>645</v>
      </c>
      <c r="C369" s="44" t="s">
        <v>941</v>
      </c>
      <c r="D369" s="45" t="s">
        <v>1044</v>
      </c>
      <c r="E369" s="38">
        <v>10</v>
      </c>
      <c r="F369" s="48">
        <v>9.7799999999999994</v>
      </c>
      <c r="G369" s="46">
        <v>12</v>
      </c>
      <c r="H369" s="46" t="s">
        <v>3373</v>
      </c>
      <c r="I369" s="48">
        <v>10.220000000000001</v>
      </c>
      <c r="J369" s="46">
        <v>30</v>
      </c>
      <c r="K369" s="46" t="s">
        <v>3372</v>
      </c>
      <c r="L369" s="84">
        <f t="shared" si="85"/>
        <v>10</v>
      </c>
      <c r="M369" s="38">
        <f t="shared" si="86"/>
        <v>60</v>
      </c>
      <c r="N369" s="38">
        <f t="shared" si="87"/>
        <v>1</v>
      </c>
      <c r="O369" s="38">
        <f t="shared" si="88"/>
        <v>1</v>
      </c>
      <c r="P369" s="48">
        <v>9.27</v>
      </c>
      <c r="Q369" s="46">
        <v>12</v>
      </c>
      <c r="R369" s="46" t="s">
        <v>3373</v>
      </c>
      <c r="S369" s="48">
        <v>11.87</v>
      </c>
      <c r="T369" s="46">
        <v>30</v>
      </c>
      <c r="U369" s="46" t="s">
        <v>3372</v>
      </c>
      <c r="V369" s="48">
        <f t="shared" si="89"/>
        <v>10.57</v>
      </c>
      <c r="W369" s="46">
        <f t="shared" si="90"/>
        <v>60</v>
      </c>
      <c r="X369" s="46">
        <f t="shared" si="91"/>
        <v>1</v>
      </c>
      <c r="Y369" s="46">
        <f t="shared" si="92"/>
        <v>1</v>
      </c>
      <c r="Z369" s="46">
        <f t="shared" si="93"/>
        <v>2</v>
      </c>
      <c r="AA369" s="46">
        <f t="shared" si="94"/>
        <v>2</v>
      </c>
      <c r="AB369" s="46">
        <f t="shared" si="95"/>
        <v>4</v>
      </c>
      <c r="AC369" s="48">
        <f>IF(AB369=0,0.93,IF(AB369=1,0.92,IF(AB369=2,0.91,IF(AB369=3,0.9,IF(AB369=4,0.89,IF(AB369=5,0.88,IF(AB369=6,0.87)))))))</f>
        <v>0.89</v>
      </c>
      <c r="AD369" s="48">
        <f t="shared" si="96"/>
        <v>10.285</v>
      </c>
      <c r="AE369" s="48">
        <f t="shared" si="97"/>
        <v>9.1536500000000007</v>
      </c>
      <c r="AF369" s="46">
        <f t="shared" si="98"/>
        <v>120</v>
      </c>
      <c r="AG369" s="128" t="s">
        <v>3456</v>
      </c>
      <c r="AH369" s="128" t="s">
        <v>3460</v>
      </c>
      <c r="AI369" s="128" t="s">
        <v>3457</v>
      </c>
      <c r="AJ369" s="128" t="s">
        <v>3459</v>
      </c>
      <c r="AK369" s="128" t="s">
        <v>3451</v>
      </c>
      <c r="AL369" s="128" t="s">
        <v>3453</v>
      </c>
      <c r="AM369" s="128" t="s">
        <v>3455</v>
      </c>
      <c r="AN369" s="128" t="s">
        <v>3458</v>
      </c>
      <c r="AO369" s="128" t="s">
        <v>3452</v>
      </c>
      <c r="AP369" s="128" t="s">
        <v>3454</v>
      </c>
      <c r="AQ369" s="191"/>
    </row>
    <row r="370" spans="1:43" s="16" customFormat="1" ht="27.75">
      <c r="A370" s="43">
        <v>363</v>
      </c>
      <c r="B370" s="44" t="s">
        <v>723</v>
      </c>
      <c r="C370" s="44" t="s">
        <v>806</v>
      </c>
      <c r="D370" s="45" t="s">
        <v>1045</v>
      </c>
      <c r="E370" s="38">
        <v>10</v>
      </c>
      <c r="F370" s="48">
        <v>10.87</v>
      </c>
      <c r="G370" s="46">
        <v>30</v>
      </c>
      <c r="H370" s="46" t="s">
        <v>3372</v>
      </c>
      <c r="I370" s="48">
        <v>9.6</v>
      </c>
      <c r="J370" s="46">
        <v>24</v>
      </c>
      <c r="K370" s="46" t="s">
        <v>3373</v>
      </c>
      <c r="L370" s="84">
        <f t="shared" si="85"/>
        <v>10.234999999999999</v>
      </c>
      <c r="M370" s="38">
        <f t="shared" si="86"/>
        <v>60</v>
      </c>
      <c r="N370" s="38">
        <f t="shared" si="87"/>
        <v>1</v>
      </c>
      <c r="O370" s="38">
        <f t="shared" si="88"/>
        <v>1</v>
      </c>
      <c r="P370" s="48">
        <v>9.75</v>
      </c>
      <c r="Q370" s="46">
        <v>12</v>
      </c>
      <c r="R370" s="46" t="s">
        <v>3373</v>
      </c>
      <c r="S370" s="48">
        <v>10.24</v>
      </c>
      <c r="T370" s="46">
        <v>30</v>
      </c>
      <c r="U370" s="46" t="s">
        <v>3372</v>
      </c>
      <c r="V370" s="48">
        <f t="shared" si="89"/>
        <v>9.995000000000001</v>
      </c>
      <c r="W370" s="46">
        <f t="shared" si="90"/>
        <v>42</v>
      </c>
      <c r="X370" s="46">
        <f t="shared" si="91"/>
        <v>1</v>
      </c>
      <c r="Y370" s="46">
        <f t="shared" si="92"/>
        <v>1</v>
      </c>
      <c r="Z370" s="46">
        <f t="shared" si="93"/>
        <v>2</v>
      </c>
      <c r="AA370" s="46">
        <f t="shared" si="94"/>
        <v>2</v>
      </c>
      <c r="AB370" s="46">
        <f t="shared" si="95"/>
        <v>4</v>
      </c>
      <c r="AC370" s="48">
        <f>IF(AB370=0,0.86,IF(AB370=1,0.85,IF(AB370=2,0.84,IF(AB370=3,0.83,IF(AB370=4,0.82,IF(AB370=5,0.81,IF(AB370=6,0.8)))))))</f>
        <v>0.82</v>
      </c>
      <c r="AD370" s="48">
        <f t="shared" si="96"/>
        <v>10.115</v>
      </c>
      <c r="AE370" s="48">
        <f t="shared" si="97"/>
        <v>8.2942999999999998</v>
      </c>
      <c r="AF370" s="46">
        <f t="shared" si="98"/>
        <v>102</v>
      </c>
      <c r="AG370" s="128" t="s">
        <v>3451</v>
      </c>
      <c r="AH370" s="128" t="s">
        <v>3457</v>
      </c>
      <c r="AI370" s="128" t="s">
        <v>3453</v>
      </c>
      <c r="AJ370" s="128" t="s">
        <v>3454</v>
      </c>
      <c r="AK370" s="128" t="s">
        <v>3452</v>
      </c>
      <c r="AL370" s="128" t="s">
        <v>3456</v>
      </c>
      <c r="AM370" s="128" t="s">
        <v>3455</v>
      </c>
      <c r="AN370" s="128" t="s">
        <v>3460</v>
      </c>
      <c r="AO370" s="128" t="s">
        <v>3459</v>
      </c>
      <c r="AP370" s="128" t="s">
        <v>3458</v>
      </c>
      <c r="AQ370" s="191"/>
    </row>
    <row r="371" spans="1:43" s="16" customFormat="1" ht="27.75">
      <c r="A371" s="43">
        <v>364</v>
      </c>
      <c r="B371" s="53" t="s">
        <v>1046</v>
      </c>
      <c r="C371" s="53" t="s">
        <v>1047</v>
      </c>
      <c r="D371" s="54" t="s">
        <v>1048</v>
      </c>
      <c r="E371" s="38">
        <v>10</v>
      </c>
      <c r="F371" s="48" t="s">
        <v>3509</v>
      </c>
      <c r="G371" s="46" t="s">
        <v>3509</v>
      </c>
      <c r="H371" s="46" t="s">
        <v>3509</v>
      </c>
      <c r="I371" s="48">
        <v>10</v>
      </c>
      <c r="J371" s="46">
        <v>30</v>
      </c>
      <c r="K371" s="46" t="s">
        <v>3373</v>
      </c>
      <c r="L371" s="84" t="e">
        <f t="shared" si="85"/>
        <v>#VALUE!</v>
      </c>
      <c r="M371" s="38" t="e">
        <f t="shared" si="86"/>
        <v>#VALUE!</v>
      </c>
      <c r="N371" s="38">
        <f t="shared" si="87"/>
        <v>2</v>
      </c>
      <c r="O371" s="38">
        <f t="shared" si="88"/>
        <v>0</v>
      </c>
      <c r="P371" s="48">
        <v>9.02</v>
      </c>
      <c r="Q371" s="46">
        <v>10</v>
      </c>
      <c r="R371" s="46" t="s">
        <v>3373</v>
      </c>
      <c r="S371" s="48">
        <v>11.47</v>
      </c>
      <c r="T371" s="46">
        <v>30</v>
      </c>
      <c r="U371" s="46" t="s">
        <v>3373</v>
      </c>
      <c r="V371" s="48">
        <f t="shared" si="89"/>
        <v>10.245000000000001</v>
      </c>
      <c r="W371" s="46">
        <f t="shared" si="90"/>
        <v>60</v>
      </c>
      <c r="X371" s="46">
        <f t="shared" si="91"/>
        <v>2</v>
      </c>
      <c r="Y371" s="46">
        <f t="shared" si="92"/>
        <v>1</v>
      </c>
      <c r="Z371" s="46">
        <f t="shared" si="93"/>
        <v>4</v>
      </c>
      <c r="AA371" s="46">
        <f t="shared" si="94"/>
        <v>1</v>
      </c>
      <c r="AB371" s="46">
        <f t="shared" si="95"/>
        <v>5</v>
      </c>
      <c r="AC371" s="48">
        <f>IF(AB371=0,0.79,IF(AB371=1,0.78,IF(AB371=2,0.77,IF(AB371=3,0.76,IF(AB371=4,0.75,IF(AB371=5,0.74,IF(AB371=6,0.73)))))))</f>
        <v>0.74</v>
      </c>
      <c r="AD371" s="48" t="e">
        <f t="shared" si="96"/>
        <v>#VALUE!</v>
      </c>
      <c r="AE371" s="48" t="e">
        <f t="shared" si="97"/>
        <v>#VALUE!</v>
      </c>
      <c r="AF371" s="46" t="e">
        <f t="shared" si="98"/>
        <v>#VALUE!</v>
      </c>
      <c r="AG371" s="128" t="s">
        <v>3452</v>
      </c>
      <c r="AH371" s="128" t="s">
        <v>3451</v>
      </c>
      <c r="AI371" s="128" t="s">
        <v>3456</v>
      </c>
      <c r="AJ371" s="128" t="s">
        <v>3453</v>
      </c>
      <c r="AK371" s="128" t="s">
        <v>3454</v>
      </c>
      <c r="AL371" s="128" t="s">
        <v>3455</v>
      </c>
      <c r="AM371" s="128" t="s">
        <v>3460</v>
      </c>
      <c r="AN371" s="128" t="s">
        <v>3457</v>
      </c>
      <c r="AO371" s="128" t="s">
        <v>3459</v>
      </c>
      <c r="AP371" s="128" t="s">
        <v>3458</v>
      </c>
      <c r="AQ371" s="191"/>
    </row>
    <row r="372" spans="1:43" s="16" customFormat="1" ht="27.75">
      <c r="A372" s="43">
        <v>365</v>
      </c>
      <c r="B372" s="37" t="s">
        <v>1049</v>
      </c>
      <c r="C372" s="37" t="s">
        <v>1050</v>
      </c>
      <c r="D372" s="38" t="s">
        <v>1051</v>
      </c>
      <c r="E372" s="38">
        <v>10</v>
      </c>
      <c r="F372" s="48">
        <v>12.65</v>
      </c>
      <c r="G372" s="46">
        <v>30</v>
      </c>
      <c r="H372" s="46" t="s">
        <v>3372</v>
      </c>
      <c r="I372" s="48">
        <v>13.14</v>
      </c>
      <c r="J372" s="46">
        <v>30</v>
      </c>
      <c r="K372" s="46" t="s">
        <v>3372</v>
      </c>
      <c r="L372" s="84">
        <f t="shared" si="85"/>
        <v>12.895</v>
      </c>
      <c r="M372" s="38">
        <f t="shared" si="86"/>
        <v>60</v>
      </c>
      <c r="N372" s="38">
        <f t="shared" si="87"/>
        <v>0</v>
      </c>
      <c r="O372" s="38">
        <f t="shared" si="88"/>
        <v>0</v>
      </c>
      <c r="P372" s="48">
        <v>14.01</v>
      </c>
      <c r="Q372" s="46">
        <v>30</v>
      </c>
      <c r="R372" s="46" t="s">
        <v>3372</v>
      </c>
      <c r="S372" s="48">
        <v>14.76</v>
      </c>
      <c r="T372" s="46">
        <v>30</v>
      </c>
      <c r="U372" s="46" t="s">
        <v>3372</v>
      </c>
      <c r="V372" s="48">
        <f t="shared" si="89"/>
        <v>14.385</v>
      </c>
      <c r="W372" s="46">
        <f t="shared" si="90"/>
        <v>60</v>
      </c>
      <c r="X372" s="46">
        <f t="shared" si="91"/>
        <v>0</v>
      </c>
      <c r="Y372" s="46">
        <f t="shared" si="92"/>
        <v>0</v>
      </c>
      <c r="Z372" s="46">
        <f t="shared" si="93"/>
        <v>0</v>
      </c>
      <c r="AA372" s="46">
        <f t="shared" si="94"/>
        <v>0</v>
      </c>
      <c r="AB372" s="46">
        <f t="shared" si="95"/>
        <v>0</v>
      </c>
      <c r="AC372" s="48">
        <f t="shared" ref="AC372:AC377" si="101">IF(AB372=0,1,IF(AB372=1,0.99,IF(AB372=2,0.98,IF(AB372=3,0.97,IF(AB372=4,0.96,IF(AB372=5,0.95,IF(AB372=6,0.94)))))))</f>
        <v>1</v>
      </c>
      <c r="AD372" s="48">
        <f t="shared" si="96"/>
        <v>13.64</v>
      </c>
      <c r="AE372" s="48">
        <f t="shared" si="97"/>
        <v>13.64</v>
      </c>
      <c r="AF372" s="46">
        <f t="shared" si="98"/>
        <v>120</v>
      </c>
      <c r="AG372" s="128" t="s">
        <v>3454</v>
      </c>
      <c r="AH372" s="128" t="s">
        <v>3453</v>
      </c>
      <c r="AI372" s="128" t="s">
        <v>3456</v>
      </c>
      <c r="AJ372" s="128" t="s">
        <v>3451</v>
      </c>
      <c r="AK372" s="128" t="s">
        <v>3452</v>
      </c>
      <c r="AL372" s="128" t="s">
        <v>3455</v>
      </c>
      <c r="AM372" s="128" t="s">
        <v>3460</v>
      </c>
      <c r="AN372" s="128" t="s">
        <v>3457</v>
      </c>
      <c r="AO372" s="128" t="s">
        <v>3459</v>
      </c>
      <c r="AP372" s="128" t="s">
        <v>3458</v>
      </c>
      <c r="AQ372" s="191"/>
    </row>
    <row r="373" spans="1:43" s="16" customFormat="1" ht="27.75">
      <c r="A373" s="43">
        <v>366</v>
      </c>
      <c r="B373" s="44" t="s">
        <v>1052</v>
      </c>
      <c r="C373" s="44" t="s">
        <v>1053</v>
      </c>
      <c r="D373" s="45" t="s">
        <v>1054</v>
      </c>
      <c r="E373" s="38">
        <v>10</v>
      </c>
      <c r="F373" s="48">
        <v>10.81</v>
      </c>
      <c r="G373" s="46">
        <v>30</v>
      </c>
      <c r="H373" s="46" t="s">
        <v>3373</v>
      </c>
      <c r="I373" s="48">
        <v>9.2899999999999991</v>
      </c>
      <c r="J373" s="46">
        <v>13</v>
      </c>
      <c r="K373" s="46" t="s">
        <v>3373</v>
      </c>
      <c r="L373" s="84">
        <f t="shared" si="85"/>
        <v>10.050000000000001</v>
      </c>
      <c r="M373" s="38">
        <f t="shared" si="86"/>
        <v>60</v>
      </c>
      <c r="N373" s="38">
        <f t="shared" si="87"/>
        <v>2</v>
      </c>
      <c r="O373" s="38">
        <f t="shared" si="88"/>
        <v>1</v>
      </c>
      <c r="P373" s="48">
        <v>9.7200000000000006</v>
      </c>
      <c r="Q373" s="46">
        <v>10</v>
      </c>
      <c r="R373" s="46" t="s">
        <v>3373</v>
      </c>
      <c r="S373" s="48">
        <v>11.77</v>
      </c>
      <c r="T373" s="46">
        <v>30</v>
      </c>
      <c r="U373" s="46" t="s">
        <v>3372</v>
      </c>
      <c r="V373" s="48">
        <f t="shared" si="89"/>
        <v>10.745000000000001</v>
      </c>
      <c r="W373" s="46">
        <f t="shared" si="90"/>
        <v>60</v>
      </c>
      <c r="X373" s="46">
        <f t="shared" si="91"/>
        <v>1</v>
      </c>
      <c r="Y373" s="46">
        <f t="shared" si="92"/>
        <v>1</v>
      </c>
      <c r="Z373" s="46">
        <f t="shared" si="93"/>
        <v>3</v>
      </c>
      <c r="AA373" s="46">
        <f t="shared" si="94"/>
        <v>2</v>
      </c>
      <c r="AB373" s="46">
        <f t="shared" si="95"/>
        <v>5</v>
      </c>
      <c r="AC373" s="48">
        <f t="shared" si="101"/>
        <v>0.95</v>
      </c>
      <c r="AD373" s="48">
        <f t="shared" si="96"/>
        <v>10.397500000000001</v>
      </c>
      <c r="AE373" s="48">
        <f t="shared" si="97"/>
        <v>9.8776250000000001</v>
      </c>
      <c r="AF373" s="46">
        <f t="shared" si="98"/>
        <v>120</v>
      </c>
      <c r="AG373" s="128" t="s">
        <v>3452</v>
      </c>
      <c r="AH373" s="128" t="s">
        <v>3454</v>
      </c>
      <c r="AI373" s="128" t="s">
        <v>3456</v>
      </c>
      <c r="AJ373" s="128" t="s">
        <v>3457</v>
      </c>
      <c r="AK373" s="128" t="s">
        <v>3451</v>
      </c>
      <c r="AL373" s="128" t="s">
        <v>3455</v>
      </c>
      <c r="AM373" s="128" t="s">
        <v>3460</v>
      </c>
      <c r="AN373" s="128" t="s">
        <v>3459</v>
      </c>
      <c r="AO373" s="128" t="s">
        <v>3453</v>
      </c>
      <c r="AP373" s="128" t="s">
        <v>3458</v>
      </c>
      <c r="AQ373" s="191"/>
    </row>
    <row r="374" spans="1:43" s="16" customFormat="1" ht="27.75">
      <c r="A374" s="43">
        <v>367</v>
      </c>
      <c r="B374" s="44" t="s">
        <v>1055</v>
      </c>
      <c r="C374" s="44" t="s">
        <v>3389</v>
      </c>
      <c r="D374" s="45" t="s">
        <v>1056</v>
      </c>
      <c r="E374" s="38">
        <v>10</v>
      </c>
      <c r="F374" s="48">
        <v>11.77</v>
      </c>
      <c r="G374" s="46">
        <v>30</v>
      </c>
      <c r="H374" s="46" t="s">
        <v>3373</v>
      </c>
      <c r="I374" s="48">
        <v>9.2799999999999994</v>
      </c>
      <c r="J374" s="46">
        <v>13</v>
      </c>
      <c r="K374" s="46" t="s">
        <v>3373</v>
      </c>
      <c r="L374" s="84">
        <f t="shared" si="85"/>
        <v>10.524999999999999</v>
      </c>
      <c r="M374" s="38">
        <f t="shared" si="86"/>
        <v>60</v>
      </c>
      <c r="N374" s="38">
        <f t="shared" si="87"/>
        <v>2</v>
      </c>
      <c r="O374" s="38">
        <f t="shared" si="88"/>
        <v>1</v>
      </c>
      <c r="P374" s="48">
        <v>9.16</v>
      </c>
      <c r="Q374" s="46">
        <v>7</v>
      </c>
      <c r="R374" s="46" t="s">
        <v>3373</v>
      </c>
      <c r="S374" s="48">
        <v>14.97</v>
      </c>
      <c r="T374" s="46">
        <v>30</v>
      </c>
      <c r="U374" s="46" t="s">
        <v>3372</v>
      </c>
      <c r="V374" s="48">
        <f t="shared" si="89"/>
        <v>12.065000000000001</v>
      </c>
      <c r="W374" s="46">
        <f t="shared" si="90"/>
        <v>60</v>
      </c>
      <c r="X374" s="46">
        <f t="shared" si="91"/>
        <v>1</v>
      </c>
      <c r="Y374" s="46">
        <f t="shared" si="92"/>
        <v>1</v>
      </c>
      <c r="Z374" s="46">
        <f t="shared" si="93"/>
        <v>3</v>
      </c>
      <c r="AA374" s="46">
        <f t="shared" si="94"/>
        <v>2</v>
      </c>
      <c r="AB374" s="46">
        <f t="shared" si="95"/>
        <v>5</v>
      </c>
      <c r="AC374" s="48">
        <f t="shared" si="101"/>
        <v>0.95</v>
      </c>
      <c r="AD374" s="48">
        <f t="shared" si="96"/>
        <v>11.295</v>
      </c>
      <c r="AE374" s="48">
        <f t="shared" si="97"/>
        <v>10.73025</v>
      </c>
      <c r="AF374" s="46">
        <f t="shared" si="98"/>
        <v>120</v>
      </c>
      <c r="AG374" s="128" t="s">
        <v>3453</v>
      </c>
      <c r="AH374" s="128" t="s">
        <v>3452</v>
      </c>
      <c r="AI374" s="128" t="s">
        <v>3456</v>
      </c>
      <c r="AJ374" s="128" t="s">
        <v>3455</v>
      </c>
      <c r="AK374" s="128" t="s">
        <v>3451</v>
      </c>
      <c r="AL374" s="128" t="s">
        <v>3454</v>
      </c>
      <c r="AM374" s="128" t="s">
        <v>3457</v>
      </c>
      <c r="AN374" s="128" t="s">
        <v>3460</v>
      </c>
      <c r="AO374" s="128" t="s">
        <v>3458</v>
      </c>
      <c r="AP374" s="128" t="s">
        <v>3459</v>
      </c>
      <c r="AQ374" s="191"/>
    </row>
    <row r="375" spans="1:43" s="16" customFormat="1" ht="27.75">
      <c r="A375" s="43">
        <v>368</v>
      </c>
      <c r="B375" s="44" t="s">
        <v>1057</v>
      </c>
      <c r="C375" s="44" t="s">
        <v>1058</v>
      </c>
      <c r="D375" s="45" t="s">
        <v>1059</v>
      </c>
      <c r="E375" s="38">
        <v>10</v>
      </c>
      <c r="F375" s="48">
        <v>9.6199999999999992</v>
      </c>
      <c r="G375" s="46">
        <v>23</v>
      </c>
      <c r="H375" s="46" t="s">
        <v>3373</v>
      </c>
      <c r="I375" s="48">
        <v>10.38</v>
      </c>
      <c r="J375" s="46">
        <v>30</v>
      </c>
      <c r="K375" s="46" t="s">
        <v>3373</v>
      </c>
      <c r="L375" s="84">
        <f t="shared" si="85"/>
        <v>10</v>
      </c>
      <c r="M375" s="38">
        <f t="shared" si="86"/>
        <v>60</v>
      </c>
      <c r="N375" s="38">
        <f t="shared" si="87"/>
        <v>2</v>
      </c>
      <c r="O375" s="38">
        <f t="shared" si="88"/>
        <v>1</v>
      </c>
      <c r="P375" s="48">
        <v>9.77</v>
      </c>
      <c r="Q375" s="46">
        <v>13</v>
      </c>
      <c r="R375" s="46" t="s">
        <v>3373</v>
      </c>
      <c r="S375" s="48">
        <v>12.31</v>
      </c>
      <c r="T375" s="46">
        <v>30</v>
      </c>
      <c r="U375" s="46" t="s">
        <v>3372</v>
      </c>
      <c r="V375" s="48">
        <f t="shared" si="89"/>
        <v>11.04</v>
      </c>
      <c r="W375" s="46">
        <f t="shared" si="90"/>
        <v>60</v>
      </c>
      <c r="X375" s="46">
        <f t="shared" si="91"/>
        <v>1</v>
      </c>
      <c r="Y375" s="46">
        <f t="shared" si="92"/>
        <v>1</v>
      </c>
      <c r="Z375" s="46">
        <f t="shared" si="93"/>
        <v>3</v>
      </c>
      <c r="AA375" s="46">
        <f t="shared" si="94"/>
        <v>2</v>
      </c>
      <c r="AB375" s="46">
        <f t="shared" si="95"/>
        <v>5</v>
      </c>
      <c r="AC375" s="48">
        <f t="shared" si="101"/>
        <v>0.95</v>
      </c>
      <c r="AD375" s="48">
        <f t="shared" si="96"/>
        <v>10.52</v>
      </c>
      <c r="AE375" s="48">
        <f t="shared" si="97"/>
        <v>9.9939999999999998</v>
      </c>
      <c r="AF375" s="46">
        <f t="shared" si="98"/>
        <v>120</v>
      </c>
      <c r="AG375" s="128" t="s">
        <v>3451</v>
      </c>
      <c r="AH375" s="128" t="s">
        <v>3452</v>
      </c>
      <c r="AI375" s="128" t="s">
        <v>3456</v>
      </c>
      <c r="AJ375" s="128" t="s">
        <v>3454</v>
      </c>
      <c r="AK375" s="128" t="s">
        <v>3457</v>
      </c>
      <c r="AL375" s="128" t="s">
        <v>3455</v>
      </c>
      <c r="AM375" s="128" t="s">
        <v>3460</v>
      </c>
      <c r="AN375" s="128" t="s">
        <v>3453</v>
      </c>
      <c r="AO375" s="128" t="s">
        <v>3458</v>
      </c>
      <c r="AP375" s="128" t="s">
        <v>3459</v>
      </c>
      <c r="AQ375" s="191"/>
    </row>
    <row r="376" spans="1:43" s="16" customFormat="1" ht="27.75">
      <c r="A376" s="43">
        <v>369</v>
      </c>
      <c r="B376" s="37" t="s">
        <v>1060</v>
      </c>
      <c r="C376" s="37" t="s">
        <v>1061</v>
      </c>
      <c r="D376" s="38" t="s">
        <v>1062</v>
      </c>
      <c r="E376" s="38">
        <v>10</v>
      </c>
      <c r="F376" s="48">
        <v>12.1</v>
      </c>
      <c r="G376" s="46">
        <v>30</v>
      </c>
      <c r="H376" s="46" t="s">
        <v>3372</v>
      </c>
      <c r="I376" s="48">
        <v>10.5</v>
      </c>
      <c r="J376" s="46">
        <v>30</v>
      </c>
      <c r="K376" s="46" t="s">
        <v>3372</v>
      </c>
      <c r="L376" s="84">
        <f t="shared" si="85"/>
        <v>11.3</v>
      </c>
      <c r="M376" s="38">
        <f t="shared" si="86"/>
        <v>60</v>
      </c>
      <c r="N376" s="38">
        <f t="shared" si="87"/>
        <v>0</v>
      </c>
      <c r="O376" s="38">
        <f t="shared" si="88"/>
        <v>0</v>
      </c>
      <c r="P376" s="48">
        <v>10.47</v>
      </c>
      <c r="Q376" s="46">
        <v>30</v>
      </c>
      <c r="R376" s="46" t="s">
        <v>3372</v>
      </c>
      <c r="S376" s="48">
        <v>13.45</v>
      </c>
      <c r="T376" s="46">
        <v>30</v>
      </c>
      <c r="U376" s="46" t="s">
        <v>3372</v>
      </c>
      <c r="V376" s="48">
        <f t="shared" si="89"/>
        <v>11.96</v>
      </c>
      <c r="W376" s="46">
        <f t="shared" si="90"/>
        <v>60</v>
      </c>
      <c r="X376" s="46">
        <f t="shared" si="91"/>
        <v>0</v>
      </c>
      <c r="Y376" s="46">
        <f t="shared" si="92"/>
        <v>0</v>
      </c>
      <c r="Z376" s="46">
        <f t="shared" si="93"/>
        <v>0</v>
      </c>
      <c r="AA376" s="46">
        <f t="shared" si="94"/>
        <v>0</v>
      </c>
      <c r="AB376" s="46">
        <f t="shared" si="95"/>
        <v>0</v>
      </c>
      <c r="AC376" s="48">
        <f t="shared" si="101"/>
        <v>1</v>
      </c>
      <c r="AD376" s="48">
        <f t="shared" si="96"/>
        <v>11.63</v>
      </c>
      <c r="AE376" s="48">
        <f t="shared" si="97"/>
        <v>11.63</v>
      </c>
      <c r="AF376" s="46">
        <f t="shared" si="98"/>
        <v>120</v>
      </c>
      <c r="AG376" s="128" t="s">
        <v>3452</v>
      </c>
      <c r="AH376" s="128" t="s">
        <v>3456</v>
      </c>
      <c r="AI376" s="128" t="s">
        <v>3453</v>
      </c>
      <c r="AJ376" s="128" t="s">
        <v>3451</v>
      </c>
      <c r="AK376" s="128" t="s">
        <v>3454</v>
      </c>
      <c r="AL376" s="128" t="s">
        <v>3458</v>
      </c>
      <c r="AM376" s="128" t="s">
        <v>3457</v>
      </c>
      <c r="AN376" s="128" t="s">
        <v>3460</v>
      </c>
      <c r="AO376" s="128" t="s">
        <v>3455</v>
      </c>
      <c r="AP376" s="128" t="s">
        <v>3459</v>
      </c>
      <c r="AQ376" s="191"/>
    </row>
    <row r="377" spans="1:43" s="16" customFormat="1" ht="27.75">
      <c r="A377" s="43">
        <v>370</v>
      </c>
      <c r="B377" s="37" t="s">
        <v>1063</v>
      </c>
      <c r="C377" s="37" t="s">
        <v>104</v>
      </c>
      <c r="D377" s="38" t="s">
        <v>1064</v>
      </c>
      <c r="E377" s="38">
        <v>10</v>
      </c>
      <c r="F377" s="48">
        <v>12.41</v>
      </c>
      <c r="G377" s="46">
        <v>30</v>
      </c>
      <c r="H377" s="46" t="s">
        <v>3372</v>
      </c>
      <c r="I377" s="48">
        <v>11.67</v>
      </c>
      <c r="J377" s="46">
        <v>30</v>
      </c>
      <c r="K377" s="46" t="s">
        <v>3372</v>
      </c>
      <c r="L377" s="84">
        <f t="shared" si="85"/>
        <v>12.04</v>
      </c>
      <c r="M377" s="38">
        <f t="shared" si="86"/>
        <v>60</v>
      </c>
      <c r="N377" s="38">
        <f t="shared" si="87"/>
        <v>0</v>
      </c>
      <c r="O377" s="38">
        <f t="shared" si="88"/>
        <v>0</v>
      </c>
      <c r="P377" s="48">
        <v>12.35</v>
      </c>
      <c r="Q377" s="46">
        <v>30</v>
      </c>
      <c r="R377" s="46" t="s">
        <v>3372</v>
      </c>
      <c r="S377" s="48">
        <v>13.81</v>
      </c>
      <c r="T377" s="46">
        <v>30</v>
      </c>
      <c r="U377" s="46" t="s">
        <v>3372</v>
      </c>
      <c r="V377" s="48">
        <f t="shared" si="89"/>
        <v>13.08</v>
      </c>
      <c r="W377" s="46">
        <f t="shared" si="90"/>
        <v>60</v>
      </c>
      <c r="X377" s="46">
        <f t="shared" si="91"/>
        <v>0</v>
      </c>
      <c r="Y377" s="46">
        <f t="shared" si="92"/>
        <v>0</v>
      </c>
      <c r="Z377" s="46">
        <f t="shared" si="93"/>
        <v>0</v>
      </c>
      <c r="AA377" s="46">
        <f t="shared" si="94"/>
        <v>0</v>
      </c>
      <c r="AB377" s="46">
        <f t="shared" si="95"/>
        <v>0</v>
      </c>
      <c r="AC377" s="48">
        <f t="shared" si="101"/>
        <v>1</v>
      </c>
      <c r="AD377" s="48">
        <f t="shared" si="96"/>
        <v>12.559999999999999</v>
      </c>
      <c r="AE377" s="48">
        <f t="shared" si="97"/>
        <v>12.559999999999999</v>
      </c>
      <c r="AF377" s="46">
        <f t="shared" si="98"/>
        <v>120</v>
      </c>
      <c r="AG377" s="128" t="s">
        <v>3456</v>
      </c>
      <c r="AH377" s="128" t="s">
        <v>3452</v>
      </c>
      <c r="AI377" s="128" t="s">
        <v>3453</v>
      </c>
      <c r="AJ377" s="128" t="s">
        <v>3455</v>
      </c>
      <c r="AK377" s="128" t="s">
        <v>3454</v>
      </c>
      <c r="AL377" s="128" t="s">
        <v>3458</v>
      </c>
      <c r="AM377" s="128" t="s">
        <v>3451</v>
      </c>
      <c r="AN377" s="128" t="s">
        <v>3460</v>
      </c>
      <c r="AO377" s="128" t="s">
        <v>3459</v>
      </c>
      <c r="AP377" s="128" t="s">
        <v>3457</v>
      </c>
      <c r="AQ377" s="191"/>
    </row>
    <row r="378" spans="1:43" s="16" customFormat="1" ht="27.75">
      <c r="A378" s="43">
        <v>371</v>
      </c>
      <c r="B378" s="37" t="s">
        <v>1065</v>
      </c>
      <c r="C378" s="37" t="s">
        <v>1066</v>
      </c>
      <c r="D378" s="38" t="s">
        <v>1067</v>
      </c>
      <c r="E378" s="38">
        <v>10</v>
      </c>
      <c r="F378" s="48">
        <v>13.06</v>
      </c>
      <c r="G378" s="46">
        <v>30</v>
      </c>
      <c r="H378" s="46" t="s">
        <v>3372</v>
      </c>
      <c r="I378" s="48">
        <v>10.75</v>
      </c>
      <c r="J378" s="46">
        <v>30</v>
      </c>
      <c r="K378" s="46" t="s">
        <v>3372</v>
      </c>
      <c r="L378" s="84">
        <f t="shared" si="85"/>
        <v>11.905000000000001</v>
      </c>
      <c r="M378" s="38">
        <f t="shared" si="86"/>
        <v>60</v>
      </c>
      <c r="N378" s="38">
        <f t="shared" si="87"/>
        <v>0</v>
      </c>
      <c r="O378" s="38">
        <f t="shared" si="88"/>
        <v>0</v>
      </c>
      <c r="P378" s="48">
        <v>10.89</v>
      </c>
      <c r="Q378" s="46">
        <v>30</v>
      </c>
      <c r="R378" s="46" t="s">
        <v>3372</v>
      </c>
      <c r="S378" s="48">
        <v>11.59</v>
      </c>
      <c r="T378" s="46">
        <v>30</v>
      </c>
      <c r="U378" s="46" t="s">
        <v>3373</v>
      </c>
      <c r="V378" s="48">
        <f t="shared" si="89"/>
        <v>11.24</v>
      </c>
      <c r="W378" s="46">
        <f t="shared" si="90"/>
        <v>60</v>
      </c>
      <c r="X378" s="46">
        <f t="shared" si="91"/>
        <v>1</v>
      </c>
      <c r="Y378" s="46">
        <f t="shared" si="92"/>
        <v>0</v>
      </c>
      <c r="Z378" s="46">
        <f t="shared" si="93"/>
        <v>1</v>
      </c>
      <c r="AA378" s="46">
        <f t="shared" si="94"/>
        <v>0</v>
      </c>
      <c r="AB378" s="46">
        <f t="shared" si="95"/>
        <v>1</v>
      </c>
      <c r="AC378" s="48">
        <f>IF(AB378=0,0.93,IF(AB378=1,0.92,IF(AB378=2,0.91,IF(AB378=3,0.9,IF(AB378=4,0.89,IF(AB378=5,0.88,IF(AB378=6,0.87)))))))</f>
        <v>0.92</v>
      </c>
      <c r="AD378" s="48">
        <f t="shared" si="96"/>
        <v>11.572500000000002</v>
      </c>
      <c r="AE378" s="48">
        <f t="shared" si="97"/>
        <v>10.646700000000003</v>
      </c>
      <c r="AF378" s="46">
        <f t="shared" si="98"/>
        <v>120</v>
      </c>
      <c r="AG378" s="128" t="s">
        <v>3451</v>
      </c>
      <c r="AH378" s="128" t="s">
        <v>3456</v>
      </c>
      <c r="AI378" s="128" t="s">
        <v>3452</v>
      </c>
      <c r="AJ378" s="128" t="s">
        <v>3453</v>
      </c>
      <c r="AK378" s="128" t="s">
        <v>3454</v>
      </c>
      <c r="AL378" s="128" t="s">
        <v>3457</v>
      </c>
      <c r="AM378" s="128" t="s">
        <v>3455</v>
      </c>
      <c r="AN378" s="128" t="s">
        <v>3460</v>
      </c>
      <c r="AO378" s="128" t="s">
        <v>3459</v>
      </c>
      <c r="AP378" s="128" t="s">
        <v>3458</v>
      </c>
      <c r="AQ378" s="191"/>
    </row>
    <row r="379" spans="1:43" s="16" customFormat="1" ht="27.75">
      <c r="A379" s="43">
        <v>372</v>
      </c>
      <c r="B379" s="37" t="s">
        <v>1068</v>
      </c>
      <c r="C379" s="37" t="s">
        <v>233</v>
      </c>
      <c r="D379" s="38" t="s">
        <v>1069</v>
      </c>
      <c r="E379" s="38">
        <v>10</v>
      </c>
      <c r="F379" s="48">
        <v>16.440000000000001</v>
      </c>
      <c r="G379" s="46">
        <v>30</v>
      </c>
      <c r="H379" s="46" t="s">
        <v>3372</v>
      </c>
      <c r="I379" s="48">
        <v>15.47</v>
      </c>
      <c r="J379" s="46">
        <v>30</v>
      </c>
      <c r="K379" s="46" t="s">
        <v>3372</v>
      </c>
      <c r="L379" s="84">
        <f t="shared" si="85"/>
        <v>15.955000000000002</v>
      </c>
      <c r="M379" s="38">
        <f t="shared" si="86"/>
        <v>60</v>
      </c>
      <c r="N379" s="38">
        <f t="shared" si="87"/>
        <v>0</v>
      </c>
      <c r="O379" s="38">
        <f t="shared" si="88"/>
        <v>0</v>
      </c>
      <c r="P379" s="48">
        <v>14.47</v>
      </c>
      <c r="Q379" s="46">
        <v>30</v>
      </c>
      <c r="R379" s="46" t="s">
        <v>3372</v>
      </c>
      <c r="S379" s="48">
        <v>18.010000000000002</v>
      </c>
      <c r="T379" s="46">
        <v>30</v>
      </c>
      <c r="U379" s="46" t="s">
        <v>3372</v>
      </c>
      <c r="V379" s="48">
        <f t="shared" si="89"/>
        <v>16.240000000000002</v>
      </c>
      <c r="W379" s="46">
        <f t="shared" si="90"/>
        <v>60</v>
      </c>
      <c r="X379" s="46">
        <f t="shared" si="91"/>
        <v>0</v>
      </c>
      <c r="Y379" s="46">
        <f t="shared" si="92"/>
        <v>0</v>
      </c>
      <c r="Z379" s="46">
        <f t="shared" si="93"/>
        <v>0</v>
      </c>
      <c r="AA379" s="46">
        <f t="shared" si="94"/>
        <v>0</v>
      </c>
      <c r="AB379" s="46">
        <f t="shared" si="95"/>
        <v>0</v>
      </c>
      <c r="AC379" s="48">
        <f>IF(AB379=0,1,IF(AB379=1,0.99,IF(AB379=2,0.98,IF(AB379=3,0.97,IF(AB379=4,0.96,IF(AB379=5,0.95,IF(AB379=6,0.94)))))))</f>
        <v>1</v>
      </c>
      <c r="AD379" s="48">
        <f t="shared" si="96"/>
        <v>16.097500000000004</v>
      </c>
      <c r="AE379" s="48">
        <f t="shared" si="97"/>
        <v>16.097500000000004</v>
      </c>
      <c r="AF379" s="46">
        <f t="shared" si="98"/>
        <v>120</v>
      </c>
      <c r="AG379" s="128" t="s">
        <v>3453</v>
      </c>
      <c r="AH379" s="128" t="s">
        <v>3451</v>
      </c>
      <c r="AI379" s="128" t="s">
        <v>3456</v>
      </c>
      <c r="AJ379" s="128" t="s">
        <v>3454</v>
      </c>
      <c r="AK379" s="128" t="s">
        <v>3452</v>
      </c>
      <c r="AL379" s="128" t="s">
        <v>3455</v>
      </c>
      <c r="AM379" s="128" t="s">
        <v>3457</v>
      </c>
      <c r="AN379" s="128" t="s">
        <v>3460</v>
      </c>
      <c r="AO379" s="128" t="s">
        <v>3459</v>
      </c>
      <c r="AP379" s="128" t="s">
        <v>3458</v>
      </c>
      <c r="AQ379" s="191"/>
    </row>
    <row r="380" spans="1:43" s="16" customFormat="1" ht="27.75">
      <c r="A380" s="43">
        <v>373</v>
      </c>
      <c r="B380" s="37" t="s">
        <v>1070</v>
      </c>
      <c r="C380" s="37" t="s">
        <v>1071</v>
      </c>
      <c r="D380" s="38" t="s">
        <v>1072</v>
      </c>
      <c r="E380" s="38">
        <v>10</v>
      </c>
      <c r="F380" s="48">
        <v>10.119999999999999</v>
      </c>
      <c r="G380" s="46">
        <v>30</v>
      </c>
      <c r="H380" s="46" t="s">
        <v>3372</v>
      </c>
      <c r="I380" s="48">
        <v>11.22</v>
      </c>
      <c r="J380" s="46">
        <v>30</v>
      </c>
      <c r="K380" s="46" t="s">
        <v>3373</v>
      </c>
      <c r="L380" s="84">
        <f t="shared" si="85"/>
        <v>10.67</v>
      </c>
      <c r="M380" s="38">
        <f t="shared" si="86"/>
        <v>60</v>
      </c>
      <c r="N380" s="38">
        <f t="shared" si="87"/>
        <v>1</v>
      </c>
      <c r="O380" s="38">
        <f t="shared" si="88"/>
        <v>0</v>
      </c>
      <c r="P380" s="48">
        <v>10.38</v>
      </c>
      <c r="Q380" s="46">
        <v>30</v>
      </c>
      <c r="R380" s="46" t="s">
        <v>3373</v>
      </c>
      <c r="S380" s="48">
        <v>10.56</v>
      </c>
      <c r="T380" s="46">
        <v>30</v>
      </c>
      <c r="U380" s="46" t="s">
        <v>3372</v>
      </c>
      <c r="V380" s="48">
        <f t="shared" si="89"/>
        <v>10.47</v>
      </c>
      <c r="W380" s="46">
        <f t="shared" si="90"/>
        <v>60</v>
      </c>
      <c r="X380" s="46">
        <f t="shared" si="91"/>
        <v>1</v>
      </c>
      <c r="Y380" s="46">
        <f t="shared" si="92"/>
        <v>0</v>
      </c>
      <c r="Z380" s="46">
        <f t="shared" si="93"/>
        <v>2</v>
      </c>
      <c r="AA380" s="46">
        <f t="shared" si="94"/>
        <v>0</v>
      </c>
      <c r="AB380" s="46">
        <f t="shared" si="95"/>
        <v>2</v>
      </c>
      <c r="AC380" s="48">
        <f>IF(AB380=0,1,IF(AB380=1,0.99,IF(AB380=2,0.98,IF(AB380=3,0.97,IF(AB380=4,0.96,IF(AB380=5,0.95,IF(AB380=6,0.94)))))))</f>
        <v>0.98</v>
      </c>
      <c r="AD380" s="48">
        <f t="shared" si="96"/>
        <v>10.57</v>
      </c>
      <c r="AE380" s="48">
        <f t="shared" si="97"/>
        <v>10.358600000000001</v>
      </c>
      <c r="AF380" s="46">
        <f t="shared" si="98"/>
        <v>120</v>
      </c>
      <c r="AG380" s="128" t="s">
        <v>3456</v>
      </c>
      <c r="AH380" s="128" t="s">
        <v>3451</v>
      </c>
      <c r="AI380" s="128" t="s">
        <v>3453</v>
      </c>
      <c r="AJ380" s="128" t="s">
        <v>3454</v>
      </c>
      <c r="AK380" s="128" t="s">
        <v>3452</v>
      </c>
      <c r="AL380" s="128" t="s">
        <v>3457</v>
      </c>
      <c r="AM380" s="128" t="s">
        <v>3458</v>
      </c>
      <c r="AN380" s="128" t="s">
        <v>3460</v>
      </c>
      <c r="AO380" s="128" t="s">
        <v>3455</v>
      </c>
      <c r="AP380" s="128" t="s">
        <v>3459</v>
      </c>
      <c r="AQ380" s="191"/>
    </row>
    <row r="381" spans="1:43" s="16" customFormat="1" ht="27.75">
      <c r="A381" s="43">
        <v>374</v>
      </c>
      <c r="B381" s="37" t="s">
        <v>1131</v>
      </c>
      <c r="C381" s="37" t="s">
        <v>1132</v>
      </c>
      <c r="D381" s="38" t="s">
        <v>1133</v>
      </c>
      <c r="E381" s="38">
        <v>10</v>
      </c>
      <c r="F381" s="48">
        <v>10.45</v>
      </c>
      <c r="G381" s="46">
        <v>30</v>
      </c>
      <c r="H381" s="46" t="s">
        <v>3372</v>
      </c>
      <c r="I381" s="48">
        <v>10.8</v>
      </c>
      <c r="J381" s="46">
        <v>30</v>
      </c>
      <c r="K381" s="46" t="s">
        <v>3373</v>
      </c>
      <c r="L381" s="84">
        <f t="shared" si="85"/>
        <v>10.625</v>
      </c>
      <c r="M381" s="38">
        <f t="shared" si="86"/>
        <v>60</v>
      </c>
      <c r="N381" s="38">
        <f t="shared" si="87"/>
        <v>1</v>
      </c>
      <c r="O381" s="38">
        <f t="shared" si="88"/>
        <v>0</v>
      </c>
      <c r="P381" s="48">
        <v>11.26</v>
      </c>
      <c r="Q381" s="46">
        <v>30</v>
      </c>
      <c r="R381" s="46" t="s">
        <v>3372</v>
      </c>
      <c r="S381" s="48">
        <v>13.58</v>
      </c>
      <c r="T381" s="46">
        <v>30</v>
      </c>
      <c r="U381" s="46" t="s">
        <v>3372</v>
      </c>
      <c r="V381" s="48">
        <f t="shared" si="89"/>
        <v>12.42</v>
      </c>
      <c r="W381" s="46">
        <f t="shared" si="90"/>
        <v>60</v>
      </c>
      <c r="X381" s="46">
        <f t="shared" si="91"/>
        <v>0</v>
      </c>
      <c r="Y381" s="46">
        <f t="shared" si="92"/>
        <v>0</v>
      </c>
      <c r="Z381" s="46">
        <f t="shared" si="93"/>
        <v>1</v>
      </c>
      <c r="AA381" s="46">
        <f t="shared" si="94"/>
        <v>0</v>
      </c>
      <c r="AB381" s="46">
        <f t="shared" si="95"/>
        <v>1</v>
      </c>
      <c r="AC381" s="48">
        <f>IF(AB381=0,1,IF(AB381=1,0.99,IF(AB381=2,0.98,IF(AB381=3,0.97,IF(AB381=4,0.96,IF(AB381=5,0.95,IF(AB381=6,0.94)))))))</f>
        <v>0.99</v>
      </c>
      <c r="AD381" s="48">
        <f t="shared" si="96"/>
        <v>11.522500000000001</v>
      </c>
      <c r="AE381" s="48">
        <f t="shared" si="97"/>
        <v>11.407275</v>
      </c>
      <c r="AF381" s="46">
        <f t="shared" si="98"/>
        <v>120</v>
      </c>
      <c r="AG381" s="128" t="s">
        <v>3456</v>
      </c>
      <c r="AH381" s="128" t="s">
        <v>3453</v>
      </c>
      <c r="AI381" s="128" t="s">
        <v>3451</v>
      </c>
      <c r="AJ381" s="128" t="s">
        <v>3455</v>
      </c>
      <c r="AK381" s="128" t="s">
        <v>3454</v>
      </c>
      <c r="AL381" s="128" t="s">
        <v>3460</v>
      </c>
      <c r="AM381" s="128" t="s">
        <v>3452</v>
      </c>
      <c r="AN381" s="128" t="s">
        <v>3458</v>
      </c>
      <c r="AO381" s="128" t="s">
        <v>3459</v>
      </c>
      <c r="AP381" s="128" t="s">
        <v>3457</v>
      </c>
      <c r="AQ381" s="191"/>
    </row>
    <row r="382" spans="1:43" s="16" customFormat="1" ht="27.75">
      <c r="A382" s="43">
        <v>375</v>
      </c>
      <c r="B382" s="37" t="s">
        <v>1073</v>
      </c>
      <c r="C382" s="37" t="s">
        <v>740</v>
      </c>
      <c r="D382" s="38" t="s">
        <v>1074</v>
      </c>
      <c r="E382" s="38">
        <v>10</v>
      </c>
      <c r="F382" s="48">
        <v>10</v>
      </c>
      <c r="G382" s="46">
        <v>30</v>
      </c>
      <c r="H382" s="46" t="s">
        <v>3373</v>
      </c>
      <c r="I382" s="48">
        <v>10.61</v>
      </c>
      <c r="J382" s="46">
        <v>30</v>
      </c>
      <c r="K382" s="46" t="s">
        <v>3373</v>
      </c>
      <c r="L382" s="84">
        <f t="shared" si="85"/>
        <v>10.305</v>
      </c>
      <c r="M382" s="38">
        <f t="shared" si="86"/>
        <v>60</v>
      </c>
      <c r="N382" s="38">
        <f t="shared" si="87"/>
        <v>2</v>
      </c>
      <c r="O382" s="38">
        <f t="shared" si="88"/>
        <v>0</v>
      </c>
      <c r="P382" s="48">
        <v>9.07</v>
      </c>
      <c r="Q382" s="46">
        <v>10</v>
      </c>
      <c r="R382" s="46" t="s">
        <v>3373</v>
      </c>
      <c r="S382" s="48">
        <v>10.79</v>
      </c>
      <c r="T382" s="46">
        <v>30</v>
      </c>
      <c r="U382" s="46" t="s">
        <v>3372</v>
      </c>
      <c r="V382" s="48">
        <f t="shared" si="89"/>
        <v>9.93</v>
      </c>
      <c r="W382" s="46">
        <f t="shared" si="90"/>
        <v>40</v>
      </c>
      <c r="X382" s="46">
        <f t="shared" si="91"/>
        <v>1</v>
      </c>
      <c r="Y382" s="46">
        <f t="shared" si="92"/>
        <v>1</v>
      </c>
      <c r="Z382" s="46">
        <f t="shared" si="93"/>
        <v>3</v>
      </c>
      <c r="AA382" s="46">
        <f t="shared" si="94"/>
        <v>1</v>
      </c>
      <c r="AB382" s="46">
        <f t="shared" si="95"/>
        <v>4</v>
      </c>
      <c r="AC382" s="48">
        <f>IF(AB382=0,1,IF(AB382=1,0.99,IF(AB382=2,0.98,IF(AB382=3,0.97,IF(AB382=4,0.96,IF(AB382=5,0.95,IF(AB382=6,0.94)))))))</f>
        <v>0.96</v>
      </c>
      <c r="AD382" s="48">
        <f t="shared" si="96"/>
        <v>10.1175</v>
      </c>
      <c r="AE382" s="48">
        <f t="shared" si="97"/>
        <v>9.7127999999999997</v>
      </c>
      <c r="AF382" s="46">
        <f t="shared" si="98"/>
        <v>100</v>
      </c>
      <c r="AG382" s="128" t="s">
        <v>3451</v>
      </c>
      <c r="AH382" s="128" t="s">
        <v>3456</v>
      </c>
      <c r="AI382" s="128" t="s">
        <v>3452</v>
      </c>
      <c r="AJ382" s="128" t="s">
        <v>3457</v>
      </c>
      <c r="AK382" s="128" t="s">
        <v>3454</v>
      </c>
      <c r="AL382" s="128" t="s">
        <v>3460</v>
      </c>
      <c r="AM382" s="128" t="s">
        <v>3455</v>
      </c>
      <c r="AN382" s="128" t="s">
        <v>3459</v>
      </c>
      <c r="AO382" s="128" t="s">
        <v>3453</v>
      </c>
      <c r="AP382" s="128" t="s">
        <v>3458</v>
      </c>
      <c r="AQ382" s="191"/>
    </row>
    <row r="383" spans="1:43" s="16" customFormat="1" ht="27.75">
      <c r="A383" s="43">
        <v>376</v>
      </c>
      <c r="B383" s="37" t="s">
        <v>1075</v>
      </c>
      <c r="C383" s="37" t="s">
        <v>1076</v>
      </c>
      <c r="D383" s="38" t="s">
        <v>1077</v>
      </c>
      <c r="E383" s="38">
        <v>10</v>
      </c>
      <c r="F383" s="48">
        <v>14.59</v>
      </c>
      <c r="G383" s="46">
        <v>30</v>
      </c>
      <c r="H383" s="46" t="s">
        <v>3372</v>
      </c>
      <c r="I383" s="48">
        <v>14.99</v>
      </c>
      <c r="J383" s="46">
        <v>30</v>
      </c>
      <c r="K383" s="46" t="s">
        <v>3372</v>
      </c>
      <c r="L383" s="84">
        <f t="shared" si="85"/>
        <v>14.79</v>
      </c>
      <c r="M383" s="38">
        <f t="shared" si="86"/>
        <v>60</v>
      </c>
      <c r="N383" s="38">
        <f t="shared" si="87"/>
        <v>0</v>
      </c>
      <c r="O383" s="38">
        <f t="shared" si="88"/>
        <v>0</v>
      </c>
      <c r="P383" s="48">
        <v>13.78</v>
      </c>
      <c r="Q383" s="46">
        <v>30</v>
      </c>
      <c r="R383" s="46" t="s">
        <v>3372</v>
      </c>
      <c r="S383" s="48">
        <v>13.37</v>
      </c>
      <c r="T383" s="46">
        <v>30</v>
      </c>
      <c r="U383" s="46" t="s">
        <v>3372</v>
      </c>
      <c r="V383" s="48">
        <f t="shared" si="89"/>
        <v>13.574999999999999</v>
      </c>
      <c r="W383" s="46">
        <f t="shared" si="90"/>
        <v>60</v>
      </c>
      <c r="X383" s="46">
        <f t="shared" si="91"/>
        <v>0</v>
      </c>
      <c r="Y383" s="46">
        <f t="shared" si="92"/>
        <v>0</v>
      </c>
      <c r="Z383" s="46">
        <f t="shared" si="93"/>
        <v>0</v>
      </c>
      <c r="AA383" s="46">
        <f t="shared" si="94"/>
        <v>0</v>
      </c>
      <c r="AB383" s="46">
        <f t="shared" si="95"/>
        <v>0</v>
      </c>
      <c r="AC383" s="48">
        <f>IF(AB383=0,0.93,IF(AB383=1,0.92,IF(AB383=2,0.91,IF(AB383=3,0.9,IF(AB383=4,0.89,IF(AB383=5,0.88,IF(AB383=6,0.87)))))))</f>
        <v>0.93</v>
      </c>
      <c r="AD383" s="48">
        <f t="shared" si="96"/>
        <v>14.182499999999999</v>
      </c>
      <c r="AE383" s="48">
        <f t="shared" si="97"/>
        <v>13.189724999999999</v>
      </c>
      <c r="AF383" s="46">
        <f t="shared" si="98"/>
        <v>120</v>
      </c>
      <c r="AG383" s="128" t="s">
        <v>3454</v>
      </c>
      <c r="AH383" s="128" t="s">
        <v>3453</v>
      </c>
      <c r="AI383" s="128" t="s">
        <v>3456</v>
      </c>
      <c r="AJ383" s="128" t="s">
        <v>3451</v>
      </c>
      <c r="AK383" s="128" t="s">
        <v>3452</v>
      </c>
      <c r="AL383" s="128" t="s">
        <v>3455</v>
      </c>
      <c r="AM383" s="128" t="s">
        <v>3460</v>
      </c>
      <c r="AN383" s="128" t="s">
        <v>3457</v>
      </c>
      <c r="AO383" s="128" t="s">
        <v>3459</v>
      </c>
      <c r="AP383" s="128" t="s">
        <v>3458</v>
      </c>
      <c r="AQ383" s="191"/>
    </row>
    <row r="384" spans="1:43" s="16" customFormat="1" ht="27.75">
      <c r="A384" s="43">
        <v>377</v>
      </c>
      <c r="B384" s="37" t="s">
        <v>1075</v>
      </c>
      <c r="C384" s="37" t="s">
        <v>1078</v>
      </c>
      <c r="D384" s="38" t="s">
        <v>1079</v>
      </c>
      <c r="E384" s="38">
        <v>10</v>
      </c>
      <c r="F384" s="48">
        <v>10.7</v>
      </c>
      <c r="G384" s="46">
        <v>30</v>
      </c>
      <c r="H384" s="46" t="s">
        <v>3372</v>
      </c>
      <c r="I384" s="48">
        <v>10.97</v>
      </c>
      <c r="J384" s="46">
        <v>30</v>
      </c>
      <c r="K384" s="46" t="s">
        <v>3372</v>
      </c>
      <c r="L384" s="84">
        <f t="shared" si="85"/>
        <v>10.835000000000001</v>
      </c>
      <c r="M384" s="38">
        <f t="shared" si="86"/>
        <v>60</v>
      </c>
      <c r="N384" s="38">
        <f t="shared" si="87"/>
        <v>0</v>
      </c>
      <c r="O384" s="38">
        <f t="shared" si="88"/>
        <v>0</v>
      </c>
      <c r="P384" s="48">
        <v>9.74</v>
      </c>
      <c r="Q384" s="46">
        <v>12</v>
      </c>
      <c r="R384" s="46" t="s">
        <v>3373</v>
      </c>
      <c r="S384" s="48">
        <v>12.33</v>
      </c>
      <c r="T384" s="46">
        <v>30</v>
      </c>
      <c r="U384" s="46" t="s">
        <v>3372</v>
      </c>
      <c r="V384" s="48">
        <f t="shared" si="89"/>
        <v>11.035</v>
      </c>
      <c r="W384" s="46">
        <f t="shared" si="90"/>
        <v>60</v>
      </c>
      <c r="X384" s="46">
        <f t="shared" si="91"/>
        <v>1</v>
      </c>
      <c r="Y384" s="46">
        <f t="shared" si="92"/>
        <v>1</v>
      </c>
      <c r="Z384" s="46">
        <f t="shared" si="93"/>
        <v>1</v>
      </c>
      <c r="AA384" s="46">
        <f t="shared" si="94"/>
        <v>1</v>
      </c>
      <c r="AB384" s="46">
        <f t="shared" si="95"/>
        <v>2</v>
      </c>
      <c r="AC384" s="48">
        <f>IF(AB384=0,1,IF(AB384=1,0.99,IF(AB384=2,0.98,IF(AB384=3,0.97,IF(AB384=4,0.96,IF(AB384=5,0.95,IF(AB384=6,0.94)))))))</f>
        <v>0.98</v>
      </c>
      <c r="AD384" s="48">
        <f t="shared" si="96"/>
        <v>10.935</v>
      </c>
      <c r="AE384" s="48">
        <f t="shared" si="97"/>
        <v>10.7163</v>
      </c>
      <c r="AF384" s="46">
        <f t="shared" si="98"/>
        <v>120</v>
      </c>
      <c r="AG384" s="128" t="s">
        <v>3451</v>
      </c>
      <c r="AH384" s="128" t="s">
        <v>3456</v>
      </c>
      <c r="AI384" s="128" t="s">
        <v>3452</v>
      </c>
      <c r="AJ384" s="128" t="s">
        <v>3457</v>
      </c>
      <c r="AK384" s="128" t="s">
        <v>3460</v>
      </c>
      <c r="AL384" s="128" t="s">
        <v>3454</v>
      </c>
      <c r="AM384" s="128" t="s">
        <v>3455</v>
      </c>
      <c r="AN384" s="128" t="s">
        <v>3459</v>
      </c>
      <c r="AO384" s="128" t="s">
        <v>3453</v>
      </c>
      <c r="AP384" s="128" t="s">
        <v>3458</v>
      </c>
      <c r="AQ384" s="191"/>
    </row>
    <row r="385" spans="1:43" s="16" customFormat="1" ht="27.75">
      <c r="A385" s="43">
        <v>378</v>
      </c>
      <c r="B385" s="37" t="s">
        <v>1080</v>
      </c>
      <c r="C385" s="37" t="s">
        <v>1081</v>
      </c>
      <c r="D385" s="38" t="s">
        <v>1082</v>
      </c>
      <c r="E385" s="38">
        <v>10</v>
      </c>
      <c r="F385" s="48">
        <v>10.42</v>
      </c>
      <c r="G385" s="46">
        <v>30</v>
      </c>
      <c r="H385" s="46" t="s">
        <v>3372</v>
      </c>
      <c r="I385" s="48">
        <v>10.9</v>
      </c>
      <c r="J385" s="46">
        <v>30</v>
      </c>
      <c r="K385" s="46" t="s">
        <v>3373</v>
      </c>
      <c r="L385" s="84">
        <f t="shared" si="85"/>
        <v>10.66</v>
      </c>
      <c r="M385" s="38">
        <f t="shared" si="86"/>
        <v>60</v>
      </c>
      <c r="N385" s="38">
        <f t="shared" si="87"/>
        <v>1</v>
      </c>
      <c r="O385" s="38">
        <f t="shared" si="88"/>
        <v>0</v>
      </c>
      <c r="P385" s="48">
        <v>9.68</v>
      </c>
      <c r="Q385" s="46">
        <v>12</v>
      </c>
      <c r="R385" s="46" t="s">
        <v>3373</v>
      </c>
      <c r="S385" s="48">
        <v>10.73</v>
      </c>
      <c r="T385" s="46">
        <v>30</v>
      </c>
      <c r="U385" s="46" t="s">
        <v>3372</v>
      </c>
      <c r="V385" s="48">
        <f t="shared" si="89"/>
        <v>10.205</v>
      </c>
      <c r="W385" s="46">
        <f t="shared" si="90"/>
        <v>60</v>
      </c>
      <c r="X385" s="46">
        <f t="shared" si="91"/>
        <v>1</v>
      </c>
      <c r="Y385" s="46">
        <f t="shared" si="92"/>
        <v>1</v>
      </c>
      <c r="Z385" s="46">
        <f t="shared" si="93"/>
        <v>2</v>
      </c>
      <c r="AA385" s="46">
        <f t="shared" si="94"/>
        <v>1</v>
      </c>
      <c r="AB385" s="46">
        <f t="shared" si="95"/>
        <v>3</v>
      </c>
      <c r="AC385" s="48">
        <f>IF(AB385=0,0.93,IF(AB385=1,0.92,IF(AB385=2,0.91,IF(AB385=3,0.9,IF(AB385=4,0.89,IF(AB385=5,0.88,IF(AB385=6,0.87)))))))</f>
        <v>0.9</v>
      </c>
      <c r="AD385" s="48">
        <f t="shared" si="96"/>
        <v>10.432500000000001</v>
      </c>
      <c r="AE385" s="48">
        <f t="shared" si="97"/>
        <v>9.3892500000000005</v>
      </c>
      <c r="AF385" s="46">
        <f t="shared" si="98"/>
        <v>120</v>
      </c>
      <c r="AG385" s="128" t="s">
        <v>3453</v>
      </c>
      <c r="AH385" s="128" t="s">
        <v>3452</v>
      </c>
      <c r="AI385" s="128" t="s">
        <v>3454</v>
      </c>
      <c r="AJ385" s="128" t="s">
        <v>3451</v>
      </c>
      <c r="AK385" s="128" t="s">
        <v>3455</v>
      </c>
      <c r="AL385" s="128" t="s">
        <v>3456</v>
      </c>
      <c r="AM385" s="128" t="s">
        <v>3457</v>
      </c>
      <c r="AN385" s="128" t="s">
        <v>3460</v>
      </c>
      <c r="AO385" s="128" t="s">
        <v>3459</v>
      </c>
      <c r="AP385" s="128" t="s">
        <v>3458</v>
      </c>
      <c r="AQ385" s="191"/>
    </row>
    <row r="386" spans="1:43" s="16" customFormat="1" ht="27.75">
      <c r="A386" s="43">
        <v>379</v>
      </c>
      <c r="B386" s="37" t="s">
        <v>1083</v>
      </c>
      <c r="C386" s="37" t="s">
        <v>1084</v>
      </c>
      <c r="D386" s="38" t="s">
        <v>1085</v>
      </c>
      <c r="E386" s="38">
        <v>10</v>
      </c>
      <c r="F386" s="48">
        <v>13.34</v>
      </c>
      <c r="G386" s="46">
        <v>30</v>
      </c>
      <c r="H386" s="46" t="s">
        <v>3372</v>
      </c>
      <c r="I386" s="48">
        <v>10.02</v>
      </c>
      <c r="J386" s="46">
        <v>30</v>
      </c>
      <c r="K386" s="46" t="s">
        <v>3372</v>
      </c>
      <c r="L386" s="84">
        <f t="shared" si="85"/>
        <v>11.68</v>
      </c>
      <c r="M386" s="38">
        <f t="shared" si="86"/>
        <v>60</v>
      </c>
      <c r="N386" s="38">
        <f t="shared" si="87"/>
        <v>0</v>
      </c>
      <c r="O386" s="38">
        <f t="shared" si="88"/>
        <v>0</v>
      </c>
      <c r="P386" s="48">
        <v>11.65</v>
      </c>
      <c r="Q386" s="46">
        <v>30</v>
      </c>
      <c r="R386" s="46" t="s">
        <v>3372</v>
      </c>
      <c r="S386" s="48">
        <v>15.97</v>
      </c>
      <c r="T386" s="46">
        <v>30</v>
      </c>
      <c r="U386" s="46" t="s">
        <v>3372</v>
      </c>
      <c r="V386" s="48">
        <f t="shared" si="89"/>
        <v>13.81</v>
      </c>
      <c r="W386" s="46">
        <f t="shared" si="90"/>
        <v>60</v>
      </c>
      <c r="X386" s="46">
        <f t="shared" si="91"/>
        <v>0</v>
      </c>
      <c r="Y386" s="46">
        <f t="shared" si="92"/>
        <v>0</v>
      </c>
      <c r="Z386" s="46">
        <f t="shared" si="93"/>
        <v>0</v>
      </c>
      <c r="AA386" s="46">
        <f t="shared" si="94"/>
        <v>0</v>
      </c>
      <c r="AB386" s="46">
        <f t="shared" si="95"/>
        <v>0</v>
      </c>
      <c r="AC386" s="48">
        <f>IF(AB386=0,1,IF(AB386=1,0.99,IF(AB386=2,0.98,IF(AB386=3,0.97,IF(AB386=4,0.96,IF(AB386=5,0.95,IF(AB386=6,0.94)))))))</f>
        <v>1</v>
      </c>
      <c r="AD386" s="48">
        <f t="shared" si="96"/>
        <v>12.745000000000001</v>
      </c>
      <c r="AE386" s="48">
        <f t="shared" si="97"/>
        <v>12.745000000000001</v>
      </c>
      <c r="AF386" s="46">
        <f t="shared" si="98"/>
        <v>120</v>
      </c>
      <c r="AG386" s="128" t="s">
        <v>3451</v>
      </c>
      <c r="AH386" s="128" t="s">
        <v>3453</v>
      </c>
      <c r="AI386" s="128" t="s">
        <v>3456</v>
      </c>
      <c r="AJ386" s="128" t="s">
        <v>3455</v>
      </c>
      <c r="AK386" s="128" t="s">
        <v>3452</v>
      </c>
      <c r="AL386" s="128" t="s">
        <v>3454</v>
      </c>
      <c r="AM386" s="128" t="s">
        <v>3457</v>
      </c>
      <c r="AN386" s="128" t="s">
        <v>3459</v>
      </c>
      <c r="AO386" s="128" t="s">
        <v>3460</v>
      </c>
      <c r="AP386" s="128" t="s">
        <v>3458</v>
      </c>
      <c r="AQ386" s="191"/>
    </row>
    <row r="387" spans="1:43" s="16" customFormat="1" ht="27.75">
      <c r="A387" s="43">
        <v>380</v>
      </c>
      <c r="B387" s="37" t="s">
        <v>1086</v>
      </c>
      <c r="C387" s="37" t="s">
        <v>1087</v>
      </c>
      <c r="D387" s="38" t="s">
        <v>1088</v>
      </c>
      <c r="E387" s="38">
        <v>10</v>
      </c>
      <c r="F387" s="48">
        <v>12.07</v>
      </c>
      <c r="G387" s="46">
        <v>30</v>
      </c>
      <c r="H387" s="46" t="s">
        <v>3373</v>
      </c>
      <c r="I387" s="48">
        <v>10.23</v>
      </c>
      <c r="J387" s="46">
        <v>30</v>
      </c>
      <c r="K387" s="46" t="s">
        <v>3372</v>
      </c>
      <c r="L387" s="84">
        <f t="shared" si="85"/>
        <v>11.15</v>
      </c>
      <c r="M387" s="38">
        <f t="shared" si="86"/>
        <v>60</v>
      </c>
      <c r="N387" s="38">
        <f t="shared" si="87"/>
        <v>1</v>
      </c>
      <c r="O387" s="38">
        <f t="shared" si="88"/>
        <v>0</v>
      </c>
      <c r="P387" s="48">
        <v>11.52</v>
      </c>
      <c r="Q387" s="46">
        <v>30</v>
      </c>
      <c r="R387" s="46" t="s">
        <v>3372</v>
      </c>
      <c r="S387" s="48">
        <v>15.08</v>
      </c>
      <c r="T387" s="46">
        <v>30</v>
      </c>
      <c r="U387" s="46" t="s">
        <v>3372</v>
      </c>
      <c r="V387" s="48">
        <f t="shared" si="89"/>
        <v>13.3</v>
      </c>
      <c r="W387" s="46">
        <f t="shared" si="90"/>
        <v>60</v>
      </c>
      <c r="X387" s="46">
        <f t="shared" si="91"/>
        <v>0</v>
      </c>
      <c r="Y387" s="46">
        <f t="shared" si="92"/>
        <v>0</v>
      </c>
      <c r="Z387" s="46">
        <f t="shared" si="93"/>
        <v>1</v>
      </c>
      <c r="AA387" s="46">
        <f t="shared" si="94"/>
        <v>0</v>
      </c>
      <c r="AB387" s="46">
        <f t="shared" si="95"/>
        <v>1</v>
      </c>
      <c r="AC387" s="48">
        <f>IF(AB387=0,1,IF(AB387=1,0.99,IF(AB387=2,0.98,IF(AB387=3,0.97,IF(AB387=4,0.96,IF(AB387=5,0.95,IF(AB387=6,0.94)))))))</f>
        <v>0.99</v>
      </c>
      <c r="AD387" s="48">
        <f t="shared" si="96"/>
        <v>12.225000000000001</v>
      </c>
      <c r="AE387" s="48">
        <f t="shared" si="97"/>
        <v>12.102750000000002</v>
      </c>
      <c r="AF387" s="46">
        <f t="shared" si="98"/>
        <v>120</v>
      </c>
      <c r="AG387" s="128" t="s">
        <v>3451</v>
      </c>
      <c r="AH387" s="128" t="s">
        <v>3453</v>
      </c>
      <c r="AI387" s="128" t="s">
        <v>3456</v>
      </c>
      <c r="AJ387" s="128" t="s">
        <v>3454</v>
      </c>
      <c r="AK387" s="128" t="s">
        <v>3457</v>
      </c>
      <c r="AL387" s="128" t="s">
        <v>3452</v>
      </c>
      <c r="AM387" s="128" t="s">
        <v>3455</v>
      </c>
      <c r="AN387" s="128" t="s">
        <v>3460</v>
      </c>
      <c r="AO387" s="128" t="s">
        <v>3459</v>
      </c>
      <c r="AP387" s="128" t="s">
        <v>3458</v>
      </c>
      <c r="AQ387" s="191"/>
    </row>
    <row r="388" spans="1:43" s="16" customFormat="1" ht="27.75">
      <c r="A388" s="43">
        <v>381</v>
      </c>
      <c r="B388" s="37" t="s">
        <v>1089</v>
      </c>
      <c r="C388" s="37" t="s">
        <v>1090</v>
      </c>
      <c r="D388" s="38" t="s">
        <v>1091</v>
      </c>
      <c r="E388" s="38">
        <v>10</v>
      </c>
      <c r="F388" s="48">
        <v>11.86</v>
      </c>
      <c r="G388" s="46">
        <v>30</v>
      </c>
      <c r="H388" s="46" t="s">
        <v>3373</v>
      </c>
      <c r="I388" s="48">
        <v>10.62</v>
      </c>
      <c r="J388" s="46">
        <v>30</v>
      </c>
      <c r="K388" s="46" t="s">
        <v>3372</v>
      </c>
      <c r="L388" s="84">
        <f t="shared" si="85"/>
        <v>11.239999999999998</v>
      </c>
      <c r="M388" s="38">
        <f t="shared" si="86"/>
        <v>60</v>
      </c>
      <c r="N388" s="38">
        <f t="shared" si="87"/>
        <v>1</v>
      </c>
      <c r="O388" s="38">
        <f t="shared" si="88"/>
        <v>0</v>
      </c>
      <c r="P388" s="48">
        <v>13.67</v>
      </c>
      <c r="Q388" s="46">
        <v>30</v>
      </c>
      <c r="R388" s="46" t="s">
        <v>3372</v>
      </c>
      <c r="S388" s="48">
        <v>16.21</v>
      </c>
      <c r="T388" s="46">
        <v>30</v>
      </c>
      <c r="U388" s="46" t="s">
        <v>3372</v>
      </c>
      <c r="V388" s="48">
        <f t="shared" si="89"/>
        <v>14.940000000000001</v>
      </c>
      <c r="W388" s="46">
        <f t="shared" si="90"/>
        <v>60</v>
      </c>
      <c r="X388" s="46">
        <f t="shared" si="91"/>
        <v>0</v>
      </c>
      <c r="Y388" s="46">
        <f t="shared" si="92"/>
        <v>0</v>
      </c>
      <c r="Z388" s="46">
        <f t="shared" si="93"/>
        <v>1</v>
      </c>
      <c r="AA388" s="46">
        <f t="shared" si="94"/>
        <v>0</v>
      </c>
      <c r="AB388" s="46">
        <f t="shared" si="95"/>
        <v>1</v>
      </c>
      <c r="AC388" s="48">
        <f>IF(AB388=0,0.93,IF(AB388=1,0.92,IF(AB388=2,0.91,IF(AB388=3,0.9,IF(AB388=4,0.89,IF(AB388=5,0.88,IF(AB388=6,0.87)))))))</f>
        <v>0.92</v>
      </c>
      <c r="AD388" s="48">
        <f t="shared" si="96"/>
        <v>13.09</v>
      </c>
      <c r="AE388" s="48">
        <f t="shared" si="97"/>
        <v>12.0428</v>
      </c>
      <c r="AF388" s="46">
        <f t="shared" si="98"/>
        <v>120</v>
      </c>
      <c r="AG388" s="128" t="s">
        <v>3453</v>
      </c>
      <c r="AH388" s="128" t="s">
        <v>3451</v>
      </c>
      <c r="AI388" s="128" t="s">
        <v>3455</v>
      </c>
      <c r="AJ388" s="128" t="s">
        <v>3456</v>
      </c>
      <c r="AK388" s="128" t="s">
        <v>3452</v>
      </c>
      <c r="AL388" s="128" t="s">
        <v>3454</v>
      </c>
      <c r="AM388" s="128" t="s">
        <v>3457</v>
      </c>
      <c r="AN388" s="128" t="s">
        <v>3460</v>
      </c>
      <c r="AO388" s="128" t="s">
        <v>3459</v>
      </c>
      <c r="AP388" s="128" t="s">
        <v>3458</v>
      </c>
      <c r="AQ388" s="191"/>
    </row>
    <row r="389" spans="1:43" s="16" customFormat="1" ht="27.75">
      <c r="A389" s="43">
        <v>382</v>
      </c>
      <c r="B389" s="37" t="s">
        <v>1092</v>
      </c>
      <c r="C389" s="37" t="s">
        <v>1093</v>
      </c>
      <c r="D389" s="38" t="s">
        <v>1094</v>
      </c>
      <c r="E389" s="38">
        <v>10</v>
      </c>
      <c r="F389" s="48">
        <v>13.5</v>
      </c>
      <c r="G389" s="46">
        <v>30</v>
      </c>
      <c r="H389" s="46" t="s">
        <v>3372</v>
      </c>
      <c r="I389" s="48">
        <v>11.23</v>
      </c>
      <c r="J389" s="46">
        <v>30</v>
      </c>
      <c r="K389" s="46" t="s">
        <v>3372</v>
      </c>
      <c r="L389" s="84">
        <f t="shared" si="85"/>
        <v>12.365</v>
      </c>
      <c r="M389" s="38">
        <f t="shared" si="86"/>
        <v>60</v>
      </c>
      <c r="N389" s="38">
        <f t="shared" si="87"/>
        <v>0</v>
      </c>
      <c r="O389" s="38">
        <f t="shared" si="88"/>
        <v>0</v>
      </c>
      <c r="P389" s="48">
        <v>10.37</v>
      </c>
      <c r="Q389" s="46">
        <v>30</v>
      </c>
      <c r="R389" s="46" t="s">
        <v>3372</v>
      </c>
      <c r="S389" s="48">
        <v>12.28</v>
      </c>
      <c r="T389" s="46">
        <v>30</v>
      </c>
      <c r="U389" s="46" t="s">
        <v>3372</v>
      </c>
      <c r="V389" s="48">
        <f t="shared" si="89"/>
        <v>11.324999999999999</v>
      </c>
      <c r="W389" s="46">
        <f t="shared" si="90"/>
        <v>60</v>
      </c>
      <c r="X389" s="46">
        <f t="shared" si="91"/>
        <v>0</v>
      </c>
      <c r="Y389" s="46">
        <f t="shared" si="92"/>
        <v>0</v>
      </c>
      <c r="Z389" s="46">
        <f t="shared" si="93"/>
        <v>0</v>
      </c>
      <c r="AA389" s="46">
        <f t="shared" si="94"/>
        <v>0</v>
      </c>
      <c r="AB389" s="46">
        <f t="shared" si="95"/>
        <v>0</v>
      </c>
      <c r="AC389" s="48">
        <f>IF(AB389=0,0.93,IF(AB389=1,0.92,IF(AB389=2,0.91,IF(AB389=3,0.9,IF(AB389=4,0.89,IF(AB389=5,0.88,IF(AB389=6,0.87)))))))</f>
        <v>0.93</v>
      </c>
      <c r="AD389" s="48">
        <f t="shared" si="96"/>
        <v>11.844999999999999</v>
      </c>
      <c r="AE389" s="48">
        <f t="shared" si="97"/>
        <v>11.01585</v>
      </c>
      <c r="AF389" s="46">
        <f t="shared" si="98"/>
        <v>120</v>
      </c>
      <c r="AG389" s="128" t="s">
        <v>3456</v>
      </c>
      <c r="AH389" s="128" t="s">
        <v>3452</v>
      </c>
      <c r="AI389" s="128" t="s">
        <v>3451</v>
      </c>
      <c r="AJ389" s="128" t="s">
        <v>3455</v>
      </c>
      <c r="AK389" s="128" t="s">
        <v>3453</v>
      </c>
      <c r="AL389" s="128" t="s">
        <v>3454</v>
      </c>
      <c r="AM389" s="128" t="s">
        <v>3457</v>
      </c>
      <c r="AN389" s="128" t="s">
        <v>3459</v>
      </c>
      <c r="AO389" s="128" t="s">
        <v>3460</v>
      </c>
      <c r="AP389" s="128" t="s">
        <v>3458</v>
      </c>
      <c r="AQ389" s="191"/>
    </row>
    <row r="390" spans="1:43" s="16" customFormat="1" ht="27.75">
      <c r="A390" s="43">
        <v>383</v>
      </c>
      <c r="B390" s="37" t="s">
        <v>1092</v>
      </c>
      <c r="C390" s="37" t="s">
        <v>1095</v>
      </c>
      <c r="D390" s="38" t="s">
        <v>1096</v>
      </c>
      <c r="E390" s="38">
        <v>10</v>
      </c>
      <c r="F390" s="48">
        <v>11.5</v>
      </c>
      <c r="G390" s="46">
        <v>30</v>
      </c>
      <c r="H390" s="46" t="s">
        <v>3372</v>
      </c>
      <c r="I390" s="48">
        <v>10.47</v>
      </c>
      <c r="J390" s="46">
        <v>30</v>
      </c>
      <c r="K390" s="46" t="s">
        <v>3373</v>
      </c>
      <c r="L390" s="84">
        <f t="shared" si="85"/>
        <v>10.984999999999999</v>
      </c>
      <c r="M390" s="38">
        <f t="shared" si="86"/>
        <v>60</v>
      </c>
      <c r="N390" s="38">
        <f t="shared" si="87"/>
        <v>1</v>
      </c>
      <c r="O390" s="38">
        <f t="shared" si="88"/>
        <v>0</v>
      </c>
      <c r="P390" s="48">
        <v>10.98</v>
      </c>
      <c r="Q390" s="46">
        <v>30</v>
      </c>
      <c r="R390" s="46" t="s">
        <v>3372</v>
      </c>
      <c r="S390" s="48">
        <v>12.4</v>
      </c>
      <c r="T390" s="46">
        <v>30</v>
      </c>
      <c r="U390" s="46" t="s">
        <v>3372</v>
      </c>
      <c r="V390" s="48">
        <f t="shared" si="89"/>
        <v>11.690000000000001</v>
      </c>
      <c r="W390" s="46">
        <f t="shared" si="90"/>
        <v>60</v>
      </c>
      <c r="X390" s="46">
        <f t="shared" si="91"/>
        <v>0</v>
      </c>
      <c r="Y390" s="46">
        <f t="shared" si="92"/>
        <v>0</v>
      </c>
      <c r="Z390" s="46">
        <f t="shared" si="93"/>
        <v>1</v>
      </c>
      <c r="AA390" s="46">
        <f t="shared" si="94"/>
        <v>0</v>
      </c>
      <c r="AB390" s="46">
        <f t="shared" si="95"/>
        <v>1</v>
      </c>
      <c r="AC390" s="48">
        <f>IF(AB390=0,1,IF(AB390=1,0.99,IF(AB390=2,0.98,IF(AB390=3,0.97,IF(AB390=4,0.96,IF(AB390=5,0.95,IF(AB390=6,0.94)))))))</f>
        <v>0.99</v>
      </c>
      <c r="AD390" s="48">
        <f t="shared" si="96"/>
        <v>11.3375</v>
      </c>
      <c r="AE390" s="48">
        <f t="shared" si="97"/>
        <v>11.224125000000001</v>
      </c>
      <c r="AF390" s="46">
        <f t="shared" si="98"/>
        <v>120</v>
      </c>
      <c r="AG390" s="128" t="s">
        <v>3456</v>
      </c>
      <c r="AH390" s="128" t="s">
        <v>3451</v>
      </c>
      <c r="AI390" s="128" t="s">
        <v>3453</v>
      </c>
      <c r="AJ390" s="128" t="s">
        <v>3455</v>
      </c>
      <c r="AK390" s="128" t="s">
        <v>3454</v>
      </c>
      <c r="AL390" s="128" t="s">
        <v>3452</v>
      </c>
      <c r="AM390" s="128" t="s">
        <v>3457</v>
      </c>
      <c r="AN390" s="128" t="s">
        <v>3460</v>
      </c>
      <c r="AO390" s="128" t="s">
        <v>3458</v>
      </c>
      <c r="AP390" s="128" t="s">
        <v>3459</v>
      </c>
      <c r="AQ390" s="191"/>
    </row>
    <row r="391" spans="1:43" s="16" customFormat="1" ht="27.75">
      <c r="A391" s="43">
        <v>384</v>
      </c>
      <c r="B391" s="44" t="s">
        <v>1097</v>
      </c>
      <c r="C391" s="44" t="s">
        <v>1098</v>
      </c>
      <c r="D391" s="45" t="s">
        <v>1099</v>
      </c>
      <c r="E391" s="38">
        <v>10</v>
      </c>
      <c r="F391" s="48">
        <v>12.24</v>
      </c>
      <c r="G391" s="46">
        <v>30</v>
      </c>
      <c r="H391" s="46" t="s">
        <v>3372</v>
      </c>
      <c r="I391" s="48">
        <v>9.59</v>
      </c>
      <c r="J391" s="46">
        <v>18</v>
      </c>
      <c r="K391" s="46" t="s">
        <v>3373</v>
      </c>
      <c r="L391" s="84">
        <f t="shared" ref="L391:L454" si="102">(F391+I391)/2</f>
        <v>10.914999999999999</v>
      </c>
      <c r="M391" s="38">
        <f t="shared" ref="M391:M454" si="103">IF(L391&gt;=10,60,G391+J391)</f>
        <v>60</v>
      </c>
      <c r="N391" s="38">
        <f t="shared" ref="N391:N454" si="104">IF(H391="ACC",0,1)+IF(K391="ACC",0,1)</f>
        <v>1</v>
      </c>
      <c r="O391" s="38">
        <f t="shared" ref="O391:O454" si="105">IF(F391&lt;10,1,(IF(I391&lt;10,1,0)))</f>
        <v>1</v>
      </c>
      <c r="P391" s="48">
        <v>8.51</v>
      </c>
      <c r="Q391" s="46">
        <v>10</v>
      </c>
      <c r="R391" s="46" t="s">
        <v>3373</v>
      </c>
      <c r="S391" s="48">
        <v>10.32</v>
      </c>
      <c r="T391" s="46">
        <v>30</v>
      </c>
      <c r="U391" s="46" t="s">
        <v>3372</v>
      </c>
      <c r="V391" s="48">
        <f t="shared" ref="V391:V454" si="106">(P391+S391)/2</f>
        <v>9.4149999999999991</v>
      </c>
      <c r="W391" s="46">
        <f t="shared" ref="W391:W454" si="107">IF(V391&gt;=10,60,Q391+T391)</f>
        <v>40</v>
      </c>
      <c r="X391" s="46">
        <f t="shared" ref="X391:X454" si="108">IF(R391="ACC",0,1)+IF(U391="ACC",0,1)</f>
        <v>1</v>
      </c>
      <c r="Y391" s="46">
        <f t="shared" ref="Y391:Y454" si="109">IF(P391&lt;10,1,(IF(S391&lt;10,1,0)))</f>
        <v>1</v>
      </c>
      <c r="Z391" s="46">
        <f t="shared" ref="Z391:Z454" si="110">N391+X391</f>
        <v>2</v>
      </c>
      <c r="AA391" s="46">
        <f t="shared" ref="AA391:AA454" si="111">O391+Y391</f>
        <v>2</v>
      </c>
      <c r="AB391" s="46">
        <f t="shared" ref="AB391:AB454" si="112">Z391+AA391</f>
        <v>4</v>
      </c>
      <c r="AC391" s="48">
        <f>IF(AB391=0,0.93,IF(AB391=1,0.92,IF(AB391=2,0.91,IF(AB391=3,0.9,IF(AB391=4,0.89,IF(AB391=5,0.88,IF(AB391=6,0.87)))))))</f>
        <v>0.89</v>
      </c>
      <c r="AD391" s="48">
        <f t="shared" ref="AD391:AD454" si="113">AVERAGE(L391,V391)</f>
        <v>10.164999999999999</v>
      </c>
      <c r="AE391" s="48">
        <f t="shared" ref="AE391:AE454" si="114">AC391*AD391</f>
        <v>9.0468499999999992</v>
      </c>
      <c r="AF391" s="46">
        <f t="shared" ref="AF391:AF454" si="115">M391+W391</f>
        <v>100</v>
      </c>
      <c r="AG391" s="128" t="s">
        <v>3453</v>
      </c>
      <c r="AH391" s="128" t="s">
        <v>3452</v>
      </c>
      <c r="AI391" s="128" t="s">
        <v>3456</v>
      </c>
      <c r="AJ391" s="128" t="s">
        <v>3451</v>
      </c>
      <c r="AK391" s="128" t="s">
        <v>3457</v>
      </c>
      <c r="AL391" s="128" t="s">
        <v>3455</v>
      </c>
      <c r="AM391" s="128" t="s">
        <v>3454</v>
      </c>
      <c r="AN391" s="128" t="s">
        <v>3460</v>
      </c>
      <c r="AO391" s="128" t="s">
        <v>3459</v>
      </c>
      <c r="AP391" s="128" t="s">
        <v>3458</v>
      </c>
      <c r="AQ391" s="191"/>
    </row>
    <row r="392" spans="1:43" s="16" customFormat="1" ht="27.75">
      <c r="A392" s="43">
        <v>385</v>
      </c>
      <c r="B392" s="37" t="s">
        <v>1100</v>
      </c>
      <c r="C392" s="37" t="s">
        <v>859</v>
      </c>
      <c r="D392" s="38" t="s">
        <v>1101</v>
      </c>
      <c r="E392" s="38">
        <v>10</v>
      </c>
      <c r="F392" s="48">
        <v>11.14</v>
      </c>
      <c r="G392" s="46">
        <v>30</v>
      </c>
      <c r="H392" s="46" t="s">
        <v>3372</v>
      </c>
      <c r="I392" s="48">
        <v>12.36</v>
      </c>
      <c r="J392" s="46">
        <v>30</v>
      </c>
      <c r="K392" s="46" t="s">
        <v>3372</v>
      </c>
      <c r="L392" s="84">
        <f t="shared" si="102"/>
        <v>11.75</v>
      </c>
      <c r="M392" s="38">
        <f t="shared" si="103"/>
        <v>60</v>
      </c>
      <c r="N392" s="38">
        <f t="shared" si="104"/>
        <v>0</v>
      </c>
      <c r="O392" s="38">
        <f t="shared" si="105"/>
        <v>0</v>
      </c>
      <c r="P392" s="48">
        <v>10.97</v>
      </c>
      <c r="Q392" s="46">
        <v>30</v>
      </c>
      <c r="R392" s="46" t="s">
        <v>3372</v>
      </c>
      <c r="S392" s="48">
        <v>13.79</v>
      </c>
      <c r="T392" s="46">
        <v>30</v>
      </c>
      <c r="U392" s="46" t="s">
        <v>3372</v>
      </c>
      <c r="V392" s="48">
        <f t="shared" si="106"/>
        <v>12.379999999999999</v>
      </c>
      <c r="W392" s="46">
        <f t="shared" si="107"/>
        <v>60</v>
      </c>
      <c r="X392" s="46">
        <f t="shared" si="108"/>
        <v>0</v>
      </c>
      <c r="Y392" s="46">
        <f t="shared" si="109"/>
        <v>0</v>
      </c>
      <c r="Z392" s="46">
        <f t="shared" si="110"/>
        <v>0</v>
      </c>
      <c r="AA392" s="46">
        <f t="shared" si="111"/>
        <v>0</v>
      </c>
      <c r="AB392" s="46">
        <f t="shared" si="112"/>
        <v>0</v>
      </c>
      <c r="AC392" s="48">
        <f>IF(AB392=0,1,IF(AB392=1,0.99,IF(AB392=2,0.98,IF(AB392=3,0.97,IF(AB392=4,0.96,IF(AB392=5,0.95,IF(AB392=6,0.94)))))))</f>
        <v>1</v>
      </c>
      <c r="AD392" s="48">
        <f t="shared" si="113"/>
        <v>12.065</v>
      </c>
      <c r="AE392" s="48">
        <f t="shared" si="114"/>
        <v>12.065</v>
      </c>
      <c r="AF392" s="46">
        <f t="shared" si="115"/>
        <v>120</v>
      </c>
      <c r="AG392" s="128" t="s">
        <v>3451</v>
      </c>
      <c r="AH392" s="128" t="s">
        <v>3452</v>
      </c>
      <c r="AI392" s="128" t="s">
        <v>3453</v>
      </c>
      <c r="AJ392" s="128" t="s">
        <v>3454</v>
      </c>
      <c r="AK392" s="128" t="s">
        <v>3455</v>
      </c>
      <c r="AL392" s="128" t="s">
        <v>3456</v>
      </c>
      <c r="AM392" s="128" t="s">
        <v>3457</v>
      </c>
      <c r="AN392" s="128" t="s">
        <v>3459</v>
      </c>
      <c r="AO392" s="128" t="s">
        <v>3458</v>
      </c>
      <c r="AP392" s="128" t="s">
        <v>3460</v>
      </c>
      <c r="AQ392" s="191"/>
    </row>
    <row r="393" spans="1:43" s="16" customFormat="1" ht="27.75">
      <c r="A393" s="43">
        <v>386</v>
      </c>
      <c r="B393" s="44" t="s">
        <v>573</v>
      </c>
      <c r="C393" s="44" t="s">
        <v>609</v>
      </c>
      <c r="D393" s="45" t="s">
        <v>1102</v>
      </c>
      <c r="E393" s="38">
        <v>10</v>
      </c>
      <c r="F393" s="48">
        <v>11.98</v>
      </c>
      <c r="G393" s="46">
        <v>30</v>
      </c>
      <c r="H393" s="46" t="s">
        <v>3373</v>
      </c>
      <c r="I393" s="48">
        <v>8.89</v>
      </c>
      <c r="J393" s="46">
        <v>12</v>
      </c>
      <c r="K393" s="46" t="s">
        <v>3373</v>
      </c>
      <c r="L393" s="84">
        <f t="shared" si="102"/>
        <v>10.435</v>
      </c>
      <c r="M393" s="38">
        <f t="shared" si="103"/>
        <v>60</v>
      </c>
      <c r="N393" s="38">
        <f t="shared" si="104"/>
        <v>2</v>
      </c>
      <c r="O393" s="38">
        <f t="shared" si="105"/>
        <v>1</v>
      </c>
      <c r="P393" s="48">
        <v>9.99</v>
      </c>
      <c r="Q393" s="46">
        <v>12</v>
      </c>
      <c r="R393" s="46" t="s">
        <v>3373</v>
      </c>
      <c r="S393" s="48">
        <v>10.63</v>
      </c>
      <c r="T393" s="46">
        <v>30</v>
      </c>
      <c r="U393" s="46" t="s">
        <v>3373</v>
      </c>
      <c r="V393" s="48">
        <f t="shared" si="106"/>
        <v>10.31</v>
      </c>
      <c r="W393" s="46">
        <f t="shared" si="107"/>
        <v>60</v>
      </c>
      <c r="X393" s="46">
        <f t="shared" si="108"/>
        <v>2</v>
      </c>
      <c r="Y393" s="46">
        <f t="shared" si="109"/>
        <v>1</v>
      </c>
      <c r="Z393" s="46">
        <f t="shared" si="110"/>
        <v>4</v>
      </c>
      <c r="AA393" s="46">
        <f t="shared" si="111"/>
        <v>2</v>
      </c>
      <c r="AB393" s="46">
        <f t="shared" si="112"/>
        <v>6</v>
      </c>
      <c r="AC393" s="48">
        <f>IF(AB393=0,0.93,IF(AB393=1,0.92,IF(AB393=2,0.91,IF(AB393=3,0.9,IF(AB393=4,0.89,IF(AB393=5,0.88,IF(AB393=6,0.87)))))))</f>
        <v>0.87</v>
      </c>
      <c r="AD393" s="48">
        <f t="shared" si="113"/>
        <v>10.3725</v>
      </c>
      <c r="AE393" s="48">
        <f t="shared" si="114"/>
        <v>9.0240749999999998</v>
      </c>
      <c r="AF393" s="46">
        <f t="shared" si="115"/>
        <v>120</v>
      </c>
      <c r="AG393" s="128" t="s">
        <v>3453</v>
      </c>
      <c r="AH393" s="128" t="s">
        <v>3451</v>
      </c>
      <c r="AI393" s="128" t="s">
        <v>3456</v>
      </c>
      <c r="AJ393" s="128" t="s">
        <v>3452</v>
      </c>
      <c r="AK393" s="128" t="s">
        <v>3454</v>
      </c>
      <c r="AL393" s="128" t="s">
        <v>3455</v>
      </c>
      <c r="AM393" s="128" t="s">
        <v>3460</v>
      </c>
      <c r="AN393" s="128" t="s">
        <v>3457</v>
      </c>
      <c r="AO393" s="128" t="s">
        <v>3459</v>
      </c>
      <c r="AP393" s="128" t="s">
        <v>3458</v>
      </c>
      <c r="AQ393" s="191"/>
    </row>
    <row r="394" spans="1:43" s="16" customFormat="1" ht="27.75">
      <c r="A394" s="43">
        <v>387</v>
      </c>
      <c r="B394" s="44" t="s">
        <v>1103</v>
      </c>
      <c r="C394" s="44" t="s">
        <v>1104</v>
      </c>
      <c r="D394" s="45" t="s">
        <v>1105</v>
      </c>
      <c r="E394" s="38">
        <v>10</v>
      </c>
      <c r="F394" s="48">
        <v>10.97</v>
      </c>
      <c r="G394" s="46">
        <v>30</v>
      </c>
      <c r="H394" s="46" t="s">
        <v>3372</v>
      </c>
      <c r="I394" s="48">
        <v>9.64</v>
      </c>
      <c r="J394" s="46">
        <v>17</v>
      </c>
      <c r="K394" s="46" t="s">
        <v>3372</v>
      </c>
      <c r="L394" s="84">
        <f t="shared" si="102"/>
        <v>10.305</v>
      </c>
      <c r="M394" s="38">
        <f t="shared" si="103"/>
        <v>60</v>
      </c>
      <c r="N394" s="38">
        <f t="shared" si="104"/>
        <v>0</v>
      </c>
      <c r="O394" s="38">
        <f t="shared" si="105"/>
        <v>1</v>
      </c>
      <c r="P394" s="48">
        <v>9.92</v>
      </c>
      <c r="Q394" s="46">
        <v>12</v>
      </c>
      <c r="R394" s="46" t="s">
        <v>3373</v>
      </c>
      <c r="S394" s="48">
        <v>12.59</v>
      </c>
      <c r="T394" s="46">
        <v>30</v>
      </c>
      <c r="U394" s="46" t="s">
        <v>3372</v>
      </c>
      <c r="V394" s="48">
        <f t="shared" si="106"/>
        <v>11.254999999999999</v>
      </c>
      <c r="W394" s="46">
        <f t="shared" si="107"/>
        <v>60</v>
      </c>
      <c r="X394" s="46">
        <f t="shared" si="108"/>
        <v>1</v>
      </c>
      <c r="Y394" s="46">
        <f t="shared" si="109"/>
        <v>1</v>
      </c>
      <c r="Z394" s="46">
        <f t="shared" si="110"/>
        <v>1</v>
      </c>
      <c r="AA394" s="46">
        <f t="shared" si="111"/>
        <v>2</v>
      </c>
      <c r="AB394" s="46">
        <f t="shared" si="112"/>
        <v>3</v>
      </c>
      <c r="AC394" s="48">
        <f>IF(AB394=0,1,IF(AB394=1,0.99,IF(AB394=2,0.98,IF(AB394=3,0.97,IF(AB394=4,0.96,IF(AB394=5,0.95,IF(AB394=6,0.94)))))))</f>
        <v>0.97</v>
      </c>
      <c r="AD394" s="48">
        <f t="shared" si="113"/>
        <v>10.78</v>
      </c>
      <c r="AE394" s="48">
        <f t="shared" si="114"/>
        <v>10.4566</v>
      </c>
      <c r="AF394" s="46">
        <f t="shared" si="115"/>
        <v>120</v>
      </c>
      <c r="AG394" s="128" t="s">
        <v>3453</v>
      </c>
      <c r="AH394" s="128" t="s">
        <v>3451</v>
      </c>
      <c r="AI394" s="128" t="s">
        <v>3457</v>
      </c>
      <c r="AJ394" s="128" t="s">
        <v>3456</v>
      </c>
      <c r="AK394" s="128" t="s">
        <v>3454</v>
      </c>
      <c r="AL394" s="128" t="s">
        <v>3452</v>
      </c>
      <c r="AM394" s="128" t="s">
        <v>3455</v>
      </c>
      <c r="AN394" s="128" t="s">
        <v>3460</v>
      </c>
      <c r="AO394" s="128" t="s">
        <v>3459</v>
      </c>
      <c r="AP394" s="128" t="s">
        <v>3458</v>
      </c>
      <c r="AQ394" s="191"/>
    </row>
    <row r="395" spans="1:43" s="16" customFormat="1" ht="27.75">
      <c r="A395" s="43">
        <v>388</v>
      </c>
      <c r="B395" s="44" t="s">
        <v>127</v>
      </c>
      <c r="C395" s="44" t="s">
        <v>1022</v>
      </c>
      <c r="D395" s="45" t="s">
        <v>1106</v>
      </c>
      <c r="E395" s="38">
        <v>10</v>
      </c>
      <c r="F395" s="48">
        <v>13.17</v>
      </c>
      <c r="G395" s="46">
        <v>30</v>
      </c>
      <c r="H395" s="46" t="s">
        <v>3372</v>
      </c>
      <c r="I395" s="48">
        <v>8.15</v>
      </c>
      <c r="J395" s="46">
        <v>12</v>
      </c>
      <c r="K395" s="46" t="s">
        <v>3372</v>
      </c>
      <c r="L395" s="84">
        <f t="shared" si="102"/>
        <v>10.66</v>
      </c>
      <c r="M395" s="38">
        <f t="shared" si="103"/>
        <v>60</v>
      </c>
      <c r="N395" s="38">
        <f t="shared" si="104"/>
        <v>0</v>
      </c>
      <c r="O395" s="38">
        <f t="shared" si="105"/>
        <v>1</v>
      </c>
      <c r="P395" s="48" t="s">
        <v>3509</v>
      </c>
      <c r="Q395" s="46" t="s">
        <v>3509</v>
      </c>
      <c r="R395" s="46" t="s">
        <v>3509</v>
      </c>
      <c r="S395" s="48" t="s">
        <v>3509</v>
      </c>
      <c r="T395" s="46" t="s">
        <v>3509</v>
      </c>
      <c r="U395" s="46" t="s">
        <v>3509</v>
      </c>
      <c r="V395" s="48" t="e">
        <f t="shared" si="106"/>
        <v>#VALUE!</v>
      </c>
      <c r="W395" s="46" t="e">
        <f t="shared" si="107"/>
        <v>#VALUE!</v>
      </c>
      <c r="X395" s="46">
        <f t="shared" si="108"/>
        <v>2</v>
      </c>
      <c r="Y395" s="46">
        <f t="shared" si="109"/>
        <v>0</v>
      </c>
      <c r="Z395" s="46">
        <f t="shared" si="110"/>
        <v>2</v>
      </c>
      <c r="AA395" s="46">
        <f t="shared" si="111"/>
        <v>1</v>
      </c>
      <c r="AB395" s="46">
        <f t="shared" si="112"/>
        <v>3</v>
      </c>
      <c r="AC395" s="48">
        <f>IF(AB395=0,1,IF(AB395=1,0.99,IF(AB395=2,0.98,IF(AB395=3,0.97,IF(AB395=4,0.96,IF(AB395=5,0.95,IF(AB395=6,0.94)))))))</f>
        <v>0.97</v>
      </c>
      <c r="AD395" s="48" t="e">
        <f t="shared" si="113"/>
        <v>#VALUE!</v>
      </c>
      <c r="AE395" s="48" t="e">
        <f t="shared" si="114"/>
        <v>#VALUE!</v>
      </c>
      <c r="AF395" s="46" t="e">
        <f t="shared" si="115"/>
        <v>#VALUE!</v>
      </c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91"/>
    </row>
    <row r="396" spans="1:43" s="16" customFormat="1" ht="27.75">
      <c r="A396" s="43">
        <v>389</v>
      </c>
      <c r="B396" s="44" t="s">
        <v>1107</v>
      </c>
      <c r="C396" s="44" t="s">
        <v>1108</v>
      </c>
      <c r="D396" s="45" t="s">
        <v>1109</v>
      </c>
      <c r="E396" s="38">
        <v>10</v>
      </c>
      <c r="F396" s="48">
        <v>10.64</v>
      </c>
      <c r="G396" s="46">
        <v>30</v>
      </c>
      <c r="H396" s="46" t="s">
        <v>3373</v>
      </c>
      <c r="I396" s="48">
        <v>9.7100000000000009</v>
      </c>
      <c r="J396" s="46">
        <v>18</v>
      </c>
      <c r="K396" s="46" t="s">
        <v>3373</v>
      </c>
      <c r="L396" s="84">
        <f t="shared" si="102"/>
        <v>10.175000000000001</v>
      </c>
      <c r="M396" s="38">
        <f t="shared" si="103"/>
        <v>60</v>
      </c>
      <c r="N396" s="38">
        <f t="shared" si="104"/>
        <v>2</v>
      </c>
      <c r="O396" s="38">
        <f t="shared" si="105"/>
        <v>1</v>
      </c>
      <c r="P396" s="48">
        <v>9.24</v>
      </c>
      <c r="Q396" s="46">
        <v>10</v>
      </c>
      <c r="R396" s="46" t="s">
        <v>3373</v>
      </c>
      <c r="S396" s="48">
        <v>12.85</v>
      </c>
      <c r="T396" s="46">
        <v>30</v>
      </c>
      <c r="U396" s="46" t="s">
        <v>3372</v>
      </c>
      <c r="V396" s="48">
        <f t="shared" si="106"/>
        <v>11.045</v>
      </c>
      <c r="W396" s="46">
        <f t="shared" si="107"/>
        <v>60</v>
      </c>
      <c r="X396" s="46">
        <f t="shared" si="108"/>
        <v>1</v>
      </c>
      <c r="Y396" s="46">
        <f t="shared" si="109"/>
        <v>1</v>
      </c>
      <c r="Z396" s="46">
        <f t="shared" si="110"/>
        <v>3</v>
      </c>
      <c r="AA396" s="46">
        <f t="shared" si="111"/>
        <v>2</v>
      </c>
      <c r="AB396" s="46">
        <f t="shared" si="112"/>
        <v>5</v>
      </c>
      <c r="AC396" s="48">
        <f>IF(AB396=0,1,IF(AB396=1,0.99,IF(AB396=2,0.98,IF(AB396=3,0.97,IF(AB396=4,0.96,IF(AB396=5,0.95,IF(AB396=6,0.94)))))))</f>
        <v>0.95</v>
      </c>
      <c r="AD396" s="48">
        <f t="shared" si="113"/>
        <v>10.61</v>
      </c>
      <c r="AE396" s="48">
        <f t="shared" si="114"/>
        <v>10.079499999999999</v>
      </c>
      <c r="AF396" s="46">
        <f t="shared" si="115"/>
        <v>120</v>
      </c>
      <c r="AG396" s="128" t="s">
        <v>3452</v>
      </c>
      <c r="AH396" s="128" t="s">
        <v>3454</v>
      </c>
      <c r="AI396" s="128" t="s">
        <v>3456</v>
      </c>
      <c r="AJ396" s="128" t="s">
        <v>3457</v>
      </c>
      <c r="AK396" s="128" t="s">
        <v>3451</v>
      </c>
      <c r="AL396" s="128" t="s">
        <v>3455</v>
      </c>
      <c r="AM396" s="128" t="s">
        <v>3460</v>
      </c>
      <c r="AN396" s="128" t="s">
        <v>3459</v>
      </c>
      <c r="AO396" s="128" t="s">
        <v>3453</v>
      </c>
      <c r="AP396" s="128" t="s">
        <v>3458</v>
      </c>
      <c r="AQ396" s="191"/>
    </row>
    <row r="397" spans="1:43" s="16" customFormat="1" ht="27.75">
      <c r="A397" s="43">
        <v>390</v>
      </c>
      <c r="B397" s="37" t="s">
        <v>1110</v>
      </c>
      <c r="C397" s="37" t="s">
        <v>1111</v>
      </c>
      <c r="D397" s="45" t="s">
        <v>1112</v>
      </c>
      <c r="E397" s="38">
        <v>10</v>
      </c>
      <c r="F397" s="48">
        <v>11.11</v>
      </c>
      <c r="G397" s="46">
        <v>30</v>
      </c>
      <c r="H397" s="46" t="s">
        <v>3372</v>
      </c>
      <c r="I397" s="48">
        <v>9.3000000000000007</v>
      </c>
      <c r="J397" s="46">
        <v>18</v>
      </c>
      <c r="K397" s="46" t="s">
        <v>3373</v>
      </c>
      <c r="L397" s="84">
        <f t="shared" si="102"/>
        <v>10.205</v>
      </c>
      <c r="M397" s="38">
        <f t="shared" si="103"/>
        <v>60</v>
      </c>
      <c r="N397" s="38">
        <f t="shared" si="104"/>
        <v>1</v>
      </c>
      <c r="O397" s="38">
        <f t="shared" si="105"/>
        <v>1</v>
      </c>
      <c r="P397" s="48" t="s">
        <v>3509</v>
      </c>
      <c r="Q397" s="46" t="s">
        <v>3509</v>
      </c>
      <c r="R397" s="46" t="s">
        <v>3509</v>
      </c>
      <c r="S397" s="48">
        <v>11.61</v>
      </c>
      <c r="T397" s="46">
        <v>30</v>
      </c>
      <c r="U397" s="46" t="s">
        <v>3373</v>
      </c>
      <c r="V397" s="48" t="e">
        <f t="shared" si="106"/>
        <v>#VALUE!</v>
      </c>
      <c r="W397" s="46" t="e">
        <f t="shared" si="107"/>
        <v>#VALUE!</v>
      </c>
      <c r="X397" s="46">
        <f t="shared" si="108"/>
        <v>2</v>
      </c>
      <c r="Y397" s="46">
        <f t="shared" si="109"/>
        <v>0</v>
      </c>
      <c r="Z397" s="46">
        <f t="shared" si="110"/>
        <v>3</v>
      </c>
      <c r="AA397" s="46">
        <f t="shared" si="111"/>
        <v>1</v>
      </c>
      <c r="AB397" s="46">
        <f t="shared" si="112"/>
        <v>4</v>
      </c>
      <c r="AC397" s="48">
        <f>IF(AB397=0,0.93,IF(AB397=1,0.92,IF(AB397=2,0.91,IF(AB397=3,0.9,IF(AB397=4,0.89,IF(AB397=5,0.88,IF(AB397=6,0.87)))))))</f>
        <v>0.89</v>
      </c>
      <c r="AD397" s="48" t="e">
        <f t="shared" si="113"/>
        <v>#VALUE!</v>
      </c>
      <c r="AE397" s="48" t="e">
        <f t="shared" si="114"/>
        <v>#VALUE!</v>
      </c>
      <c r="AF397" s="46" t="e">
        <f t="shared" si="115"/>
        <v>#VALUE!</v>
      </c>
      <c r="AG397" s="128" t="s">
        <v>3456</v>
      </c>
      <c r="AH397" s="128" t="s">
        <v>3458</v>
      </c>
      <c r="AI397" s="128" t="s">
        <v>3452</v>
      </c>
      <c r="AJ397" s="128" t="s">
        <v>3454</v>
      </c>
      <c r="AK397" s="128" t="s">
        <v>3455</v>
      </c>
      <c r="AL397" s="128" t="s">
        <v>3451</v>
      </c>
      <c r="AM397" s="128" t="s">
        <v>3459</v>
      </c>
      <c r="AN397" s="128" t="s">
        <v>3460</v>
      </c>
      <c r="AO397" s="128" t="s">
        <v>3457</v>
      </c>
      <c r="AP397" s="128" t="s">
        <v>3453</v>
      </c>
      <c r="AQ397" s="191"/>
    </row>
    <row r="398" spans="1:43" s="16" customFormat="1" ht="27.75">
      <c r="A398" s="43">
        <v>391</v>
      </c>
      <c r="B398" s="37" t="s">
        <v>144</v>
      </c>
      <c r="C398" s="37" t="s">
        <v>1113</v>
      </c>
      <c r="D398" s="45" t="s">
        <v>1114</v>
      </c>
      <c r="E398" s="38">
        <v>10</v>
      </c>
      <c r="F398" s="48">
        <v>10.26</v>
      </c>
      <c r="G398" s="46">
        <v>30</v>
      </c>
      <c r="H398" s="46" t="s">
        <v>3373</v>
      </c>
      <c r="I398" s="48">
        <v>11.24</v>
      </c>
      <c r="J398" s="46">
        <v>30</v>
      </c>
      <c r="K398" s="46" t="s">
        <v>3372</v>
      </c>
      <c r="L398" s="84">
        <f t="shared" si="102"/>
        <v>10.75</v>
      </c>
      <c r="M398" s="38">
        <f t="shared" si="103"/>
        <v>60</v>
      </c>
      <c r="N398" s="38">
        <f t="shared" si="104"/>
        <v>1</v>
      </c>
      <c r="O398" s="38">
        <f t="shared" si="105"/>
        <v>0</v>
      </c>
      <c r="P398" s="48" t="s">
        <v>3509</v>
      </c>
      <c r="Q398" s="46" t="s">
        <v>3509</v>
      </c>
      <c r="R398" s="46" t="s">
        <v>3509</v>
      </c>
      <c r="S398" s="48" t="s">
        <v>3509</v>
      </c>
      <c r="T398" s="46" t="s">
        <v>3509</v>
      </c>
      <c r="U398" s="46" t="s">
        <v>3509</v>
      </c>
      <c r="V398" s="48" t="e">
        <f t="shared" si="106"/>
        <v>#VALUE!</v>
      </c>
      <c r="W398" s="46" t="e">
        <f t="shared" si="107"/>
        <v>#VALUE!</v>
      </c>
      <c r="X398" s="46">
        <f t="shared" si="108"/>
        <v>2</v>
      </c>
      <c r="Y398" s="46">
        <f t="shared" si="109"/>
        <v>0</v>
      </c>
      <c r="Z398" s="46">
        <f t="shared" si="110"/>
        <v>3</v>
      </c>
      <c r="AA398" s="46">
        <f t="shared" si="111"/>
        <v>0</v>
      </c>
      <c r="AB398" s="46">
        <f t="shared" si="112"/>
        <v>3</v>
      </c>
      <c r="AC398" s="48">
        <f>IF(AB398=0,0.93,IF(AB398=1,0.92,IF(AB398=2,0.91,IF(AB398=3,0.9,IF(AB398=4,0.89,IF(AB398=5,0.88,IF(AB398=6,0.87)))))))</f>
        <v>0.9</v>
      </c>
      <c r="AD398" s="48" t="e">
        <f t="shared" si="113"/>
        <v>#VALUE!</v>
      </c>
      <c r="AE398" s="48" t="e">
        <f t="shared" si="114"/>
        <v>#VALUE!</v>
      </c>
      <c r="AF398" s="46" t="e">
        <f t="shared" si="115"/>
        <v>#VALUE!</v>
      </c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91"/>
    </row>
    <row r="399" spans="1:43" s="16" customFormat="1" ht="27.75">
      <c r="A399" s="43">
        <v>392</v>
      </c>
      <c r="B399" s="44" t="s">
        <v>1115</v>
      </c>
      <c r="C399" s="44" t="s">
        <v>3390</v>
      </c>
      <c r="D399" s="45" t="s">
        <v>1116</v>
      </c>
      <c r="E399" s="38">
        <v>10</v>
      </c>
      <c r="F399" s="48">
        <v>12.18</v>
      </c>
      <c r="G399" s="46">
        <v>30</v>
      </c>
      <c r="H399" s="46" t="s">
        <v>3372</v>
      </c>
      <c r="I399" s="48">
        <v>8.6999999999999993</v>
      </c>
      <c r="J399" s="46">
        <v>6</v>
      </c>
      <c r="K399" s="46" t="s">
        <v>3373</v>
      </c>
      <c r="L399" s="84">
        <f t="shared" si="102"/>
        <v>10.44</v>
      </c>
      <c r="M399" s="38">
        <f t="shared" si="103"/>
        <v>60</v>
      </c>
      <c r="N399" s="38">
        <f t="shared" si="104"/>
        <v>1</v>
      </c>
      <c r="O399" s="38">
        <f t="shared" si="105"/>
        <v>1</v>
      </c>
      <c r="P399" s="48">
        <v>10.67</v>
      </c>
      <c r="Q399" s="46">
        <v>30</v>
      </c>
      <c r="R399" s="46" t="s">
        <v>3372</v>
      </c>
      <c r="S399" s="48">
        <v>13.1</v>
      </c>
      <c r="T399" s="46">
        <v>30</v>
      </c>
      <c r="U399" s="46" t="s">
        <v>3372</v>
      </c>
      <c r="V399" s="48">
        <f t="shared" si="106"/>
        <v>11.885</v>
      </c>
      <c r="W399" s="46">
        <f t="shared" si="107"/>
        <v>60</v>
      </c>
      <c r="X399" s="46">
        <f t="shared" si="108"/>
        <v>0</v>
      </c>
      <c r="Y399" s="46">
        <f t="shared" si="109"/>
        <v>0</v>
      </c>
      <c r="Z399" s="46">
        <f t="shared" si="110"/>
        <v>1</v>
      </c>
      <c r="AA399" s="46">
        <f t="shared" si="111"/>
        <v>1</v>
      </c>
      <c r="AB399" s="46">
        <f t="shared" si="112"/>
        <v>2</v>
      </c>
      <c r="AC399" s="48">
        <f>IF(AB399=0,1,IF(AB399=1,0.99,IF(AB399=2,0.98,IF(AB399=3,0.97,IF(AB399=4,0.96,IF(AB399=5,0.95,IF(AB399=6,0.94)))))))</f>
        <v>0.98</v>
      </c>
      <c r="AD399" s="48">
        <f t="shared" si="113"/>
        <v>11.1625</v>
      </c>
      <c r="AE399" s="48">
        <f t="shared" si="114"/>
        <v>10.939249999999999</v>
      </c>
      <c r="AF399" s="46">
        <f t="shared" si="115"/>
        <v>120</v>
      </c>
      <c r="AG399" s="128" t="s">
        <v>3451</v>
      </c>
      <c r="AH399" s="128" t="s">
        <v>3453</v>
      </c>
      <c r="AI399" s="128" t="s">
        <v>3456</v>
      </c>
      <c r="AJ399" s="128" t="s">
        <v>3459</v>
      </c>
      <c r="AK399" s="128" t="s">
        <v>3452</v>
      </c>
      <c r="AL399" s="128" t="s">
        <v>3454</v>
      </c>
      <c r="AM399" s="128" t="s">
        <v>3460</v>
      </c>
      <c r="AN399" s="128" t="s">
        <v>3457</v>
      </c>
      <c r="AO399" s="128" t="s">
        <v>3458</v>
      </c>
      <c r="AP399" s="128" t="s">
        <v>3455</v>
      </c>
      <c r="AQ399" s="191"/>
    </row>
    <row r="400" spans="1:43" s="16" customFormat="1" ht="27.75">
      <c r="A400" s="43">
        <v>393</v>
      </c>
      <c r="B400" s="44" t="s">
        <v>1117</v>
      </c>
      <c r="C400" s="44" t="s">
        <v>1118</v>
      </c>
      <c r="D400" s="45" t="s">
        <v>1119</v>
      </c>
      <c r="E400" s="38">
        <v>10</v>
      </c>
      <c r="F400" s="48">
        <v>10</v>
      </c>
      <c r="G400" s="46">
        <v>30</v>
      </c>
      <c r="H400" s="46" t="s">
        <v>3373</v>
      </c>
      <c r="I400" s="48">
        <v>10</v>
      </c>
      <c r="J400" s="46">
        <v>30</v>
      </c>
      <c r="K400" s="46" t="s">
        <v>3373</v>
      </c>
      <c r="L400" s="84">
        <f t="shared" si="102"/>
        <v>10</v>
      </c>
      <c r="M400" s="38">
        <f t="shared" si="103"/>
        <v>60</v>
      </c>
      <c r="N400" s="38">
        <f t="shared" si="104"/>
        <v>2</v>
      </c>
      <c r="O400" s="38">
        <f t="shared" si="105"/>
        <v>0</v>
      </c>
      <c r="P400" s="48">
        <v>9.4600000000000009</v>
      </c>
      <c r="Q400" s="46">
        <v>10</v>
      </c>
      <c r="R400" s="46" t="s">
        <v>3373</v>
      </c>
      <c r="S400" s="48">
        <v>13.22</v>
      </c>
      <c r="T400" s="46">
        <v>30</v>
      </c>
      <c r="U400" s="46" t="s">
        <v>3372</v>
      </c>
      <c r="V400" s="48">
        <f t="shared" si="106"/>
        <v>11.34</v>
      </c>
      <c r="W400" s="46">
        <f t="shared" si="107"/>
        <v>60</v>
      </c>
      <c r="X400" s="46">
        <f t="shared" si="108"/>
        <v>1</v>
      </c>
      <c r="Y400" s="46">
        <f t="shared" si="109"/>
        <v>1</v>
      </c>
      <c r="Z400" s="46">
        <f t="shared" si="110"/>
        <v>3</v>
      </c>
      <c r="AA400" s="46">
        <f t="shared" si="111"/>
        <v>1</v>
      </c>
      <c r="AB400" s="46">
        <f t="shared" si="112"/>
        <v>4</v>
      </c>
      <c r="AC400" s="48">
        <f>IF(AB400=0,1,IF(AB400=1,0.99,IF(AB400=2,0.98,IF(AB400=3,0.97,IF(AB400=4,0.96,IF(AB400=5,0.95,IF(AB400=6,0.94)))))))</f>
        <v>0.96</v>
      </c>
      <c r="AD400" s="48">
        <f t="shared" si="113"/>
        <v>10.67</v>
      </c>
      <c r="AE400" s="48">
        <f t="shared" si="114"/>
        <v>10.2432</v>
      </c>
      <c r="AF400" s="46">
        <f t="shared" si="115"/>
        <v>120</v>
      </c>
      <c r="AG400" s="128" t="s">
        <v>3456</v>
      </c>
      <c r="AH400" s="128" t="s">
        <v>3453</v>
      </c>
      <c r="AI400" s="128" t="s">
        <v>3451</v>
      </c>
      <c r="AJ400" s="128" t="s">
        <v>3455</v>
      </c>
      <c r="AK400" s="128" t="s">
        <v>3452</v>
      </c>
      <c r="AL400" s="128" t="s">
        <v>3454</v>
      </c>
      <c r="AM400" s="128" t="s">
        <v>3457</v>
      </c>
      <c r="AN400" s="128" t="s">
        <v>3460</v>
      </c>
      <c r="AO400" s="128" t="s">
        <v>3459</v>
      </c>
      <c r="AP400" s="128" t="s">
        <v>3458</v>
      </c>
      <c r="AQ400" s="191"/>
    </row>
    <row r="401" spans="1:43" s="16" customFormat="1" ht="27.75">
      <c r="A401" s="43">
        <v>394</v>
      </c>
      <c r="B401" s="37" t="s">
        <v>1120</v>
      </c>
      <c r="C401" s="37" t="s">
        <v>1121</v>
      </c>
      <c r="D401" s="45" t="s">
        <v>1122</v>
      </c>
      <c r="E401" s="38">
        <v>10</v>
      </c>
      <c r="F401" s="48">
        <v>10.14</v>
      </c>
      <c r="G401" s="46">
        <v>30</v>
      </c>
      <c r="H401" s="46" t="s">
        <v>3372</v>
      </c>
      <c r="I401" s="48">
        <v>10</v>
      </c>
      <c r="J401" s="46">
        <v>30</v>
      </c>
      <c r="K401" s="46" t="s">
        <v>3373</v>
      </c>
      <c r="L401" s="84">
        <f t="shared" si="102"/>
        <v>10.07</v>
      </c>
      <c r="M401" s="38">
        <f t="shared" si="103"/>
        <v>60</v>
      </c>
      <c r="N401" s="38">
        <f t="shared" si="104"/>
        <v>1</v>
      </c>
      <c r="O401" s="38">
        <f t="shared" si="105"/>
        <v>0</v>
      </c>
      <c r="P401" s="48">
        <v>9.3800000000000008</v>
      </c>
      <c r="Q401" s="46">
        <v>10</v>
      </c>
      <c r="R401" s="46" t="s">
        <v>3373</v>
      </c>
      <c r="S401" s="48">
        <v>10.02</v>
      </c>
      <c r="T401" s="46">
        <v>30</v>
      </c>
      <c r="U401" s="46" t="s">
        <v>3373</v>
      </c>
      <c r="V401" s="48">
        <f t="shared" si="106"/>
        <v>9.6999999999999993</v>
      </c>
      <c r="W401" s="46">
        <f t="shared" si="107"/>
        <v>40</v>
      </c>
      <c r="X401" s="46">
        <f t="shared" si="108"/>
        <v>2</v>
      </c>
      <c r="Y401" s="46">
        <f t="shared" si="109"/>
        <v>1</v>
      </c>
      <c r="Z401" s="46">
        <f t="shared" si="110"/>
        <v>3</v>
      </c>
      <c r="AA401" s="46">
        <f t="shared" si="111"/>
        <v>1</v>
      </c>
      <c r="AB401" s="46">
        <f t="shared" si="112"/>
        <v>4</v>
      </c>
      <c r="AC401" s="48">
        <f>IF(AB401=0,0.93,IF(AB401=1,0.92,IF(AB401=2,0.91,IF(AB401=3,0.9,IF(AB401=4,0.89,IF(AB401=5,0.88,IF(AB401=6,0.87)))))))</f>
        <v>0.89</v>
      </c>
      <c r="AD401" s="48">
        <f t="shared" si="113"/>
        <v>9.8849999999999998</v>
      </c>
      <c r="AE401" s="48">
        <f t="shared" si="114"/>
        <v>8.7976499999999991</v>
      </c>
      <c r="AF401" s="46">
        <f t="shared" si="115"/>
        <v>100</v>
      </c>
      <c r="AG401" s="128" t="s">
        <v>3452</v>
      </c>
      <c r="AH401" s="128" t="s">
        <v>3456</v>
      </c>
      <c r="AI401" s="128" t="s">
        <v>3457</v>
      </c>
      <c r="AJ401" s="128" t="s">
        <v>3455</v>
      </c>
      <c r="AK401" s="128" t="s">
        <v>3460</v>
      </c>
      <c r="AL401" s="128" t="s">
        <v>3458</v>
      </c>
      <c r="AM401" s="128" t="s">
        <v>3453</v>
      </c>
      <c r="AN401" s="128" t="s">
        <v>3459</v>
      </c>
      <c r="AO401" s="128" t="s">
        <v>3454</v>
      </c>
      <c r="AP401" s="128" t="s">
        <v>3451</v>
      </c>
      <c r="AQ401" s="191"/>
    </row>
    <row r="402" spans="1:43" s="16" customFormat="1" ht="27.75">
      <c r="A402" s="43">
        <v>395</v>
      </c>
      <c r="B402" s="53" t="s">
        <v>1123</v>
      </c>
      <c r="C402" s="53" t="s">
        <v>3421</v>
      </c>
      <c r="D402" s="54" t="s">
        <v>3443</v>
      </c>
      <c r="E402" s="38">
        <v>10</v>
      </c>
      <c r="F402" s="48">
        <v>13.06</v>
      </c>
      <c r="G402" s="46">
        <v>30</v>
      </c>
      <c r="H402" s="46" t="s">
        <v>3372</v>
      </c>
      <c r="I402" s="48">
        <v>13.4</v>
      </c>
      <c r="J402" s="46">
        <v>30</v>
      </c>
      <c r="K402" s="46" t="s">
        <v>3372</v>
      </c>
      <c r="L402" s="84">
        <f t="shared" si="102"/>
        <v>13.23</v>
      </c>
      <c r="M402" s="38">
        <f t="shared" si="103"/>
        <v>60</v>
      </c>
      <c r="N402" s="38">
        <f t="shared" si="104"/>
        <v>0</v>
      </c>
      <c r="O402" s="38">
        <f t="shared" si="105"/>
        <v>0</v>
      </c>
      <c r="P402" s="48">
        <v>10.35</v>
      </c>
      <c r="Q402" s="46">
        <v>30</v>
      </c>
      <c r="R402" s="46" t="s">
        <v>3372</v>
      </c>
      <c r="S402" s="48">
        <v>13.27</v>
      </c>
      <c r="T402" s="46">
        <v>30</v>
      </c>
      <c r="U402" s="46" t="s">
        <v>3372</v>
      </c>
      <c r="V402" s="48">
        <f t="shared" si="106"/>
        <v>11.809999999999999</v>
      </c>
      <c r="W402" s="46">
        <f t="shared" si="107"/>
        <v>60</v>
      </c>
      <c r="X402" s="46">
        <f t="shared" si="108"/>
        <v>0</v>
      </c>
      <c r="Y402" s="46">
        <f t="shared" si="109"/>
        <v>0</v>
      </c>
      <c r="Z402" s="46">
        <f t="shared" si="110"/>
        <v>0</v>
      </c>
      <c r="AA402" s="46">
        <f t="shared" si="111"/>
        <v>0</v>
      </c>
      <c r="AB402" s="46">
        <f t="shared" si="112"/>
        <v>0</v>
      </c>
      <c r="AC402" s="48">
        <f>IF(AB402=0,1,IF(AB402=1,0.99,IF(AB402=2,0.98,IF(AB402=3,0.97,IF(AB402=4,0.96,IF(AB402=5,0.95,IF(AB402=6,0.94)))))))</f>
        <v>1</v>
      </c>
      <c r="AD402" s="48">
        <f t="shared" si="113"/>
        <v>12.52</v>
      </c>
      <c r="AE402" s="48">
        <f t="shared" si="114"/>
        <v>12.52</v>
      </c>
      <c r="AF402" s="46">
        <f t="shared" si="115"/>
        <v>120</v>
      </c>
      <c r="AG402" s="128" t="s">
        <v>3453</v>
      </c>
      <c r="AH402" s="128" t="s">
        <v>3451</v>
      </c>
      <c r="AI402" s="128" t="s">
        <v>3455</v>
      </c>
      <c r="AJ402" s="128" t="s">
        <v>3460</v>
      </c>
      <c r="AK402" s="128" t="s">
        <v>3456</v>
      </c>
      <c r="AL402" s="128" t="s">
        <v>3457</v>
      </c>
      <c r="AM402" s="128" t="s">
        <v>3452</v>
      </c>
      <c r="AN402" s="128" t="s">
        <v>3454</v>
      </c>
      <c r="AO402" s="128" t="s">
        <v>3459</v>
      </c>
      <c r="AP402" s="128" t="s">
        <v>3458</v>
      </c>
      <c r="AQ402" s="191"/>
    </row>
    <row r="403" spans="1:43" s="16" customFormat="1" ht="27.75">
      <c r="A403" s="43">
        <v>396</v>
      </c>
      <c r="B403" s="70" t="s">
        <v>1124</v>
      </c>
      <c r="C403" s="70" t="s">
        <v>405</v>
      </c>
      <c r="D403" s="71" t="s">
        <v>1125</v>
      </c>
      <c r="E403" s="38">
        <v>10</v>
      </c>
      <c r="F403" s="48">
        <v>10.25</v>
      </c>
      <c r="G403" s="46">
        <v>30</v>
      </c>
      <c r="H403" s="46" t="s">
        <v>3372</v>
      </c>
      <c r="I403" s="48">
        <v>9.75</v>
      </c>
      <c r="J403" s="46">
        <v>7</v>
      </c>
      <c r="K403" s="46" t="s">
        <v>3373</v>
      </c>
      <c r="L403" s="84">
        <f t="shared" si="102"/>
        <v>10</v>
      </c>
      <c r="M403" s="38">
        <f t="shared" si="103"/>
        <v>60</v>
      </c>
      <c r="N403" s="38">
        <f t="shared" si="104"/>
        <v>1</v>
      </c>
      <c r="O403" s="38">
        <f t="shared" si="105"/>
        <v>1</v>
      </c>
      <c r="P403" s="48">
        <v>9.0299999999999994</v>
      </c>
      <c r="Q403" s="46">
        <v>12</v>
      </c>
      <c r="R403" s="46" t="s">
        <v>3373</v>
      </c>
      <c r="S403" s="48">
        <v>12.64</v>
      </c>
      <c r="T403" s="46">
        <v>30</v>
      </c>
      <c r="U403" s="46" t="s">
        <v>3372</v>
      </c>
      <c r="V403" s="48">
        <f t="shared" si="106"/>
        <v>10.835000000000001</v>
      </c>
      <c r="W403" s="46">
        <f t="shared" si="107"/>
        <v>60</v>
      </c>
      <c r="X403" s="46">
        <f t="shared" si="108"/>
        <v>1</v>
      </c>
      <c r="Y403" s="46">
        <f t="shared" si="109"/>
        <v>1</v>
      </c>
      <c r="Z403" s="46">
        <f t="shared" si="110"/>
        <v>2</v>
      </c>
      <c r="AA403" s="46">
        <f t="shared" si="111"/>
        <v>2</v>
      </c>
      <c r="AB403" s="46">
        <f t="shared" si="112"/>
        <v>4</v>
      </c>
      <c r="AC403" s="48">
        <f>IF(AB403=0,1,IF(AB403=1,0.99,IF(AB403=2,0.98,IF(AB403=3,0.97,IF(AB403=4,0.96,IF(AB403=5,0.95,IF(AB403=6,0.94)))))))</f>
        <v>0.96</v>
      </c>
      <c r="AD403" s="48">
        <f t="shared" si="113"/>
        <v>10.4175</v>
      </c>
      <c r="AE403" s="48">
        <f t="shared" si="114"/>
        <v>10.0008</v>
      </c>
      <c r="AF403" s="46">
        <f t="shared" si="115"/>
        <v>120</v>
      </c>
      <c r="AG403" s="128" t="s">
        <v>3456</v>
      </c>
      <c r="AH403" s="128" t="s">
        <v>3451</v>
      </c>
      <c r="AI403" s="128" t="s">
        <v>3457</v>
      </c>
      <c r="AJ403" s="128" t="s">
        <v>3455</v>
      </c>
      <c r="AK403" s="128" t="s">
        <v>3453</v>
      </c>
      <c r="AL403" s="128" t="s">
        <v>3454</v>
      </c>
      <c r="AM403" s="128" t="s">
        <v>3452</v>
      </c>
      <c r="AN403" s="128" t="s">
        <v>3460</v>
      </c>
      <c r="AO403" s="128" t="s">
        <v>3459</v>
      </c>
      <c r="AP403" s="128" t="s">
        <v>3458</v>
      </c>
      <c r="AQ403" s="191"/>
    </row>
    <row r="404" spans="1:43" s="16" customFormat="1" ht="27.75">
      <c r="A404" s="43">
        <v>397</v>
      </c>
      <c r="B404" s="37" t="s">
        <v>1126</v>
      </c>
      <c r="C404" s="37" t="s">
        <v>510</v>
      </c>
      <c r="D404" s="45" t="s">
        <v>1127</v>
      </c>
      <c r="E404" s="38">
        <v>10</v>
      </c>
      <c r="F404" s="48">
        <v>10.01</v>
      </c>
      <c r="G404" s="46">
        <v>30</v>
      </c>
      <c r="H404" s="46" t="s">
        <v>3373</v>
      </c>
      <c r="I404" s="48">
        <v>10.64</v>
      </c>
      <c r="J404" s="46">
        <v>30</v>
      </c>
      <c r="K404" s="46" t="s">
        <v>3373</v>
      </c>
      <c r="L404" s="84">
        <f t="shared" si="102"/>
        <v>10.324999999999999</v>
      </c>
      <c r="M404" s="38">
        <f t="shared" si="103"/>
        <v>60</v>
      </c>
      <c r="N404" s="38">
        <f t="shared" si="104"/>
        <v>2</v>
      </c>
      <c r="O404" s="38">
        <f t="shared" si="105"/>
        <v>0</v>
      </c>
      <c r="P404" s="48">
        <v>8.7899999999999991</v>
      </c>
      <c r="Q404" s="46">
        <v>10</v>
      </c>
      <c r="R404" s="46" t="s">
        <v>3373</v>
      </c>
      <c r="S404" s="48">
        <v>11.72</v>
      </c>
      <c r="T404" s="46">
        <v>30</v>
      </c>
      <c r="U404" s="46" t="s">
        <v>3373</v>
      </c>
      <c r="V404" s="48">
        <f t="shared" si="106"/>
        <v>10.254999999999999</v>
      </c>
      <c r="W404" s="46">
        <f t="shared" si="107"/>
        <v>60</v>
      </c>
      <c r="X404" s="46">
        <f t="shared" si="108"/>
        <v>2</v>
      </c>
      <c r="Y404" s="46">
        <f t="shared" si="109"/>
        <v>1</v>
      </c>
      <c r="Z404" s="46">
        <f t="shared" si="110"/>
        <v>4</v>
      </c>
      <c r="AA404" s="46">
        <f t="shared" si="111"/>
        <v>1</v>
      </c>
      <c r="AB404" s="46">
        <f t="shared" si="112"/>
        <v>5</v>
      </c>
      <c r="AC404" s="48">
        <f>IF(AB404=0,0.93,IF(AB404=1,0.92,IF(AB404=2,0.91,IF(AB404=3,0.9,IF(AB404=4,0.89,IF(AB404=5,0.88,IF(AB404=6,0.87)))))))</f>
        <v>0.88</v>
      </c>
      <c r="AD404" s="48">
        <f t="shared" si="113"/>
        <v>10.29</v>
      </c>
      <c r="AE404" s="48">
        <f t="shared" si="114"/>
        <v>9.0551999999999992</v>
      </c>
      <c r="AF404" s="46">
        <f t="shared" si="115"/>
        <v>120</v>
      </c>
      <c r="AG404" s="128" t="s">
        <v>3452</v>
      </c>
      <c r="AH404" s="128" t="s">
        <v>3456</v>
      </c>
      <c r="AI404" s="128" t="s">
        <v>3457</v>
      </c>
      <c r="AJ404" s="128" t="s">
        <v>3455</v>
      </c>
      <c r="AK404" s="128" t="s">
        <v>3460</v>
      </c>
      <c r="AL404" s="128" t="s">
        <v>3458</v>
      </c>
      <c r="AM404" s="128" t="s">
        <v>3453</v>
      </c>
      <c r="AN404" s="128" t="s">
        <v>3459</v>
      </c>
      <c r="AO404" s="128" t="s">
        <v>3454</v>
      </c>
      <c r="AP404" s="128" t="s">
        <v>3451</v>
      </c>
      <c r="AQ404" s="191"/>
    </row>
    <row r="405" spans="1:43" s="16" customFormat="1" ht="27.75">
      <c r="A405" s="43">
        <v>398</v>
      </c>
      <c r="B405" s="53" t="s">
        <v>1128</v>
      </c>
      <c r="C405" s="53" t="s">
        <v>1129</v>
      </c>
      <c r="D405" s="54" t="s">
        <v>1130</v>
      </c>
      <c r="E405" s="38">
        <v>10</v>
      </c>
      <c r="F405" s="48">
        <v>10.11</v>
      </c>
      <c r="G405" s="46">
        <v>30</v>
      </c>
      <c r="H405" s="46" t="s">
        <v>3372</v>
      </c>
      <c r="I405" s="48">
        <v>10</v>
      </c>
      <c r="J405" s="46">
        <v>30</v>
      </c>
      <c r="K405" s="46" t="s">
        <v>3373</v>
      </c>
      <c r="L405" s="84">
        <f t="shared" si="102"/>
        <v>10.055</v>
      </c>
      <c r="M405" s="38">
        <f t="shared" si="103"/>
        <v>60</v>
      </c>
      <c r="N405" s="38">
        <f t="shared" si="104"/>
        <v>1</v>
      </c>
      <c r="O405" s="38">
        <f t="shared" si="105"/>
        <v>0</v>
      </c>
      <c r="P405" s="48">
        <v>10.35</v>
      </c>
      <c r="Q405" s="46">
        <v>30</v>
      </c>
      <c r="R405" s="46" t="s">
        <v>3373</v>
      </c>
      <c r="S405" s="48">
        <v>8.94</v>
      </c>
      <c r="T405" s="46">
        <v>13</v>
      </c>
      <c r="U405" s="46" t="s">
        <v>3373</v>
      </c>
      <c r="V405" s="48">
        <f t="shared" si="106"/>
        <v>9.6449999999999996</v>
      </c>
      <c r="W405" s="46">
        <f t="shared" si="107"/>
        <v>43</v>
      </c>
      <c r="X405" s="46">
        <f t="shared" si="108"/>
        <v>2</v>
      </c>
      <c r="Y405" s="46">
        <f t="shared" si="109"/>
        <v>1</v>
      </c>
      <c r="Z405" s="46">
        <f t="shared" si="110"/>
        <v>3</v>
      </c>
      <c r="AA405" s="46">
        <f t="shared" si="111"/>
        <v>1</v>
      </c>
      <c r="AB405" s="46">
        <f t="shared" si="112"/>
        <v>4</v>
      </c>
      <c r="AC405" s="48">
        <f>IF(AB405=0,0.79,IF(AB405=1,0.78,IF(AB405=2,0.77,IF(AB405=3,0.76,IF(AB405=4,0.75,IF(AB405=5,0.74,IF(AB405=6,0.73)))))))</f>
        <v>0.75</v>
      </c>
      <c r="AD405" s="48">
        <f t="shared" si="113"/>
        <v>9.85</v>
      </c>
      <c r="AE405" s="48">
        <f t="shared" si="114"/>
        <v>7.3874999999999993</v>
      </c>
      <c r="AF405" s="46">
        <f t="shared" si="115"/>
        <v>103</v>
      </c>
      <c r="AG405" s="128" t="s">
        <v>3460</v>
      </c>
      <c r="AH405" s="128" t="s">
        <v>3456</v>
      </c>
      <c r="AI405" s="128" t="s">
        <v>3455</v>
      </c>
      <c r="AJ405" s="128" t="s">
        <v>3452</v>
      </c>
      <c r="AK405" s="128" t="s">
        <v>3454</v>
      </c>
      <c r="AL405" s="128" t="s">
        <v>3459</v>
      </c>
      <c r="AM405" s="128" t="s">
        <v>3451</v>
      </c>
      <c r="AN405" s="128" t="s">
        <v>3453</v>
      </c>
      <c r="AO405" s="128" t="s">
        <v>3457</v>
      </c>
      <c r="AP405" s="128" t="s">
        <v>3458</v>
      </c>
      <c r="AQ405" s="191"/>
    </row>
    <row r="406" spans="1:43" s="16" customFormat="1" ht="27.75">
      <c r="A406" s="43">
        <v>399</v>
      </c>
      <c r="B406" s="44" t="s">
        <v>307</v>
      </c>
      <c r="C406" s="44" t="s">
        <v>257</v>
      </c>
      <c r="D406" s="45" t="s">
        <v>1134</v>
      </c>
      <c r="E406" s="38">
        <v>11</v>
      </c>
      <c r="F406" s="48">
        <v>11.01</v>
      </c>
      <c r="G406" s="46">
        <v>30</v>
      </c>
      <c r="H406" s="46" t="s">
        <v>3373</v>
      </c>
      <c r="I406" s="48">
        <v>9.15</v>
      </c>
      <c r="J406" s="46">
        <v>11</v>
      </c>
      <c r="K406" s="46" t="s">
        <v>3372</v>
      </c>
      <c r="L406" s="84">
        <f t="shared" si="102"/>
        <v>10.08</v>
      </c>
      <c r="M406" s="38">
        <f t="shared" si="103"/>
        <v>60</v>
      </c>
      <c r="N406" s="38">
        <f t="shared" si="104"/>
        <v>1</v>
      </c>
      <c r="O406" s="38">
        <f t="shared" si="105"/>
        <v>1</v>
      </c>
      <c r="P406" s="48">
        <v>12.51</v>
      </c>
      <c r="Q406" s="46">
        <v>30</v>
      </c>
      <c r="R406" s="46" t="s">
        <v>3372</v>
      </c>
      <c r="S406" s="48">
        <v>13.15</v>
      </c>
      <c r="T406" s="46">
        <v>30</v>
      </c>
      <c r="U406" s="46" t="s">
        <v>3372</v>
      </c>
      <c r="V406" s="48">
        <f t="shared" si="106"/>
        <v>12.83</v>
      </c>
      <c r="W406" s="46">
        <f t="shared" si="107"/>
        <v>60</v>
      </c>
      <c r="X406" s="46">
        <f t="shared" si="108"/>
        <v>0</v>
      </c>
      <c r="Y406" s="46">
        <f t="shared" si="109"/>
        <v>0</v>
      </c>
      <c r="Z406" s="46">
        <f t="shared" si="110"/>
        <v>1</v>
      </c>
      <c r="AA406" s="46">
        <f t="shared" si="111"/>
        <v>1</v>
      </c>
      <c r="AB406" s="46">
        <f t="shared" si="112"/>
        <v>2</v>
      </c>
      <c r="AC406" s="48">
        <f t="shared" ref="AC406:AC412" si="116">IF(AB406=0,1,IF(AB406=1,0.99,IF(AB406=2,0.98,IF(AB406=3,0.97,IF(AB406=4,0.96,IF(AB406=5,0.95,IF(AB406=6,0.94)))))))</f>
        <v>0.98</v>
      </c>
      <c r="AD406" s="48">
        <f t="shared" si="113"/>
        <v>11.455</v>
      </c>
      <c r="AE406" s="48">
        <f t="shared" si="114"/>
        <v>11.225899999999999</v>
      </c>
      <c r="AF406" s="46">
        <f t="shared" si="115"/>
        <v>120</v>
      </c>
      <c r="AG406" s="128" t="s">
        <v>3453</v>
      </c>
      <c r="AH406" s="128" t="s">
        <v>3451</v>
      </c>
      <c r="AI406" s="128" t="s">
        <v>3456</v>
      </c>
      <c r="AJ406" s="128" t="s">
        <v>3452</v>
      </c>
      <c r="AK406" s="128" t="s">
        <v>3455</v>
      </c>
      <c r="AL406" s="128" t="s">
        <v>3454</v>
      </c>
      <c r="AM406" s="128" t="s">
        <v>3457</v>
      </c>
      <c r="AN406" s="128" t="s">
        <v>3460</v>
      </c>
      <c r="AO406" s="128" t="s">
        <v>3459</v>
      </c>
      <c r="AP406" s="128" t="s">
        <v>3458</v>
      </c>
      <c r="AQ406" s="191"/>
    </row>
    <row r="407" spans="1:43" s="16" customFormat="1" ht="27.75">
      <c r="A407" s="43">
        <v>400</v>
      </c>
      <c r="B407" s="44" t="s">
        <v>1135</v>
      </c>
      <c r="C407" s="44" t="s">
        <v>1136</v>
      </c>
      <c r="D407" s="45" t="s">
        <v>1137</v>
      </c>
      <c r="E407" s="38">
        <v>11</v>
      </c>
      <c r="F407" s="48">
        <v>10.79</v>
      </c>
      <c r="G407" s="46">
        <v>30</v>
      </c>
      <c r="H407" s="46" t="s">
        <v>3373</v>
      </c>
      <c r="I407" s="48">
        <v>13.24</v>
      </c>
      <c r="J407" s="46">
        <v>30</v>
      </c>
      <c r="K407" s="46" t="s">
        <v>3372</v>
      </c>
      <c r="L407" s="84">
        <f t="shared" si="102"/>
        <v>12.015000000000001</v>
      </c>
      <c r="M407" s="38">
        <f t="shared" si="103"/>
        <v>60</v>
      </c>
      <c r="N407" s="38">
        <f t="shared" si="104"/>
        <v>1</v>
      </c>
      <c r="O407" s="38">
        <f t="shared" si="105"/>
        <v>0</v>
      </c>
      <c r="P407" s="48">
        <v>13.17</v>
      </c>
      <c r="Q407" s="46">
        <v>30</v>
      </c>
      <c r="R407" s="46" t="s">
        <v>3372</v>
      </c>
      <c r="S407" s="48">
        <v>13.11</v>
      </c>
      <c r="T407" s="46">
        <v>30</v>
      </c>
      <c r="U407" s="46" t="s">
        <v>3372</v>
      </c>
      <c r="V407" s="48">
        <f t="shared" si="106"/>
        <v>13.14</v>
      </c>
      <c r="W407" s="46">
        <f t="shared" si="107"/>
        <v>60</v>
      </c>
      <c r="X407" s="46">
        <f t="shared" si="108"/>
        <v>0</v>
      </c>
      <c r="Y407" s="46">
        <f t="shared" si="109"/>
        <v>0</v>
      </c>
      <c r="Z407" s="46">
        <f t="shared" si="110"/>
        <v>1</v>
      </c>
      <c r="AA407" s="46">
        <f t="shared" si="111"/>
        <v>0</v>
      </c>
      <c r="AB407" s="46">
        <f t="shared" si="112"/>
        <v>1</v>
      </c>
      <c r="AC407" s="48">
        <f t="shared" si="116"/>
        <v>0.99</v>
      </c>
      <c r="AD407" s="48">
        <f t="shared" si="113"/>
        <v>12.577500000000001</v>
      </c>
      <c r="AE407" s="48">
        <f t="shared" si="114"/>
        <v>12.451725</v>
      </c>
      <c r="AF407" s="46">
        <f t="shared" si="115"/>
        <v>120</v>
      </c>
      <c r="AG407" s="128" t="s">
        <v>3453</v>
      </c>
      <c r="AH407" s="128" t="s">
        <v>3451</v>
      </c>
      <c r="AI407" s="128" t="s">
        <v>3456</v>
      </c>
      <c r="AJ407" s="128" t="s">
        <v>3457</v>
      </c>
      <c r="AK407" s="128" t="s">
        <v>3452</v>
      </c>
      <c r="AL407" s="128" t="s">
        <v>3454</v>
      </c>
      <c r="AM407" s="128" t="s">
        <v>3460</v>
      </c>
      <c r="AN407" s="128" t="s">
        <v>3455</v>
      </c>
      <c r="AO407" s="128" t="s">
        <v>3459</v>
      </c>
      <c r="AP407" s="128" t="s">
        <v>3458</v>
      </c>
      <c r="AQ407" s="191"/>
    </row>
    <row r="408" spans="1:43" s="16" customFormat="1" ht="27.75">
      <c r="A408" s="43">
        <v>401</v>
      </c>
      <c r="B408" s="53" t="s">
        <v>1138</v>
      </c>
      <c r="C408" s="53" t="s">
        <v>3428</v>
      </c>
      <c r="D408" s="45" t="s">
        <v>1140</v>
      </c>
      <c r="E408" s="38">
        <v>11</v>
      </c>
      <c r="F408" s="48">
        <v>11.87</v>
      </c>
      <c r="G408" s="46">
        <v>30</v>
      </c>
      <c r="H408" s="46" t="s">
        <v>3373</v>
      </c>
      <c r="I408" s="48">
        <v>8.73</v>
      </c>
      <c r="J408" s="46">
        <v>8</v>
      </c>
      <c r="K408" s="46" t="s">
        <v>3373</v>
      </c>
      <c r="L408" s="84">
        <f t="shared" si="102"/>
        <v>10.3</v>
      </c>
      <c r="M408" s="38">
        <f t="shared" si="103"/>
        <v>60</v>
      </c>
      <c r="N408" s="38">
        <f t="shared" si="104"/>
        <v>2</v>
      </c>
      <c r="O408" s="38">
        <f t="shared" si="105"/>
        <v>1</v>
      </c>
      <c r="P408" s="48" t="s">
        <v>3509</v>
      </c>
      <c r="Q408" s="46" t="s">
        <v>3509</v>
      </c>
      <c r="R408" s="46" t="s">
        <v>3509</v>
      </c>
      <c r="S408" s="48" t="s">
        <v>3509</v>
      </c>
      <c r="T408" s="46" t="s">
        <v>3509</v>
      </c>
      <c r="U408" s="46" t="s">
        <v>3509</v>
      </c>
      <c r="V408" s="48" t="e">
        <f t="shared" si="106"/>
        <v>#VALUE!</v>
      </c>
      <c r="W408" s="46" t="e">
        <f t="shared" si="107"/>
        <v>#VALUE!</v>
      </c>
      <c r="X408" s="46">
        <f t="shared" si="108"/>
        <v>2</v>
      </c>
      <c r="Y408" s="46">
        <f t="shared" si="109"/>
        <v>0</v>
      </c>
      <c r="Z408" s="46">
        <f t="shared" si="110"/>
        <v>4</v>
      </c>
      <c r="AA408" s="46">
        <f t="shared" si="111"/>
        <v>1</v>
      </c>
      <c r="AB408" s="46">
        <f t="shared" si="112"/>
        <v>5</v>
      </c>
      <c r="AC408" s="48">
        <f>IF(AB408=0,93,IF(AB408=1,0.92,IF(AB408=2,0.91,IF(AB408=3,0.9,IF(AB408=4,0.89,IF(AB408=5,0.88,IF(AB408=6,0.87)))))))</f>
        <v>0.88</v>
      </c>
      <c r="AD408" s="48" t="e">
        <f t="shared" si="113"/>
        <v>#VALUE!</v>
      </c>
      <c r="AE408" s="48" t="e">
        <f t="shared" si="114"/>
        <v>#VALUE!</v>
      </c>
      <c r="AF408" s="46" t="e">
        <f t="shared" si="115"/>
        <v>#VALUE!</v>
      </c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91"/>
    </row>
    <row r="409" spans="1:43" s="16" customFormat="1" ht="27.75">
      <c r="A409" s="43">
        <v>402</v>
      </c>
      <c r="B409" s="53" t="s">
        <v>1141</v>
      </c>
      <c r="C409" s="53" t="s">
        <v>721</v>
      </c>
      <c r="D409" s="38" t="s">
        <v>722</v>
      </c>
      <c r="E409" s="38">
        <v>11</v>
      </c>
      <c r="F409" s="48">
        <v>9.3000000000000007</v>
      </c>
      <c r="G409" s="46">
        <v>24</v>
      </c>
      <c r="H409" s="46" t="s">
        <v>3372</v>
      </c>
      <c r="I409" s="48">
        <v>11.78</v>
      </c>
      <c r="J409" s="46">
        <v>30</v>
      </c>
      <c r="K409" s="46" t="s">
        <v>3373</v>
      </c>
      <c r="L409" s="84">
        <f t="shared" si="102"/>
        <v>10.54</v>
      </c>
      <c r="M409" s="38">
        <f t="shared" si="103"/>
        <v>60</v>
      </c>
      <c r="N409" s="38">
        <f t="shared" si="104"/>
        <v>1</v>
      </c>
      <c r="O409" s="38">
        <f t="shared" si="105"/>
        <v>1</v>
      </c>
      <c r="P409" s="48" t="s">
        <v>3509</v>
      </c>
      <c r="Q409" s="46" t="s">
        <v>3509</v>
      </c>
      <c r="R409" s="46" t="s">
        <v>3509</v>
      </c>
      <c r="S409" s="48" t="s">
        <v>3509</v>
      </c>
      <c r="T409" s="46" t="s">
        <v>3509</v>
      </c>
      <c r="U409" s="46" t="s">
        <v>3509</v>
      </c>
      <c r="V409" s="48" t="e">
        <f t="shared" si="106"/>
        <v>#VALUE!</v>
      </c>
      <c r="W409" s="46" t="e">
        <f t="shared" si="107"/>
        <v>#VALUE!</v>
      </c>
      <c r="X409" s="46">
        <f t="shared" si="108"/>
        <v>2</v>
      </c>
      <c r="Y409" s="46">
        <f t="shared" si="109"/>
        <v>0</v>
      </c>
      <c r="Z409" s="46">
        <f t="shared" si="110"/>
        <v>3</v>
      </c>
      <c r="AA409" s="46">
        <f t="shared" si="111"/>
        <v>1</v>
      </c>
      <c r="AB409" s="46">
        <f t="shared" si="112"/>
        <v>4</v>
      </c>
      <c r="AC409" s="48">
        <f t="shared" si="116"/>
        <v>0.96</v>
      </c>
      <c r="AD409" s="48" t="e">
        <f t="shared" si="113"/>
        <v>#VALUE!</v>
      </c>
      <c r="AE409" s="48" t="e">
        <f t="shared" si="114"/>
        <v>#VALUE!</v>
      </c>
      <c r="AF409" s="46" t="e">
        <f t="shared" si="115"/>
        <v>#VALUE!</v>
      </c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91"/>
    </row>
    <row r="410" spans="1:43" s="16" customFormat="1" ht="27.75">
      <c r="A410" s="43">
        <v>403</v>
      </c>
      <c r="B410" s="44" t="s">
        <v>1143</v>
      </c>
      <c r="C410" s="44" t="s">
        <v>1144</v>
      </c>
      <c r="D410" s="38" t="s">
        <v>2096</v>
      </c>
      <c r="E410" s="38">
        <v>11</v>
      </c>
      <c r="F410" s="48">
        <v>10.15</v>
      </c>
      <c r="G410" s="46">
        <v>30</v>
      </c>
      <c r="H410" s="46" t="s">
        <v>3372</v>
      </c>
      <c r="I410" s="48">
        <v>9.85</v>
      </c>
      <c r="J410" s="46">
        <v>12</v>
      </c>
      <c r="K410" s="46" t="s">
        <v>3373</v>
      </c>
      <c r="L410" s="84">
        <f t="shared" si="102"/>
        <v>10</v>
      </c>
      <c r="M410" s="38">
        <f t="shared" si="103"/>
        <v>60</v>
      </c>
      <c r="N410" s="38">
        <f t="shared" si="104"/>
        <v>1</v>
      </c>
      <c r="O410" s="38">
        <f t="shared" si="105"/>
        <v>1</v>
      </c>
      <c r="P410" s="48">
        <v>9.43</v>
      </c>
      <c r="Q410" s="46">
        <v>12</v>
      </c>
      <c r="R410" s="46" t="s">
        <v>3373</v>
      </c>
      <c r="S410" s="48">
        <v>12.89</v>
      </c>
      <c r="T410" s="46">
        <v>30</v>
      </c>
      <c r="U410" s="46" t="s">
        <v>3372</v>
      </c>
      <c r="V410" s="48">
        <f t="shared" si="106"/>
        <v>11.16</v>
      </c>
      <c r="W410" s="46">
        <f t="shared" si="107"/>
        <v>60</v>
      </c>
      <c r="X410" s="46">
        <f t="shared" si="108"/>
        <v>1</v>
      </c>
      <c r="Y410" s="46">
        <f t="shared" si="109"/>
        <v>1</v>
      </c>
      <c r="Z410" s="46">
        <f t="shared" si="110"/>
        <v>2</v>
      </c>
      <c r="AA410" s="46">
        <f t="shared" si="111"/>
        <v>2</v>
      </c>
      <c r="AB410" s="46">
        <f t="shared" si="112"/>
        <v>4</v>
      </c>
      <c r="AC410" s="48">
        <f t="shared" si="116"/>
        <v>0.96</v>
      </c>
      <c r="AD410" s="48">
        <f t="shared" si="113"/>
        <v>10.58</v>
      </c>
      <c r="AE410" s="48">
        <f t="shared" si="114"/>
        <v>10.1568</v>
      </c>
      <c r="AF410" s="46">
        <f t="shared" si="115"/>
        <v>120</v>
      </c>
      <c r="AG410" s="128" t="s">
        <v>3456</v>
      </c>
      <c r="AH410" s="128" t="s">
        <v>3453</v>
      </c>
      <c r="AI410" s="128" t="s">
        <v>3455</v>
      </c>
      <c r="AJ410" s="128" t="s">
        <v>3452</v>
      </c>
      <c r="AK410" s="128" t="s">
        <v>3451</v>
      </c>
      <c r="AL410" s="128" t="s">
        <v>3460</v>
      </c>
      <c r="AM410" s="128" t="s">
        <v>3457</v>
      </c>
      <c r="AN410" s="128" t="s">
        <v>3459</v>
      </c>
      <c r="AO410" s="128" t="s">
        <v>3458</v>
      </c>
      <c r="AP410" s="128" t="s">
        <v>3454</v>
      </c>
      <c r="AQ410" s="191"/>
    </row>
    <row r="411" spans="1:43" s="16" customFormat="1" ht="27.75">
      <c r="A411" s="43">
        <v>404</v>
      </c>
      <c r="B411" s="44" t="s">
        <v>1146</v>
      </c>
      <c r="C411" s="44" t="s">
        <v>3429</v>
      </c>
      <c r="D411" s="38" t="s">
        <v>1140</v>
      </c>
      <c r="E411" s="38">
        <v>11</v>
      </c>
      <c r="F411" s="48">
        <v>9.01</v>
      </c>
      <c r="G411" s="46">
        <v>7</v>
      </c>
      <c r="H411" s="46" t="s">
        <v>3373</v>
      </c>
      <c r="I411" s="48">
        <v>11.31</v>
      </c>
      <c r="J411" s="46">
        <v>30</v>
      </c>
      <c r="K411" s="46" t="s">
        <v>3373</v>
      </c>
      <c r="L411" s="84">
        <f t="shared" si="102"/>
        <v>10.16</v>
      </c>
      <c r="M411" s="38">
        <f t="shared" si="103"/>
        <v>60</v>
      </c>
      <c r="N411" s="38">
        <f t="shared" si="104"/>
        <v>2</v>
      </c>
      <c r="O411" s="38">
        <f t="shared" si="105"/>
        <v>1</v>
      </c>
      <c r="P411" s="48">
        <v>10.1</v>
      </c>
      <c r="Q411" s="46">
        <v>30</v>
      </c>
      <c r="R411" s="46" t="s">
        <v>3373</v>
      </c>
      <c r="S411" s="48">
        <v>9.77</v>
      </c>
      <c r="T411" s="46">
        <v>16</v>
      </c>
      <c r="U411" s="46" t="s">
        <v>3373</v>
      </c>
      <c r="V411" s="48">
        <f t="shared" si="106"/>
        <v>9.9349999999999987</v>
      </c>
      <c r="W411" s="46">
        <f t="shared" si="107"/>
        <v>46</v>
      </c>
      <c r="X411" s="46">
        <f t="shared" si="108"/>
        <v>2</v>
      </c>
      <c r="Y411" s="46">
        <f t="shared" si="109"/>
        <v>1</v>
      </c>
      <c r="Z411" s="46">
        <f t="shared" si="110"/>
        <v>4</v>
      </c>
      <c r="AA411" s="46">
        <f t="shared" si="111"/>
        <v>2</v>
      </c>
      <c r="AB411" s="46">
        <f t="shared" si="112"/>
        <v>6</v>
      </c>
      <c r="AC411" s="48">
        <f t="shared" si="116"/>
        <v>0.94</v>
      </c>
      <c r="AD411" s="48">
        <f t="shared" si="113"/>
        <v>10.047499999999999</v>
      </c>
      <c r="AE411" s="48">
        <f t="shared" si="114"/>
        <v>9.4446499999999993</v>
      </c>
      <c r="AF411" s="46">
        <f t="shared" si="115"/>
        <v>106</v>
      </c>
      <c r="AG411" s="128" t="s">
        <v>3453</v>
      </c>
      <c r="AH411" s="128" t="s">
        <v>3457</v>
      </c>
      <c r="AI411" s="128" t="s">
        <v>3451</v>
      </c>
      <c r="AJ411" s="128" t="s">
        <v>3455</v>
      </c>
      <c r="AK411" s="128" t="s">
        <v>3452</v>
      </c>
      <c r="AL411" s="128" t="s">
        <v>3456</v>
      </c>
      <c r="AM411" s="128" t="s">
        <v>3460</v>
      </c>
      <c r="AN411" s="128" t="s">
        <v>3454</v>
      </c>
      <c r="AO411" s="128" t="s">
        <v>3459</v>
      </c>
      <c r="AP411" s="128" t="s">
        <v>3458</v>
      </c>
      <c r="AQ411" s="191"/>
    </row>
    <row r="412" spans="1:43" s="16" customFormat="1" ht="27.75">
      <c r="A412" s="43">
        <v>405</v>
      </c>
      <c r="B412" s="44" t="s">
        <v>1148</v>
      </c>
      <c r="C412" s="44" t="s">
        <v>324</v>
      </c>
      <c r="D412" s="45" t="s">
        <v>1149</v>
      </c>
      <c r="E412" s="38">
        <v>11</v>
      </c>
      <c r="F412" s="48">
        <v>11.5</v>
      </c>
      <c r="G412" s="46">
        <v>30</v>
      </c>
      <c r="H412" s="46" t="s">
        <v>3373</v>
      </c>
      <c r="I412" s="48">
        <v>9.3000000000000007</v>
      </c>
      <c r="J412" s="46">
        <v>12</v>
      </c>
      <c r="K412" s="46" t="s">
        <v>3373</v>
      </c>
      <c r="L412" s="84">
        <f t="shared" si="102"/>
        <v>10.4</v>
      </c>
      <c r="M412" s="38">
        <f t="shared" si="103"/>
        <v>60</v>
      </c>
      <c r="N412" s="38">
        <f t="shared" si="104"/>
        <v>2</v>
      </c>
      <c r="O412" s="38">
        <f t="shared" si="105"/>
        <v>1</v>
      </c>
      <c r="P412" s="48">
        <v>9.5</v>
      </c>
      <c r="Q412" s="46">
        <v>12</v>
      </c>
      <c r="R412" s="46" t="s">
        <v>3373</v>
      </c>
      <c r="S412" s="48">
        <v>12.88</v>
      </c>
      <c r="T412" s="46">
        <v>30</v>
      </c>
      <c r="U412" s="46" t="s">
        <v>3372</v>
      </c>
      <c r="V412" s="48">
        <f t="shared" si="106"/>
        <v>11.190000000000001</v>
      </c>
      <c r="W412" s="46">
        <f t="shared" si="107"/>
        <v>60</v>
      </c>
      <c r="X412" s="46">
        <f t="shared" si="108"/>
        <v>1</v>
      </c>
      <c r="Y412" s="46">
        <f t="shared" si="109"/>
        <v>1</v>
      </c>
      <c r="Z412" s="46">
        <f t="shared" si="110"/>
        <v>3</v>
      </c>
      <c r="AA412" s="46">
        <f t="shared" si="111"/>
        <v>2</v>
      </c>
      <c r="AB412" s="46">
        <f t="shared" si="112"/>
        <v>5</v>
      </c>
      <c r="AC412" s="48">
        <f t="shared" si="116"/>
        <v>0.95</v>
      </c>
      <c r="AD412" s="48">
        <f t="shared" si="113"/>
        <v>10.795000000000002</v>
      </c>
      <c r="AE412" s="48">
        <f t="shared" si="114"/>
        <v>10.255250000000002</v>
      </c>
      <c r="AF412" s="46">
        <f t="shared" si="115"/>
        <v>120</v>
      </c>
      <c r="AG412" s="128" t="s">
        <v>3456</v>
      </c>
      <c r="AH412" s="128" t="s">
        <v>3452</v>
      </c>
      <c r="AI412" s="128" t="s">
        <v>3453</v>
      </c>
      <c r="AJ412" s="128" t="s">
        <v>3454</v>
      </c>
      <c r="AK412" s="128" t="s">
        <v>3460</v>
      </c>
      <c r="AL412" s="128" t="s">
        <v>3457</v>
      </c>
      <c r="AM412" s="128" t="s">
        <v>3455</v>
      </c>
      <c r="AN412" s="128" t="s">
        <v>3451</v>
      </c>
      <c r="AO412" s="128" t="s">
        <v>3459</v>
      </c>
      <c r="AP412" s="128" t="s">
        <v>3458</v>
      </c>
      <c r="AQ412" s="191"/>
    </row>
    <row r="413" spans="1:43" s="16" customFormat="1" ht="27.75">
      <c r="A413" s="43">
        <v>406</v>
      </c>
      <c r="B413" s="37" t="s">
        <v>1150</v>
      </c>
      <c r="C413" s="37" t="s">
        <v>1151</v>
      </c>
      <c r="D413" s="45" t="s">
        <v>1152</v>
      </c>
      <c r="E413" s="38">
        <v>11</v>
      </c>
      <c r="F413" s="48">
        <v>10.14</v>
      </c>
      <c r="G413" s="46">
        <v>30</v>
      </c>
      <c r="H413" s="46" t="s">
        <v>3372</v>
      </c>
      <c r="I413" s="48">
        <v>10.17</v>
      </c>
      <c r="J413" s="46">
        <v>30</v>
      </c>
      <c r="K413" s="46" t="s">
        <v>3373</v>
      </c>
      <c r="L413" s="84">
        <f t="shared" si="102"/>
        <v>10.155000000000001</v>
      </c>
      <c r="M413" s="38">
        <f t="shared" si="103"/>
        <v>60</v>
      </c>
      <c r="N413" s="38">
        <f t="shared" si="104"/>
        <v>1</v>
      </c>
      <c r="O413" s="38">
        <f t="shared" si="105"/>
        <v>0</v>
      </c>
      <c r="P413" s="48">
        <v>8.66</v>
      </c>
      <c r="Q413" s="46">
        <v>10</v>
      </c>
      <c r="R413" s="46" t="s">
        <v>3373</v>
      </c>
      <c r="S413" s="48">
        <v>10.46</v>
      </c>
      <c r="T413" s="46">
        <v>30</v>
      </c>
      <c r="U413" s="46" t="s">
        <v>3373</v>
      </c>
      <c r="V413" s="48">
        <f t="shared" si="106"/>
        <v>9.56</v>
      </c>
      <c r="W413" s="46">
        <f t="shared" si="107"/>
        <v>40</v>
      </c>
      <c r="X413" s="46">
        <f t="shared" si="108"/>
        <v>2</v>
      </c>
      <c r="Y413" s="46">
        <f t="shared" si="109"/>
        <v>1</v>
      </c>
      <c r="Z413" s="46">
        <f t="shared" si="110"/>
        <v>3</v>
      </c>
      <c r="AA413" s="46">
        <f t="shared" si="111"/>
        <v>1</v>
      </c>
      <c r="AB413" s="46">
        <f t="shared" si="112"/>
        <v>4</v>
      </c>
      <c r="AC413" s="48">
        <f>IF(AB413=0,0.86,IF(AB413=1,0.85,IF(AB413=2,0.84,IF(AB413=3,0.83,IF(AB413=4,0.82,IF(AB413=5,0.81,IF(AB413=6,0.8)))))))</f>
        <v>0.82</v>
      </c>
      <c r="AD413" s="48">
        <f t="shared" si="113"/>
        <v>9.8575000000000017</v>
      </c>
      <c r="AE413" s="48">
        <f t="shared" si="114"/>
        <v>8.0831500000000016</v>
      </c>
      <c r="AF413" s="46">
        <f t="shared" si="115"/>
        <v>100</v>
      </c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91"/>
    </row>
    <row r="414" spans="1:43" s="16" customFormat="1" ht="27.75">
      <c r="A414" s="43">
        <v>407</v>
      </c>
      <c r="B414" s="37" t="s">
        <v>1153</v>
      </c>
      <c r="C414" s="37" t="s">
        <v>1154</v>
      </c>
      <c r="D414" s="38" t="s">
        <v>1142</v>
      </c>
      <c r="E414" s="38">
        <v>11</v>
      </c>
      <c r="F414" s="48">
        <v>13.52</v>
      </c>
      <c r="G414" s="46">
        <v>30</v>
      </c>
      <c r="H414" s="46" t="s">
        <v>3372</v>
      </c>
      <c r="I414" s="48">
        <v>12.09</v>
      </c>
      <c r="J414" s="46">
        <v>30</v>
      </c>
      <c r="K414" s="46" t="s">
        <v>3372</v>
      </c>
      <c r="L414" s="84">
        <f t="shared" si="102"/>
        <v>12.805</v>
      </c>
      <c r="M414" s="38">
        <f t="shared" si="103"/>
        <v>60</v>
      </c>
      <c r="N414" s="38">
        <f t="shared" si="104"/>
        <v>0</v>
      </c>
      <c r="O414" s="38">
        <f t="shared" si="105"/>
        <v>0</v>
      </c>
      <c r="P414" s="48">
        <v>13.36</v>
      </c>
      <c r="Q414" s="46">
        <v>30</v>
      </c>
      <c r="R414" s="46" t="s">
        <v>3372</v>
      </c>
      <c r="S414" s="48">
        <v>16.46</v>
      </c>
      <c r="T414" s="46">
        <v>30</v>
      </c>
      <c r="U414" s="46" t="s">
        <v>3372</v>
      </c>
      <c r="V414" s="48">
        <f t="shared" si="106"/>
        <v>14.91</v>
      </c>
      <c r="W414" s="46">
        <f t="shared" si="107"/>
        <v>60</v>
      </c>
      <c r="X414" s="46">
        <f t="shared" si="108"/>
        <v>0</v>
      </c>
      <c r="Y414" s="46">
        <f t="shared" si="109"/>
        <v>0</v>
      </c>
      <c r="Z414" s="46">
        <f t="shared" si="110"/>
        <v>0</v>
      </c>
      <c r="AA414" s="46">
        <f t="shared" si="111"/>
        <v>0</v>
      </c>
      <c r="AB414" s="46">
        <f t="shared" si="112"/>
        <v>0</v>
      </c>
      <c r="AC414" s="48">
        <f>IF(AB414=0,1,IF(AB414=1,0.99,IF(AB414=2,0.98,IF(AB414=3,0.97,IF(AB414=4,0.96,IF(AB414=5,0.95,IF(AB414=6,0.94)))))))</f>
        <v>1</v>
      </c>
      <c r="AD414" s="48">
        <f t="shared" si="113"/>
        <v>13.8575</v>
      </c>
      <c r="AE414" s="48">
        <f t="shared" si="114"/>
        <v>13.8575</v>
      </c>
      <c r="AF414" s="46">
        <f t="shared" si="115"/>
        <v>120</v>
      </c>
      <c r="AG414" s="128" t="s">
        <v>3451</v>
      </c>
      <c r="AH414" s="128" t="s">
        <v>3452</v>
      </c>
      <c r="AI414" s="128" t="s">
        <v>3453</v>
      </c>
      <c r="AJ414" s="128" t="s">
        <v>3455</v>
      </c>
      <c r="AK414" s="128" t="s">
        <v>3454</v>
      </c>
      <c r="AL414" s="128" t="s">
        <v>3456</v>
      </c>
      <c r="AM414" s="128" t="s">
        <v>3457</v>
      </c>
      <c r="AN414" s="128" t="s">
        <v>3459</v>
      </c>
      <c r="AO414" s="128" t="s">
        <v>3460</v>
      </c>
      <c r="AP414" s="128" t="s">
        <v>3458</v>
      </c>
      <c r="AQ414" s="191"/>
    </row>
    <row r="415" spans="1:43" s="16" customFormat="1" ht="27.75">
      <c r="A415" s="43">
        <v>408</v>
      </c>
      <c r="B415" s="37" t="s">
        <v>1156</v>
      </c>
      <c r="C415" s="37" t="s">
        <v>257</v>
      </c>
      <c r="D415" s="38" t="s">
        <v>1145</v>
      </c>
      <c r="E415" s="38">
        <v>11</v>
      </c>
      <c r="F415" s="48">
        <v>10.64</v>
      </c>
      <c r="G415" s="46">
        <v>30</v>
      </c>
      <c r="H415" s="46" t="s">
        <v>3372</v>
      </c>
      <c r="I415" s="48">
        <v>10.14</v>
      </c>
      <c r="J415" s="46">
        <v>30</v>
      </c>
      <c r="K415" s="46" t="s">
        <v>3373</v>
      </c>
      <c r="L415" s="84">
        <f t="shared" si="102"/>
        <v>10.39</v>
      </c>
      <c r="M415" s="38">
        <f t="shared" si="103"/>
        <v>60</v>
      </c>
      <c r="N415" s="38">
        <f t="shared" si="104"/>
        <v>1</v>
      </c>
      <c r="O415" s="38">
        <f t="shared" si="105"/>
        <v>0</v>
      </c>
      <c r="P415" s="48">
        <v>8.33</v>
      </c>
      <c r="Q415" s="46">
        <v>10</v>
      </c>
      <c r="R415" s="46" t="s">
        <v>3373</v>
      </c>
      <c r="S415" s="48">
        <v>12.08</v>
      </c>
      <c r="T415" s="46">
        <v>30</v>
      </c>
      <c r="U415" s="46" t="s">
        <v>3372</v>
      </c>
      <c r="V415" s="48">
        <f t="shared" si="106"/>
        <v>10.205</v>
      </c>
      <c r="W415" s="46">
        <f t="shared" si="107"/>
        <v>60</v>
      </c>
      <c r="X415" s="46">
        <f t="shared" si="108"/>
        <v>1</v>
      </c>
      <c r="Y415" s="46">
        <f t="shared" si="109"/>
        <v>1</v>
      </c>
      <c r="Z415" s="46">
        <f t="shared" si="110"/>
        <v>2</v>
      </c>
      <c r="AA415" s="46">
        <f t="shared" si="111"/>
        <v>1</v>
      </c>
      <c r="AB415" s="46">
        <f t="shared" si="112"/>
        <v>3</v>
      </c>
      <c r="AC415" s="48">
        <f>IF(AB415=0,1,IF(AB415=1,0.99,IF(AB415=2,0.98,IF(AB415=3,0.97,IF(AB415=4,0.96,IF(AB415=5,0.95,IF(AB415=6,0.94)))))))</f>
        <v>0.97</v>
      </c>
      <c r="AD415" s="48">
        <f t="shared" si="113"/>
        <v>10.297499999999999</v>
      </c>
      <c r="AE415" s="48">
        <f t="shared" si="114"/>
        <v>9.9885749999999991</v>
      </c>
      <c r="AF415" s="46">
        <f t="shared" si="115"/>
        <v>120</v>
      </c>
      <c r="AG415" s="128" t="s">
        <v>3456</v>
      </c>
      <c r="AH415" s="128" t="s">
        <v>3452</v>
      </c>
      <c r="AI415" s="128" t="s">
        <v>3455</v>
      </c>
      <c r="AJ415" s="128" t="s">
        <v>3457</v>
      </c>
      <c r="AK415" s="128" t="s">
        <v>3451</v>
      </c>
      <c r="AL415" s="128" t="s">
        <v>3453</v>
      </c>
      <c r="AM415" s="128" t="s">
        <v>3460</v>
      </c>
      <c r="AN415" s="128" t="s">
        <v>3454</v>
      </c>
      <c r="AO415" s="128" t="s">
        <v>3459</v>
      </c>
      <c r="AP415" s="128" t="s">
        <v>3458</v>
      </c>
      <c r="AQ415" s="191"/>
    </row>
    <row r="416" spans="1:43" s="16" customFormat="1" ht="27.75">
      <c r="A416" s="43">
        <v>409</v>
      </c>
      <c r="B416" s="37" t="s">
        <v>1158</v>
      </c>
      <c r="C416" s="37" t="s">
        <v>930</v>
      </c>
      <c r="D416" s="38" t="s">
        <v>1147</v>
      </c>
      <c r="E416" s="38">
        <v>11</v>
      </c>
      <c r="F416" s="48">
        <v>13.43</v>
      </c>
      <c r="G416" s="46">
        <v>30</v>
      </c>
      <c r="H416" s="46" t="s">
        <v>3372</v>
      </c>
      <c r="I416" s="48">
        <v>12.23</v>
      </c>
      <c r="J416" s="46">
        <v>30</v>
      </c>
      <c r="K416" s="46" t="s">
        <v>3372</v>
      </c>
      <c r="L416" s="84">
        <f t="shared" si="102"/>
        <v>12.83</v>
      </c>
      <c r="M416" s="38">
        <f t="shared" si="103"/>
        <v>60</v>
      </c>
      <c r="N416" s="38">
        <f t="shared" si="104"/>
        <v>0</v>
      </c>
      <c r="O416" s="38">
        <f t="shared" si="105"/>
        <v>0</v>
      </c>
      <c r="P416" s="48">
        <v>11.54</v>
      </c>
      <c r="Q416" s="46">
        <v>30</v>
      </c>
      <c r="R416" s="46" t="s">
        <v>3372</v>
      </c>
      <c r="S416" s="48">
        <v>13.8</v>
      </c>
      <c r="T416" s="46">
        <v>30</v>
      </c>
      <c r="U416" s="46" t="s">
        <v>3372</v>
      </c>
      <c r="V416" s="48">
        <f t="shared" si="106"/>
        <v>12.67</v>
      </c>
      <c r="W416" s="46">
        <f t="shared" si="107"/>
        <v>60</v>
      </c>
      <c r="X416" s="46">
        <f t="shared" si="108"/>
        <v>0</v>
      </c>
      <c r="Y416" s="46">
        <f t="shared" si="109"/>
        <v>0</v>
      </c>
      <c r="Z416" s="46">
        <f t="shared" si="110"/>
        <v>0</v>
      </c>
      <c r="AA416" s="46">
        <f t="shared" si="111"/>
        <v>0</v>
      </c>
      <c r="AB416" s="46">
        <f t="shared" si="112"/>
        <v>0</v>
      </c>
      <c r="AC416" s="48">
        <f t="shared" ref="AC416:AC421" si="117">IF(AB416=0,1,IF(AB416=1,0.99,IF(AB416=2,0.98,IF(AB416=3,0.97,IF(AB416=4,0.96,IF(AB416=5,0.95,IF(AB416=6,0.94)))))))</f>
        <v>1</v>
      </c>
      <c r="AD416" s="48">
        <f t="shared" si="113"/>
        <v>12.75</v>
      </c>
      <c r="AE416" s="48">
        <f t="shared" si="114"/>
        <v>12.75</v>
      </c>
      <c r="AF416" s="46">
        <f t="shared" si="115"/>
        <v>120</v>
      </c>
      <c r="AG416" s="128" t="s">
        <v>3453</v>
      </c>
      <c r="AH416" s="128" t="s">
        <v>3451</v>
      </c>
      <c r="AI416" s="128" t="s">
        <v>3456</v>
      </c>
      <c r="AJ416" s="128" t="s">
        <v>3455</v>
      </c>
      <c r="AK416" s="128" t="s">
        <v>3452</v>
      </c>
      <c r="AL416" s="128" t="s">
        <v>3460</v>
      </c>
      <c r="AM416" s="128" t="s">
        <v>3459</v>
      </c>
      <c r="AN416" s="128" t="s">
        <v>3454</v>
      </c>
      <c r="AO416" s="128" t="s">
        <v>3457</v>
      </c>
      <c r="AP416" s="128" t="s">
        <v>3458</v>
      </c>
      <c r="AQ416" s="191"/>
    </row>
    <row r="417" spans="1:43" s="16" customFormat="1" ht="27.75">
      <c r="A417" s="43">
        <v>410</v>
      </c>
      <c r="B417" s="68" t="s">
        <v>1160</v>
      </c>
      <c r="C417" s="68" t="s">
        <v>1161</v>
      </c>
      <c r="D417" s="45" t="s">
        <v>1220</v>
      </c>
      <c r="E417" s="38">
        <v>11</v>
      </c>
      <c r="F417" s="48">
        <v>10</v>
      </c>
      <c r="G417" s="46">
        <v>30</v>
      </c>
      <c r="H417" s="46" t="s">
        <v>3372</v>
      </c>
      <c r="I417" s="48">
        <v>12.41</v>
      </c>
      <c r="J417" s="46">
        <v>30</v>
      </c>
      <c r="K417" s="46" t="s">
        <v>3372</v>
      </c>
      <c r="L417" s="84">
        <f t="shared" si="102"/>
        <v>11.205</v>
      </c>
      <c r="M417" s="38">
        <f t="shared" si="103"/>
        <v>60</v>
      </c>
      <c r="N417" s="38">
        <f t="shared" si="104"/>
        <v>0</v>
      </c>
      <c r="O417" s="38">
        <f t="shared" si="105"/>
        <v>0</v>
      </c>
      <c r="P417" s="48">
        <v>13.1</v>
      </c>
      <c r="Q417" s="46">
        <v>30</v>
      </c>
      <c r="R417" s="46" t="s">
        <v>3372</v>
      </c>
      <c r="S417" s="48">
        <v>14.4</v>
      </c>
      <c r="T417" s="46">
        <v>30</v>
      </c>
      <c r="U417" s="46" t="s">
        <v>3372</v>
      </c>
      <c r="V417" s="48">
        <f t="shared" si="106"/>
        <v>13.75</v>
      </c>
      <c r="W417" s="46">
        <f t="shared" si="107"/>
        <v>60</v>
      </c>
      <c r="X417" s="46">
        <f t="shared" si="108"/>
        <v>0</v>
      </c>
      <c r="Y417" s="46">
        <f t="shared" si="109"/>
        <v>0</v>
      </c>
      <c r="Z417" s="46">
        <f t="shared" si="110"/>
        <v>0</v>
      </c>
      <c r="AA417" s="46">
        <f t="shared" si="111"/>
        <v>0</v>
      </c>
      <c r="AB417" s="46">
        <f t="shared" si="112"/>
        <v>0</v>
      </c>
      <c r="AC417" s="48">
        <f>IF(AB417=0,86,IF(AB417=1,0.85,IF(AB417=2,0.84,IF(AB417=3,0.83,IF(AB417=4,0.82,IF(AB417=5,0.81,IF(AB417=6,0.8)))))))</f>
        <v>86</v>
      </c>
      <c r="AD417" s="48">
        <f t="shared" si="113"/>
        <v>12.477499999999999</v>
      </c>
      <c r="AE417" s="48">
        <f t="shared" si="114"/>
        <v>1073.0649999999998</v>
      </c>
      <c r="AF417" s="46">
        <f t="shared" si="115"/>
        <v>120</v>
      </c>
      <c r="AG417" s="128" t="s">
        <v>3453</v>
      </c>
      <c r="AH417" s="128" t="s">
        <v>3451</v>
      </c>
      <c r="AI417" s="128" t="s">
        <v>3455</v>
      </c>
      <c r="AJ417" s="128" t="s">
        <v>3454</v>
      </c>
      <c r="AK417" s="128" t="s">
        <v>3452</v>
      </c>
      <c r="AL417" s="128" t="s">
        <v>3457</v>
      </c>
      <c r="AM417" s="128" t="s">
        <v>3456</v>
      </c>
      <c r="AN417" s="128" t="s">
        <v>3460</v>
      </c>
      <c r="AO417" s="128" t="s">
        <v>3459</v>
      </c>
      <c r="AP417" s="128" t="s">
        <v>3458</v>
      </c>
      <c r="AQ417" s="191"/>
    </row>
    <row r="418" spans="1:43" s="16" customFormat="1" ht="27.75">
      <c r="A418" s="43">
        <v>411</v>
      </c>
      <c r="B418" s="37" t="s">
        <v>1163</v>
      </c>
      <c r="C418" s="37" t="s">
        <v>1164</v>
      </c>
      <c r="D418" s="45" t="s">
        <v>1155</v>
      </c>
      <c r="E418" s="38">
        <v>11</v>
      </c>
      <c r="F418" s="48">
        <v>11.13</v>
      </c>
      <c r="G418" s="46">
        <v>30</v>
      </c>
      <c r="H418" s="46" t="s">
        <v>3372</v>
      </c>
      <c r="I418" s="48">
        <v>10.71</v>
      </c>
      <c r="J418" s="46">
        <v>30</v>
      </c>
      <c r="K418" s="46" t="s">
        <v>3372</v>
      </c>
      <c r="L418" s="84">
        <f t="shared" si="102"/>
        <v>10.920000000000002</v>
      </c>
      <c r="M418" s="38">
        <f t="shared" si="103"/>
        <v>60</v>
      </c>
      <c r="N418" s="38">
        <f t="shared" si="104"/>
        <v>0</v>
      </c>
      <c r="O418" s="38">
        <f t="shared" si="105"/>
        <v>0</v>
      </c>
      <c r="P418" s="48">
        <v>10.34</v>
      </c>
      <c r="Q418" s="46">
        <v>30</v>
      </c>
      <c r="R418" s="46" t="s">
        <v>3372</v>
      </c>
      <c r="S418" s="48">
        <v>14.78</v>
      </c>
      <c r="T418" s="46">
        <v>30</v>
      </c>
      <c r="U418" s="46" t="s">
        <v>3372</v>
      </c>
      <c r="V418" s="48">
        <f t="shared" si="106"/>
        <v>12.559999999999999</v>
      </c>
      <c r="W418" s="46">
        <f t="shared" si="107"/>
        <v>60</v>
      </c>
      <c r="X418" s="46">
        <f t="shared" si="108"/>
        <v>0</v>
      </c>
      <c r="Y418" s="46">
        <f t="shared" si="109"/>
        <v>0</v>
      </c>
      <c r="Z418" s="46">
        <f t="shared" si="110"/>
        <v>0</v>
      </c>
      <c r="AA418" s="46">
        <f t="shared" si="111"/>
        <v>0</v>
      </c>
      <c r="AB418" s="46">
        <f t="shared" si="112"/>
        <v>0</v>
      </c>
      <c r="AC418" s="48">
        <f t="shared" si="117"/>
        <v>1</v>
      </c>
      <c r="AD418" s="48">
        <f t="shared" si="113"/>
        <v>11.74</v>
      </c>
      <c r="AE418" s="48">
        <f t="shared" si="114"/>
        <v>11.74</v>
      </c>
      <c r="AF418" s="46">
        <f t="shared" si="115"/>
        <v>120</v>
      </c>
      <c r="AG418" s="128" t="s">
        <v>3451</v>
      </c>
      <c r="AH418" s="128" t="s">
        <v>3460</v>
      </c>
      <c r="AI418" s="128" t="s">
        <v>3456</v>
      </c>
      <c r="AJ418" s="128" t="s">
        <v>3452</v>
      </c>
      <c r="AK418" s="128" t="s">
        <v>3454</v>
      </c>
      <c r="AL418" s="128" t="s">
        <v>3457</v>
      </c>
      <c r="AM418" s="128" t="s">
        <v>3455</v>
      </c>
      <c r="AN418" s="128" t="s">
        <v>3459</v>
      </c>
      <c r="AO418" s="128" t="s">
        <v>3453</v>
      </c>
      <c r="AP418" s="128" t="s">
        <v>3458</v>
      </c>
      <c r="AQ418" s="191"/>
    </row>
    <row r="419" spans="1:43" s="16" customFormat="1" ht="27.75">
      <c r="A419" s="43">
        <v>412</v>
      </c>
      <c r="B419" s="37" t="s">
        <v>1166</v>
      </c>
      <c r="C419" s="37" t="s">
        <v>1167</v>
      </c>
      <c r="D419" s="38" t="s">
        <v>1157</v>
      </c>
      <c r="E419" s="38">
        <v>11</v>
      </c>
      <c r="F419" s="48">
        <v>10.56</v>
      </c>
      <c r="G419" s="46">
        <v>30</v>
      </c>
      <c r="H419" s="46" t="s">
        <v>3373</v>
      </c>
      <c r="I419" s="48">
        <v>12.1</v>
      </c>
      <c r="J419" s="46">
        <v>30</v>
      </c>
      <c r="K419" s="46" t="s">
        <v>3372</v>
      </c>
      <c r="L419" s="84">
        <f t="shared" si="102"/>
        <v>11.33</v>
      </c>
      <c r="M419" s="38">
        <f t="shared" si="103"/>
        <v>60</v>
      </c>
      <c r="N419" s="38">
        <f t="shared" si="104"/>
        <v>1</v>
      </c>
      <c r="O419" s="38">
        <f t="shared" si="105"/>
        <v>0</v>
      </c>
      <c r="P419" s="48">
        <v>12.4</v>
      </c>
      <c r="Q419" s="46">
        <v>30</v>
      </c>
      <c r="R419" s="46" t="s">
        <v>3372</v>
      </c>
      <c r="S419" s="48">
        <v>13.62</v>
      </c>
      <c r="T419" s="46">
        <v>30</v>
      </c>
      <c r="U419" s="46" t="s">
        <v>3372</v>
      </c>
      <c r="V419" s="48">
        <f t="shared" si="106"/>
        <v>13.01</v>
      </c>
      <c r="W419" s="46">
        <f t="shared" si="107"/>
        <v>60</v>
      </c>
      <c r="X419" s="46">
        <f t="shared" si="108"/>
        <v>0</v>
      </c>
      <c r="Y419" s="46">
        <f t="shared" si="109"/>
        <v>0</v>
      </c>
      <c r="Z419" s="46">
        <f t="shared" si="110"/>
        <v>1</v>
      </c>
      <c r="AA419" s="46">
        <f t="shared" si="111"/>
        <v>0</v>
      </c>
      <c r="AB419" s="46">
        <f t="shared" si="112"/>
        <v>1</v>
      </c>
      <c r="AC419" s="48">
        <f>IF(AB419=0,93,IF(AB419=1,0.92,IF(AB419=2,0.91,IF(AB419=3,0.9,IF(AB419=4,0.89,IF(AB419=5,0.88,IF(AB419=6,0.87)))))))</f>
        <v>0.92</v>
      </c>
      <c r="AD419" s="48">
        <f t="shared" si="113"/>
        <v>12.17</v>
      </c>
      <c r="AE419" s="48">
        <f t="shared" si="114"/>
        <v>11.196400000000001</v>
      </c>
      <c r="AF419" s="46">
        <f t="shared" si="115"/>
        <v>120</v>
      </c>
      <c r="AG419" s="128" t="s">
        <v>3457</v>
      </c>
      <c r="AH419" s="128" t="s">
        <v>3451</v>
      </c>
      <c r="AI419" s="128" t="s">
        <v>3454</v>
      </c>
      <c r="AJ419" s="128" t="s">
        <v>3453</v>
      </c>
      <c r="AK419" s="128" t="s">
        <v>3455</v>
      </c>
      <c r="AL419" s="128" t="s">
        <v>3456</v>
      </c>
      <c r="AM419" s="128" t="s">
        <v>3452</v>
      </c>
      <c r="AN419" s="128" t="s">
        <v>3460</v>
      </c>
      <c r="AO419" s="128" t="s">
        <v>3458</v>
      </c>
      <c r="AP419" s="128" t="s">
        <v>3459</v>
      </c>
      <c r="AQ419" s="191"/>
    </row>
    <row r="420" spans="1:43" s="16" customFormat="1" ht="27.75">
      <c r="A420" s="43">
        <v>413</v>
      </c>
      <c r="B420" s="37" t="s">
        <v>1168</v>
      </c>
      <c r="C420" s="37" t="s">
        <v>1169</v>
      </c>
      <c r="D420" s="38" t="s">
        <v>1159</v>
      </c>
      <c r="E420" s="38">
        <v>11</v>
      </c>
      <c r="F420" s="48">
        <v>11.38</v>
      </c>
      <c r="G420" s="46">
        <v>30</v>
      </c>
      <c r="H420" s="46" t="s">
        <v>3372</v>
      </c>
      <c r="I420" s="48">
        <v>12.61</v>
      </c>
      <c r="J420" s="46">
        <v>30</v>
      </c>
      <c r="K420" s="46" t="s">
        <v>3372</v>
      </c>
      <c r="L420" s="84">
        <f t="shared" si="102"/>
        <v>11.995000000000001</v>
      </c>
      <c r="M420" s="38">
        <f t="shared" si="103"/>
        <v>60</v>
      </c>
      <c r="N420" s="38">
        <f t="shared" si="104"/>
        <v>0</v>
      </c>
      <c r="O420" s="38">
        <f t="shared" si="105"/>
        <v>0</v>
      </c>
      <c r="P420" s="48">
        <v>12.57</v>
      </c>
      <c r="Q420" s="46">
        <v>30</v>
      </c>
      <c r="R420" s="46" t="s">
        <v>3372</v>
      </c>
      <c r="S420" s="48">
        <v>15.87</v>
      </c>
      <c r="T420" s="46">
        <v>30</v>
      </c>
      <c r="U420" s="46" t="s">
        <v>3372</v>
      </c>
      <c r="V420" s="48">
        <f t="shared" si="106"/>
        <v>14.219999999999999</v>
      </c>
      <c r="W420" s="46">
        <f t="shared" si="107"/>
        <v>60</v>
      </c>
      <c r="X420" s="46">
        <f t="shared" si="108"/>
        <v>0</v>
      </c>
      <c r="Y420" s="46">
        <f t="shared" si="109"/>
        <v>0</v>
      </c>
      <c r="Z420" s="46">
        <f t="shared" si="110"/>
        <v>0</v>
      </c>
      <c r="AA420" s="46">
        <f t="shared" si="111"/>
        <v>0</v>
      </c>
      <c r="AB420" s="46">
        <f t="shared" si="112"/>
        <v>0</v>
      </c>
      <c r="AC420" s="48">
        <f t="shared" si="117"/>
        <v>1</v>
      </c>
      <c r="AD420" s="48">
        <f t="shared" si="113"/>
        <v>13.1075</v>
      </c>
      <c r="AE420" s="48">
        <f t="shared" si="114"/>
        <v>13.1075</v>
      </c>
      <c r="AF420" s="46">
        <f t="shared" si="115"/>
        <v>120</v>
      </c>
      <c r="AG420" s="128" t="s">
        <v>3451</v>
      </c>
      <c r="AH420" s="128" t="s">
        <v>3453</v>
      </c>
      <c r="AI420" s="128" t="s">
        <v>3456</v>
      </c>
      <c r="AJ420" s="128" t="s">
        <v>3457</v>
      </c>
      <c r="AK420" s="128" t="s">
        <v>3452</v>
      </c>
      <c r="AL420" s="128" t="s">
        <v>3454</v>
      </c>
      <c r="AM420" s="128" t="s">
        <v>3455</v>
      </c>
      <c r="AN420" s="128" t="s">
        <v>3460</v>
      </c>
      <c r="AO420" s="128" t="s">
        <v>3459</v>
      </c>
      <c r="AP420" s="128" t="s">
        <v>3458</v>
      </c>
      <c r="AQ420" s="191"/>
    </row>
    <row r="421" spans="1:43" s="16" customFormat="1" ht="27.75">
      <c r="A421" s="43">
        <v>414</v>
      </c>
      <c r="B421" s="44" t="s">
        <v>1171</v>
      </c>
      <c r="C421" s="44" t="s">
        <v>851</v>
      </c>
      <c r="D421" s="38" t="s">
        <v>1162</v>
      </c>
      <c r="E421" s="38">
        <v>11</v>
      </c>
      <c r="F421" s="48">
        <v>13.93</v>
      </c>
      <c r="G421" s="46">
        <v>30</v>
      </c>
      <c r="H421" s="46" t="s">
        <v>3372</v>
      </c>
      <c r="I421" s="48">
        <v>10.84</v>
      </c>
      <c r="J421" s="46">
        <v>30</v>
      </c>
      <c r="K421" s="46" t="s">
        <v>3372</v>
      </c>
      <c r="L421" s="84">
        <f t="shared" si="102"/>
        <v>12.385</v>
      </c>
      <c r="M421" s="38">
        <f t="shared" si="103"/>
        <v>60</v>
      </c>
      <c r="N421" s="38">
        <f t="shared" si="104"/>
        <v>0</v>
      </c>
      <c r="O421" s="38">
        <f t="shared" si="105"/>
        <v>0</v>
      </c>
      <c r="P421" s="48">
        <v>12.9</v>
      </c>
      <c r="Q421" s="46">
        <v>30</v>
      </c>
      <c r="R421" s="46" t="s">
        <v>3372</v>
      </c>
      <c r="S421" s="48">
        <v>13.74</v>
      </c>
      <c r="T421" s="46">
        <v>30</v>
      </c>
      <c r="U421" s="46" t="s">
        <v>3372</v>
      </c>
      <c r="V421" s="48">
        <f t="shared" si="106"/>
        <v>13.32</v>
      </c>
      <c r="W421" s="46">
        <f t="shared" si="107"/>
        <v>60</v>
      </c>
      <c r="X421" s="46">
        <f t="shared" si="108"/>
        <v>0</v>
      </c>
      <c r="Y421" s="46">
        <f t="shared" si="109"/>
        <v>0</v>
      </c>
      <c r="Z421" s="46">
        <f t="shared" si="110"/>
        <v>0</v>
      </c>
      <c r="AA421" s="46">
        <f t="shared" si="111"/>
        <v>0</v>
      </c>
      <c r="AB421" s="46">
        <f t="shared" si="112"/>
        <v>0</v>
      </c>
      <c r="AC421" s="48">
        <f t="shared" si="117"/>
        <v>1</v>
      </c>
      <c r="AD421" s="48">
        <f t="shared" si="113"/>
        <v>12.852499999999999</v>
      </c>
      <c r="AE421" s="48">
        <f t="shared" si="114"/>
        <v>12.852499999999999</v>
      </c>
      <c r="AF421" s="46">
        <f t="shared" si="115"/>
        <v>120</v>
      </c>
      <c r="AG421" s="128" t="s">
        <v>3451</v>
      </c>
      <c r="AH421" s="128" t="s">
        <v>3453</v>
      </c>
      <c r="AI421" s="128" t="s">
        <v>3456</v>
      </c>
      <c r="AJ421" s="128" t="s">
        <v>3457</v>
      </c>
      <c r="AK421" s="128" t="s">
        <v>3452</v>
      </c>
      <c r="AL421" s="128" t="s">
        <v>3454</v>
      </c>
      <c r="AM421" s="128" t="s">
        <v>3460</v>
      </c>
      <c r="AN421" s="128" t="s">
        <v>3455</v>
      </c>
      <c r="AO421" s="128" t="s">
        <v>3459</v>
      </c>
      <c r="AP421" s="128" t="s">
        <v>3458</v>
      </c>
      <c r="AQ421" s="191"/>
    </row>
    <row r="422" spans="1:43" s="16" customFormat="1" ht="27.75">
      <c r="A422" s="43">
        <v>415</v>
      </c>
      <c r="B422" s="37" t="s">
        <v>1173</v>
      </c>
      <c r="C422" s="37" t="s">
        <v>1175</v>
      </c>
      <c r="D422" s="45" t="s">
        <v>3430</v>
      </c>
      <c r="E422" s="38">
        <v>11</v>
      </c>
      <c r="F422" s="48">
        <v>11.04</v>
      </c>
      <c r="G422" s="46">
        <v>30</v>
      </c>
      <c r="H422" s="46" t="s">
        <v>3372</v>
      </c>
      <c r="I422" s="48">
        <v>11.06</v>
      </c>
      <c r="J422" s="46">
        <v>30</v>
      </c>
      <c r="K422" s="46" t="s">
        <v>3372</v>
      </c>
      <c r="L422" s="84">
        <f t="shared" si="102"/>
        <v>11.05</v>
      </c>
      <c r="M422" s="38">
        <f t="shared" si="103"/>
        <v>60</v>
      </c>
      <c r="N422" s="38">
        <f t="shared" si="104"/>
        <v>0</v>
      </c>
      <c r="O422" s="38">
        <f t="shared" si="105"/>
        <v>0</v>
      </c>
      <c r="P422" s="48">
        <v>10.029999999999999</v>
      </c>
      <c r="Q422" s="46">
        <v>30</v>
      </c>
      <c r="R422" s="46" t="s">
        <v>3372</v>
      </c>
      <c r="S422" s="48">
        <v>16.54</v>
      </c>
      <c r="T422" s="46">
        <v>30</v>
      </c>
      <c r="U422" s="46" t="s">
        <v>3372</v>
      </c>
      <c r="V422" s="48">
        <f t="shared" si="106"/>
        <v>13.285</v>
      </c>
      <c r="W422" s="46">
        <f t="shared" si="107"/>
        <v>60</v>
      </c>
      <c r="X422" s="46">
        <f t="shared" si="108"/>
        <v>0</v>
      </c>
      <c r="Y422" s="46">
        <f t="shared" si="109"/>
        <v>0</v>
      </c>
      <c r="Z422" s="46">
        <f t="shared" si="110"/>
        <v>0</v>
      </c>
      <c r="AA422" s="46">
        <f t="shared" si="111"/>
        <v>0</v>
      </c>
      <c r="AB422" s="46">
        <f t="shared" si="112"/>
        <v>0</v>
      </c>
      <c r="AC422" s="48">
        <f>IF(AB422=0,0.93,IF(AB422=1,0.92,IF(AB422=2,0.91,IF(AB422=3,0.9,IF(AB422=4,0.89,IF(AB422=5,0.88,IF(AB422=6,0.87)))))))</f>
        <v>0.93</v>
      </c>
      <c r="AD422" s="48">
        <f t="shared" si="113"/>
        <v>12.1675</v>
      </c>
      <c r="AE422" s="48">
        <f t="shared" si="114"/>
        <v>11.315775</v>
      </c>
      <c r="AF422" s="46">
        <f t="shared" si="115"/>
        <v>120</v>
      </c>
      <c r="AG422" s="128" t="s">
        <v>3453</v>
      </c>
      <c r="AH422" s="128" t="s">
        <v>3451</v>
      </c>
      <c r="AI422" s="128" t="s">
        <v>3456</v>
      </c>
      <c r="AJ422" s="128" t="s">
        <v>3455</v>
      </c>
      <c r="AK422" s="128" t="s">
        <v>3452</v>
      </c>
      <c r="AL422" s="128" t="s">
        <v>3457</v>
      </c>
      <c r="AM422" s="128" t="s">
        <v>3454</v>
      </c>
      <c r="AN422" s="128" t="s">
        <v>3460</v>
      </c>
      <c r="AO422" s="128" t="s">
        <v>3459</v>
      </c>
      <c r="AP422" s="128" t="s">
        <v>3458</v>
      </c>
      <c r="AQ422" s="191"/>
    </row>
    <row r="423" spans="1:43" s="16" customFormat="1" ht="27.75">
      <c r="A423" s="43">
        <v>416</v>
      </c>
      <c r="B423" s="44" t="s">
        <v>1173</v>
      </c>
      <c r="C423" s="44" t="s">
        <v>110</v>
      </c>
      <c r="D423" s="38" t="s">
        <v>1165</v>
      </c>
      <c r="E423" s="38">
        <v>11</v>
      </c>
      <c r="F423" s="48">
        <v>11.62</v>
      </c>
      <c r="G423" s="46">
        <v>30</v>
      </c>
      <c r="H423" s="46" t="s">
        <v>3372</v>
      </c>
      <c r="I423" s="48">
        <v>9.4600000000000009</v>
      </c>
      <c r="J423" s="46">
        <v>23</v>
      </c>
      <c r="K423" s="46" t="s">
        <v>3372</v>
      </c>
      <c r="L423" s="84">
        <f t="shared" si="102"/>
        <v>10.54</v>
      </c>
      <c r="M423" s="38">
        <f t="shared" si="103"/>
        <v>60</v>
      </c>
      <c r="N423" s="38">
        <f t="shared" si="104"/>
        <v>0</v>
      </c>
      <c r="O423" s="38">
        <f t="shared" si="105"/>
        <v>1</v>
      </c>
      <c r="P423" s="48">
        <v>11.05</v>
      </c>
      <c r="Q423" s="46">
        <v>30</v>
      </c>
      <c r="R423" s="46" t="s">
        <v>3372</v>
      </c>
      <c r="S423" s="48">
        <v>13.65</v>
      </c>
      <c r="T423" s="46">
        <v>30</v>
      </c>
      <c r="U423" s="46" t="s">
        <v>3372</v>
      </c>
      <c r="V423" s="48">
        <f t="shared" si="106"/>
        <v>12.350000000000001</v>
      </c>
      <c r="W423" s="46">
        <f t="shared" si="107"/>
        <v>60</v>
      </c>
      <c r="X423" s="46">
        <f t="shared" si="108"/>
        <v>0</v>
      </c>
      <c r="Y423" s="46">
        <f t="shared" si="109"/>
        <v>0</v>
      </c>
      <c r="Z423" s="46">
        <f t="shared" si="110"/>
        <v>0</v>
      </c>
      <c r="AA423" s="46">
        <f t="shared" si="111"/>
        <v>1</v>
      </c>
      <c r="AB423" s="46">
        <f t="shared" si="112"/>
        <v>1</v>
      </c>
      <c r="AC423" s="48">
        <f>IF(AB423=0,1,IF(AB423=1,0.99,IF(AB423=2,0.98,IF(AB423=3,0.97,IF(AB423=4,0.96,IF(AB423=5,0.95,IF(AB423=6,0.94)))))))</f>
        <v>0.99</v>
      </c>
      <c r="AD423" s="48">
        <f t="shared" si="113"/>
        <v>11.445</v>
      </c>
      <c r="AE423" s="48">
        <f t="shared" si="114"/>
        <v>11.330550000000001</v>
      </c>
      <c r="AF423" s="46">
        <f t="shared" si="115"/>
        <v>120</v>
      </c>
      <c r="AG423" s="128" t="s">
        <v>3453</v>
      </c>
      <c r="AH423" s="128" t="s">
        <v>3451</v>
      </c>
      <c r="AI423" s="128" t="s">
        <v>3452</v>
      </c>
      <c r="AJ423" s="128" t="s">
        <v>3455</v>
      </c>
      <c r="AK423" s="128" t="s">
        <v>3457</v>
      </c>
      <c r="AL423" s="128" t="s">
        <v>3456</v>
      </c>
      <c r="AM423" s="128" t="s">
        <v>3454</v>
      </c>
      <c r="AN423" s="128" t="s">
        <v>3459</v>
      </c>
      <c r="AO423" s="128" t="s">
        <v>3460</v>
      </c>
      <c r="AP423" s="128" t="s">
        <v>3458</v>
      </c>
      <c r="AQ423" s="191"/>
    </row>
    <row r="424" spans="1:43" s="16" customFormat="1" ht="27.75">
      <c r="A424" s="43">
        <v>417</v>
      </c>
      <c r="B424" s="37" t="s">
        <v>1177</v>
      </c>
      <c r="C424" s="37" t="s">
        <v>1178</v>
      </c>
      <c r="D424" s="38" t="s">
        <v>1170</v>
      </c>
      <c r="E424" s="38">
        <v>11</v>
      </c>
      <c r="F424" s="48">
        <v>13.76</v>
      </c>
      <c r="G424" s="46">
        <v>30</v>
      </c>
      <c r="H424" s="46" t="s">
        <v>3372</v>
      </c>
      <c r="I424" s="48">
        <v>11.31</v>
      </c>
      <c r="J424" s="46">
        <v>30</v>
      </c>
      <c r="K424" s="46" t="s">
        <v>3372</v>
      </c>
      <c r="L424" s="84">
        <f t="shared" si="102"/>
        <v>12.535</v>
      </c>
      <c r="M424" s="38">
        <f t="shared" si="103"/>
        <v>60</v>
      </c>
      <c r="N424" s="38">
        <f t="shared" si="104"/>
        <v>0</v>
      </c>
      <c r="O424" s="38">
        <f t="shared" si="105"/>
        <v>0</v>
      </c>
      <c r="P424" s="48">
        <v>10.199999999999999</v>
      </c>
      <c r="Q424" s="46">
        <v>30</v>
      </c>
      <c r="R424" s="46" t="s">
        <v>3372</v>
      </c>
      <c r="S424" s="48">
        <v>11.5</v>
      </c>
      <c r="T424" s="46">
        <v>30</v>
      </c>
      <c r="U424" s="46" t="s">
        <v>3372</v>
      </c>
      <c r="V424" s="48">
        <f t="shared" si="106"/>
        <v>10.85</v>
      </c>
      <c r="W424" s="46">
        <f t="shared" si="107"/>
        <v>60</v>
      </c>
      <c r="X424" s="46">
        <f t="shared" si="108"/>
        <v>0</v>
      </c>
      <c r="Y424" s="46">
        <f t="shared" si="109"/>
        <v>0</v>
      </c>
      <c r="Z424" s="46">
        <f t="shared" si="110"/>
        <v>0</v>
      </c>
      <c r="AA424" s="46">
        <f t="shared" si="111"/>
        <v>0</v>
      </c>
      <c r="AB424" s="46">
        <f t="shared" si="112"/>
        <v>0</v>
      </c>
      <c r="AC424" s="48">
        <f>IF(AB424=0,0.1,IF(AB424=1,0.99,IF(AB424=2,0.98,IF(AB424=3,0.97,IF(AB424=4,0.96,IF(AB424=5,0.95,IF(AB424=6,0.94)))))))</f>
        <v>0.1</v>
      </c>
      <c r="AD424" s="48">
        <f t="shared" si="113"/>
        <v>11.692499999999999</v>
      </c>
      <c r="AE424" s="48">
        <f t="shared" si="114"/>
        <v>1.1692499999999999</v>
      </c>
      <c r="AF424" s="46">
        <f t="shared" si="115"/>
        <v>120</v>
      </c>
      <c r="AG424" s="128" t="s">
        <v>3456</v>
      </c>
      <c r="AH424" s="128" t="s">
        <v>3451</v>
      </c>
      <c r="AI424" s="128" t="s">
        <v>3453</v>
      </c>
      <c r="AJ424" s="128" t="s">
        <v>3452</v>
      </c>
      <c r="AK424" s="128" t="s">
        <v>3455</v>
      </c>
      <c r="AL424" s="128" t="s">
        <v>3454</v>
      </c>
      <c r="AM424" s="128" t="s">
        <v>3460</v>
      </c>
      <c r="AN424" s="128" t="s">
        <v>3457</v>
      </c>
      <c r="AO424" s="128" t="s">
        <v>3459</v>
      </c>
      <c r="AP424" s="128" t="s">
        <v>3458</v>
      </c>
      <c r="AQ424" s="191"/>
    </row>
    <row r="425" spans="1:43" s="16" customFormat="1" ht="27.75">
      <c r="A425" s="43">
        <v>418</v>
      </c>
      <c r="B425" s="37" t="s">
        <v>1180</v>
      </c>
      <c r="C425" s="37" t="s">
        <v>1181</v>
      </c>
      <c r="D425" s="45" t="s">
        <v>1172</v>
      </c>
      <c r="E425" s="38">
        <v>11</v>
      </c>
      <c r="F425" s="48">
        <v>12.36</v>
      </c>
      <c r="G425" s="46">
        <v>30</v>
      </c>
      <c r="H425" s="46" t="s">
        <v>3372</v>
      </c>
      <c r="I425" s="48">
        <v>10.42</v>
      </c>
      <c r="J425" s="46">
        <v>30</v>
      </c>
      <c r="K425" s="46" t="s">
        <v>3372</v>
      </c>
      <c r="L425" s="84">
        <f t="shared" si="102"/>
        <v>11.39</v>
      </c>
      <c r="M425" s="38">
        <f t="shared" si="103"/>
        <v>60</v>
      </c>
      <c r="N425" s="38">
        <f t="shared" si="104"/>
        <v>0</v>
      </c>
      <c r="O425" s="38">
        <f t="shared" si="105"/>
        <v>0</v>
      </c>
      <c r="P425" s="48">
        <v>10.24</v>
      </c>
      <c r="Q425" s="46">
        <v>30</v>
      </c>
      <c r="R425" s="46" t="s">
        <v>3372</v>
      </c>
      <c r="S425" s="48">
        <v>8.7200000000000006</v>
      </c>
      <c r="T425" s="46">
        <v>13</v>
      </c>
      <c r="U425" s="46" t="s">
        <v>3373</v>
      </c>
      <c r="V425" s="48">
        <f t="shared" si="106"/>
        <v>9.48</v>
      </c>
      <c r="W425" s="46">
        <f t="shared" si="107"/>
        <v>43</v>
      </c>
      <c r="X425" s="46">
        <f t="shared" si="108"/>
        <v>1</v>
      </c>
      <c r="Y425" s="46">
        <f t="shared" si="109"/>
        <v>1</v>
      </c>
      <c r="Z425" s="46">
        <f t="shared" si="110"/>
        <v>1</v>
      </c>
      <c r="AA425" s="46">
        <f t="shared" si="111"/>
        <v>1</v>
      </c>
      <c r="AB425" s="46">
        <f t="shared" si="112"/>
        <v>2</v>
      </c>
      <c r="AC425" s="48">
        <f>IF(AB425=0,1,IF(AB425=1,0.99,IF(AB425=2,0.98,IF(AB425=3,0.97,IF(AB425=4,0.96,IF(AB425=5,0.95,IF(AB425=6,0.94)))))))</f>
        <v>0.98</v>
      </c>
      <c r="AD425" s="48">
        <f t="shared" si="113"/>
        <v>10.435</v>
      </c>
      <c r="AE425" s="48">
        <f t="shared" si="114"/>
        <v>10.2263</v>
      </c>
      <c r="AF425" s="46">
        <f t="shared" si="115"/>
        <v>103</v>
      </c>
      <c r="AG425" s="128" t="s">
        <v>3456</v>
      </c>
      <c r="AH425" s="128" t="s">
        <v>3451</v>
      </c>
      <c r="AI425" s="128" t="s">
        <v>3453</v>
      </c>
      <c r="AJ425" s="128" t="s">
        <v>3455</v>
      </c>
      <c r="AK425" s="128" t="s">
        <v>3454</v>
      </c>
      <c r="AL425" s="128" t="s">
        <v>3452</v>
      </c>
      <c r="AM425" s="128" t="s">
        <v>3457</v>
      </c>
      <c r="AN425" s="128" t="s">
        <v>3460</v>
      </c>
      <c r="AO425" s="128" t="s">
        <v>3458</v>
      </c>
      <c r="AP425" s="128" t="s">
        <v>3459</v>
      </c>
      <c r="AQ425" s="191"/>
    </row>
    <row r="426" spans="1:43" s="16" customFormat="1" ht="27.75">
      <c r="A426" s="43">
        <v>419</v>
      </c>
      <c r="B426" s="37" t="s">
        <v>1183</v>
      </c>
      <c r="C426" s="37" t="s">
        <v>1184</v>
      </c>
      <c r="D426" s="38" t="s">
        <v>1174</v>
      </c>
      <c r="E426" s="38">
        <v>11</v>
      </c>
      <c r="F426" s="48">
        <v>10.06</v>
      </c>
      <c r="G426" s="46">
        <v>30</v>
      </c>
      <c r="H426" s="46" t="s">
        <v>3372</v>
      </c>
      <c r="I426" s="48">
        <v>11.36</v>
      </c>
      <c r="J426" s="46">
        <v>30</v>
      </c>
      <c r="K426" s="46" t="s">
        <v>3372</v>
      </c>
      <c r="L426" s="84">
        <f t="shared" si="102"/>
        <v>10.71</v>
      </c>
      <c r="M426" s="38">
        <f t="shared" si="103"/>
        <v>60</v>
      </c>
      <c r="N426" s="38">
        <f t="shared" si="104"/>
        <v>0</v>
      </c>
      <c r="O426" s="38">
        <f t="shared" si="105"/>
        <v>0</v>
      </c>
      <c r="P426" s="48">
        <v>10.92</v>
      </c>
      <c r="Q426" s="46">
        <v>30</v>
      </c>
      <c r="R426" s="46" t="s">
        <v>3372</v>
      </c>
      <c r="S426" s="48">
        <v>11.86</v>
      </c>
      <c r="T426" s="46">
        <v>30</v>
      </c>
      <c r="U426" s="46" t="s">
        <v>3372</v>
      </c>
      <c r="V426" s="48">
        <f t="shared" si="106"/>
        <v>11.39</v>
      </c>
      <c r="W426" s="46">
        <f t="shared" si="107"/>
        <v>60</v>
      </c>
      <c r="X426" s="46">
        <f t="shared" si="108"/>
        <v>0</v>
      </c>
      <c r="Y426" s="46">
        <f t="shared" si="109"/>
        <v>0</v>
      </c>
      <c r="Z426" s="46">
        <f t="shared" si="110"/>
        <v>0</v>
      </c>
      <c r="AA426" s="46">
        <f t="shared" si="111"/>
        <v>0</v>
      </c>
      <c r="AB426" s="46">
        <f t="shared" si="112"/>
        <v>0</v>
      </c>
      <c r="AC426" s="48">
        <f>IF(AB426=0,1,IF(AB426=1,0.99,IF(AB426=2,0.98,IF(AB426=3,0.97,IF(AB426=4,0.96,IF(AB426=5,0.95,IF(AB426=6,0.94)))))))</f>
        <v>1</v>
      </c>
      <c r="AD426" s="48">
        <f t="shared" si="113"/>
        <v>11.05</v>
      </c>
      <c r="AE426" s="48">
        <f t="shared" si="114"/>
        <v>11.05</v>
      </c>
      <c r="AF426" s="46">
        <f t="shared" si="115"/>
        <v>120</v>
      </c>
      <c r="AG426" s="128" t="s">
        <v>3451</v>
      </c>
      <c r="AH426" s="128" t="s">
        <v>3453</v>
      </c>
      <c r="AI426" s="128" t="s">
        <v>3456</v>
      </c>
      <c r="AJ426" s="128" t="s">
        <v>3452</v>
      </c>
      <c r="AK426" s="128" t="s">
        <v>3454</v>
      </c>
      <c r="AL426" s="128" t="s">
        <v>3457</v>
      </c>
      <c r="AM426" s="128" t="s">
        <v>3460</v>
      </c>
      <c r="AN426" s="128" t="s">
        <v>3455</v>
      </c>
      <c r="AO426" s="128" t="s">
        <v>3459</v>
      </c>
      <c r="AP426" s="128" t="s">
        <v>3458</v>
      </c>
      <c r="AQ426" s="191"/>
    </row>
    <row r="427" spans="1:43" s="16" customFormat="1" ht="27.75">
      <c r="A427" s="43">
        <v>420</v>
      </c>
      <c r="B427" s="44" t="s">
        <v>1186</v>
      </c>
      <c r="C427" s="44" t="s">
        <v>1187</v>
      </c>
      <c r="D427" s="38" t="s">
        <v>1176</v>
      </c>
      <c r="E427" s="38">
        <v>11</v>
      </c>
      <c r="F427" s="48">
        <v>10.220000000000001</v>
      </c>
      <c r="G427" s="46">
        <v>30</v>
      </c>
      <c r="H427" s="46" t="s">
        <v>3372</v>
      </c>
      <c r="I427" s="48">
        <v>10.91</v>
      </c>
      <c r="J427" s="46">
        <v>30</v>
      </c>
      <c r="K427" s="46" t="s">
        <v>3372</v>
      </c>
      <c r="L427" s="84">
        <f t="shared" si="102"/>
        <v>10.565000000000001</v>
      </c>
      <c r="M427" s="38">
        <f t="shared" si="103"/>
        <v>60</v>
      </c>
      <c r="N427" s="38">
        <f t="shared" si="104"/>
        <v>0</v>
      </c>
      <c r="O427" s="38">
        <f t="shared" si="105"/>
        <v>0</v>
      </c>
      <c r="P427" s="48">
        <v>12.16</v>
      </c>
      <c r="Q427" s="46">
        <v>30</v>
      </c>
      <c r="R427" s="46" t="s">
        <v>3372</v>
      </c>
      <c r="S427" s="48">
        <v>12.6</v>
      </c>
      <c r="T427" s="46">
        <v>30</v>
      </c>
      <c r="U427" s="46" t="s">
        <v>3372</v>
      </c>
      <c r="V427" s="48">
        <f t="shared" si="106"/>
        <v>12.379999999999999</v>
      </c>
      <c r="W427" s="46">
        <f t="shared" si="107"/>
        <v>60</v>
      </c>
      <c r="X427" s="46">
        <f t="shared" si="108"/>
        <v>0</v>
      </c>
      <c r="Y427" s="46">
        <f t="shared" si="109"/>
        <v>0</v>
      </c>
      <c r="Z427" s="46">
        <f t="shared" si="110"/>
        <v>0</v>
      </c>
      <c r="AA427" s="46">
        <f t="shared" si="111"/>
        <v>0</v>
      </c>
      <c r="AB427" s="46">
        <f t="shared" si="112"/>
        <v>0</v>
      </c>
      <c r="AC427" s="48">
        <f>IF(AB427=0,0.93,IF(AB427=1,0.92,IF(AB427=2,0.91,IF(AB427=3,0.9,IF(AB427=4,0.89,IF(AB427=5,0.88,IF(AB427=6,0.87)))))))</f>
        <v>0.93</v>
      </c>
      <c r="AD427" s="48">
        <f t="shared" si="113"/>
        <v>11.4725</v>
      </c>
      <c r="AE427" s="48">
        <f t="shared" si="114"/>
        <v>10.669425</v>
      </c>
      <c r="AF427" s="46">
        <f t="shared" si="115"/>
        <v>120</v>
      </c>
      <c r="AG427" s="128" t="s">
        <v>3453</v>
      </c>
      <c r="AH427" s="128" t="s">
        <v>3451</v>
      </c>
      <c r="AI427" s="128" t="s">
        <v>3455</v>
      </c>
      <c r="AJ427" s="128" t="s">
        <v>3454</v>
      </c>
      <c r="AK427" s="128" t="s">
        <v>3452</v>
      </c>
      <c r="AL427" s="128" t="s">
        <v>3456</v>
      </c>
      <c r="AM427" s="128" t="s">
        <v>3457</v>
      </c>
      <c r="AN427" s="128" t="s">
        <v>3460</v>
      </c>
      <c r="AO427" s="128" t="s">
        <v>3459</v>
      </c>
      <c r="AP427" s="128" t="s">
        <v>3458</v>
      </c>
      <c r="AQ427" s="191"/>
    </row>
    <row r="428" spans="1:43" s="16" customFormat="1" ht="27.75">
      <c r="A428" s="43">
        <v>421</v>
      </c>
      <c r="B428" s="37" t="s">
        <v>475</v>
      </c>
      <c r="C428" s="37" t="s">
        <v>1188</v>
      </c>
      <c r="D428" s="38" t="s">
        <v>1179</v>
      </c>
      <c r="E428" s="38">
        <v>11</v>
      </c>
      <c r="F428" s="48">
        <v>10.68</v>
      </c>
      <c r="G428" s="46">
        <v>30</v>
      </c>
      <c r="H428" s="46" t="s">
        <v>3373</v>
      </c>
      <c r="I428" s="48">
        <v>11.5</v>
      </c>
      <c r="J428" s="46">
        <v>30</v>
      </c>
      <c r="K428" s="46" t="s">
        <v>3372</v>
      </c>
      <c r="L428" s="84">
        <f t="shared" si="102"/>
        <v>11.09</v>
      </c>
      <c r="M428" s="38">
        <f t="shared" si="103"/>
        <v>60</v>
      </c>
      <c r="N428" s="38">
        <f t="shared" si="104"/>
        <v>1</v>
      </c>
      <c r="O428" s="38">
        <f t="shared" si="105"/>
        <v>0</v>
      </c>
      <c r="P428" s="48">
        <v>10.79</v>
      </c>
      <c r="Q428" s="46">
        <v>30</v>
      </c>
      <c r="R428" s="46" t="s">
        <v>3372</v>
      </c>
      <c r="S428" s="48">
        <v>13.91</v>
      </c>
      <c r="T428" s="46">
        <v>30</v>
      </c>
      <c r="U428" s="46" t="s">
        <v>3372</v>
      </c>
      <c r="V428" s="48">
        <f t="shared" si="106"/>
        <v>12.35</v>
      </c>
      <c r="W428" s="46">
        <f t="shared" si="107"/>
        <v>60</v>
      </c>
      <c r="X428" s="46">
        <f t="shared" si="108"/>
        <v>0</v>
      </c>
      <c r="Y428" s="46">
        <f t="shared" si="109"/>
        <v>0</v>
      </c>
      <c r="Z428" s="46">
        <f t="shared" si="110"/>
        <v>1</v>
      </c>
      <c r="AA428" s="46">
        <f t="shared" si="111"/>
        <v>0</v>
      </c>
      <c r="AB428" s="46">
        <f t="shared" si="112"/>
        <v>1</v>
      </c>
      <c r="AC428" s="48">
        <f>IF(AB428=0,0.93,IF(AB428=1,0.92,IF(AB428=2,0.91,IF(AB428=3,0.9,IF(AB428=4,0.89,IF(AB428=5,0.88,IF(AB428=6,0.87)))))))</f>
        <v>0.92</v>
      </c>
      <c r="AD428" s="48">
        <f t="shared" si="113"/>
        <v>11.719999999999999</v>
      </c>
      <c r="AE428" s="48">
        <f t="shared" si="114"/>
        <v>10.782399999999999</v>
      </c>
      <c r="AF428" s="46">
        <f t="shared" si="115"/>
        <v>120</v>
      </c>
      <c r="AG428" s="128" t="s">
        <v>3457</v>
      </c>
      <c r="AH428" s="128" t="s">
        <v>3452</v>
      </c>
      <c r="AI428" s="128" t="s">
        <v>3455</v>
      </c>
      <c r="AJ428" s="128" t="s">
        <v>3460</v>
      </c>
      <c r="AK428" s="128" t="s">
        <v>3454</v>
      </c>
      <c r="AL428" s="128" t="s">
        <v>3451</v>
      </c>
      <c r="AM428" s="128" t="s">
        <v>3456</v>
      </c>
      <c r="AN428" s="128" t="s">
        <v>3453</v>
      </c>
      <c r="AO428" s="128" t="s">
        <v>3459</v>
      </c>
      <c r="AP428" s="128" t="s">
        <v>3458</v>
      </c>
      <c r="AQ428" s="191"/>
    </row>
    <row r="429" spans="1:43" s="16" customFormat="1" ht="27.75">
      <c r="A429" s="43">
        <v>422</v>
      </c>
      <c r="B429" s="44" t="s">
        <v>1190</v>
      </c>
      <c r="C429" s="44" t="s">
        <v>1191</v>
      </c>
      <c r="D429" s="38" t="s">
        <v>1182</v>
      </c>
      <c r="E429" s="38">
        <v>11</v>
      </c>
      <c r="F429" s="48">
        <v>13.79</v>
      </c>
      <c r="G429" s="46">
        <v>30</v>
      </c>
      <c r="H429" s="46" t="s">
        <v>3372</v>
      </c>
      <c r="I429" s="48">
        <v>13.62</v>
      </c>
      <c r="J429" s="46">
        <v>30</v>
      </c>
      <c r="K429" s="46" t="s">
        <v>3372</v>
      </c>
      <c r="L429" s="84">
        <f t="shared" si="102"/>
        <v>13.704999999999998</v>
      </c>
      <c r="M429" s="38">
        <f t="shared" si="103"/>
        <v>60</v>
      </c>
      <c r="N429" s="38">
        <f t="shared" si="104"/>
        <v>0</v>
      </c>
      <c r="O429" s="38">
        <f t="shared" si="105"/>
        <v>0</v>
      </c>
      <c r="P429" s="48">
        <v>14.64</v>
      </c>
      <c r="Q429" s="46">
        <v>30</v>
      </c>
      <c r="R429" s="46" t="s">
        <v>3372</v>
      </c>
      <c r="S429" s="48">
        <v>16</v>
      </c>
      <c r="T429" s="46">
        <v>30</v>
      </c>
      <c r="U429" s="46" t="s">
        <v>3372</v>
      </c>
      <c r="V429" s="48">
        <f t="shared" si="106"/>
        <v>15.32</v>
      </c>
      <c r="W429" s="46">
        <f t="shared" si="107"/>
        <v>60</v>
      </c>
      <c r="X429" s="46">
        <f t="shared" si="108"/>
        <v>0</v>
      </c>
      <c r="Y429" s="46">
        <f t="shared" si="109"/>
        <v>0</v>
      </c>
      <c r="Z429" s="46">
        <f t="shared" si="110"/>
        <v>0</v>
      </c>
      <c r="AA429" s="46">
        <f t="shared" si="111"/>
        <v>0</v>
      </c>
      <c r="AB429" s="46">
        <f t="shared" si="112"/>
        <v>0</v>
      </c>
      <c r="AC429" s="48">
        <f t="shared" ref="AC429:AC434" si="118">IF(AB429=0,1,IF(AB429=1,0.99,IF(AB429=2,0.98,IF(AB429=3,0.97,IF(AB429=4,0.96,IF(AB429=5,0.95,IF(AB429=6,0.94)))))))</f>
        <v>1</v>
      </c>
      <c r="AD429" s="48">
        <f t="shared" si="113"/>
        <v>14.512499999999999</v>
      </c>
      <c r="AE429" s="48">
        <f t="shared" si="114"/>
        <v>14.512499999999999</v>
      </c>
      <c r="AF429" s="46">
        <f t="shared" si="115"/>
        <v>120</v>
      </c>
      <c r="AG429" s="128" t="s">
        <v>3453</v>
      </c>
      <c r="AH429" s="128" t="s">
        <v>3451</v>
      </c>
      <c r="AI429" s="128" t="s">
        <v>3456</v>
      </c>
      <c r="AJ429" s="128" t="s">
        <v>3452</v>
      </c>
      <c r="AK429" s="128" t="s">
        <v>3454</v>
      </c>
      <c r="AL429" s="128" t="s">
        <v>3457</v>
      </c>
      <c r="AM429" s="128" t="s">
        <v>3460</v>
      </c>
      <c r="AN429" s="128" t="s">
        <v>3455</v>
      </c>
      <c r="AO429" s="128" t="s">
        <v>3459</v>
      </c>
      <c r="AP429" s="128" t="s">
        <v>3458</v>
      </c>
      <c r="AQ429" s="191"/>
    </row>
    <row r="430" spans="1:43" s="16" customFormat="1" ht="27.75">
      <c r="A430" s="43">
        <v>423</v>
      </c>
      <c r="B430" s="37" t="s">
        <v>1193</v>
      </c>
      <c r="C430" s="37" t="s">
        <v>1194</v>
      </c>
      <c r="D430" s="38" t="s">
        <v>1185</v>
      </c>
      <c r="E430" s="38">
        <v>11</v>
      </c>
      <c r="F430" s="48">
        <v>13.97</v>
      </c>
      <c r="G430" s="46">
        <v>30</v>
      </c>
      <c r="H430" s="46" t="s">
        <v>3372</v>
      </c>
      <c r="I430" s="48">
        <v>10.32</v>
      </c>
      <c r="J430" s="46">
        <v>30</v>
      </c>
      <c r="K430" s="46" t="s">
        <v>3372</v>
      </c>
      <c r="L430" s="84">
        <f t="shared" si="102"/>
        <v>12.145</v>
      </c>
      <c r="M430" s="38">
        <f t="shared" si="103"/>
        <v>60</v>
      </c>
      <c r="N430" s="38">
        <f t="shared" si="104"/>
        <v>0</v>
      </c>
      <c r="O430" s="38">
        <f t="shared" si="105"/>
        <v>0</v>
      </c>
      <c r="P430" s="48">
        <v>14.62</v>
      </c>
      <c r="Q430" s="46">
        <v>30</v>
      </c>
      <c r="R430" s="46" t="s">
        <v>3372</v>
      </c>
      <c r="S430" s="48">
        <v>16.12</v>
      </c>
      <c r="T430" s="46">
        <v>30</v>
      </c>
      <c r="U430" s="46" t="s">
        <v>3372</v>
      </c>
      <c r="V430" s="48">
        <f t="shared" si="106"/>
        <v>15.370000000000001</v>
      </c>
      <c r="W430" s="46">
        <f t="shared" si="107"/>
        <v>60</v>
      </c>
      <c r="X430" s="46">
        <f t="shared" si="108"/>
        <v>0</v>
      </c>
      <c r="Y430" s="46">
        <f t="shared" si="109"/>
        <v>0</v>
      </c>
      <c r="Z430" s="46">
        <f t="shared" si="110"/>
        <v>0</v>
      </c>
      <c r="AA430" s="46">
        <f t="shared" si="111"/>
        <v>0</v>
      </c>
      <c r="AB430" s="46">
        <f t="shared" si="112"/>
        <v>0</v>
      </c>
      <c r="AC430" s="48">
        <f>IF(AB430=0,0.93,IF(AB430=1,0.92,IF(AB430=2,0.91,IF(AB430=3,0.9,IF(AB430=4,0.89,IF(AB430=5,0.88,IF(AB430=6,0.87)))))))</f>
        <v>0.93</v>
      </c>
      <c r="AD430" s="48">
        <f t="shared" si="113"/>
        <v>13.7575</v>
      </c>
      <c r="AE430" s="48">
        <f t="shared" si="114"/>
        <v>12.794475</v>
      </c>
      <c r="AF430" s="46">
        <f t="shared" si="115"/>
        <v>120</v>
      </c>
      <c r="AG430" s="128" t="s">
        <v>3451</v>
      </c>
      <c r="AH430" s="128" t="s">
        <v>3453</v>
      </c>
      <c r="AI430" s="128" t="s">
        <v>3454</v>
      </c>
      <c r="AJ430" s="128" t="s">
        <v>3452</v>
      </c>
      <c r="AK430" s="128" t="s">
        <v>3455</v>
      </c>
      <c r="AL430" s="128" t="s">
        <v>3456</v>
      </c>
      <c r="AM430" s="128" t="s">
        <v>3460</v>
      </c>
      <c r="AN430" s="128" t="s">
        <v>3457</v>
      </c>
      <c r="AO430" s="128" t="s">
        <v>3459</v>
      </c>
      <c r="AP430" s="128" t="s">
        <v>3458</v>
      </c>
      <c r="AQ430" s="191"/>
    </row>
    <row r="431" spans="1:43" s="16" customFormat="1" ht="27.75">
      <c r="A431" s="43">
        <v>424</v>
      </c>
      <c r="B431" s="37" t="s">
        <v>1196</v>
      </c>
      <c r="C431" s="37" t="s">
        <v>3431</v>
      </c>
      <c r="D431" s="38" t="s">
        <v>1189</v>
      </c>
      <c r="E431" s="38">
        <v>11</v>
      </c>
      <c r="F431" s="48">
        <v>12.84</v>
      </c>
      <c r="G431" s="46">
        <v>30</v>
      </c>
      <c r="H431" s="46" t="s">
        <v>3372</v>
      </c>
      <c r="I431" s="48">
        <v>10.81</v>
      </c>
      <c r="J431" s="46">
        <v>30</v>
      </c>
      <c r="K431" s="46" t="s">
        <v>3372</v>
      </c>
      <c r="L431" s="84">
        <f t="shared" si="102"/>
        <v>11.824999999999999</v>
      </c>
      <c r="M431" s="38">
        <f t="shared" si="103"/>
        <v>60</v>
      </c>
      <c r="N431" s="38">
        <f t="shared" si="104"/>
        <v>0</v>
      </c>
      <c r="O431" s="38">
        <f t="shared" si="105"/>
        <v>0</v>
      </c>
      <c r="P431" s="48">
        <v>10.44</v>
      </c>
      <c r="Q431" s="46">
        <v>30</v>
      </c>
      <c r="R431" s="46" t="s">
        <v>3372</v>
      </c>
      <c r="S431" s="48">
        <v>15.12</v>
      </c>
      <c r="T431" s="46">
        <v>30</v>
      </c>
      <c r="U431" s="46" t="s">
        <v>3372</v>
      </c>
      <c r="V431" s="48">
        <f t="shared" si="106"/>
        <v>12.78</v>
      </c>
      <c r="W431" s="46">
        <f t="shared" si="107"/>
        <v>60</v>
      </c>
      <c r="X431" s="46">
        <f t="shared" si="108"/>
        <v>0</v>
      </c>
      <c r="Y431" s="46">
        <f t="shared" si="109"/>
        <v>0</v>
      </c>
      <c r="Z431" s="46">
        <f t="shared" si="110"/>
        <v>0</v>
      </c>
      <c r="AA431" s="46">
        <f t="shared" si="111"/>
        <v>0</v>
      </c>
      <c r="AB431" s="46">
        <f t="shared" si="112"/>
        <v>0</v>
      </c>
      <c r="AC431" s="48">
        <f t="shared" si="118"/>
        <v>1</v>
      </c>
      <c r="AD431" s="48">
        <f t="shared" si="113"/>
        <v>12.302499999999998</v>
      </c>
      <c r="AE431" s="48">
        <f t="shared" si="114"/>
        <v>12.302499999999998</v>
      </c>
      <c r="AF431" s="46">
        <f t="shared" si="115"/>
        <v>120</v>
      </c>
      <c r="AG431" s="128" t="s">
        <v>3451</v>
      </c>
      <c r="AH431" s="128" t="s">
        <v>3452</v>
      </c>
      <c r="AI431" s="128" t="s">
        <v>3455</v>
      </c>
      <c r="AJ431" s="128" t="s">
        <v>3456</v>
      </c>
      <c r="AK431" s="128" t="s">
        <v>3453</v>
      </c>
      <c r="AL431" s="128" t="s">
        <v>3460</v>
      </c>
      <c r="AM431" s="128" t="s">
        <v>3457</v>
      </c>
      <c r="AN431" s="128" t="s">
        <v>3454</v>
      </c>
      <c r="AO431" s="128" t="s">
        <v>3459</v>
      </c>
      <c r="AP431" s="128" t="s">
        <v>3458</v>
      </c>
      <c r="AQ431" s="191"/>
    </row>
    <row r="432" spans="1:43" s="16" customFormat="1" ht="27.75">
      <c r="A432" s="43">
        <v>425</v>
      </c>
      <c r="B432" s="37" t="s">
        <v>124</v>
      </c>
      <c r="C432" s="37" t="s">
        <v>1199</v>
      </c>
      <c r="D432" s="45" t="s">
        <v>1195</v>
      </c>
      <c r="E432" s="38">
        <v>11</v>
      </c>
      <c r="F432" s="48">
        <v>10.73</v>
      </c>
      <c r="G432" s="46">
        <v>30</v>
      </c>
      <c r="H432" s="46" t="s">
        <v>3372</v>
      </c>
      <c r="I432" s="48">
        <v>10.19</v>
      </c>
      <c r="J432" s="46">
        <v>30</v>
      </c>
      <c r="K432" s="46" t="s">
        <v>3373</v>
      </c>
      <c r="L432" s="84">
        <f t="shared" si="102"/>
        <v>10.46</v>
      </c>
      <c r="M432" s="38">
        <f t="shared" si="103"/>
        <v>60</v>
      </c>
      <c r="N432" s="38">
        <f t="shared" si="104"/>
        <v>1</v>
      </c>
      <c r="O432" s="38">
        <f t="shared" si="105"/>
        <v>0</v>
      </c>
      <c r="P432" s="48">
        <v>10.23</v>
      </c>
      <c r="Q432" s="46">
        <v>30</v>
      </c>
      <c r="R432" s="46" t="s">
        <v>3373</v>
      </c>
      <c r="S432" s="48">
        <v>14.05</v>
      </c>
      <c r="T432" s="46">
        <v>30</v>
      </c>
      <c r="U432" s="46" t="s">
        <v>3372</v>
      </c>
      <c r="V432" s="48">
        <f t="shared" si="106"/>
        <v>12.14</v>
      </c>
      <c r="W432" s="46">
        <f t="shared" si="107"/>
        <v>60</v>
      </c>
      <c r="X432" s="46">
        <f t="shared" si="108"/>
        <v>1</v>
      </c>
      <c r="Y432" s="46">
        <f t="shared" si="109"/>
        <v>0</v>
      </c>
      <c r="Z432" s="46">
        <f t="shared" si="110"/>
        <v>2</v>
      </c>
      <c r="AA432" s="46">
        <f t="shared" si="111"/>
        <v>0</v>
      </c>
      <c r="AB432" s="46">
        <f t="shared" si="112"/>
        <v>2</v>
      </c>
      <c r="AC432" s="48">
        <f t="shared" si="118"/>
        <v>0.98</v>
      </c>
      <c r="AD432" s="48">
        <f t="shared" si="113"/>
        <v>11.3</v>
      </c>
      <c r="AE432" s="48">
        <f t="shared" si="114"/>
        <v>11.074</v>
      </c>
      <c r="AF432" s="46">
        <f t="shared" si="115"/>
        <v>120</v>
      </c>
      <c r="AG432" s="128" t="s">
        <v>3453</v>
      </c>
      <c r="AH432" s="128" t="s">
        <v>3451</v>
      </c>
      <c r="AI432" s="128" t="s">
        <v>3456</v>
      </c>
      <c r="AJ432" s="128" t="s">
        <v>3452</v>
      </c>
      <c r="AK432" s="128" t="s">
        <v>3455</v>
      </c>
      <c r="AL432" s="128" t="s">
        <v>3454</v>
      </c>
      <c r="AM432" s="128" t="s">
        <v>3457</v>
      </c>
      <c r="AN432" s="128" t="s">
        <v>3460</v>
      </c>
      <c r="AO432" s="128" t="s">
        <v>3459</v>
      </c>
      <c r="AP432" s="128" t="s">
        <v>3458</v>
      </c>
      <c r="AQ432" s="191"/>
    </row>
    <row r="433" spans="1:43" s="16" customFormat="1" ht="27.75">
      <c r="A433" s="43">
        <v>426</v>
      </c>
      <c r="B433" s="37" t="s">
        <v>124</v>
      </c>
      <c r="C433" s="37" t="s">
        <v>74</v>
      </c>
      <c r="D433" s="45" t="s">
        <v>1192</v>
      </c>
      <c r="E433" s="38">
        <v>11</v>
      </c>
      <c r="F433" s="48">
        <v>13.17</v>
      </c>
      <c r="G433" s="46">
        <v>30</v>
      </c>
      <c r="H433" s="46" t="s">
        <v>3372</v>
      </c>
      <c r="I433" s="48">
        <v>11.43</v>
      </c>
      <c r="J433" s="46">
        <v>30</v>
      </c>
      <c r="K433" s="46" t="s">
        <v>3372</v>
      </c>
      <c r="L433" s="84">
        <f t="shared" si="102"/>
        <v>12.3</v>
      </c>
      <c r="M433" s="38">
        <f t="shared" si="103"/>
        <v>60</v>
      </c>
      <c r="N433" s="38">
        <f t="shared" si="104"/>
        <v>0</v>
      </c>
      <c r="O433" s="38">
        <f t="shared" si="105"/>
        <v>0</v>
      </c>
      <c r="P433" s="48">
        <v>11.41</v>
      </c>
      <c r="Q433" s="46">
        <v>30</v>
      </c>
      <c r="R433" s="46" t="s">
        <v>3372</v>
      </c>
      <c r="S433" s="48">
        <v>12.3</v>
      </c>
      <c r="T433" s="46">
        <v>30</v>
      </c>
      <c r="U433" s="46" t="s">
        <v>3372</v>
      </c>
      <c r="V433" s="48">
        <f t="shared" si="106"/>
        <v>11.855</v>
      </c>
      <c r="W433" s="46">
        <f t="shared" si="107"/>
        <v>60</v>
      </c>
      <c r="X433" s="46">
        <f t="shared" si="108"/>
        <v>0</v>
      </c>
      <c r="Y433" s="46">
        <f t="shared" si="109"/>
        <v>0</v>
      </c>
      <c r="Z433" s="46">
        <f t="shared" si="110"/>
        <v>0</v>
      </c>
      <c r="AA433" s="46">
        <f t="shared" si="111"/>
        <v>0</v>
      </c>
      <c r="AB433" s="46">
        <f t="shared" si="112"/>
        <v>0</v>
      </c>
      <c r="AC433" s="48">
        <f t="shared" si="118"/>
        <v>1</v>
      </c>
      <c r="AD433" s="48">
        <f t="shared" si="113"/>
        <v>12.077500000000001</v>
      </c>
      <c r="AE433" s="48">
        <f t="shared" si="114"/>
        <v>12.077500000000001</v>
      </c>
      <c r="AF433" s="46">
        <f t="shared" si="115"/>
        <v>120</v>
      </c>
      <c r="AG433" s="128" t="s">
        <v>3456</v>
      </c>
      <c r="AH433" s="128" t="s">
        <v>3460</v>
      </c>
      <c r="AI433" s="128" t="s">
        <v>3457</v>
      </c>
      <c r="AJ433" s="128" t="s">
        <v>3453</v>
      </c>
      <c r="AK433" s="128" t="s">
        <v>3451</v>
      </c>
      <c r="AL433" s="128" t="s">
        <v>3455</v>
      </c>
      <c r="AM433" s="128" t="s">
        <v>3452</v>
      </c>
      <c r="AN433" s="128" t="s">
        <v>3454</v>
      </c>
      <c r="AO433" s="128" t="s">
        <v>3458</v>
      </c>
      <c r="AP433" s="128" t="s">
        <v>3459</v>
      </c>
      <c r="AQ433" s="191"/>
    </row>
    <row r="434" spans="1:43" s="16" customFormat="1" ht="27.75">
      <c r="A434" s="43">
        <v>427</v>
      </c>
      <c r="B434" s="37" t="s">
        <v>1200</v>
      </c>
      <c r="C434" s="37" t="s">
        <v>3432</v>
      </c>
      <c r="D434" s="45" t="s">
        <v>3515</v>
      </c>
      <c r="E434" s="38">
        <v>11</v>
      </c>
      <c r="F434" s="48">
        <v>12.77</v>
      </c>
      <c r="G434" s="46">
        <v>30</v>
      </c>
      <c r="H434" s="46" t="s">
        <v>3372</v>
      </c>
      <c r="I434" s="48">
        <v>14.43</v>
      </c>
      <c r="J434" s="46">
        <v>30</v>
      </c>
      <c r="K434" s="46" t="s">
        <v>3372</v>
      </c>
      <c r="L434" s="84">
        <f t="shared" si="102"/>
        <v>13.6</v>
      </c>
      <c r="M434" s="38">
        <f t="shared" si="103"/>
        <v>60</v>
      </c>
      <c r="N434" s="38">
        <f t="shared" si="104"/>
        <v>0</v>
      </c>
      <c r="O434" s="38">
        <f t="shared" si="105"/>
        <v>0</v>
      </c>
      <c r="P434" s="48">
        <v>13.55</v>
      </c>
      <c r="Q434" s="46">
        <v>30</v>
      </c>
      <c r="R434" s="46" t="s">
        <v>3372</v>
      </c>
      <c r="S434" s="48">
        <v>15.12</v>
      </c>
      <c r="T434" s="46">
        <v>30</v>
      </c>
      <c r="U434" s="46" t="s">
        <v>3372</v>
      </c>
      <c r="V434" s="48">
        <f t="shared" si="106"/>
        <v>14.335000000000001</v>
      </c>
      <c r="W434" s="46">
        <f t="shared" si="107"/>
        <v>60</v>
      </c>
      <c r="X434" s="46">
        <f t="shared" si="108"/>
        <v>0</v>
      </c>
      <c r="Y434" s="46">
        <f t="shared" si="109"/>
        <v>0</v>
      </c>
      <c r="Z434" s="46">
        <f t="shared" si="110"/>
        <v>0</v>
      </c>
      <c r="AA434" s="46">
        <f t="shared" si="111"/>
        <v>0</v>
      </c>
      <c r="AB434" s="46">
        <f t="shared" si="112"/>
        <v>0</v>
      </c>
      <c r="AC434" s="48">
        <f t="shared" si="118"/>
        <v>1</v>
      </c>
      <c r="AD434" s="48">
        <f t="shared" si="113"/>
        <v>13.967500000000001</v>
      </c>
      <c r="AE434" s="48">
        <f t="shared" si="114"/>
        <v>13.967500000000001</v>
      </c>
      <c r="AF434" s="46">
        <f t="shared" si="115"/>
        <v>120</v>
      </c>
      <c r="AG434" s="128" t="s">
        <v>3453</v>
      </c>
      <c r="AH434" s="128" t="s">
        <v>3451</v>
      </c>
      <c r="AI434" s="128" t="s">
        <v>3456</v>
      </c>
      <c r="AJ434" s="128" t="s">
        <v>3457</v>
      </c>
      <c r="AK434" s="128" t="s">
        <v>3460</v>
      </c>
      <c r="AL434" s="128" t="s">
        <v>3455</v>
      </c>
      <c r="AM434" s="128" t="s">
        <v>3452</v>
      </c>
      <c r="AN434" s="128" t="s">
        <v>3459</v>
      </c>
      <c r="AO434" s="128" t="s">
        <v>3454</v>
      </c>
      <c r="AP434" s="128" t="s">
        <v>3458</v>
      </c>
      <c r="AQ434" s="191"/>
    </row>
    <row r="435" spans="1:43" s="16" customFormat="1" ht="27.75">
      <c r="A435" s="43">
        <v>428</v>
      </c>
      <c r="B435" s="37" t="s">
        <v>1203</v>
      </c>
      <c r="C435" s="37" t="s">
        <v>3435</v>
      </c>
      <c r="D435" s="38" t="s">
        <v>1197</v>
      </c>
      <c r="E435" s="38">
        <v>11</v>
      </c>
      <c r="F435" s="48">
        <v>10.47</v>
      </c>
      <c r="G435" s="46">
        <v>30</v>
      </c>
      <c r="H435" s="46" t="s">
        <v>3373</v>
      </c>
      <c r="I435" s="48">
        <v>10</v>
      </c>
      <c r="J435" s="46">
        <v>30</v>
      </c>
      <c r="K435" s="46" t="s">
        <v>3373</v>
      </c>
      <c r="L435" s="84">
        <f t="shared" si="102"/>
        <v>10.234999999999999</v>
      </c>
      <c r="M435" s="38">
        <f t="shared" si="103"/>
        <v>60</v>
      </c>
      <c r="N435" s="38">
        <f t="shared" si="104"/>
        <v>2</v>
      </c>
      <c r="O435" s="38">
        <f t="shared" si="105"/>
        <v>0</v>
      </c>
      <c r="P435" s="48">
        <v>9.08</v>
      </c>
      <c r="Q435" s="46">
        <v>12</v>
      </c>
      <c r="R435" s="46" t="s">
        <v>3373</v>
      </c>
      <c r="S435" s="48">
        <v>13.61</v>
      </c>
      <c r="T435" s="46">
        <v>30</v>
      </c>
      <c r="U435" s="46" t="s">
        <v>3372</v>
      </c>
      <c r="V435" s="48">
        <f t="shared" si="106"/>
        <v>11.344999999999999</v>
      </c>
      <c r="W435" s="46">
        <f t="shared" si="107"/>
        <v>60</v>
      </c>
      <c r="X435" s="46">
        <f t="shared" si="108"/>
        <v>1</v>
      </c>
      <c r="Y435" s="46">
        <f t="shared" si="109"/>
        <v>1</v>
      </c>
      <c r="Z435" s="46">
        <f t="shared" si="110"/>
        <v>3</v>
      </c>
      <c r="AA435" s="46">
        <f t="shared" si="111"/>
        <v>1</v>
      </c>
      <c r="AB435" s="46">
        <f t="shared" si="112"/>
        <v>4</v>
      </c>
      <c r="AC435" s="48">
        <f>IF(AB435=0,1,IF(AB435=1,0.99,IF(AB435=2,0.98,IF(AB435=3,0.97,IF(AB435=4,0.96,IF(AB435=5,0.95,IF(AB435=6,0.94)))))))</f>
        <v>0.96</v>
      </c>
      <c r="AD435" s="48">
        <f t="shared" si="113"/>
        <v>10.79</v>
      </c>
      <c r="AE435" s="48">
        <f t="shared" si="114"/>
        <v>10.3584</v>
      </c>
      <c r="AF435" s="46">
        <f t="shared" si="115"/>
        <v>120</v>
      </c>
      <c r="AG435" s="128" t="s">
        <v>3456</v>
      </c>
      <c r="AH435" s="128" t="s">
        <v>3453</v>
      </c>
      <c r="AI435" s="128" t="s">
        <v>3452</v>
      </c>
      <c r="AJ435" s="128" t="s">
        <v>3451</v>
      </c>
      <c r="AK435" s="128" t="s">
        <v>3457</v>
      </c>
      <c r="AL435" s="128" t="s">
        <v>3455</v>
      </c>
      <c r="AM435" s="128" t="s">
        <v>3460</v>
      </c>
      <c r="AN435" s="128" t="s">
        <v>3454</v>
      </c>
      <c r="AO435" s="128" t="s">
        <v>3459</v>
      </c>
      <c r="AP435" s="128" t="s">
        <v>3458</v>
      </c>
      <c r="AQ435" s="191"/>
    </row>
    <row r="436" spans="1:43" s="16" customFormat="1" ht="27.75">
      <c r="A436" s="43">
        <v>429</v>
      </c>
      <c r="B436" s="44" t="s">
        <v>1204</v>
      </c>
      <c r="C436" s="44" t="s">
        <v>104</v>
      </c>
      <c r="D436" s="45" t="s">
        <v>1198</v>
      </c>
      <c r="E436" s="38">
        <v>11</v>
      </c>
      <c r="F436" s="48">
        <v>11.78</v>
      </c>
      <c r="G436" s="46">
        <v>30</v>
      </c>
      <c r="H436" s="46" t="s">
        <v>3372</v>
      </c>
      <c r="I436" s="48">
        <v>8.7200000000000006</v>
      </c>
      <c r="J436" s="46">
        <v>14</v>
      </c>
      <c r="K436" s="46" t="s">
        <v>3372</v>
      </c>
      <c r="L436" s="84">
        <f t="shared" si="102"/>
        <v>10.25</v>
      </c>
      <c r="M436" s="38">
        <f t="shared" si="103"/>
        <v>60</v>
      </c>
      <c r="N436" s="38">
        <f t="shared" si="104"/>
        <v>0</v>
      </c>
      <c r="O436" s="38">
        <f t="shared" si="105"/>
        <v>1</v>
      </c>
      <c r="P436" s="48">
        <v>9.6199999999999992</v>
      </c>
      <c r="Q436" s="46">
        <v>5</v>
      </c>
      <c r="R436" s="46" t="s">
        <v>3372</v>
      </c>
      <c r="S436" s="48">
        <v>11.57</v>
      </c>
      <c r="T436" s="46">
        <v>30</v>
      </c>
      <c r="U436" s="46" t="s">
        <v>3372</v>
      </c>
      <c r="V436" s="48">
        <f t="shared" si="106"/>
        <v>10.594999999999999</v>
      </c>
      <c r="W436" s="46">
        <f t="shared" si="107"/>
        <v>60</v>
      </c>
      <c r="X436" s="46">
        <f t="shared" si="108"/>
        <v>0</v>
      </c>
      <c r="Y436" s="46">
        <f t="shared" si="109"/>
        <v>1</v>
      </c>
      <c r="Z436" s="46">
        <f t="shared" si="110"/>
        <v>0</v>
      </c>
      <c r="AA436" s="46">
        <f t="shared" si="111"/>
        <v>2</v>
      </c>
      <c r="AB436" s="46">
        <f t="shared" si="112"/>
        <v>2</v>
      </c>
      <c r="AC436" s="48">
        <f>IF(AB436=0,1,IF(AB436=1,0.99,IF(AB436=2,0.98,IF(AB436=3,0.97,IF(AB436=4,0.96,IF(AB436=5,0.95,IF(AB436=6,0.94)))))))</f>
        <v>0.98</v>
      </c>
      <c r="AD436" s="48">
        <f t="shared" si="113"/>
        <v>10.422499999999999</v>
      </c>
      <c r="AE436" s="48">
        <f t="shared" si="114"/>
        <v>10.214049999999999</v>
      </c>
      <c r="AF436" s="46">
        <f t="shared" si="115"/>
        <v>120</v>
      </c>
      <c r="AG436" s="128" t="s">
        <v>3453</v>
      </c>
      <c r="AH436" s="128" t="s">
        <v>3451</v>
      </c>
      <c r="AI436" s="128" t="s">
        <v>3456</v>
      </c>
      <c r="AJ436" s="128" t="s">
        <v>3457</v>
      </c>
      <c r="AK436" s="128" t="s">
        <v>3460</v>
      </c>
      <c r="AL436" s="128" t="s">
        <v>3455</v>
      </c>
      <c r="AM436" s="128" t="s">
        <v>3452</v>
      </c>
      <c r="AN436" s="128" t="s">
        <v>3459</v>
      </c>
      <c r="AO436" s="128" t="s">
        <v>3454</v>
      </c>
      <c r="AP436" s="128" t="s">
        <v>3458</v>
      </c>
      <c r="AQ436" s="191"/>
    </row>
    <row r="437" spans="1:43" s="16" customFormat="1" ht="27.75">
      <c r="A437" s="43">
        <v>430</v>
      </c>
      <c r="B437" s="53" t="s">
        <v>1206</v>
      </c>
      <c r="C437" s="53" t="s">
        <v>692</v>
      </c>
      <c r="D437" s="54" t="s">
        <v>1213</v>
      </c>
      <c r="E437" s="38">
        <v>11</v>
      </c>
      <c r="F437" s="48">
        <v>11.48</v>
      </c>
      <c r="G437" s="46">
        <v>30</v>
      </c>
      <c r="H437" s="46" t="s">
        <v>3373</v>
      </c>
      <c r="I437" s="48">
        <v>10.66</v>
      </c>
      <c r="J437" s="46">
        <v>30</v>
      </c>
      <c r="K437" s="46" t="s">
        <v>3373</v>
      </c>
      <c r="L437" s="84">
        <f t="shared" si="102"/>
        <v>11.07</v>
      </c>
      <c r="M437" s="38">
        <f t="shared" si="103"/>
        <v>60</v>
      </c>
      <c r="N437" s="38">
        <f t="shared" si="104"/>
        <v>2</v>
      </c>
      <c r="O437" s="38">
        <f t="shared" si="105"/>
        <v>0</v>
      </c>
      <c r="P437" s="48">
        <v>10.23</v>
      </c>
      <c r="Q437" s="46">
        <v>30</v>
      </c>
      <c r="R437" s="46" t="s">
        <v>3373</v>
      </c>
      <c r="S437" s="48">
        <v>11.92</v>
      </c>
      <c r="T437" s="46">
        <v>30</v>
      </c>
      <c r="U437" s="46" t="s">
        <v>3372</v>
      </c>
      <c r="V437" s="48">
        <f t="shared" si="106"/>
        <v>11.074999999999999</v>
      </c>
      <c r="W437" s="46">
        <f t="shared" si="107"/>
        <v>60</v>
      </c>
      <c r="X437" s="46">
        <f t="shared" si="108"/>
        <v>1</v>
      </c>
      <c r="Y437" s="46">
        <f t="shared" si="109"/>
        <v>0</v>
      </c>
      <c r="Z437" s="46">
        <f t="shared" si="110"/>
        <v>3</v>
      </c>
      <c r="AA437" s="46">
        <f t="shared" si="111"/>
        <v>0</v>
      </c>
      <c r="AB437" s="46">
        <f t="shared" si="112"/>
        <v>3</v>
      </c>
      <c r="AC437" s="48">
        <f>IF(AB437=0,0.93,IF(AB437=1,0.92,IF(AB437=2,0.91,IF(AB437=3,0.9,IF(AB437=4,0.89,IF(AB437=5,0.88,IF(AB437=6,0.87)))))))</f>
        <v>0.9</v>
      </c>
      <c r="AD437" s="48">
        <f t="shared" si="113"/>
        <v>11.0725</v>
      </c>
      <c r="AE437" s="48">
        <f t="shared" si="114"/>
        <v>9.9652499999999993</v>
      </c>
      <c r="AF437" s="46">
        <f t="shared" si="115"/>
        <v>120</v>
      </c>
      <c r="AG437" s="128" t="s">
        <v>3452</v>
      </c>
      <c r="AH437" s="128" t="s">
        <v>3456</v>
      </c>
      <c r="AI437" s="128" t="s">
        <v>3457</v>
      </c>
      <c r="AJ437" s="128" t="s">
        <v>3453</v>
      </c>
      <c r="AK437" s="128" t="s">
        <v>3451</v>
      </c>
      <c r="AL437" s="128" t="s">
        <v>3455</v>
      </c>
      <c r="AM437" s="128" t="s">
        <v>3454</v>
      </c>
      <c r="AN437" s="128" t="s">
        <v>3460</v>
      </c>
      <c r="AO437" s="128" t="s">
        <v>3459</v>
      </c>
      <c r="AP437" s="128" t="s">
        <v>3458</v>
      </c>
      <c r="AQ437" s="191"/>
    </row>
    <row r="438" spans="1:43" s="16" customFormat="1" ht="27.75">
      <c r="A438" s="43">
        <v>431</v>
      </c>
      <c r="B438" s="53" t="s">
        <v>1207</v>
      </c>
      <c r="C438" s="53" t="s">
        <v>1208</v>
      </c>
      <c r="D438" s="54" t="s">
        <v>1209</v>
      </c>
      <c r="E438" s="38">
        <v>11</v>
      </c>
      <c r="F438" s="48" t="s">
        <v>3509</v>
      </c>
      <c r="G438" s="46" t="s">
        <v>3509</v>
      </c>
      <c r="H438" s="46" t="s">
        <v>3509</v>
      </c>
      <c r="I438" s="48" t="s">
        <v>3509</v>
      </c>
      <c r="J438" s="46" t="s">
        <v>3509</v>
      </c>
      <c r="K438" s="46" t="s">
        <v>3509</v>
      </c>
      <c r="L438" s="84" t="e">
        <f t="shared" si="102"/>
        <v>#VALUE!</v>
      </c>
      <c r="M438" s="38" t="e">
        <f t="shared" si="103"/>
        <v>#VALUE!</v>
      </c>
      <c r="N438" s="38">
        <f t="shared" si="104"/>
        <v>2</v>
      </c>
      <c r="O438" s="38">
        <f t="shared" si="105"/>
        <v>0</v>
      </c>
      <c r="P438" s="48" t="s">
        <v>3509</v>
      </c>
      <c r="Q438" s="46" t="s">
        <v>3509</v>
      </c>
      <c r="R438" s="46" t="s">
        <v>3509</v>
      </c>
      <c r="S438" s="48">
        <v>3.76</v>
      </c>
      <c r="T438" s="46">
        <v>0</v>
      </c>
      <c r="U438" s="46" t="s">
        <v>3373</v>
      </c>
      <c r="V438" s="48" t="e">
        <f t="shared" si="106"/>
        <v>#VALUE!</v>
      </c>
      <c r="W438" s="46" t="e">
        <f t="shared" si="107"/>
        <v>#VALUE!</v>
      </c>
      <c r="X438" s="46">
        <f t="shared" si="108"/>
        <v>2</v>
      </c>
      <c r="Y438" s="46">
        <f t="shared" si="109"/>
        <v>1</v>
      </c>
      <c r="Z438" s="46">
        <f t="shared" si="110"/>
        <v>4</v>
      </c>
      <c r="AA438" s="46">
        <f t="shared" si="111"/>
        <v>1</v>
      </c>
      <c r="AB438" s="46">
        <f t="shared" si="112"/>
        <v>5</v>
      </c>
      <c r="AC438" s="48">
        <f>IF(AB438=0,0.79,IF(AB438=1,0.78,IF(AB438=2,0.77,IF(AB438=3,0.76,IF(AB438=4,0.75,IF(AB438=5,0.74,IF(AB438=6,0.73)))))))</f>
        <v>0.74</v>
      </c>
      <c r="AD438" s="48" t="e">
        <f t="shared" si="113"/>
        <v>#VALUE!</v>
      </c>
      <c r="AE438" s="48" t="e">
        <f t="shared" si="114"/>
        <v>#VALUE!</v>
      </c>
      <c r="AF438" s="46" t="e">
        <f t="shared" si="115"/>
        <v>#VALUE!</v>
      </c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91"/>
    </row>
    <row r="439" spans="1:43" s="16" customFormat="1" ht="27.75">
      <c r="A439" s="43">
        <v>432</v>
      </c>
      <c r="B439" s="37" t="s">
        <v>1210</v>
      </c>
      <c r="C439" s="37" t="s">
        <v>1211</v>
      </c>
      <c r="D439" s="54" t="s">
        <v>1222</v>
      </c>
      <c r="E439" s="38">
        <v>11</v>
      </c>
      <c r="F439" s="48">
        <v>10.54</v>
      </c>
      <c r="G439" s="46">
        <v>30</v>
      </c>
      <c r="H439" s="46" t="s">
        <v>3373</v>
      </c>
      <c r="I439" s="48">
        <v>9.4600000000000009</v>
      </c>
      <c r="J439" s="46">
        <v>12</v>
      </c>
      <c r="K439" s="46" t="s">
        <v>3373</v>
      </c>
      <c r="L439" s="84">
        <f t="shared" si="102"/>
        <v>10</v>
      </c>
      <c r="M439" s="38">
        <f t="shared" si="103"/>
        <v>60</v>
      </c>
      <c r="N439" s="38">
        <f t="shared" si="104"/>
        <v>2</v>
      </c>
      <c r="O439" s="38">
        <f t="shared" si="105"/>
        <v>1</v>
      </c>
      <c r="P439" s="48">
        <v>9.84</v>
      </c>
      <c r="Q439" s="46">
        <v>16</v>
      </c>
      <c r="R439" s="46" t="s">
        <v>3373</v>
      </c>
      <c r="S439" s="48">
        <v>12.39</v>
      </c>
      <c r="T439" s="46">
        <v>30</v>
      </c>
      <c r="U439" s="46" t="s">
        <v>3372</v>
      </c>
      <c r="V439" s="48">
        <f t="shared" si="106"/>
        <v>11.115</v>
      </c>
      <c r="W439" s="46">
        <f t="shared" si="107"/>
        <v>60</v>
      </c>
      <c r="X439" s="46">
        <f t="shared" si="108"/>
        <v>1</v>
      </c>
      <c r="Y439" s="46">
        <f t="shared" si="109"/>
        <v>1</v>
      </c>
      <c r="Z439" s="46">
        <f t="shared" si="110"/>
        <v>3</v>
      </c>
      <c r="AA439" s="46">
        <f t="shared" si="111"/>
        <v>2</v>
      </c>
      <c r="AB439" s="46">
        <f t="shared" si="112"/>
        <v>5</v>
      </c>
      <c r="AC439" s="48">
        <f>IF(AB439=0,0.79,IF(AB439=1,0.78,IF(AB439=2,0.77,IF(AB439=3,0.76,IF(AB439=4,0.75,IF(AB439=5,0.74,IF(AB439=6,0.73)))))))</f>
        <v>0.74</v>
      </c>
      <c r="AD439" s="48">
        <f t="shared" si="113"/>
        <v>10.557500000000001</v>
      </c>
      <c r="AE439" s="48">
        <f t="shared" si="114"/>
        <v>7.8125500000000008</v>
      </c>
      <c r="AF439" s="46">
        <f t="shared" si="115"/>
        <v>120</v>
      </c>
      <c r="AG439" s="128" t="s">
        <v>3451</v>
      </c>
      <c r="AH439" s="128" t="s">
        <v>3453</v>
      </c>
      <c r="AI439" s="128" t="s">
        <v>3457</v>
      </c>
      <c r="AJ439" s="128" t="s">
        <v>3455</v>
      </c>
      <c r="AK439" s="128" t="s">
        <v>3456</v>
      </c>
      <c r="AL439" s="128" t="s">
        <v>3452</v>
      </c>
      <c r="AM439" s="128" t="s">
        <v>3454</v>
      </c>
      <c r="AN439" s="128" t="s">
        <v>3460</v>
      </c>
      <c r="AO439" s="128" t="s">
        <v>3459</v>
      </c>
      <c r="AP439" s="128" t="s">
        <v>3458</v>
      </c>
      <c r="AQ439" s="191"/>
    </row>
    <row r="440" spans="1:43" s="16" customFormat="1" ht="27.75">
      <c r="A440" s="43">
        <v>433</v>
      </c>
      <c r="B440" s="44" t="s">
        <v>1212</v>
      </c>
      <c r="C440" s="44" t="s">
        <v>3434</v>
      </c>
      <c r="D440" s="54" t="s">
        <v>1202</v>
      </c>
      <c r="E440" s="38">
        <v>11</v>
      </c>
      <c r="F440" s="48">
        <v>14.85</v>
      </c>
      <c r="G440" s="46">
        <v>30</v>
      </c>
      <c r="H440" s="46" t="s">
        <v>3372</v>
      </c>
      <c r="I440" s="48">
        <v>9.4</v>
      </c>
      <c r="J440" s="46">
        <v>17</v>
      </c>
      <c r="K440" s="46" t="s">
        <v>3372</v>
      </c>
      <c r="L440" s="84">
        <f t="shared" si="102"/>
        <v>12.125</v>
      </c>
      <c r="M440" s="38">
        <f t="shared" si="103"/>
        <v>60</v>
      </c>
      <c r="N440" s="38">
        <f t="shared" si="104"/>
        <v>0</v>
      </c>
      <c r="O440" s="38">
        <f t="shared" si="105"/>
        <v>1</v>
      </c>
      <c r="P440" s="48">
        <v>12.02</v>
      </c>
      <c r="Q440" s="46">
        <v>30</v>
      </c>
      <c r="R440" s="46" t="s">
        <v>3372</v>
      </c>
      <c r="S440" s="48">
        <v>14.85</v>
      </c>
      <c r="T440" s="46">
        <v>30</v>
      </c>
      <c r="U440" s="46" t="s">
        <v>3372</v>
      </c>
      <c r="V440" s="48">
        <f t="shared" si="106"/>
        <v>13.434999999999999</v>
      </c>
      <c r="W440" s="46">
        <f t="shared" si="107"/>
        <v>60</v>
      </c>
      <c r="X440" s="46">
        <f t="shared" si="108"/>
        <v>0</v>
      </c>
      <c r="Y440" s="46">
        <f t="shared" si="109"/>
        <v>0</v>
      </c>
      <c r="Z440" s="46">
        <f t="shared" si="110"/>
        <v>0</v>
      </c>
      <c r="AA440" s="46">
        <f t="shared" si="111"/>
        <v>1</v>
      </c>
      <c r="AB440" s="46">
        <f t="shared" si="112"/>
        <v>1</v>
      </c>
      <c r="AC440" s="48">
        <f>IF(AB440=0,1,IF(AB440=1,0.99,IF(AB440=2,0.98,IF(AB440=3,0.97,IF(AB440=4,0.96,IF(AB440=5,0.95,IF(AB440=6,0.94)))))))</f>
        <v>0.99</v>
      </c>
      <c r="AD440" s="48">
        <f t="shared" si="113"/>
        <v>12.78</v>
      </c>
      <c r="AE440" s="48">
        <f t="shared" si="114"/>
        <v>12.652199999999999</v>
      </c>
      <c r="AF440" s="46">
        <f t="shared" si="115"/>
        <v>120</v>
      </c>
      <c r="AG440" s="128" t="s">
        <v>3453</v>
      </c>
      <c r="AH440" s="128" t="s">
        <v>3451</v>
      </c>
      <c r="AI440" s="128" t="s">
        <v>3455</v>
      </c>
      <c r="AJ440" s="128" t="s">
        <v>3452</v>
      </c>
      <c r="AK440" s="128" t="s">
        <v>3454</v>
      </c>
      <c r="AL440" s="128" t="s">
        <v>3457</v>
      </c>
      <c r="AM440" s="128" t="s">
        <v>3456</v>
      </c>
      <c r="AN440" s="128" t="s">
        <v>3460</v>
      </c>
      <c r="AO440" s="128" t="s">
        <v>3459</v>
      </c>
      <c r="AP440" s="128" t="s">
        <v>3458</v>
      </c>
      <c r="AQ440" s="191"/>
    </row>
    <row r="441" spans="1:43" s="16" customFormat="1" ht="27.75">
      <c r="A441" s="43">
        <v>434</v>
      </c>
      <c r="B441" s="53" t="s">
        <v>1214</v>
      </c>
      <c r="C441" s="53" t="s">
        <v>3433</v>
      </c>
      <c r="D441" s="54" t="s">
        <v>1215</v>
      </c>
      <c r="E441" s="38">
        <v>11</v>
      </c>
      <c r="F441" s="48">
        <v>10.16</v>
      </c>
      <c r="G441" s="46">
        <v>30</v>
      </c>
      <c r="H441" s="46" t="s">
        <v>3372</v>
      </c>
      <c r="I441" s="48">
        <v>7.18</v>
      </c>
      <c r="J441" s="46">
        <v>17</v>
      </c>
      <c r="K441" s="46" t="s">
        <v>3372</v>
      </c>
      <c r="L441" s="84">
        <f t="shared" si="102"/>
        <v>8.67</v>
      </c>
      <c r="M441" s="38">
        <f t="shared" si="103"/>
        <v>47</v>
      </c>
      <c r="N441" s="38">
        <f t="shared" si="104"/>
        <v>0</v>
      </c>
      <c r="O441" s="38">
        <f t="shared" si="105"/>
        <v>1</v>
      </c>
      <c r="P441" s="48">
        <v>9.14</v>
      </c>
      <c r="Q441" s="46">
        <v>10</v>
      </c>
      <c r="R441" s="46" t="s">
        <v>3373</v>
      </c>
      <c r="S441" s="48">
        <v>11.84</v>
      </c>
      <c r="T441" s="46">
        <v>30</v>
      </c>
      <c r="U441" s="46" t="s">
        <v>3372</v>
      </c>
      <c r="V441" s="48">
        <f t="shared" si="106"/>
        <v>10.49</v>
      </c>
      <c r="W441" s="46">
        <f t="shared" si="107"/>
        <v>60</v>
      </c>
      <c r="X441" s="46">
        <f t="shared" si="108"/>
        <v>1</v>
      </c>
      <c r="Y441" s="46">
        <f t="shared" si="109"/>
        <v>1</v>
      </c>
      <c r="Z441" s="46">
        <f t="shared" si="110"/>
        <v>1</v>
      </c>
      <c r="AA441" s="46">
        <f t="shared" si="111"/>
        <v>2</v>
      </c>
      <c r="AB441" s="46">
        <f t="shared" si="112"/>
        <v>3</v>
      </c>
      <c r="AC441" s="48">
        <f>IF(AB441=0,1,IF(AB441=1,0.99,IF(AB441=2,0.98,IF(AB441=3,0.87,IF(AB441=4,0.96,IF(AB441=5,0.95,IF(AB441=6,0.94)))))))</f>
        <v>0.87</v>
      </c>
      <c r="AD441" s="48">
        <f t="shared" si="113"/>
        <v>9.58</v>
      </c>
      <c r="AE441" s="48">
        <f t="shared" si="114"/>
        <v>8.3346</v>
      </c>
      <c r="AF441" s="46">
        <f t="shared" si="115"/>
        <v>107</v>
      </c>
      <c r="AG441" s="128" t="s">
        <v>3453</v>
      </c>
      <c r="AH441" s="128" t="s">
        <v>3451</v>
      </c>
      <c r="AI441" s="128" t="s">
        <v>3455</v>
      </c>
      <c r="AJ441" s="128" t="s">
        <v>3452</v>
      </c>
      <c r="AK441" s="128" t="s">
        <v>3454</v>
      </c>
      <c r="AL441" s="128" t="s">
        <v>3456</v>
      </c>
      <c r="AM441" s="128" t="s">
        <v>3459</v>
      </c>
      <c r="AN441" s="128" t="s">
        <v>3457</v>
      </c>
      <c r="AO441" s="128" t="s">
        <v>3460</v>
      </c>
      <c r="AP441" s="128" t="s">
        <v>3458</v>
      </c>
      <c r="AQ441" s="191"/>
    </row>
    <row r="442" spans="1:43" s="16" customFormat="1" ht="27.75">
      <c r="A442" s="43">
        <v>435</v>
      </c>
      <c r="B442" s="44" t="s">
        <v>1216</v>
      </c>
      <c r="C442" s="44" t="s">
        <v>618</v>
      </c>
      <c r="D442" s="54" t="s">
        <v>3445</v>
      </c>
      <c r="E442" s="38">
        <v>11</v>
      </c>
      <c r="F442" s="48">
        <v>11.68</v>
      </c>
      <c r="G442" s="46">
        <v>30</v>
      </c>
      <c r="H442" s="46" t="s">
        <v>3372</v>
      </c>
      <c r="I442" s="48">
        <v>8.32</v>
      </c>
      <c r="J442" s="46">
        <v>10</v>
      </c>
      <c r="K442" s="46" t="s">
        <v>3373</v>
      </c>
      <c r="L442" s="84">
        <f t="shared" si="102"/>
        <v>10</v>
      </c>
      <c r="M442" s="38">
        <f t="shared" si="103"/>
        <v>60</v>
      </c>
      <c r="N442" s="38">
        <f t="shared" si="104"/>
        <v>1</v>
      </c>
      <c r="O442" s="38">
        <f t="shared" si="105"/>
        <v>1</v>
      </c>
      <c r="P442" s="48">
        <v>8.98</v>
      </c>
      <c r="Q442" s="46">
        <v>12</v>
      </c>
      <c r="R442" s="46" t="s">
        <v>3373</v>
      </c>
      <c r="S442" s="48">
        <v>11.81</v>
      </c>
      <c r="T442" s="46">
        <v>30</v>
      </c>
      <c r="U442" s="46" t="s">
        <v>3372</v>
      </c>
      <c r="V442" s="48">
        <f t="shared" si="106"/>
        <v>10.395</v>
      </c>
      <c r="W442" s="46">
        <f t="shared" si="107"/>
        <v>60</v>
      </c>
      <c r="X442" s="46">
        <f t="shared" si="108"/>
        <v>1</v>
      </c>
      <c r="Y442" s="46">
        <f t="shared" si="109"/>
        <v>1</v>
      </c>
      <c r="Z442" s="46">
        <f t="shared" si="110"/>
        <v>2</v>
      </c>
      <c r="AA442" s="46">
        <f t="shared" si="111"/>
        <v>2</v>
      </c>
      <c r="AB442" s="46">
        <f t="shared" si="112"/>
        <v>4</v>
      </c>
      <c r="AC442" s="48">
        <f>IF(AB442=0,0.86,IF(AB442=1,0.85,IF(AB442=2,0.84,IF(AB442=3,0.83,IF(AB442=4,0.82,IF(AB442=5,0.81,IF(AB442=6,0.8)))))))</f>
        <v>0.82</v>
      </c>
      <c r="AD442" s="48">
        <f t="shared" si="113"/>
        <v>10.1975</v>
      </c>
      <c r="AE442" s="48">
        <f t="shared" si="114"/>
        <v>8.3619499999999984</v>
      </c>
      <c r="AF442" s="46">
        <f t="shared" si="115"/>
        <v>120</v>
      </c>
      <c r="AG442" s="128" t="s">
        <v>3453</v>
      </c>
      <c r="AH442" s="128" t="s">
        <v>3451</v>
      </c>
      <c r="AI442" s="128" t="s">
        <v>3452</v>
      </c>
      <c r="AJ442" s="128" t="s">
        <v>3455</v>
      </c>
      <c r="AK442" s="128" t="s">
        <v>3454</v>
      </c>
      <c r="AL442" s="128" t="s">
        <v>3457</v>
      </c>
      <c r="AM442" s="128" t="s">
        <v>3456</v>
      </c>
      <c r="AN442" s="128" t="s">
        <v>3460</v>
      </c>
      <c r="AO442" s="128" t="s">
        <v>3459</v>
      </c>
      <c r="AP442" s="128" t="s">
        <v>3458</v>
      </c>
      <c r="AQ442" s="191"/>
    </row>
    <row r="443" spans="1:43" s="16" customFormat="1" ht="27.75">
      <c r="A443" s="43">
        <v>436</v>
      </c>
      <c r="B443" s="37" t="s">
        <v>1218</v>
      </c>
      <c r="C443" s="37" t="s">
        <v>1219</v>
      </c>
      <c r="D443" s="69" t="s">
        <v>1224</v>
      </c>
      <c r="E443" s="38">
        <v>11</v>
      </c>
      <c r="F443" s="48">
        <v>11.93</v>
      </c>
      <c r="G443" s="46">
        <v>30</v>
      </c>
      <c r="H443" s="46" t="s">
        <v>3372</v>
      </c>
      <c r="I443" s="48">
        <v>10.69</v>
      </c>
      <c r="J443" s="46">
        <v>30</v>
      </c>
      <c r="K443" s="46" t="s">
        <v>3372</v>
      </c>
      <c r="L443" s="84">
        <f t="shared" si="102"/>
        <v>11.309999999999999</v>
      </c>
      <c r="M443" s="38">
        <f t="shared" si="103"/>
        <v>60</v>
      </c>
      <c r="N443" s="38">
        <f t="shared" si="104"/>
        <v>0</v>
      </c>
      <c r="O443" s="38">
        <f t="shared" si="105"/>
        <v>0</v>
      </c>
      <c r="P443" s="48">
        <v>9.48</v>
      </c>
      <c r="Q443" s="46">
        <v>16</v>
      </c>
      <c r="R443" s="46" t="s">
        <v>3373</v>
      </c>
      <c r="S443" s="48">
        <v>10.23</v>
      </c>
      <c r="T443" s="46">
        <v>30</v>
      </c>
      <c r="U443" s="46" t="s">
        <v>3373</v>
      </c>
      <c r="V443" s="48">
        <f t="shared" si="106"/>
        <v>9.8550000000000004</v>
      </c>
      <c r="W443" s="46">
        <f t="shared" si="107"/>
        <v>46</v>
      </c>
      <c r="X443" s="46">
        <f t="shared" si="108"/>
        <v>2</v>
      </c>
      <c r="Y443" s="46">
        <f t="shared" si="109"/>
        <v>1</v>
      </c>
      <c r="Z443" s="46">
        <f t="shared" si="110"/>
        <v>2</v>
      </c>
      <c r="AA443" s="46">
        <f t="shared" si="111"/>
        <v>1</v>
      </c>
      <c r="AB443" s="46">
        <f t="shared" si="112"/>
        <v>3</v>
      </c>
      <c r="AC443" s="48">
        <f>IF(AB443=0,0.86,IF(AB443=1,0.85,IF(AB443=2,0.84,IF(AB443=3,0.83,IF(AB443=4,0.82,IF(AB443=5,0.81,IF(AB443=6,0.8)))))))</f>
        <v>0.83</v>
      </c>
      <c r="AD443" s="48">
        <f t="shared" si="113"/>
        <v>10.5825</v>
      </c>
      <c r="AE443" s="48">
        <f t="shared" si="114"/>
        <v>8.7834749999999993</v>
      </c>
      <c r="AF443" s="46">
        <f t="shared" si="115"/>
        <v>106</v>
      </c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91"/>
    </row>
    <row r="444" spans="1:43" s="16" customFormat="1" ht="27.75">
      <c r="A444" s="43">
        <v>437</v>
      </c>
      <c r="B444" s="53" t="s">
        <v>1221</v>
      </c>
      <c r="C444" s="53" t="s">
        <v>609</v>
      </c>
      <c r="D444" s="45" t="s">
        <v>1217</v>
      </c>
      <c r="E444" s="38">
        <v>11</v>
      </c>
      <c r="F444" s="48">
        <v>10</v>
      </c>
      <c r="G444" s="46">
        <v>30</v>
      </c>
      <c r="H444" s="46" t="s">
        <v>3373</v>
      </c>
      <c r="I444" s="48"/>
      <c r="J444" s="46"/>
      <c r="K444" s="46"/>
      <c r="L444" s="84">
        <f t="shared" si="102"/>
        <v>5</v>
      </c>
      <c r="M444" s="38">
        <f t="shared" si="103"/>
        <v>30</v>
      </c>
      <c r="N444" s="38">
        <f t="shared" si="104"/>
        <v>2</v>
      </c>
      <c r="O444" s="38">
        <f t="shared" si="105"/>
        <v>1</v>
      </c>
      <c r="P444" s="48" t="s">
        <v>3509</v>
      </c>
      <c r="Q444" s="46" t="s">
        <v>3509</v>
      </c>
      <c r="R444" s="46" t="s">
        <v>3509</v>
      </c>
      <c r="S444" s="48" t="s">
        <v>3509</v>
      </c>
      <c r="T444" s="46" t="s">
        <v>3509</v>
      </c>
      <c r="U444" s="46" t="s">
        <v>3509</v>
      </c>
      <c r="V444" s="48" t="e">
        <f t="shared" si="106"/>
        <v>#VALUE!</v>
      </c>
      <c r="W444" s="46" t="e">
        <f t="shared" si="107"/>
        <v>#VALUE!</v>
      </c>
      <c r="X444" s="46">
        <f t="shared" si="108"/>
        <v>2</v>
      </c>
      <c r="Y444" s="46">
        <f t="shared" si="109"/>
        <v>0</v>
      </c>
      <c r="Z444" s="46">
        <f t="shared" si="110"/>
        <v>4</v>
      </c>
      <c r="AA444" s="46">
        <f t="shared" si="111"/>
        <v>1</v>
      </c>
      <c r="AB444" s="46">
        <f t="shared" si="112"/>
        <v>5</v>
      </c>
      <c r="AC444" s="48">
        <f>IF(AB444=0,0.86,IF(AB444=1,0.85,IF(AB444=2,0.84,IF(AB444=3,0.83,IF(AB444=4,0.82,IF(AB444=5,0.81,IF(AB444=6,0.8)))))))</f>
        <v>0.81</v>
      </c>
      <c r="AD444" s="48" t="e">
        <f t="shared" si="113"/>
        <v>#VALUE!</v>
      </c>
      <c r="AE444" s="48" t="e">
        <f t="shared" si="114"/>
        <v>#VALUE!</v>
      </c>
      <c r="AF444" s="46" t="e">
        <f t="shared" si="115"/>
        <v>#VALUE!</v>
      </c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91"/>
    </row>
    <row r="445" spans="1:43" s="16" customFormat="1" ht="27.75">
      <c r="A445" s="43">
        <v>438</v>
      </c>
      <c r="B445" s="37" t="s">
        <v>1223</v>
      </c>
      <c r="C445" s="37" t="s">
        <v>116</v>
      </c>
      <c r="D445" s="45" t="s">
        <v>1226</v>
      </c>
      <c r="E445" s="38">
        <v>11</v>
      </c>
      <c r="F445" s="48">
        <v>10.49</v>
      </c>
      <c r="G445" s="46">
        <v>30</v>
      </c>
      <c r="H445" s="46" t="s">
        <v>3373</v>
      </c>
      <c r="I445" s="48">
        <v>10.34</v>
      </c>
      <c r="J445" s="46">
        <v>30</v>
      </c>
      <c r="K445" s="46" t="s">
        <v>3372</v>
      </c>
      <c r="L445" s="84">
        <f t="shared" si="102"/>
        <v>10.414999999999999</v>
      </c>
      <c r="M445" s="38">
        <f t="shared" si="103"/>
        <v>60</v>
      </c>
      <c r="N445" s="38">
        <f t="shared" si="104"/>
        <v>1</v>
      </c>
      <c r="O445" s="38">
        <f t="shared" si="105"/>
        <v>0</v>
      </c>
      <c r="P445" s="48">
        <v>8.52</v>
      </c>
      <c r="Q445" s="46">
        <v>10</v>
      </c>
      <c r="R445" s="46" t="s">
        <v>3372</v>
      </c>
      <c r="S445" s="48">
        <v>9.8000000000000007</v>
      </c>
      <c r="T445" s="46">
        <v>20</v>
      </c>
      <c r="U445" s="46" t="s">
        <v>3373</v>
      </c>
      <c r="V445" s="48">
        <f t="shared" si="106"/>
        <v>9.16</v>
      </c>
      <c r="W445" s="46">
        <f t="shared" si="107"/>
        <v>30</v>
      </c>
      <c r="X445" s="46">
        <f t="shared" si="108"/>
        <v>1</v>
      </c>
      <c r="Y445" s="46">
        <f t="shared" si="109"/>
        <v>1</v>
      </c>
      <c r="Z445" s="46">
        <f t="shared" si="110"/>
        <v>2</v>
      </c>
      <c r="AA445" s="46">
        <f t="shared" si="111"/>
        <v>1</v>
      </c>
      <c r="AB445" s="46">
        <f t="shared" si="112"/>
        <v>3</v>
      </c>
      <c r="AC445" s="48">
        <f>IF(AB445=0,0.93,IF(AB445=1,0.92,IF(AB445=2,0.91,IF(AB445=3,0.9,IF(AB445=4,0.89,IF(AB445=5,0.88,IF(AB445=6,0.87)))))))</f>
        <v>0.9</v>
      </c>
      <c r="AD445" s="48">
        <f t="shared" si="113"/>
        <v>9.7874999999999996</v>
      </c>
      <c r="AE445" s="48">
        <f t="shared" si="114"/>
        <v>8.8087499999999999</v>
      </c>
      <c r="AF445" s="46">
        <f t="shared" si="115"/>
        <v>90</v>
      </c>
      <c r="AG445" s="128" t="s">
        <v>3453</v>
      </c>
      <c r="AH445" s="128" t="s">
        <v>3455</v>
      </c>
      <c r="AI445" s="128" t="s">
        <v>3452</v>
      </c>
      <c r="AJ445" s="128" t="s">
        <v>3457</v>
      </c>
      <c r="AK445" s="128" t="s">
        <v>3451</v>
      </c>
      <c r="AL445" s="128" t="s">
        <v>3460</v>
      </c>
      <c r="AM445" s="128" t="s">
        <v>3459</v>
      </c>
      <c r="AN445" s="128" t="s">
        <v>3456</v>
      </c>
      <c r="AO445" s="128" t="s">
        <v>3454</v>
      </c>
      <c r="AP445" s="128" t="s">
        <v>3458</v>
      </c>
      <c r="AQ445" s="191"/>
    </row>
    <row r="446" spans="1:43" s="16" customFormat="1" ht="27.75">
      <c r="A446" s="43">
        <v>439</v>
      </c>
      <c r="B446" s="44" t="s">
        <v>1225</v>
      </c>
      <c r="C446" s="44" t="s">
        <v>618</v>
      </c>
      <c r="D446" s="45" t="s">
        <v>1205</v>
      </c>
      <c r="E446" s="38">
        <v>11</v>
      </c>
      <c r="F446" s="48">
        <v>11.76</v>
      </c>
      <c r="G446" s="46">
        <v>30</v>
      </c>
      <c r="H446" s="46" t="s">
        <v>3372</v>
      </c>
      <c r="I446" s="48">
        <v>9.65</v>
      </c>
      <c r="J446" s="46">
        <v>18</v>
      </c>
      <c r="K446" s="46" t="s">
        <v>3372</v>
      </c>
      <c r="L446" s="84">
        <f t="shared" si="102"/>
        <v>10.705</v>
      </c>
      <c r="M446" s="38">
        <f t="shared" si="103"/>
        <v>60</v>
      </c>
      <c r="N446" s="38">
        <f t="shared" si="104"/>
        <v>0</v>
      </c>
      <c r="O446" s="38">
        <f t="shared" si="105"/>
        <v>1</v>
      </c>
      <c r="P446" s="48" t="s">
        <v>3509</v>
      </c>
      <c r="Q446" s="46" t="s">
        <v>3509</v>
      </c>
      <c r="R446" s="46" t="s">
        <v>3509</v>
      </c>
      <c r="S446" s="48" t="s">
        <v>3509</v>
      </c>
      <c r="T446" s="46" t="s">
        <v>3509</v>
      </c>
      <c r="U446" s="46" t="s">
        <v>3509</v>
      </c>
      <c r="V446" s="48" t="e">
        <f t="shared" si="106"/>
        <v>#VALUE!</v>
      </c>
      <c r="W446" s="46" t="e">
        <f t="shared" si="107"/>
        <v>#VALUE!</v>
      </c>
      <c r="X446" s="46">
        <f t="shared" si="108"/>
        <v>2</v>
      </c>
      <c r="Y446" s="46">
        <f t="shared" si="109"/>
        <v>0</v>
      </c>
      <c r="Z446" s="46">
        <f t="shared" si="110"/>
        <v>2</v>
      </c>
      <c r="AA446" s="46">
        <f t="shared" si="111"/>
        <v>1</v>
      </c>
      <c r="AB446" s="46">
        <f t="shared" si="112"/>
        <v>3</v>
      </c>
      <c r="AC446" s="48">
        <f>IF(AB446=0,1,IF(AB446=1,0.99,IF(AB446=2,0.98,IF(AB446=3,0.97,IF(AB446=4,0.96,IF(AB446=5,0.95,IF(AB446=6,0.94)))))))</f>
        <v>0.97</v>
      </c>
      <c r="AD446" s="48" t="e">
        <f t="shared" si="113"/>
        <v>#VALUE!</v>
      </c>
      <c r="AE446" s="48" t="e">
        <f t="shared" si="114"/>
        <v>#VALUE!</v>
      </c>
      <c r="AF446" s="46" t="e">
        <f t="shared" si="115"/>
        <v>#VALUE!</v>
      </c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91"/>
    </row>
    <row r="447" spans="1:43" s="16" customFormat="1" ht="27.75">
      <c r="A447" s="43">
        <v>440</v>
      </c>
      <c r="B447" s="44" t="s">
        <v>1227</v>
      </c>
      <c r="C447" s="44" t="s">
        <v>977</v>
      </c>
      <c r="D447" s="45" t="s">
        <v>1228</v>
      </c>
      <c r="E447" s="38">
        <v>12</v>
      </c>
      <c r="F447" s="48">
        <v>13.5</v>
      </c>
      <c r="G447" s="46">
        <v>30</v>
      </c>
      <c r="H447" s="46" t="s">
        <v>3372</v>
      </c>
      <c r="I447" s="48">
        <v>9.59</v>
      </c>
      <c r="J447" s="46">
        <v>12</v>
      </c>
      <c r="K447" s="46" t="s">
        <v>3372</v>
      </c>
      <c r="L447" s="84">
        <f t="shared" si="102"/>
        <v>11.545</v>
      </c>
      <c r="M447" s="38">
        <f t="shared" si="103"/>
        <v>60</v>
      </c>
      <c r="N447" s="38">
        <f t="shared" si="104"/>
        <v>0</v>
      </c>
      <c r="O447" s="38">
        <f t="shared" si="105"/>
        <v>1</v>
      </c>
      <c r="P447" s="48">
        <v>11.52</v>
      </c>
      <c r="Q447" s="46">
        <v>30</v>
      </c>
      <c r="R447" s="46" t="s">
        <v>3372</v>
      </c>
      <c r="S447" s="48">
        <v>12.51</v>
      </c>
      <c r="T447" s="46">
        <v>30</v>
      </c>
      <c r="U447" s="46" t="s">
        <v>3372</v>
      </c>
      <c r="V447" s="48">
        <f t="shared" si="106"/>
        <v>12.015000000000001</v>
      </c>
      <c r="W447" s="46">
        <f t="shared" si="107"/>
        <v>60</v>
      </c>
      <c r="X447" s="46">
        <f t="shared" si="108"/>
        <v>0</v>
      </c>
      <c r="Y447" s="46">
        <f t="shared" si="109"/>
        <v>0</v>
      </c>
      <c r="Z447" s="46">
        <f t="shared" si="110"/>
        <v>0</v>
      </c>
      <c r="AA447" s="46">
        <f t="shared" si="111"/>
        <v>1</v>
      </c>
      <c r="AB447" s="46">
        <f t="shared" si="112"/>
        <v>1</v>
      </c>
      <c r="AC447" s="48">
        <f>IF(AB447=0,1,IF(AB447=1,0.99,IF(AB447=2,0.98,IF(AB447=3,0.97,IF(AB447=4,0.96,IF(AB447=5,0.95,IF(AB447=6,0.94)))))))</f>
        <v>0.99</v>
      </c>
      <c r="AD447" s="48">
        <f t="shared" si="113"/>
        <v>11.780000000000001</v>
      </c>
      <c r="AE447" s="48">
        <f t="shared" si="114"/>
        <v>11.6622</v>
      </c>
      <c r="AF447" s="46">
        <f t="shared" si="115"/>
        <v>120</v>
      </c>
      <c r="AG447" s="128" t="s">
        <v>3453</v>
      </c>
      <c r="AH447" s="128" t="s">
        <v>3454</v>
      </c>
      <c r="AI447" s="128" t="s">
        <v>3451</v>
      </c>
      <c r="AJ447" s="128" t="s">
        <v>3452</v>
      </c>
      <c r="AK447" s="128" t="s">
        <v>3455</v>
      </c>
      <c r="AL447" s="128" t="s">
        <v>3457</v>
      </c>
      <c r="AM447" s="128" t="s">
        <v>3456</v>
      </c>
      <c r="AN447" s="128" t="s">
        <v>3460</v>
      </c>
      <c r="AO447" s="128" t="s">
        <v>3459</v>
      </c>
      <c r="AP447" s="128" t="s">
        <v>3458</v>
      </c>
      <c r="AQ447" s="191"/>
    </row>
    <row r="448" spans="1:43" s="16" customFormat="1" ht="27.75">
      <c r="A448" s="43">
        <v>441</v>
      </c>
      <c r="B448" s="44" t="s">
        <v>1229</v>
      </c>
      <c r="C448" s="44" t="s">
        <v>1230</v>
      </c>
      <c r="D448" s="45" t="s">
        <v>1231</v>
      </c>
      <c r="E448" s="38">
        <v>12</v>
      </c>
      <c r="F448" s="48">
        <v>10.53</v>
      </c>
      <c r="G448" s="46">
        <v>30</v>
      </c>
      <c r="H448" s="46" t="s">
        <v>3372</v>
      </c>
      <c r="I448" s="48">
        <v>9.4700000000000006</v>
      </c>
      <c r="J448" s="46">
        <v>18</v>
      </c>
      <c r="K448" s="46" t="s">
        <v>3373</v>
      </c>
      <c r="L448" s="84">
        <f t="shared" si="102"/>
        <v>10</v>
      </c>
      <c r="M448" s="38">
        <f t="shared" si="103"/>
        <v>60</v>
      </c>
      <c r="N448" s="38">
        <f t="shared" si="104"/>
        <v>1</v>
      </c>
      <c r="O448" s="38">
        <f t="shared" si="105"/>
        <v>1</v>
      </c>
      <c r="P448" s="48">
        <v>11.28</v>
      </c>
      <c r="Q448" s="46">
        <v>30</v>
      </c>
      <c r="R448" s="46" t="s">
        <v>3372</v>
      </c>
      <c r="S448" s="48">
        <v>12.44</v>
      </c>
      <c r="T448" s="46">
        <v>30</v>
      </c>
      <c r="U448" s="46" t="s">
        <v>3372</v>
      </c>
      <c r="V448" s="48">
        <f t="shared" si="106"/>
        <v>11.86</v>
      </c>
      <c r="W448" s="46">
        <f t="shared" si="107"/>
        <v>60</v>
      </c>
      <c r="X448" s="46">
        <f t="shared" si="108"/>
        <v>0</v>
      </c>
      <c r="Y448" s="46">
        <f t="shared" si="109"/>
        <v>0</v>
      </c>
      <c r="Z448" s="46">
        <f t="shared" si="110"/>
        <v>1</v>
      </c>
      <c r="AA448" s="46">
        <f t="shared" si="111"/>
        <v>1</v>
      </c>
      <c r="AB448" s="46">
        <f t="shared" si="112"/>
        <v>2</v>
      </c>
      <c r="AC448" s="48">
        <f>IF(AB448=0,1,IF(AB448=1,0.99,IF(AB448=2,0.98,IF(AB448=3,0.97,IF(AB448=4,0.96,IF(AB448=5,0.95,IF(AB448=6,0.94)))))))</f>
        <v>0.98</v>
      </c>
      <c r="AD448" s="48">
        <f t="shared" si="113"/>
        <v>10.93</v>
      </c>
      <c r="AE448" s="48">
        <f t="shared" si="114"/>
        <v>10.711399999999999</v>
      </c>
      <c r="AF448" s="46">
        <f t="shared" si="115"/>
        <v>120</v>
      </c>
      <c r="AG448" s="128" t="s">
        <v>3453</v>
      </c>
      <c r="AH448" s="128" t="s">
        <v>3451</v>
      </c>
      <c r="AI448" s="128" t="s">
        <v>3455</v>
      </c>
      <c r="AJ448" s="128" t="s">
        <v>3460</v>
      </c>
      <c r="AK448" s="128" t="s">
        <v>3457</v>
      </c>
      <c r="AL448" s="128" t="s">
        <v>3456</v>
      </c>
      <c r="AM448" s="128" t="s">
        <v>3452</v>
      </c>
      <c r="AN448" s="128" t="s">
        <v>3454</v>
      </c>
      <c r="AO448" s="128" t="s">
        <v>3459</v>
      </c>
      <c r="AP448" s="128" t="s">
        <v>3458</v>
      </c>
      <c r="AQ448" s="191"/>
    </row>
    <row r="449" spans="1:43" s="16" customFormat="1" ht="27.75">
      <c r="A449" s="43">
        <v>442</v>
      </c>
      <c r="B449" s="44" t="s">
        <v>1232</v>
      </c>
      <c r="C449" s="44" t="s">
        <v>1233</v>
      </c>
      <c r="D449" s="45" t="s">
        <v>1234</v>
      </c>
      <c r="E449" s="38">
        <v>12</v>
      </c>
      <c r="F449" s="48">
        <v>10.82</v>
      </c>
      <c r="G449" s="46">
        <v>30</v>
      </c>
      <c r="H449" s="46" t="s">
        <v>3372</v>
      </c>
      <c r="I449" s="48">
        <v>9.3699999999999992</v>
      </c>
      <c r="J449" s="46">
        <v>17</v>
      </c>
      <c r="K449" s="46" t="s">
        <v>3372</v>
      </c>
      <c r="L449" s="84">
        <f t="shared" si="102"/>
        <v>10.094999999999999</v>
      </c>
      <c r="M449" s="38">
        <f t="shared" si="103"/>
        <v>60</v>
      </c>
      <c r="N449" s="38">
        <f t="shared" si="104"/>
        <v>0</v>
      </c>
      <c r="O449" s="38">
        <f t="shared" si="105"/>
        <v>1</v>
      </c>
      <c r="P449" s="48">
        <v>9.89</v>
      </c>
      <c r="Q449" s="46">
        <v>10</v>
      </c>
      <c r="R449" s="46" t="s">
        <v>3372</v>
      </c>
      <c r="S449" s="48">
        <v>11.67</v>
      </c>
      <c r="T449" s="46">
        <v>30</v>
      </c>
      <c r="U449" s="46" t="s">
        <v>3372</v>
      </c>
      <c r="V449" s="48">
        <f t="shared" si="106"/>
        <v>10.780000000000001</v>
      </c>
      <c r="W449" s="46">
        <f t="shared" si="107"/>
        <v>60</v>
      </c>
      <c r="X449" s="46">
        <f t="shared" si="108"/>
        <v>0</v>
      </c>
      <c r="Y449" s="46">
        <f t="shared" si="109"/>
        <v>1</v>
      </c>
      <c r="Z449" s="46">
        <f t="shared" si="110"/>
        <v>0</v>
      </c>
      <c r="AA449" s="46">
        <f t="shared" si="111"/>
        <v>2</v>
      </c>
      <c r="AB449" s="46">
        <f t="shared" si="112"/>
        <v>2</v>
      </c>
      <c r="AC449" s="48">
        <f>IF(AB449=0,1,IF(AB449=1,0.99,IF(AB449=2,0.98,IF(AB449=3,0.97,IF(AB449=4,0.96,IF(AB449=5,0.95,IF(AB449=6,0.94)))))))</f>
        <v>0.98</v>
      </c>
      <c r="AD449" s="48">
        <f t="shared" si="113"/>
        <v>10.4375</v>
      </c>
      <c r="AE449" s="48">
        <f t="shared" si="114"/>
        <v>10.22875</v>
      </c>
      <c r="AF449" s="46">
        <f t="shared" si="115"/>
        <v>120</v>
      </c>
      <c r="AG449" s="128" t="s">
        <v>3456</v>
      </c>
      <c r="AH449" s="128" t="s">
        <v>3453</v>
      </c>
      <c r="AI449" s="128" t="s">
        <v>3452</v>
      </c>
      <c r="AJ449" s="128" t="s">
        <v>3460</v>
      </c>
      <c r="AK449" s="128" t="s">
        <v>3451</v>
      </c>
      <c r="AL449" s="128" t="s">
        <v>3457</v>
      </c>
      <c r="AM449" s="128" t="s">
        <v>3455</v>
      </c>
      <c r="AN449" s="128" t="s">
        <v>3454</v>
      </c>
      <c r="AO449" s="128" t="s">
        <v>3459</v>
      </c>
      <c r="AP449" s="128" t="s">
        <v>3458</v>
      </c>
      <c r="AQ449" s="191"/>
    </row>
    <row r="450" spans="1:43" s="16" customFormat="1" ht="27.75">
      <c r="A450" s="43">
        <v>443</v>
      </c>
      <c r="B450" s="44" t="s">
        <v>1235</v>
      </c>
      <c r="C450" s="44" t="s">
        <v>1236</v>
      </c>
      <c r="D450" s="45" t="s">
        <v>1237</v>
      </c>
      <c r="E450" s="38">
        <v>12</v>
      </c>
      <c r="F450" s="48">
        <v>11</v>
      </c>
      <c r="G450" s="46">
        <v>30</v>
      </c>
      <c r="H450" s="46" t="s">
        <v>3372</v>
      </c>
      <c r="I450" s="48">
        <v>9.16</v>
      </c>
      <c r="J450" s="46">
        <v>17</v>
      </c>
      <c r="K450" s="46" t="s">
        <v>3372</v>
      </c>
      <c r="L450" s="84">
        <f t="shared" si="102"/>
        <v>10.08</v>
      </c>
      <c r="M450" s="38">
        <f t="shared" si="103"/>
        <v>60</v>
      </c>
      <c r="N450" s="38">
        <f t="shared" si="104"/>
        <v>0</v>
      </c>
      <c r="O450" s="38">
        <f t="shared" si="105"/>
        <v>1</v>
      </c>
      <c r="P450" s="48">
        <v>12.06</v>
      </c>
      <c r="Q450" s="46">
        <v>30</v>
      </c>
      <c r="R450" s="46" t="s">
        <v>3372</v>
      </c>
      <c r="S450" s="48">
        <v>16.05</v>
      </c>
      <c r="T450" s="46">
        <v>30</v>
      </c>
      <c r="U450" s="46" t="s">
        <v>3372</v>
      </c>
      <c r="V450" s="48">
        <f t="shared" si="106"/>
        <v>14.055</v>
      </c>
      <c r="W450" s="46">
        <f t="shared" si="107"/>
        <v>60</v>
      </c>
      <c r="X450" s="46">
        <f t="shared" si="108"/>
        <v>0</v>
      </c>
      <c r="Y450" s="46">
        <f t="shared" si="109"/>
        <v>0</v>
      </c>
      <c r="Z450" s="46">
        <f t="shared" si="110"/>
        <v>0</v>
      </c>
      <c r="AA450" s="46">
        <f t="shared" si="111"/>
        <v>1</v>
      </c>
      <c r="AB450" s="46">
        <f t="shared" si="112"/>
        <v>1</v>
      </c>
      <c r="AC450" s="48">
        <f>IF(AB450=0,1,IF(AB450=1,0.99,IF(AB450=2,0.98,IF(AB450=3,0.97,IF(AB450=4,0.96,IF(AB450=5,0.95,IF(AB450=6,0.94)))))))</f>
        <v>0.99</v>
      </c>
      <c r="AD450" s="48">
        <f t="shared" si="113"/>
        <v>12.067499999999999</v>
      </c>
      <c r="AE450" s="48">
        <f t="shared" si="114"/>
        <v>11.946824999999999</v>
      </c>
      <c r="AF450" s="46">
        <f t="shared" si="115"/>
        <v>120</v>
      </c>
      <c r="AG450" s="128" t="s">
        <v>3451</v>
      </c>
      <c r="AH450" s="128" t="s">
        <v>3453</v>
      </c>
      <c r="AI450" s="128" t="s">
        <v>3452</v>
      </c>
      <c r="AJ450" s="128" t="s">
        <v>3454</v>
      </c>
      <c r="AK450" s="128" t="s">
        <v>3456</v>
      </c>
      <c r="AL450" s="128" t="s">
        <v>3455</v>
      </c>
      <c r="AM450" s="128" t="s">
        <v>3457</v>
      </c>
      <c r="AN450" s="128" t="s">
        <v>3459</v>
      </c>
      <c r="AO450" s="128" t="s">
        <v>3460</v>
      </c>
      <c r="AP450" s="128" t="s">
        <v>3458</v>
      </c>
      <c r="AQ450" s="191"/>
    </row>
    <row r="451" spans="1:43" s="16" customFormat="1" ht="27.75">
      <c r="A451" s="43">
        <v>444</v>
      </c>
      <c r="B451" s="37" t="s">
        <v>1238</v>
      </c>
      <c r="C451" s="37" t="s">
        <v>1239</v>
      </c>
      <c r="D451" s="45" t="s">
        <v>1240</v>
      </c>
      <c r="E451" s="38">
        <v>12</v>
      </c>
      <c r="F451" s="48">
        <v>11.06</v>
      </c>
      <c r="G451" s="46">
        <v>30</v>
      </c>
      <c r="H451" s="46" t="s">
        <v>3372</v>
      </c>
      <c r="I451" s="48">
        <v>10</v>
      </c>
      <c r="J451" s="46">
        <v>30</v>
      </c>
      <c r="K451" s="46" t="s">
        <v>3373</v>
      </c>
      <c r="L451" s="84">
        <f t="shared" si="102"/>
        <v>10.530000000000001</v>
      </c>
      <c r="M451" s="38">
        <f t="shared" si="103"/>
        <v>60</v>
      </c>
      <c r="N451" s="38">
        <f t="shared" si="104"/>
        <v>1</v>
      </c>
      <c r="O451" s="38">
        <f t="shared" si="105"/>
        <v>0</v>
      </c>
      <c r="P451" s="48">
        <v>9.34</v>
      </c>
      <c r="Q451" s="46">
        <v>22</v>
      </c>
      <c r="R451" s="46" t="s">
        <v>3373</v>
      </c>
      <c r="S451" s="48">
        <v>12.53</v>
      </c>
      <c r="T451" s="46">
        <v>30</v>
      </c>
      <c r="U451" s="46" t="s">
        <v>3372</v>
      </c>
      <c r="V451" s="48">
        <f t="shared" si="106"/>
        <v>10.934999999999999</v>
      </c>
      <c r="W451" s="46">
        <f t="shared" si="107"/>
        <v>60</v>
      </c>
      <c r="X451" s="46">
        <f t="shared" si="108"/>
        <v>1</v>
      </c>
      <c r="Y451" s="46">
        <f t="shared" si="109"/>
        <v>1</v>
      </c>
      <c r="Z451" s="46">
        <f t="shared" si="110"/>
        <v>2</v>
      </c>
      <c r="AA451" s="46">
        <f t="shared" si="111"/>
        <v>1</v>
      </c>
      <c r="AB451" s="46">
        <f t="shared" si="112"/>
        <v>3</v>
      </c>
      <c r="AC451" s="48">
        <f>IF(AB451=0,0.93,IF(AB451=1,0.92,IF(AB451=2,0.91,IF(AB451=3,0.9,IF(AB451=4,0.89,IF(AB451=5,0.88,IF(AB451=6,0.87)))))))</f>
        <v>0.9</v>
      </c>
      <c r="AD451" s="48">
        <f t="shared" si="113"/>
        <v>10.7325</v>
      </c>
      <c r="AE451" s="48">
        <f t="shared" si="114"/>
        <v>9.6592500000000001</v>
      </c>
      <c r="AF451" s="46">
        <f t="shared" si="115"/>
        <v>120</v>
      </c>
      <c r="AG451" s="128" t="s">
        <v>3456</v>
      </c>
      <c r="AH451" s="128" t="s">
        <v>3455</v>
      </c>
      <c r="AI451" s="128" t="s">
        <v>3452</v>
      </c>
      <c r="AJ451" s="128" t="s">
        <v>3454</v>
      </c>
      <c r="AK451" s="128" t="s">
        <v>3451</v>
      </c>
      <c r="AL451" s="128" t="s">
        <v>3459</v>
      </c>
      <c r="AM451" s="128" t="s">
        <v>3453</v>
      </c>
      <c r="AN451" s="128" t="s">
        <v>3460</v>
      </c>
      <c r="AO451" s="128" t="s">
        <v>3457</v>
      </c>
      <c r="AP451" s="128" t="s">
        <v>3458</v>
      </c>
      <c r="AQ451" s="191"/>
    </row>
    <row r="452" spans="1:43" s="16" customFormat="1" ht="27.75">
      <c r="A452" s="43">
        <v>445</v>
      </c>
      <c r="B452" s="53" t="s">
        <v>1241</v>
      </c>
      <c r="C452" s="53" t="s">
        <v>1242</v>
      </c>
      <c r="D452" s="54" t="s">
        <v>1243</v>
      </c>
      <c r="E452" s="38">
        <v>12</v>
      </c>
      <c r="F452" s="48">
        <v>9.4499999999999993</v>
      </c>
      <c r="G452" s="46">
        <v>16</v>
      </c>
      <c r="H452" s="46" t="s">
        <v>3373</v>
      </c>
      <c r="I452" s="48">
        <v>11.66</v>
      </c>
      <c r="J452" s="46">
        <v>30</v>
      </c>
      <c r="K452" s="46" t="s">
        <v>3373</v>
      </c>
      <c r="L452" s="84">
        <f t="shared" si="102"/>
        <v>10.555</v>
      </c>
      <c r="M452" s="38">
        <f t="shared" si="103"/>
        <v>60</v>
      </c>
      <c r="N452" s="38">
        <f t="shared" si="104"/>
        <v>2</v>
      </c>
      <c r="O452" s="38">
        <f t="shared" si="105"/>
        <v>1</v>
      </c>
      <c r="P452" s="48">
        <v>11.75</v>
      </c>
      <c r="Q452" s="46">
        <v>30</v>
      </c>
      <c r="R452" s="46" t="s">
        <v>3373</v>
      </c>
      <c r="S452" s="48">
        <v>10.119999999999999</v>
      </c>
      <c r="T452" s="46">
        <v>30</v>
      </c>
      <c r="U452" s="46" t="s">
        <v>3373</v>
      </c>
      <c r="V452" s="48">
        <f t="shared" si="106"/>
        <v>10.934999999999999</v>
      </c>
      <c r="W452" s="46">
        <f t="shared" si="107"/>
        <v>60</v>
      </c>
      <c r="X452" s="46">
        <f t="shared" si="108"/>
        <v>2</v>
      </c>
      <c r="Y452" s="46">
        <f t="shared" si="109"/>
        <v>0</v>
      </c>
      <c r="Z452" s="46">
        <f t="shared" si="110"/>
        <v>4</v>
      </c>
      <c r="AA452" s="46">
        <f t="shared" si="111"/>
        <v>1</v>
      </c>
      <c r="AB452" s="46">
        <f t="shared" si="112"/>
        <v>5</v>
      </c>
      <c r="AC452" s="48">
        <f>IF(AB452=0,0.79,IF(AB452=1,0.78,IF(AB452=2,0.77,IF(AB452=3,0.76,IF(AB452=4,0.75,IF(AB452=5,0.74,IF(AB452=6,0.73)))))))</f>
        <v>0.74</v>
      </c>
      <c r="AD452" s="48">
        <f t="shared" si="113"/>
        <v>10.744999999999999</v>
      </c>
      <c r="AE452" s="48">
        <f t="shared" si="114"/>
        <v>7.9512999999999989</v>
      </c>
      <c r="AF452" s="46">
        <f t="shared" si="115"/>
        <v>120</v>
      </c>
      <c r="AG452" s="128" t="s">
        <v>3460</v>
      </c>
      <c r="AH452" s="128" t="s">
        <v>3453</v>
      </c>
      <c r="AI452" s="128" t="s">
        <v>3454</v>
      </c>
      <c r="AJ452" s="128" t="s">
        <v>3451</v>
      </c>
      <c r="AK452" s="128" t="s">
        <v>3459</v>
      </c>
      <c r="AL452" s="128" t="s">
        <v>3455</v>
      </c>
      <c r="AM452" s="128" t="s">
        <v>3457</v>
      </c>
      <c r="AN452" s="128" t="s">
        <v>3458</v>
      </c>
      <c r="AO452" s="128" t="s">
        <v>3456</v>
      </c>
      <c r="AP452" s="128" t="s">
        <v>3452</v>
      </c>
      <c r="AQ452" s="191"/>
    </row>
    <row r="453" spans="1:43" s="16" customFormat="1" ht="27.75">
      <c r="A453" s="43">
        <v>446</v>
      </c>
      <c r="B453" s="44" t="s">
        <v>1244</v>
      </c>
      <c r="C453" s="44" t="s">
        <v>227</v>
      </c>
      <c r="D453" s="45" t="s">
        <v>1245</v>
      </c>
      <c r="E453" s="38">
        <v>12</v>
      </c>
      <c r="F453" s="48">
        <v>10.23</v>
      </c>
      <c r="G453" s="46">
        <v>30</v>
      </c>
      <c r="H453" s="46" t="s">
        <v>3372</v>
      </c>
      <c r="I453" s="48">
        <v>9.77</v>
      </c>
      <c r="J453" s="46">
        <v>12</v>
      </c>
      <c r="K453" s="46" t="s">
        <v>3373</v>
      </c>
      <c r="L453" s="84">
        <f t="shared" si="102"/>
        <v>10</v>
      </c>
      <c r="M453" s="38">
        <f t="shared" si="103"/>
        <v>60</v>
      </c>
      <c r="N453" s="38">
        <f t="shared" si="104"/>
        <v>1</v>
      </c>
      <c r="O453" s="38">
        <f t="shared" si="105"/>
        <v>1</v>
      </c>
      <c r="P453" s="48">
        <v>9.14</v>
      </c>
      <c r="Q453" s="46">
        <v>12</v>
      </c>
      <c r="R453" s="46" t="s">
        <v>3373</v>
      </c>
      <c r="S453" s="48">
        <v>10.65</v>
      </c>
      <c r="T453" s="46">
        <v>30</v>
      </c>
      <c r="U453" s="46" t="s">
        <v>3372</v>
      </c>
      <c r="V453" s="48">
        <f t="shared" si="106"/>
        <v>9.8949999999999996</v>
      </c>
      <c r="W453" s="46">
        <f t="shared" si="107"/>
        <v>42</v>
      </c>
      <c r="X453" s="46">
        <f t="shared" si="108"/>
        <v>1</v>
      </c>
      <c r="Y453" s="46">
        <f t="shared" si="109"/>
        <v>1</v>
      </c>
      <c r="Z453" s="46">
        <f t="shared" si="110"/>
        <v>2</v>
      </c>
      <c r="AA453" s="46">
        <f t="shared" si="111"/>
        <v>2</v>
      </c>
      <c r="AB453" s="46">
        <f t="shared" si="112"/>
        <v>4</v>
      </c>
      <c r="AC453" s="48">
        <f>IF(AB453=0,1,IF(AB453=1,0.99,IF(AB453=2,0.98,IF(AB453=3,0.97,IF(AB453=4,0.96,IF(AB453=5,0.95,IF(AB453=6,0.94)))))))</f>
        <v>0.96</v>
      </c>
      <c r="AD453" s="48">
        <f t="shared" si="113"/>
        <v>9.9474999999999998</v>
      </c>
      <c r="AE453" s="48">
        <f t="shared" si="114"/>
        <v>9.5495999999999999</v>
      </c>
      <c r="AF453" s="46">
        <f t="shared" si="115"/>
        <v>102</v>
      </c>
      <c r="AG453" s="128" t="s">
        <v>3453</v>
      </c>
      <c r="AH453" s="128" t="s">
        <v>3456</v>
      </c>
      <c r="AI453" s="128" t="s">
        <v>3452</v>
      </c>
      <c r="AJ453" s="128" t="s">
        <v>3451</v>
      </c>
      <c r="AK453" s="128" t="s">
        <v>3454</v>
      </c>
      <c r="AL453" s="128" t="s">
        <v>3459</v>
      </c>
      <c r="AM453" s="128" t="s">
        <v>3455</v>
      </c>
      <c r="AN453" s="128" t="s">
        <v>3457</v>
      </c>
      <c r="AO453" s="128" t="s">
        <v>3460</v>
      </c>
      <c r="AP453" s="128" t="s">
        <v>3458</v>
      </c>
      <c r="AQ453" s="191"/>
    </row>
    <row r="454" spans="1:43" s="16" customFormat="1" ht="27.75">
      <c r="A454" s="43">
        <v>447</v>
      </c>
      <c r="B454" s="37" t="s">
        <v>1246</v>
      </c>
      <c r="C454" s="37" t="s">
        <v>1247</v>
      </c>
      <c r="D454" s="45" t="s">
        <v>1248</v>
      </c>
      <c r="E454" s="38">
        <v>12</v>
      </c>
      <c r="F454" s="48">
        <v>10</v>
      </c>
      <c r="G454" s="46">
        <v>30</v>
      </c>
      <c r="H454" s="46" t="s">
        <v>3372</v>
      </c>
      <c r="I454" s="48">
        <v>10.95</v>
      </c>
      <c r="J454" s="46">
        <v>30</v>
      </c>
      <c r="K454" s="46" t="s">
        <v>3372</v>
      </c>
      <c r="L454" s="84">
        <f t="shared" si="102"/>
        <v>10.475</v>
      </c>
      <c r="M454" s="38">
        <f t="shared" si="103"/>
        <v>60</v>
      </c>
      <c r="N454" s="38">
        <f t="shared" si="104"/>
        <v>0</v>
      </c>
      <c r="O454" s="38">
        <f t="shared" si="105"/>
        <v>0</v>
      </c>
      <c r="P454" s="48">
        <v>8.8800000000000008</v>
      </c>
      <c r="Q454" s="46">
        <v>5</v>
      </c>
      <c r="R454" s="46" t="s">
        <v>3373</v>
      </c>
      <c r="S454" s="48">
        <v>13.82</v>
      </c>
      <c r="T454" s="46">
        <v>30</v>
      </c>
      <c r="U454" s="46" t="s">
        <v>3372</v>
      </c>
      <c r="V454" s="48">
        <f t="shared" si="106"/>
        <v>11.350000000000001</v>
      </c>
      <c r="W454" s="46">
        <f t="shared" si="107"/>
        <v>60</v>
      </c>
      <c r="X454" s="46">
        <f t="shared" si="108"/>
        <v>1</v>
      </c>
      <c r="Y454" s="46">
        <f t="shared" si="109"/>
        <v>1</v>
      </c>
      <c r="Z454" s="46">
        <f t="shared" si="110"/>
        <v>1</v>
      </c>
      <c r="AA454" s="46">
        <f t="shared" si="111"/>
        <v>1</v>
      </c>
      <c r="AB454" s="46">
        <f t="shared" si="112"/>
        <v>2</v>
      </c>
      <c r="AC454" s="48">
        <f>IF(AB454=0,0.86,IF(AB454=1,0.85,IF(AB454=2,0.84,IF(AB454=3,0.83,IF(AB454=4,0.82,IF(AB454=5,0.81,IF(AB454=6,0.8)))))))</f>
        <v>0.84</v>
      </c>
      <c r="AD454" s="48">
        <f t="shared" si="113"/>
        <v>10.912500000000001</v>
      </c>
      <c r="AE454" s="48">
        <f t="shared" si="114"/>
        <v>9.166500000000001</v>
      </c>
      <c r="AF454" s="46">
        <f t="shared" si="115"/>
        <v>120</v>
      </c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91"/>
    </row>
    <row r="455" spans="1:43" s="16" customFormat="1" ht="27.75">
      <c r="A455" s="43">
        <v>448</v>
      </c>
      <c r="B455" s="37" t="s">
        <v>1249</v>
      </c>
      <c r="C455" s="37" t="s">
        <v>687</v>
      </c>
      <c r="D455" s="38" t="s">
        <v>1250</v>
      </c>
      <c r="E455" s="38">
        <v>12</v>
      </c>
      <c r="F455" s="48">
        <v>10.82</v>
      </c>
      <c r="G455" s="46">
        <v>30</v>
      </c>
      <c r="H455" s="46" t="s">
        <v>3372</v>
      </c>
      <c r="I455" s="48">
        <v>10.24</v>
      </c>
      <c r="J455" s="46">
        <v>30</v>
      </c>
      <c r="K455" s="46" t="s">
        <v>3373</v>
      </c>
      <c r="L455" s="84">
        <f t="shared" ref="L455:L518" si="119">(F455+I455)/2</f>
        <v>10.530000000000001</v>
      </c>
      <c r="M455" s="38">
        <f t="shared" ref="M455:M518" si="120">IF(L455&gt;=10,60,G455+J455)</f>
        <v>60</v>
      </c>
      <c r="N455" s="38">
        <f t="shared" ref="N455:N518" si="121">IF(H455="ACC",0,1)+IF(K455="ACC",0,1)</f>
        <v>1</v>
      </c>
      <c r="O455" s="38">
        <f t="shared" ref="O455:O518" si="122">IF(F455&lt;10,1,(IF(I455&lt;10,1,0)))</f>
        <v>0</v>
      </c>
      <c r="P455" s="48">
        <v>11.89</v>
      </c>
      <c r="Q455" s="46">
        <v>30</v>
      </c>
      <c r="R455" s="46" t="s">
        <v>3373</v>
      </c>
      <c r="S455" s="48">
        <v>13.13</v>
      </c>
      <c r="T455" s="46">
        <v>30</v>
      </c>
      <c r="U455" s="46" t="s">
        <v>3372</v>
      </c>
      <c r="V455" s="48">
        <f t="shared" ref="V455:V518" si="123">(P455+S455)/2</f>
        <v>12.510000000000002</v>
      </c>
      <c r="W455" s="46">
        <f t="shared" ref="W455:W518" si="124">IF(V455&gt;=10,60,Q455+T455)</f>
        <v>60</v>
      </c>
      <c r="X455" s="46">
        <f t="shared" ref="X455:X518" si="125">IF(R455="ACC",0,1)+IF(U455="ACC",0,1)</f>
        <v>1</v>
      </c>
      <c r="Y455" s="46">
        <f t="shared" ref="Y455:Y518" si="126">IF(P455&lt;10,1,(IF(S455&lt;10,1,0)))</f>
        <v>0</v>
      </c>
      <c r="Z455" s="46">
        <f t="shared" ref="Z455:Z518" si="127">N455+X455</f>
        <v>2</v>
      </c>
      <c r="AA455" s="46">
        <f t="shared" ref="AA455:AA518" si="128">O455+Y455</f>
        <v>0</v>
      </c>
      <c r="AB455" s="46">
        <f t="shared" ref="AB455:AB518" si="129">Z455+AA455</f>
        <v>2</v>
      </c>
      <c r="AC455" s="48">
        <f>IF(AB455=0,0.93,IF(AB455=1,0.92,IF(AB455=2,0.91,IF(AB455=3,0.9,IF(AB455=4,0.89,IF(AB455=5,0.88,IF(AB455=6,0.87)))))))</f>
        <v>0.91</v>
      </c>
      <c r="AD455" s="48">
        <f t="shared" ref="AD455:AD518" si="130">AVERAGE(L455,V455)</f>
        <v>11.520000000000001</v>
      </c>
      <c r="AE455" s="48">
        <f t="shared" ref="AE455:AE518" si="131">AC455*AD455</f>
        <v>10.483200000000002</v>
      </c>
      <c r="AF455" s="46">
        <f t="shared" ref="AF455:AF518" si="132">M455+W455</f>
        <v>120</v>
      </c>
      <c r="AG455" s="128" t="s">
        <v>3455</v>
      </c>
      <c r="AH455" s="128" t="s">
        <v>3451</v>
      </c>
      <c r="AI455" s="128" t="s">
        <v>3457</v>
      </c>
      <c r="AJ455" s="128" t="s">
        <v>3456</v>
      </c>
      <c r="AK455" s="128" t="s">
        <v>3453</v>
      </c>
      <c r="AL455" s="128" t="s">
        <v>3452</v>
      </c>
      <c r="AM455" s="128" t="s">
        <v>3454</v>
      </c>
      <c r="AN455" s="128" t="s">
        <v>3460</v>
      </c>
      <c r="AO455" s="128" t="s">
        <v>3458</v>
      </c>
      <c r="AP455" s="128" t="s">
        <v>3459</v>
      </c>
      <c r="AQ455" s="191"/>
    </row>
    <row r="456" spans="1:43" s="16" customFormat="1" ht="27.75">
      <c r="A456" s="43">
        <v>449</v>
      </c>
      <c r="B456" s="37" t="s">
        <v>1251</v>
      </c>
      <c r="C456" s="37" t="s">
        <v>1252</v>
      </c>
      <c r="D456" s="38" t="s">
        <v>1253</v>
      </c>
      <c r="E456" s="38">
        <v>12</v>
      </c>
      <c r="F456" s="48">
        <v>13.64</v>
      </c>
      <c r="G456" s="46">
        <v>30</v>
      </c>
      <c r="H456" s="46" t="s">
        <v>3372</v>
      </c>
      <c r="I456" s="48">
        <v>10.69</v>
      </c>
      <c r="J456" s="46">
        <v>30</v>
      </c>
      <c r="K456" s="46" t="s">
        <v>3372</v>
      </c>
      <c r="L456" s="84">
        <f t="shared" si="119"/>
        <v>12.164999999999999</v>
      </c>
      <c r="M456" s="38">
        <f t="shared" si="120"/>
        <v>60</v>
      </c>
      <c r="N456" s="38">
        <f t="shared" si="121"/>
        <v>0</v>
      </c>
      <c r="O456" s="38">
        <f t="shared" si="122"/>
        <v>0</v>
      </c>
      <c r="P456" s="48">
        <v>12.22</v>
      </c>
      <c r="Q456" s="46">
        <v>30</v>
      </c>
      <c r="R456" s="46" t="s">
        <v>3372</v>
      </c>
      <c r="S456" s="48">
        <v>11.76</v>
      </c>
      <c r="T456" s="46">
        <v>30</v>
      </c>
      <c r="U456" s="46" t="s">
        <v>3372</v>
      </c>
      <c r="V456" s="48">
        <f t="shared" si="123"/>
        <v>11.99</v>
      </c>
      <c r="W456" s="46">
        <f t="shared" si="124"/>
        <v>60</v>
      </c>
      <c r="X456" s="46">
        <f t="shared" si="125"/>
        <v>0</v>
      </c>
      <c r="Y456" s="46">
        <f t="shared" si="126"/>
        <v>0</v>
      </c>
      <c r="Z456" s="46">
        <f t="shared" si="127"/>
        <v>0</v>
      </c>
      <c r="AA456" s="46">
        <f t="shared" si="128"/>
        <v>0</v>
      </c>
      <c r="AB456" s="46">
        <f t="shared" si="129"/>
        <v>0</v>
      </c>
      <c r="AC456" s="48">
        <f>IF(AB456=0,0.93,IF(AB456=1,0.92,IF(AB456=2,0.91,IF(AB456=3,0.9,IF(AB456=4,0.89,IF(AB456=5,0.88,IF(AB456=6,0.87)))))))</f>
        <v>0.93</v>
      </c>
      <c r="AD456" s="48">
        <f t="shared" si="130"/>
        <v>12.077500000000001</v>
      </c>
      <c r="AE456" s="48">
        <f t="shared" si="131"/>
        <v>11.232075000000002</v>
      </c>
      <c r="AF456" s="46">
        <f t="shared" si="132"/>
        <v>120</v>
      </c>
      <c r="AG456" s="128" t="s">
        <v>3451</v>
      </c>
      <c r="AH456" s="128" t="s">
        <v>3453</v>
      </c>
      <c r="AI456" s="128" t="s">
        <v>3457</v>
      </c>
      <c r="AJ456" s="128" t="s">
        <v>3454</v>
      </c>
      <c r="AK456" s="128" t="s">
        <v>3456</v>
      </c>
      <c r="AL456" s="128" t="s">
        <v>3452</v>
      </c>
      <c r="AM456" s="128" t="s">
        <v>3460</v>
      </c>
      <c r="AN456" s="128" t="s">
        <v>3455</v>
      </c>
      <c r="AO456" s="128" t="s">
        <v>3459</v>
      </c>
      <c r="AP456" s="128" t="s">
        <v>3458</v>
      </c>
      <c r="AQ456" s="191"/>
    </row>
    <row r="457" spans="1:43" s="16" customFormat="1" ht="27.75">
      <c r="A457" s="43">
        <v>450</v>
      </c>
      <c r="B457" s="37" t="s">
        <v>1254</v>
      </c>
      <c r="C457" s="37" t="s">
        <v>1255</v>
      </c>
      <c r="D457" s="38" t="s">
        <v>1256</v>
      </c>
      <c r="E457" s="38">
        <v>12</v>
      </c>
      <c r="F457" s="48">
        <v>13.29</v>
      </c>
      <c r="G457" s="46">
        <v>30</v>
      </c>
      <c r="H457" s="46" t="s">
        <v>3372</v>
      </c>
      <c r="I457" s="48">
        <v>12.91</v>
      </c>
      <c r="J457" s="46">
        <v>30</v>
      </c>
      <c r="K457" s="46" t="s">
        <v>3372</v>
      </c>
      <c r="L457" s="84">
        <f t="shared" si="119"/>
        <v>13.1</v>
      </c>
      <c r="M457" s="38">
        <f t="shared" si="120"/>
        <v>60</v>
      </c>
      <c r="N457" s="38">
        <f t="shared" si="121"/>
        <v>0</v>
      </c>
      <c r="O457" s="38">
        <f t="shared" si="122"/>
        <v>0</v>
      </c>
      <c r="P457" s="48">
        <v>12.98</v>
      </c>
      <c r="Q457" s="46">
        <v>30</v>
      </c>
      <c r="R457" s="46" t="s">
        <v>3372</v>
      </c>
      <c r="S457" s="48">
        <v>15.12</v>
      </c>
      <c r="T457" s="46">
        <v>30</v>
      </c>
      <c r="U457" s="46" t="s">
        <v>3372</v>
      </c>
      <c r="V457" s="48">
        <f t="shared" si="123"/>
        <v>14.05</v>
      </c>
      <c r="W457" s="46">
        <f t="shared" si="124"/>
        <v>60</v>
      </c>
      <c r="X457" s="46">
        <f t="shared" si="125"/>
        <v>0</v>
      </c>
      <c r="Y457" s="46">
        <f t="shared" si="126"/>
        <v>0</v>
      </c>
      <c r="Z457" s="46">
        <f t="shared" si="127"/>
        <v>0</v>
      </c>
      <c r="AA457" s="46">
        <f t="shared" si="128"/>
        <v>0</v>
      </c>
      <c r="AB457" s="46">
        <f t="shared" si="129"/>
        <v>0</v>
      </c>
      <c r="AC457" s="48">
        <f>IF(AB457=0,1,IF(AB457=1,0.99,IF(AB457=2,0.98,IF(AB457=3,0.97,IF(AB457=4,0.96,IF(AB457=5,0.95,IF(AB457=6,0.94)))))))</f>
        <v>1</v>
      </c>
      <c r="AD457" s="48">
        <f t="shared" si="130"/>
        <v>13.574999999999999</v>
      </c>
      <c r="AE457" s="48">
        <f t="shared" si="131"/>
        <v>13.574999999999999</v>
      </c>
      <c r="AF457" s="46">
        <f t="shared" si="132"/>
        <v>120</v>
      </c>
      <c r="AG457" s="128" t="s">
        <v>3453</v>
      </c>
      <c r="AH457" s="128" t="s">
        <v>3451</v>
      </c>
      <c r="AI457" s="128" t="s">
        <v>3456</v>
      </c>
      <c r="AJ457" s="128" t="s">
        <v>3454</v>
      </c>
      <c r="AK457" s="128" t="s">
        <v>3455</v>
      </c>
      <c r="AL457" s="128" t="s">
        <v>3452</v>
      </c>
      <c r="AM457" s="128" t="s">
        <v>3460</v>
      </c>
      <c r="AN457" s="128" t="s">
        <v>3457</v>
      </c>
      <c r="AO457" s="128" t="s">
        <v>3459</v>
      </c>
      <c r="AP457" s="128" t="s">
        <v>3458</v>
      </c>
      <c r="AQ457" s="191"/>
    </row>
    <row r="458" spans="1:43" s="16" customFormat="1" ht="27.75">
      <c r="A458" s="43">
        <v>451</v>
      </c>
      <c r="B458" s="37" t="s">
        <v>1257</v>
      </c>
      <c r="C458" s="37" t="s">
        <v>649</v>
      </c>
      <c r="D458" s="38" t="s">
        <v>1258</v>
      </c>
      <c r="E458" s="38">
        <v>12</v>
      </c>
      <c r="F458" s="48">
        <v>8.86</v>
      </c>
      <c r="G458" s="46">
        <v>11</v>
      </c>
      <c r="H458" s="46" t="s">
        <v>3373</v>
      </c>
      <c r="I458" s="48">
        <v>13.78</v>
      </c>
      <c r="J458" s="46">
        <v>30</v>
      </c>
      <c r="K458" s="46" t="s">
        <v>3372</v>
      </c>
      <c r="L458" s="84">
        <f t="shared" si="119"/>
        <v>11.32</v>
      </c>
      <c r="M458" s="38">
        <f t="shared" si="120"/>
        <v>60</v>
      </c>
      <c r="N458" s="38">
        <f t="shared" si="121"/>
        <v>1</v>
      </c>
      <c r="O458" s="38">
        <f t="shared" si="122"/>
        <v>1</v>
      </c>
      <c r="P458" s="48">
        <v>13.89</v>
      </c>
      <c r="Q458" s="46">
        <v>30</v>
      </c>
      <c r="R458" s="46" t="s">
        <v>3372</v>
      </c>
      <c r="S458" s="48">
        <v>16.059999999999999</v>
      </c>
      <c r="T458" s="46">
        <v>30</v>
      </c>
      <c r="U458" s="46" t="s">
        <v>3372</v>
      </c>
      <c r="V458" s="48">
        <f t="shared" si="123"/>
        <v>14.975</v>
      </c>
      <c r="W458" s="46">
        <f t="shared" si="124"/>
        <v>60</v>
      </c>
      <c r="X458" s="46">
        <f t="shared" si="125"/>
        <v>0</v>
      </c>
      <c r="Y458" s="46">
        <f t="shared" si="126"/>
        <v>0</v>
      </c>
      <c r="Z458" s="46">
        <f t="shared" si="127"/>
        <v>1</v>
      </c>
      <c r="AA458" s="46">
        <f t="shared" si="128"/>
        <v>1</v>
      </c>
      <c r="AB458" s="46">
        <f t="shared" si="129"/>
        <v>2</v>
      </c>
      <c r="AC458" s="48">
        <f>IF(AB458=0,1,IF(AB458=1,0.99,IF(AB458=2,0.98,IF(AB458=3,0.97,IF(AB458=4,0.96,IF(AB458=5,0.95,IF(AB458=6,0.94)))))))</f>
        <v>0.98</v>
      </c>
      <c r="AD458" s="48">
        <f t="shared" si="130"/>
        <v>13.147500000000001</v>
      </c>
      <c r="AE458" s="48">
        <f t="shared" si="131"/>
        <v>12.884550000000001</v>
      </c>
      <c r="AF458" s="46">
        <f t="shared" si="132"/>
        <v>120</v>
      </c>
      <c r="AG458" s="128" t="s">
        <v>3453</v>
      </c>
      <c r="AH458" s="128" t="s">
        <v>3451</v>
      </c>
      <c r="AI458" s="128" t="s">
        <v>3456</v>
      </c>
      <c r="AJ458" s="128" t="s">
        <v>3452</v>
      </c>
      <c r="AK458" s="128" t="s">
        <v>3454</v>
      </c>
      <c r="AL458" s="128" t="s">
        <v>3455</v>
      </c>
      <c r="AM458" s="128" t="s">
        <v>3460</v>
      </c>
      <c r="AN458" s="128" t="s">
        <v>3457</v>
      </c>
      <c r="AO458" s="128" t="s">
        <v>3459</v>
      </c>
      <c r="AP458" s="128" t="s">
        <v>3458</v>
      </c>
      <c r="AQ458" s="191"/>
    </row>
    <row r="459" spans="1:43" s="16" customFormat="1" ht="27.75">
      <c r="A459" s="43">
        <v>452</v>
      </c>
      <c r="B459" s="37" t="s">
        <v>1259</v>
      </c>
      <c r="C459" s="37" t="s">
        <v>898</v>
      </c>
      <c r="D459" s="38" t="s">
        <v>1260</v>
      </c>
      <c r="E459" s="38">
        <v>12</v>
      </c>
      <c r="F459" s="48">
        <v>17.260000000000002</v>
      </c>
      <c r="G459" s="46">
        <v>30</v>
      </c>
      <c r="H459" s="46" t="s">
        <v>3372</v>
      </c>
      <c r="I459" s="48">
        <v>15.65</v>
      </c>
      <c r="J459" s="46">
        <v>30</v>
      </c>
      <c r="K459" s="46" t="s">
        <v>3372</v>
      </c>
      <c r="L459" s="84">
        <f t="shared" si="119"/>
        <v>16.455000000000002</v>
      </c>
      <c r="M459" s="38">
        <f t="shared" si="120"/>
        <v>60</v>
      </c>
      <c r="N459" s="38">
        <f t="shared" si="121"/>
        <v>0</v>
      </c>
      <c r="O459" s="38">
        <f t="shared" si="122"/>
        <v>0</v>
      </c>
      <c r="P459" s="48">
        <v>15.07</v>
      </c>
      <c r="Q459" s="46">
        <v>30</v>
      </c>
      <c r="R459" s="46" t="s">
        <v>3372</v>
      </c>
      <c r="S459" s="48">
        <v>17.309999999999999</v>
      </c>
      <c r="T459" s="46">
        <v>30</v>
      </c>
      <c r="U459" s="46" t="s">
        <v>3372</v>
      </c>
      <c r="V459" s="48">
        <f t="shared" si="123"/>
        <v>16.189999999999998</v>
      </c>
      <c r="W459" s="46">
        <f t="shared" si="124"/>
        <v>60</v>
      </c>
      <c r="X459" s="46">
        <f t="shared" si="125"/>
        <v>0</v>
      </c>
      <c r="Y459" s="46">
        <f t="shared" si="126"/>
        <v>0</v>
      </c>
      <c r="Z459" s="46">
        <f t="shared" si="127"/>
        <v>0</v>
      </c>
      <c r="AA459" s="46">
        <f t="shared" si="128"/>
        <v>0</v>
      </c>
      <c r="AB459" s="46">
        <f t="shared" si="129"/>
        <v>0</v>
      </c>
      <c r="AC459" s="48">
        <f>IF(AB459=0,1,IF(AB459=1,0.99,IF(AB459=2,0.98,IF(AB459=3,0.97,IF(AB459=4,0.96,IF(AB459=5,0.95,IF(AB459=6,0.94)))))))</f>
        <v>1</v>
      </c>
      <c r="AD459" s="48">
        <f t="shared" si="130"/>
        <v>16.322499999999998</v>
      </c>
      <c r="AE459" s="48">
        <f t="shared" si="131"/>
        <v>16.322499999999998</v>
      </c>
      <c r="AF459" s="46">
        <f t="shared" si="132"/>
        <v>120</v>
      </c>
      <c r="AG459" s="128" t="s">
        <v>3451</v>
      </c>
      <c r="AH459" s="128" t="s">
        <v>3453</v>
      </c>
      <c r="AI459" s="128" t="s">
        <v>3454</v>
      </c>
      <c r="AJ459" s="128" t="s">
        <v>3455</v>
      </c>
      <c r="AK459" s="128" t="s">
        <v>3452</v>
      </c>
      <c r="AL459" s="128" t="s">
        <v>3456</v>
      </c>
      <c r="AM459" s="128" t="s">
        <v>3459</v>
      </c>
      <c r="AN459" s="128" t="s">
        <v>3460</v>
      </c>
      <c r="AO459" s="128" t="s">
        <v>3457</v>
      </c>
      <c r="AP459" s="128" t="s">
        <v>3458</v>
      </c>
      <c r="AQ459" s="191"/>
    </row>
    <row r="460" spans="1:43" s="16" customFormat="1" ht="27.75">
      <c r="A460" s="43">
        <v>453</v>
      </c>
      <c r="B460" s="37" t="s">
        <v>1261</v>
      </c>
      <c r="C460" s="37" t="s">
        <v>1262</v>
      </c>
      <c r="D460" s="38" t="s">
        <v>1263</v>
      </c>
      <c r="E460" s="38">
        <v>12</v>
      </c>
      <c r="F460" s="48">
        <v>10</v>
      </c>
      <c r="G460" s="46">
        <v>30</v>
      </c>
      <c r="H460" s="46" t="s">
        <v>3373</v>
      </c>
      <c r="I460" s="48">
        <v>10</v>
      </c>
      <c r="J460" s="46">
        <v>30</v>
      </c>
      <c r="K460" s="46" t="s">
        <v>3373</v>
      </c>
      <c r="L460" s="84">
        <f t="shared" si="119"/>
        <v>10</v>
      </c>
      <c r="M460" s="38">
        <f t="shared" si="120"/>
        <v>60</v>
      </c>
      <c r="N460" s="38">
        <f t="shared" si="121"/>
        <v>2</v>
      </c>
      <c r="O460" s="38">
        <f t="shared" si="122"/>
        <v>0</v>
      </c>
      <c r="P460" s="48">
        <v>9.7899999999999991</v>
      </c>
      <c r="Q460" s="46">
        <v>10</v>
      </c>
      <c r="R460" s="46" t="s">
        <v>3373</v>
      </c>
      <c r="S460" s="48">
        <v>10.029999999999999</v>
      </c>
      <c r="T460" s="46">
        <v>30</v>
      </c>
      <c r="U460" s="46" t="s">
        <v>3373</v>
      </c>
      <c r="V460" s="48">
        <f t="shared" si="123"/>
        <v>9.91</v>
      </c>
      <c r="W460" s="46">
        <f t="shared" si="124"/>
        <v>40</v>
      </c>
      <c r="X460" s="46">
        <f t="shared" si="125"/>
        <v>2</v>
      </c>
      <c r="Y460" s="46">
        <f t="shared" si="126"/>
        <v>1</v>
      </c>
      <c r="Z460" s="46">
        <f t="shared" si="127"/>
        <v>4</v>
      </c>
      <c r="AA460" s="46">
        <f t="shared" si="128"/>
        <v>1</v>
      </c>
      <c r="AB460" s="46">
        <f t="shared" si="129"/>
        <v>5</v>
      </c>
      <c r="AC460" s="48">
        <f>IF(AB460=0,1,IF(AB460=1,0.99,IF(AB460=2,0.98,IF(AB460=3,0.97,IF(AB460=4,0.96,IF(AB460=5,0.95,IF(AB460=6,0.94)))))))</f>
        <v>0.95</v>
      </c>
      <c r="AD460" s="48">
        <f t="shared" si="130"/>
        <v>9.9550000000000001</v>
      </c>
      <c r="AE460" s="48">
        <f t="shared" si="131"/>
        <v>9.4572500000000002</v>
      </c>
      <c r="AF460" s="46">
        <f t="shared" si="132"/>
        <v>100</v>
      </c>
      <c r="AG460" s="128" t="s">
        <v>3451</v>
      </c>
      <c r="AH460" s="128" t="s">
        <v>3453</v>
      </c>
      <c r="AI460" s="128" t="s">
        <v>3454</v>
      </c>
      <c r="AJ460" s="128" t="s">
        <v>3452</v>
      </c>
      <c r="AK460" s="128" t="s">
        <v>3456</v>
      </c>
      <c r="AL460" s="128" t="s">
        <v>3460</v>
      </c>
      <c r="AM460" s="128" t="s">
        <v>3457</v>
      </c>
      <c r="AN460" s="128" t="s">
        <v>3455</v>
      </c>
      <c r="AO460" s="128" t="s">
        <v>3459</v>
      </c>
      <c r="AP460" s="128" t="s">
        <v>3458</v>
      </c>
      <c r="AQ460" s="191"/>
    </row>
    <row r="461" spans="1:43" s="16" customFormat="1" ht="27.75">
      <c r="A461" s="43">
        <v>454</v>
      </c>
      <c r="B461" s="37" t="s">
        <v>1264</v>
      </c>
      <c r="C461" s="37" t="s">
        <v>1265</v>
      </c>
      <c r="D461" s="38" t="s">
        <v>1266</v>
      </c>
      <c r="E461" s="38">
        <v>12</v>
      </c>
      <c r="F461" s="48">
        <v>10.39</v>
      </c>
      <c r="G461" s="46">
        <v>30</v>
      </c>
      <c r="H461" s="46" t="s">
        <v>3372</v>
      </c>
      <c r="I461" s="48">
        <v>10</v>
      </c>
      <c r="J461" s="46">
        <v>30</v>
      </c>
      <c r="K461" s="46" t="s">
        <v>3373</v>
      </c>
      <c r="L461" s="84">
        <f t="shared" si="119"/>
        <v>10.195</v>
      </c>
      <c r="M461" s="38">
        <f t="shared" si="120"/>
        <v>60</v>
      </c>
      <c r="N461" s="38">
        <f t="shared" si="121"/>
        <v>1</v>
      </c>
      <c r="O461" s="38">
        <f t="shared" si="122"/>
        <v>0</v>
      </c>
      <c r="P461" s="48">
        <v>12.54</v>
      </c>
      <c r="Q461" s="46">
        <v>30</v>
      </c>
      <c r="R461" s="46" t="s">
        <v>3372</v>
      </c>
      <c r="S461" s="48">
        <v>12.19</v>
      </c>
      <c r="T461" s="46">
        <v>30</v>
      </c>
      <c r="U461" s="46" t="s">
        <v>3372</v>
      </c>
      <c r="V461" s="48">
        <f t="shared" si="123"/>
        <v>12.364999999999998</v>
      </c>
      <c r="W461" s="46">
        <f t="shared" si="124"/>
        <v>60</v>
      </c>
      <c r="X461" s="46">
        <f t="shared" si="125"/>
        <v>0</v>
      </c>
      <c r="Y461" s="46">
        <f t="shared" si="126"/>
        <v>0</v>
      </c>
      <c r="Z461" s="46">
        <f t="shared" si="127"/>
        <v>1</v>
      </c>
      <c r="AA461" s="46">
        <f t="shared" si="128"/>
        <v>0</v>
      </c>
      <c r="AB461" s="46">
        <f t="shared" si="129"/>
        <v>1</v>
      </c>
      <c r="AC461" s="48">
        <f>IF(AB461=0,0.93,IF(AB461=1,0.92,IF(AB461=2,0.91,IF(AB461=3,0.9,IF(AB461=4,0.89,IF(AB461=5,0.88,IF(AB461=6,0.87)))))))</f>
        <v>0.92</v>
      </c>
      <c r="AD461" s="48">
        <f t="shared" si="130"/>
        <v>11.28</v>
      </c>
      <c r="AE461" s="48">
        <f t="shared" si="131"/>
        <v>10.377599999999999</v>
      </c>
      <c r="AF461" s="46">
        <f t="shared" si="132"/>
        <v>120</v>
      </c>
      <c r="AG461" s="128" t="s">
        <v>3456</v>
      </c>
      <c r="AH461" s="128" t="s">
        <v>3455</v>
      </c>
      <c r="AI461" s="128" t="s">
        <v>3459</v>
      </c>
      <c r="AJ461" s="128" t="s">
        <v>3452</v>
      </c>
      <c r="AK461" s="128" t="s">
        <v>3451</v>
      </c>
      <c r="AL461" s="128" t="s">
        <v>3460</v>
      </c>
      <c r="AM461" s="128" t="s">
        <v>3454</v>
      </c>
      <c r="AN461" s="128" t="s">
        <v>3457</v>
      </c>
      <c r="AO461" s="128" t="s">
        <v>3458</v>
      </c>
      <c r="AP461" s="128" t="s">
        <v>3453</v>
      </c>
      <c r="AQ461" s="191"/>
    </row>
    <row r="462" spans="1:43" s="16" customFormat="1" ht="27.75">
      <c r="A462" s="43">
        <v>455</v>
      </c>
      <c r="B462" s="37" t="s">
        <v>1267</v>
      </c>
      <c r="C462" s="37" t="s">
        <v>1268</v>
      </c>
      <c r="D462" s="38" t="s">
        <v>1269</v>
      </c>
      <c r="E462" s="38">
        <v>12</v>
      </c>
      <c r="F462" s="48">
        <v>14.36</v>
      </c>
      <c r="G462" s="46">
        <v>30</v>
      </c>
      <c r="H462" s="46" t="s">
        <v>3372</v>
      </c>
      <c r="I462" s="48">
        <v>14</v>
      </c>
      <c r="J462" s="46">
        <v>30</v>
      </c>
      <c r="K462" s="46" t="s">
        <v>3372</v>
      </c>
      <c r="L462" s="84">
        <f t="shared" si="119"/>
        <v>14.18</v>
      </c>
      <c r="M462" s="38">
        <f t="shared" si="120"/>
        <v>60</v>
      </c>
      <c r="N462" s="38">
        <f t="shared" si="121"/>
        <v>0</v>
      </c>
      <c r="O462" s="38">
        <f t="shared" si="122"/>
        <v>0</v>
      </c>
      <c r="P462" s="48">
        <v>12.64</v>
      </c>
      <c r="Q462" s="46">
        <v>30</v>
      </c>
      <c r="R462" s="46" t="s">
        <v>3372</v>
      </c>
      <c r="S462" s="48">
        <v>14.77</v>
      </c>
      <c r="T462" s="46">
        <v>30</v>
      </c>
      <c r="U462" s="46" t="s">
        <v>3372</v>
      </c>
      <c r="V462" s="48">
        <f t="shared" si="123"/>
        <v>13.705</v>
      </c>
      <c r="W462" s="46">
        <f t="shared" si="124"/>
        <v>60</v>
      </c>
      <c r="X462" s="46">
        <f t="shared" si="125"/>
        <v>0</v>
      </c>
      <c r="Y462" s="46">
        <f t="shared" si="126"/>
        <v>0</v>
      </c>
      <c r="Z462" s="46">
        <f t="shared" si="127"/>
        <v>0</v>
      </c>
      <c r="AA462" s="46">
        <f t="shared" si="128"/>
        <v>0</v>
      </c>
      <c r="AB462" s="46">
        <f t="shared" si="129"/>
        <v>0</v>
      </c>
      <c r="AC462" s="48">
        <f>IF(AB462=0,1,IF(AB462=1,0.99,IF(AB462=2,0.98,IF(AB462=3,0.97,IF(AB462=4,0.96,IF(AB462=5,0.95,IF(AB462=6,0.94)))))))</f>
        <v>1</v>
      </c>
      <c r="AD462" s="48">
        <f t="shared" si="130"/>
        <v>13.942499999999999</v>
      </c>
      <c r="AE462" s="48">
        <f t="shared" si="131"/>
        <v>13.942499999999999</v>
      </c>
      <c r="AF462" s="46">
        <f t="shared" si="132"/>
        <v>120</v>
      </c>
      <c r="AG462" s="128" t="s">
        <v>3451</v>
      </c>
      <c r="AH462" s="128" t="s">
        <v>3453</v>
      </c>
      <c r="AI462" s="128" t="s">
        <v>3456</v>
      </c>
      <c r="AJ462" s="128" t="s">
        <v>3452</v>
      </c>
      <c r="AK462" s="128" t="s">
        <v>3454</v>
      </c>
      <c r="AL462" s="128" t="s">
        <v>3460</v>
      </c>
      <c r="AM462" s="128" t="s">
        <v>3455</v>
      </c>
      <c r="AN462" s="128" t="s">
        <v>3457</v>
      </c>
      <c r="AO462" s="128" t="s">
        <v>3459</v>
      </c>
      <c r="AP462" s="128" t="s">
        <v>3458</v>
      </c>
      <c r="AQ462" s="191"/>
    </row>
    <row r="463" spans="1:43" s="16" customFormat="1" ht="27.75">
      <c r="A463" s="43">
        <v>456</v>
      </c>
      <c r="B463" s="37" t="s">
        <v>1270</v>
      </c>
      <c r="C463" s="37" t="s">
        <v>1271</v>
      </c>
      <c r="D463" s="38" t="s">
        <v>1272</v>
      </c>
      <c r="E463" s="38">
        <v>12</v>
      </c>
      <c r="F463" s="48">
        <v>11.95</v>
      </c>
      <c r="G463" s="46">
        <v>30</v>
      </c>
      <c r="H463" s="46" t="s">
        <v>3372</v>
      </c>
      <c r="I463" s="48">
        <v>10.57</v>
      </c>
      <c r="J463" s="46">
        <v>30</v>
      </c>
      <c r="K463" s="46" t="s">
        <v>3372</v>
      </c>
      <c r="L463" s="84">
        <f t="shared" si="119"/>
        <v>11.26</v>
      </c>
      <c r="M463" s="38">
        <f t="shared" si="120"/>
        <v>60</v>
      </c>
      <c r="N463" s="38">
        <f t="shared" si="121"/>
        <v>0</v>
      </c>
      <c r="O463" s="38">
        <f t="shared" si="122"/>
        <v>0</v>
      </c>
      <c r="P463" s="48">
        <v>13.1</v>
      </c>
      <c r="Q463" s="46">
        <v>30</v>
      </c>
      <c r="R463" s="46" t="s">
        <v>3372</v>
      </c>
      <c r="S463" s="48">
        <v>13.62</v>
      </c>
      <c r="T463" s="46">
        <v>30</v>
      </c>
      <c r="U463" s="46" t="s">
        <v>3372</v>
      </c>
      <c r="V463" s="48">
        <f t="shared" si="123"/>
        <v>13.36</v>
      </c>
      <c r="W463" s="46">
        <f t="shared" si="124"/>
        <v>60</v>
      </c>
      <c r="X463" s="46">
        <f t="shared" si="125"/>
        <v>0</v>
      </c>
      <c r="Y463" s="46">
        <f t="shared" si="126"/>
        <v>0</v>
      </c>
      <c r="Z463" s="46">
        <f t="shared" si="127"/>
        <v>0</v>
      </c>
      <c r="AA463" s="46">
        <f t="shared" si="128"/>
        <v>0</v>
      </c>
      <c r="AB463" s="46">
        <f t="shared" si="129"/>
        <v>0</v>
      </c>
      <c r="AC463" s="48">
        <f>IF(AB463=0,0.93,IF(AB463=1,0.92,IF(AB463=2,0.91,IF(AB463=3,0.9,IF(AB463=4,0.89,IF(AB463=5,0.88,IF(AB463=6,0.87)))))))</f>
        <v>0.93</v>
      </c>
      <c r="AD463" s="48">
        <f t="shared" si="130"/>
        <v>12.309999999999999</v>
      </c>
      <c r="AE463" s="48">
        <f t="shared" si="131"/>
        <v>11.4483</v>
      </c>
      <c r="AF463" s="46">
        <f t="shared" si="132"/>
        <v>120</v>
      </c>
      <c r="AG463" s="128" t="s">
        <v>3453</v>
      </c>
      <c r="AH463" s="128" t="s">
        <v>3451</v>
      </c>
      <c r="AI463" s="128" t="s">
        <v>3452</v>
      </c>
      <c r="AJ463" s="128" t="s">
        <v>3454</v>
      </c>
      <c r="AK463" s="128" t="s">
        <v>3457</v>
      </c>
      <c r="AL463" s="128" t="s">
        <v>3456</v>
      </c>
      <c r="AM463" s="128" t="s">
        <v>3460</v>
      </c>
      <c r="AN463" s="128" t="s">
        <v>3455</v>
      </c>
      <c r="AO463" s="128" t="s">
        <v>3459</v>
      </c>
      <c r="AP463" s="128" t="s">
        <v>3458</v>
      </c>
      <c r="AQ463" s="191"/>
    </row>
    <row r="464" spans="1:43" s="16" customFormat="1" ht="27.75">
      <c r="A464" s="43">
        <v>457</v>
      </c>
      <c r="B464" s="37" t="s">
        <v>1273</v>
      </c>
      <c r="C464" s="37" t="s">
        <v>1274</v>
      </c>
      <c r="D464" s="38" t="s">
        <v>1275</v>
      </c>
      <c r="E464" s="38">
        <v>12</v>
      </c>
      <c r="F464" s="48">
        <v>11.38</v>
      </c>
      <c r="G464" s="46">
        <v>30</v>
      </c>
      <c r="H464" s="46" t="s">
        <v>3372</v>
      </c>
      <c r="I464" s="48">
        <v>10.6</v>
      </c>
      <c r="J464" s="46">
        <v>30</v>
      </c>
      <c r="K464" s="46" t="s">
        <v>3372</v>
      </c>
      <c r="L464" s="84">
        <f t="shared" si="119"/>
        <v>10.99</v>
      </c>
      <c r="M464" s="38">
        <f t="shared" si="120"/>
        <v>60</v>
      </c>
      <c r="N464" s="38">
        <f t="shared" si="121"/>
        <v>0</v>
      </c>
      <c r="O464" s="38">
        <f t="shared" si="122"/>
        <v>0</v>
      </c>
      <c r="P464" s="48">
        <v>10.38</v>
      </c>
      <c r="Q464" s="46">
        <v>30</v>
      </c>
      <c r="R464" s="46" t="s">
        <v>3373</v>
      </c>
      <c r="S464" s="48">
        <v>10.38</v>
      </c>
      <c r="T464" s="46">
        <v>30</v>
      </c>
      <c r="U464" s="46" t="s">
        <v>3372</v>
      </c>
      <c r="V464" s="48">
        <f t="shared" si="123"/>
        <v>10.38</v>
      </c>
      <c r="W464" s="46">
        <f t="shared" si="124"/>
        <v>60</v>
      </c>
      <c r="X464" s="46">
        <f t="shared" si="125"/>
        <v>1</v>
      </c>
      <c r="Y464" s="46">
        <f t="shared" si="126"/>
        <v>0</v>
      </c>
      <c r="Z464" s="46">
        <f t="shared" si="127"/>
        <v>1</v>
      </c>
      <c r="AA464" s="46">
        <f t="shared" si="128"/>
        <v>0</v>
      </c>
      <c r="AB464" s="46">
        <f t="shared" si="129"/>
        <v>1</v>
      </c>
      <c r="AC464" s="48">
        <f>IF(AB464=0,0.93,IF(AB464=1,0.92,IF(AB464=2,0.91,IF(AB464=3,0.9,IF(AB464=4,0.89,IF(AB464=5,0.88,IF(AB464=6,0.87)))))))</f>
        <v>0.92</v>
      </c>
      <c r="AD464" s="48">
        <f t="shared" si="130"/>
        <v>10.685</v>
      </c>
      <c r="AE464" s="48">
        <f t="shared" si="131"/>
        <v>9.8302000000000014</v>
      </c>
      <c r="AF464" s="46">
        <f t="shared" si="132"/>
        <v>120</v>
      </c>
      <c r="AG464" s="128" t="s">
        <v>3456</v>
      </c>
      <c r="AH464" s="128" t="s">
        <v>3455</v>
      </c>
      <c r="AI464" s="128" t="s">
        <v>3451</v>
      </c>
      <c r="AJ464" s="128" t="s">
        <v>3453</v>
      </c>
      <c r="AK464" s="128" t="s">
        <v>3457</v>
      </c>
      <c r="AL464" s="128" t="s">
        <v>3452</v>
      </c>
      <c r="AM464" s="128" t="s">
        <v>3454</v>
      </c>
      <c r="AN464" s="128" t="s">
        <v>3460</v>
      </c>
      <c r="AO464" s="128" t="s">
        <v>3459</v>
      </c>
      <c r="AP464" s="128" t="s">
        <v>3458</v>
      </c>
      <c r="AQ464" s="191"/>
    </row>
    <row r="465" spans="1:43" s="16" customFormat="1" ht="27.75">
      <c r="A465" s="43">
        <v>458</v>
      </c>
      <c r="B465" s="37" t="s">
        <v>782</v>
      </c>
      <c r="C465" s="37" t="s">
        <v>413</v>
      </c>
      <c r="D465" s="38" t="s">
        <v>1276</v>
      </c>
      <c r="E465" s="38">
        <v>12</v>
      </c>
      <c r="F465" s="48">
        <v>10.55</v>
      </c>
      <c r="G465" s="46">
        <v>30</v>
      </c>
      <c r="H465" s="46" t="s">
        <v>3373</v>
      </c>
      <c r="I465" s="48">
        <v>11.21</v>
      </c>
      <c r="J465" s="46">
        <v>30</v>
      </c>
      <c r="K465" s="46" t="s">
        <v>3373</v>
      </c>
      <c r="L465" s="84">
        <f t="shared" si="119"/>
        <v>10.88</v>
      </c>
      <c r="M465" s="38">
        <f t="shared" si="120"/>
        <v>60</v>
      </c>
      <c r="N465" s="38">
        <f t="shared" si="121"/>
        <v>2</v>
      </c>
      <c r="O465" s="38">
        <f t="shared" si="122"/>
        <v>0</v>
      </c>
      <c r="P465" s="48">
        <v>9.4499999999999993</v>
      </c>
      <c r="Q465" s="46">
        <v>16</v>
      </c>
      <c r="R465" s="46" t="s">
        <v>3373</v>
      </c>
      <c r="S465" s="48">
        <v>12.74</v>
      </c>
      <c r="T465" s="46">
        <v>30</v>
      </c>
      <c r="U465" s="46" t="s">
        <v>3372</v>
      </c>
      <c r="V465" s="48">
        <f t="shared" si="123"/>
        <v>11.094999999999999</v>
      </c>
      <c r="W465" s="46">
        <f t="shared" si="124"/>
        <v>60</v>
      </c>
      <c r="X465" s="46">
        <f t="shared" si="125"/>
        <v>1</v>
      </c>
      <c r="Y465" s="46">
        <f t="shared" si="126"/>
        <v>1</v>
      </c>
      <c r="Z465" s="46">
        <f t="shared" si="127"/>
        <v>3</v>
      </c>
      <c r="AA465" s="46">
        <f t="shared" si="128"/>
        <v>1</v>
      </c>
      <c r="AB465" s="46">
        <f t="shared" si="129"/>
        <v>4</v>
      </c>
      <c r="AC465" s="48">
        <f>IF(AB465=0,0.93,IF(AB465=1,0.92,IF(AB465=2,0.91,IF(AB465=3,0.9,IF(AB465=4,0.89,IF(AB465=5,0.88,IF(AB465=6,0.87)))))))</f>
        <v>0.89</v>
      </c>
      <c r="AD465" s="48">
        <f t="shared" si="130"/>
        <v>10.987500000000001</v>
      </c>
      <c r="AE465" s="48">
        <f t="shared" si="131"/>
        <v>9.7788750000000011</v>
      </c>
      <c r="AF465" s="46">
        <f t="shared" si="132"/>
        <v>120</v>
      </c>
      <c r="AG465" s="128" t="s">
        <v>3451</v>
      </c>
      <c r="AH465" s="128" t="s">
        <v>3455</v>
      </c>
      <c r="AI465" s="128" t="s">
        <v>3456</v>
      </c>
      <c r="AJ465" s="128" t="s">
        <v>3460</v>
      </c>
      <c r="AK465" s="128" t="s">
        <v>3457</v>
      </c>
      <c r="AL465" s="128" t="s">
        <v>3459</v>
      </c>
      <c r="AM465" s="128" t="s">
        <v>3454</v>
      </c>
      <c r="AN465" s="128" t="s">
        <v>3452</v>
      </c>
      <c r="AO465" s="128" t="s">
        <v>3453</v>
      </c>
      <c r="AP465" s="128" t="s">
        <v>3458</v>
      </c>
      <c r="AQ465" s="191"/>
    </row>
    <row r="466" spans="1:43" s="16" customFormat="1" ht="24" customHeight="1">
      <c r="A466" s="43">
        <v>459</v>
      </c>
      <c r="B466" s="37" t="s">
        <v>1277</v>
      </c>
      <c r="C466" s="37" t="s">
        <v>1278</v>
      </c>
      <c r="D466" s="38" t="s">
        <v>1279</v>
      </c>
      <c r="E466" s="38">
        <v>12</v>
      </c>
      <c r="F466" s="48">
        <v>14.41</v>
      </c>
      <c r="G466" s="46">
        <v>30</v>
      </c>
      <c r="H466" s="46" t="s">
        <v>3372</v>
      </c>
      <c r="I466" s="48">
        <v>13.44</v>
      </c>
      <c r="J466" s="46">
        <v>30</v>
      </c>
      <c r="K466" s="46" t="s">
        <v>3372</v>
      </c>
      <c r="L466" s="84">
        <f t="shared" si="119"/>
        <v>13.925000000000001</v>
      </c>
      <c r="M466" s="38">
        <f t="shared" si="120"/>
        <v>60</v>
      </c>
      <c r="N466" s="38">
        <f t="shared" si="121"/>
        <v>0</v>
      </c>
      <c r="O466" s="38">
        <f t="shared" si="122"/>
        <v>0</v>
      </c>
      <c r="P466" s="48">
        <v>15.23</v>
      </c>
      <c r="Q466" s="46">
        <v>30</v>
      </c>
      <c r="R466" s="46" t="s">
        <v>3372</v>
      </c>
      <c r="S466" s="48">
        <v>16.36</v>
      </c>
      <c r="T466" s="46">
        <v>30</v>
      </c>
      <c r="U466" s="46" t="s">
        <v>3372</v>
      </c>
      <c r="V466" s="48">
        <f t="shared" si="123"/>
        <v>15.795</v>
      </c>
      <c r="W466" s="46">
        <f t="shared" si="124"/>
        <v>60</v>
      </c>
      <c r="X466" s="46">
        <f t="shared" si="125"/>
        <v>0</v>
      </c>
      <c r="Y466" s="46">
        <f t="shared" si="126"/>
        <v>0</v>
      </c>
      <c r="Z466" s="46">
        <f t="shared" si="127"/>
        <v>0</v>
      </c>
      <c r="AA466" s="46">
        <f t="shared" si="128"/>
        <v>0</v>
      </c>
      <c r="AB466" s="46">
        <f t="shared" si="129"/>
        <v>0</v>
      </c>
      <c r="AC466" s="48">
        <f t="shared" ref="AC466:AC471" si="133">IF(AB466=0,1,IF(AB466=1,0.99,IF(AB466=2,0.98,IF(AB466=3,0.97,IF(AB466=4,0.96,IF(AB466=5,0.95,IF(AB466=6,0.94)))))))</f>
        <v>1</v>
      </c>
      <c r="AD466" s="48">
        <f t="shared" si="130"/>
        <v>14.86</v>
      </c>
      <c r="AE466" s="48">
        <f t="shared" si="131"/>
        <v>14.86</v>
      </c>
      <c r="AF466" s="46">
        <f t="shared" si="132"/>
        <v>120</v>
      </c>
      <c r="AG466" s="128" t="s">
        <v>3453</v>
      </c>
      <c r="AH466" s="128" t="s">
        <v>3455</v>
      </c>
      <c r="AI466" s="128" t="s">
        <v>3456</v>
      </c>
      <c r="AJ466" s="128" t="s">
        <v>3452</v>
      </c>
      <c r="AK466" s="128" t="s">
        <v>3454</v>
      </c>
      <c r="AL466" s="128" t="s">
        <v>3451</v>
      </c>
      <c r="AM466" s="128" t="s">
        <v>3457</v>
      </c>
      <c r="AN466" s="128" t="s">
        <v>3460</v>
      </c>
      <c r="AO466" s="128" t="s">
        <v>3459</v>
      </c>
      <c r="AP466" s="128" t="s">
        <v>3458</v>
      </c>
      <c r="AQ466" s="191"/>
    </row>
    <row r="467" spans="1:43" s="16" customFormat="1" ht="27.75">
      <c r="A467" s="43">
        <v>460</v>
      </c>
      <c r="B467" s="37" t="s">
        <v>1280</v>
      </c>
      <c r="C467" s="37" t="s">
        <v>1281</v>
      </c>
      <c r="D467" s="38" t="s">
        <v>1282</v>
      </c>
      <c r="E467" s="38">
        <v>12</v>
      </c>
      <c r="F467" s="48">
        <v>13.87</v>
      </c>
      <c r="G467" s="46">
        <v>30</v>
      </c>
      <c r="H467" s="46" t="s">
        <v>3372</v>
      </c>
      <c r="I467" s="48">
        <v>13.34</v>
      </c>
      <c r="J467" s="46">
        <v>30</v>
      </c>
      <c r="K467" s="46" t="s">
        <v>3372</v>
      </c>
      <c r="L467" s="84">
        <f t="shared" si="119"/>
        <v>13.605</v>
      </c>
      <c r="M467" s="38">
        <f t="shared" si="120"/>
        <v>60</v>
      </c>
      <c r="N467" s="38">
        <f t="shared" si="121"/>
        <v>0</v>
      </c>
      <c r="O467" s="38">
        <f t="shared" si="122"/>
        <v>0</v>
      </c>
      <c r="P467" s="48">
        <v>15.37</v>
      </c>
      <c r="Q467" s="46">
        <v>30</v>
      </c>
      <c r="R467" s="46" t="s">
        <v>3372</v>
      </c>
      <c r="S467" s="48">
        <v>17.420000000000002</v>
      </c>
      <c r="T467" s="46">
        <v>30</v>
      </c>
      <c r="U467" s="46" t="s">
        <v>3372</v>
      </c>
      <c r="V467" s="48">
        <f t="shared" si="123"/>
        <v>16.395</v>
      </c>
      <c r="W467" s="46">
        <f t="shared" si="124"/>
        <v>60</v>
      </c>
      <c r="X467" s="46">
        <f t="shared" si="125"/>
        <v>0</v>
      </c>
      <c r="Y467" s="46">
        <f t="shared" si="126"/>
        <v>0</v>
      </c>
      <c r="Z467" s="46">
        <f t="shared" si="127"/>
        <v>0</v>
      </c>
      <c r="AA467" s="46">
        <f t="shared" si="128"/>
        <v>0</v>
      </c>
      <c r="AB467" s="46">
        <f t="shared" si="129"/>
        <v>0</v>
      </c>
      <c r="AC467" s="48">
        <f t="shared" si="133"/>
        <v>1</v>
      </c>
      <c r="AD467" s="48">
        <f t="shared" si="130"/>
        <v>15</v>
      </c>
      <c r="AE467" s="48">
        <f t="shared" si="131"/>
        <v>15</v>
      </c>
      <c r="AF467" s="46">
        <f t="shared" si="132"/>
        <v>120</v>
      </c>
      <c r="AG467" s="128" t="s">
        <v>3453</v>
      </c>
      <c r="AH467" s="128" t="s">
        <v>3451</v>
      </c>
      <c r="AI467" s="128" t="s">
        <v>3452</v>
      </c>
      <c r="AJ467" s="128" t="s">
        <v>3454</v>
      </c>
      <c r="AK467" s="128" t="s">
        <v>3457</v>
      </c>
      <c r="AL467" s="128" t="s">
        <v>3456</v>
      </c>
      <c r="AM467" s="128" t="s">
        <v>3455</v>
      </c>
      <c r="AN467" s="128" t="s">
        <v>3460</v>
      </c>
      <c r="AO467" s="128" t="s">
        <v>3459</v>
      </c>
      <c r="AP467" s="128" t="s">
        <v>3458</v>
      </c>
      <c r="AQ467" s="191"/>
    </row>
    <row r="468" spans="1:43" s="16" customFormat="1" ht="27.75">
      <c r="A468" s="43">
        <v>461</v>
      </c>
      <c r="B468" s="37" t="s">
        <v>1283</v>
      </c>
      <c r="C468" s="37" t="s">
        <v>1284</v>
      </c>
      <c r="D468" s="38" t="s">
        <v>1285</v>
      </c>
      <c r="E468" s="38">
        <v>12</v>
      </c>
      <c r="F468" s="48">
        <v>10.87</v>
      </c>
      <c r="G468" s="46">
        <v>30</v>
      </c>
      <c r="H468" s="46" t="s">
        <v>3372</v>
      </c>
      <c r="I468" s="48">
        <v>10</v>
      </c>
      <c r="J468" s="46">
        <v>30</v>
      </c>
      <c r="K468" s="46" t="s">
        <v>3372</v>
      </c>
      <c r="L468" s="84">
        <f t="shared" si="119"/>
        <v>10.434999999999999</v>
      </c>
      <c r="M468" s="38">
        <f t="shared" si="120"/>
        <v>60</v>
      </c>
      <c r="N468" s="38">
        <f t="shared" si="121"/>
        <v>0</v>
      </c>
      <c r="O468" s="38">
        <f t="shared" si="122"/>
        <v>0</v>
      </c>
      <c r="P468" s="48">
        <v>10.51</v>
      </c>
      <c r="Q468" s="46">
        <v>30</v>
      </c>
      <c r="R468" s="46" t="s">
        <v>3373</v>
      </c>
      <c r="S468" s="48">
        <v>10.96</v>
      </c>
      <c r="T468" s="46">
        <v>30</v>
      </c>
      <c r="U468" s="46" t="s">
        <v>3372</v>
      </c>
      <c r="V468" s="48">
        <f t="shared" si="123"/>
        <v>10.734999999999999</v>
      </c>
      <c r="W468" s="46">
        <f t="shared" si="124"/>
        <v>60</v>
      </c>
      <c r="X468" s="46">
        <f t="shared" si="125"/>
        <v>1</v>
      </c>
      <c r="Y468" s="46">
        <f t="shared" si="126"/>
        <v>0</v>
      </c>
      <c r="Z468" s="46">
        <f t="shared" si="127"/>
        <v>1</v>
      </c>
      <c r="AA468" s="46">
        <f t="shared" si="128"/>
        <v>0</v>
      </c>
      <c r="AB468" s="46">
        <f t="shared" si="129"/>
        <v>1</v>
      </c>
      <c r="AC468" s="48">
        <f t="shared" si="133"/>
        <v>0.99</v>
      </c>
      <c r="AD468" s="48">
        <f t="shared" si="130"/>
        <v>10.584999999999999</v>
      </c>
      <c r="AE468" s="48">
        <f t="shared" si="131"/>
        <v>10.479149999999999</v>
      </c>
      <c r="AF468" s="46">
        <f t="shared" si="132"/>
        <v>120</v>
      </c>
      <c r="AG468" s="128" t="s">
        <v>3451</v>
      </c>
      <c r="AH468" s="128" t="s">
        <v>3453</v>
      </c>
      <c r="AI468" s="128" t="s">
        <v>3454</v>
      </c>
      <c r="AJ468" s="128" t="s">
        <v>3456</v>
      </c>
      <c r="AK468" s="128" t="s">
        <v>3452</v>
      </c>
      <c r="AL468" s="128" t="s">
        <v>3455</v>
      </c>
      <c r="AM468" s="128" t="s">
        <v>3457</v>
      </c>
      <c r="AN468" s="128" t="s">
        <v>3460</v>
      </c>
      <c r="AO468" s="128" t="s">
        <v>3459</v>
      </c>
      <c r="AP468" s="128" t="s">
        <v>3458</v>
      </c>
      <c r="AQ468" s="191"/>
    </row>
    <row r="469" spans="1:43" s="16" customFormat="1" ht="27.75">
      <c r="A469" s="43">
        <v>462</v>
      </c>
      <c r="B469" s="37" t="s">
        <v>1286</v>
      </c>
      <c r="C469" s="37" t="s">
        <v>1287</v>
      </c>
      <c r="D469" s="38" t="s">
        <v>1288</v>
      </c>
      <c r="E469" s="38">
        <v>12</v>
      </c>
      <c r="F469" s="48">
        <v>10.39</v>
      </c>
      <c r="G469" s="46">
        <v>30</v>
      </c>
      <c r="H469" s="46" t="s">
        <v>3373</v>
      </c>
      <c r="I469" s="48">
        <v>10</v>
      </c>
      <c r="J469" s="46">
        <v>30</v>
      </c>
      <c r="K469" s="46" t="s">
        <v>3373</v>
      </c>
      <c r="L469" s="84">
        <f t="shared" si="119"/>
        <v>10.195</v>
      </c>
      <c r="M469" s="38">
        <f t="shared" si="120"/>
        <v>60</v>
      </c>
      <c r="N469" s="38">
        <f t="shared" si="121"/>
        <v>2</v>
      </c>
      <c r="O469" s="38">
        <f t="shared" si="122"/>
        <v>0</v>
      </c>
      <c r="P469" s="48">
        <v>10.51</v>
      </c>
      <c r="Q469" s="46">
        <v>30</v>
      </c>
      <c r="R469" s="46" t="s">
        <v>3372</v>
      </c>
      <c r="S469" s="48">
        <v>14.27</v>
      </c>
      <c r="T469" s="46">
        <v>30</v>
      </c>
      <c r="U469" s="46" t="s">
        <v>3372</v>
      </c>
      <c r="V469" s="48">
        <f t="shared" si="123"/>
        <v>12.39</v>
      </c>
      <c r="W469" s="46">
        <f t="shared" si="124"/>
        <v>60</v>
      </c>
      <c r="X469" s="46">
        <f t="shared" si="125"/>
        <v>0</v>
      </c>
      <c r="Y469" s="46">
        <f t="shared" si="126"/>
        <v>0</v>
      </c>
      <c r="Z469" s="46">
        <f t="shared" si="127"/>
        <v>2</v>
      </c>
      <c r="AA469" s="46">
        <f t="shared" si="128"/>
        <v>0</v>
      </c>
      <c r="AB469" s="46">
        <f t="shared" si="129"/>
        <v>2</v>
      </c>
      <c r="AC469" s="48">
        <f t="shared" si="133"/>
        <v>0.98</v>
      </c>
      <c r="AD469" s="48">
        <f t="shared" si="130"/>
        <v>11.2925</v>
      </c>
      <c r="AE469" s="48">
        <f t="shared" si="131"/>
        <v>11.066650000000001</v>
      </c>
      <c r="AF469" s="46">
        <f t="shared" si="132"/>
        <v>120</v>
      </c>
      <c r="AG469" s="128" t="s">
        <v>3456</v>
      </c>
      <c r="AH469" s="128" t="s">
        <v>3451</v>
      </c>
      <c r="AI469" s="128" t="s">
        <v>3453</v>
      </c>
      <c r="AJ469" s="128" t="s">
        <v>3452</v>
      </c>
      <c r="AK469" s="128" t="s">
        <v>3454</v>
      </c>
      <c r="AL469" s="128" t="s">
        <v>3455</v>
      </c>
      <c r="AM469" s="128" t="s">
        <v>3457</v>
      </c>
      <c r="AN469" s="128" t="s">
        <v>3460</v>
      </c>
      <c r="AO469" s="128" t="s">
        <v>3458</v>
      </c>
      <c r="AP469" s="128" t="s">
        <v>3459</v>
      </c>
      <c r="AQ469" s="191"/>
    </row>
    <row r="470" spans="1:43" s="16" customFormat="1" ht="27.75">
      <c r="A470" s="43">
        <v>463</v>
      </c>
      <c r="B470" s="37" t="s">
        <v>1289</v>
      </c>
      <c r="C470" s="37" t="s">
        <v>1290</v>
      </c>
      <c r="D470" s="38" t="s">
        <v>1291</v>
      </c>
      <c r="E470" s="38">
        <v>12</v>
      </c>
      <c r="F470" s="48">
        <v>11.58</v>
      </c>
      <c r="G470" s="46">
        <v>30</v>
      </c>
      <c r="H470" s="46" t="s">
        <v>3373</v>
      </c>
      <c r="I470" s="48">
        <v>10.039999999999999</v>
      </c>
      <c r="J470" s="46">
        <v>30</v>
      </c>
      <c r="K470" s="46" t="s">
        <v>3372</v>
      </c>
      <c r="L470" s="84">
        <f t="shared" si="119"/>
        <v>10.809999999999999</v>
      </c>
      <c r="M470" s="38">
        <f t="shared" si="120"/>
        <v>60</v>
      </c>
      <c r="N470" s="38">
        <f t="shared" si="121"/>
        <v>1</v>
      </c>
      <c r="O470" s="38">
        <f t="shared" si="122"/>
        <v>0</v>
      </c>
      <c r="P470" s="48">
        <v>11.43</v>
      </c>
      <c r="Q470" s="46">
        <v>30</v>
      </c>
      <c r="R470" s="46" t="s">
        <v>3372</v>
      </c>
      <c r="S470" s="48">
        <v>13.36</v>
      </c>
      <c r="T470" s="46">
        <v>30</v>
      </c>
      <c r="U470" s="46" t="s">
        <v>3372</v>
      </c>
      <c r="V470" s="48">
        <f t="shared" si="123"/>
        <v>12.395</v>
      </c>
      <c r="W470" s="46">
        <f t="shared" si="124"/>
        <v>60</v>
      </c>
      <c r="X470" s="46">
        <f t="shared" si="125"/>
        <v>0</v>
      </c>
      <c r="Y470" s="46">
        <f t="shared" si="126"/>
        <v>0</v>
      </c>
      <c r="Z470" s="46">
        <f t="shared" si="127"/>
        <v>1</v>
      </c>
      <c r="AA470" s="46">
        <f t="shared" si="128"/>
        <v>0</v>
      </c>
      <c r="AB470" s="46">
        <f t="shared" si="129"/>
        <v>1</v>
      </c>
      <c r="AC470" s="48">
        <f t="shared" si="133"/>
        <v>0.99</v>
      </c>
      <c r="AD470" s="48">
        <f t="shared" si="130"/>
        <v>11.602499999999999</v>
      </c>
      <c r="AE470" s="48">
        <f t="shared" si="131"/>
        <v>11.486474999999999</v>
      </c>
      <c r="AF470" s="46">
        <f t="shared" si="132"/>
        <v>120</v>
      </c>
      <c r="AG470" s="128" t="s">
        <v>3456</v>
      </c>
      <c r="AH470" s="128" t="s">
        <v>3452</v>
      </c>
      <c r="AI470" s="128" t="s">
        <v>3459</v>
      </c>
      <c r="AJ470" s="128" t="s">
        <v>3453</v>
      </c>
      <c r="AK470" s="128" t="s">
        <v>3451</v>
      </c>
      <c r="AL470" s="128" t="s">
        <v>3460</v>
      </c>
      <c r="AM470" s="128" t="s">
        <v>3455</v>
      </c>
      <c r="AN470" s="128" t="s">
        <v>3457</v>
      </c>
      <c r="AO470" s="128" t="s">
        <v>3454</v>
      </c>
      <c r="AP470" s="128" t="s">
        <v>3458</v>
      </c>
      <c r="AQ470" s="191"/>
    </row>
    <row r="471" spans="1:43" s="16" customFormat="1" ht="27.75">
      <c r="A471" s="43">
        <v>464</v>
      </c>
      <c r="B471" s="37" t="s">
        <v>1292</v>
      </c>
      <c r="C471" s="37" t="s">
        <v>248</v>
      </c>
      <c r="D471" s="38" t="s">
        <v>1293</v>
      </c>
      <c r="E471" s="38">
        <v>12</v>
      </c>
      <c r="F471" s="48">
        <v>11.83</v>
      </c>
      <c r="G471" s="46">
        <v>30</v>
      </c>
      <c r="H471" s="46" t="s">
        <v>3372</v>
      </c>
      <c r="I471" s="48">
        <v>14.51</v>
      </c>
      <c r="J471" s="46">
        <v>30</v>
      </c>
      <c r="K471" s="46" t="s">
        <v>3372</v>
      </c>
      <c r="L471" s="84">
        <f t="shared" si="119"/>
        <v>13.17</v>
      </c>
      <c r="M471" s="38">
        <f t="shared" si="120"/>
        <v>60</v>
      </c>
      <c r="N471" s="38">
        <f t="shared" si="121"/>
        <v>0</v>
      </c>
      <c r="O471" s="38">
        <f t="shared" si="122"/>
        <v>0</v>
      </c>
      <c r="P471" s="48">
        <v>13.92</v>
      </c>
      <c r="Q471" s="46">
        <v>30</v>
      </c>
      <c r="R471" s="46" t="s">
        <v>3372</v>
      </c>
      <c r="S471" s="48">
        <v>14.86</v>
      </c>
      <c r="T471" s="46">
        <v>30</v>
      </c>
      <c r="U471" s="46" t="s">
        <v>3372</v>
      </c>
      <c r="V471" s="48">
        <f t="shared" si="123"/>
        <v>14.39</v>
      </c>
      <c r="W471" s="46">
        <f t="shared" si="124"/>
        <v>60</v>
      </c>
      <c r="X471" s="46">
        <f t="shared" si="125"/>
        <v>0</v>
      </c>
      <c r="Y471" s="46">
        <f t="shared" si="126"/>
        <v>0</v>
      </c>
      <c r="Z471" s="46">
        <f t="shared" si="127"/>
        <v>0</v>
      </c>
      <c r="AA471" s="46">
        <f t="shared" si="128"/>
        <v>0</v>
      </c>
      <c r="AB471" s="46">
        <f t="shared" si="129"/>
        <v>0</v>
      </c>
      <c r="AC471" s="48">
        <f t="shared" si="133"/>
        <v>1</v>
      </c>
      <c r="AD471" s="48">
        <f t="shared" si="130"/>
        <v>13.780000000000001</v>
      </c>
      <c r="AE471" s="48">
        <f t="shared" si="131"/>
        <v>13.780000000000001</v>
      </c>
      <c r="AF471" s="46">
        <f t="shared" si="132"/>
        <v>120</v>
      </c>
      <c r="AG471" s="128" t="s">
        <v>3451</v>
      </c>
      <c r="AH471" s="128" t="s">
        <v>3453</v>
      </c>
      <c r="AI471" s="128" t="s">
        <v>3454</v>
      </c>
      <c r="AJ471" s="128" t="s">
        <v>3455</v>
      </c>
      <c r="AK471" s="128" t="s">
        <v>3452</v>
      </c>
      <c r="AL471" s="128" t="s">
        <v>3459</v>
      </c>
      <c r="AM471" s="128" t="s">
        <v>3457</v>
      </c>
      <c r="AN471" s="128" t="s">
        <v>3456</v>
      </c>
      <c r="AO471" s="128" t="s">
        <v>3460</v>
      </c>
      <c r="AP471" s="128" t="s">
        <v>3458</v>
      </c>
      <c r="AQ471" s="191"/>
    </row>
    <row r="472" spans="1:43" s="16" customFormat="1" ht="27.75">
      <c r="A472" s="43">
        <v>465</v>
      </c>
      <c r="B472" s="51" t="s">
        <v>1294</v>
      </c>
      <c r="C472" s="51" t="s">
        <v>1295</v>
      </c>
      <c r="D472" s="45" t="s">
        <v>1296</v>
      </c>
      <c r="E472" s="38">
        <v>12</v>
      </c>
      <c r="F472" s="48">
        <v>9.85</v>
      </c>
      <c r="G472" s="46">
        <v>12</v>
      </c>
      <c r="H472" s="46" t="s">
        <v>3372</v>
      </c>
      <c r="I472" s="48">
        <v>10.15</v>
      </c>
      <c r="J472" s="46">
        <v>30</v>
      </c>
      <c r="K472" s="46" t="s">
        <v>3373</v>
      </c>
      <c r="L472" s="84">
        <f t="shared" si="119"/>
        <v>10</v>
      </c>
      <c r="M472" s="38">
        <f t="shared" si="120"/>
        <v>60</v>
      </c>
      <c r="N472" s="38">
        <f t="shared" si="121"/>
        <v>1</v>
      </c>
      <c r="O472" s="38">
        <f t="shared" si="122"/>
        <v>1</v>
      </c>
      <c r="P472" s="48">
        <v>9.51</v>
      </c>
      <c r="Q472" s="46">
        <v>19</v>
      </c>
      <c r="R472" s="46" t="s">
        <v>3373</v>
      </c>
      <c r="S472" s="48">
        <v>1.87</v>
      </c>
      <c r="T472" s="46">
        <v>0</v>
      </c>
      <c r="U472" s="46" t="s">
        <v>3373</v>
      </c>
      <c r="V472" s="48">
        <f t="shared" si="123"/>
        <v>5.6899999999999995</v>
      </c>
      <c r="W472" s="46">
        <f t="shared" si="124"/>
        <v>19</v>
      </c>
      <c r="X472" s="46">
        <f t="shared" si="125"/>
        <v>2</v>
      </c>
      <c r="Y472" s="46">
        <f t="shared" si="126"/>
        <v>1</v>
      </c>
      <c r="Z472" s="46">
        <f t="shared" si="127"/>
        <v>3</v>
      </c>
      <c r="AA472" s="46">
        <f t="shared" si="128"/>
        <v>2</v>
      </c>
      <c r="AB472" s="46">
        <f t="shared" si="129"/>
        <v>5</v>
      </c>
      <c r="AC472" s="48">
        <f>IF(AB472=0,0.79,IF(AB472=1,0.78,IF(AB472=2,0.77,IF(AB472=3,0.76,IF(AB472=4,0.75,IF(AB472=5,0.74,IF(AB472=6,0.73)))))))</f>
        <v>0.74</v>
      </c>
      <c r="AD472" s="48">
        <f t="shared" si="130"/>
        <v>7.8449999999999998</v>
      </c>
      <c r="AE472" s="48">
        <f t="shared" si="131"/>
        <v>5.8052999999999999</v>
      </c>
      <c r="AF472" s="46">
        <f t="shared" si="132"/>
        <v>79</v>
      </c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91"/>
    </row>
    <row r="473" spans="1:43" s="16" customFormat="1" ht="27.75">
      <c r="A473" s="43">
        <v>466</v>
      </c>
      <c r="B473" s="44" t="s">
        <v>1297</v>
      </c>
      <c r="C473" s="44" t="s">
        <v>1298</v>
      </c>
      <c r="D473" s="45" t="s">
        <v>1299</v>
      </c>
      <c r="E473" s="38">
        <v>12</v>
      </c>
      <c r="F473" s="48">
        <v>12.56</v>
      </c>
      <c r="G473" s="46">
        <v>30</v>
      </c>
      <c r="H473" s="46" t="s">
        <v>3372</v>
      </c>
      <c r="I473" s="48">
        <v>9.26</v>
      </c>
      <c r="J473" s="46">
        <v>18</v>
      </c>
      <c r="K473" s="46" t="s">
        <v>3372</v>
      </c>
      <c r="L473" s="84">
        <f t="shared" si="119"/>
        <v>10.91</v>
      </c>
      <c r="M473" s="38">
        <f t="shared" si="120"/>
        <v>60</v>
      </c>
      <c r="N473" s="38">
        <f t="shared" si="121"/>
        <v>0</v>
      </c>
      <c r="O473" s="38">
        <f t="shared" si="122"/>
        <v>1</v>
      </c>
      <c r="P473" s="48">
        <v>10.75</v>
      </c>
      <c r="Q473" s="46">
        <v>30</v>
      </c>
      <c r="R473" s="46" t="s">
        <v>3373</v>
      </c>
      <c r="S473" s="48">
        <v>12.49</v>
      </c>
      <c r="T473" s="46">
        <v>30</v>
      </c>
      <c r="U473" s="46" t="s">
        <v>3372</v>
      </c>
      <c r="V473" s="48">
        <f t="shared" si="123"/>
        <v>11.620000000000001</v>
      </c>
      <c r="W473" s="46">
        <f t="shared" si="124"/>
        <v>60</v>
      </c>
      <c r="X473" s="46">
        <f t="shared" si="125"/>
        <v>1</v>
      </c>
      <c r="Y473" s="46">
        <f t="shared" si="126"/>
        <v>0</v>
      </c>
      <c r="Z473" s="46">
        <f t="shared" si="127"/>
        <v>1</v>
      </c>
      <c r="AA473" s="46">
        <f t="shared" si="128"/>
        <v>1</v>
      </c>
      <c r="AB473" s="46">
        <f t="shared" si="129"/>
        <v>2</v>
      </c>
      <c r="AC473" s="48">
        <f>IF(AB473=0,1,IF(AB473=1,0.99,IF(AB473=2,0.98,IF(AB473=3,0.97,IF(AB473=4,0.96,IF(AB473=5,0.95,IF(AB473=6,0.94)))))))</f>
        <v>0.98</v>
      </c>
      <c r="AD473" s="48">
        <f t="shared" si="130"/>
        <v>11.265000000000001</v>
      </c>
      <c r="AE473" s="48">
        <f t="shared" si="131"/>
        <v>11.0397</v>
      </c>
      <c r="AF473" s="46">
        <f t="shared" si="132"/>
        <v>120</v>
      </c>
      <c r="AG473" s="128" t="s">
        <v>3456</v>
      </c>
      <c r="AH473" s="128" t="s">
        <v>3452</v>
      </c>
      <c r="AI473" s="128" t="s">
        <v>3453</v>
      </c>
      <c r="AJ473" s="128" t="s">
        <v>3459</v>
      </c>
      <c r="AK473" s="128" t="s">
        <v>3451</v>
      </c>
      <c r="AL473" s="128" t="s">
        <v>3455</v>
      </c>
      <c r="AM473" s="128" t="s">
        <v>3460</v>
      </c>
      <c r="AN473" s="128" t="s">
        <v>3457</v>
      </c>
      <c r="AO473" s="128" t="s">
        <v>3454</v>
      </c>
      <c r="AP473" s="128" t="s">
        <v>3458</v>
      </c>
      <c r="AQ473" s="191"/>
    </row>
    <row r="474" spans="1:43" s="16" customFormat="1" ht="27.75">
      <c r="A474" s="43">
        <v>467</v>
      </c>
      <c r="B474" s="44" t="s">
        <v>674</v>
      </c>
      <c r="C474" s="44" t="s">
        <v>1300</v>
      </c>
      <c r="D474" s="45" t="s">
        <v>1301</v>
      </c>
      <c r="E474" s="38">
        <v>12</v>
      </c>
      <c r="F474" s="48">
        <v>11.19</v>
      </c>
      <c r="G474" s="46">
        <v>30</v>
      </c>
      <c r="H474" s="46" t="s">
        <v>3372</v>
      </c>
      <c r="I474" s="48">
        <v>9.1300000000000008</v>
      </c>
      <c r="J474" s="46">
        <v>14</v>
      </c>
      <c r="K474" s="46" t="s">
        <v>3373</v>
      </c>
      <c r="L474" s="84">
        <f t="shared" si="119"/>
        <v>10.16</v>
      </c>
      <c r="M474" s="38">
        <f t="shared" si="120"/>
        <v>60</v>
      </c>
      <c r="N474" s="38">
        <f t="shared" si="121"/>
        <v>1</v>
      </c>
      <c r="O474" s="38">
        <f t="shared" si="122"/>
        <v>1</v>
      </c>
      <c r="P474" s="48">
        <v>7.44</v>
      </c>
      <c r="Q474" s="46">
        <v>5</v>
      </c>
      <c r="R474" s="46" t="s">
        <v>3373</v>
      </c>
      <c r="S474" s="48">
        <v>10.68</v>
      </c>
      <c r="T474" s="46">
        <v>30</v>
      </c>
      <c r="U474" s="46" t="s">
        <v>3372</v>
      </c>
      <c r="V474" s="48">
        <f t="shared" si="123"/>
        <v>9.06</v>
      </c>
      <c r="W474" s="46">
        <f t="shared" si="124"/>
        <v>35</v>
      </c>
      <c r="X474" s="46">
        <f t="shared" si="125"/>
        <v>1</v>
      </c>
      <c r="Y474" s="46">
        <f t="shared" si="126"/>
        <v>1</v>
      </c>
      <c r="Z474" s="46">
        <f t="shared" si="127"/>
        <v>2</v>
      </c>
      <c r="AA474" s="46">
        <f t="shared" si="128"/>
        <v>2</v>
      </c>
      <c r="AB474" s="46">
        <f t="shared" si="129"/>
        <v>4</v>
      </c>
      <c r="AC474" s="48">
        <f>IF(AB474=0,1,IF(AB474=1,0.99,IF(AB474=2,0.98,IF(AB474=3,0.97,IF(AB474=4,0.96,IF(AB474=5,0.95,IF(AB474=6,0.94)))))))</f>
        <v>0.96</v>
      </c>
      <c r="AD474" s="48">
        <f t="shared" si="130"/>
        <v>9.61</v>
      </c>
      <c r="AE474" s="48">
        <f t="shared" si="131"/>
        <v>9.2255999999999982</v>
      </c>
      <c r="AF474" s="46">
        <f t="shared" si="132"/>
        <v>95</v>
      </c>
      <c r="AG474" s="128" t="s">
        <v>3452</v>
      </c>
      <c r="AH474" s="128" t="s">
        <v>3456</v>
      </c>
      <c r="AI474" s="128" t="s">
        <v>3455</v>
      </c>
      <c r="AJ474" s="128" t="s">
        <v>3457</v>
      </c>
      <c r="AK474" s="128" t="s">
        <v>3459</v>
      </c>
      <c r="AL474" s="128" t="s">
        <v>3454</v>
      </c>
      <c r="AM474" s="128" t="s">
        <v>3460</v>
      </c>
      <c r="AN474" s="128" t="s">
        <v>3458</v>
      </c>
      <c r="AO474" s="128" t="s">
        <v>3451</v>
      </c>
      <c r="AP474" s="128" t="s">
        <v>3453</v>
      </c>
      <c r="AQ474" s="191"/>
    </row>
    <row r="475" spans="1:43" s="16" customFormat="1" ht="27.75">
      <c r="A475" s="43">
        <v>468</v>
      </c>
      <c r="B475" s="44" t="s">
        <v>1302</v>
      </c>
      <c r="C475" s="44" t="s">
        <v>724</v>
      </c>
      <c r="D475" s="45" t="s">
        <v>1303</v>
      </c>
      <c r="E475" s="38">
        <v>12</v>
      </c>
      <c r="F475" s="48">
        <v>10.07</v>
      </c>
      <c r="G475" s="46">
        <v>30</v>
      </c>
      <c r="H475" s="46" t="s">
        <v>3373</v>
      </c>
      <c r="I475" s="48">
        <v>9.93</v>
      </c>
      <c r="J475" s="46">
        <v>13</v>
      </c>
      <c r="K475" s="46" t="s">
        <v>3373</v>
      </c>
      <c r="L475" s="84">
        <f t="shared" si="119"/>
        <v>10</v>
      </c>
      <c r="M475" s="38">
        <f t="shared" si="120"/>
        <v>60</v>
      </c>
      <c r="N475" s="38">
        <f t="shared" si="121"/>
        <v>2</v>
      </c>
      <c r="O475" s="38">
        <f t="shared" si="122"/>
        <v>1</v>
      </c>
      <c r="P475" s="48">
        <v>9.16</v>
      </c>
      <c r="Q475" s="46">
        <v>5</v>
      </c>
      <c r="R475" s="46" t="s">
        <v>3373</v>
      </c>
      <c r="S475" s="48">
        <v>11.08</v>
      </c>
      <c r="T475" s="46">
        <v>30</v>
      </c>
      <c r="U475" s="46" t="s">
        <v>3372</v>
      </c>
      <c r="V475" s="48">
        <f t="shared" si="123"/>
        <v>10.120000000000001</v>
      </c>
      <c r="W475" s="46">
        <f t="shared" si="124"/>
        <v>60</v>
      </c>
      <c r="X475" s="46">
        <f t="shared" si="125"/>
        <v>1</v>
      </c>
      <c r="Y475" s="46">
        <f t="shared" si="126"/>
        <v>1</v>
      </c>
      <c r="Z475" s="46">
        <f t="shared" si="127"/>
        <v>3</v>
      </c>
      <c r="AA475" s="46">
        <f t="shared" si="128"/>
        <v>2</v>
      </c>
      <c r="AB475" s="46">
        <f t="shared" si="129"/>
        <v>5</v>
      </c>
      <c r="AC475" s="48">
        <f>IF(AB475=0,1,IF(AB475=1,0.99,IF(AB475=2,0.98,IF(AB475=3,0.97,IF(AB475=4,0.96,IF(AB475=5,0.95,IF(AB475=6,0.94)))))))</f>
        <v>0.95</v>
      </c>
      <c r="AD475" s="48">
        <f t="shared" si="130"/>
        <v>10.06</v>
      </c>
      <c r="AE475" s="48">
        <f t="shared" si="131"/>
        <v>9.5570000000000004</v>
      </c>
      <c r="AF475" s="46">
        <f t="shared" si="132"/>
        <v>120</v>
      </c>
      <c r="AG475" s="128" t="s">
        <v>3451</v>
      </c>
      <c r="AH475" s="128" t="s">
        <v>3456</v>
      </c>
      <c r="AI475" s="128" t="s">
        <v>3452</v>
      </c>
      <c r="AJ475" s="128" t="s">
        <v>3457</v>
      </c>
      <c r="AK475" s="128" t="s">
        <v>3454</v>
      </c>
      <c r="AL475" s="128" t="s">
        <v>3460</v>
      </c>
      <c r="AM475" s="128" t="s">
        <v>3455</v>
      </c>
      <c r="AN475" s="128" t="s">
        <v>3453</v>
      </c>
      <c r="AO475" s="128" t="s">
        <v>3459</v>
      </c>
      <c r="AP475" s="128" t="s">
        <v>3458</v>
      </c>
      <c r="AQ475" s="191"/>
    </row>
    <row r="476" spans="1:43" s="16" customFormat="1" ht="27.75">
      <c r="A476" s="43">
        <v>469</v>
      </c>
      <c r="B476" s="37" t="s">
        <v>1304</v>
      </c>
      <c r="C476" s="37" t="s">
        <v>609</v>
      </c>
      <c r="D476" s="45" t="s">
        <v>1305</v>
      </c>
      <c r="E476" s="38">
        <v>12</v>
      </c>
      <c r="F476" s="48">
        <v>10.32</v>
      </c>
      <c r="G476" s="46">
        <v>30</v>
      </c>
      <c r="H476" s="46" t="s">
        <v>3373</v>
      </c>
      <c r="I476" s="48">
        <v>10.47</v>
      </c>
      <c r="J476" s="46">
        <v>30</v>
      </c>
      <c r="K476" s="46" t="s">
        <v>3373</v>
      </c>
      <c r="L476" s="84">
        <f t="shared" si="119"/>
        <v>10.395</v>
      </c>
      <c r="M476" s="38">
        <f t="shared" si="120"/>
        <v>60</v>
      </c>
      <c r="N476" s="38">
        <f t="shared" si="121"/>
        <v>2</v>
      </c>
      <c r="O476" s="38">
        <f t="shared" si="122"/>
        <v>0</v>
      </c>
      <c r="P476" s="48">
        <v>11.85</v>
      </c>
      <c r="Q476" s="46">
        <v>30</v>
      </c>
      <c r="R476" s="46" t="s">
        <v>3372</v>
      </c>
      <c r="S476" s="48">
        <v>12.94</v>
      </c>
      <c r="T476" s="46">
        <v>30</v>
      </c>
      <c r="U476" s="46" t="s">
        <v>3372</v>
      </c>
      <c r="V476" s="48">
        <f t="shared" si="123"/>
        <v>12.395</v>
      </c>
      <c r="W476" s="46">
        <f t="shared" si="124"/>
        <v>60</v>
      </c>
      <c r="X476" s="46">
        <f t="shared" si="125"/>
        <v>0</v>
      </c>
      <c r="Y476" s="46">
        <f t="shared" si="126"/>
        <v>0</v>
      </c>
      <c r="Z476" s="46">
        <f t="shared" si="127"/>
        <v>2</v>
      </c>
      <c r="AA476" s="46">
        <f t="shared" si="128"/>
        <v>0</v>
      </c>
      <c r="AB476" s="46">
        <f t="shared" si="129"/>
        <v>2</v>
      </c>
      <c r="AC476" s="48">
        <f>IF(AB476=0,0.93,IF(AB476=1,0.92,IF(AB476=2,0.91,IF(AB476=3,0.9,IF(AB476=4,0.89,IF(AB476=5,0.88,IF(AB476=6,0.87)))))))</f>
        <v>0.91</v>
      </c>
      <c r="AD476" s="48">
        <f t="shared" si="130"/>
        <v>11.395</v>
      </c>
      <c r="AE476" s="48">
        <f t="shared" si="131"/>
        <v>10.369450000000001</v>
      </c>
      <c r="AF476" s="46">
        <f t="shared" si="132"/>
        <v>120</v>
      </c>
      <c r="AG476" s="128" t="s">
        <v>3453</v>
      </c>
      <c r="AH476" s="128" t="s">
        <v>3451</v>
      </c>
      <c r="AI476" s="128" t="s">
        <v>3455</v>
      </c>
      <c r="AJ476" s="128" t="s">
        <v>3456</v>
      </c>
      <c r="AK476" s="128" t="s">
        <v>3452</v>
      </c>
      <c r="AL476" s="128" t="s">
        <v>3460</v>
      </c>
      <c r="AM476" s="128" t="s">
        <v>3457</v>
      </c>
      <c r="AN476" s="128" t="s">
        <v>3454</v>
      </c>
      <c r="AO476" s="128" t="s">
        <v>3459</v>
      </c>
      <c r="AP476" s="128" t="s">
        <v>3458</v>
      </c>
      <c r="AQ476" s="191"/>
    </row>
    <row r="477" spans="1:43" s="16" customFormat="1" ht="27.75">
      <c r="A477" s="43">
        <v>470</v>
      </c>
      <c r="B477" s="44" t="s">
        <v>1306</v>
      </c>
      <c r="C477" s="44" t="s">
        <v>1307</v>
      </c>
      <c r="D477" s="45" t="s">
        <v>1308</v>
      </c>
      <c r="E477" s="38">
        <v>12</v>
      </c>
      <c r="F477" s="48">
        <v>11.96</v>
      </c>
      <c r="G477" s="46">
        <v>30</v>
      </c>
      <c r="H477" s="46" t="s">
        <v>3373</v>
      </c>
      <c r="I477" s="48">
        <v>8.91</v>
      </c>
      <c r="J477" s="46">
        <v>12</v>
      </c>
      <c r="K477" s="46" t="s">
        <v>3372</v>
      </c>
      <c r="L477" s="84">
        <f t="shared" si="119"/>
        <v>10.435</v>
      </c>
      <c r="M477" s="38">
        <f t="shared" si="120"/>
        <v>60</v>
      </c>
      <c r="N477" s="38">
        <f t="shared" si="121"/>
        <v>1</v>
      </c>
      <c r="O477" s="38">
        <f t="shared" si="122"/>
        <v>1</v>
      </c>
      <c r="P477" s="48">
        <v>11.15</v>
      </c>
      <c r="Q477" s="46">
        <v>30</v>
      </c>
      <c r="R477" s="46" t="s">
        <v>3372</v>
      </c>
      <c r="S477" s="48">
        <v>13.85</v>
      </c>
      <c r="T477" s="46">
        <v>30</v>
      </c>
      <c r="U477" s="46" t="s">
        <v>3372</v>
      </c>
      <c r="V477" s="48">
        <f t="shared" si="123"/>
        <v>12.5</v>
      </c>
      <c r="W477" s="46">
        <f t="shared" si="124"/>
        <v>60</v>
      </c>
      <c r="X477" s="46">
        <f t="shared" si="125"/>
        <v>0</v>
      </c>
      <c r="Y477" s="46">
        <f t="shared" si="126"/>
        <v>0</v>
      </c>
      <c r="Z477" s="46">
        <f t="shared" si="127"/>
        <v>1</v>
      </c>
      <c r="AA477" s="46">
        <f t="shared" si="128"/>
        <v>1</v>
      </c>
      <c r="AB477" s="46">
        <f t="shared" si="129"/>
        <v>2</v>
      </c>
      <c r="AC477" s="48">
        <f>IF(AB477=0,1,IF(AB477=1,0.99,IF(AB477=2,0.98,IF(AB477=3,0.97,IF(AB477=4,0.96,IF(AB477=5,0.95,IF(AB477=6,0.94)))))))</f>
        <v>0.98</v>
      </c>
      <c r="AD477" s="48">
        <f t="shared" si="130"/>
        <v>11.467500000000001</v>
      </c>
      <c r="AE477" s="48">
        <f t="shared" si="131"/>
        <v>11.238150000000001</v>
      </c>
      <c r="AF477" s="46">
        <f t="shared" si="132"/>
        <v>120</v>
      </c>
      <c r="AG477" s="128" t="s">
        <v>3451</v>
      </c>
      <c r="AH477" s="128" t="s">
        <v>3456</v>
      </c>
      <c r="AI477" s="128" t="s">
        <v>3452</v>
      </c>
      <c r="AJ477" s="128" t="s">
        <v>3457</v>
      </c>
      <c r="AK477" s="128" t="s">
        <v>3454</v>
      </c>
      <c r="AL477" s="128" t="s">
        <v>3453</v>
      </c>
      <c r="AM477" s="128" t="s">
        <v>3455</v>
      </c>
      <c r="AN477" s="128" t="s">
        <v>3459</v>
      </c>
      <c r="AO477" s="128" t="s">
        <v>3460</v>
      </c>
      <c r="AP477" s="128" t="s">
        <v>3458</v>
      </c>
      <c r="AQ477" s="191"/>
    </row>
    <row r="478" spans="1:43" s="16" customFormat="1" ht="27.75">
      <c r="A478" s="43">
        <v>471</v>
      </c>
      <c r="B478" s="44" t="s">
        <v>1309</v>
      </c>
      <c r="C478" s="44" t="s">
        <v>565</v>
      </c>
      <c r="D478" s="45" t="s">
        <v>1310</v>
      </c>
      <c r="E478" s="38">
        <v>12</v>
      </c>
      <c r="F478" s="48">
        <v>14.92</v>
      </c>
      <c r="G478" s="46">
        <v>30</v>
      </c>
      <c r="H478" s="46" t="s">
        <v>3372</v>
      </c>
      <c r="I478" s="48">
        <v>8.86</v>
      </c>
      <c r="J478" s="46">
        <v>15</v>
      </c>
      <c r="K478" s="46" t="s">
        <v>3372</v>
      </c>
      <c r="L478" s="84">
        <f t="shared" si="119"/>
        <v>11.89</v>
      </c>
      <c r="M478" s="38">
        <f t="shared" si="120"/>
        <v>60</v>
      </c>
      <c r="N478" s="38">
        <f t="shared" si="121"/>
        <v>0</v>
      </c>
      <c r="O478" s="38">
        <f t="shared" si="122"/>
        <v>1</v>
      </c>
      <c r="P478" s="48">
        <v>10.62</v>
      </c>
      <c r="Q478" s="46">
        <v>30</v>
      </c>
      <c r="R478" s="46" t="s">
        <v>3372</v>
      </c>
      <c r="S478" s="48">
        <v>12.21</v>
      </c>
      <c r="T478" s="46">
        <v>30</v>
      </c>
      <c r="U478" s="46" t="s">
        <v>3372</v>
      </c>
      <c r="V478" s="48">
        <f t="shared" si="123"/>
        <v>11.414999999999999</v>
      </c>
      <c r="W478" s="46">
        <f t="shared" si="124"/>
        <v>60</v>
      </c>
      <c r="X478" s="46">
        <f t="shared" si="125"/>
        <v>0</v>
      </c>
      <c r="Y478" s="46">
        <f t="shared" si="126"/>
        <v>0</v>
      </c>
      <c r="Z478" s="46">
        <f t="shared" si="127"/>
        <v>0</v>
      </c>
      <c r="AA478" s="46">
        <f t="shared" si="128"/>
        <v>1</v>
      </c>
      <c r="AB478" s="46">
        <f t="shared" si="129"/>
        <v>1</v>
      </c>
      <c r="AC478" s="48">
        <f>IF(AB478=0,1,IF(AB478=1,0.99,IF(AB478=2,0.98,IF(AB478=3,0.97,IF(AB478=4,0.96,IF(AB478=5,0.95,IF(AB478=6,0.94)))))))</f>
        <v>0.99</v>
      </c>
      <c r="AD478" s="48">
        <f t="shared" si="130"/>
        <v>11.6525</v>
      </c>
      <c r="AE478" s="48">
        <f t="shared" si="131"/>
        <v>11.535975000000001</v>
      </c>
      <c r="AF478" s="46">
        <f t="shared" si="132"/>
        <v>120</v>
      </c>
      <c r="AG478" s="128" t="s">
        <v>3456</v>
      </c>
      <c r="AH478" s="128" t="s">
        <v>3453</v>
      </c>
      <c r="AI478" s="128" t="s">
        <v>3451</v>
      </c>
      <c r="AJ478" s="128" t="s">
        <v>3452</v>
      </c>
      <c r="AK478" s="128" t="s">
        <v>3455</v>
      </c>
      <c r="AL478" s="128" t="s">
        <v>3454</v>
      </c>
      <c r="AM478" s="128" t="s">
        <v>3460</v>
      </c>
      <c r="AN478" s="128" t="s">
        <v>3457</v>
      </c>
      <c r="AO478" s="128" t="s">
        <v>3459</v>
      </c>
      <c r="AP478" s="128" t="s">
        <v>3458</v>
      </c>
      <c r="AQ478" s="191"/>
    </row>
    <row r="479" spans="1:43" s="16" customFormat="1" ht="27.75">
      <c r="A479" s="43">
        <v>472</v>
      </c>
      <c r="B479" s="72" t="s">
        <v>1311</v>
      </c>
      <c r="C479" s="72" t="s">
        <v>1312</v>
      </c>
      <c r="D479" s="38" t="s">
        <v>1313</v>
      </c>
      <c r="E479" s="38">
        <v>12</v>
      </c>
      <c r="F479" s="48">
        <v>12.63</v>
      </c>
      <c r="G479" s="46">
        <v>30</v>
      </c>
      <c r="H479" s="46" t="s">
        <v>3372</v>
      </c>
      <c r="I479" s="48">
        <v>11.67</v>
      </c>
      <c r="J479" s="46">
        <v>30</v>
      </c>
      <c r="K479" s="46" t="s">
        <v>3372</v>
      </c>
      <c r="L479" s="84">
        <f t="shared" si="119"/>
        <v>12.15</v>
      </c>
      <c r="M479" s="38">
        <f t="shared" si="120"/>
        <v>60</v>
      </c>
      <c r="N479" s="38">
        <f t="shared" si="121"/>
        <v>0</v>
      </c>
      <c r="O479" s="38">
        <f t="shared" si="122"/>
        <v>0</v>
      </c>
      <c r="P479" s="48">
        <v>13.22</v>
      </c>
      <c r="Q479" s="46">
        <v>30</v>
      </c>
      <c r="R479" s="46" t="s">
        <v>3372</v>
      </c>
      <c r="S479" s="48">
        <v>14.53</v>
      </c>
      <c r="T479" s="46">
        <v>30</v>
      </c>
      <c r="U479" s="46" t="s">
        <v>3372</v>
      </c>
      <c r="V479" s="48">
        <f t="shared" si="123"/>
        <v>13.875</v>
      </c>
      <c r="W479" s="46">
        <f t="shared" si="124"/>
        <v>60</v>
      </c>
      <c r="X479" s="46">
        <f t="shared" si="125"/>
        <v>0</v>
      </c>
      <c r="Y479" s="46">
        <f t="shared" si="126"/>
        <v>0</v>
      </c>
      <c r="Z479" s="46">
        <f t="shared" si="127"/>
        <v>0</v>
      </c>
      <c r="AA479" s="46">
        <f t="shared" si="128"/>
        <v>0</v>
      </c>
      <c r="AB479" s="46">
        <f t="shared" si="129"/>
        <v>0</v>
      </c>
      <c r="AC479" s="48">
        <f>IF(AB479=0,1,IF(AB479=1,0.99,IF(AB479=2,0.98,IF(AB479=3,0.97,IF(AB479=4,0.96,IF(AB479=5,0.95,IF(AB479=6,0.94)))))))</f>
        <v>1</v>
      </c>
      <c r="AD479" s="48">
        <f t="shared" si="130"/>
        <v>13.012499999999999</v>
      </c>
      <c r="AE479" s="48">
        <f t="shared" si="131"/>
        <v>13.012499999999999</v>
      </c>
      <c r="AF479" s="46">
        <f t="shared" si="132"/>
        <v>120</v>
      </c>
      <c r="AG479" s="128" t="s">
        <v>3459</v>
      </c>
      <c r="AH479" s="128" t="s">
        <v>3451</v>
      </c>
      <c r="AI479" s="128" t="s">
        <v>3452</v>
      </c>
      <c r="AJ479" s="128" t="s">
        <v>3454</v>
      </c>
      <c r="AK479" s="128" t="s">
        <v>3457</v>
      </c>
      <c r="AL479" s="128" t="s">
        <v>3456</v>
      </c>
      <c r="AM479" s="128" t="s">
        <v>3453</v>
      </c>
      <c r="AN479" s="128" t="s">
        <v>3455</v>
      </c>
      <c r="AO479" s="128" t="s">
        <v>3458</v>
      </c>
      <c r="AP479" s="128" t="s">
        <v>3460</v>
      </c>
      <c r="AQ479" s="191"/>
    </row>
    <row r="480" spans="1:43" s="16" customFormat="1" ht="27.75">
      <c r="A480" s="43">
        <v>473</v>
      </c>
      <c r="B480" s="53" t="s">
        <v>1314</v>
      </c>
      <c r="C480" s="53" t="s">
        <v>1315</v>
      </c>
      <c r="D480" s="54" t="s">
        <v>1316</v>
      </c>
      <c r="E480" s="38">
        <v>12</v>
      </c>
      <c r="F480" s="48">
        <v>10.07</v>
      </c>
      <c r="G480" s="46">
        <v>30</v>
      </c>
      <c r="H480" s="46" t="s">
        <v>3373</v>
      </c>
      <c r="I480" s="48">
        <v>10.17</v>
      </c>
      <c r="J480" s="46">
        <v>30</v>
      </c>
      <c r="K480" s="46" t="s">
        <v>3373</v>
      </c>
      <c r="L480" s="84">
        <f t="shared" si="119"/>
        <v>10.120000000000001</v>
      </c>
      <c r="M480" s="38">
        <f t="shared" si="120"/>
        <v>60</v>
      </c>
      <c r="N480" s="38">
        <f t="shared" si="121"/>
        <v>2</v>
      </c>
      <c r="O480" s="38">
        <f t="shared" si="122"/>
        <v>0</v>
      </c>
      <c r="P480" s="48" t="s">
        <v>3509</v>
      </c>
      <c r="Q480" s="46" t="s">
        <v>3509</v>
      </c>
      <c r="R480" s="46" t="s">
        <v>3509</v>
      </c>
      <c r="S480" s="48">
        <v>1.76</v>
      </c>
      <c r="T480" s="46">
        <v>6</v>
      </c>
      <c r="U480" s="46" t="s">
        <v>3373</v>
      </c>
      <c r="V480" s="48" t="e">
        <f t="shared" si="123"/>
        <v>#VALUE!</v>
      </c>
      <c r="W480" s="46" t="e">
        <f t="shared" si="124"/>
        <v>#VALUE!</v>
      </c>
      <c r="X480" s="46">
        <f t="shared" si="125"/>
        <v>2</v>
      </c>
      <c r="Y480" s="46">
        <f t="shared" si="126"/>
        <v>1</v>
      </c>
      <c r="Z480" s="46">
        <f t="shared" si="127"/>
        <v>4</v>
      </c>
      <c r="AA480" s="46">
        <f t="shared" si="128"/>
        <v>1</v>
      </c>
      <c r="AB480" s="46">
        <f t="shared" si="129"/>
        <v>5</v>
      </c>
      <c r="AC480" s="48">
        <f>IF(AB480=0,0.79,IF(AB480=1,0.78,IF(AB480=2,0.77,IF(AB480=3,0.76,IF(AB480=4,0.75,IF(AB480=5,0.74,IF(AB480=6,0.73)))))))</f>
        <v>0.74</v>
      </c>
      <c r="AD480" s="48" t="e">
        <f t="shared" si="130"/>
        <v>#VALUE!</v>
      </c>
      <c r="AE480" s="48" t="e">
        <f t="shared" si="131"/>
        <v>#VALUE!</v>
      </c>
      <c r="AF480" s="46" t="e">
        <f t="shared" si="132"/>
        <v>#VALUE!</v>
      </c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91"/>
    </row>
    <row r="481" spans="1:43" s="16" customFormat="1" ht="27.75">
      <c r="A481" s="43">
        <v>474</v>
      </c>
      <c r="B481" s="44" t="s">
        <v>1317</v>
      </c>
      <c r="C481" s="44" t="s">
        <v>1318</v>
      </c>
      <c r="D481" s="45" t="s">
        <v>1319</v>
      </c>
      <c r="E481" s="38">
        <v>12</v>
      </c>
      <c r="F481" s="48">
        <v>9.77</v>
      </c>
      <c r="G481" s="46">
        <v>24</v>
      </c>
      <c r="H481" s="46" t="s">
        <v>3373</v>
      </c>
      <c r="I481" s="48">
        <v>10.23</v>
      </c>
      <c r="J481" s="46">
        <v>30</v>
      </c>
      <c r="K481" s="46" t="s">
        <v>3373</v>
      </c>
      <c r="L481" s="84">
        <f t="shared" si="119"/>
        <v>10</v>
      </c>
      <c r="M481" s="38">
        <f t="shared" si="120"/>
        <v>60</v>
      </c>
      <c r="N481" s="38">
        <f t="shared" si="121"/>
        <v>2</v>
      </c>
      <c r="O481" s="38">
        <f t="shared" si="122"/>
        <v>1</v>
      </c>
      <c r="P481" s="48">
        <v>10.11</v>
      </c>
      <c r="Q481" s="46">
        <v>30</v>
      </c>
      <c r="R481" s="46" t="s">
        <v>3373</v>
      </c>
      <c r="S481" s="48">
        <v>12.02</v>
      </c>
      <c r="T481" s="46">
        <v>30</v>
      </c>
      <c r="U481" s="46" t="s">
        <v>3372</v>
      </c>
      <c r="V481" s="48">
        <f t="shared" si="123"/>
        <v>11.065</v>
      </c>
      <c r="W481" s="46">
        <f t="shared" si="124"/>
        <v>60</v>
      </c>
      <c r="X481" s="46">
        <f t="shared" si="125"/>
        <v>1</v>
      </c>
      <c r="Y481" s="46">
        <f t="shared" si="126"/>
        <v>0</v>
      </c>
      <c r="Z481" s="46">
        <f t="shared" si="127"/>
        <v>3</v>
      </c>
      <c r="AA481" s="46">
        <f t="shared" si="128"/>
        <v>1</v>
      </c>
      <c r="AB481" s="46">
        <f t="shared" si="129"/>
        <v>4</v>
      </c>
      <c r="AC481" s="48">
        <f>IF(AB481=0,0.93,IF(AB481=1,0.92,IF(AB481=2,0.91,IF(AB481=3,0.9,IF(AB481=4,0.89,IF(AB481=5,0.88,IF(AB481=6,0.87)))))))</f>
        <v>0.89</v>
      </c>
      <c r="AD481" s="48">
        <f t="shared" si="130"/>
        <v>10.532499999999999</v>
      </c>
      <c r="AE481" s="48">
        <f t="shared" si="131"/>
        <v>9.3739249999999998</v>
      </c>
      <c r="AF481" s="46">
        <f t="shared" si="132"/>
        <v>120</v>
      </c>
      <c r="AG481" s="128" t="s">
        <v>3455</v>
      </c>
      <c r="AH481" s="128" t="s">
        <v>3453</v>
      </c>
      <c r="AI481" s="128" t="s">
        <v>3451</v>
      </c>
      <c r="AJ481" s="128" t="s">
        <v>3452</v>
      </c>
      <c r="AK481" s="128" t="s">
        <v>3454</v>
      </c>
      <c r="AL481" s="128" t="s">
        <v>3457</v>
      </c>
      <c r="AM481" s="128" t="s">
        <v>3456</v>
      </c>
      <c r="AN481" s="128" t="s">
        <v>3459</v>
      </c>
      <c r="AO481" s="128" t="s">
        <v>3460</v>
      </c>
      <c r="AP481" s="128" t="s">
        <v>3458</v>
      </c>
      <c r="AQ481" s="191"/>
    </row>
    <row r="482" spans="1:43" s="16" customFormat="1" ht="27.75">
      <c r="A482" s="43">
        <v>475</v>
      </c>
      <c r="B482" s="37" t="s">
        <v>1320</v>
      </c>
      <c r="C482" s="37" t="s">
        <v>1321</v>
      </c>
      <c r="D482" s="38" t="s">
        <v>1322</v>
      </c>
      <c r="E482" s="38">
        <v>12</v>
      </c>
      <c r="F482" s="48">
        <v>10.11</v>
      </c>
      <c r="G482" s="46">
        <v>30</v>
      </c>
      <c r="H482" s="46" t="s">
        <v>3373</v>
      </c>
      <c r="I482" s="48">
        <v>10.38</v>
      </c>
      <c r="J482" s="46">
        <v>30</v>
      </c>
      <c r="K482" s="46" t="s">
        <v>3373</v>
      </c>
      <c r="L482" s="84">
        <f t="shared" si="119"/>
        <v>10.245000000000001</v>
      </c>
      <c r="M482" s="38">
        <f t="shared" si="120"/>
        <v>60</v>
      </c>
      <c r="N482" s="38">
        <f t="shared" si="121"/>
        <v>2</v>
      </c>
      <c r="O482" s="38">
        <f t="shared" si="122"/>
        <v>0</v>
      </c>
      <c r="P482" s="48">
        <v>10.07</v>
      </c>
      <c r="Q482" s="46">
        <v>30</v>
      </c>
      <c r="R482" s="46" t="s">
        <v>3372</v>
      </c>
      <c r="S482" s="48">
        <v>13.08</v>
      </c>
      <c r="T482" s="46">
        <v>30</v>
      </c>
      <c r="U482" s="46" t="s">
        <v>3372</v>
      </c>
      <c r="V482" s="48">
        <f t="shared" si="123"/>
        <v>11.574999999999999</v>
      </c>
      <c r="W482" s="46">
        <f t="shared" si="124"/>
        <v>60</v>
      </c>
      <c r="X482" s="46">
        <f t="shared" si="125"/>
        <v>0</v>
      </c>
      <c r="Y482" s="46">
        <f t="shared" si="126"/>
        <v>0</v>
      </c>
      <c r="Z482" s="46">
        <f t="shared" si="127"/>
        <v>2</v>
      </c>
      <c r="AA482" s="46">
        <f t="shared" si="128"/>
        <v>0</v>
      </c>
      <c r="AB482" s="46">
        <f t="shared" si="129"/>
        <v>2</v>
      </c>
      <c r="AC482" s="48">
        <f>IF(AB482=0,1,IF(AB482=1,0.99,IF(AB482=2,0.98,IF(AB482=3,0.97,IF(AB482=4,0.96,IF(AB482=5,0.95,IF(AB482=6,0.94)))))))</f>
        <v>0.98</v>
      </c>
      <c r="AD482" s="48">
        <f t="shared" si="130"/>
        <v>10.91</v>
      </c>
      <c r="AE482" s="48">
        <f t="shared" si="131"/>
        <v>10.691800000000001</v>
      </c>
      <c r="AF482" s="46">
        <f t="shared" si="132"/>
        <v>120</v>
      </c>
      <c r="AG482" s="128" t="s">
        <v>3451</v>
      </c>
      <c r="AH482" s="128" t="s">
        <v>3457</v>
      </c>
      <c r="AI482" s="128" t="s">
        <v>3455</v>
      </c>
      <c r="AJ482" s="128" t="s">
        <v>3453</v>
      </c>
      <c r="AK482" s="128" t="s">
        <v>3456</v>
      </c>
      <c r="AL482" s="128" t="s">
        <v>3452</v>
      </c>
      <c r="AM482" s="128" t="s">
        <v>3454</v>
      </c>
      <c r="AN482" s="128" t="s">
        <v>3460</v>
      </c>
      <c r="AO482" s="128" t="s">
        <v>3459</v>
      </c>
      <c r="AP482" s="128" t="s">
        <v>3458</v>
      </c>
      <c r="AQ482" s="191"/>
    </row>
    <row r="483" spans="1:43" s="16" customFormat="1" ht="27.75">
      <c r="A483" s="43">
        <v>476</v>
      </c>
      <c r="B483" s="37" t="s">
        <v>1323</v>
      </c>
      <c r="C483" s="37" t="s">
        <v>675</v>
      </c>
      <c r="D483" s="45" t="s">
        <v>1324</v>
      </c>
      <c r="E483" s="38">
        <v>12</v>
      </c>
      <c r="F483" s="48">
        <v>11.03</v>
      </c>
      <c r="G483" s="46">
        <v>30</v>
      </c>
      <c r="H483" s="46" t="s">
        <v>3373</v>
      </c>
      <c r="I483" s="48">
        <v>8.9700000000000006</v>
      </c>
      <c r="J483" s="46">
        <v>16</v>
      </c>
      <c r="K483" s="46" t="s">
        <v>3373</v>
      </c>
      <c r="L483" s="84">
        <f t="shared" si="119"/>
        <v>10</v>
      </c>
      <c r="M483" s="38">
        <f t="shared" si="120"/>
        <v>60</v>
      </c>
      <c r="N483" s="38">
        <f t="shared" si="121"/>
        <v>2</v>
      </c>
      <c r="O483" s="38">
        <f t="shared" si="122"/>
        <v>1</v>
      </c>
      <c r="P483" s="48">
        <v>9.11</v>
      </c>
      <c r="Q483" s="46">
        <v>16</v>
      </c>
      <c r="R483" s="46" t="s">
        <v>3373</v>
      </c>
      <c r="S483" s="48">
        <v>4.2300000000000004</v>
      </c>
      <c r="T483" s="46">
        <v>11</v>
      </c>
      <c r="U483" s="46" t="s">
        <v>3373</v>
      </c>
      <c r="V483" s="48">
        <f t="shared" si="123"/>
        <v>6.67</v>
      </c>
      <c r="W483" s="46">
        <f t="shared" si="124"/>
        <v>27</v>
      </c>
      <c r="X483" s="46">
        <f t="shared" si="125"/>
        <v>2</v>
      </c>
      <c r="Y483" s="46">
        <f t="shared" si="126"/>
        <v>1</v>
      </c>
      <c r="Z483" s="46">
        <f t="shared" si="127"/>
        <v>4</v>
      </c>
      <c r="AA483" s="46">
        <f t="shared" si="128"/>
        <v>2</v>
      </c>
      <c r="AB483" s="46">
        <f t="shared" si="129"/>
        <v>6</v>
      </c>
      <c r="AC483" s="48">
        <f>IF(AB483=0,0.86,IF(AB483=1,0.85,IF(AB483=2,0.84,IF(AB483=3,0.83,IF(AB483=4,0.82,IF(AB483=5,0.81,IF(AB483=6,0.8)))))))</f>
        <v>0.8</v>
      </c>
      <c r="AD483" s="48">
        <f t="shared" si="130"/>
        <v>8.3350000000000009</v>
      </c>
      <c r="AE483" s="48">
        <f t="shared" si="131"/>
        <v>6.668000000000001</v>
      </c>
      <c r="AF483" s="46">
        <f t="shared" si="132"/>
        <v>87</v>
      </c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91"/>
    </row>
    <row r="484" spans="1:43" s="16" customFormat="1" ht="27.75">
      <c r="A484" s="43">
        <v>477</v>
      </c>
      <c r="B484" s="53" t="s">
        <v>1325</v>
      </c>
      <c r="C484" s="53" t="s">
        <v>1326</v>
      </c>
      <c r="D484" s="54" t="s">
        <v>1327</v>
      </c>
      <c r="E484" s="38">
        <v>12</v>
      </c>
      <c r="F484" s="48">
        <v>11.23</v>
      </c>
      <c r="G484" s="46">
        <v>30</v>
      </c>
      <c r="H484" s="46" t="s">
        <v>3372</v>
      </c>
      <c r="I484" s="48">
        <v>10.35</v>
      </c>
      <c r="J484" s="46">
        <v>30</v>
      </c>
      <c r="K484" s="46" t="s">
        <v>3373</v>
      </c>
      <c r="L484" s="84">
        <f t="shared" si="119"/>
        <v>10.79</v>
      </c>
      <c r="M484" s="38">
        <f t="shared" si="120"/>
        <v>60</v>
      </c>
      <c r="N484" s="38">
        <f t="shared" si="121"/>
        <v>1</v>
      </c>
      <c r="O484" s="38">
        <f t="shared" si="122"/>
        <v>0</v>
      </c>
      <c r="P484" s="48">
        <v>11.18</v>
      </c>
      <c r="Q484" s="46">
        <v>30</v>
      </c>
      <c r="R484" s="46" t="s">
        <v>3373</v>
      </c>
      <c r="S484" s="48">
        <v>12.81</v>
      </c>
      <c r="T484" s="46">
        <v>30</v>
      </c>
      <c r="U484" s="46" t="s">
        <v>3372</v>
      </c>
      <c r="V484" s="48">
        <f t="shared" si="123"/>
        <v>11.995000000000001</v>
      </c>
      <c r="W484" s="46">
        <f t="shared" si="124"/>
        <v>60</v>
      </c>
      <c r="X484" s="46">
        <f t="shared" si="125"/>
        <v>1</v>
      </c>
      <c r="Y484" s="46">
        <f t="shared" si="126"/>
        <v>0</v>
      </c>
      <c r="Z484" s="46">
        <f t="shared" si="127"/>
        <v>2</v>
      </c>
      <c r="AA484" s="46">
        <f t="shared" si="128"/>
        <v>0</v>
      </c>
      <c r="AB484" s="46">
        <f t="shared" si="129"/>
        <v>2</v>
      </c>
      <c r="AC484" s="48">
        <f>IF(AB484=0,0.93,IF(AB484=1,0.92,IF(AB484=2,0.91,IF(AB484=3,0.9,IF(AB484=4,0.89,IF(AB484=5,0.88,IF(AB484=6,0.87)))))))</f>
        <v>0.91</v>
      </c>
      <c r="AD484" s="48">
        <f t="shared" si="130"/>
        <v>11.3925</v>
      </c>
      <c r="AE484" s="48">
        <f t="shared" si="131"/>
        <v>10.367175</v>
      </c>
      <c r="AF484" s="46">
        <f t="shared" si="132"/>
        <v>120</v>
      </c>
      <c r="AG484" s="128" t="s">
        <v>3457</v>
      </c>
      <c r="AH484" s="128" t="s">
        <v>3451</v>
      </c>
      <c r="AI484" s="128" t="s">
        <v>3453</v>
      </c>
      <c r="AJ484" s="128" t="s">
        <v>3456</v>
      </c>
      <c r="AK484" s="128" t="s">
        <v>3452</v>
      </c>
      <c r="AL484" s="128" t="s">
        <v>3460</v>
      </c>
      <c r="AM484" s="128" t="s">
        <v>3455</v>
      </c>
      <c r="AN484" s="128" t="s">
        <v>3454</v>
      </c>
      <c r="AO484" s="128" t="s">
        <v>3458</v>
      </c>
      <c r="AP484" s="128" t="s">
        <v>3459</v>
      </c>
      <c r="AQ484" s="191"/>
    </row>
    <row r="485" spans="1:43" s="16" customFormat="1" ht="27.75">
      <c r="A485" s="43">
        <v>478</v>
      </c>
      <c r="B485" s="44" t="s">
        <v>1328</v>
      </c>
      <c r="C485" s="44" t="s">
        <v>1329</v>
      </c>
      <c r="D485" s="45" t="s">
        <v>1330</v>
      </c>
      <c r="E485" s="38">
        <v>13</v>
      </c>
      <c r="F485" s="48">
        <v>7.92</v>
      </c>
      <c r="G485" s="46">
        <v>4</v>
      </c>
      <c r="H485" s="46" t="s">
        <v>3373</v>
      </c>
      <c r="I485" s="48">
        <v>12.08</v>
      </c>
      <c r="J485" s="46">
        <v>30</v>
      </c>
      <c r="K485" s="46" t="s">
        <v>3373</v>
      </c>
      <c r="L485" s="84">
        <f t="shared" si="119"/>
        <v>10</v>
      </c>
      <c r="M485" s="38">
        <f t="shared" si="120"/>
        <v>60</v>
      </c>
      <c r="N485" s="38">
        <f t="shared" si="121"/>
        <v>2</v>
      </c>
      <c r="O485" s="38">
        <f t="shared" si="122"/>
        <v>1</v>
      </c>
      <c r="P485" s="48">
        <v>10.210000000000001</v>
      </c>
      <c r="Q485" s="46">
        <v>30</v>
      </c>
      <c r="R485" s="46" t="s">
        <v>3373</v>
      </c>
      <c r="S485" s="48">
        <v>14.56</v>
      </c>
      <c r="T485" s="46">
        <v>30</v>
      </c>
      <c r="U485" s="46" t="s">
        <v>3372</v>
      </c>
      <c r="V485" s="48">
        <f t="shared" si="123"/>
        <v>12.385000000000002</v>
      </c>
      <c r="W485" s="46">
        <f t="shared" si="124"/>
        <v>60</v>
      </c>
      <c r="X485" s="46">
        <f t="shared" si="125"/>
        <v>1</v>
      </c>
      <c r="Y485" s="46">
        <f t="shared" si="126"/>
        <v>0</v>
      </c>
      <c r="Z485" s="46">
        <f t="shared" si="127"/>
        <v>3</v>
      </c>
      <c r="AA485" s="46">
        <f t="shared" si="128"/>
        <v>1</v>
      </c>
      <c r="AB485" s="46">
        <f t="shared" si="129"/>
        <v>4</v>
      </c>
      <c r="AC485" s="48">
        <f>IF(AB485=0,0.86,IF(AB485=1,0.85,IF(AB485=2,0.84,IF(AB485=3,0.83,IF(AB485=4,0.82,IF(AB485=5,0.81,IF(AB485=6,0.8)))))))</f>
        <v>0.82</v>
      </c>
      <c r="AD485" s="48">
        <f t="shared" si="130"/>
        <v>11.192500000000001</v>
      </c>
      <c r="AE485" s="48">
        <f t="shared" si="131"/>
        <v>9.1778499999999994</v>
      </c>
      <c r="AF485" s="46">
        <f t="shared" si="132"/>
        <v>120</v>
      </c>
      <c r="AG485" s="128" t="s">
        <v>3453</v>
      </c>
      <c r="AH485" s="128" t="s">
        <v>3451</v>
      </c>
      <c r="AI485" s="128" t="s">
        <v>3456</v>
      </c>
      <c r="AJ485" s="128" t="s">
        <v>3452</v>
      </c>
      <c r="AK485" s="128" t="s">
        <v>3455</v>
      </c>
      <c r="AL485" s="128" t="s">
        <v>3454</v>
      </c>
      <c r="AM485" s="128" t="s">
        <v>3459</v>
      </c>
      <c r="AN485" s="128" t="s">
        <v>3457</v>
      </c>
      <c r="AO485" s="128" t="s">
        <v>3460</v>
      </c>
      <c r="AP485" s="128" t="s">
        <v>3458</v>
      </c>
      <c r="AQ485" s="191"/>
    </row>
    <row r="486" spans="1:43" s="16" customFormat="1" ht="27.75">
      <c r="A486" s="43">
        <v>479</v>
      </c>
      <c r="B486" s="44" t="s">
        <v>1331</v>
      </c>
      <c r="C486" s="44" t="s">
        <v>3391</v>
      </c>
      <c r="D486" s="45" t="s">
        <v>1332</v>
      </c>
      <c r="E486" s="38">
        <v>13</v>
      </c>
      <c r="F486" s="48">
        <v>10.88</v>
      </c>
      <c r="G486" s="46">
        <v>30</v>
      </c>
      <c r="H486" s="46" t="s">
        <v>3372</v>
      </c>
      <c r="I486" s="48">
        <v>9.2100000000000009</v>
      </c>
      <c r="J486" s="46">
        <v>18</v>
      </c>
      <c r="K486" s="46" t="s">
        <v>3373</v>
      </c>
      <c r="L486" s="84">
        <f t="shared" si="119"/>
        <v>10.045000000000002</v>
      </c>
      <c r="M486" s="38">
        <f t="shared" si="120"/>
        <v>60</v>
      </c>
      <c r="N486" s="38">
        <f t="shared" si="121"/>
        <v>1</v>
      </c>
      <c r="O486" s="38">
        <f t="shared" si="122"/>
        <v>1</v>
      </c>
      <c r="P486" s="48">
        <v>8.4</v>
      </c>
      <c r="Q486" s="46">
        <v>10</v>
      </c>
      <c r="R486" s="46" t="s">
        <v>3373</v>
      </c>
      <c r="S486" s="48">
        <v>13.04</v>
      </c>
      <c r="T486" s="46">
        <v>30</v>
      </c>
      <c r="U486" s="46" t="s">
        <v>3372</v>
      </c>
      <c r="V486" s="48">
        <f t="shared" si="123"/>
        <v>10.719999999999999</v>
      </c>
      <c r="W486" s="46">
        <f t="shared" si="124"/>
        <v>60</v>
      </c>
      <c r="X486" s="46">
        <f t="shared" si="125"/>
        <v>1</v>
      </c>
      <c r="Y486" s="46">
        <f t="shared" si="126"/>
        <v>1</v>
      </c>
      <c r="Z486" s="46">
        <f t="shared" si="127"/>
        <v>2</v>
      </c>
      <c r="AA486" s="46">
        <f t="shared" si="128"/>
        <v>2</v>
      </c>
      <c r="AB486" s="46">
        <f t="shared" si="129"/>
        <v>4</v>
      </c>
      <c r="AC486" s="48">
        <f>IF(AB486=0,0.93,IF(AB486=1,0.92,IF(AB486=2,0.91,IF(AB486=3,0.9,IF(AB486=4,0.89,IF(AB486=5,0.88,IF(AB486=6,0.87)))))))</f>
        <v>0.89</v>
      </c>
      <c r="AD486" s="48">
        <f t="shared" si="130"/>
        <v>10.3825</v>
      </c>
      <c r="AE486" s="48">
        <f t="shared" si="131"/>
        <v>9.2404250000000001</v>
      </c>
      <c r="AF486" s="46">
        <f t="shared" si="132"/>
        <v>120</v>
      </c>
      <c r="AG486" s="128" t="s">
        <v>3456</v>
      </c>
      <c r="AH486" s="128" t="s">
        <v>3452</v>
      </c>
      <c r="AI486" s="128" t="s">
        <v>3457</v>
      </c>
      <c r="AJ486" s="128" t="s">
        <v>3451</v>
      </c>
      <c r="AK486" s="128" t="s">
        <v>3454</v>
      </c>
      <c r="AL486" s="128" t="s">
        <v>3455</v>
      </c>
      <c r="AM486" s="128" t="s">
        <v>3453</v>
      </c>
      <c r="AN486" s="128" t="s">
        <v>3460</v>
      </c>
      <c r="AO486" s="128" t="s">
        <v>3458</v>
      </c>
      <c r="AP486" s="128" t="s">
        <v>3459</v>
      </c>
      <c r="AQ486" s="191"/>
    </row>
    <row r="487" spans="1:43" s="16" customFormat="1" ht="27.75">
      <c r="A487" s="43">
        <v>480</v>
      </c>
      <c r="B487" s="53" t="s">
        <v>1333</v>
      </c>
      <c r="C487" s="53" t="s">
        <v>1334</v>
      </c>
      <c r="D487" s="54" t="s">
        <v>1335</v>
      </c>
      <c r="E487" s="38">
        <v>13</v>
      </c>
      <c r="F487" s="48">
        <v>10.130000000000001</v>
      </c>
      <c r="G487" s="46">
        <v>30</v>
      </c>
      <c r="H487" s="46" t="s">
        <v>3373</v>
      </c>
      <c r="I487" s="48">
        <v>9.8699999999999992</v>
      </c>
      <c r="J487" s="46">
        <v>14</v>
      </c>
      <c r="K487" s="46" t="s">
        <v>3373</v>
      </c>
      <c r="L487" s="84">
        <f t="shared" si="119"/>
        <v>10</v>
      </c>
      <c r="M487" s="38">
        <f t="shared" si="120"/>
        <v>60</v>
      </c>
      <c r="N487" s="38">
        <f t="shared" si="121"/>
        <v>2</v>
      </c>
      <c r="O487" s="38">
        <f t="shared" si="122"/>
        <v>1</v>
      </c>
      <c r="P487" s="48">
        <v>9.5399999999999991</v>
      </c>
      <c r="Q487" s="46">
        <v>12</v>
      </c>
      <c r="R487" s="46" t="s">
        <v>3373</v>
      </c>
      <c r="S487" s="48">
        <v>9.9499999999999993</v>
      </c>
      <c r="T487" s="46">
        <v>20</v>
      </c>
      <c r="U487" s="46" t="s">
        <v>3373</v>
      </c>
      <c r="V487" s="48">
        <f t="shared" si="123"/>
        <v>9.7449999999999992</v>
      </c>
      <c r="W487" s="46">
        <f t="shared" si="124"/>
        <v>32</v>
      </c>
      <c r="X487" s="46">
        <f t="shared" si="125"/>
        <v>2</v>
      </c>
      <c r="Y487" s="46">
        <f t="shared" si="126"/>
        <v>1</v>
      </c>
      <c r="Z487" s="46">
        <f t="shared" si="127"/>
        <v>4</v>
      </c>
      <c r="AA487" s="46">
        <f t="shared" si="128"/>
        <v>2</v>
      </c>
      <c r="AB487" s="46">
        <f t="shared" si="129"/>
        <v>6</v>
      </c>
      <c r="AC487" s="48">
        <f>IF(AB487=0,0.79,IF(AB487=1,0.78,IF(AB487=2,0.77,IF(AB487=3,0.76,IF(AB487=4,0.75,IF(AB487=5,0.74,IF(AB487=6,0.73)))))))</f>
        <v>0.73</v>
      </c>
      <c r="AD487" s="48">
        <f t="shared" si="130"/>
        <v>9.8724999999999987</v>
      </c>
      <c r="AE487" s="48">
        <f t="shared" si="131"/>
        <v>7.2069249999999991</v>
      </c>
      <c r="AF487" s="46">
        <f t="shared" si="132"/>
        <v>92</v>
      </c>
      <c r="AG487" s="128" t="s">
        <v>3456</v>
      </c>
      <c r="AH487" s="128" t="s">
        <v>3457</v>
      </c>
      <c r="AI487" s="128" t="s">
        <v>3454</v>
      </c>
      <c r="AJ487" s="128" t="s">
        <v>3460</v>
      </c>
      <c r="AK487" s="128" t="s">
        <v>3451</v>
      </c>
      <c r="AL487" s="128" t="s">
        <v>3452</v>
      </c>
      <c r="AM487" s="128" t="s">
        <v>3455</v>
      </c>
      <c r="AN487" s="128" t="s">
        <v>3453</v>
      </c>
      <c r="AO487" s="128" t="s">
        <v>3459</v>
      </c>
      <c r="AP487" s="128" t="s">
        <v>3458</v>
      </c>
      <c r="AQ487" s="191"/>
    </row>
    <row r="488" spans="1:43" s="16" customFormat="1" ht="27.75">
      <c r="A488" s="43">
        <v>481</v>
      </c>
      <c r="B488" s="44" t="s">
        <v>1336</v>
      </c>
      <c r="C488" s="44" t="s">
        <v>142</v>
      </c>
      <c r="D488" s="45" t="s">
        <v>1337</v>
      </c>
      <c r="E488" s="38">
        <v>13</v>
      </c>
      <c r="F488" s="48">
        <v>11.61</v>
      </c>
      <c r="G488" s="46">
        <v>30</v>
      </c>
      <c r="H488" s="46" t="s">
        <v>3373</v>
      </c>
      <c r="I488" s="48">
        <v>8.94</v>
      </c>
      <c r="J488" s="46">
        <v>7</v>
      </c>
      <c r="K488" s="46" t="s">
        <v>3373</v>
      </c>
      <c r="L488" s="84">
        <f t="shared" si="119"/>
        <v>10.274999999999999</v>
      </c>
      <c r="M488" s="38">
        <f t="shared" si="120"/>
        <v>60</v>
      </c>
      <c r="N488" s="38">
        <f t="shared" si="121"/>
        <v>2</v>
      </c>
      <c r="O488" s="38">
        <f t="shared" si="122"/>
        <v>1</v>
      </c>
      <c r="P488" s="48">
        <v>8.9700000000000006</v>
      </c>
      <c r="Q488" s="46">
        <v>10</v>
      </c>
      <c r="R488" s="46" t="s">
        <v>3373</v>
      </c>
      <c r="S488" s="48">
        <v>11.26</v>
      </c>
      <c r="T488" s="46">
        <v>30</v>
      </c>
      <c r="U488" s="46" t="s">
        <v>3372</v>
      </c>
      <c r="V488" s="48">
        <f t="shared" si="123"/>
        <v>10.115</v>
      </c>
      <c r="W488" s="46">
        <f t="shared" si="124"/>
        <v>60</v>
      </c>
      <c r="X488" s="46">
        <f t="shared" si="125"/>
        <v>1</v>
      </c>
      <c r="Y488" s="46">
        <f t="shared" si="126"/>
        <v>1</v>
      </c>
      <c r="Z488" s="46">
        <f t="shared" si="127"/>
        <v>3</v>
      </c>
      <c r="AA488" s="46">
        <f t="shared" si="128"/>
        <v>2</v>
      </c>
      <c r="AB488" s="46">
        <f t="shared" si="129"/>
        <v>5</v>
      </c>
      <c r="AC488" s="48">
        <f>IF(AB488=0,1,IF(AB488=1,0.99,IF(AB488=2,0.98,IF(AB488=3,0.97,IF(AB488=4,0.96,IF(AB488=5,0.95,IF(AB488=6,0.94)))))))</f>
        <v>0.95</v>
      </c>
      <c r="AD488" s="48">
        <f t="shared" si="130"/>
        <v>10.195</v>
      </c>
      <c r="AE488" s="48">
        <f t="shared" si="131"/>
        <v>9.6852499999999999</v>
      </c>
      <c r="AF488" s="46">
        <f t="shared" si="132"/>
        <v>120</v>
      </c>
      <c r="AG488" s="128" t="s">
        <v>3453</v>
      </c>
      <c r="AH488" s="128" t="s">
        <v>3451</v>
      </c>
      <c r="AI488" s="128" t="s">
        <v>3452</v>
      </c>
      <c r="AJ488" s="128" t="s">
        <v>3456</v>
      </c>
      <c r="AK488" s="128" t="s">
        <v>3455</v>
      </c>
      <c r="AL488" s="128" t="s">
        <v>3459</v>
      </c>
      <c r="AM488" s="128" t="s">
        <v>3454</v>
      </c>
      <c r="AN488" s="128" t="s">
        <v>3457</v>
      </c>
      <c r="AO488" s="128" t="s">
        <v>3460</v>
      </c>
      <c r="AP488" s="128" t="s">
        <v>3458</v>
      </c>
      <c r="AQ488" s="191"/>
    </row>
    <row r="489" spans="1:43" s="16" customFormat="1" ht="27.75">
      <c r="A489" s="43">
        <v>482</v>
      </c>
      <c r="B489" s="44" t="s">
        <v>1338</v>
      </c>
      <c r="C489" s="44" t="s">
        <v>760</v>
      </c>
      <c r="D489" s="45" t="s">
        <v>1339</v>
      </c>
      <c r="E489" s="38">
        <v>13</v>
      </c>
      <c r="F489" s="48">
        <v>10.75</v>
      </c>
      <c r="G489" s="46">
        <v>30</v>
      </c>
      <c r="H489" s="46" t="s">
        <v>3373</v>
      </c>
      <c r="I489" s="48">
        <v>9.49</v>
      </c>
      <c r="J489" s="46">
        <v>12</v>
      </c>
      <c r="K489" s="46" t="s">
        <v>3373</v>
      </c>
      <c r="L489" s="84">
        <f t="shared" si="119"/>
        <v>10.120000000000001</v>
      </c>
      <c r="M489" s="38">
        <f t="shared" si="120"/>
        <v>60</v>
      </c>
      <c r="N489" s="38">
        <f t="shared" si="121"/>
        <v>2</v>
      </c>
      <c r="O489" s="38">
        <f t="shared" si="122"/>
        <v>1</v>
      </c>
      <c r="P489" s="48">
        <v>8.7899999999999991</v>
      </c>
      <c r="Q489" s="46">
        <v>10</v>
      </c>
      <c r="R489" s="46" t="s">
        <v>3373</v>
      </c>
      <c r="S489" s="48">
        <v>12.89</v>
      </c>
      <c r="T489" s="46">
        <v>30</v>
      </c>
      <c r="U489" s="46" t="s">
        <v>3372</v>
      </c>
      <c r="V489" s="48">
        <f t="shared" si="123"/>
        <v>10.84</v>
      </c>
      <c r="W489" s="46">
        <f t="shared" si="124"/>
        <v>60</v>
      </c>
      <c r="X489" s="46">
        <f t="shared" si="125"/>
        <v>1</v>
      </c>
      <c r="Y489" s="46">
        <f t="shared" si="126"/>
        <v>1</v>
      </c>
      <c r="Z489" s="46">
        <f t="shared" si="127"/>
        <v>3</v>
      </c>
      <c r="AA489" s="46">
        <f t="shared" si="128"/>
        <v>2</v>
      </c>
      <c r="AB489" s="46">
        <f t="shared" si="129"/>
        <v>5</v>
      </c>
      <c r="AC489" s="48">
        <f>IF(AB489=0,1,IF(AB489=1,0.99,IF(AB489=2,0.98,IF(AB489=3,0.97,IF(AB489=4,0.96,IF(AB489=5,0.95,IF(AB489=6,0.94)))))))</f>
        <v>0.95</v>
      </c>
      <c r="AD489" s="48">
        <f t="shared" si="130"/>
        <v>10.48</v>
      </c>
      <c r="AE489" s="48">
        <f t="shared" si="131"/>
        <v>9.9559999999999995</v>
      </c>
      <c r="AF489" s="46">
        <f t="shared" si="132"/>
        <v>120</v>
      </c>
      <c r="AG489" s="128" t="s">
        <v>3456</v>
      </c>
      <c r="AH489" s="128" t="s">
        <v>3452</v>
      </c>
      <c r="AI489" s="128" t="s">
        <v>3454</v>
      </c>
      <c r="AJ489" s="128" t="s">
        <v>3451</v>
      </c>
      <c r="AK489" s="128" t="s">
        <v>3455</v>
      </c>
      <c r="AL489" s="128" t="s">
        <v>3459</v>
      </c>
      <c r="AM489" s="128" t="s">
        <v>3460</v>
      </c>
      <c r="AN489" s="128" t="s">
        <v>3453</v>
      </c>
      <c r="AO489" s="128" t="s">
        <v>3457</v>
      </c>
      <c r="AP489" s="128" t="s">
        <v>3458</v>
      </c>
      <c r="AQ489" s="191"/>
    </row>
    <row r="490" spans="1:43" s="16" customFormat="1" ht="27.75">
      <c r="A490" s="43">
        <v>483</v>
      </c>
      <c r="B490" s="37" t="s">
        <v>1177</v>
      </c>
      <c r="C490" s="37" t="s">
        <v>1340</v>
      </c>
      <c r="D490" s="45" t="s">
        <v>1341</v>
      </c>
      <c r="E490" s="38">
        <v>13</v>
      </c>
      <c r="F490" s="48">
        <v>11.81</v>
      </c>
      <c r="G490" s="46">
        <v>30</v>
      </c>
      <c r="H490" s="46" t="s">
        <v>3372</v>
      </c>
      <c r="I490" s="48">
        <v>10</v>
      </c>
      <c r="J490" s="46">
        <v>30</v>
      </c>
      <c r="K490" s="46" t="s">
        <v>3373</v>
      </c>
      <c r="L490" s="84">
        <f t="shared" si="119"/>
        <v>10.905000000000001</v>
      </c>
      <c r="M490" s="38">
        <f t="shared" si="120"/>
        <v>60</v>
      </c>
      <c r="N490" s="38">
        <f t="shared" si="121"/>
        <v>1</v>
      </c>
      <c r="O490" s="38">
        <f t="shared" si="122"/>
        <v>0</v>
      </c>
      <c r="P490" s="48">
        <v>10.24</v>
      </c>
      <c r="Q490" s="46">
        <v>30</v>
      </c>
      <c r="R490" s="46" t="s">
        <v>3373</v>
      </c>
      <c r="S490" s="48">
        <v>12.29</v>
      </c>
      <c r="T490" s="46">
        <v>30</v>
      </c>
      <c r="U490" s="46" t="s">
        <v>3372</v>
      </c>
      <c r="V490" s="48">
        <f t="shared" si="123"/>
        <v>11.265000000000001</v>
      </c>
      <c r="W490" s="46">
        <f t="shared" si="124"/>
        <v>60</v>
      </c>
      <c r="X490" s="46">
        <f t="shared" si="125"/>
        <v>1</v>
      </c>
      <c r="Y490" s="46">
        <f t="shared" si="126"/>
        <v>0</v>
      </c>
      <c r="Z490" s="46">
        <f t="shared" si="127"/>
        <v>2</v>
      </c>
      <c r="AA490" s="46">
        <f t="shared" si="128"/>
        <v>0</v>
      </c>
      <c r="AB490" s="46">
        <f t="shared" si="129"/>
        <v>2</v>
      </c>
      <c r="AC490" s="48">
        <f>IF(AB490=0,0.86,IF(AB490=1,0.85,IF(AB490=2,0.84,IF(AB490=3,0.83,IF(AB490=4,0.82,IF(AB490=5,0.81,IF(AB490=6,0.8)))))))</f>
        <v>0.84</v>
      </c>
      <c r="AD490" s="48">
        <f t="shared" si="130"/>
        <v>11.085000000000001</v>
      </c>
      <c r="AE490" s="48">
        <f t="shared" si="131"/>
        <v>9.3114000000000008</v>
      </c>
      <c r="AF490" s="46">
        <f t="shared" si="132"/>
        <v>120</v>
      </c>
      <c r="AG490" s="128" t="s">
        <v>3456</v>
      </c>
      <c r="AH490" s="128" t="s">
        <v>3457</v>
      </c>
      <c r="AI490" s="128" t="s">
        <v>3455</v>
      </c>
      <c r="AJ490" s="128" t="s">
        <v>3460</v>
      </c>
      <c r="AK490" s="128" t="s">
        <v>3451</v>
      </c>
      <c r="AL490" s="128" t="s">
        <v>3454</v>
      </c>
      <c r="AM490" s="128" t="s">
        <v>3453</v>
      </c>
      <c r="AN490" s="128" t="s">
        <v>3452</v>
      </c>
      <c r="AO490" s="128" t="s">
        <v>3459</v>
      </c>
      <c r="AP490" s="128" t="s">
        <v>3458</v>
      </c>
      <c r="AQ490" s="191"/>
    </row>
    <row r="491" spans="1:43" s="16" customFormat="1" ht="27.75">
      <c r="A491" s="43">
        <v>484</v>
      </c>
      <c r="B491" s="37" t="s">
        <v>1342</v>
      </c>
      <c r="C491" s="37" t="s">
        <v>1139</v>
      </c>
      <c r="D491" s="45" t="s">
        <v>1343</v>
      </c>
      <c r="E491" s="38">
        <v>13</v>
      </c>
      <c r="F491" s="48">
        <v>10</v>
      </c>
      <c r="G491" s="46">
        <v>30</v>
      </c>
      <c r="H491" s="46" t="s">
        <v>3373</v>
      </c>
      <c r="I491" s="48">
        <v>10</v>
      </c>
      <c r="J491" s="46">
        <v>30</v>
      </c>
      <c r="K491" s="46" t="s">
        <v>3373</v>
      </c>
      <c r="L491" s="84">
        <f t="shared" si="119"/>
        <v>10</v>
      </c>
      <c r="M491" s="38">
        <f t="shared" si="120"/>
        <v>60</v>
      </c>
      <c r="N491" s="38">
        <f t="shared" si="121"/>
        <v>2</v>
      </c>
      <c r="O491" s="38">
        <f t="shared" si="122"/>
        <v>0</v>
      </c>
      <c r="P491" s="48">
        <v>8.94</v>
      </c>
      <c r="Q491" s="46">
        <v>10</v>
      </c>
      <c r="R491" s="46" t="s">
        <v>3373</v>
      </c>
      <c r="S491" s="48">
        <v>11.85</v>
      </c>
      <c r="T491" s="46">
        <v>30</v>
      </c>
      <c r="U491" s="46" t="s">
        <v>3373</v>
      </c>
      <c r="V491" s="48">
        <f t="shared" si="123"/>
        <v>10.395</v>
      </c>
      <c r="W491" s="46">
        <f t="shared" si="124"/>
        <v>60</v>
      </c>
      <c r="X491" s="46">
        <f t="shared" si="125"/>
        <v>2</v>
      </c>
      <c r="Y491" s="46">
        <f t="shared" si="126"/>
        <v>1</v>
      </c>
      <c r="Z491" s="46">
        <f t="shared" si="127"/>
        <v>4</v>
      </c>
      <c r="AA491" s="46">
        <f t="shared" si="128"/>
        <v>1</v>
      </c>
      <c r="AB491" s="46">
        <f t="shared" si="129"/>
        <v>5</v>
      </c>
      <c r="AC491" s="48">
        <f>IF(AB491=0,0.93,IF(AB491=1,0.92,IF(AB491=2,0.91,IF(AB491=3,0.9,IF(AB491=4,0.89,IF(AB491=5,0.88,IF(AB491=6,0.87)))))))</f>
        <v>0.88</v>
      </c>
      <c r="AD491" s="48">
        <f t="shared" si="130"/>
        <v>10.1975</v>
      </c>
      <c r="AE491" s="48">
        <f t="shared" si="131"/>
        <v>8.9738000000000007</v>
      </c>
      <c r="AF491" s="46">
        <f t="shared" si="132"/>
        <v>120</v>
      </c>
      <c r="AG491" s="128" t="s">
        <v>3456</v>
      </c>
      <c r="AH491" s="128" t="s">
        <v>3455</v>
      </c>
      <c r="AI491" s="128" t="s">
        <v>3452</v>
      </c>
      <c r="AJ491" s="128" t="s">
        <v>3454</v>
      </c>
      <c r="AK491" s="128" t="s">
        <v>3451</v>
      </c>
      <c r="AL491" s="128" t="s">
        <v>3453</v>
      </c>
      <c r="AM491" s="128" t="s">
        <v>3459</v>
      </c>
      <c r="AN491" s="128" t="s">
        <v>3460</v>
      </c>
      <c r="AO491" s="128" t="s">
        <v>3457</v>
      </c>
      <c r="AP491" s="128" t="s">
        <v>3458</v>
      </c>
      <c r="AQ491" s="191"/>
    </row>
    <row r="492" spans="1:43" s="16" customFormat="1" ht="27.75">
      <c r="A492" s="43">
        <v>485</v>
      </c>
      <c r="B492" s="37" t="s">
        <v>1292</v>
      </c>
      <c r="C492" s="37" t="s">
        <v>1268</v>
      </c>
      <c r="D492" s="38" t="s">
        <v>1344</v>
      </c>
      <c r="E492" s="38">
        <v>13</v>
      </c>
      <c r="F492" s="48">
        <v>10.85</v>
      </c>
      <c r="G492" s="46">
        <v>30</v>
      </c>
      <c r="H492" s="46" t="s">
        <v>3372</v>
      </c>
      <c r="I492" s="48">
        <v>10.18</v>
      </c>
      <c r="J492" s="46">
        <v>30</v>
      </c>
      <c r="K492" s="46" t="s">
        <v>3373</v>
      </c>
      <c r="L492" s="84">
        <f t="shared" si="119"/>
        <v>10.515000000000001</v>
      </c>
      <c r="M492" s="38">
        <f t="shared" si="120"/>
        <v>60</v>
      </c>
      <c r="N492" s="38">
        <f t="shared" si="121"/>
        <v>1</v>
      </c>
      <c r="O492" s="38">
        <f t="shared" si="122"/>
        <v>0</v>
      </c>
      <c r="P492" s="48">
        <v>11.04</v>
      </c>
      <c r="Q492" s="46">
        <v>30</v>
      </c>
      <c r="R492" s="46" t="s">
        <v>3372</v>
      </c>
      <c r="S492" s="48">
        <v>13.76</v>
      </c>
      <c r="T492" s="46">
        <v>30</v>
      </c>
      <c r="U492" s="46" t="s">
        <v>3372</v>
      </c>
      <c r="V492" s="48">
        <f t="shared" si="123"/>
        <v>12.399999999999999</v>
      </c>
      <c r="W492" s="46">
        <f t="shared" si="124"/>
        <v>60</v>
      </c>
      <c r="X492" s="46">
        <f t="shared" si="125"/>
        <v>0</v>
      </c>
      <c r="Y492" s="46">
        <f t="shared" si="126"/>
        <v>0</v>
      </c>
      <c r="Z492" s="46">
        <f t="shared" si="127"/>
        <v>1</v>
      </c>
      <c r="AA492" s="46">
        <f t="shared" si="128"/>
        <v>0</v>
      </c>
      <c r="AB492" s="46">
        <f t="shared" si="129"/>
        <v>1</v>
      </c>
      <c r="AC492" s="48">
        <f t="shared" ref="AC492:AC499" si="134">IF(AB492=0,1,IF(AB492=1,0.99,IF(AB492=2,0.98,IF(AB492=3,0.97,IF(AB492=4,0.96,IF(AB492=5,0.95,IF(AB492=6,0.94)))))))</f>
        <v>0.99</v>
      </c>
      <c r="AD492" s="48">
        <f t="shared" si="130"/>
        <v>11.4575</v>
      </c>
      <c r="AE492" s="48">
        <f t="shared" si="131"/>
        <v>11.342924999999999</v>
      </c>
      <c r="AF492" s="46">
        <f t="shared" si="132"/>
        <v>120</v>
      </c>
      <c r="AG492" s="128" t="s">
        <v>3456</v>
      </c>
      <c r="AH492" s="128" t="s">
        <v>3451</v>
      </c>
      <c r="AI492" s="128" t="s">
        <v>3455</v>
      </c>
      <c r="AJ492" s="128" t="s">
        <v>3452</v>
      </c>
      <c r="AK492" s="128" t="s">
        <v>3454</v>
      </c>
      <c r="AL492" s="128" t="s">
        <v>3453</v>
      </c>
      <c r="AM492" s="128" t="s">
        <v>3459</v>
      </c>
      <c r="AN492" s="128" t="s">
        <v>3460</v>
      </c>
      <c r="AO492" s="128" t="s">
        <v>3457</v>
      </c>
      <c r="AP492" s="128" t="s">
        <v>3458</v>
      </c>
      <c r="AQ492" s="191"/>
    </row>
    <row r="493" spans="1:43" s="16" customFormat="1" ht="27.75">
      <c r="A493" s="43">
        <v>486</v>
      </c>
      <c r="B493" s="37" t="s">
        <v>1345</v>
      </c>
      <c r="C493" s="37" t="s">
        <v>1346</v>
      </c>
      <c r="D493" s="38" t="s">
        <v>1347</v>
      </c>
      <c r="E493" s="38">
        <v>13</v>
      </c>
      <c r="F493" s="48">
        <v>10.66</v>
      </c>
      <c r="G493" s="46">
        <v>30</v>
      </c>
      <c r="H493" s="46" t="s">
        <v>3372</v>
      </c>
      <c r="I493" s="48">
        <v>10.039999999999999</v>
      </c>
      <c r="J493" s="46">
        <v>30</v>
      </c>
      <c r="K493" s="46" t="s">
        <v>3372</v>
      </c>
      <c r="L493" s="84">
        <f t="shared" si="119"/>
        <v>10.35</v>
      </c>
      <c r="M493" s="38">
        <f t="shared" si="120"/>
        <v>60</v>
      </c>
      <c r="N493" s="38">
        <f t="shared" si="121"/>
        <v>0</v>
      </c>
      <c r="O493" s="38">
        <f t="shared" si="122"/>
        <v>0</v>
      </c>
      <c r="P493" s="48">
        <v>11.08</v>
      </c>
      <c r="Q493" s="46">
        <v>30</v>
      </c>
      <c r="R493" s="46" t="s">
        <v>3372</v>
      </c>
      <c r="S493" s="48">
        <v>13.31</v>
      </c>
      <c r="T493" s="46">
        <v>30</v>
      </c>
      <c r="U493" s="46" t="s">
        <v>3372</v>
      </c>
      <c r="V493" s="48">
        <f t="shared" si="123"/>
        <v>12.195</v>
      </c>
      <c r="W493" s="46">
        <f t="shared" si="124"/>
        <v>60</v>
      </c>
      <c r="X493" s="46">
        <f t="shared" si="125"/>
        <v>0</v>
      </c>
      <c r="Y493" s="46">
        <f t="shared" si="126"/>
        <v>0</v>
      </c>
      <c r="Z493" s="46">
        <f t="shared" si="127"/>
        <v>0</v>
      </c>
      <c r="AA493" s="46">
        <f t="shared" si="128"/>
        <v>0</v>
      </c>
      <c r="AB493" s="46">
        <f t="shared" si="129"/>
        <v>0</v>
      </c>
      <c r="AC493" s="48">
        <f t="shared" si="134"/>
        <v>1</v>
      </c>
      <c r="AD493" s="48">
        <f t="shared" si="130"/>
        <v>11.272500000000001</v>
      </c>
      <c r="AE493" s="48">
        <f t="shared" si="131"/>
        <v>11.272500000000001</v>
      </c>
      <c r="AF493" s="46">
        <f t="shared" si="132"/>
        <v>120</v>
      </c>
      <c r="AG493" s="128" t="s">
        <v>3456</v>
      </c>
      <c r="AH493" s="128" t="s">
        <v>3452</v>
      </c>
      <c r="AI493" s="128" t="s">
        <v>3457</v>
      </c>
      <c r="AJ493" s="128" t="s">
        <v>3451</v>
      </c>
      <c r="AK493" s="128" t="s">
        <v>3453</v>
      </c>
      <c r="AL493" s="128" t="s">
        <v>3460</v>
      </c>
      <c r="AM493" s="128" t="s">
        <v>3455</v>
      </c>
      <c r="AN493" s="128" t="s">
        <v>3459</v>
      </c>
      <c r="AO493" s="128" t="s">
        <v>3454</v>
      </c>
      <c r="AP493" s="128" t="s">
        <v>3458</v>
      </c>
      <c r="AQ493" s="191"/>
    </row>
    <row r="494" spans="1:43" s="16" customFormat="1" ht="27.75">
      <c r="A494" s="43">
        <v>487</v>
      </c>
      <c r="B494" s="37" t="s">
        <v>1348</v>
      </c>
      <c r="C494" s="37" t="s">
        <v>1349</v>
      </c>
      <c r="D494" s="38" t="s">
        <v>1350</v>
      </c>
      <c r="E494" s="38">
        <v>13</v>
      </c>
      <c r="F494" s="48">
        <v>10.23</v>
      </c>
      <c r="G494" s="46">
        <v>30</v>
      </c>
      <c r="H494" s="46" t="s">
        <v>3372</v>
      </c>
      <c r="I494" s="48">
        <v>10.3</v>
      </c>
      <c r="J494" s="46">
        <v>30</v>
      </c>
      <c r="K494" s="46" t="s">
        <v>3372</v>
      </c>
      <c r="L494" s="84">
        <f t="shared" si="119"/>
        <v>10.265000000000001</v>
      </c>
      <c r="M494" s="38">
        <f t="shared" si="120"/>
        <v>60</v>
      </c>
      <c r="N494" s="38">
        <f t="shared" si="121"/>
        <v>0</v>
      </c>
      <c r="O494" s="38">
        <f t="shared" si="122"/>
        <v>0</v>
      </c>
      <c r="P494" s="48">
        <v>10.23</v>
      </c>
      <c r="Q494" s="46">
        <v>30</v>
      </c>
      <c r="R494" s="46" t="s">
        <v>3372</v>
      </c>
      <c r="S494" s="48">
        <v>11.05</v>
      </c>
      <c r="T494" s="46">
        <v>30</v>
      </c>
      <c r="U494" s="46" t="s">
        <v>3372</v>
      </c>
      <c r="V494" s="48">
        <f t="shared" si="123"/>
        <v>10.64</v>
      </c>
      <c r="W494" s="46">
        <f t="shared" si="124"/>
        <v>60</v>
      </c>
      <c r="X494" s="46">
        <f t="shared" si="125"/>
        <v>0</v>
      </c>
      <c r="Y494" s="46">
        <f t="shared" si="126"/>
        <v>0</v>
      </c>
      <c r="Z494" s="46">
        <f t="shared" si="127"/>
        <v>0</v>
      </c>
      <c r="AA494" s="46">
        <f t="shared" si="128"/>
        <v>0</v>
      </c>
      <c r="AB494" s="46">
        <f t="shared" si="129"/>
        <v>0</v>
      </c>
      <c r="AC494" s="48">
        <f t="shared" si="134"/>
        <v>1</v>
      </c>
      <c r="AD494" s="48">
        <f t="shared" si="130"/>
        <v>10.452500000000001</v>
      </c>
      <c r="AE494" s="48">
        <f t="shared" si="131"/>
        <v>10.452500000000001</v>
      </c>
      <c r="AF494" s="46">
        <f t="shared" si="132"/>
        <v>120</v>
      </c>
      <c r="AG494" s="128" t="s">
        <v>3461</v>
      </c>
      <c r="AH494" s="128" t="s">
        <v>3457</v>
      </c>
      <c r="AI494" s="128" t="s">
        <v>3454</v>
      </c>
      <c r="AJ494" s="128" t="s">
        <v>3451</v>
      </c>
      <c r="AK494" s="128" t="s">
        <v>3452</v>
      </c>
      <c r="AL494" s="128" t="s">
        <v>3455</v>
      </c>
      <c r="AM494" s="128" t="s">
        <v>3456</v>
      </c>
      <c r="AN494" s="128" t="s">
        <v>3458</v>
      </c>
      <c r="AO494" s="128" t="s">
        <v>3459</v>
      </c>
      <c r="AP494" s="128" t="s">
        <v>3460</v>
      </c>
      <c r="AQ494" s="191"/>
    </row>
    <row r="495" spans="1:43" s="16" customFormat="1" ht="27.75">
      <c r="A495" s="43">
        <v>488</v>
      </c>
      <c r="B495" s="37" t="s">
        <v>1351</v>
      </c>
      <c r="C495" s="37" t="s">
        <v>1352</v>
      </c>
      <c r="D495" s="38" t="s">
        <v>1353</v>
      </c>
      <c r="E495" s="38">
        <v>13</v>
      </c>
      <c r="F495" s="48">
        <v>14.76</v>
      </c>
      <c r="G495" s="46">
        <v>30</v>
      </c>
      <c r="H495" s="46" t="s">
        <v>3372</v>
      </c>
      <c r="I495" s="48">
        <v>10.9</v>
      </c>
      <c r="J495" s="46">
        <v>30</v>
      </c>
      <c r="K495" s="46" t="s">
        <v>3372</v>
      </c>
      <c r="L495" s="84">
        <f t="shared" si="119"/>
        <v>12.83</v>
      </c>
      <c r="M495" s="38">
        <f t="shared" si="120"/>
        <v>60</v>
      </c>
      <c r="N495" s="38">
        <f t="shared" si="121"/>
        <v>0</v>
      </c>
      <c r="O495" s="38">
        <f t="shared" si="122"/>
        <v>0</v>
      </c>
      <c r="P495" s="48">
        <v>8.4499999999999993</v>
      </c>
      <c r="Q495" s="46">
        <v>10</v>
      </c>
      <c r="R495" s="46" t="s">
        <v>3373</v>
      </c>
      <c r="S495" s="48">
        <v>11.55</v>
      </c>
      <c r="T495" s="46">
        <v>30</v>
      </c>
      <c r="U495" s="46" t="s">
        <v>3372</v>
      </c>
      <c r="V495" s="48">
        <f t="shared" si="123"/>
        <v>10</v>
      </c>
      <c r="W495" s="46">
        <f t="shared" si="124"/>
        <v>60</v>
      </c>
      <c r="X495" s="46">
        <f t="shared" si="125"/>
        <v>1</v>
      </c>
      <c r="Y495" s="46">
        <f t="shared" si="126"/>
        <v>1</v>
      </c>
      <c r="Z495" s="46">
        <f t="shared" si="127"/>
        <v>1</v>
      </c>
      <c r="AA495" s="46">
        <f t="shared" si="128"/>
        <v>1</v>
      </c>
      <c r="AB495" s="46">
        <f t="shared" si="129"/>
        <v>2</v>
      </c>
      <c r="AC495" s="48">
        <f t="shared" si="134"/>
        <v>0.98</v>
      </c>
      <c r="AD495" s="48">
        <f t="shared" si="130"/>
        <v>11.414999999999999</v>
      </c>
      <c r="AE495" s="48">
        <f t="shared" si="131"/>
        <v>11.186699999999998</v>
      </c>
      <c r="AF495" s="46">
        <f t="shared" si="132"/>
        <v>120</v>
      </c>
      <c r="AG495" s="128" t="s">
        <v>3452</v>
      </c>
      <c r="AH495" s="128" t="s">
        <v>3456</v>
      </c>
      <c r="AI495" s="128" t="s">
        <v>3457</v>
      </c>
      <c r="AJ495" s="128" t="s">
        <v>3454</v>
      </c>
      <c r="AK495" s="128" t="s">
        <v>3451</v>
      </c>
      <c r="AL495" s="128" t="s">
        <v>3459</v>
      </c>
      <c r="AM495" s="128" t="s">
        <v>3455</v>
      </c>
      <c r="AN495" s="128" t="s">
        <v>3460</v>
      </c>
      <c r="AO495" s="128" t="s">
        <v>3453</v>
      </c>
      <c r="AP495" s="128" t="s">
        <v>3458</v>
      </c>
      <c r="AQ495" s="191"/>
    </row>
    <row r="496" spans="1:43" s="16" customFormat="1" ht="27.75">
      <c r="A496" s="43">
        <v>489</v>
      </c>
      <c r="B496" s="37" t="s">
        <v>1354</v>
      </c>
      <c r="C496" s="37" t="s">
        <v>1355</v>
      </c>
      <c r="D496" s="38" t="s">
        <v>1356</v>
      </c>
      <c r="E496" s="38">
        <v>13</v>
      </c>
      <c r="F496" s="48">
        <v>11.35</v>
      </c>
      <c r="G496" s="46">
        <v>30</v>
      </c>
      <c r="H496" s="46" t="s">
        <v>3373</v>
      </c>
      <c r="I496" s="48">
        <v>10</v>
      </c>
      <c r="J496" s="46">
        <v>30</v>
      </c>
      <c r="K496" s="46" t="s">
        <v>3373</v>
      </c>
      <c r="L496" s="84">
        <f t="shared" si="119"/>
        <v>10.675000000000001</v>
      </c>
      <c r="M496" s="38">
        <f t="shared" si="120"/>
        <v>60</v>
      </c>
      <c r="N496" s="38">
        <f t="shared" si="121"/>
        <v>2</v>
      </c>
      <c r="O496" s="38">
        <f t="shared" si="122"/>
        <v>0</v>
      </c>
      <c r="P496" s="48">
        <v>10.8</v>
      </c>
      <c r="Q496" s="46">
        <v>30</v>
      </c>
      <c r="R496" s="46" t="s">
        <v>3373</v>
      </c>
      <c r="S496" s="48">
        <v>10.74</v>
      </c>
      <c r="T496" s="46">
        <v>30</v>
      </c>
      <c r="U496" s="46" t="s">
        <v>3372</v>
      </c>
      <c r="V496" s="48">
        <f t="shared" si="123"/>
        <v>10.77</v>
      </c>
      <c r="W496" s="46">
        <f t="shared" si="124"/>
        <v>60</v>
      </c>
      <c r="X496" s="46">
        <f t="shared" si="125"/>
        <v>1</v>
      </c>
      <c r="Y496" s="46">
        <f t="shared" si="126"/>
        <v>0</v>
      </c>
      <c r="Z496" s="46">
        <f t="shared" si="127"/>
        <v>3</v>
      </c>
      <c r="AA496" s="46">
        <f t="shared" si="128"/>
        <v>0</v>
      </c>
      <c r="AB496" s="46">
        <f t="shared" si="129"/>
        <v>3</v>
      </c>
      <c r="AC496" s="48">
        <f t="shared" si="134"/>
        <v>0.97</v>
      </c>
      <c r="AD496" s="48">
        <f t="shared" si="130"/>
        <v>10.7225</v>
      </c>
      <c r="AE496" s="48">
        <f t="shared" si="131"/>
        <v>10.400824999999999</v>
      </c>
      <c r="AF496" s="46">
        <f t="shared" si="132"/>
        <v>120</v>
      </c>
      <c r="AG496" s="128" t="s">
        <v>3456</v>
      </c>
      <c r="AH496" s="128" t="s">
        <v>3455</v>
      </c>
      <c r="AI496" s="128" t="s">
        <v>3451</v>
      </c>
      <c r="AJ496" s="128" t="s">
        <v>3453</v>
      </c>
      <c r="AK496" s="128" t="s">
        <v>3452</v>
      </c>
      <c r="AL496" s="128" t="s">
        <v>3454</v>
      </c>
      <c r="AM496" s="128" t="s">
        <v>3457</v>
      </c>
      <c r="AN496" s="128" t="s">
        <v>3459</v>
      </c>
      <c r="AO496" s="128" t="s">
        <v>3460</v>
      </c>
      <c r="AP496" s="128" t="s">
        <v>3458</v>
      </c>
      <c r="AQ496" s="191"/>
    </row>
    <row r="497" spans="1:43" s="16" customFormat="1" ht="27.75">
      <c r="A497" s="43">
        <v>490</v>
      </c>
      <c r="B497" s="37" t="s">
        <v>1357</v>
      </c>
      <c r="C497" s="37" t="s">
        <v>1358</v>
      </c>
      <c r="D497" s="38" t="s">
        <v>1359</v>
      </c>
      <c r="E497" s="38">
        <v>13</v>
      </c>
      <c r="F497" s="48">
        <v>13.79</v>
      </c>
      <c r="G497" s="46">
        <v>30</v>
      </c>
      <c r="H497" s="46" t="s">
        <v>3372</v>
      </c>
      <c r="I497" s="48">
        <v>11.44</v>
      </c>
      <c r="J497" s="46">
        <v>30</v>
      </c>
      <c r="K497" s="46" t="s">
        <v>3372</v>
      </c>
      <c r="L497" s="84">
        <f t="shared" si="119"/>
        <v>12.614999999999998</v>
      </c>
      <c r="M497" s="38">
        <f t="shared" si="120"/>
        <v>60</v>
      </c>
      <c r="N497" s="38">
        <f t="shared" si="121"/>
        <v>0</v>
      </c>
      <c r="O497" s="38">
        <f t="shared" si="122"/>
        <v>0</v>
      </c>
      <c r="P497" s="48">
        <v>12.12</v>
      </c>
      <c r="Q497" s="46">
        <v>30</v>
      </c>
      <c r="R497" s="46" t="s">
        <v>3372</v>
      </c>
      <c r="S497" s="48">
        <v>12.54</v>
      </c>
      <c r="T497" s="46">
        <v>30</v>
      </c>
      <c r="U497" s="46" t="s">
        <v>3372</v>
      </c>
      <c r="V497" s="48">
        <f t="shared" si="123"/>
        <v>12.329999999999998</v>
      </c>
      <c r="W497" s="46">
        <f t="shared" si="124"/>
        <v>60</v>
      </c>
      <c r="X497" s="46">
        <f t="shared" si="125"/>
        <v>0</v>
      </c>
      <c r="Y497" s="46">
        <f t="shared" si="126"/>
        <v>0</v>
      </c>
      <c r="Z497" s="46">
        <f t="shared" si="127"/>
        <v>0</v>
      </c>
      <c r="AA497" s="46">
        <f t="shared" si="128"/>
        <v>0</v>
      </c>
      <c r="AB497" s="46">
        <f t="shared" si="129"/>
        <v>0</v>
      </c>
      <c r="AC497" s="48">
        <f t="shared" si="134"/>
        <v>1</v>
      </c>
      <c r="AD497" s="48">
        <f t="shared" si="130"/>
        <v>12.472499999999998</v>
      </c>
      <c r="AE497" s="48">
        <f t="shared" si="131"/>
        <v>12.472499999999998</v>
      </c>
      <c r="AF497" s="46">
        <f t="shared" si="132"/>
        <v>120</v>
      </c>
      <c r="AG497" s="128" t="s">
        <v>3453</v>
      </c>
      <c r="AH497" s="128" t="s">
        <v>3456</v>
      </c>
      <c r="AI497" s="128" t="s">
        <v>3457</v>
      </c>
      <c r="AJ497" s="128" t="s">
        <v>3451</v>
      </c>
      <c r="AK497" s="128" t="s">
        <v>3452</v>
      </c>
      <c r="AL497" s="128" t="s">
        <v>3454</v>
      </c>
      <c r="AM497" s="128" t="s">
        <v>3455</v>
      </c>
      <c r="AN497" s="128" t="s">
        <v>3459</v>
      </c>
      <c r="AO497" s="128" t="s">
        <v>3458</v>
      </c>
      <c r="AP497" s="128" t="s">
        <v>3460</v>
      </c>
      <c r="AQ497" s="191"/>
    </row>
    <row r="498" spans="1:43" s="16" customFormat="1" ht="27.75">
      <c r="A498" s="43">
        <v>491</v>
      </c>
      <c r="B498" s="37" t="s">
        <v>1360</v>
      </c>
      <c r="C498" s="37" t="s">
        <v>354</v>
      </c>
      <c r="D498" s="38" t="s">
        <v>1361</v>
      </c>
      <c r="E498" s="38">
        <v>13</v>
      </c>
      <c r="F498" s="48">
        <v>14.79</v>
      </c>
      <c r="G498" s="46">
        <v>30</v>
      </c>
      <c r="H498" s="46" t="s">
        <v>3372</v>
      </c>
      <c r="I498" s="48">
        <v>13.78</v>
      </c>
      <c r="J498" s="46">
        <v>30</v>
      </c>
      <c r="K498" s="46" t="s">
        <v>3372</v>
      </c>
      <c r="L498" s="84">
        <f t="shared" si="119"/>
        <v>14.285</v>
      </c>
      <c r="M498" s="38">
        <f t="shared" si="120"/>
        <v>60</v>
      </c>
      <c r="N498" s="38">
        <f t="shared" si="121"/>
        <v>0</v>
      </c>
      <c r="O498" s="38">
        <f t="shared" si="122"/>
        <v>0</v>
      </c>
      <c r="P498" s="48">
        <v>13.59</v>
      </c>
      <c r="Q498" s="46">
        <v>30</v>
      </c>
      <c r="R498" s="46" t="s">
        <v>3372</v>
      </c>
      <c r="S498" s="48">
        <v>16.64</v>
      </c>
      <c r="T498" s="46">
        <v>30</v>
      </c>
      <c r="U498" s="46" t="s">
        <v>3372</v>
      </c>
      <c r="V498" s="48">
        <f t="shared" si="123"/>
        <v>15.115</v>
      </c>
      <c r="W498" s="46">
        <f t="shared" si="124"/>
        <v>60</v>
      </c>
      <c r="X498" s="46">
        <f t="shared" si="125"/>
        <v>0</v>
      </c>
      <c r="Y498" s="46">
        <f t="shared" si="126"/>
        <v>0</v>
      </c>
      <c r="Z498" s="46">
        <f t="shared" si="127"/>
        <v>0</v>
      </c>
      <c r="AA498" s="46">
        <f t="shared" si="128"/>
        <v>0</v>
      </c>
      <c r="AB498" s="46">
        <f t="shared" si="129"/>
        <v>0</v>
      </c>
      <c r="AC498" s="48">
        <f t="shared" si="134"/>
        <v>1</v>
      </c>
      <c r="AD498" s="48">
        <f t="shared" si="130"/>
        <v>14.7</v>
      </c>
      <c r="AE498" s="48">
        <f t="shared" si="131"/>
        <v>14.7</v>
      </c>
      <c r="AF498" s="46">
        <f t="shared" si="132"/>
        <v>120</v>
      </c>
      <c r="AG498" s="128" t="s">
        <v>3461</v>
      </c>
      <c r="AH498" s="128" t="s">
        <v>3456</v>
      </c>
      <c r="AI498" s="128" t="s">
        <v>3451</v>
      </c>
      <c r="AJ498" s="128" t="s">
        <v>3455</v>
      </c>
      <c r="AK498" s="128" t="s">
        <v>3454</v>
      </c>
      <c r="AL498" s="128" t="s">
        <v>3452</v>
      </c>
      <c r="AM498" s="128" t="s">
        <v>3460</v>
      </c>
      <c r="AN498" s="128" t="s">
        <v>3457</v>
      </c>
      <c r="AO498" s="128" t="s">
        <v>3459</v>
      </c>
      <c r="AP498" s="128" t="s">
        <v>3458</v>
      </c>
      <c r="AQ498" s="191"/>
    </row>
    <row r="499" spans="1:43" s="16" customFormat="1" ht="27.75">
      <c r="A499" s="43">
        <v>492</v>
      </c>
      <c r="B499" s="37" t="s">
        <v>1360</v>
      </c>
      <c r="C499" s="37" t="s">
        <v>540</v>
      </c>
      <c r="D499" s="38" t="s">
        <v>1362</v>
      </c>
      <c r="E499" s="38">
        <v>13</v>
      </c>
      <c r="F499" s="48">
        <v>10.09</v>
      </c>
      <c r="G499" s="46">
        <v>30</v>
      </c>
      <c r="H499" s="46" t="s">
        <v>3372</v>
      </c>
      <c r="I499" s="48">
        <v>10.199999999999999</v>
      </c>
      <c r="J499" s="46">
        <v>30</v>
      </c>
      <c r="K499" s="46" t="s">
        <v>3372</v>
      </c>
      <c r="L499" s="84">
        <f t="shared" si="119"/>
        <v>10.145</v>
      </c>
      <c r="M499" s="38">
        <f t="shared" si="120"/>
        <v>60</v>
      </c>
      <c r="N499" s="38">
        <f t="shared" si="121"/>
        <v>0</v>
      </c>
      <c r="O499" s="38">
        <f t="shared" si="122"/>
        <v>0</v>
      </c>
      <c r="P499" s="48">
        <v>11.6</v>
      </c>
      <c r="Q499" s="46">
        <v>30</v>
      </c>
      <c r="R499" s="46" t="s">
        <v>3372</v>
      </c>
      <c r="S499" s="48">
        <v>14.23</v>
      </c>
      <c r="T499" s="46">
        <v>30</v>
      </c>
      <c r="U499" s="46" t="s">
        <v>3372</v>
      </c>
      <c r="V499" s="48">
        <f t="shared" si="123"/>
        <v>12.914999999999999</v>
      </c>
      <c r="W499" s="46">
        <f t="shared" si="124"/>
        <v>60</v>
      </c>
      <c r="X499" s="46">
        <f t="shared" si="125"/>
        <v>0</v>
      </c>
      <c r="Y499" s="46">
        <f t="shared" si="126"/>
        <v>0</v>
      </c>
      <c r="Z499" s="46">
        <f t="shared" si="127"/>
        <v>0</v>
      </c>
      <c r="AA499" s="46">
        <f t="shared" si="128"/>
        <v>0</v>
      </c>
      <c r="AB499" s="46">
        <f t="shared" si="129"/>
        <v>0</v>
      </c>
      <c r="AC499" s="48">
        <f t="shared" si="134"/>
        <v>1</v>
      </c>
      <c r="AD499" s="48">
        <f t="shared" si="130"/>
        <v>11.53</v>
      </c>
      <c r="AE499" s="48">
        <f t="shared" si="131"/>
        <v>11.53</v>
      </c>
      <c r="AF499" s="46">
        <f t="shared" si="132"/>
        <v>120</v>
      </c>
      <c r="AG499" s="128" t="s">
        <v>3456</v>
      </c>
      <c r="AH499" s="128" t="s">
        <v>3451</v>
      </c>
      <c r="AI499" s="128" t="s">
        <v>3452</v>
      </c>
      <c r="AJ499" s="128" t="s">
        <v>3453</v>
      </c>
      <c r="AK499" s="128" t="s">
        <v>3454</v>
      </c>
      <c r="AL499" s="128" t="s">
        <v>3455</v>
      </c>
      <c r="AM499" s="128" t="s">
        <v>3460</v>
      </c>
      <c r="AN499" s="128" t="s">
        <v>3457</v>
      </c>
      <c r="AO499" s="128" t="s">
        <v>3458</v>
      </c>
      <c r="AP499" s="128" t="s">
        <v>3459</v>
      </c>
      <c r="AQ499" s="191"/>
    </row>
    <row r="500" spans="1:43" s="16" customFormat="1" ht="27.75">
      <c r="A500" s="43">
        <v>493</v>
      </c>
      <c r="B500" s="37" t="s">
        <v>1363</v>
      </c>
      <c r="C500" s="37" t="s">
        <v>1367</v>
      </c>
      <c r="D500" s="38" t="s">
        <v>1368</v>
      </c>
      <c r="E500" s="38">
        <v>13</v>
      </c>
      <c r="F500" s="48">
        <v>10.039999999999999</v>
      </c>
      <c r="G500" s="46">
        <v>30</v>
      </c>
      <c r="H500" s="46" t="s">
        <v>3372</v>
      </c>
      <c r="I500" s="48">
        <v>10.039999999999999</v>
      </c>
      <c r="J500" s="46">
        <v>30</v>
      </c>
      <c r="K500" s="46" t="s">
        <v>3373</v>
      </c>
      <c r="L500" s="84">
        <f t="shared" si="119"/>
        <v>10.039999999999999</v>
      </c>
      <c r="M500" s="38">
        <f t="shared" si="120"/>
        <v>60</v>
      </c>
      <c r="N500" s="38">
        <f t="shared" si="121"/>
        <v>1</v>
      </c>
      <c r="O500" s="38">
        <f t="shared" si="122"/>
        <v>0</v>
      </c>
      <c r="P500" s="48">
        <v>10.37</v>
      </c>
      <c r="Q500" s="46">
        <v>30</v>
      </c>
      <c r="R500" s="46" t="s">
        <v>3373</v>
      </c>
      <c r="S500" s="48">
        <v>11.21</v>
      </c>
      <c r="T500" s="46">
        <v>30</v>
      </c>
      <c r="U500" s="46" t="s">
        <v>3373</v>
      </c>
      <c r="V500" s="48">
        <f t="shared" si="123"/>
        <v>10.79</v>
      </c>
      <c r="W500" s="46">
        <f t="shared" si="124"/>
        <v>60</v>
      </c>
      <c r="X500" s="46">
        <f t="shared" si="125"/>
        <v>2</v>
      </c>
      <c r="Y500" s="46">
        <f t="shared" si="126"/>
        <v>0</v>
      </c>
      <c r="Z500" s="46">
        <f t="shared" si="127"/>
        <v>3</v>
      </c>
      <c r="AA500" s="46">
        <f t="shared" si="128"/>
        <v>0</v>
      </c>
      <c r="AB500" s="46">
        <f t="shared" si="129"/>
        <v>3</v>
      </c>
      <c r="AC500" s="48">
        <f>IF(AB500=0,0.93,IF(AB500=1,0.92,IF(AB500=2,0.91,IF(AB500=3,0.9,IF(AB500=4,0.89,IF(AB500=5,0.88,IF(AB500=6,0.87)))))))</f>
        <v>0.9</v>
      </c>
      <c r="AD500" s="48">
        <f t="shared" si="130"/>
        <v>10.414999999999999</v>
      </c>
      <c r="AE500" s="48">
        <f t="shared" si="131"/>
        <v>9.3734999999999999</v>
      </c>
      <c r="AF500" s="46">
        <f t="shared" si="132"/>
        <v>120</v>
      </c>
      <c r="AG500" s="128" t="s">
        <v>3456</v>
      </c>
      <c r="AH500" s="128" t="s">
        <v>3458</v>
      </c>
      <c r="AI500" s="128" t="s">
        <v>3452</v>
      </c>
      <c r="AJ500" s="128" t="s">
        <v>3454</v>
      </c>
      <c r="AK500" s="128" t="s">
        <v>3455</v>
      </c>
      <c r="AL500" s="128" t="s">
        <v>3451</v>
      </c>
      <c r="AM500" s="128" t="s">
        <v>3459</v>
      </c>
      <c r="AN500" s="128" t="s">
        <v>3460</v>
      </c>
      <c r="AO500" s="128" t="s">
        <v>3457</v>
      </c>
      <c r="AP500" s="128" t="s">
        <v>3453</v>
      </c>
      <c r="AQ500" s="191"/>
    </row>
    <row r="501" spans="1:43" s="16" customFormat="1" ht="27.75">
      <c r="A501" s="43">
        <v>494</v>
      </c>
      <c r="B501" s="37" t="s">
        <v>1363</v>
      </c>
      <c r="C501" s="37" t="s">
        <v>1365</v>
      </c>
      <c r="D501" s="38" t="s">
        <v>1366</v>
      </c>
      <c r="E501" s="38">
        <v>13</v>
      </c>
      <c r="F501" s="48">
        <v>9.67</v>
      </c>
      <c r="G501" s="46">
        <v>20</v>
      </c>
      <c r="H501" s="46" t="s">
        <v>3373</v>
      </c>
      <c r="I501" s="48">
        <v>10.72</v>
      </c>
      <c r="J501" s="46">
        <v>30</v>
      </c>
      <c r="K501" s="46" t="s">
        <v>3372</v>
      </c>
      <c r="L501" s="84">
        <f t="shared" si="119"/>
        <v>10.195</v>
      </c>
      <c r="M501" s="38">
        <f t="shared" si="120"/>
        <v>60</v>
      </c>
      <c r="N501" s="38">
        <f t="shared" si="121"/>
        <v>1</v>
      </c>
      <c r="O501" s="38">
        <f t="shared" si="122"/>
        <v>1</v>
      </c>
      <c r="P501" s="48">
        <v>9.6999999999999993</v>
      </c>
      <c r="Q501" s="46">
        <v>12</v>
      </c>
      <c r="R501" s="46" t="s">
        <v>3373</v>
      </c>
      <c r="S501" s="48">
        <v>10.55</v>
      </c>
      <c r="T501" s="46">
        <v>30</v>
      </c>
      <c r="U501" s="46" t="s">
        <v>3372</v>
      </c>
      <c r="V501" s="48">
        <f t="shared" si="123"/>
        <v>10.125</v>
      </c>
      <c r="W501" s="46">
        <f t="shared" si="124"/>
        <v>60</v>
      </c>
      <c r="X501" s="46">
        <f t="shared" si="125"/>
        <v>1</v>
      </c>
      <c r="Y501" s="46">
        <f t="shared" si="126"/>
        <v>1</v>
      </c>
      <c r="Z501" s="46">
        <f t="shared" si="127"/>
        <v>2</v>
      </c>
      <c r="AA501" s="46">
        <f t="shared" si="128"/>
        <v>2</v>
      </c>
      <c r="AB501" s="46">
        <f t="shared" si="129"/>
        <v>4</v>
      </c>
      <c r="AC501" s="48">
        <f>IF(AB501=0,1,IF(AB501=1,0.99,IF(AB501=2,0.98,IF(AB501=3,0.97,IF(AB501=4,0.96,IF(AB501=5,0.95,IF(AB501=6,0.94)))))))</f>
        <v>0.96</v>
      </c>
      <c r="AD501" s="48">
        <f t="shared" si="130"/>
        <v>10.16</v>
      </c>
      <c r="AE501" s="48">
        <f t="shared" si="131"/>
        <v>9.7536000000000005</v>
      </c>
      <c r="AF501" s="46">
        <f t="shared" si="132"/>
        <v>120</v>
      </c>
      <c r="AG501" s="128" t="s">
        <v>3451</v>
      </c>
      <c r="AH501" s="128" t="s">
        <v>3452</v>
      </c>
      <c r="AI501" s="128" t="s">
        <v>3456</v>
      </c>
      <c r="AJ501" s="128" t="s">
        <v>3453</v>
      </c>
      <c r="AK501" s="128" t="s">
        <v>3454</v>
      </c>
      <c r="AL501" s="128" t="s">
        <v>3455</v>
      </c>
      <c r="AM501" s="128" t="s">
        <v>3459</v>
      </c>
      <c r="AN501" s="128" t="s">
        <v>3460</v>
      </c>
      <c r="AO501" s="128" t="s">
        <v>3457</v>
      </c>
      <c r="AP501" s="128" t="s">
        <v>3458</v>
      </c>
      <c r="AQ501" s="191"/>
    </row>
    <row r="502" spans="1:43" s="16" customFormat="1" ht="27.75">
      <c r="A502" s="43">
        <v>495</v>
      </c>
      <c r="B502" s="37" t="s">
        <v>1363</v>
      </c>
      <c r="C502" s="37" t="s">
        <v>1268</v>
      </c>
      <c r="D502" s="38" t="s">
        <v>1364</v>
      </c>
      <c r="E502" s="38">
        <v>13</v>
      </c>
      <c r="F502" s="48">
        <v>12.85</v>
      </c>
      <c r="G502" s="46">
        <v>30</v>
      </c>
      <c r="H502" s="46" t="s">
        <v>3372</v>
      </c>
      <c r="I502" s="48">
        <v>10.57</v>
      </c>
      <c r="J502" s="46">
        <v>30</v>
      </c>
      <c r="K502" s="46" t="s">
        <v>3372</v>
      </c>
      <c r="L502" s="84">
        <f t="shared" si="119"/>
        <v>11.71</v>
      </c>
      <c r="M502" s="38">
        <f t="shared" si="120"/>
        <v>60</v>
      </c>
      <c r="N502" s="38">
        <f t="shared" si="121"/>
        <v>0</v>
      </c>
      <c r="O502" s="38">
        <f t="shared" si="122"/>
        <v>0</v>
      </c>
      <c r="P502" s="48">
        <v>11.07</v>
      </c>
      <c r="Q502" s="46">
        <v>30</v>
      </c>
      <c r="R502" s="46" t="s">
        <v>3372</v>
      </c>
      <c r="S502" s="48">
        <v>13.03</v>
      </c>
      <c r="T502" s="46">
        <v>30</v>
      </c>
      <c r="U502" s="46" t="s">
        <v>3372</v>
      </c>
      <c r="V502" s="48">
        <f t="shared" si="123"/>
        <v>12.05</v>
      </c>
      <c r="W502" s="46">
        <f t="shared" si="124"/>
        <v>60</v>
      </c>
      <c r="X502" s="46">
        <f t="shared" si="125"/>
        <v>0</v>
      </c>
      <c r="Y502" s="46">
        <f t="shared" si="126"/>
        <v>0</v>
      </c>
      <c r="Z502" s="46">
        <f t="shared" si="127"/>
        <v>0</v>
      </c>
      <c r="AA502" s="46">
        <f t="shared" si="128"/>
        <v>0</v>
      </c>
      <c r="AB502" s="46">
        <f t="shared" si="129"/>
        <v>0</v>
      </c>
      <c r="AC502" s="48">
        <f>IF(AB502=0,1,IF(AB502=1,0.99,IF(AB502=2,0.98,IF(AB502=3,0.97,IF(AB502=4,0.96,IF(AB502=5,0.95,IF(AB502=6,0.94)))))))</f>
        <v>1</v>
      </c>
      <c r="AD502" s="48">
        <f t="shared" si="130"/>
        <v>11.88</v>
      </c>
      <c r="AE502" s="48">
        <f t="shared" si="131"/>
        <v>11.88</v>
      </c>
      <c r="AF502" s="46">
        <f t="shared" si="132"/>
        <v>120</v>
      </c>
      <c r="AG502" s="128" t="s">
        <v>3453</v>
      </c>
      <c r="AH502" s="128" t="s">
        <v>3457</v>
      </c>
      <c r="AI502" s="128" t="s">
        <v>3455</v>
      </c>
      <c r="AJ502" s="128" t="s">
        <v>3451</v>
      </c>
      <c r="AK502" s="128" t="s">
        <v>3452</v>
      </c>
      <c r="AL502" s="128" t="s">
        <v>3460</v>
      </c>
      <c r="AM502" s="128" t="s">
        <v>3458</v>
      </c>
      <c r="AN502" s="128" t="s">
        <v>3456</v>
      </c>
      <c r="AO502" s="128" t="s">
        <v>3454</v>
      </c>
      <c r="AP502" s="128" t="s">
        <v>3459</v>
      </c>
      <c r="AQ502" s="191"/>
    </row>
    <row r="503" spans="1:43" s="16" customFormat="1" ht="27.75">
      <c r="A503" s="43">
        <v>496</v>
      </c>
      <c r="B503" s="37" t="s">
        <v>1369</v>
      </c>
      <c r="C503" s="37" t="s">
        <v>1370</v>
      </c>
      <c r="D503" s="38" t="s">
        <v>1371</v>
      </c>
      <c r="E503" s="38">
        <v>13</v>
      </c>
      <c r="F503" s="48">
        <v>10.96</v>
      </c>
      <c r="G503" s="46">
        <v>30</v>
      </c>
      <c r="H503" s="46" t="s">
        <v>3373</v>
      </c>
      <c r="I503" s="48">
        <v>10.71</v>
      </c>
      <c r="J503" s="46">
        <v>30</v>
      </c>
      <c r="K503" s="46" t="s">
        <v>3373</v>
      </c>
      <c r="L503" s="84">
        <f t="shared" si="119"/>
        <v>10.835000000000001</v>
      </c>
      <c r="M503" s="38">
        <f t="shared" si="120"/>
        <v>60</v>
      </c>
      <c r="N503" s="38">
        <f t="shared" si="121"/>
        <v>2</v>
      </c>
      <c r="O503" s="38">
        <f t="shared" si="122"/>
        <v>0</v>
      </c>
      <c r="P503" s="48">
        <v>10.24</v>
      </c>
      <c r="Q503" s="46">
        <v>30</v>
      </c>
      <c r="R503" s="46" t="s">
        <v>3372</v>
      </c>
      <c r="S503" s="48">
        <v>15.39</v>
      </c>
      <c r="T503" s="46">
        <v>30</v>
      </c>
      <c r="U503" s="46" t="s">
        <v>3372</v>
      </c>
      <c r="V503" s="48">
        <f t="shared" si="123"/>
        <v>12.815000000000001</v>
      </c>
      <c r="W503" s="46">
        <f t="shared" si="124"/>
        <v>60</v>
      </c>
      <c r="X503" s="46">
        <f t="shared" si="125"/>
        <v>0</v>
      </c>
      <c r="Y503" s="46">
        <f t="shared" si="126"/>
        <v>0</v>
      </c>
      <c r="Z503" s="46">
        <f t="shared" si="127"/>
        <v>2</v>
      </c>
      <c r="AA503" s="46">
        <f t="shared" si="128"/>
        <v>0</v>
      </c>
      <c r="AB503" s="46">
        <f t="shared" si="129"/>
        <v>2</v>
      </c>
      <c r="AC503" s="48">
        <f>IF(AB503=0,1,IF(AB503=1,0.99,IF(AB503=2,0.98,IF(AB503=3,0.97,IF(AB503=4,0.96,IF(AB503=5,0.95,IF(AB503=6,0.94)))))))</f>
        <v>0.98</v>
      </c>
      <c r="AD503" s="48">
        <f t="shared" si="130"/>
        <v>11.825000000000001</v>
      </c>
      <c r="AE503" s="48">
        <f t="shared" si="131"/>
        <v>11.588500000000002</v>
      </c>
      <c r="AF503" s="46">
        <f t="shared" si="132"/>
        <v>120</v>
      </c>
      <c r="AG503" s="128" t="s">
        <v>3456</v>
      </c>
      <c r="AH503" s="128" t="s">
        <v>3452</v>
      </c>
      <c r="AI503" s="128" t="s">
        <v>3455</v>
      </c>
      <c r="AJ503" s="128" t="s">
        <v>3457</v>
      </c>
      <c r="AK503" s="128" t="s">
        <v>3454</v>
      </c>
      <c r="AL503" s="128" t="s">
        <v>3451</v>
      </c>
      <c r="AM503" s="128" t="s">
        <v>3453</v>
      </c>
      <c r="AN503" s="128" t="s">
        <v>3460</v>
      </c>
      <c r="AO503" s="128" t="s">
        <v>3459</v>
      </c>
      <c r="AP503" s="128" t="s">
        <v>3458</v>
      </c>
      <c r="AQ503" s="191"/>
    </row>
    <row r="504" spans="1:43" s="16" customFormat="1" ht="27.75">
      <c r="A504" s="43">
        <v>497</v>
      </c>
      <c r="B504" s="37" t="s">
        <v>1372</v>
      </c>
      <c r="C504" s="37" t="s">
        <v>1373</v>
      </c>
      <c r="D504" s="38" t="s">
        <v>1374</v>
      </c>
      <c r="E504" s="38">
        <v>13</v>
      </c>
      <c r="F504" s="48">
        <v>10.49</v>
      </c>
      <c r="G504" s="46">
        <v>30</v>
      </c>
      <c r="H504" s="46" t="s">
        <v>3372</v>
      </c>
      <c r="I504" s="48">
        <v>10.23</v>
      </c>
      <c r="J504" s="46">
        <v>30</v>
      </c>
      <c r="K504" s="46" t="s">
        <v>3372</v>
      </c>
      <c r="L504" s="84">
        <f t="shared" si="119"/>
        <v>10.36</v>
      </c>
      <c r="M504" s="38">
        <f t="shared" si="120"/>
        <v>60</v>
      </c>
      <c r="N504" s="38">
        <f t="shared" si="121"/>
        <v>0</v>
      </c>
      <c r="O504" s="38">
        <f t="shared" si="122"/>
        <v>0</v>
      </c>
      <c r="P504" s="48">
        <v>10.15</v>
      </c>
      <c r="Q504" s="46">
        <v>30</v>
      </c>
      <c r="R504" s="46" t="s">
        <v>3372</v>
      </c>
      <c r="S504" s="48">
        <v>11.69</v>
      </c>
      <c r="T504" s="46">
        <v>30</v>
      </c>
      <c r="U504" s="46" t="s">
        <v>3372</v>
      </c>
      <c r="V504" s="48">
        <f t="shared" si="123"/>
        <v>10.92</v>
      </c>
      <c r="W504" s="46">
        <f t="shared" si="124"/>
        <v>60</v>
      </c>
      <c r="X504" s="46">
        <f t="shared" si="125"/>
        <v>0</v>
      </c>
      <c r="Y504" s="46">
        <f t="shared" si="126"/>
        <v>0</v>
      </c>
      <c r="Z504" s="46">
        <f t="shared" si="127"/>
        <v>0</v>
      </c>
      <c r="AA504" s="46">
        <f t="shared" si="128"/>
        <v>0</v>
      </c>
      <c r="AB504" s="46">
        <f t="shared" si="129"/>
        <v>0</v>
      </c>
      <c r="AC504" s="48">
        <f>IF(AB504=0,1,IF(AB504=1,0.99,IF(AB504=2,0.98,IF(AB504=3,0.97,IF(AB504=4,0.96,IF(AB504=5,0.95,IF(AB504=6,0.94)))))))</f>
        <v>1</v>
      </c>
      <c r="AD504" s="48">
        <f t="shared" si="130"/>
        <v>10.64</v>
      </c>
      <c r="AE504" s="48">
        <f t="shared" si="131"/>
        <v>10.64</v>
      </c>
      <c r="AF504" s="46">
        <f t="shared" si="132"/>
        <v>120</v>
      </c>
      <c r="AG504" s="128" t="s">
        <v>3453</v>
      </c>
      <c r="AH504" s="128" t="s">
        <v>3456</v>
      </c>
      <c r="AI504" s="128" t="s">
        <v>3451</v>
      </c>
      <c r="AJ504" s="128" t="s">
        <v>3452</v>
      </c>
      <c r="AK504" s="128" t="s">
        <v>3455</v>
      </c>
      <c r="AL504" s="128" t="s">
        <v>3454</v>
      </c>
      <c r="AM504" s="128" t="s">
        <v>3460</v>
      </c>
      <c r="AN504" s="128" t="s">
        <v>3457</v>
      </c>
      <c r="AO504" s="128" t="s">
        <v>3459</v>
      </c>
      <c r="AP504" s="128" t="s">
        <v>3458</v>
      </c>
      <c r="AQ504" s="191"/>
    </row>
    <row r="505" spans="1:43" s="16" customFormat="1" ht="27.75">
      <c r="A505" s="43">
        <v>498</v>
      </c>
      <c r="B505" s="37" t="s">
        <v>1375</v>
      </c>
      <c r="C505" s="37" t="s">
        <v>1376</v>
      </c>
      <c r="D505" s="38" t="s">
        <v>1377</v>
      </c>
      <c r="E505" s="38">
        <v>13</v>
      </c>
      <c r="F505" s="48">
        <v>10.32</v>
      </c>
      <c r="G505" s="46">
        <v>30</v>
      </c>
      <c r="H505" s="46" t="s">
        <v>3372</v>
      </c>
      <c r="I505" s="48">
        <v>10</v>
      </c>
      <c r="J505" s="46">
        <v>30</v>
      </c>
      <c r="K505" s="46" t="s">
        <v>3373</v>
      </c>
      <c r="L505" s="84">
        <f t="shared" si="119"/>
        <v>10.16</v>
      </c>
      <c r="M505" s="38">
        <f t="shared" si="120"/>
        <v>60</v>
      </c>
      <c r="N505" s="38">
        <f t="shared" si="121"/>
        <v>1</v>
      </c>
      <c r="O505" s="38">
        <f t="shared" si="122"/>
        <v>0</v>
      </c>
      <c r="P505" s="48">
        <v>9.52</v>
      </c>
      <c r="Q505" s="46">
        <v>10</v>
      </c>
      <c r="R505" s="46" t="s">
        <v>3373</v>
      </c>
      <c r="S505" s="48">
        <v>11.68</v>
      </c>
      <c r="T505" s="46">
        <v>30</v>
      </c>
      <c r="U505" s="46" t="s">
        <v>3373</v>
      </c>
      <c r="V505" s="48">
        <f t="shared" si="123"/>
        <v>10.6</v>
      </c>
      <c r="W505" s="46">
        <f t="shared" si="124"/>
        <v>60</v>
      </c>
      <c r="X505" s="46">
        <f t="shared" si="125"/>
        <v>2</v>
      </c>
      <c r="Y505" s="46">
        <f t="shared" si="126"/>
        <v>1</v>
      </c>
      <c r="Z505" s="46">
        <f t="shared" si="127"/>
        <v>3</v>
      </c>
      <c r="AA505" s="46">
        <f t="shared" si="128"/>
        <v>1</v>
      </c>
      <c r="AB505" s="46">
        <f t="shared" si="129"/>
        <v>4</v>
      </c>
      <c r="AC505" s="48">
        <f>IF(AB505=0,0.93,IF(AB505=1,0.92,IF(AB505=2,0.91,IF(AB505=3,0.9,IF(AB505=4,0.89,IF(AB505=5,0.88,IF(AB505=6,0.87)))))))</f>
        <v>0.89</v>
      </c>
      <c r="AD505" s="48">
        <f t="shared" si="130"/>
        <v>10.379999999999999</v>
      </c>
      <c r="AE505" s="48">
        <f t="shared" si="131"/>
        <v>9.2381999999999991</v>
      </c>
      <c r="AF505" s="46">
        <f t="shared" si="132"/>
        <v>120</v>
      </c>
      <c r="AG505" s="128" t="s">
        <v>3452</v>
      </c>
      <c r="AH505" s="128" t="s">
        <v>3457</v>
      </c>
      <c r="AI505" s="128" t="s">
        <v>3456</v>
      </c>
      <c r="AJ505" s="128" t="s">
        <v>3460</v>
      </c>
      <c r="AK505" s="128" t="s">
        <v>3459</v>
      </c>
      <c r="AL505" s="128" t="s">
        <v>3451</v>
      </c>
      <c r="AM505" s="128" t="s">
        <v>3454</v>
      </c>
      <c r="AN505" s="128" t="s">
        <v>3455</v>
      </c>
      <c r="AO505" s="128" t="s">
        <v>3453</v>
      </c>
      <c r="AP505" s="128" t="s">
        <v>3458</v>
      </c>
      <c r="AQ505" s="191"/>
    </row>
    <row r="506" spans="1:43" s="16" customFormat="1" ht="27.75">
      <c r="A506" s="43">
        <v>499</v>
      </c>
      <c r="B506" s="37" t="s">
        <v>1378</v>
      </c>
      <c r="C506" s="37" t="s">
        <v>1379</v>
      </c>
      <c r="D506" s="38" t="s">
        <v>1380</v>
      </c>
      <c r="E506" s="38">
        <v>13</v>
      </c>
      <c r="F506" s="48">
        <v>13.04</v>
      </c>
      <c r="G506" s="46">
        <v>30</v>
      </c>
      <c r="H506" s="46" t="s">
        <v>3372</v>
      </c>
      <c r="I506" s="48">
        <v>14.98</v>
      </c>
      <c r="J506" s="46">
        <v>30</v>
      </c>
      <c r="K506" s="46" t="s">
        <v>3372</v>
      </c>
      <c r="L506" s="84">
        <f t="shared" si="119"/>
        <v>14.01</v>
      </c>
      <c r="M506" s="38">
        <f t="shared" si="120"/>
        <v>60</v>
      </c>
      <c r="N506" s="38">
        <f t="shared" si="121"/>
        <v>0</v>
      </c>
      <c r="O506" s="38">
        <f t="shared" si="122"/>
        <v>0</v>
      </c>
      <c r="P506" s="48">
        <v>13.32</v>
      </c>
      <c r="Q506" s="46">
        <v>30</v>
      </c>
      <c r="R506" s="46" t="s">
        <v>3372</v>
      </c>
      <c r="S506" s="48">
        <v>13.65</v>
      </c>
      <c r="T506" s="46">
        <v>30</v>
      </c>
      <c r="U506" s="46" t="s">
        <v>3372</v>
      </c>
      <c r="V506" s="48">
        <f t="shared" si="123"/>
        <v>13.484999999999999</v>
      </c>
      <c r="W506" s="46">
        <f t="shared" si="124"/>
        <v>60</v>
      </c>
      <c r="X506" s="46">
        <f t="shared" si="125"/>
        <v>0</v>
      </c>
      <c r="Y506" s="46">
        <f t="shared" si="126"/>
        <v>0</v>
      </c>
      <c r="Z506" s="46">
        <f t="shared" si="127"/>
        <v>0</v>
      </c>
      <c r="AA506" s="46">
        <f t="shared" si="128"/>
        <v>0</v>
      </c>
      <c r="AB506" s="46">
        <f t="shared" si="129"/>
        <v>0</v>
      </c>
      <c r="AC506" s="48">
        <f t="shared" ref="AC506:AC511" si="135">IF(AB506=0,1,IF(AB506=1,0.99,IF(AB506=2,0.98,IF(AB506=3,0.97,IF(AB506=4,0.96,IF(AB506=5,0.95,IF(AB506=6,0.94)))))))</f>
        <v>1</v>
      </c>
      <c r="AD506" s="48">
        <f t="shared" si="130"/>
        <v>13.747499999999999</v>
      </c>
      <c r="AE506" s="48">
        <f t="shared" si="131"/>
        <v>13.747499999999999</v>
      </c>
      <c r="AF506" s="46">
        <f t="shared" si="132"/>
        <v>120</v>
      </c>
      <c r="AG506" s="128" t="s">
        <v>3453</v>
      </c>
      <c r="AH506" s="128" t="s">
        <v>3456</v>
      </c>
      <c r="AI506" s="128" t="s">
        <v>3451</v>
      </c>
      <c r="AJ506" s="128" t="s">
        <v>3452</v>
      </c>
      <c r="AK506" s="128" t="s">
        <v>3454</v>
      </c>
      <c r="AL506" s="128" t="s">
        <v>3457</v>
      </c>
      <c r="AM506" s="128" t="s">
        <v>3460</v>
      </c>
      <c r="AN506" s="128" t="s">
        <v>3455</v>
      </c>
      <c r="AO506" s="128" t="s">
        <v>3458</v>
      </c>
      <c r="AP506" s="128" t="s">
        <v>3459</v>
      </c>
      <c r="AQ506" s="191"/>
    </row>
    <row r="507" spans="1:43" s="16" customFormat="1" ht="27.75">
      <c r="A507" s="43">
        <v>500</v>
      </c>
      <c r="B507" s="37" t="s">
        <v>1381</v>
      </c>
      <c r="C507" s="37" t="s">
        <v>1373</v>
      </c>
      <c r="D507" s="38" t="s">
        <v>1382</v>
      </c>
      <c r="E507" s="38">
        <v>13</v>
      </c>
      <c r="F507" s="48">
        <v>11.33</v>
      </c>
      <c r="G507" s="46">
        <v>30</v>
      </c>
      <c r="H507" s="46" t="s">
        <v>3373</v>
      </c>
      <c r="I507" s="48">
        <v>10.01</v>
      </c>
      <c r="J507" s="46">
        <v>30</v>
      </c>
      <c r="K507" s="46" t="s">
        <v>3372</v>
      </c>
      <c r="L507" s="84">
        <f t="shared" si="119"/>
        <v>10.67</v>
      </c>
      <c r="M507" s="38">
        <f t="shared" si="120"/>
        <v>60</v>
      </c>
      <c r="N507" s="38">
        <f t="shared" si="121"/>
        <v>1</v>
      </c>
      <c r="O507" s="38">
        <f t="shared" si="122"/>
        <v>0</v>
      </c>
      <c r="P507" s="48">
        <v>10.28</v>
      </c>
      <c r="Q507" s="46">
        <v>30</v>
      </c>
      <c r="R507" s="46" t="s">
        <v>3372</v>
      </c>
      <c r="S507" s="48">
        <v>14.51</v>
      </c>
      <c r="T507" s="46">
        <v>30</v>
      </c>
      <c r="U507" s="46" t="s">
        <v>3372</v>
      </c>
      <c r="V507" s="48">
        <f t="shared" si="123"/>
        <v>12.395</v>
      </c>
      <c r="W507" s="46">
        <f t="shared" si="124"/>
        <v>60</v>
      </c>
      <c r="X507" s="46">
        <f t="shared" si="125"/>
        <v>0</v>
      </c>
      <c r="Y507" s="46">
        <f t="shared" si="126"/>
        <v>0</v>
      </c>
      <c r="Z507" s="46">
        <f t="shared" si="127"/>
        <v>1</v>
      </c>
      <c r="AA507" s="46">
        <f t="shared" si="128"/>
        <v>0</v>
      </c>
      <c r="AB507" s="46">
        <f t="shared" si="129"/>
        <v>1</v>
      </c>
      <c r="AC507" s="48">
        <f t="shared" si="135"/>
        <v>0.99</v>
      </c>
      <c r="AD507" s="48">
        <f t="shared" si="130"/>
        <v>11.532499999999999</v>
      </c>
      <c r="AE507" s="48">
        <f t="shared" si="131"/>
        <v>11.417174999999999</v>
      </c>
      <c r="AF507" s="46">
        <f t="shared" si="132"/>
        <v>120</v>
      </c>
      <c r="AG507" s="128" t="s">
        <v>3461</v>
      </c>
      <c r="AH507" s="128" t="s">
        <v>3451</v>
      </c>
      <c r="AI507" s="128" t="s">
        <v>3452</v>
      </c>
      <c r="AJ507" s="128" t="s">
        <v>3456</v>
      </c>
      <c r="AK507" s="128" t="s">
        <v>3454</v>
      </c>
      <c r="AL507" s="128" t="s">
        <v>3457</v>
      </c>
      <c r="AM507" s="128" t="s">
        <v>3460</v>
      </c>
      <c r="AN507" s="128" t="s">
        <v>3455</v>
      </c>
      <c r="AO507" s="128" t="s">
        <v>3459</v>
      </c>
      <c r="AP507" s="128" t="s">
        <v>3458</v>
      </c>
      <c r="AQ507" s="191"/>
    </row>
    <row r="508" spans="1:43" s="16" customFormat="1" ht="27.75">
      <c r="A508" s="43">
        <v>501</v>
      </c>
      <c r="B508" s="37" t="s">
        <v>1383</v>
      </c>
      <c r="C508" s="37" t="s">
        <v>1384</v>
      </c>
      <c r="D508" s="38" t="s">
        <v>1385</v>
      </c>
      <c r="E508" s="38">
        <v>13</v>
      </c>
      <c r="F508" s="48">
        <v>11.93</v>
      </c>
      <c r="G508" s="46">
        <v>30</v>
      </c>
      <c r="H508" s="46" t="s">
        <v>3372</v>
      </c>
      <c r="I508" s="48">
        <v>12.91</v>
      </c>
      <c r="J508" s="46">
        <v>30</v>
      </c>
      <c r="K508" s="46" t="s">
        <v>3372</v>
      </c>
      <c r="L508" s="84">
        <f t="shared" si="119"/>
        <v>12.42</v>
      </c>
      <c r="M508" s="38">
        <f t="shared" si="120"/>
        <v>60</v>
      </c>
      <c r="N508" s="38">
        <f t="shared" si="121"/>
        <v>0</v>
      </c>
      <c r="O508" s="38">
        <f t="shared" si="122"/>
        <v>0</v>
      </c>
      <c r="P508" s="48">
        <v>11.14</v>
      </c>
      <c r="Q508" s="46">
        <v>30</v>
      </c>
      <c r="R508" s="46" t="s">
        <v>3372</v>
      </c>
      <c r="S508" s="48">
        <v>14.65</v>
      </c>
      <c r="T508" s="46">
        <v>30</v>
      </c>
      <c r="U508" s="46" t="s">
        <v>3372</v>
      </c>
      <c r="V508" s="48">
        <f t="shared" si="123"/>
        <v>12.895</v>
      </c>
      <c r="W508" s="46">
        <f t="shared" si="124"/>
        <v>60</v>
      </c>
      <c r="X508" s="46">
        <f t="shared" si="125"/>
        <v>0</v>
      </c>
      <c r="Y508" s="46">
        <f t="shared" si="126"/>
        <v>0</v>
      </c>
      <c r="Z508" s="46">
        <f t="shared" si="127"/>
        <v>0</v>
      </c>
      <c r="AA508" s="46">
        <f t="shared" si="128"/>
        <v>0</v>
      </c>
      <c r="AB508" s="46">
        <f t="shared" si="129"/>
        <v>0</v>
      </c>
      <c r="AC508" s="48">
        <f t="shared" si="135"/>
        <v>1</v>
      </c>
      <c r="AD508" s="48">
        <f t="shared" si="130"/>
        <v>12.657499999999999</v>
      </c>
      <c r="AE508" s="48">
        <f t="shared" si="131"/>
        <v>12.657499999999999</v>
      </c>
      <c r="AF508" s="46">
        <f t="shared" si="132"/>
        <v>120</v>
      </c>
      <c r="AG508" s="128" t="s">
        <v>3453</v>
      </c>
      <c r="AH508" s="128" t="s">
        <v>3451</v>
      </c>
      <c r="AI508" s="128" t="s">
        <v>3456</v>
      </c>
      <c r="AJ508" s="128" t="s">
        <v>3455</v>
      </c>
      <c r="AK508" s="128" t="s">
        <v>3454</v>
      </c>
      <c r="AL508" s="128" t="s">
        <v>3457</v>
      </c>
      <c r="AM508" s="128" t="s">
        <v>3452</v>
      </c>
      <c r="AN508" s="128" t="s">
        <v>3459</v>
      </c>
      <c r="AO508" s="128" t="s">
        <v>3458</v>
      </c>
      <c r="AP508" s="128" t="s">
        <v>3460</v>
      </c>
      <c r="AQ508" s="191"/>
    </row>
    <row r="509" spans="1:43" s="16" customFormat="1" ht="27.75">
      <c r="A509" s="43">
        <v>502</v>
      </c>
      <c r="B509" s="44" t="s">
        <v>1386</v>
      </c>
      <c r="C509" s="44" t="s">
        <v>116</v>
      </c>
      <c r="D509" s="45" t="s">
        <v>1387</v>
      </c>
      <c r="E509" s="38">
        <v>13</v>
      </c>
      <c r="F509" s="48">
        <v>11.31</v>
      </c>
      <c r="G509" s="46">
        <v>30</v>
      </c>
      <c r="H509" s="46" t="s">
        <v>3372</v>
      </c>
      <c r="I509" s="48">
        <v>9.14</v>
      </c>
      <c r="J509" s="46">
        <v>22</v>
      </c>
      <c r="K509" s="46" t="s">
        <v>3372</v>
      </c>
      <c r="L509" s="84">
        <f t="shared" si="119"/>
        <v>10.225000000000001</v>
      </c>
      <c r="M509" s="38">
        <f t="shared" si="120"/>
        <v>60</v>
      </c>
      <c r="N509" s="38">
        <f t="shared" si="121"/>
        <v>0</v>
      </c>
      <c r="O509" s="38">
        <f t="shared" si="122"/>
        <v>1</v>
      </c>
      <c r="P509" s="48">
        <v>10.26</v>
      </c>
      <c r="Q509" s="46">
        <v>30</v>
      </c>
      <c r="R509" s="46" t="s">
        <v>3372</v>
      </c>
      <c r="S509" s="48">
        <v>13.92</v>
      </c>
      <c r="T509" s="46">
        <v>30</v>
      </c>
      <c r="U509" s="46" t="s">
        <v>3372</v>
      </c>
      <c r="V509" s="48">
        <f t="shared" si="123"/>
        <v>12.09</v>
      </c>
      <c r="W509" s="46">
        <f t="shared" si="124"/>
        <v>60</v>
      </c>
      <c r="X509" s="46">
        <f t="shared" si="125"/>
        <v>0</v>
      </c>
      <c r="Y509" s="46">
        <f t="shared" si="126"/>
        <v>0</v>
      </c>
      <c r="Z509" s="46">
        <f t="shared" si="127"/>
        <v>0</v>
      </c>
      <c r="AA509" s="46">
        <f t="shared" si="128"/>
        <v>1</v>
      </c>
      <c r="AB509" s="46">
        <f t="shared" si="129"/>
        <v>1</v>
      </c>
      <c r="AC509" s="48">
        <f t="shared" si="135"/>
        <v>0.99</v>
      </c>
      <c r="AD509" s="48">
        <f t="shared" si="130"/>
        <v>11.157500000000001</v>
      </c>
      <c r="AE509" s="48">
        <f t="shared" si="131"/>
        <v>11.045925</v>
      </c>
      <c r="AF509" s="46">
        <f t="shared" si="132"/>
        <v>120</v>
      </c>
      <c r="AG509" s="128" t="s">
        <v>3453</v>
      </c>
      <c r="AH509" s="128" t="s">
        <v>3451</v>
      </c>
      <c r="AI509" s="128" t="s">
        <v>3457</v>
      </c>
      <c r="AJ509" s="128" t="s">
        <v>3456</v>
      </c>
      <c r="AK509" s="128" t="s">
        <v>3452</v>
      </c>
      <c r="AL509" s="128" t="s">
        <v>3454</v>
      </c>
      <c r="AM509" s="128" t="s">
        <v>3455</v>
      </c>
      <c r="AN509" s="128" t="s">
        <v>3460</v>
      </c>
      <c r="AO509" s="128" t="s">
        <v>3459</v>
      </c>
      <c r="AP509" s="128" t="s">
        <v>3458</v>
      </c>
      <c r="AQ509" s="191"/>
    </row>
    <row r="510" spans="1:43" s="16" customFormat="1" ht="27.75">
      <c r="A510" s="43">
        <v>503</v>
      </c>
      <c r="B510" s="44" t="s">
        <v>1388</v>
      </c>
      <c r="C510" s="44" t="s">
        <v>1132</v>
      </c>
      <c r="D510" s="45" t="s">
        <v>1389</v>
      </c>
      <c r="E510" s="38">
        <v>13</v>
      </c>
      <c r="F510" s="48">
        <v>11.94</v>
      </c>
      <c r="G510" s="46">
        <v>30</v>
      </c>
      <c r="H510" s="46" t="s">
        <v>3372</v>
      </c>
      <c r="I510" s="48">
        <v>8.7200000000000006</v>
      </c>
      <c r="J510" s="46">
        <v>20</v>
      </c>
      <c r="K510" s="46" t="s">
        <v>3372</v>
      </c>
      <c r="L510" s="84">
        <f t="shared" si="119"/>
        <v>10.33</v>
      </c>
      <c r="M510" s="38">
        <f t="shared" si="120"/>
        <v>60</v>
      </c>
      <c r="N510" s="38">
        <f t="shared" si="121"/>
        <v>0</v>
      </c>
      <c r="O510" s="38">
        <f t="shared" si="122"/>
        <v>1</v>
      </c>
      <c r="P510" s="48">
        <v>9.7200000000000006</v>
      </c>
      <c r="Q510" s="46">
        <v>10</v>
      </c>
      <c r="R510" s="46" t="s">
        <v>3373</v>
      </c>
      <c r="S510" s="48">
        <v>11.11</v>
      </c>
      <c r="T510" s="46">
        <v>30</v>
      </c>
      <c r="U510" s="46" t="s">
        <v>3372</v>
      </c>
      <c r="V510" s="48">
        <f t="shared" si="123"/>
        <v>10.414999999999999</v>
      </c>
      <c r="W510" s="46">
        <f t="shared" si="124"/>
        <v>60</v>
      </c>
      <c r="X510" s="46">
        <f t="shared" si="125"/>
        <v>1</v>
      </c>
      <c r="Y510" s="46">
        <f t="shared" si="126"/>
        <v>1</v>
      </c>
      <c r="Z510" s="46">
        <f t="shared" si="127"/>
        <v>1</v>
      </c>
      <c r="AA510" s="46">
        <f t="shared" si="128"/>
        <v>2</v>
      </c>
      <c r="AB510" s="46">
        <f t="shared" si="129"/>
        <v>3</v>
      </c>
      <c r="AC510" s="48">
        <f t="shared" si="135"/>
        <v>0.97</v>
      </c>
      <c r="AD510" s="48">
        <f t="shared" si="130"/>
        <v>10.372499999999999</v>
      </c>
      <c r="AE510" s="48">
        <f t="shared" si="131"/>
        <v>10.061324999999998</v>
      </c>
      <c r="AF510" s="46">
        <f t="shared" si="132"/>
        <v>120</v>
      </c>
      <c r="AG510" s="128" t="s">
        <v>3452</v>
      </c>
      <c r="AH510" s="128" t="s">
        <v>3451</v>
      </c>
      <c r="AI510" s="128" t="s">
        <v>3454</v>
      </c>
      <c r="AJ510" s="128" t="s">
        <v>3457</v>
      </c>
      <c r="AK510" s="128" t="s">
        <v>3456</v>
      </c>
      <c r="AL510" s="128" t="s">
        <v>3455</v>
      </c>
      <c r="AM510" s="128" t="s">
        <v>3460</v>
      </c>
      <c r="AN510" s="128" t="s">
        <v>3453</v>
      </c>
      <c r="AO510" s="128" t="s">
        <v>3458</v>
      </c>
      <c r="AP510" s="128" t="s">
        <v>3459</v>
      </c>
      <c r="AQ510" s="191"/>
    </row>
    <row r="511" spans="1:43" s="16" customFormat="1" ht="27.75">
      <c r="A511" s="43">
        <v>504</v>
      </c>
      <c r="B511" s="44" t="s">
        <v>1390</v>
      </c>
      <c r="C511" s="44" t="s">
        <v>1391</v>
      </c>
      <c r="D511" s="45" t="s">
        <v>1392</v>
      </c>
      <c r="E511" s="38">
        <v>13</v>
      </c>
      <c r="F511" s="48">
        <v>10.37</v>
      </c>
      <c r="G511" s="46">
        <v>30</v>
      </c>
      <c r="H511" s="46" t="s">
        <v>3372</v>
      </c>
      <c r="I511" s="48">
        <v>9.69</v>
      </c>
      <c r="J511" s="46">
        <v>18</v>
      </c>
      <c r="K511" s="46" t="s">
        <v>3373</v>
      </c>
      <c r="L511" s="84">
        <f t="shared" si="119"/>
        <v>10.029999999999999</v>
      </c>
      <c r="M511" s="38">
        <f t="shared" si="120"/>
        <v>60</v>
      </c>
      <c r="N511" s="38">
        <f t="shared" si="121"/>
        <v>1</v>
      </c>
      <c r="O511" s="38">
        <f t="shared" si="122"/>
        <v>1</v>
      </c>
      <c r="P511" s="48">
        <v>9.59</v>
      </c>
      <c r="Q511" s="46">
        <v>12</v>
      </c>
      <c r="R511" s="46" t="s">
        <v>3373</v>
      </c>
      <c r="S511" s="48">
        <v>13.06</v>
      </c>
      <c r="T511" s="46">
        <v>30</v>
      </c>
      <c r="U511" s="46" t="s">
        <v>3372</v>
      </c>
      <c r="V511" s="48">
        <f t="shared" si="123"/>
        <v>11.324999999999999</v>
      </c>
      <c r="W511" s="46">
        <f t="shared" si="124"/>
        <v>60</v>
      </c>
      <c r="X511" s="46">
        <f t="shared" si="125"/>
        <v>1</v>
      </c>
      <c r="Y511" s="46">
        <f t="shared" si="126"/>
        <v>1</v>
      </c>
      <c r="Z511" s="46">
        <f t="shared" si="127"/>
        <v>2</v>
      </c>
      <c r="AA511" s="46">
        <f t="shared" si="128"/>
        <v>2</v>
      </c>
      <c r="AB511" s="46">
        <f t="shared" si="129"/>
        <v>4</v>
      </c>
      <c r="AC511" s="48">
        <f t="shared" si="135"/>
        <v>0.96</v>
      </c>
      <c r="AD511" s="48">
        <f t="shared" si="130"/>
        <v>10.677499999999998</v>
      </c>
      <c r="AE511" s="48">
        <f t="shared" si="131"/>
        <v>10.250399999999997</v>
      </c>
      <c r="AF511" s="46">
        <f t="shared" si="132"/>
        <v>120</v>
      </c>
      <c r="AG511" s="128" t="s">
        <v>3452</v>
      </c>
      <c r="AH511" s="128" t="s">
        <v>3456</v>
      </c>
      <c r="AI511" s="128" t="s">
        <v>3451</v>
      </c>
      <c r="AJ511" s="128" t="s">
        <v>3457</v>
      </c>
      <c r="AK511" s="128" t="s">
        <v>3459</v>
      </c>
      <c r="AL511" s="128" t="s">
        <v>3454</v>
      </c>
      <c r="AM511" s="128" t="s">
        <v>3453</v>
      </c>
      <c r="AN511" s="128" t="s">
        <v>3455</v>
      </c>
      <c r="AO511" s="128" t="s">
        <v>3460</v>
      </c>
      <c r="AP511" s="128" t="s">
        <v>3458</v>
      </c>
      <c r="AQ511" s="191"/>
    </row>
    <row r="512" spans="1:43" s="16" customFormat="1" ht="27.75">
      <c r="A512" s="43">
        <v>505</v>
      </c>
      <c r="B512" s="37" t="s">
        <v>1393</v>
      </c>
      <c r="C512" s="37" t="s">
        <v>1394</v>
      </c>
      <c r="D512" s="45" t="s">
        <v>1395</v>
      </c>
      <c r="E512" s="38">
        <v>13</v>
      </c>
      <c r="F512" s="48">
        <v>10.74</v>
      </c>
      <c r="G512" s="46">
        <v>30</v>
      </c>
      <c r="H512" s="46" t="s">
        <v>3372</v>
      </c>
      <c r="I512" s="48">
        <v>10</v>
      </c>
      <c r="J512" s="46">
        <v>30</v>
      </c>
      <c r="K512" s="46" t="s">
        <v>3373</v>
      </c>
      <c r="L512" s="84">
        <f t="shared" si="119"/>
        <v>10.370000000000001</v>
      </c>
      <c r="M512" s="38">
        <f t="shared" si="120"/>
        <v>60</v>
      </c>
      <c r="N512" s="38">
        <f t="shared" si="121"/>
        <v>1</v>
      </c>
      <c r="O512" s="38">
        <f t="shared" si="122"/>
        <v>0</v>
      </c>
      <c r="P512" s="48">
        <v>8.57</v>
      </c>
      <c r="Q512" s="46">
        <v>10</v>
      </c>
      <c r="R512" s="46" t="s">
        <v>3373</v>
      </c>
      <c r="S512" s="48">
        <v>10.76</v>
      </c>
      <c r="T512" s="46">
        <v>30</v>
      </c>
      <c r="U512" s="46" t="s">
        <v>3372</v>
      </c>
      <c r="V512" s="48">
        <f t="shared" si="123"/>
        <v>9.6649999999999991</v>
      </c>
      <c r="W512" s="46">
        <f t="shared" si="124"/>
        <v>40</v>
      </c>
      <c r="X512" s="46">
        <f t="shared" si="125"/>
        <v>1</v>
      </c>
      <c r="Y512" s="46">
        <f t="shared" si="126"/>
        <v>1</v>
      </c>
      <c r="Z512" s="46">
        <f t="shared" si="127"/>
        <v>2</v>
      </c>
      <c r="AA512" s="46">
        <f t="shared" si="128"/>
        <v>1</v>
      </c>
      <c r="AB512" s="46">
        <f t="shared" si="129"/>
        <v>3</v>
      </c>
      <c r="AC512" s="48">
        <f>IF(AB512=0,0.93,IF(AB512=1,0.92,IF(AB512=2,0.91,IF(AB512=3,0.9,IF(AB512=4,0.89,IF(AB512=5,0.88,IF(AB512=6,0.87)))))))</f>
        <v>0.9</v>
      </c>
      <c r="AD512" s="48">
        <f t="shared" si="130"/>
        <v>10.0175</v>
      </c>
      <c r="AE512" s="48">
        <f t="shared" si="131"/>
        <v>9.0157500000000006</v>
      </c>
      <c r="AF512" s="46">
        <f t="shared" si="132"/>
        <v>100</v>
      </c>
      <c r="AG512" s="128" t="s">
        <v>3452</v>
      </c>
      <c r="AH512" s="128" t="s">
        <v>3454</v>
      </c>
      <c r="AI512" s="128" t="s">
        <v>3451</v>
      </c>
      <c r="AJ512" s="128" t="s">
        <v>3455</v>
      </c>
      <c r="AK512" s="128" t="s">
        <v>3457</v>
      </c>
      <c r="AL512" s="128" t="s">
        <v>3453</v>
      </c>
      <c r="AM512" s="128" t="s">
        <v>3456</v>
      </c>
      <c r="AN512" s="128" t="s">
        <v>3460</v>
      </c>
      <c r="AO512" s="128" t="s">
        <v>3458</v>
      </c>
      <c r="AP512" s="128" t="s">
        <v>3459</v>
      </c>
      <c r="AQ512" s="191"/>
    </row>
    <row r="513" spans="1:43" s="16" customFormat="1" ht="27.75">
      <c r="A513" s="43">
        <v>506</v>
      </c>
      <c r="B513" s="37" t="s">
        <v>1396</v>
      </c>
      <c r="C513" s="37" t="s">
        <v>478</v>
      </c>
      <c r="D513" s="45" t="s">
        <v>1397</v>
      </c>
      <c r="E513" s="38">
        <v>13</v>
      </c>
      <c r="F513" s="48">
        <v>5.49</v>
      </c>
      <c r="G513" s="46">
        <v>12</v>
      </c>
      <c r="H513" s="46" t="s">
        <v>3372</v>
      </c>
      <c r="I513" s="48">
        <v>10</v>
      </c>
      <c r="J513" s="46">
        <v>30</v>
      </c>
      <c r="K513" s="46" t="s">
        <v>3373</v>
      </c>
      <c r="L513" s="84">
        <f t="shared" si="119"/>
        <v>7.7450000000000001</v>
      </c>
      <c r="M513" s="38">
        <f t="shared" si="120"/>
        <v>42</v>
      </c>
      <c r="N513" s="38">
        <f t="shared" si="121"/>
        <v>1</v>
      </c>
      <c r="O513" s="38">
        <f t="shared" si="122"/>
        <v>1</v>
      </c>
      <c r="P513" s="48" t="s">
        <v>3509</v>
      </c>
      <c r="Q513" s="46" t="s">
        <v>3509</v>
      </c>
      <c r="R513" s="46" t="s">
        <v>3509</v>
      </c>
      <c r="S513" s="48">
        <v>0.93</v>
      </c>
      <c r="T513" s="46">
        <v>0</v>
      </c>
      <c r="U513" s="46" t="s">
        <v>3373</v>
      </c>
      <c r="V513" s="48" t="e">
        <f t="shared" si="123"/>
        <v>#VALUE!</v>
      </c>
      <c r="W513" s="46" t="e">
        <f t="shared" si="124"/>
        <v>#VALUE!</v>
      </c>
      <c r="X513" s="46">
        <f t="shared" si="125"/>
        <v>2</v>
      </c>
      <c r="Y513" s="46">
        <f t="shared" si="126"/>
        <v>1</v>
      </c>
      <c r="Z513" s="46">
        <f t="shared" si="127"/>
        <v>3</v>
      </c>
      <c r="AA513" s="46">
        <f t="shared" si="128"/>
        <v>2</v>
      </c>
      <c r="AB513" s="46">
        <f t="shared" si="129"/>
        <v>5</v>
      </c>
      <c r="AC513" s="48">
        <f>IF(AB513=0,0.93,IF(AB513=1,0.92,IF(AB513=2,0.91,IF(AB513=3,0.9,IF(AB513=4,0.89,IF(AB513=5,0.88,IF(AB513=6,0.87)))))))</f>
        <v>0.88</v>
      </c>
      <c r="AD513" s="48" t="e">
        <f t="shared" si="130"/>
        <v>#VALUE!</v>
      </c>
      <c r="AE513" s="48" t="e">
        <f t="shared" si="131"/>
        <v>#VALUE!</v>
      </c>
      <c r="AF513" s="46" t="e">
        <f t="shared" si="132"/>
        <v>#VALUE!</v>
      </c>
      <c r="AG513" s="128"/>
      <c r="AH513" s="128"/>
      <c r="AI513" s="128"/>
      <c r="AJ513" s="128"/>
      <c r="AK513" s="128"/>
      <c r="AL513" s="128"/>
      <c r="AM513" s="128"/>
      <c r="AN513" s="128"/>
      <c r="AO513" s="128"/>
      <c r="AP513" s="128"/>
      <c r="AQ513" s="191"/>
    </row>
    <row r="514" spans="1:43" s="16" customFormat="1" ht="27.75">
      <c r="A514" s="43">
        <v>507</v>
      </c>
      <c r="B514" s="44" t="s">
        <v>1398</v>
      </c>
      <c r="C514" s="44" t="s">
        <v>1167</v>
      </c>
      <c r="D514" s="45" t="s">
        <v>1399</v>
      </c>
      <c r="E514" s="38">
        <v>13</v>
      </c>
      <c r="F514" s="48">
        <v>13.56</v>
      </c>
      <c r="G514" s="46">
        <v>30</v>
      </c>
      <c r="H514" s="46" t="s">
        <v>3372</v>
      </c>
      <c r="I514" s="48">
        <v>13.46</v>
      </c>
      <c r="J514" s="46">
        <v>30</v>
      </c>
      <c r="K514" s="46" t="s">
        <v>3372</v>
      </c>
      <c r="L514" s="84">
        <f t="shared" si="119"/>
        <v>13.510000000000002</v>
      </c>
      <c r="M514" s="38">
        <f t="shared" si="120"/>
        <v>60</v>
      </c>
      <c r="N514" s="38">
        <f t="shared" si="121"/>
        <v>0</v>
      </c>
      <c r="O514" s="38">
        <f t="shared" si="122"/>
        <v>0</v>
      </c>
      <c r="P514" s="48">
        <v>12.24</v>
      </c>
      <c r="Q514" s="46">
        <v>30</v>
      </c>
      <c r="R514" s="46" t="s">
        <v>3372</v>
      </c>
      <c r="S514" s="48">
        <v>13.16</v>
      </c>
      <c r="T514" s="46">
        <v>30</v>
      </c>
      <c r="U514" s="46" t="s">
        <v>3372</v>
      </c>
      <c r="V514" s="48">
        <f t="shared" si="123"/>
        <v>12.7</v>
      </c>
      <c r="W514" s="46">
        <f t="shared" si="124"/>
        <v>60</v>
      </c>
      <c r="X514" s="46">
        <f t="shared" si="125"/>
        <v>0</v>
      </c>
      <c r="Y514" s="46">
        <f t="shared" si="126"/>
        <v>0</v>
      </c>
      <c r="Z514" s="46">
        <f t="shared" si="127"/>
        <v>0</v>
      </c>
      <c r="AA514" s="46">
        <f t="shared" si="128"/>
        <v>0</v>
      </c>
      <c r="AB514" s="46">
        <f t="shared" si="129"/>
        <v>0</v>
      </c>
      <c r="AC514" s="48">
        <f>IF(AB514=0,1,IF(AB514=1,0.99,IF(AB514=2,0.98,IF(AB514=3,0.97,IF(AB514=4,0.96,IF(AB514=5,0.95,IF(AB514=6,0.94)))))))</f>
        <v>1</v>
      </c>
      <c r="AD514" s="48">
        <f t="shared" si="130"/>
        <v>13.105</v>
      </c>
      <c r="AE514" s="48">
        <f t="shared" si="131"/>
        <v>13.105</v>
      </c>
      <c r="AF514" s="46">
        <f t="shared" si="132"/>
        <v>120</v>
      </c>
      <c r="AG514" s="128" t="s">
        <v>3453</v>
      </c>
      <c r="AH514" s="128" t="s">
        <v>3456</v>
      </c>
      <c r="AI514" s="128" t="s">
        <v>3451</v>
      </c>
      <c r="AJ514" s="128" t="s">
        <v>3457</v>
      </c>
      <c r="AK514" s="128" t="s">
        <v>3455</v>
      </c>
      <c r="AL514" s="128" t="s">
        <v>3454</v>
      </c>
      <c r="AM514" s="128" t="s">
        <v>3452</v>
      </c>
      <c r="AN514" s="128" t="s">
        <v>3460</v>
      </c>
      <c r="AO514" s="128" t="s">
        <v>3458</v>
      </c>
      <c r="AP514" s="128" t="s">
        <v>3459</v>
      </c>
      <c r="AQ514" s="191"/>
    </row>
    <row r="515" spans="1:43" s="16" customFormat="1" ht="27.75">
      <c r="A515" s="43">
        <v>508</v>
      </c>
      <c r="B515" s="44" t="s">
        <v>1400</v>
      </c>
      <c r="C515" s="44" t="s">
        <v>580</v>
      </c>
      <c r="D515" s="45" t="s">
        <v>1401</v>
      </c>
      <c r="E515" s="38">
        <v>13</v>
      </c>
      <c r="F515" s="48">
        <v>10.3</v>
      </c>
      <c r="G515" s="46">
        <v>30</v>
      </c>
      <c r="H515" s="46" t="s">
        <v>3372</v>
      </c>
      <c r="I515" s="48">
        <v>9.6999999999999993</v>
      </c>
      <c r="J515" s="46">
        <v>14</v>
      </c>
      <c r="K515" s="46" t="s">
        <v>3373</v>
      </c>
      <c r="L515" s="84">
        <f t="shared" si="119"/>
        <v>10</v>
      </c>
      <c r="M515" s="38">
        <f t="shared" si="120"/>
        <v>60</v>
      </c>
      <c r="N515" s="38">
        <f t="shared" si="121"/>
        <v>1</v>
      </c>
      <c r="O515" s="38">
        <f t="shared" si="122"/>
        <v>1</v>
      </c>
      <c r="P515" s="48">
        <v>9.82</v>
      </c>
      <c r="Q515" s="46">
        <v>12</v>
      </c>
      <c r="R515" s="46" t="s">
        <v>3373</v>
      </c>
      <c r="S515" s="48">
        <v>12.54</v>
      </c>
      <c r="T515" s="46">
        <v>30</v>
      </c>
      <c r="U515" s="46" t="s">
        <v>3372</v>
      </c>
      <c r="V515" s="48">
        <f t="shared" si="123"/>
        <v>11.18</v>
      </c>
      <c r="W515" s="46">
        <f t="shared" si="124"/>
        <v>60</v>
      </c>
      <c r="X515" s="46">
        <f t="shared" si="125"/>
        <v>1</v>
      </c>
      <c r="Y515" s="46">
        <f t="shared" si="126"/>
        <v>1</v>
      </c>
      <c r="Z515" s="46">
        <f t="shared" si="127"/>
        <v>2</v>
      </c>
      <c r="AA515" s="46">
        <f t="shared" si="128"/>
        <v>2</v>
      </c>
      <c r="AB515" s="46">
        <f t="shared" si="129"/>
        <v>4</v>
      </c>
      <c r="AC515" s="48">
        <f>IF(AB515=0,1,IF(AB515=1,0.99,IF(AB515=2,0.98,IF(AB515=3,0.97,IF(AB515=4,0.96,IF(AB515=5,0.95,IF(AB515=6,0.94)))))))</f>
        <v>0.96</v>
      </c>
      <c r="AD515" s="48">
        <f t="shared" si="130"/>
        <v>10.59</v>
      </c>
      <c r="AE515" s="48">
        <f t="shared" si="131"/>
        <v>10.166399999999999</v>
      </c>
      <c r="AF515" s="46">
        <f t="shared" si="132"/>
        <v>120</v>
      </c>
      <c r="AG515" s="128" t="s">
        <v>3456</v>
      </c>
      <c r="AH515" s="128" t="s">
        <v>3457</v>
      </c>
      <c r="AI515" s="128" t="s">
        <v>3452</v>
      </c>
      <c r="AJ515" s="128" t="s">
        <v>3451</v>
      </c>
      <c r="AK515" s="128" t="s">
        <v>3454</v>
      </c>
      <c r="AL515" s="128" t="s">
        <v>3460</v>
      </c>
      <c r="AM515" s="128" t="s">
        <v>3455</v>
      </c>
      <c r="AN515" s="128" t="s">
        <v>3453</v>
      </c>
      <c r="AO515" s="128" t="s">
        <v>3459</v>
      </c>
      <c r="AP515" s="128" t="s">
        <v>3458</v>
      </c>
      <c r="AQ515" s="191"/>
    </row>
    <row r="516" spans="1:43" s="16" customFormat="1" ht="27.75">
      <c r="A516" s="43">
        <v>509</v>
      </c>
      <c r="B516" s="44" t="s">
        <v>1402</v>
      </c>
      <c r="C516" s="44" t="s">
        <v>1403</v>
      </c>
      <c r="D516" s="45" t="s">
        <v>1404</v>
      </c>
      <c r="E516" s="38">
        <v>13</v>
      </c>
      <c r="F516" s="48">
        <v>13.19</v>
      </c>
      <c r="G516" s="46">
        <v>30</v>
      </c>
      <c r="H516" s="46" t="s">
        <v>3372</v>
      </c>
      <c r="I516" s="48">
        <v>10.62</v>
      </c>
      <c r="J516" s="46">
        <v>30</v>
      </c>
      <c r="K516" s="46" t="s">
        <v>3372</v>
      </c>
      <c r="L516" s="84">
        <f t="shared" si="119"/>
        <v>11.904999999999999</v>
      </c>
      <c r="M516" s="38">
        <f t="shared" si="120"/>
        <v>60</v>
      </c>
      <c r="N516" s="38">
        <f t="shared" si="121"/>
        <v>0</v>
      </c>
      <c r="O516" s="38">
        <f t="shared" si="122"/>
        <v>0</v>
      </c>
      <c r="P516" s="48">
        <v>10.47</v>
      </c>
      <c r="Q516" s="46">
        <v>30</v>
      </c>
      <c r="R516" s="46" t="s">
        <v>3372</v>
      </c>
      <c r="S516" s="48">
        <v>14.92</v>
      </c>
      <c r="T516" s="46">
        <v>30</v>
      </c>
      <c r="U516" s="46" t="s">
        <v>3372</v>
      </c>
      <c r="V516" s="48">
        <f t="shared" si="123"/>
        <v>12.695</v>
      </c>
      <c r="W516" s="46">
        <f t="shared" si="124"/>
        <v>60</v>
      </c>
      <c r="X516" s="46">
        <f t="shared" si="125"/>
        <v>0</v>
      </c>
      <c r="Y516" s="46">
        <f t="shared" si="126"/>
        <v>0</v>
      </c>
      <c r="Z516" s="46">
        <f t="shared" si="127"/>
        <v>0</v>
      </c>
      <c r="AA516" s="46">
        <f t="shared" si="128"/>
        <v>0</v>
      </c>
      <c r="AB516" s="46">
        <f t="shared" si="129"/>
        <v>0</v>
      </c>
      <c r="AC516" s="48">
        <f>IF(AB516=0,1,IF(AB516=1,0.99,IF(AB516=2,0.98,IF(AB516=3,0.97,IF(AB516=4,0.96,IF(AB516=5,0.95,IF(AB516=6,0.94)))))))</f>
        <v>1</v>
      </c>
      <c r="AD516" s="48">
        <f t="shared" si="130"/>
        <v>12.3</v>
      </c>
      <c r="AE516" s="48">
        <f t="shared" si="131"/>
        <v>12.3</v>
      </c>
      <c r="AF516" s="46">
        <f t="shared" si="132"/>
        <v>120</v>
      </c>
      <c r="AG516" s="128" t="s">
        <v>3451</v>
      </c>
      <c r="AH516" s="128" t="s">
        <v>3452</v>
      </c>
      <c r="AI516" s="128" t="s">
        <v>3456</v>
      </c>
      <c r="AJ516" s="128" t="s">
        <v>3457</v>
      </c>
      <c r="AK516" s="128" t="s">
        <v>3454</v>
      </c>
      <c r="AL516" s="128" t="s">
        <v>3455</v>
      </c>
      <c r="AM516" s="128" t="s">
        <v>3460</v>
      </c>
      <c r="AN516" s="128" t="s">
        <v>3453</v>
      </c>
      <c r="AO516" s="128" t="s">
        <v>3459</v>
      </c>
      <c r="AP516" s="128" t="s">
        <v>3458</v>
      </c>
      <c r="AQ516" s="191"/>
    </row>
    <row r="517" spans="1:43" s="16" customFormat="1" ht="27.75">
      <c r="A517" s="43">
        <v>510</v>
      </c>
      <c r="B517" s="44" t="s">
        <v>1405</v>
      </c>
      <c r="C517" s="44" t="s">
        <v>1406</v>
      </c>
      <c r="D517" s="45" t="s">
        <v>1407</v>
      </c>
      <c r="E517" s="38">
        <v>13</v>
      </c>
      <c r="F517" s="48">
        <v>10.07</v>
      </c>
      <c r="G517" s="46">
        <v>30</v>
      </c>
      <c r="H517" s="46" t="s">
        <v>3373</v>
      </c>
      <c r="I517" s="48">
        <v>10.11</v>
      </c>
      <c r="J517" s="46">
        <v>30</v>
      </c>
      <c r="K517" s="46" t="s">
        <v>3373</v>
      </c>
      <c r="L517" s="84">
        <f t="shared" si="119"/>
        <v>10.09</v>
      </c>
      <c r="M517" s="38">
        <f t="shared" si="120"/>
        <v>60</v>
      </c>
      <c r="N517" s="38">
        <f t="shared" si="121"/>
        <v>2</v>
      </c>
      <c r="O517" s="38">
        <f t="shared" si="122"/>
        <v>0</v>
      </c>
      <c r="P517" s="48">
        <v>9.41</v>
      </c>
      <c r="Q517" s="46">
        <v>10</v>
      </c>
      <c r="R517" s="46" t="s">
        <v>3373</v>
      </c>
      <c r="S517" s="48">
        <v>10.79</v>
      </c>
      <c r="T517" s="46">
        <v>30</v>
      </c>
      <c r="U517" s="46" t="s">
        <v>3373</v>
      </c>
      <c r="V517" s="48">
        <f t="shared" si="123"/>
        <v>10.1</v>
      </c>
      <c r="W517" s="46">
        <f t="shared" si="124"/>
        <v>60</v>
      </c>
      <c r="X517" s="46">
        <f t="shared" si="125"/>
        <v>2</v>
      </c>
      <c r="Y517" s="46">
        <f t="shared" si="126"/>
        <v>1</v>
      </c>
      <c r="Z517" s="46">
        <f t="shared" si="127"/>
        <v>4</v>
      </c>
      <c r="AA517" s="46">
        <f t="shared" si="128"/>
        <v>1</v>
      </c>
      <c r="AB517" s="46">
        <f t="shared" si="129"/>
        <v>5</v>
      </c>
      <c r="AC517" s="48">
        <f>IF(AB517=0,0.93,IF(AB517=1,0.92,IF(AB517=2,0.91,IF(AB517=3,0.9,IF(AB517=4,0.89,IF(AB517=5,0.88,IF(AB517=6,0.87)))))))</f>
        <v>0.88</v>
      </c>
      <c r="AD517" s="48">
        <f t="shared" si="130"/>
        <v>10.094999999999999</v>
      </c>
      <c r="AE517" s="48">
        <f t="shared" si="131"/>
        <v>8.8835999999999995</v>
      </c>
      <c r="AF517" s="46">
        <f t="shared" si="132"/>
        <v>120</v>
      </c>
      <c r="AG517" s="128" t="s">
        <v>3456</v>
      </c>
      <c r="AH517" s="128" t="s">
        <v>3452</v>
      </c>
      <c r="AI517" s="128" t="s">
        <v>3455</v>
      </c>
      <c r="AJ517" s="128" t="s">
        <v>3457</v>
      </c>
      <c r="AK517" s="128" t="s">
        <v>3460</v>
      </c>
      <c r="AL517" s="128" t="s">
        <v>3451</v>
      </c>
      <c r="AM517" s="128" t="s">
        <v>3454</v>
      </c>
      <c r="AN517" s="128" t="s">
        <v>3459</v>
      </c>
      <c r="AO517" s="128" t="s">
        <v>3458</v>
      </c>
      <c r="AP517" s="128" t="s">
        <v>3453</v>
      </c>
      <c r="AQ517" s="191"/>
    </row>
    <row r="518" spans="1:43" s="16" customFormat="1" ht="27.75">
      <c r="A518" s="43">
        <v>511</v>
      </c>
      <c r="B518" s="44" t="s">
        <v>1408</v>
      </c>
      <c r="C518" s="44" t="s">
        <v>580</v>
      </c>
      <c r="D518" s="45" t="s">
        <v>1409</v>
      </c>
      <c r="E518" s="38">
        <v>13</v>
      </c>
      <c r="F518" s="48">
        <v>11.84</v>
      </c>
      <c r="G518" s="46">
        <v>30</v>
      </c>
      <c r="H518" s="46" t="s">
        <v>3372</v>
      </c>
      <c r="I518" s="48">
        <v>8.35</v>
      </c>
      <c r="J518" s="46">
        <v>11</v>
      </c>
      <c r="K518" s="46" t="s">
        <v>3372</v>
      </c>
      <c r="L518" s="84">
        <f t="shared" si="119"/>
        <v>10.094999999999999</v>
      </c>
      <c r="M518" s="38">
        <f t="shared" si="120"/>
        <v>60</v>
      </c>
      <c r="N518" s="38">
        <f t="shared" si="121"/>
        <v>0</v>
      </c>
      <c r="O518" s="38">
        <f t="shared" si="122"/>
        <v>1</v>
      </c>
      <c r="P518" s="48">
        <v>10.3</v>
      </c>
      <c r="Q518" s="46">
        <v>30</v>
      </c>
      <c r="R518" s="46" t="s">
        <v>3373</v>
      </c>
      <c r="S518" s="48">
        <v>10.83</v>
      </c>
      <c r="T518" s="46">
        <v>30</v>
      </c>
      <c r="U518" s="46" t="s">
        <v>3372</v>
      </c>
      <c r="V518" s="48">
        <f t="shared" si="123"/>
        <v>10.565000000000001</v>
      </c>
      <c r="W518" s="46">
        <f t="shared" si="124"/>
        <v>60</v>
      </c>
      <c r="X518" s="46">
        <f t="shared" si="125"/>
        <v>1</v>
      </c>
      <c r="Y518" s="46">
        <f t="shared" si="126"/>
        <v>0</v>
      </c>
      <c r="Z518" s="46">
        <f t="shared" si="127"/>
        <v>1</v>
      </c>
      <c r="AA518" s="46">
        <f t="shared" si="128"/>
        <v>1</v>
      </c>
      <c r="AB518" s="46">
        <f t="shared" si="129"/>
        <v>2</v>
      </c>
      <c r="AC518" s="48">
        <f>IF(AB518=0,1,IF(AB518=1,0.99,IF(AB518=2,0.98,IF(AB518=3,0.97,IF(AB518=4,0.96,IF(AB518=5,0.95,IF(AB518=6,0.94)))))))</f>
        <v>0.98</v>
      </c>
      <c r="AD518" s="48">
        <f t="shared" si="130"/>
        <v>10.33</v>
      </c>
      <c r="AE518" s="48">
        <f t="shared" si="131"/>
        <v>10.1234</v>
      </c>
      <c r="AF518" s="46">
        <f t="shared" si="132"/>
        <v>120</v>
      </c>
      <c r="AG518" s="128" t="s">
        <v>3456</v>
      </c>
      <c r="AH518" s="128" t="s">
        <v>3454</v>
      </c>
      <c r="AI518" s="128" t="s">
        <v>3451</v>
      </c>
      <c r="AJ518" s="128" t="s">
        <v>3452</v>
      </c>
      <c r="AK518" s="128" t="s">
        <v>3455</v>
      </c>
      <c r="AL518" s="128" t="s">
        <v>3457</v>
      </c>
      <c r="AM518" s="128" t="s">
        <v>3453</v>
      </c>
      <c r="AN518" s="128" t="s">
        <v>3459</v>
      </c>
      <c r="AO518" s="128" t="s">
        <v>3460</v>
      </c>
      <c r="AP518" s="128" t="s">
        <v>3458</v>
      </c>
      <c r="AQ518" s="191"/>
    </row>
    <row r="519" spans="1:43" s="16" customFormat="1" ht="27.75">
      <c r="A519" s="43">
        <v>512</v>
      </c>
      <c r="B519" s="44" t="s">
        <v>802</v>
      </c>
      <c r="C519" s="44" t="s">
        <v>1410</v>
      </c>
      <c r="D519" s="45" t="s">
        <v>1411</v>
      </c>
      <c r="E519" s="38">
        <v>13</v>
      </c>
      <c r="F519" s="48">
        <v>11.04</v>
      </c>
      <c r="G519" s="46">
        <v>30</v>
      </c>
      <c r="H519" s="46" t="s">
        <v>3372</v>
      </c>
      <c r="I519" s="48">
        <v>9.61</v>
      </c>
      <c r="J519" s="46">
        <v>24</v>
      </c>
      <c r="K519" s="46" t="s">
        <v>3373</v>
      </c>
      <c r="L519" s="84">
        <f t="shared" ref="L519:L582" si="136">(F519+I519)/2</f>
        <v>10.324999999999999</v>
      </c>
      <c r="M519" s="38">
        <f t="shared" ref="M519:M582" si="137">IF(L519&gt;=10,60,G519+J519)</f>
        <v>60</v>
      </c>
      <c r="N519" s="38">
        <f t="shared" ref="N519:N582" si="138">IF(H519="ACC",0,1)+IF(K519="ACC",0,1)</f>
        <v>1</v>
      </c>
      <c r="O519" s="38">
        <f t="shared" ref="O519:O582" si="139">IF(F519&lt;10,1,(IF(I519&lt;10,1,0)))</f>
        <v>1</v>
      </c>
      <c r="P519" s="48">
        <v>9.32</v>
      </c>
      <c r="Q519" s="46">
        <v>10</v>
      </c>
      <c r="R519" s="46" t="s">
        <v>3373</v>
      </c>
      <c r="S519" s="48">
        <v>10.25</v>
      </c>
      <c r="T519" s="46">
        <v>30</v>
      </c>
      <c r="U519" s="46" t="s">
        <v>3372</v>
      </c>
      <c r="V519" s="48">
        <f t="shared" ref="V519:V582" si="140">(P519+S519)/2</f>
        <v>9.7850000000000001</v>
      </c>
      <c r="W519" s="46">
        <f t="shared" ref="W519:W582" si="141">IF(V519&gt;=10,60,Q519+T519)</f>
        <v>40</v>
      </c>
      <c r="X519" s="46">
        <f t="shared" ref="X519:X582" si="142">IF(R519="ACC",0,1)+IF(U519="ACC",0,1)</f>
        <v>1</v>
      </c>
      <c r="Y519" s="46">
        <f t="shared" ref="Y519:Y582" si="143">IF(P519&lt;10,1,(IF(S519&lt;10,1,0)))</f>
        <v>1</v>
      </c>
      <c r="Z519" s="46">
        <f t="shared" ref="Z519:Z582" si="144">N519+X519</f>
        <v>2</v>
      </c>
      <c r="AA519" s="46">
        <f t="shared" ref="AA519:AA582" si="145">O519+Y519</f>
        <v>2</v>
      </c>
      <c r="AB519" s="46">
        <f t="shared" ref="AB519:AB582" si="146">Z519+AA519</f>
        <v>4</v>
      </c>
      <c r="AC519" s="48">
        <f>IF(AB519=0,1,IF(AB519=1,0.99,IF(AB519=2,0.98,IF(AB519=3,0.97,IF(AB519=4,0.96,IF(AB519=5,0.95,IF(AB519=6,0.94)))))))</f>
        <v>0.96</v>
      </c>
      <c r="AD519" s="48">
        <f t="shared" ref="AD519:AD582" si="147">AVERAGE(L519,V519)</f>
        <v>10.055</v>
      </c>
      <c r="AE519" s="48">
        <f t="shared" ref="AE519:AE582" si="148">AC519*AD519</f>
        <v>9.6527999999999992</v>
      </c>
      <c r="AF519" s="46">
        <f t="shared" ref="AF519:AF582" si="149">M519+W519</f>
        <v>100</v>
      </c>
      <c r="AG519" s="128" t="s">
        <v>3456</v>
      </c>
      <c r="AH519" s="128" t="s">
        <v>3452</v>
      </c>
      <c r="AI519" s="128" t="s">
        <v>3457</v>
      </c>
      <c r="AJ519" s="128" t="s">
        <v>3453</v>
      </c>
      <c r="AK519" s="128" t="s">
        <v>3459</v>
      </c>
      <c r="AL519" s="128" t="s">
        <v>3454</v>
      </c>
      <c r="AM519" s="128" t="s">
        <v>3451</v>
      </c>
      <c r="AN519" s="128" t="s">
        <v>3460</v>
      </c>
      <c r="AO519" s="128" t="s">
        <v>3455</v>
      </c>
      <c r="AP519" s="128" t="s">
        <v>3458</v>
      </c>
      <c r="AQ519" s="191"/>
    </row>
    <row r="520" spans="1:43" s="16" customFormat="1" ht="27.75">
      <c r="A520" s="43">
        <v>513</v>
      </c>
      <c r="B520" s="44" t="s">
        <v>1412</v>
      </c>
      <c r="C520" s="44" t="s">
        <v>1413</v>
      </c>
      <c r="D520" s="45" t="s">
        <v>1414</v>
      </c>
      <c r="E520" s="38">
        <v>13</v>
      </c>
      <c r="F520" s="48">
        <v>10.92</v>
      </c>
      <c r="G520" s="46">
        <v>30</v>
      </c>
      <c r="H520" s="46" t="s">
        <v>3372</v>
      </c>
      <c r="I520" s="48">
        <v>9.14</v>
      </c>
      <c r="J520" s="46">
        <v>18</v>
      </c>
      <c r="K520" s="46" t="s">
        <v>3373</v>
      </c>
      <c r="L520" s="84">
        <f t="shared" si="136"/>
        <v>10.030000000000001</v>
      </c>
      <c r="M520" s="38">
        <f t="shared" si="137"/>
        <v>60</v>
      </c>
      <c r="N520" s="38">
        <f t="shared" si="138"/>
        <v>1</v>
      </c>
      <c r="O520" s="38">
        <f t="shared" si="139"/>
        <v>1</v>
      </c>
      <c r="P520" s="48">
        <v>9.14</v>
      </c>
      <c r="Q520" s="46">
        <v>10</v>
      </c>
      <c r="R520" s="46" t="s">
        <v>3373</v>
      </c>
      <c r="S520" s="48">
        <v>13.89</v>
      </c>
      <c r="T520" s="46">
        <v>30</v>
      </c>
      <c r="U520" s="46" t="s">
        <v>3373</v>
      </c>
      <c r="V520" s="48">
        <f t="shared" si="140"/>
        <v>11.515000000000001</v>
      </c>
      <c r="W520" s="46">
        <f t="shared" si="141"/>
        <v>60</v>
      </c>
      <c r="X520" s="46">
        <f t="shared" si="142"/>
        <v>2</v>
      </c>
      <c r="Y520" s="46">
        <f t="shared" si="143"/>
        <v>1</v>
      </c>
      <c r="Z520" s="46">
        <f t="shared" si="144"/>
        <v>3</v>
      </c>
      <c r="AA520" s="46">
        <f t="shared" si="145"/>
        <v>2</v>
      </c>
      <c r="AB520" s="46">
        <f t="shared" si="146"/>
        <v>5</v>
      </c>
      <c r="AC520" s="48">
        <f>IF(AB520=0,1,IF(AB520=1,0.99,IF(AB520=2,0.98,IF(AB520=3,0.97,IF(AB520=4,0.96,IF(AB520=5,0.95,IF(AB520=6,0.94)))))))</f>
        <v>0.95</v>
      </c>
      <c r="AD520" s="48">
        <f t="shared" si="147"/>
        <v>10.772500000000001</v>
      </c>
      <c r="AE520" s="48">
        <f t="shared" si="148"/>
        <v>10.233875000000001</v>
      </c>
      <c r="AF520" s="46">
        <f t="shared" si="149"/>
        <v>120</v>
      </c>
      <c r="AG520" s="128" t="s">
        <v>3456</v>
      </c>
      <c r="AH520" s="128" t="s">
        <v>3457</v>
      </c>
      <c r="AI520" s="128" t="s">
        <v>3452</v>
      </c>
      <c r="AJ520" s="128" t="s">
        <v>3451</v>
      </c>
      <c r="AK520" s="128" t="s">
        <v>3454</v>
      </c>
      <c r="AL520" s="128" t="s">
        <v>3460</v>
      </c>
      <c r="AM520" s="128" t="s">
        <v>3455</v>
      </c>
      <c r="AN520" s="128" t="s">
        <v>3453</v>
      </c>
      <c r="AO520" s="128" t="s">
        <v>3459</v>
      </c>
      <c r="AP520" s="128" t="s">
        <v>3458</v>
      </c>
      <c r="AQ520" s="191"/>
    </row>
    <row r="521" spans="1:43" s="16" customFormat="1" ht="27.75">
      <c r="A521" s="43">
        <v>514</v>
      </c>
      <c r="B521" s="44" t="s">
        <v>805</v>
      </c>
      <c r="C521" s="44" t="s">
        <v>1169</v>
      </c>
      <c r="D521" s="45" t="s">
        <v>1415</v>
      </c>
      <c r="E521" s="38">
        <v>13</v>
      </c>
      <c r="F521" s="48">
        <v>9.42</v>
      </c>
      <c r="G521" s="46">
        <v>12</v>
      </c>
      <c r="H521" s="46" t="s">
        <v>3373</v>
      </c>
      <c r="I521" s="48">
        <v>10.58</v>
      </c>
      <c r="J521" s="46">
        <v>30</v>
      </c>
      <c r="K521" s="46" t="s">
        <v>3373</v>
      </c>
      <c r="L521" s="84">
        <f t="shared" si="136"/>
        <v>10</v>
      </c>
      <c r="M521" s="38">
        <f t="shared" si="137"/>
        <v>60</v>
      </c>
      <c r="N521" s="38">
        <f t="shared" si="138"/>
        <v>2</v>
      </c>
      <c r="O521" s="38">
        <f t="shared" si="139"/>
        <v>1</v>
      </c>
      <c r="P521" s="48">
        <v>10.74</v>
      </c>
      <c r="Q521" s="46">
        <v>30</v>
      </c>
      <c r="R521" s="46" t="s">
        <v>3373</v>
      </c>
      <c r="S521" s="48">
        <v>11.71</v>
      </c>
      <c r="T521" s="46">
        <v>30</v>
      </c>
      <c r="U521" s="46" t="s">
        <v>3372</v>
      </c>
      <c r="V521" s="48">
        <f t="shared" si="140"/>
        <v>11.225000000000001</v>
      </c>
      <c r="W521" s="46">
        <f t="shared" si="141"/>
        <v>60</v>
      </c>
      <c r="X521" s="46">
        <f t="shared" si="142"/>
        <v>1</v>
      </c>
      <c r="Y521" s="46">
        <f t="shared" si="143"/>
        <v>0</v>
      </c>
      <c r="Z521" s="46">
        <f t="shared" si="144"/>
        <v>3</v>
      </c>
      <c r="AA521" s="46">
        <f t="shared" si="145"/>
        <v>1</v>
      </c>
      <c r="AB521" s="46">
        <f t="shared" si="146"/>
        <v>4</v>
      </c>
      <c r="AC521" s="48">
        <f>IF(AB521=0,1,IF(AB521=1,0.99,IF(AB521=2,0.98,IF(AB521=3,0.97,IF(AB521=4,0.96,IF(AB521=5,0.95,IF(AB521=6,0.94)))))))</f>
        <v>0.96</v>
      </c>
      <c r="AD521" s="48">
        <f t="shared" si="147"/>
        <v>10.612500000000001</v>
      </c>
      <c r="AE521" s="48">
        <f t="shared" si="148"/>
        <v>10.188000000000001</v>
      </c>
      <c r="AF521" s="46">
        <f t="shared" si="149"/>
        <v>120</v>
      </c>
      <c r="AG521" s="128" t="s">
        <v>3452</v>
      </c>
      <c r="AH521" s="128" t="s">
        <v>3457</v>
      </c>
      <c r="AI521" s="128" t="s">
        <v>3454</v>
      </c>
      <c r="AJ521" s="128" t="s">
        <v>3456</v>
      </c>
      <c r="AK521" s="128" t="s">
        <v>3453</v>
      </c>
      <c r="AL521" s="128" t="s">
        <v>3451</v>
      </c>
      <c r="AM521" s="128" t="s">
        <v>3460</v>
      </c>
      <c r="AN521" s="128" t="s">
        <v>3455</v>
      </c>
      <c r="AO521" s="128" t="s">
        <v>3459</v>
      </c>
      <c r="AP521" s="128" t="s">
        <v>3458</v>
      </c>
      <c r="AQ521" s="191"/>
    </row>
    <row r="522" spans="1:43" s="16" customFormat="1" ht="27.75">
      <c r="A522" s="43">
        <v>515</v>
      </c>
      <c r="B522" s="61" t="s">
        <v>1416</v>
      </c>
      <c r="C522" s="61" t="s">
        <v>1417</v>
      </c>
      <c r="D522" s="45" t="s">
        <v>1418</v>
      </c>
      <c r="E522" s="38">
        <v>14</v>
      </c>
      <c r="F522" s="48">
        <v>10.43</v>
      </c>
      <c r="G522" s="46">
        <v>30</v>
      </c>
      <c r="H522" s="46" t="s">
        <v>3373</v>
      </c>
      <c r="I522" s="48">
        <v>9.57</v>
      </c>
      <c r="J522" s="46">
        <v>12</v>
      </c>
      <c r="K522" s="46" t="s">
        <v>3373</v>
      </c>
      <c r="L522" s="84">
        <f t="shared" si="136"/>
        <v>10</v>
      </c>
      <c r="M522" s="38">
        <f t="shared" si="137"/>
        <v>60</v>
      </c>
      <c r="N522" s="38">
        <f t="shared" si="138"/>
        <v>2</v>
      </c>
      <c r="O522" s="38">
        <f t="shared" si="139"/>
        <v>1</v>
      </c>
      <c r="P522" s="48">
        <v>9.8000000000000007</v>
      </c>
      <c r="Q522" s="46">
        <v>10</v>
      </c>
      <c r="R522" s="46" t="s">
        <v>3373</v>
      </c>
      <c r="S522" s="48">
        <v>12.35</v>
      </c>
      <c r="T522" s="46">
        <v>30</v>
      </c>
      <c r="U522" s="46" t="s">
        <v>3373</v>
      </c>
      <c r="V522" s="48">
        <f t="shared" si="140"/>
        <v>11.074999999999999</v>
      </c>
      <c r="W522" s="46">
        <f t="shared" si="141"/>
        <v>60</v>
      </c>
      <c r="X522" s="46">
        <f t="shared" si="142"/>
        <v>2</v>
      </c>
      <c r="Y522" s="46">
        <f t="shared" si="143"/>
        <v>1</v>
      </c>
      <c r="Z522" s="46">
        <f t="shared" si="144"/>
        <v>4</v>
      </c>
      <c r="AA522" s="46">
        <f t="shared" si="145"/>
        <v>2</v>
      </c>
      <c r="AB522" s="46">
        <f t="shared" si="146"/>
        <v>6</v>
      </c>
      <c r="AC522" s="48">
        <f>IF(AB522=0,1,IF(AB522=1,0.99,IF(AB522=2,0.98,IF(AB522=3,0.97,IF(AB522=4,0.96,IF(AB522=5,0.95,IF(AB522=6,0.94)))))))</f>
        <v>0.94</v>
      </c>
      <c r="AD522" s="48">
        <f t="shared" si="147"/>
        <v>10.5375</v>
      </c>
      <c r="AE522" s="48">
        <f t="shared" si="148"/>
        <v>9.9052499999999988</v>
      </c>
      <c r="AF522" s="46">
        <f t="shared" si="149"/>
        <v>120</v>
      </c>
      <c r="AG522" s="128" t="s">
        <v>3456</v>
      </c>
      <c r="AH522" s="128" t="s">
        <v>3452</v>
      </c>
      <c r="AI522" s="128" t="s">
        <v>3451</v>
      </c>
      <c r="AJ522" s="128" t="s">
        <v>3454</v>
      </c>
      <c r="AK522" s="128" t="s">
        <v>3455</v>
      </c>
      <c r="AL522" s="128" t="s">
        <v>3460</v>
      </c>
      <c r="AM522" s="128" t="s">
        <v>3457</v>
      </c>
      <c r="AN522" s="128" t="s">
        <v>3453</v>
      </c>
      <c r="AO522" s="128" t="s">
        <v>3458</v>
      </c>
      <c r="AP522" s="128" t="s">
        <v>3459</v>
      </c>
      <c r="AQ522" s="191"/>
    </row>
    <row r="523" spans="1:43" s="16" customFormat="1" ht="27.75">
      <c r="A523" s="43">
        <v>516</v>
      </c>
      <c r="B523" s="61" t="s">
        <v>1419</v>
      </c>
      <c r="C523" s="61" t="s">
        <v>1420</v>
      </c>
      <c r="D523" s="45" t="s">
        <v>1421</v>
      </c>
      <c r="E523" s="38">
        <v>14</v>
      </c>
      <c r="F523" s="48">
        <v>10.91</v>
      </c>
      <c r="G523" s="46">
        <v>30</v>
      </c>
      <c r="H523" s="46" t="s">
        <v>3373</v>
      </c>
      <c r="I523" s="48">
        <v>9.6999999999999993</v>
      </c>
      <c r="J523" s="46">
        <v>18</v>
      </c>
      <c r="K523" s="46" t="s">
        <v>3373</v>
      </c>
      <c r="L523" s="84">
        <f t="shared" si="136"/>
        <v>10.305</v>
      </c>
      <c r="M523" s="38">
        <f t="shared" si="137"/>
        <v>60</v>
      </c>
      <c r="N523" s="38">
        <f t="shared" si="138"/>
        <v>2</v>
      </c>
      <c r="O523" s="38">
        <f t="shared" si="139"/>
        <v>1</v>
      </c>
      <c r="P523" s="48">
        <v>10.98</v>
      </c>
      <c r="Q523" s="46">
        <v>30</v>
      </c>
      <c r="R523" s="46" t="s">
        <v>3373</v>
      </c>
      <c r="S523" s="48">
        <v>10.99</v>
      </c>
      <c r="T523" s="46">
        <v>30</v>
      </c>
      <c r="U523" s="46" t="s">
        <v>3373</v>
      </c>
      <c r="V523" s="48">
        <f t="shared" si="140"/>
        <v>10.984999999999999</v>
      </c>
      <c r="W523" s="46">
        <f t="shared" si="141"/>
        <v>60</v>
      </c>
      <c r="X523" s="46">
        <f t="shared" si="142"/>
        <v>2</v>
      </c>
      <c r="Y523" s="46">
        <f t="shared" si="143"/>
        <v>0</v>
      </c>
      <c r="Z523" s="46">
        <f t="shared" si="144"/>
        <v>4</v>
      </c>
      <c r="AA523" s="46">
        <f t="shared" si="145"/>
        <v>1</v>
      </c>
      <c r="AB523" s="46">
        <f t="shared" si="146"/>
        <v>5</v>
      </c>
      <c r="AC523" s="48">
        <f>IF(AB523=0,0.93,IF(AB523=1,0.92,IF(AB523=2,0.91,IF(AB523=3,0.9,IF(AB523=4,0.89,IF(AB523=5,0.88,IF(AB523=6,0.87)))))))</f>
        <v>0.88</v>
      </c>
      <c r="AD523" s="48">
        <f t="shared" si="147"/>
        <v>10.645</v>
      </c>
      <c r="AE523" s="48">
        <f t="shared" si="148"/>
        <v>9.3675999999999995</v>
      </c>
      <c r="AF523" s="46">
        <f t="shared" si="149"/>
        <v>120</v>
      </c>
      <c r="AG523" s="128" t="s">
        <v>3456</v>
      </c>
      <c r="AH523" s="128" t="s">
        <v>3451</v>
      </c>
      <c r="AI523" s="128" t="s">
        <v>3454</v>
      </c>
      <c r="AJ523" s="128" t="s">
        <v>3452</v>
      </c>
      <c r="AK523" s="128" t="s">
        <v>3453</v>
      </c>
      <c r="AL523" s="128" t="s">
        <v>3457</v>
      </c>
      <c r="AM523" s="128" t="s">
        <v>3458</v>
      </c>
      <c r="AN523" s="128" t="s">
        <v>3455</v>
      </c>
      <c r="AO523" s="128" t="s">
        <v>3460</v>
      </c>
      <c r="AP523" s="128" t="s">
        <v>3459</v>
      </c>
      <c r="AQ523" s="191"/>
    </row>
    <row r="524" spans="1:43" s="16" customFormat="1" ht="27.75">
      <c r="A524" s="43">
        <v>517</v>
      </c>
      <c r="B524" s="44" t="s">
        <v>1422</v>
      </c>
      <c r="C524" s="44" t="s">
        <v>142</v>
      </c>
      <c r="D524" s="45" t="s">
        <v>1423</v>
      </c>
      <c r="E524" s="38">
        <v>14</v>
      </c>
      <c r="F524" s="48">
        <v>10.74</v>
      </c>
      <c r="G524" s="46">
        <v>30</v>
      </c>
      <c r="H524" s="46" t="s">
        <v>3372</v>
      </c>
      <c r="I524" s="48">
        <v>9.74</v>
      </c>
      <c r="J524" s="46">
        <v>27</v>
      </c>
      <c r="K524" s="46" t="s">
        <v>3372</v>
      </c>
      <c r="L524" s="84">
        <f t="shared" si="136"/>
        <v>10.24</v>
      </c>
      <c r="M524" s="38">
        <f t="shared" si="137"/>
        <v>60</v>
      </c>
      <c r="N524" s="38">
        <f t="shared" si="138"/>
        <v>0</v>
      </c>
      <c r="O524" s="38">
        <f t="shared" si="139"/>
        <v>1</v>
      </c>
      <c r="P524" s="48">
        <v>11.43</v>
      </c>
      <c r="Q524" s="46">
        <v>30</v>
      </c>
      <c r="R524" s="46" t="s">
        <v>3373</v>
      </c>
      <c r="S524" s="48">
        <v>12.17</v>
      </c>
      <c r="T524" s="46">
        <v>30</v>
      </c>
      <c r="U524" s="46" t="s">
        <v>3372</v>
      </c>
      <c r="V524" s="48">
        <f t="shared" si="140"/>
        <v>11.8</v>
      </c>
      <c r="W524" s="46">
        <f t="shared" si="141"/>
        <v>60</v>
      </c>
      <c r="X524" s="46">
        <f t="shared" si="142"/>
        <v>1</v>
      </c>
      <c r="Y524" s="46">
        <f t="shared" si="143"/>
        <v>0</v>
      </c>
      <c r="Z524" s="46">
        <f t="shared" si="144"/>
        <v>1</v>
      </c>
      <c r="AA524" s="46">
        <f t="shared" si="145"/>
        <v>1</v>
      </c>
      <c r="AB524" s="46">
        <f t="shared" si="146"/>
        <v>2</v>
      </c>
      <c r="AC524" s="48">
        <f>IF(AB524=0,1,IF(AB524=1,0.99,IF(AB524=2,0.98,IF(AB524=3,0.97,IF(AB524=4,0.96,IF(AB524=5,0.95,IF(AB524=6,0.94)))))))</f>
        <v>0.98</v>
      </c>
      <c r="AD524" s="48">
        <f t="shared" si="147"/>
        <v>11.02</v>
      </c>
      <c r="AE524" s="48">
        <f t="shared" si="148"/>
        <v>10.7996</v>
      </c>
      <c r="AF524" s="46">
        <f t="shared" si="149"/>
        <v>120</v>
      </c>
      <c r="AG524" s="128" t="s">
        <v>3453</v>
      </c>
      <c r="AH524" s="128" t="s">
        <v>3451</v>
      </c>
      <c r="AI524" s="128" t="s">
        <v>3452</v>
      </c>
      <c r="AJ524" s="128" t="s">
        <v>3456</v>
      </c>
      <c r="AK524" s="128" t="s">
        <v>3455</v>
      </c>
      <c r="AL524" s="128" t="s">
        <v>3454</v>
      </c>
      <c r="AM524" s="128" t="s">
        <v>3457</v>
      </c>
      <c r="AN524" s="128" t="s">
        <v>3459</v>
      </c>
      <c r="AO524" s="128" t="s">
        <v>3460</v>
      </c>
      <c r="AP524" s="128" t="s">
        <v>3458</v>
      </c>
      <c r="AQ524" s="191"/>
    </row>
    <row r="525" spans="1:43" s="16" customFormat="1" ht="27.75">
      <c r="A525" s="43">
        <v>518</v>
      </c>
      <c r="B525" s="44" t="s">
        <v>1424</v>
      </c>
      <c r="C525" s="44" t="s">
        <v>227</v>
      </c>
      <c r="D525" s="45" t="s">
        <v>1425</v>
      </c>
      <c r="E525" s="38">
        <v>14</v>
      </c>
      <c r="F525" s="48">
        <v>9.16</v>
      </c>
      <c r="G525" s="46">
        <v>13</v>
      </c>
      <c r="H525" s="46" t="s">
        <v>3373</v>
      </c>
      <c r="I525" s="48">
        <v>10.84</v>
      </c>
      <c r="J525" s="46">
        <v>30</v>
      </c>
      <c r="K525" s="46" t="s">
        <v>3373</v>
      </c>
      <c r="L525" s="84">
        <f t="shared" si="136"/>
        <v>10</v>
      </c>
      <c r="M525" s="38">
        <f t="shared" si="137"/>
        <v>60</v>
      </c>
      <c r="N525" s="38">
        <f t="shared" si="138"/>
        <v>2</v>
      </c>
      <c r="O525" s="38">
        <f t="shared" si="139"/>
        <v>1</v>
      </c>
      <c r="P525" s="48">
        <v>8.89</v>
      </c>
      <c r="Q525" s="46">
        <v>12</v>
      </c>
      <c r="R525" s="46" t="s">
        <v>3373</v>
      </c>
      <c r="S525" s="48">
        <v>11.11</v>
      </c>
      <c r="T525" s="46">
        <v>30</v>
      </c>
      <c r="U525" s="46" t="s">
        <v>3372</v>
      </c>
      <c r="V525" s="48">
        <f t="shared" si="140"/>
        <v>10</v>
      </c>
      <c r="W525" s="46">
        <f t="shared" si="141"/>
        <v>60</v>
      </c>
      <c r="X525" s="46">
        <f t="shared" si="142"/>
        <v>1</v>
      </c>
      <c r="Y525" s="46">
        <f t="shared" si="143"/>
        <v>1</v>
      </c>
      <c r="Z525" s="46">
        <f t="shared" si="144"/>
        <v>3</v>
      </c>
      <c r="AA525" s="46">
        <f t="shared" si="145"/>
        <v>2</v>
      </c>
      <c r="AB525" s="46">
        <f t="shared" si="146"/>
        <v>5</v>
      </c>
      <c r="AC525" s="48">
        <f>IF(AB525=0,1,IF(AB525=1,0.99,IF(AB525=2,0.98,IF(AB525=3,0.97,IF(AB525=4,0.96,IF(AB525=5,0.95,IF(AB525=6,0.94)))))))</f>
        <v>0.95</v>
      </c>
      <c r="AD525" s="48">
        <f t="shared" si="147"/>
        <v>10</v>
      </c>
      <c r="AE525" s="48">
        <f t="shared" si="148"/>
        <v>9.5</v>
      </c>
      <c r="AF525" s="46">
        <f t="shared" si="149"/>
        <v>120</v>
      </c>
      <c r="AG525" s="128" t="s">
        <v>3456</v>
      </c>
      <c r="AH525" s="128" t="s">
        <v>3460</v>
      </c>
      <c r="AI525" s="128" t="s">
        <v>3457</v>
      </c>
      <c r="AJ525" s="128" t="s">
        <v>3455</v>
      </c>
      <c r="AK525" s="128" t="s">
        <v>3451</v>
      </c>
      <c r="AL525" s="128" t="s">
        <v>3452</v>
      </c>
      <c r="AM525" s="128" t="s">
        <v>3454</v>
      </c>
      <c r="AN525" s="128" t="s">
        <v>3459</v>
      </c>
      <c r="AO525" s="128" t="s">
        <v>3453</v>
      </c>
      <c r="AP525" s="128" t="s">
        <v>3458</v>
      </c>
      <c r="AQ525" s="191"/>
    </row>
    <row r="526" spans="1:43" s="16" customFormat="1" ht="27.75">
      <c r="A526" s="43">
        <v>519</v>
      </c>
      <c r="B526" s="44" t="s">
        <v>1426</v>
      </c>
      <c r="C526" s="44" t="s">
        <v>1427</v>
      </c>
      <c r="D526" s="45" t="s">
        <v>1428</v>
      </c>
      <c r="E526" s="38">
        <v>14</v>
      </c>
      <c r="F526" s="48">
        <v>10.97</v>
      </c>
      <c r="G526" s="46">
        <v>30</v>
      </c>
      <c r="H526" s="46" t="s">
        <v>3372</v>
      </c>
      <c r="I526" s="48">
        <v>9.1199999999999992</v>
      </c>
      <c r="J526" s="46">
        <v>13</v>
      </c>
      <c r="K526" s="46" t="s">
        <v>3373</v>
      </c>
      <c r="L526" s="84">
        <f t="shared" si="136"/>
        <v>10.045</v>
      </c>
      <c r="M526" s="38">
        <f t="shared" si="137"/>
        <v>60</v>
      </c>
      <c r="N526" s="38">
        <f t="shared" si="138"/>
        <v>1</v>
      </c>
      <c r="O526" s="38">
        <f t="shared" si="139"/>
        <v>1</v>
      </c>
      <c r="P526" s="48">
        <v>9.3800000000000008</v>
      </c>
      <c r="Q526" s="46">
        <v>12</v>
      </c>
      <c r="R526" s="46" t="s">
        <v>3373</v>
      </c>
      <c r="S526" s="48">
        <v>12.47</v>
      </c>
      <c r="T526" s="46">
        <v>30</v>
      </c>
      <c r="U526" s="46" t="s">
        <v>3372</v>
      </c>
      <c r="V526" s="48">
        <f t="shared" si="140"/>
        <v>10.925000000000001</v>
      </c>
      <c r="W526" s="46">
        <f t="shared" si="141"/>
        <v>60</v>
      </c>
      <c r="X526" s="46">
        <f t="shared" si="142"/>
        <v>1</v>
      </c>
      <c r="Y526" s="46">
        <f t="shared" si="143"/>
        <v>1</v>
      </c>
      <c r="Z526" s="46">
        <f t="shared" si="144"/>
        <v>2</v>
      </c>
      <c r="AA526" s="46">
        <f t="shared" si="145"/>
        <v>2</v>
      </c>
      <c r="AB526" s="46">
        <f t="shared" si="146"/>
        <v>4</v>
      </c>
      <c r="AC526" s="48">
        <f>IF(AB526=0,0.93,IF(AB526=1,0.92,IF(AB526=2,0.91,IF(AB526=3,0.9,IF(AB526=4,0.89,IF(AB526=5,0.88,IF(AB526=6,0.87)))))))</f>
        <v>0.89</v>
      </c>
      <c r="AD526" s="48">
        <f t="shared" si="147"/>
        <v>10.484999999999999</v>
      </c>
      <c r="AE526" s="48">
        <f t="shared" si="148"/>
        <v>9.3316499999999998</v>
      </c>
      <c r="AF526" s="46">
        <f t="shared" si="149"/>
        <v>120</v>
      </c>
      <c r="AG526" s="128" t="s">
        <v>3451</v>
      </c>
      <c r="AH526" s="128" t="s">
        <v>3453</v>
      </c>
      <c r="AI526" s="128" t="s">
        <v>3452</v>
      </c>
      <c r="AJ526" s="128" t="s">
        <v>3456</v>
      </c>
      <c r="AK526" s="128" t="s">
        <v>3459</v>
      </c>
      <c r="AL526" s="128" t="s">
        <v>3457</v>
      </c>
      <c r="AM526" s="128" t="s">
        <v>3455</v>
      </c>
      <c r="AN526" s="128" t="s">
        <v>3460</v>
      </c>
      <c r="AO526" s="128" t="s">
        <v>3454</v>
      </c>
      <c r="AP526" s="128" t="s">
        <v>3458</v>
      </c>
      <c r="AQ526" s="191"/>
    </row>
    <row r="527" spans="1:43" s="16" customFormat="1" ht="27.75">
      <c r="A527" s="43">
        <v>520</v>
      </c>
      <c r="B527" s="44" t="s">
        <v>259</v>
      </c>
      <c r="C527" s="44" t="s">
        <v>1429</v>
      </c>
      <c r="D527" s="45" t="s">
        <v>1430</v>
      </c>
      <c r="E527" s="38">
        <v>14</v>
      </c>
      <c r="F527" s="48">
        <v>10.65</v>
      </c>
      <c r="G527" s="46">
        <v>30</v>
      </c>
      <c r="H527" s="46" t="s">
        <v>3373</v>
      </c>
      <c r="I527" s="48">
        <v>9.57</v>
      </c>
      <c r="J527" s="46">
        <v>18</v>
      </c>
      <c r="K527" s="46" t="s">
        <v>3373</v>
      </c>
      <c r="L527" s="84">
        <f t="shared" si="136"/>
        <v>10.11</v>
      </c>
      <c r="M527" s="38">
        <f t="shared" si="137"/>
        <v>60</v>
      </c>
      <c r="N527" s="38">
        <f t="shared" si="138"/>
        <v>2</v>
      </c>
      <c r="O527" s="38">
        <f t="shared" si="139"/>
        <v>1</v>
      </c>
      <c r="P527" s="48">
        <v>7.61</v>
      </c>
      <c r="Q527" s="46">
        <v>10</v>
      </c>
      <c r="R527" s="46" t="s">
        <v>3373</v>
      </c>
      <c r="S527" s="48">
        <v>11.18</v>
      </c>
      <c r="T527" s="46">
        <v>30</v>
      </c>
      <c r="U527" s="46" t="s">
        <v>3372</v>
      </c>
      <c r="V527" s="48">
        <f t="shared" si="140"/>
        <v>9.3949999999999996</v>
      </c>
      <c r="W527" s="46">
        <f t="shared" si="141"/>
        <v>40</v>
      </c>
      <c r="X527" s="46">
        <f t="shared" si="142"/>
        <v>1</v>
      </c>
      <c r="Y527" s="46">
        <f t="shared" si="143"/>
        <v>1</v>
      </c>
      <c r="Z527" s="46">
        <f t="shared" si="144"/>
        <v>3</v>
      </c>
      <c r="AA527" s="46">
        <f t="shared" si="145"/>
        <v>2</v>
      </c>
      <c r="AB527" s="46">
        <f t="shared" si="146"/>
        <v>5</v>
      </c>
      <c r="AC527" s="48">
        <f>IF(AB527=0,1,IF(AB527=1,0.99,IF(AB527=2,0.98,IF(AB527=3,0.97,IF(AB527=4,0.96,IF(AB527=5,0.95,IF(AB527=6,0.94)))))))</f>
        <v>0.95</v>
      </c>
      <c r="AD527" s="48">
        <f t="shared" si="147"/>
        <v>9.7524999999999995</v>
      </c>
      <c r="AE527" s="48">
        <f t="shared" si="148"/>
        <v>9.264875</v>
      </c>
      <c r="AF527" s="46">
        <f t="shared" si="149"/>
        <v>100</v>
      </c>
      <c r="AG527" s="128" t="s">
        <v>3456</v>
      </c>
      <c r="AH527" s="128" t="s">
        <v>3460</v>
      </c>
      <c r="AI527" s="128" t="s">
        <v>3457</v>
      </c>
      <c r="AJ527" s="128" t="s">
        <v>3455</v>
      </c>
      <c r="AK527" s="128" t="s">
        <v>3451</v>
      </c>
      <c r="AL527" s="128" t="s">
        <v>3452</v>
      </c>
      <c r="AM527" s="128" t="s">
        <v>3454</v>
      </c>
      <c r="AN527" s="128" t="s">
        <v>3459</v>
      </c>
      <c r="AO527" s="128" t="s">
        <v>3453</v>
      </c>
      <c r="AP527" s="128" t="s">
        <v>3458</v>
      </c>
      <c r="AQ527" s="191"/>
    </row>
    <row r="528" spans="1:43" s="16" customFormat="1" ht="27.75">
      <c r="A528" s="43">
        <v>521</v>
      </c>
      <c r="B528" s="73" t="s">
        <v>1431</v>
      </c>
      <c r="C528" s="73" t="s">
        <v>1432</v>
      </c>
      <c r="D528" s="45" t="s">
        <v>1433</v>
      </c>
      <c r="E528" s="38">
        <v>14</v>
      </c>
      <c r="F528" s="48">
        <v>10</v>
      </c>
      <c r="G528" s="46">
        <v>30</v>
      </c>
      <c r="H528" s="46" t="s">
        <v>3373</v>
      </c>
      <c r="I528" s="48">
        <v>10</v>
      </c>
      <c r="J528" s="46">
        <v>30</v>
      </c>
      <c r="K528" s="46" t="s">
        <v>3373</v>
      </c>
      <c r="L528" s="84">
        <f t="shared" si="136"/>
        <v>10</v>
      </c>
      <c r="M528" s="38">
        <f t="shared" si="137"/>
        <v>60</v>
      </c>
      <c r="N528" s="38">
        <f t="shared" si="138"/>
        <v>2</v>
      </c>
      <c r="O528" s="38">
        <f t="shared" si="139"/>
        <v>0</v>
      </c>
      <c r="P528" s="48" t="s">
        <v>3509</v>
      </c>
      <c r="Q528" s="46" t="s">
        <v>3509</v>
      </c>
      <c r="R528" s="46" t="s">
        <v>3509</v>
      </c>
      <c r="S528" s="48">
        <v>9.59</v>
      </c>
      <c r="T528" s="46">
        <v>25</v>
      </c>
      <c r="U528" s="46" t="s">
        <v>3373</v>
      </c>
      <c r="V528" s="48" t="e">
        <f t="shared" si="140"/>
        <v>#VALUE!</v>
      </c>
      <c r="W528" s="46" t="e">
        <f t="shared" si="141"/>
        <v>#VALUE!</v>
      </c>
      <c r="X528" s="46">
        <f t="shared" si="142"/>
        <v>2</v>
      </c>
      <c r="Y528" s="46">
        <f t="shared" si="143"/>
        <v>1</v>
      </c>
      <c r="Z528" s="46">
        <f t="shared" si="144"/>
        <v>4</v>
      </c>
      <c r="AA528" s="46">
        <f t="shared" si="145"/>
        <v>1</v>
      </c>
      <c r="AB528" s="46">
        <f t="shared" si="146"/>
        <v>5</v>
      </c>
      <c r="AC528" s="48">
        <f>IF(AB528=0,0.79,IF(AB528=1,0.78,IF(AB528=2,0.77,IF(AB528=3,0.76,IF(AB528=4,0.75,IF(AB528=5,0.74,IF(AB528=6,0.73)))))))</f>
        <v>0.74</v>
      </c>
      <c r="AD528" s="48" t="e">
        <f t="shared" si="147"/>
        <v>#VALUE!</v>
      </c>
      <c r="AE528" s="48" t="e">
        <f t="shared" si="148"/>
        <v>#VALUE!</v>
      </c>
      <c r="AF528" s="46" t="e">
        <f t="shared" si="149"/>
        <v>#VALUE!</v>
      </c>
      <c r="AG528" s="128"/>
      <c r="AH528" s="128"/>
      <c r="AI528" s="128"/>
      <c r="AJ528" s="128"/>
      <c r="AK528" s="128"/>
      <c r="AL528" s="128"/>
      <c r="AM528" s="128"/>
      <c r="AN528" s="128"/>
      <c r="AO528" s="128"/>
      <c r="AP528" s="128"/>
      <c r="AQ528" s="191"/>
    </row>
    <row r="529" spans="1:43" s="16" customFormat="1" ht="27.75">
      <c r="A529" s="43">
        <v>522</v>
      </c>
      <c r="B529" s="37" t="s">
        <v>1434</v>
      </c>
      <c r="C529" s="37" t="s">
        <v>1435</v>
      </c>
      <c r="D529" s="38" t="s">
        <v>1436</v>
      </c>
      <c r="E529" s="38">
        <v>14</v>
      </c>
      <c r="F529" s="48">
        <v>10.63</v>
      </c>
      <c r="G529" s="46">
        <v>30</v>
      </c>
      <c r="H529" s="46" t="s">
        <v>3373</v>
      </c>
      <c r="I529" s="48">
        <v>10.71</v>
      </c>
      <c r="J529" s="46">
        <v>30</v>
      </c>
      <c r="K529" s="46" t="s">
        <v>3373</v>
      </c>
      <c r="L529" s="84">
        <f t="shared" si="136"/>
        <v>10.670000000000002</v>
      </c>
      <c r="M529" s="38">
        <f t="shared" si="137"/>
        <v>60</v>
      </c>
      <c r="N529" s="38">
        <f t="shared" si="138"/>
        <v>2</v>
      </c>
      <c r="O529" s="38">
        <f t="shared" si="139"/>
        <v>0</v>
      </c>
      <c r="P529" s="48">
        <v>9.15</v>
      </c>
      <c r="Q529" s="46">
        <v>10</v>
      </c>
      <c r="R529" s="46" t="s">
        <v>3373</v>
      </c>
      <c r="S529" s="48">
        <v>12.61</v>
      </c>
      <c r="T529" s="46">
        <v>30</v>
      </c>
      <c r="U529" s="46" t="s">
        <v>3372</v>
      </c>
      <c r="V529" s="48">
        <f t="shared" si="140"/>
        <v>10.879999999999999</v>
      </c>
      <c r="W529" s="46">
        <f t="shared" si="141"/>
        <v>60</v>
      </c>
      <c r="X529" s="46">
        <f t="shared" si="142"/>
        <v>1</v>
      </c>
      <c r="Y529" s="46">
        <f t="shared" si="143"/>
        <v>1</v>
      </c>
      <c r="Z529" s="46">
        <f t="shared" si="144"/>
        <v>3</v>
      </c>
      <c r="AA529" s="46">
        <f t="shared" si="145"/>
        <v>1</v>
      </c>
      <c r="AB529" s="46">
        <f t="shared" si="146"/>
        <v>4</v>
      </c>
      <c r="AC529" s="48">
        <f>IF(AB529=0,0.93,IF(AB529=1,0.92,IF(AB529=2,0.91,IF(AB529=3,0.9,IF(AB529=4,0.89,IF(AB529=5,0.88,IF(AB529=6,0.87)))))))</f>
        <v>0.89</v>
      </c>
      <c r="AD529" s="48">
        <f t="shared" si="147"/>
        <v>10.775</v>
      </c>
      <c r="AE529" s="48">
        <f t="shared" si="148"/>
        <v>9.5897500000000004</v>
      </c>
      <c r="AF529" s="46">
        <f t="shared" si="149"/>
        <v>120</v>
      </c>
      <c r="AG529" s="128" t="s">
        <v>3456</v>
      </c>
      <c r="AH529" s="128" t="s">
        <v>3451</v>
      </c>
      <c r="AI529" s="128" t="s">
        <v>3455</v>
      </c>
      <c r="AJ529" s="128" t="s">
        <v>3452</v>
      </c>
      <c r="AK529" s="128" t="s">
        <v>3457</v>
      </c>
      <c r="AL529" s="128" t="s">
        <v>3454</v>
      </c>
      <c r="AM529" s="128" t="s">
        <v>3460</v>
      </c>
      <c r="AN529" s="128" t="s">
        <v>3453</v>
      </c>
      <c r="AO529" s="128" t="s">
        <v>3459</v>
      </c>
      <c r="AP529" s="128" t="s">
        <v>3458</v>
      </c>
      <c r="AQ529" s="191"/>
    </row>
    <row r="530" spans="1:43" s="16" customFormat="1" ht="27.75">
      <c r="A530" s="43">
        <v>523</v>
      </c>
      <c r="B530" s="44" t="s">
        <v>1437</v>
      </c>
      <c r="C530" s="44" t="s">
        <v>207</v>
      </c>
      <c r="D530" s="45" t="s">
        <v>1438</v>
      </c>
      <c r="E530" s="38">
        <v>14</v>
      </c>
      <c r="F530" s="48">
        <v>10.63</v>
      </c>
      <c r="G530" s="46">
        <v>30</v>
      </c>
      <c r="H530" s="46" t="s">
        <v>3373</v>
      </c>
      <c r="I530" s="48">
        <v>9.51</v>
      </c>
      <c r="J530" s="46">
        <v>19</v>
      </c>
      <c r="K530" s="46" t="s">
        <v>3373</v>
      </c>
      <c r="L530" s="84">
        <f t="shared" si="136"/>
        <v>10.07</v>
      </c>
      <c r="M530" s="38">
        <f t="shared" si="137"/>
        <v>60</v>
      </c>
      <c r="N530" s="38">
        <f t="shared" si="138"/>
        <v>2</v>
      </c>
      <c r="O530" s="38">
        <f t="shared" si="139"/>
        <v>1</v>
      </c>
      <c r="P530" s="48">
        <v>10.48</v>
      </c>
      <c r="Q530" s="46">
        <v>30</v>
      </c>
      <c r="R530" s="46" t="s">
        <v>3372</v>
      </c>
      <c r="S530" s="48">
        <v>12.74</v>
      </c>
      <c r="T530" s="46">
        <v>30</v>
      </c>
      <c r="U530" s="46" t="s">
        <v>3372</v>
      </c>
      <c r="V530" s="48">
        <f t="shared" si="140"/>
        <v>11.61</v>
      </c>
      <c r="W530" s="46">
        <f t="shared" si="141"/>
        <v>60</v>
      </c>
      <c r="X530" s="46">
        <f t="shared" si="142"/>
        <v>0</v>
      </c>
      <c r="Y530" s="46">
        <f t="shared" si="143"/>
        <v>0</v>
      </c>
      <c r="Z530" s="46">
        <f t="shared" si="144"/>
        <v>2</v>
      </c>
      <c r="AA530" s="46">
        <f t="shared" si="145"/>
        <v>1</v>
      </c>
      <c r="AB530" s="46">
        <f t="shared" si="146"/>
        <v>3</v>
      </c>
      <c r="AC530" s="48">
        <f>IF(AB530=0,1,IF(AB530=1,0.99,IF(AB530=2,0.98,IF(AB530=3,0.97,IF(AB530=4,0.96,IF(AB530=5,0.95,IF(AB530=6,0.94)))))))</f>
        <v>0.97</v>
      </c>
      <c r="AD530" s="48">
        <f t="shared" si="147"/>
        <v>10.84</v>
      </c>
      <c r="AE530" s="48">
        <f t="shared" si="148"/>
        <v>10.514799999999999</v>
      </c>
      <c r="AF530" s="46">
        <f t="shared" si="149"/>
        <v>120</v>
      </c>
      <c r="AG530" s="128" t="s">
        <v>3456</v>
      </c>
      <c r="AH530" s="128" t="s">
        <v>3451</v>
      </c>
      <c r="AI530" s="128" t="s">
        <v>3455</v>
      </c>
      <c r="AJ530" s="128" t="s">
        <v>3452</v>
      </c>
      <c r="AK530" s="128" t="s">
        <v>3457</v>
      </c>
      <c r="AL530" s="128" t="s">
        <v>3454</v>
      </c>
      <c r="AM530" s="128" t="s">
        <v>3460</v>
      </c>
      <c r="AN530" s="128" t="s">
        <v>3453</v>
      </c>
      <c r="AO530" s="128" t="s">
        <v>3459</v>
      </c>
      <c r="AP530" s="128" t="s">
        <v>3458</v>
      </c>
      <c r="AQ530" s="191"/>
    </row>
    <row r="531" spans="1:43" s="16" customFormat="1" ht="27.75">
      <c r="A531" s="43">
        <v>524</v>
      </c>
      <c r="B531" s="37" t="s">
        <v>1439</v>
      </c>
      <c r="C531" s="37" t="s">
        <v>1440</v>
      </c>
      <c r="D531" s="38" t="s">
        <v>1441</v>
      </c>
      <c r="E531" s="38">
        <v>14</v>
      </c>
      <c r="F531" s="48">
        <v>14.26</v>
      </c>
      <c r="G531" s="46">
        <v>30</v>
      </c>
      <c r="H531" s="46" t="s">
        <v>3372</v>
      </c>
      <c r="I531" s="48">
        <v>14.21</v>
      </c>
      <c r="J531" s="46">
        <v>30</v>
      </c>
      <c r="K531" s="46" t="s">
        <v>3372</v>
      </c>
      <c r="L531" s="84">
        <f t="shared" si="136"/>
        <v>14.234999999999999</v>
      </c>
      <c r="M531" s="38">
        <f t="shared" si="137"/>
        <v>60</v>
      </c>
      <c r="N531" s="38">
        <f t="shared" si="138"/>
        <v>0</v>
      </c>
      <c r="O531" s="38">
        <f t="shared" si="139"/>
        <v>0</v>
      </c>
      <c r="P531" s="48">
        <v>11.96</v>
      </c>
      <c r="Q531" s="46">
        <v>30</v>
      </c>
      <c r="R531" s="46" t="s">
        <v>3372</v>
      </c>
      <c r="S531" s="48">
        <v>15.86</v>
      </c>
      <c r="T531" s="46">
        <v>30</v>
      </c>
      <c r="U531" s="46" t="s">
        <v>3372</v>
      </c>
      <c r="V531" s="48">
        <f t="shared" si="140"/>
        <v>13.91</v>
      </c>
      <c r="W531" s="46">
        <f t="shared" si="141"/>
        <v>60</v>
      </c>
      <c r="X531" s="46">
        <f t="shared" si="142"/>
        <v>0</v>
      </c>
      <c r="Y531" s="46">
        <f t="shared" si="143"/>
        <v>0</v>
      </c>
      <c r="Z531" s="46">
        <f t="shared" si="144"/>
        <v>0</v>
      </c>
      <c r="AA531" s="46">
        <f t="shared" si="145"/>
        <v>0</v>
      </c>
      <c r="AB531" s="46">
        <f t="shared" si="146"/>
        <v>0</v>
      </c>
      <c r="AC531" s="48">
        <f>IF(AB531=0,1,IF(AB531=1,0.99,IF(AB531=2,0.98,IF(AB531=3,0.97,IF(AB531=4,0.96,IF(AB531=5,0.95,IF(AB531=6,0.94)))))))</f>
        <v>1</v>
      </c>
      <c r="AD531" s="48">
        <f t="shared" si="147"/>
        <v>14.0725</v>
      </c>
      <c r="AE531" s="48">
        <f t="shared" si="148"/>
        <v>14.0725</v>
      </c>
      <c r="AF531" s="46">
        <f t="shared" si="149"/>
        <v>120</v>
      </c>
      <c r="AG531" s="128" t="s">
        <v>3453</v>
      </c>
      <c r="AH531" s="128" t="s">
        <v>3451</v>
      </c>
      <c r="AI531" s="128" t="s">
        <v>3452</v>
      </c>
      <c r="AJ531" s="128" t="s">
        <v>3460</v>
      </c>
      <c r="AK531" s="128" t="s">
        <v>3456</v>
      </c>
      <c r="AL531" s="128" t="s">
        <v>3454</v>
      </c>
      <c r="AM531" s="128" t="s">
        <v>3457</v>
      </c>
      <c r="AN531" s="128" t="s">
        <v>3455</v>
      </c>
      <c r="AO531" s="128" t="s">
        <v>3459</v>
      </c>
      <c r="AP531" s="128" t="s">
        <v>3458</v>
      </c>
      <c r="AQ531" s="191"/>
    </row>
    <row r="532" spans="1:43" s="16" customFormat="1" ht="27.75">
      <c r="A532" s="43">
        <v>525</v>
      </c>
      <c r="B532" s="37" t="s">
        <v>1442</v>
      </c>
      <c r="C532" s="37" t="s">
        <v>456</v>
      </c>
      <c r="D532" s="38" t="s">
        <v>1443</v>
      </c>
      <c r="E532" s="38">
        <v>14</v>
      </c>
      <c r="F532" s="48">
        <v>13.67</v>
      </c>
      <c r="G532" s="46">
        <v>30</v>
      </c>
      <c r="H532" s="46" t="s">
        <v>3372</v>
      </c>
      <c r="I532" s="48">
        <v>11.12</v>
      </c>
      <c r="J532" s="46">
        <v>30</v>
      </c>
      <c r="K532" s="46" t="s">
        <v>3372</v>
      </c>
      <c r="L532" s="84">
        <f t="shared" si="136"/>
        <v>12.395</v>
      </c>
      <c r="M532" s="38">
        <f t="shared" si="137"/>
        <v>60</v>
      </c>
      <c r="N532" s="38">
        <f t="shared" si="138"/>
        <v>0</v>
      </c>
      <c r="O532" s="38">
        <f t="shared" si="139"/>
        <v>0</v>
      </c>
      <c r="P532" s="48">
        <v>12.45</v>
      </c>
      <c r="Q532" s="46">
        <v>30</v>
      </c>
      <c r="R532" s="46" t="s">
        <v>3372</v>
      </c>
      <c r="S532" s="48">
        <v>14.96</v>
      </c>
      <c r="T532" s="46">
        <v>30</v>
      </c>
      <c r="U532" s="46" t="s">
        <v>3372</v>
      </c>
      <c r="V532" s="48">
        <f t="shared" si="140"/>
        <v>13.705</v>
      </c>
      <c r="W532" s="46">
        <f t="shared" si="141"/>
        <v>60</v>
      </c>
      <c r="X532" s="46">
        <f t="shared" si="142"/>
        <v>0</v>
      </c>
      <c r="Y532" s="46">
        <f t="shared" si="143"/>
        <v>0</v>
      </c>
      <c r="Z532" s="46">
        <f t="shared" si="144"/>
        <v>0</v>
      </c>
      <c r="AA532" s="46">
        <f t="shared" si="145"/>
        <v>0</v>
      </c>
      <c r="AB532" s="46">
        <f t="shared" si="146"/>
        <v>0</v>
      </c>
      <c r="AC532" s="48">
        <f>IF(AB532=0,0.93,IF(AB532=1,0.92,IF(AB532=2,0.91,IF(AB532=3,0.9,IF(AB532=4,0.89,IF(AB532=5,0.88,IF(AB532=6,0.87)))))))</f>
        <v>0.93</v>
      </c>
      <c r="AD532" s="48">
        <f t="shared" si="147"/>
        <v>13.05</v>
      </c>
      <c r="AE532" s="48">
        <f t="shared" si="148"/>
        <v>12.136500000000002</v>
      </c>
      <c r="AF532" s="46">
        <f t="shared" si="149"/>
        <v>120</v>
      </c>
      <c r="AG532" s="128" t="s">
        <v>3451</v>
      </c>
      <c r="AH532" s="128" t="s">
        <v>3457</v>
      </c>
      <c r="AI532" s="128" t="s">
        <v>3452</v>
      </c>
      <c r="AJ532" s="128" t="s">
        <v>3454</v>
      </c>
      <c r="AK532" s="128" t="s">
        <v>3453</v>
      </c>
      <c r="AL532" s="128" t="s">
        <v>3460</v>
      </c>
      <c r="AM532" s="128" t="s">
        <v>3455</v>
      </c>
      <c r="AN532" s="128" t="s">
        <v>3456</v>
      </c>
      <c r="AO532" s="128" t="s">
        <v>3459</v>
      </c>
      <c r="AP532" s="128" t="s">
        <v>3458</v>
      </c>
      <c r="AQ532" s="191"/>
    </row>
    <row r="533" spans="1:43" s="16" customFormat="1" ht="27.75">
      <c r="A533" s="43">
        <v>526</v>
      </c>
      <c r="B533" s="37" t="s">
        <v>1444</v>
      </c>
      <c r="C533" s="37" t="s">
        <v>331</v>
      </c>
      <c r="D533" s="38" t="s">
        <v>1445</v>
      </c>
      <c r="E533" s="38">
        <v>14</v>
      </c>
      <c r="F533" s="48">
        <v>18.59</v>
      </c>
      <c r="G533" s="46">
        <v>30</v>
      </c>
      <c r="H533" s="46" t="s">
        <v>3372</v>
      </c>
      <c r="I533" s="48">
        <v>17.440000000000001</v>
      </c>
      <c r="J533" s="46">
        <v>30</v>
      </c>
      <c r="K533" s="46" t="s">
        <v>3372</v>
      </c>
      <c r="L533" s="84">
        <f t="shared" si="136"/>
        <v>18.015000000000001</v>
      </c>
      <c r="M533" s="38">
        <f t="shared" si="137"/>
        <v>60</v>
      </c>
      <c r="N533" s="38">
        <f t="shared" si="138"/>
        <v>0</v>
      </c>
      <c r="O533" s="38">
        <f t="shared" si="139"/>
        <v>0</v>
      </c>
      <c r="P533" s="48">
        <v>17.13</v>
      </c>
      <c r="Q533" s="46">
        <v>30</v>
      </c>
      <c r="R533" s="46" t="s">
        <v>3372</v>
      </c>
      <c r="S533" s="48">
        <v>17.82</v>
      </c>
      <c r="T533" s="46">
        <v>30</v>
      </c>
      <c r="U533" s="46" t="s">
        <v>3372</v>
      </c>
      <c r="V533" s="48">
        <f t="shared" si="140"/>
        <v>17.475000000000001</v>
      </c>
      <c r="W533" s="46">
        <f t="shared" si="141"/>
        <v>60</v>
      </c>
      <c r="X533" s="46">
        <f t="shared" si="142"/>
        <v>0</v>
      </c>
      <c r="Y533" s="46">
        <f t="shared" si="143"/>
        <v>0</v>
      </c>
      <c r="Z533" s="46">
        <f t="shared" si="144"/>
        <v>0</v>
      </c>
      <c r="AA533" s="46">
        <f t="shared" si="145"/>
        <v>0</v>
      </c>
      <c r="AB533" s="46">
        <f t="shared" si="146"/>
        <v>0</v>
      </c>
      <c r="AC533" s="48">
        <f t="shared" ref="AC533:AC540" si="150">IF(AB533=0,1,IF(AB533=1,0.99,IF(AB533=2,0.98,IF(AB533=3,0.97,IF(AB533=4,0.96,IF(AB533=5,0.95,IF(AB533=6,0.94)))))))</f>
        <v>1</v>
      </c>
      <c r="AD533" s="48">
        <f t="shared" si="147"/>
        <v>17.745000000000001</v>
      </c>
      <c r="AE533" s="48">
        <f t="shared" si="148"/>
        <v>17.745000000000001</v>
      </c>
      <c r="AF533" s="46">
        <f t="shared" si="149"/>
        <v>120</v>
      </c>
      <c r="AG533" s="128" t="s">
        <v>3451</v>
      </c>
      <c r="AH533" s="128" t="s">
        <v>3453</v>
      </c>
      <c r="AI533" s="128" t="s">
        <v>3455</v>
      </c>
      <c r="AJ533" s="128" t="s">
        <v>3457</v>
      </c>
      <c r="AK533" s="128" t="s">
        <v>3454</v>
      </c>
      <c r="AL533" s="128" t="s">
        <v>3456</v>
      </c>
      <c r="AM533" s="128" t="s">
        <v>3460</v>
      </c>
      <c r="AN533" s="128" t="s">
        <v>3452</v>
      </c>
      <c r="AO533" s="128" t="s">
        <v>3458</v>
      </c>
      <c r="AP533" s="128" t="s">
        <v>3459</v>
      </c>
      <c r="AQ533" s="191"/>
    </row>
    <row r="534" spans="1:43" s="16" customFormat="1" ht="27.75">
      <c r="A534" s="43">
        <v>527</v>
      </c>
      <c r="B534" s="37" t="s">
        <v>1446</v>
      </c>
      <c r="C534" s="37" t="s">
        <v>142</v>
      </c>
      <c r="D534" s="38" t="s">
        <v>1447</v>
      </c>
      <c r="E534" s="38">
        <v>14</v>
      </c>
      <c r="F534" s="48">
        <v>11.82</v>
      </c>
      <c r="G534" s="46">
        <v>30</v>
      </c>
      <c r="H534" s="46" t="s">
        <v>3372</v>
      </c>
      <c r="I534" s="48">
        <v>12.51</v>
      </c>
      <c r="J534" s="46">
        <v>30</v>
      </c>
      <c r="K534" s="46" t="s">
        <v>3372</v>
      </c>
      <c r="L534" s="84">
        <f t="shared" si="136"/>
        <v>12.164999999999999</v>
      </c>
      <c r="M534" s="38">
        <f t="shared" si="137"/>
        <v>60</v>
      </c>
      <c r="N534" s="38">
        <f t="shared" si="138"/>
        <v>0</v>
      </c>
      <c r="O534" s="38">
        <f t="shared" si="139"/>
        <v>0</v>
      </c>
      <c r="P534" s="48">
        <v>12.03</v>
      </c>
      <c r="Q534" s="46">
        <v>30</v>
      </c>
      <c r="R534" s="46" t="s">
        <v>3372</v>
      </c>
      <c r="S534" s="48">
        <v>13.4</v>
      </c>
      <c r="T534" s="46">
        <v>30</v>
      </c>
      <c r="U534" s="46" t="s">
        <v>3372</v>
      </c>
      <c r="V534" s="48">
        <f t="shared" si="140"/>
        <v>12.715</v>
      </c>
      <c r="W534" s="46">
        <f t="shared" si="141"/>
        <v>60</v>
      </c>
      <c r="X534" s="46">
        <f t="shared" si="142"/>
        <v>0</v>
      </c>
      <c r="Y534" s="46">
        <f t="shared" si="143"/>
        <v>0</v>
      </c>
      <c r="Z534" s="46">
        <f t="shared" si="144"/>
        <v>0</v>
      </c>
      <c r="AA534" s="46">
        <f t="shared" si="145"/>
        <v>0</v>
      </c>
      <c r="AB534" s="46">
        <f t="shared" si="146"/>
        <v>0</v>
      </c>
      <c r="AC534" s="48">
        <f t="shared" si="150"/>
        <v>1</v>
      </c>
      <c r="AD534" s="48">
        <f t="shared" si="147"/>
        <v>12.44</v>
      </c>
      <c r="AE534" s="48">
        <f t="shared" si="148"/>
        <v>12.44</v>
      </c>
      <c r="AF534" s="46">
        <f t="shared" si="149"/>
        <v>120</v>
      </c>
      <c r="AG534" s="128" t="s">
        <v>3453</v>
      </c>
      <c r="AH534" s="128" t="s">
        <v>3456</v>
      </c>
      <c r="AI534" s="128" t="s">
        <v>3451</v>
      </c>
      <c r="AJ534" s="128" t="s">
        <v>3455</v>
      </c>
      <c r="AK534" s="128" t="s">
        <v>3457</v>
      </c>
      <c r="AL534" s="128" t="s">
        <v>3452</v>
      </c>
      <c r="AM534" s="128" t="s">
        <v>3454</v>
      </c>
      <c r="AN534" s="128" t="s">
        <v>3460</v>
      </c>
      <c r="AO534" s="128" t="s">
        <v>3459</v>
      </c>
      <c r="AP534" s="128" t="s">
        <v>3458</v>
      </c>
      <c r="AQ534" s="191"/>
    </row>
    <row r="535" spans="1:43" s="16" customFormat="1" ht="27.75">
      <c r="A535" s="43">
        <v>528</v>
      </c>
      <c r="B535" s="37" t="s">
        <v>1448</v>
      </c>
      <c r="C535" s="37" t="s">
        <v>1449</v>
      </c>
      <c r="D535" s="38" t="s">
        <v>1450</v>
      </c>
      <c r="E535" s="38">
        <v>14</v>
      </c>
      <c r="F535" s="48">
        <v>12.32</v>
      </c>
      <c r="G535" s="46">
        <v>30</v>
      </c>
      <c r="H535" s="46" t="s">
        <v>3372</v>
      </c>
      <c r="I535" s="48">
        <v>14.59</v>
      </c>
      <c r="J535" s="46">
        <v>30</v>
      </c>
      <c r="K535" s="46" t="s">
        <v>3372</v>
      </c>
      <c r="L535" s="84">
        <f t="shared" si="136"/>
        <v>13.455</v>
      </c>
      <c r="M535" s="38">
        <f t="shared" si="137"/>
        <v>60</v>
      </c>
      <c r="N535" s="38">
        <f t="shared" si="138"/>
        <v>0</v>
      </c>
      <c r="O535" s="38">
        <f t="shared" si="139"/>
        <v>0</v>
      </c>
      <c r="P535" s="48">
        <v>15.14</v>
      </c>
      <c r="Q535" s="46">
        <v>30</v>
      </c>
      <c r="R535" s="46" t="s">
        <v>3372</v>
      </c>
      <c r="S535" s="48">
        <v>14.46</v>
      </c>
      <c r="T535" s="46">
        <v>30</v>
      </c>
      <c r="U535" s="46" t="s">
        <v>3372</v>
      </c>
      <c r="V535" s="48">
        <f t="shared" si="140"/>
        <v>14.8</v>
      </c>
      <c r="W535" s="46">
        <f t="shared" si="141"/>
        <v>60</v>
      </c>
      <c r="X535" s="46">
        <f t="shared" si="142"/>
        <v>0</v>
      </c>
      <c r="Y535" s="46">
        <f t="shared" si="143"/>
        <v>0</v>
      </c>
      <c r="Z535" s="46">
        <f t="shared" si="144"/>
        <v>0</v>
      </c>
      <c r="AA535" s="46">
        <f t="shared" si="145"/>
        <v>0</v>
      </c>
      <c r="AB535" s="46">
        <f t="shared" si="146"/>
        <v>0</v>
      </c>
      <c r="AC535" s="48">
        <f t="shared" si="150"/>
        <v>1</v>
      </c>
      <c r="AD535" s="48">
        <f t="shared" si="147"/>
        <v>14.127500000000001</v>
      </c>
      <c r="AE535" s="48">
        <f t="shared" si="148"/>
        <v>14.127500000000001</v>
      </c>
      <c r="AF535" s="46">
        <f t="shared" si="149"/>
        <v>120</v>
      </c>
      <c r="AG535" s="128" t="s">
        <v>3453</v>
      </c>
      <c r="AH535" s="128" t="s">
        <v>3451</v>
      </c>
      <c r="AI535" s="128" t="s">
        <v>3456</v>
      </c>
      <c r="AJ535" s="128" t="s">
        <v>3457</v>
      </c>
      <c r="AK535" s="128" t="s">
        <v>3454</v>
      </c>
      <c r="AL535" s="128" t="s">
        <v>3459</v>
      </c>
      <c r="AM535" s="128" t="s">
        <v>3455</v>
      </c>
      <c r="AN535" s="128" t="s">
        <v>3452</v>
      </c>
      <c r="AO535" s="128" t="s">
        <v>3460</v>
      </c>
      <c r="AP535" s="128" t="s">
        <v>3458</v>
      </c>
      <c r="AQ535" s="191"/>
    </row>
    <row r="536" spans="1:43" s="16" customFormat="1" ht="27.75">
      <c r="A536" s="43">
        <v>529</v>
      </c>
      <c r="B536" s="37" t="s">
        <v>1451</v>
      </c>
      <c r="C536" s="37" t="s">
        <v>618</v>
      </c>
      <c r="D536" s="38" t="s">
        <v>1452</v>
      </c>
      <c r="E536" s="38">
        <v>14</v>
      </c>
      <c r="F536" s="48">
        <v>13.93</v>
      </c>
      <c r="G536" s="46">
        <v>30</v>
      </c>
      <c r="H536" s="46" t="s">
        <v>3372</v>
      </c>
      <c r="I536" s="48">
        <v>13.19</v>
      </c>
      <c r="J536" s="46">
        <v>30</v>
      </c>
      <c r="K536" s="46" t="s">
        <v>3372</v>
      </c>
      <c r="L536" s="84">
        <f t="shared" si="136"/>
        <v>13.559999999999999</v>
      </c>
      <c r="M536" s="38">
        <f t="shared" si="137"/>
        <v>60</v>
      </c>
      <c r="N536" s="38">
        <f t="shared" si="138"/>
        <v>0</v>
      </c>
      <c r="O536" s="38">
        <f t="shared" si="139"/>
        <v>0</v>
      </c>
      <c r="P536" s="48" t="s">
        <v>3509</v>
      </c>
      <c r="Q536" s="46" t="s">
        <v>3509</v>
      </c>
      <c r="R536" s="46" t="s">
        <v>3509</v>
      </c>
      <c r="S536" s="48" t="s">
        <v>3509</v>
      </c>
      <c r="T536" s="46" t="s">
        <v>3509</v>
      </c>
      <c r="U536" s="46" t="s">
        <v>3509</v>
      </c>
      <c r="V536" s="48" t="e">
        <f t="shared" si="140"/>
        <v>#VALUE!</v>
      </c>
      <c r="W536" s="46" t="e">
        <f t="shared" si="141"/>
        <v>#VALUE!</v>
      </c>
      <c r="X536" s="46">
        <f t="shared" si="142"/>
        <v>2</v>
      </c>
      <c r="Y536" s="46">
        <f t="shared" si="143"/>
        <v>0</v>
      </c>
      <c r="Z536" s="46">
        <f t="shared" si="144"/>
        <v>2</v>
      </c>
      <c r="AA536" s="46">
        <f t="shared" si="145"/>
        <v>0</v>
      </c>
      <c r="AB536" s="46">
        <f t="shared" si="146"/>
        <v>2</v>
      </c>
      <c r="AC536" s="48">
        <f t="shared" si="150"/>
        <v>0.98</v>
      </c>
      <c r="AD536" s="48" t="e">
        <f t="shared" si="147"/>
        <v>#VALUE!</v>
      </c>
      <c r="AE536" s="48" t="e">
        <f t="shared" si="148"/>
        <v>#VALUE!</v>
      </c>
      <c r="AF536" s="46" t="e">
        <f t="shared" si="149"/>
        <v>#VALUE!</v>
      </c>
      <c r="AG536" s="128"/>
      <c r="AH536" s="128"/>
      <c r="AI536" s="128"/>
      <c r="AJ536" s="128"/>
      <c r="AK536" s="128"/>
      <c r="AL536" s="128"/>
      <c r="AM536" s="128"/>
      <c r="AN536" s="128"/>
      <c r="AO536" s="128"/>
      <c r="AP536" s="128"/>
      <c r="AQ536" s="191"/>
    </row>
    <row r="537" spans="1:43" s="16" customFormat="1" ht="27.75">
      <c r="A537" s="43">
        <v>530</v>
      </c>
      <c r="B537" s="37" t="s">
        <v>1453</v>
      </c>
      <c r="C537" s="37" t="s">
        <v>1454</v>
      </c>
      <c r="D537" s="38" t="s">
        <v>1455</v>
      </c>
      <c r="E537" s="38">
        <v>14</v>
      </c>
      <c r="F537" s="48">
        <v>10.050000000000001</v>
      </c>
      <c r="G537" s="46">
        <v>30</v>
      </c>
      <c r="H537" s="46" t="s">
        <v>3373</v>
      </c>
      <c r="I537" s="48">
        <v>10.82</v>
      </c>
      <c r="J537" s="46">
        <v>30</v>
      </c>
      <c r="K537" s="46" t="s">
        <v>3373</v>
      </c>
      <c r="L537" s="84">
        <f t="shared" si="136"/>
        <v>10.435</v>
      </c>
      <c r="M537" s="38">
        <f t="shared" si="137"/>
        <v>60</v>
      </c>
      <c r="N537" s="38">
        <f t="shared" si="138"/>
        <v>2</v>
      </c>
      <c r="O537" s="38">
        <f t="shared" si="139"/>
        <v>0</v>
      </c>
      <c r="P537" s="48">
        <v>9.68</v>
      </c>
      <c r="Q537" s="46">
        <v>10</v>
      </c>
      <c r="R537" s="46" t="s">
        <v>3373</v>
      </c>
      <c r="S537" s="48">
        <v>11.29</v>
      </c>
      <c r="T537" s="46">
        <v>30</v>
      </c>
      <c r="U537" s="46" t="s">
        <v>3372</v>
      </c>
      <c r="V537" s="48">
        <f t="shared" si="140"/>
        <v>10.484999999999999</v>
      </c>
      <c r="W537" s="46">
        <f t="shared" si="141"/>
        <v>60</v>
      </c>
      <c r="X537" s="46">
        <f t="shared" si="142"/>
        <v>1</v>
      </c>
      <c r="Y537" s="46">
        <f t="shared" si="143"/>
        <v>1</v>
      </c>
      <c r="Z537" s="46">
        <f t="shared" si="144"/>
        <v>3</v>
      </c>
      <c r="AA537" s="46">
        <f t="shared" si="145"/>
        <v>1</v>
      </c>
      <c r="AB537" s="46">
        <f t="shared" si="146"/>
        <v>4</v>
      </c>
      <c r="AC537" s="48">
        <f t="shared" si="150"/>
        <v>0.96</v>
      </c>
      <c r="AD537" s="48">
        <f t="shared" si="147"/>
        <v>10.46</v>
      </c>
      <c r="AE537" s="48">
        <f t="shared" si="148"/>
        <v>10.041600000000001</v>
      </c>
      <c r="AF537" s="46">
        <f t="shared" si="149"/>
        <v>120</v>
      </c>
      <c r="AG537" s="128" t="s">
        <v>3451</v>
      </c>
      <c r="AH537" s="128" t="s">
        <v>3453</v>
      </c>
      <c r="AI537" s="128" t="s">
        <v>3452</v>
      </c>
      <c r="AJ537" s="128" t="s">
        <v>3456</v>
      </c>
      <c r="AK537" s="128" t="s">
        <v>3454</v>
      </c>
      <c r="AL537" s="128" t="s">
        <v>3455</v>
      </c>
      <c r="AM537" s="128" t="s">
        <v>3457</v>
      </c>
      <c r="AN537" s="128" t="s">
        <v>3460</v>
      </c>
      <c r="AO537" s="128" t="s">
        <v>3459</v>
      </c>
      <c r="AP537" s="128" t="s">
        <v>3458</v>
      </c>
      <c r="AQ537" s="191"/>
    </row>
    <row r="538" spans="1:43" s="16" customFormat="1" ht="27.75">
      <c r="A538" s="43">
        <v>531</v>
      </c>
      <c r="B538" s="37" t="s">
        <v>1007</v>
      </c>
      <c r="C538" s="37" t="s">
        <v>1456</v>
      </c>
      <c r="D538" s="38" t="s">
        <v>1457</v>
      </c>
      <c r="E538" s="38">
        <v>14</v>
      </c>
      <c r="F538" s="48">
        <v>10.029999999999999</v>
      </c>
      <c r="G538" s="46">
        <v>30</v>
      </c>
      <c r="H538" s="46" t="s">
        <v>3373</v>
      </c>
      <c r="I538" s="48">
        <v>10.9</v>
      </c>
      <c r="J538" s="46">
        <v>30</v>
      </c>
      <c r="K538" s="46" t="s">
        <v>3372</v>
      </c>
      <c r="L538" s="84">
        <f t="shared" si="136"/>
        <v>10.465</v>
      </c>
      <c r="M538" s="38">
        <f t="shared" si="137"/>
        <v>60</v>
      </c>
      <c r="N538" s="38">
        <f t="shared" si="138"/>
        <v>1</v>
      </c>
      <c r="O538" s="38">
        <f t="shared" si="139"/>
        <v>0</v>
      </c>
      <c r="P538" s="48">
        <v>11.55</v>
      </c>
      <c r="Q538" s="46">
        <v>30</v>
      </c>
      <c r="R538" s="46" t="s">
        <v>3373</v>
      </c>
      <c r="S538" s="48">
        <v>12.76</v>
      </c>
      <c r="T538" s="46">
        <v>30</v>
      </c>
      <c r="U538" s="46" t="s">
        <v>3372</v>
      </c>
      <c r="V538" s="48">
        <f t="shared" si="140"/>
        <v>12.155000000000001</v>
      </c>
      <c r="W538" s="46">
        <f t="shared" si="141"/>
        <v>60</v>
      </c>
      <c r="X538" s="46">
        <f t="shared" si="142"/>
        <v>1</v>
      </c>
      <c r="Y538" s="46">
        <f t="shared" si="143"/>
        <v>0</v>
      </c>
      <c r="Z538" s="46">
        <f t="shared" si="144"/>
        <v>2</v>
      </c>
      <c r="AA538" s="46">
        <f t="shared" si="145"/>
        <v>0</v>
      </c>
      <c r="AB538" s="46">
        <f t="shared" si="146"/>
        <v>2</v>
      </c>
      <c r="AC538" s="48">
        <f t="shared" si="150"/>
        <v>0.98</v>
      </c>
      <c r="AD538" s="48">
        <f t="shared" si="147"/>
        <v>11.31</v>
      </c>
      <c r="AE538" s="48">
        <f t="shared" si="148"/>
        <v>11.0838</v>
      </c>
      <c r="AF538" s="46">
        <f t="shared" si="149"/>
        <v>120</v>
      </c>
      <c r="AG538" s="128" t="s">
        <v>3451</v>
      </c>
      <c r="AH538" s="128" t="s">
        <v>3457</v>
      </c>
      <c r="AI538" s="128" t="s">
        <v>3453</v>
      </c>
      <c r="AJ538" s="128" t="s">
        <v>3452</v>
      </c>
      <c r="AK538" s="128" t="s">
        <v>3454</v>
      </c>
      <c r="AL538" s="128" t="s">
        <v>3455</v>
      </c>
      <c r="AM538" s="128" t="s">
        <v>3460</v>
      </c>
      <c r="AN538" s="128" t="s">
        <v>3456</v>
      </c>
      <c r="AO538" s="128" t="s">
        <v>3459</v>
      </c>
      <c r="AP538" s="128" t="s">
        <v>3458</v>
      </c>
      <c r="AQ538" s="191"/>
    </row>
    <row r="539" spans="1:43" s="16" customFormat="1" ht="27.75">
      <c r="A539" s="43">
        <v>532</v>
      </c>
      <c r="B539" s="37" t="s">
        <v>1458</v>
      </c>
      <c r="C539" s="37" t="s">
        <v>1459</v>
      </c>
      <c r="D539" s="38" t="s">
        <v>1460</v>
      </c>
      <c r="E539" s="38">
        <v>14</v>
      </c>
      <c r="F539" s="48">
        <v>10.37</v>
      </c>
      <c r="G539" s="46">
        <v>30</v>
      </c>
      <c r="H539" s="46" t="s">
        <v>3373</v>
      </c>
      <c r="I539" s="48">
        <v>10.17</v>
      </c>
      <c r="J539" s="46">
        <v>30</v>
      </c>
      <c r="K539" s="46" t="s">
        <v>3373</v>
      </c>
      <c r="L539" s="84">
        <f t="shared" si="136"/>
        <v>10.27</v>
      </c>
      <c r="M539" s="38">
        <f t="shared" si="137"/>
        <v>60</v>
      </c>
      <c r="N539" s="38">
        <f t="shared" si="138"/>
        <v>2</v>
      </c>
      <c r="O539" s="38">
        <f t="shared" si="139"/>
        <v>0</v>
      </c>
      <c r="P539" s="48">
        <v>9.77</v>
      </c>
      <c r="Q539" s="46">
        <v>12</v>
      </c>
      <c r="R539" s="46" t="s">
        <v>3373</v>
      </c>
      <c r="S539" s="48">
        <v>10.97</v>
      </c>
      <c r="T539" s="46">
        <v>30</v>
      </c>
      <c r="U539" s="46" t="s">
        <v>3372</v>
      </c>
      <c r="V539" s="48">
        <f t="shared" si="140"/>
        <v>10.370000000000001</v>
      </c>
      <c r="W539" s="46">
        <f t="shared" si="141"/>
        <v>60</v>
      </c>
      <c r="X539" s="46">
        <f t="shared" si="142"/>
        <v>1</v>
      </c>
      <c r="Y539" s="46">
        <f t="shared" si="143"/>
        <v>1</v>
      </c>
      <c r="Z539" s="46">
        <f t="shared" si="144"/>
        <v>3</v>
      </c>
      <c r="AA539" s="46">
        <f t="shared" si="145"/>
        <v>1</v>
      </c>
      <c r="AB539" s="46">
        <f t="shared" si="146"/>
        <v>4</v>
      </c>
      <c r="AC539" s="48">
        <f t="shared" si="150"/>
        <v>0.96</v>
      </c>
      <c r="AD539" s="48">
        <f t="shared" si="147"/>
        <v>10.32</v>
      </c>
      <c r="AE539" s="48">
        <f t="shared" si="148"/>
        <v>9.9071999999999996</v>
      </c>
      <c r="AF539" s="46">
        <f t="shared" si="149"/>
        <v>120</v>
      </c>
      <c r="AG539" s="128" t="s">
        <v>3451</v>
      </c>
      <c r="AH539" s="128" t="s">
        <v>3456</v>
      </c>
      <c r="AI539" s="128" t="s">
        <v>3452</v>
      </c>
      <c r="AJ539" s="128" t="s">
        <v>3457</v>
      </c>
      <c r="AK539" s="128" t="s">
        <v>3454</v>
      </c>
      <c r="AL539" s="128" t="s">
        <v>3453</v>
      </c>
      <c r="AM539" s="128" t="s">
        <v>3455</v>
      </c>
      <c r="AN539" s="128" t="s">
        <v>3460</v>
      </c>
      <c r="AO539" s="128" t="s">
        <v>3458</v>
      </c>
      <c r="AP539" s="128" t="s">
        <v>3459</v>
      </c>
      <c r="AQ539" s="191"/>
    </row>
    <row r="540" spans="1:43" s="16" customFormat="1" ht="27.75">
      <c r="A540" s="43">
        <v>533</v>
      </c>
      <c r="B540" s="37" t="s">
        <v>1461</v>
      </c>
      <c r="C540" s="37" t="s">
        <v>1201</v>
      </c>
      <c r="D540" s="38" t="s">
        <v>1462</v>
      </c>
      <c r="E540" s="38">
        <v>14</v>
      </c>
      <c r="F540" s="48">
        <v>10.17</v>
      </c>
      <c r="G540" s="46">
        <v>30</v>
      </c>
      <c r="H540" s="46" t="s">
        <v>3372</v>
      </c>
      <c r="I540" s="48">
        <v>11.08</v>
      </c>
      <c r="J540" s="46">
        <v>30</v>
      </c>
      <c r="K540" s="46" t="s">
        <v>3372</v>
      </c>
      <c r="L540" s="84">
        <f t="shared" si="136"/>
        <v>10.625</v>
      </c>
      <c r="M540" s="38">
        <f t="shared" si="137"/>
        <v>60</v>
      </c>
      <c r="N540" s="38">
        <f t="shared" si="138"/>
        <v>0</v>
      </c>
      <c r="O540" s="38">
        <f t="shared" si="139"/>
        <v>0</v>
      </c>
      <c r="P540" s="48">
        <v>10.48</v>
      </c>
      <c r="Q540" s="46">
        <v>30</v>
      </c>
      <c r="R540" s="46" t="s">
        <v>3372</v>
      </c>
      <c r="S540" s="48">
        <v>13.63</v>
      </c>
      <c r="T540" s="46">
        <v>30</v>
      </c>
      <c r="U540" s="46" t="s">
        <v>3372</v>
      </c>
      <c r="V540" s="48">
        <f t="shared" si="140"/>
        <v>12.055</v>
      </c>
      <c r="W540" s="46">
        <f t="shared" si="141"/>
        <v>60</v>
      </c>
      <c r="X540" s="46">
        <f t="shared" si="142"/>
        <v>0</v>
      </c>
      <c r="Y540" s="46">
        <f t="shared" si="143"/>
        <v>0</v>
      </c>
      <c r="Z540" s="46">
        <f t="shared" si="144"/>
        <v>0</v>
      </c>
      <c r="AA540" s="46">
        <f t="shared" si="145"/>
        <v>0</v>
      </c>
      <c r="AB540" s="46">
        <f t="shared" si="146"/>
        <v>0</v>
      </c>
      <c r="AC540" s="48">
        <f t="shared" si="150"/>
        <v>1</v>
      </c>
      <c r="AD540" s="48">
        <f t="shared" si="147"/>
        <v>11.34</v>
      </c>
      <c r="AE540" s="48">
        <f t="shared" si="148"/>
        <v>11.34</v>
      </c>
      <c r="AF540" s="46">
        <f t="shared" si="149"/>
        <v>120</v>
      </c>
      <c r="AG540" s="128" t="s">
        <v>3456</v>
      </c>
      <c r="AH540" s="128" t="s">
        <v>3451</v>
      </c>
      <c r="AI540" s="128" t="s">
        <v>3455</v>
      </c>
      <c r="AJ540" s="128" t="s">
        <v>3452</v>
      </c>
      <c r="AK540" s="128" t="s">
        <v>3457</v>
      </c>
      <c r="AL540" s="128" t="s">
        <v>3454</v>
      </c>
      <c r="AM540" s="128" t="s">
        <v>3460</v>
      </c>
      <c r="AN540" s="128" t="s">
        <v>3453</v>
      </c>
      <c r="AO540" s="128" t="s">
        <v>3459</v>
      </c>
      <c r="AP540" s="128" t="s">
        <v>3458</v>
      </c>
      <c r="AQ540" s="191"/>
    </row>
    <row r="541" spans="1:43" s="16" customFormat="1" ht="27.75">
      <c r="A541" s="43">
        <v>534</v>
      </c>
      <c r="B541" s="37" t="s">
        <v>1463</v>
      </c>
      <c r="C541" s="37" t="s">
        <v>1464</v>
      </c>
      <c r="D541" s="38" t="s">
        <v>1465</v>
      </c>
      <c r="E541" s="38">
        <v>14</v>
      </c>
      <c r="F541" s="48">
        <v>10.09</v>
      </c>
      <c r="G541" s="46">
        <v>30</v>
      </c>
      <c r="H541" s="46" t="s">
        <v>3373</v>
      </c>
      <c r="I541" s="48">
        <v>10</v>
      </c>
      <c r="J541" s="46">
        <v>30</v>
      </c>
      <c r="K541" s="46" t="s">
        <v>3372</v>
      </c>
      <c r="L541" s="84">
        <f t="shared" si="136"/>
        <v>10.045</v>
      </c>
      <c r="M541" s="38">
        <f t="shared" si="137"/>
        <v>60</v>
      </c>
      <c r="N541" s="38">
        <f t="shared" si="138"/>
        <v>1</v>
      </c>
      <c r="O541" s="38">
        <f t="shared" si="139"/>
        <v>0</v>
      </c>
      <c r="P541" s="48">
        <v>8.18</v>
      </c>
      <c r="Q541" s="46">
        <v>10</v>
      </c>
      <c r="R541" s="46" t="s">
        <v>3373</v>
      </c>
      <c r="S541" s="48">
        <v>5.31</v>
      </c>
      <c r="T541" s="46">
        <v>6</v>
      </c>
      <c r="U541" s="46" t="s">
        <v>3373</v>
      </c>
      <c r="V541" s="48">
        <f t="shared" si="140"/>
        <v>6.7449999999999992</v>
      </c>
      <c r="W541" s="46">
        <f t="shared" si="141"/>
        <v>16</v>
      </c>
      <c r="X541" s="46">
        <f t="shared" si="142"/>
        <v>2</v>
      </c>
      <c r="Y541" s="46">
        <f t="shared" si="143"/>
        <v>1</v>
      </c>
      <c r="Z541" s="46">
        <f t="shared" si="144"/>
        <v>3</v>
      </c>
      <c r="AA541" s="46">
        <f t="shared" si="145"/>
        <v>1</v>
      </c>
      <c r="AB541" s="46">
        <f t="shared" si="146"/>
        <v>4</v>
      </c>
      <c r="AC541" s="48">
        <f>IF(AB541=0,0.93,IF(AB541=1,0.92,IF(AB541=2,0.91,IF(AB541=3,0.9,IF(AB541=4,0.89,IF(AB541=5,0.88,IF(AB541=6,0.87)))))))</f>
        <v>0.89</v>
      </c>
      <c r="AD541" s="48">
        <f t="shared" si="147"/>
        <v>8.3949999999999996</v>
      </c>
      <c r="AE541" s="48">
        <f t="shared" si="148"/>
        <v>7.4715499999999997</v>
      </c>
      <c r="AF541" s="46">
        <f t="shared" si="149"/>
        <v>76</v>
      </c>
      <c r="AG541" s="128" t="s">
        <v>3451</v>
      </c>
      <c r="AH541" s="128" t="s">
        <v>3452</v>
      </c>
      <c r="AI541" s="128" t="s">
        <v>3454</v>
      </c>
      <c r="AJ541" s="128" t="s">
        <v>3453</v>
      </c>
      <c r="AK541" s="128" t="s">
        <v>3456</v>
      </c>
      <c r="AL541" s="128" t="s">
        <v>3460</v>
      </c>
      <c r="AM541" s="128" t="s">
        <v>3455</v>
      </c>
      <c r="AN541" s="128" t="s">
        <v>3457</v>
      </c>
      <c r="AO541" s="128" t="s">
        <v>3459</v>
      </c>
      <c r="AP541" s="128" t="s">
        <v>3458</v>
      </c>
      <c r="AQ541" s="191"/>
    </row>
    <row r="542" spans="1:43" s="16" customFormat="1" ht="27.75">
      <c r="A542" s="43">
        <v>535</v>
      </c>
      <c r="B542" s="37" t="s">
        <v>1466</v>
      </c>
      <c r="C542" s="37" t="s">
        <v>3392</v>
      </c>
      <c r="D542" s="38" t="s">
        <v>1467</v>
      </c>
      <c r="E542" s="38">
        <v>14</v>
      </c>
      <c r="F542" s="48">
        <v>14.23</v>
      </c>
      <c r="G542" s="46">
        <v>30</v>
      </c>
      <c r="H542" s="46" t="s">
        <v>3372</v>
      </c>
      <c r="I542" s="48">
        <v>13.67</v>
      </c>
      <c r="J542" s="46">
        <v>30</v>
      </c>
      <c r="K542" s="46" t="s">
        <v>3372</v>
      </c>
      <c r="L542" s="84">
        <f t="shared" si="136"/>
        <v>13.95</v>
      </c>
      <c r="M542" s="38">
        <f t="shared" si="137"/>
        <v>60</v>
      </c>
      <c r="N542" s="38">
        <f t="shared" si="138"/>
        <v>0</v>
      </c>
      <c r="O542" s="38">
        <f t="shared" si="139"/>
        <v>0</v>
      </c>
      <c r="P542" s="48">
        <v>14.23</v>
      </c>
      <c r="Q542" s="46">
        <v>30</v>
      </c>
      <c r="R542" s="46" t="s">
        <v>3372</v>
      </c>
      <c r="S542" s="48">
        <v>16.48</v>
      </c>
      <c r="T542" s="46">
        <v>30</v>
      </c>
      <c r="U542" s="46" t="s">
        <v>3372</v>
      </c>
      <c r="V542" s="48">
        <f t="shared" si="140"/>
        <v>15.355</v>
      </c>
      <c r="W542" s="46">
        <f t="shared" si="141"/>
        <v>60</v>
      </c>
      <c r="X542" s="46">
        <f t="shared" si="142"/>
        <v>0</v>
      </c>
      <c r="Y542" s="46">
        <f t="shared" si="143"/>
        <v>0</v>
      </c>
      <c r="Z542" s="46">
        <f t="shared" si="144"/>
        <v>0</v>
      </c>
      <c r="AA542" s="46">
        <f t="shared" si="145"/>
        <v>0</v>
      </c>
      <c r="AB542" s="46">
        <f t="shared" si="146"/>
        <v>0</v>
      </c>
      <c r="AC542" s="48">
        <f>IF(AB542=0,1,IF(AB542=1,0.99,IF(AB542=2,0.98,IF(AB542=3,0.97,IF(AB542=4,0.96,IF(AB542=5,0.95,IF(AB542=6,0.94)))))))</f>
        <v>1</v>
      </c>
      <c r="AD542" s="48">
        <f t="shared" si="147"/>
        <v>14.6525</v>
      </c>
      <c r="AE542" s="48">
        <f t="shared" si="148"/>
        <v>14.6525</v>
      </c>
      <c r="AF542" s="46">
        <f t="shared" si="149"/>
        <v>120</v>
      </c>
      <c r="AG542" s="128" t="s">
        <v>3453</v>
      </c>
      <c r="AH542" s="128" t="s">
        <v>3451</v>
      </c>
      <c r="AI542" s="128" t="s">
        <v>3456</v>
      </c>
      <c r="AJ542" s="128" t="s">
        <v>3457</v>
      </c>
      <c r="AK542" s="128" t="s">
        <v>3459</v>
      </c>
      <c r="AL542" s="128" t="s">
        <v>3458</v>
      </c>
      <c r="AM542" s="128" t="s">
        <v>3452</v>
      </c>
      <c r="AN542" s="128" t="s">
        <v>3454</v>
      </c>
      <c r="AO542" s="128" t="s">
        <v>3460</v>
      </c>
      <c r="AP542" s="128" t="s">
        <v>3455</v>
      </c>
      <c r="AQ542" s="191"/>
    </row>
    <row r="543" spans="1:43" s="16" customFormat="1" ht="27.75">
      <c r="A543" s="43">
        <v>536</v>
      </c>
      <c r="B543" s="37" t="s">
        <v>1468</v>
      </c>
      <c r="C543" s="37" t="s">
        <v>1469</v>
      </c>
      <c r="D543" s="38" t="s">
        <v>1470</v>
      </c>
      <c r="E543" s="38">
        <v>14</v>
      </c>
      <c r="F543" s="48">
        <v>11.72</v>
      </c>
      <c r="G543" s="46">
        <v>30</v>
      </c>
      <c r="H543" s="46" t="s">
        <v>3372</v>
      </c>
      <c r="I543" s="48">
        <v>10.54</v>
      </c>
      <c r="J543" s="46">
        <v>30</v>
      </c>
      <c r="K543" s="46" t="s">
        <v>3372</v>
      </c>
      <c r="L543" s="84">
        <f t="shared" si="136"/>
        <v>11.129999999999999</v>
      </c>
      <c r="M543" s="38">
        <f t="shared" si="137"/>
        <v>60</v>
      </c>
      <c r="N543" s="38">
        <f t="shared" si="138"/>
        <v>0</v>
      </c>
      <c r="O543" s="38">
        <f t="shared" si="139"/>
        <v>0</v>
      </c>
      <c r="P543" s="48">
        <v>10.57</v>
      </c>
      <c r="Q543" s="46">
        <v>30</v>
      </c>
      <c r="R543" s="46" t="s">
        <v>3372</v>
      </c>
      <c r="S543" s="48">
        <v>13.75</v>
      </c>
      <c r="T543" s="46">
        <v>30</v>
      </c>
      <c r="U543" s="46" t="s">
        <v>3372</v>
      </c>
      <c r="V543" s="48">
        <f t="shared" si="140"/>
        <v>12.16</v>
      </c>
      <c r="W543" s="46">
        <f t="shared" si="141"/>
        <v>60</v>
      </c>
      <c r="X543" s="46">
        <f t="shared" si="142"/>
        <v>0</v>
      </c>
      <c r="Y543" s="46">
        <f t="shared" si="143"/>
        <v>0</v>
      </c>
      <c r="Z543" s="46">
        <f t="shared" si="144"/>
        <v>0</v>
      </c>
      <c r="AA543" s="46">
        <f t="shared" si="145"/>
        <v>0</v>
      </c>
      <c r="AB543" s="46">
        <f t="shared" si="146"/>
        <v>0</v>
      </c>
      <c r="AC543" s="48">
        <f>IF(AB543=0,1,IF(AB543=1,0.99,IF(AB543=2,0.98,IF(AB543=3,0.97,IF(AB543=4,0.96,IF(AB543=5,0.95,IF(AB543=6,0.94)))))))</f>
        <v>1</v>
      </c>
      <c r="AD543" s="48">
        <f t="shared" si="147"/>
        <v>11.645</v>
      </c>
      <c r="AE543" s="48">
        <f t="shared" si="148"/>
        <v>11.645</v>
      </c>
      <c r="AF543" s="46">
        <f t="shared" si="149"/>
        <v>120</v>
      </c>
      <c r="AG543" s="128" t="s">
        <v>3456</v>
      </c>
      <c r="AH543" s="128" t="s">
        <v>3455</v>
      </c>
      <c r="AI543" s="128" t="s">
        <v>3453</v>
      </c>
      <c r="AJ543" s="128" t="s">
        <v>3452</v>
      </c>
      <c r="AK543" s="128" t="s">
        <v>3460</v>
      </c>
      <c r="AL543" s="128" t="s">
        <v>3454</v>
      </c>
      <c r="AM543" s="128" t="s">
        <v>3451</v>
      </c>
      <c r="AN543" s="128" t="s">
        <v>3457</v>
      </c>
      <c r="AO543" s="128" t="s">
        <v>3459</v>
      </c>
      <c r="AP543" s="128" t="s">
        <v>3458</v>
      </c>
      <c r="AQ543" s="191"/>
    </row>
    <row r="544" spans="1:43" s="16" customFormat="1" ht="27.75">
      <c r="A544" s="43">
        <v>537</v>
      </c>
      <c r="B544" s="37" t="s">
        <v>1471</v>
      </c>
      <c r="C544" s="37" t="s">
        <v>3393</v>
      </c>
      <c r="D544" s="38" t="s">
        <v>1472</v>
      </c>
      <c r="E544" s="38">
        <v>14</v>
      </c>
      <c r="F544" s="48">
        <v>13.94</v>
      </c>
      <c r="G544" s="46">
        <v>30</v>
      </c>
      <c r="H544" s="46" t="s">
        <v>3372</v>
      </c>
      <c r="I544" s="48">
        <v>13.73</v>
      </c>
      <c r="J544" s="46">
        <v>30</v>
      </c>
      <c r="K544" s="46" t="s">
        <v>3372</v>
      </c>
      <c r="L544" s="84">
        <f t="shared" si="136"/>
        <v>13.835000000000001</v>
      </c>
      <c r="M544" s="38">
        <f t="shared" si="137"/>
        <v>60</v>
      </c>
      <c r="N544" s="38">
        <f t="shared" si="138"/>
        <v>0</v>
      </c>
      <c r="O544" s="38">
        <f t="shared" si="139"/>
        <v>0</v>
      </c>
      <c r="P544" s="48">
        <v>13.29</v>
      </c>
      <c r="Q544" s="46">
        <v>30</v>
      </c>
      <c r="R544" s="46" t="s">
        <v>3372</v>
      </c>
      <c r="S544" s="48">
        <v>16.23</v>
      </c>
      <c r="T544" s="46">
        <v>30</v>
      </c>
      <c r="U544" s="46" t="s">
        <v>3372</v>
      </c>
      <c r="V544" s="48">
        <f t="shared" si="140"/>
        <v>14.76</v>
      </c>
      <c r="W544" s="46">
        <f t="shared" si="141"/>
        <v>60</v>
      </c>
      <c r="X544" s="46">
        <f t="shared" si="142"/>
        <v>0</v>
      </c>
      <c r="Y544" s="46">
        <f t="shared" si="143"/>
        <v>0</v>
      </c>
      <c r="Z544" s="46">
        <f t="shared" si="144"/>
        <v>0</v>
      </c>
      <c r="AA544" s="46">
        <f t="shared" si="145"/>
        <v>0</v>
      </c>
      <c r="AB544" s="46">
        <f t="shared" si="146"/>
        <v>0</v>
      </c>
      <c r="AC544" s="48">
        <f>IF(AB544=0,1,IF(AB544=1,0.99,IF(AB544=2,0.98,IF(AB544=3,0.97,IF(AB544=4,0.96,IF(AB544=5,0.95,IF(AB544=6,0.94)))))))</f>
        <v>1</v>
      </c>
      <c r="AD544" s="48">
        <f t="shared" si="147"/>
        <v>14.297499999999999</v>
      </c>
      <c r="AE544" s="48">
        <f t="shared" si="148"/>
        <v>14.297499999999999</v>
      </c>
      <c r="AF544" s="46">
        <f t="shared" si="149"/>
        <v>120</v>
      </c>
      <c r="AG544" s="128" t="s">
        <v>3453</v>
      </c>
      <c r="AH544" s="128" t="s">
        <v>3451</v>
      </c>
      <c r="AI544" s="128" t="s">
        <v>3456</v>
      </c>
      <c r="AJ544" s="128" t="s">
        <v>3454</v>
      </c>
      <c r="AK544" s="128" t="s">
        <v>3455</v>
      </c>
      <c r="AL544" s="128" t="s">
        <v>3452</v>
      </c>
      <c r="AM544" s="128" t="s">
        <v>3460</v>
      </c>
      <c r="AN544" s="128" t="s">
        <v>3457</v>
      </c>
      <c r="AO544" s="128" t="s">
        <v>3459</v>
      </c>
      <c r="AP544" s="128" t="s">
        <v>3458</v>
      </c>
      <c r="AQ544" s="191"/>
    </row>
    <row r="545" spans="1:43" s="16" customFormat="1" ht="27.75">
      <c r="A545" s="43">
        <v>538</v>
      </c>
      <c r="B545" s="37" t="s">
        <v>1473</v>
      </c>
      <c r="C545" s="37" t="s">
        <v>1474</v>
      </c>
      <c r="D545" s="38" t="s">
        <v>1475</v>
      </c>
      <c r="E545" s="38">
        <v>14</v>
      </c>
      <c r="F545" s="48">
        <v>10.25</v>
      </c>
      <c r="G545" s="46">
        <v>30</v>
      </c>
      <c r="H545" s="46" t="s">
        <v>3372</v>
      </c>
      <c r="I545" s="48">
        <v>10.28</v>
      </c>
      <c r="J545" s="46">
        <v>30</v>
      </c>
      <c r="K545" s="46" t="s">
        <v>3373</v>
      </c>
      <c r="L545" s="84">
        <f t="shared" si="136"/>
        <v>10.265000000000001</v>
      </c>
      <c r="M545" s="38">
        <f t="shared" si="137"/>
        <v>60</v>
      </c>
      <c r="N545" s="38">
        <f t="shared" si="138"/>
        <v>1</v>
      </c>
      <c r="O545" s="38">
        <f t="shared" si="139"/>
        <v>0</v>
      </c>
      <c r="P545" s="48">
        <v>9.11</v>
      </c>
      <c r="Q545" s="46">
        <v>10</v>
      </c>
      <c r="R545" s="46" t="s">
        <v>3373</v>
      </c>
      <c r="S545" s="48">
        <v>11.32</v>
      </c>
      <c r="T545" s="46">
        <v>30</v>
      </c>
      <c r="U545" s="46" t="s">
        <v>3372</v>
      </c>
      <c r="V545" s="48">
        <f t="shared" si="140"/>
        <v>10.215</v>
      </c>
      <c r="W545" s="46">
        <f t="shared" si="141"/>
        <v>60</v>
      </c>
      <c r="X545" s="46">
        <f t="shared" si="142"/>
        <v>1</v>
      </c>
      <c r="Y545" s="46">
        <f t="shared" si="143"/>
        <v>1</v>
      </c>
      <c r="Z545" s="46">
        <f t="shared" si="144"/>
        <v>2</v>
      </c>
      <c r="AA545" s="46">
        <f t="shared" si="145"/>
        <v>1</v>
      </c>
      <c r="AB545" s="46">
        <f t="shared" si="146"/>
        <v>3</v>
      </c>
      <c r="AC545" s="48">
        <f>IF(AB545=0,0.93,IF(AB545=1,0.92,IF(AB545=2,0.91,IF(AB545=3,0.9,IF(AB545=4,0.89,IF(AB545=5,0.88,IF(AB545=6,0.87)))))))</f>
        <v>0.9</v>
      </c>
      <c r="AD545" s="48">
        <f t="shared" si="147"/>
        <v>10.24</v>
      </c>
      <c r="AE545" s="48">
        <f t="shared" si="148"/>
        <v>9.2160000000000011</v>
      </c>
      <c r="AF545" s="46">
        <f t="shared" si="149"/>
        <v>120</v>
      </c>
      <c r="AG545" s="128" t="s">
        <v>3451</v>
      </c>
      <c r="AH545" s="128" t="s">
        <v>3453</v>
      </c>
      <c r="AI545" s="128" t="s">
        <v>3457</v>
      </c>
      <c r="AJ545" s="128" t="s">
        <v>3452</v>
      </c>
      <c r="AK545" s="128" t="s">
        <v>3454</v>
      </c>
      <c r="AL545" s="128" t="s">
        <v>3455</v>
      </c>
      <c r="AM545" s="128" t="s">
        <v>3456</v>
      </c>
      <c r="AN545" s="128" t="s">
        <v>3460</v>
      </c>
      <c r="AO545" s="128" t="s">
        <v>3458</v>
      </c>
      <c r="AP545" s="128" t="s">
        <v>3459</v>
      </c>
      <c r="AQ545" s="191"/>
    </row>
    <row r="546" spans="1:43" s="16" customFormat="1" ht="27.75">
      <c r="A546" s="43">
        <v>539</v>
      </c>
      <c r="B546" s="37" t="s">
        <v>1476</v>
      </c>
      <c r="C546" s="37" t="s">
        <v>3394</v>
      </c>
      <c r="D546" s="38" t="s">
        <v>1477</v>
      </c>
      <c r="E546" s="38">
        <v>14</v>
      </c>
      <c r="F546" s="48">
        <v>11.03</v>
      </c>
      <c r="G546" s="46">
        <v>30</v>
      </c>
      <c r="H546" s="46" t="s">
        <v>3372</v>
      </c>
      <c r="I546" s="48">
        <v>10</v>
      </c>
      <c r="J546" s="46">
        <v>30</v>
      </c>
      <c r="K546" s="46" t="s">
        <v>3372</v>
      </c>
      <c r="L546" s="84">
        <f t="shared" si="136"/>
        <v>10.515000000000001</v>
      </c>
      <c r="M546" s="38">
        <f t="shared" si="137"/>
        <v>60</v>
      </c>
      <c r="N546" s="38">
        <f t="shared" si="138"/>
        <v>0</v>
      </c>
      <c r="O546" s="38">
        <f t="shared" si="139"/>
        <v>0</v>
      </c>
      <c r="P546" s="48">
        <v>9.74</v>
      </c>
      <c r="Q546" s="46">
        <v>12</v>
      </c>
      <c r="R546" s="46" t="s">
        <v>3373</v>
      </c>
      <c r="S546" s="48">
        <v>12.31</v>
      </c>
      <c r="T546" s="46">
        <v>30</v>
      </c>
      <c r="U546" s="46" t="s">
        <v>3372</v>
      </c>
      <c r="V546" s="48">
        <f t="shared" si="140"/>
        <v>11.025</v>
      </c>
      <c r="W546" s="46">
        <f t="shared" si="141"/>
        <v>60</v>
      </c>
      <c r="X546" s="46">
        <f t="shared" si="142"/>
        <v>1</v>
      </c>
      <c r="Y546" s="46">
        <f t="shared" si="143"/>
        <v>1</v>
      </c>
      <c r="Z546" s="46">
        <f t="shared" si="144"/>
        <v>1</v>
      </c>
      <c r="AA546" s="46">
        <f t="shared" si="145"/>
        <v>1</v>
      </c>
      <c r="AB546" s="46">
        <f t="shared" si="146"/>
        <v>2</v>
      </c>
      <c r="AC546" s="48">
        <f>IF(AB546=0,1,IF(AB546=1,0.99,IF(AB546=2,0.98,IF(AB546=3,0.97,IF(AB546=4,0.96,IF(AB546=5,0.95,IF(AB546=6,0.94)))))))</f>
        <v>0.98</v>
      </c>
      <c r="AD546" s="48">
        <f t="shared" si="147"/>
        <v>10.77</v>
      </c>
      <c r="AE546" s="48">
        <f t="shared" si="148"/>
        <v>10.554599999999999</v>
      </c>
      <c r="AF546" s="46">
        <f t="shared" si="149"/>
        <v>120</v>
      </c>
      <c r="AG546" s="128" t="s">
        <v>3452</v>
      </c>
      <c r="AH546" s="128" t="s">
        <v>3456</v>
      </c>
      <c r="AI546" s="128" t="s">
        <v>3454</v>
      </c>
      <c r="AJ546" s="128" t="s">
        <v>3457</v>
      </c>
      <c r="AK546" s="128" t="s">
        <v>3453</v>
      </c>
      <c r="AL546" s="128" t="s">
        <v>3451</v>
      </c>
      <c r="AM546" s="128" t="s">
        <v>3455</v>
      </c>
      <c r="AN546" s="128" t="s">
        <v>3460</v>
      </c>
      <c r="AO546" s="128" t="s">
        <v>3459</v>
      </c>
      <c r="AP546" s="128" t="s">
        <v>3458</v>
      </c>
      <c r="AQ546" s="191"/>
    </row>
    <row r="547" spans="1:43" s="16" customFormat="1" ht="27.75">
      <c r="A547" s="43">
        <v>540</v>
      </c>
      <c r="B547" s="37" t="s">
        <v>482</v>
      </c>
      <c r="C547" s="37" t="s">
        <v>1483</v>
      </c>
      <c r="D547" s="38" t="s">
        <v>1484</v>
      </c>
      <c r="E547" s="38">
        <v>14</v>
      </c>
      <c r="F547" s="48">
        <v>10.81</v>
      </c>
      <c r="G547" s="46">
        <v>30</v>
      </c>
      <c r="H547" s="46" t="s">
        <v>3372</v>
      </c>
      <c r="I547" s="48">
        <v>12.21</v>
      </c>
      <c r="J547" s="46">
        <v>30</v>
      </c>
      <c r="K547" s="46" t="s">
        <v>3372</v>
      </c>
      <c r="L547" s="84">
        <f t="shared" si="136"/>
        <v>11.510000000000002</v>
      </c>
      <c r="M547" s="38">
        <f t="shared" si="137"/>
        <v>60</v>
      </c>
      <c r="N547" s="38">
        <f t="shared" si="138"/>
        <v>0</v>
      </c>
      <c r="O547" s="38">
        <f t="shared" si="139"/>
        <v>0</v>
      </c>
      <c r="P547" s="48">
        <v>9.99</v>
      </c>
      <c r="Q547" s="46">
        <v>16</v>
      </c>
      <c r="R547" s="46" t="s">
        <v>3373</v>
      </c>
      <c r="S547" s="48">
        <v>11.56</v>
      </c>
      <c r="T547" s="46">
        <v>30</v>
      </c>
      <c r="U547" s="46" t="s">
        <v>3372</v>
      </c>
      <c r="V547" s="48">
        <f t="shared" si="140"/>
        <v>10.775</v>
      </c>
      <c r="W547" s="46">
        <f t="shared" si="141"/>
        <v>60</v>
      </c>
      <c r="X547" s="46">
        <f t="shared" si="142"/>
        <v>1</v>
      </c>
      <c r="Y547" s="46">
        <f t="shared" si="143"/>
        <v>1</v>
      </c>
      <c r="Z547" s="46">
        <f t="shared" si="144"/>
        <v>1</v>
      </c>
      <c r="AA547" s="46">
        <f t="shared" si="145"/>
        <v>1</v>
      </c>
      <c r="AB547" s="46">
        <f t="shared" si="146"/>
        <v>2</v>
      </c>
      <c r="AC547" s="48">
        <f>IF(AB547=0,0.93,IF(AB547=1,0.92,IF(AB547=2,0.91,IF(AB547=3,0.9,IF(AB547=4,0.89,IF(AB547=5,0.88,IF(AB547=6,0.87)))))))</f>
        <v>0.91</v>
      </c>
      <c r="AD547" s="48">
        <f t="shared" si="147"/>
        <v>11.142500000000002</v>
      </c>
      <c r="AE547" s="48">
        <f t="shared" si="148"/>
        <v>10.139675000000002</v>
      </c>
      <c r="AF547" s="46">
        <f t="shared" si="149"/>
        <v>120</v>
      </c>
      <c r="AG547" s="128" t="s">
        <v>3456</v>
      </c>
      <c r="AH547" s="128" t="s">
        <v>3460</v>
      </c>
      <c r="AI547" s="128" t="s">
        <v>3451</v>
      </c>
      <c r="AJ547" s="128" t="s">
        <v>3453</v>
      </c>
      <c r="AK547" s="128" t="s">
        <v>3457</v>
      </c>
      <c r="AL547" s="128" t="s">
        <v>3458</v>
      </c>
      <c r="AM547" s="128" t="s">
        <v>3455</v>
      </c>
      <c r="AN547" s="128" t="s">
        <v>3454</v>
      </c>
      <c r="AO547" s="128" t="s">
        <v>3459</v>
      </c>
      <c r="AP547" s="128" t="s">
        <v>3452</v>
      </c>
      <c r="AQ547" s="191"/>
    </row>
    <row r="548" spans="1:43" s="16" customFormat="1" ht="27.75">
      <c r="A548" s="43">
        <v>541</v>
      </c>
      <c r="B548" s="37" t="s">
        <v>482</v>
      </c>
      <c r="C548" s="37" t="s">
        <v>1365</v>
      </c>
      <c r="D548" s="38" t="s">
        <v>1478</v>
      </c>
      <c r="E548" s="38">
        <v>14</v>
      </c>
      <c r="F548" s="48">
        <v>9.57</v>
      </c>
      <c r="G548" s="46">
        <v>18</v>
      </c>
      <c r="H548" s="46" t="s">
        <v>3373</v>
      </c>
      <c r="I548" s="48">
        <v>10.93</v>
      </c>
      <c r="J548" s="46">
        <v>30</v>
      </c>
      <c r="K548" s="46" t="s">
        <v>3373</v>
      </c>
      <c r="L548" s="84">
        <f t="shared" si="136"/>
        <v>10.25</v>
      </c>
      <c r="M548" s="38">
        <f t="shared" si="137"/>
        <v>60</v>
      </c>
      <c r="N548" s="38">
        <f t="shared" si="138"/>
        <v>2</v>
      </c>
      <c r="O548" s="38">
        <f t="shared" si="139"/>
        <v>1</v>
      </c>
      <c r="P548" s="48">
        <v>8.92</v>
      </c>
      <c r="Q548" s="46">
        <v>12</v>
      </c>
      <c r="R548" s="46" t="s">
        <v>3373</v>
      </c>
      <c r="S548" s="48">
        <v>12.38</v>
      </c>
      <c r="T548" s="46">
        <v>30</v>
      </c>
      <c r="U548" s="46" t="s">
        <v>3372</v>
      </c>
      <c r="V548" s="48">
        <f t="shared" si="140"/>
        <v>10.65</v>
      </c>
      <c r="W548" s="46">
        <f t="shared" si="141"/>
        <v>60</v>
      </c>
      <c r="X548" s="46">
        <f t="shared" si="142"/>
        <v>1</v>
      </c>
      <c r="Y548" s="46">
        <f t="shared" si="143"/>
        <v>1</v>
      </c>
      <c r="Z548" s="46">
        <f t="shared" si="144"/>
        <v>3</v>
      </c>
      <c r="AA548" s="46">
        <f t="shared" si="145"/>
        <v>2</v>
      </c>
      <c r="AB548" s="46">
        <f t="shared" si="146"/>
        <v>5</v>
      </c>
      <c r="AC548" s="48">
        <f>IF(AB548=0,1,IF(AB548=1,0.99,IF(AB548=2,0.98,IF(AB548=3,0.97,IF(AB548=4,0.96,IF(AB548=5,0.95,IF(AB548=6,0.94)))))))</f>
        <v>0.95</v>
      </c>
      <c r="AD548" s="48">
        <f t="shared" si="147"/>
        <v>10.45</v>
      </c>
      <c r="AE548" s="48">
        <f t="shared" si="148"/>
        <v>9.9274999999999984</v>
      </c>
      <c r="AF548" s="46">
        <f t="shared" si="149"/>
        <v>120</v>
      </c>
      <c r="AG548" s="128" t="s">
        <v>3452</v>
      </c>
      <c r="AH548" s="128" t="s">
        <v>3451</v>
      </c>
      <c r="AI548" s="128" t="s">
        <v>3453</v>
      </c>
      <c r="AJ548" s="128" t="s">
        <v>3456</v>
      </c>
      <c r="AK548" s="128" t="s">
        <v>3457</v>
      </c>
      <c r="AL548" s="128" t="s">
        <v>3455</v>
      </c>
      <c r="AM548" s="128" t="s">
        <v>3460</v>
      </c>
      <c r="AN548" s="128" t="s">
        <v>3454</v>
      </c>
      <c r="AO548" s="128" t="s">
        <v>3459</v>
      </c>
      <c r="AP548" s="128" t="s">
        <v>3458</v>
      </c>
      <c r="AQ548" s="191"/>
    </row>
    <row r="549" spans="1:43" s="16" customFormat="1" ht="27.75">
      <c r="A549" s="43">
        <v>542</v>
      </c>
      <c r="B549" s="37" t="s">
        <v>482</v>
      </c>
      <c r="C549" s="37" t="s">
        <v>1479</v>
      </c>
      <c r="D549" s="38" t="s">
        <v>1480</v>
      </c>
      <c r="E549" s="38">
        <v>14</v>
      </c>
      <c r="F549" s="48">
        <v>11.34</v>
      </c>
      <c r="G549" s="46">
        <v>30</v>
      </c>
      <c r="H549" s="46" t="s">
        <v>3372</v>
      </c>
      <c r="I549" s="48">
        <v>11.22</v>
      </c>
      <c r="J549" s="46">
        <v>30</v>
      </c>
      <c r="K549" s="46" t="s">
        <v>3373</v>
      </c>
      <c r="L549" s="84">
        <f t="shared" si="136"/>
        <v>11.280000000000001</v>
      </c>
      <c r="M549" s="38">
        <f t="shared" si="137"/>
        <v>60</v>
      </c>
      <c r="N549" s="38">
        <f t="shared" si="138"/>
        <v>1</v>
      </c>
      <c r="O549" s="38">
        <f t="shared" si="139"/>
        <v>0</v>
      </c>
      <c r="P549" s="48">
        <v>11.71</v>
      </c>
      <c r="Q549" s="46">
        <v>30</v>
      </c>
      <c r="R549" s="46" t="s">
        <v>3372</v>
      </c>
      <c r="S549" s="48">
        <v>13.42</v>
      </c>
      <c r="T549" s="46">
        <v>30</v>
      </c>
      <c r="U549" s="46" t="s">
        <v>3372</v>
      </c>
      <c r="V549" s="48">
        <f t="shared" si="140"/>
        <v>12.565000000000001</v>
      </c>
      <c r="W549" s="46">
        <f t="shared" si="141"/>
        <v>60</v>
      </c>
      <c r="X549" s="46">
        <f t="shared" si="142"/>
        <v>0</v>
      </c>
      <c r="Y549" s="46">
        <f t="shared" si="143"/>
        <v>0</v>
      </c>
      <c r="Z549" s="46">
        <f t="shared" si="144"/>
        <v>1</v>
      </c>
      <c r="AA549" s="46">
        <f t="shared" si="145"/>
        <v>0</v>
      </c>
      <c r="AB549" s="46">
        <f t="shared" si="146"/>
        <v>1</v>
      </c>
      <c r="AC549" s="48">
        <f>IF(AB549=0,1,IF(AB549=1,0.99,IF(AB549=2,0.98,IF(AB549=3,0.97,IF(AB549=4,0.96,IF(AB549=5,0.95,IF(AB549=6,0.94)))))))</f>
        <v>0.99</v>
      </c>
      <c r="AD549" s="48">
        <f t="shared" si="147"/>
        <v>11.922500000000001</v>
      </c>
      <c r="AE549" s="48">
        <f t="shared" si="148"/>
        <v>11.803275000000001</v>
      </c>
      <c r="AF549" s="46">
        <f t="shared" si="149"/>
        <v>120</v>
      </c>
      <c r="AG549" s="128" t="s">
        <v>3456</v>
      </c>
      <c r="AH549" s="128" t="s">
        <v>3460</v>
      </c>
      <c r="AI549" s="128" t="s">
        <v>3454</v>
      </c>
      <c r="AJ549" s="128" t="s">
        <v>3452</v>
      </c>
      <c r="AK549" s="128" t="s">
        <v>3451</v>
      </c>
      <c r="AL549" s="128" t="s">
        <v>3455</v>
      </c>
      <c r="AM549" s="128" t="s">
        <v>3457</v>
      </c>
      <c r="AN549" s="128" t="s">
        <v>3453</v>
      </c>
      <c r="AO549" s="128" t="s">
        <v>3459</v>
      </c>
      <c r="AP549" s="128" t="s">
        <v>3458</v>
      </c>
      <c r="AQ549" s="191"/>
    </row>
    <row r="550" spans="1:43" s="16" customFormat="1" ht="27.75">
      <c r="A550" s="43">
        <v>543</v>
      </c>
      <c r="B550" s="37" t="s">
        <v>482</v>
      </c>
      <c r="C550" s="37" t="s">
        <v>1481</v>
      </c>
      <c r="D550" s="38" t="s">
        <v>1482</v>
      </c>
      <c r="E550" s="38">
        <v>14</v>
      </c>
      <c r="F550" s="48">
        <v>10.3</v>
      </c>
      <c r="G550" s="46">
        <v>30</v>
      </c>
      <c r="H550" s="46" t="s">
        <v>3372</v>
      </c>
      <c r="I550" s="48">
        <v>10.69</v>
      </c>
      <c r="J550" s="46">
        <v>30</v>
      </c>
      <c r="K550" s="46" t="s">
        <v>3372</v>
      </c>
      <c r="L550" s="84">
        <f t="shared" si="136"/>
        <v>10.495000000000001</v>
      </c>
      <c r="M550" s="38">
        <f t="shared" si="137"/>
        <v>60</v>
      </c>
      <c r="N550" s="38">
        <f t="shared" si="138"/>
        <v>0</v>
      </c>
      <c r="O550" s="38">
        <f t="shared" si="139"/>
        <v>0</v>
      </c>
      <c r="P550" s="48">
        <v>9.48</v>
      </c>
      <c r="Q550" s="46">
        <v>12</v>
      </c>
      <c r="R550" s="46" t="s">
        <v>3373</v>
      </c>
      <c r="S550" s="48">
        <v>11.81</v>
      </c>
      <c r="T550" s="46">
        <v>30</v>
      </c>
      <c r="U550" s="46" t="s">
        <v>3372</v>
      </c>
      <c r="V550" s="48">
        <f t="shared" si="140"/>
        <v>10.645</v>
      </c>
      <c r="W550" s="46">
        <f t="shared" si="141"/>
        <v>60</v>
      </c>
      <c r="X550" s="46">
        <f t="shared" si="142"/>
        <v>1</v>
      </c>
      <c r="Y550" s="46">
        <f t="shared" si="143"/>
        <v>1</v>
      </c>
      <c r="Z550" s="46">
        <f t="shared" si="144"/>
        <v>1</v>
      </c>
      <c r="AA550" s="46">
        <f t="shared" si="145"/>
        <v>1</v>
      </c>
      <c r="AB550" s="46">
        <f t="shared" si="146"/>
        <v>2</v>
      </c>
      <c r="AC550" s="48">
        <f>IF(AB550=0,1,IF(AB550=1,0.99,IF(AB550=2,0.98,IF(AB550=3,0.97,IF(AB550=4,0.96,IF(AB550=5,0.95,IF(AB550=6,0.94)))))))</f>
        <v>0.98</v>
      </c>
      <c r="AD550" s="48">
        <f t="shared" si="147"/>
        <v>10.57</v>
      </c>
      <c r="AE550" s="48">
        <f t="shared" si="148"/>
        <v>10.358600000000001</v>
      </c>
      <c r="AF550" s="46">
        <f t="shared" si="149"/>
        <v>120</v>
      </c>
      <c r="AG550" s="128" t="s">
        <v>3456</v>
      </c>
      <c r="AH550" s="128" t="s">
        <v>3451</v>
      </c>
      <c r="AI550" s="128" t="s">
        <v>3452</v>
      </c>
      <c r="AJ550" s="128" t="s">
        <v>3455</v>
      </c>
      <c r="AK550" s="128" t="s">
        <v>3457</v>
      </c>
      <c r="AL550" s="128" t="s">
        <v>3454</v>
      </c>
      <c r="AM550" s="128" t="s">
        <v>3453</v>
      </c>
      <c r="AN550" s="128" t="s">
        <v>3458</v>
      </c>
      <c r="AO550" s="128" t="s">
        <v>3460</v>
      </c>
      <c r="AP550" s="128" t="s">
        <v>3459</v>
      </c>
      <c r="AQ550" s="191"/>
    </row>
    <row r="551" spans="1:43" s="16" customFormat="1" ht="27.75">
      <c r="A551" s="43">
        <v>544</v>
      </c>
      <c r="B551" s="73" t="s">
        <v>1485</v>
      </c>
      <c r="C551" s="73" t="s">
        <v>907</v>
      </c>
      <c r="D551" s="45" t="s">
        <v>1486</v>
      </c>
      <c r="E551" s="38">
        <v>14</v>
      </c>
      <c r="F551" s="48">
        <v>7.8</v>
      </c>
      <c r="G551" s="46">
        <v>22</v>
      </c>
      <c r="H551" s="46" t="s">
        <v>3372</v>
      </c>
      <c r="I551" s="48">
        <v>3.08</v>
      </c>
      <c r="J551" s="46">
        <v>2</v>
      </c>
      <c r="K551" s="46" t="s">
        <v>3373</v>
      </c>
      <c r="L551" s="84">
        <f t="shared" si="136"/>
        <v>5.4399999999999995</v>
      </c>
      <c r="M551" s="38">
        <f t="shared" si="137"/>
        <v>24</v>
      </c>
      <c r="N551" s="38">
        <f t="shared" si="138"/>
        <v>1</v>
      </c>
      <c r="O551" s="38">
        <f t="shared" si="139"/>
        <v>1</v>
      </c>
      <c r="P551" s="48">
        <v>8.64</v>
      </c>
      <c r="Q551" s="46">
        <v>16</v>
      </c>
      <c r="R551" s="46" t="s">
        <v>3373</v>
      </c>
      <c r="S551" s="48">
        <v>10.74</v>
      </c>
      <c r="T551" s="46">
        <v>30</v>
      </c>
      <c r="U551" s="46" t="s">
        <v>3372</v>
      </c>
      <c r="V551" s="48">
        <f t="shared" si="140"/>
        <v>9.6900000000000013</v>
      </c>
      <c r="W551" s="46">
        <f t="shared" si="141"/>
        <v>46</v>
      </c>
      <c r="X551" s="46">
        <f t="shared" si="142"/>
        <v>1</v>
      </c>
      <c r="Y551" s="46">
        <f t="shared" si="143"/>
        <v>1</v>
      </c>
      <c r="Z551" s="46">
        <f t="shared" si="144"/>
        <v>2</v>
      </c>
      <c r="AA551" s="46">
        <f t="shared" si="145"/>
        <v>2</v>
      </c>
      <c r="AB551" s="46">
        <f t="shared" si="146"/>
        <v>4</v>
      </c>
      <c r="AC551" s="48">
        <f>IF(AB551=0,0.79,IF(AB551=1,0.78,IF(AB551=2,0.77,IF(AB551=3,0.76,IF(AB551=4,0.75,IF(AB551=5,0.74,IF(AB551=6,0.73)))))))</f>
        <v>0.75</v>
      </c>
      <c r="AD551" s="48">
        <f t="shared" si="147"/>
        <v>7.5650000000000004</v>
      </c>
      <c r="AE551" s="48">
        <f t="shared" si="148"/>
        <v>5.6737500000000001</v>
      </c>
      <c r="AF551" s="46">
        <f t="shared" si="149"/>
        <v>70</v>
      </c>
      <c r="AG551" s="128"/>
      <c r="AH551" s="128"/>
      <c r="AI551" s="128"/>
      <c r="AJ551" s="128"/>
      <c r="AK551" s="128"/>
      <c r="AL551" s="128"/>
      <c r="AM551" s="128"/>
      <c r="AN551" s="128"/>
      <c r="AO551" s="128"/>
      <c r="AP551" s="128"/>
      <c r="AQ551" s="191"/>
    </row>
    <row r="552" spans="1:43" s="16" customFormat="1" ht="27.75">
      <c r="A552" s="43">
        <v>545</v>
      </c>
      <c r="B552" s="37" t="s">
        <v>1487</v>
      </c>
      <c r="C552" s="37" t="s">
        <v>1488</v>
      </c>
      <c r="D552" s="38" t="s">
        <v>1489</v>
      </c>
      <c r="E552" s="38">
        <v>14</v>
      </c>
      <c r="F552" s="48">
        <v>10.61</v>
      </c>
      <c r="G552" s="46">
        <v>30</v>
      </c>
      <c r="H552" s="46" t="s">
        <v>3372</v>
      </c>
      <c r="I552" s="48">
        <v>10.85</v>
      </c>
      <c r="J552" s="46">
        <v>30</v>
      </c>
      <c r="K552" s="46" t="s">
        <v>3373</v>
      </c>
      <c r="L552" s="84">
        <f t="shared" si="136"/>
        <v>10.73</v>
      </c>
      <c r="M552" s="38">
        <f t="shared" si="137"/>
        <v>60</v>
      </c>
      <c r="N552" s="38">
        <f t="shared" si="138"/>
        <v>1</v>
      </c>
      <c r="O552" s="38">
        <f t="shared" si="139"/>
        <v>0</v>
      </c>
      <c r="P552" s="48">
        <v>11.91</v>
      </c>
      <c r="Q552" s="46">
        <v>30</v>
      </c>
      <c r="R552" s="46" t="s">
        <v>3372</v>
      </c>
      <c r="S552" s="48">
        <v>11.61</v>
      </c>
      <c r="T552" s="46">
        <v>30</v>
      </c>
      <c r="U552" s="46" t="s">
        <v>3372</v>
      </c>
      <c r="V552" s="48">
        <f t="shared" si="140"/>
        <v>11.76</v>
      </c>
      <c r="W552" s="46">
        <f t="shared" si="141"/>
        <v>60</v>
      </c>
      <c r="X552" s="46">
        <f t="shared" si="142"/>
        <v>0</v>
      </c>
      <c r="Y552" s="46">
        <f t="shared" si="143"/>
        <v>0</v>
      </c>
      <c r="Z552" s="46">
        <f t="shared" si="144"/>
        <v>1</v>
      </c>
      <c r="AA552" s="46">
        <f t="shared" si="145"/>
        <v>0</v>
      </c>
      <c r="AB552" s="46">
        <f t="shared" si="146"/>
        <v>1</v>
      </c>
      <c r="AC552" s="48">
        <f>IF(AB552=0,1,IF(AB552=1,0.99,IF(AB552=2,0.98,IF(AB552=3,0.97,IF(AB552=4,0.96,IF(AB552=5,0.95,IF(AB552=6,0.94)))))))</f>
        <v>0.99</v>
      </c>
      <c r="AD552" s="48">
        <f t="shared" si="147"/>
        <v>11.245000000000001</v>
      </c>
      <c r="AE552" s="48">
        <f t="shared" si="148"/>
        <v>11.13255</v>
      </c>
      <c r="AF552" s="46">
        <f t="shared" si="149"/>
        <v>120</v>
      </c>
      <c r="AG552" s="128" t="s">
        <v>3456</v>
      </c>
      <c r="AH552" s="128" t="s">
        <v>3453</v>
      </c>
      <c r="AI552" s="128" t="s">
        <v>3452</v>
      </c>
      <c r="AJ552" s="128" t="s">
        <v>3455</v>
      </c>
      <c r="AK552" s="128" t="s">
        <v>3457</v>
      </c>
      <c r="AL552" s="128" t="s">
        <v>3451</v>
      </c>
      <c r="AM552" s="128" t="s">
        <v>3454</v>
      </c>
      <c r="AN552" s="128" t="s">
        <v>3459</v>
      </c>
      <c r="AO552" s="128" t="s">
        <v>3460</v>
      </c>
      <c r="AP552" s="128" t="s">
        <v>3458</v>
      </c>
      <c r="AQ552" s="191"/>
    </row>
    <row r="553" spans="1:43" s="16" customFormat="1" ht="27.75">
      <c r="A553" s="43">
        <v>546</v>
      </c>
      <c r="B553" s="37" t="s">
        <v>1490</v>
      </c>
      <c r="C553" s="37" t="s">
        <v>3446</v>
      </c>
      <c r="D553" s="45" t="s">
        <v>1491</v>
      </c>
      <c r="E553" s="38">
        <v>14</v>
      </c>
      <c r="F553" s="48">
        <v>8.85</v>
      </c>
      <c r="G553" s="46">
        <v>11</v>
      </c>
      <c r="H553" s="46" t="s">
        <v>3372</v>
      </c>
      <c r="I553" s="48">
        <v>11.43</v>
      </c>
      <c r="J553" s="46">
        <v>30</v>
      </c>
      <c r="K553" s="46" t="s">
        <v>3373</v>
      </c>
      <c r="L553" s="84">
        <f t="shared" si="136"/>
        <v>10.14</v>
      </c>
      <c r="M553" s="38">
        <f t="shared" si="137"/>
        <v>60</v>
      </c>
      <c r="N553" s="38">
        <f t="shared" si="138"/>
        <v>1</v>
      </c>
      <c r="O553" s="38">
        <f t="shared" si="139"/>
        <v>1</v>
      </c>
      <c r="P553" s="48">
        <v>8.1199999999999992</v>
      </c>
      <c r="Q553" s="46">
        <v>5</v>
      </c>
      <c r="R553" s="46" t="s">
        <v>3373</v>
      </c>
      <c r="S553" s="48">
        <v>11.15</v>
      </c>
      <c r="T553" s="46">
        <v>30</v>
      </c>
      <c r="U553" s="46" t="s">
        <v>3372</v>
      </c>
      <c r="V553" s="48">
        <f t="shared" si="140"/>
        <v>9.6349999999999998</v>
      </c>
      <c r="W553" s="46">
        <f t="shared" si="141"/>
        <v>35</v>
      </c>
      <c r="X553" s="46">
        <f t="shared" si="142"/>
        <v>1</v>
      </c>
      <c r="Y553" s="46">
        <f t="shared" si="143"/>
        <v>1</v>
      </c>
      <c r="Z553" s="46">
        <f t="shared" si="144"/>
        <v>2</v>
      </c>
      <c r="AA553" s="46">
        <f t="shared" si="145"/>
        <v>2</v>
      </c>
      <c r="AB553" s="46">
        <f t="shared" si="146"/>
        <v>4</v>
      </c>
      <c r="AC553" s="48">
        <f>IF(AB553=0,0.93,IF(AB553=1,0.92,IF(AB553=2,0.91,IF(AB553=3,0.9,IF(AB553=4,0.89,IF(AB553=5,0.88,IF(AB553=6,0.87)))))))</f>
        <v>0.89</v>
      </c>
      <c r="AD553" s="48">
        <f t="shared" si="147"/>
        <v>9.8874999999999993</v>
      </c>
      <c r="AE553" s="48">
        <f t="shared" si="148"/>
        <v>8.7998750000000001</v>
      </c>
      <c r="AF553" s="46">
        <f t="shared" si="149"/>
        <v>95</v>
      </c>
      <c r="AG553" s="128" t="s">
        <v>3452</v>
      </c>
      <c r="AH553" s="128" t="s">
        <v>3457</v>
      </c>
      <c r="AI553" s="128" t="s">
        <v>3456</v>
      </c>
      <c r="AJ553" s="128" t="s">
        <v>3454</v>
      </c>
      <c r="AK553" s="128" t="s">
        <v>3453</v>
      </c>
      <c r="AL553" s="128" t="s">
        <v>3451</v>
      </c>
      <c r="AM553" s="128" t="s">
        <v>3460</v>
      </c>
      <c r="AN553" s="128" t="s">
        <v>3455</v>
      </c>
      <c r="AO553" s="128" t="s">
        <v>3459</v>
      </c>
      <c r="AP553" s="128" t="s">
        <v>3458</v>
      </c>
      <c r="AQ553" s="191"/>
    </row>
    <row r="554" spans="1:43" s="16" customFormat="1" ht="27.75">
      <c r="A554" s="43">
        <v>547</v>
      </c>
      <c r="B554" s="44" t="s">
        <v>1492</v>
      </c>
      <c r="C554" s="44" t="s">
        <v>930</v>
      </c>
      <c r="D554" s="45" t="s">
        <v>1493</v>
      </c>
      <c r="E554" s="38">
        <v>14</v>
      </c>
      <c r="F554" s="48">
        <v>11.03</v>
      </c>
      <c r="G554" s="46">
        <v>30</v>
      </c>
      <c r="H554" s="46" t="s">
        <v>3373</v>
      </c>
      <c r="I554" s="48">
        <v>8.9700000000000006</v>
      </c>
      <c r="J554" s="46">
        <v>12</v>
      </c>
      <c r="K554" s="46" t="s">
        <v>3373</v>
      </c>
      <c r="L554" s="84">
        <f t="shared" si="136"/>
        <v>10</v>
      </c>
      <c r="M554" s="38">
        <f t="shared" si="137"/>
        <v>60</v>
      </c>
      <c r="N554" s="38">
        <f t="shared" si="138"/>
        <v>2</v>
      </c>
      <c r="O554" s="38">
        <f t="shared" si="139"/>
        <v>1</v>
      </c>
      <c r="P554" s="48">
        <v>8.56</v>
      </c>
      <c r="Q554" s="46">
        <v>10</v>
      </c>
      <c r="R554" s="46" t="s">
        <v>3373</v>
      </c>
      <c r="S554" s="48">
        <v>11.09</v>
      </c>
      <c r="T554" s="46">
        <v>30</v>
      </c>
      <c r="U554" s="46" t="s">
        <v>3372</v>
      </c>
      <c r="V554" s="48">
        <f t="shared" si="140"/>
        <v>9.8249999999999993</v>
      </c>
      <c r="W554" s="46">
        <f t="shared" si="141"/>
        <v>40</v>
      </c>
      <c r="X554" s="46">
        <f t="shared" si="142"/>
        <v>1</v>
      </c>
      <c r="Y554" s="46">
        <f t="shared" si="143"/>
        <v>1</v>
      </c>
      <c r="Z554" s="46">
        <f t="shared" si="144"/>
        <v>3</v>
      </c>
      <c r="AA554" s="46">
        <f t="shared" si="145"/>
        <v>2</v>
      </c>
      <c r="AB554" s="46">
        <f t="shared" si="146"/>
        <v>5</v>
      </c>
      <c r="AC554" s="48">
        <f>IF(AB554=0,1,IF(AB554=1,0.99,IF(AB554=2,0.98,IF(AB554=3,0.97,IF(AB554=4,0.96,IF(AB554=5,0.95,IF(AB554=6,0.94)))))))</f>
        <v>0.95</v>
      </c>
      <c r="AD554" s="48">
        <f t="shared" si="147"/>
        <v>9.9124999999999996</v>
      </c>
      <c r="AE554" s="48">
        <f t="shared" si="148"/>
        <v>9.4168749999999992</v>
      </c>
      <c r="AF554" s="46">
        <f t="shared" si="149"/>
        <v>100</v>
      </c>
      <c r="AG554" s="128" t="s">
        <v>3456</v>
      </c>
      <c r="AH554" s="128" t="s">
        <v>3452</v>
      </c>
      <c r="AI554" s="128" t="s">
        <v>3459</v>
      </c>
      <c r="AJ554" s="128" t="s">
        <v>3460</v>
      </c>
      <c r="AK554" s="128" t="s">
        <v>3457</v>
      </c>
      <c r="AL554" s="128" t="s">
        <v>3455</v>
      </c>
      <c r="AM554" s="128" t="s">
        <v>3454</v>
      </c>
      <c r="AN554" s="128" t="s">
        <v>3451</v>
      </c>
      <c r="AO554" s="128" t="s">
        <v>3453</v>
      </c>
      <c r="AP554" s="128" t="s">
        <v>3458</v>
      </c>
      <c r="AQ554" s="191"/>
    </row>
    <row r="555" spans="1:43" s="16" customFormat="1" ht="27.75">
      <c r="A555" s="43">
        <v>548</v>
      </c>
      <c r="B555" s="44" t="s">
        <v>1494</v>
      </c>
      <c r="C555" s="44" t="s">
        <v>1495</v>
      </c>
      <c r="D555" s="45" t="s">
        <v>1496</v>
      </c>
      <c r="E555" s="38">
        <v>14</v>
      </c>
      <c r="F555" s="48">
        <v>9.43</v>
      </c>
      <c r="G555" s="46">
        <v>18</v>
      </c>
      <c r="H555" s="46" t="s">
        <v>3373</v>
      </c>
      <c r="I555" s="48">
        <v>10.57</v>
      </c>
      <c r="J555" s="46">
        <v>30</v>
      </c>
      <c r="K555" s="46" t="s">
        <v>3373</v>
      </c>
      <c r="L555" s="84">
        <f t="shared" si="136"/>
        <v>10</v>
      </c>
      <c r="M555" s="38">
        <f t="shared" si="137"/>
        <v>60</v>
      </c>
      <c r="N555" s="38">
        <f t="shared" si="138"/>
        <v>2</v>
      </c>
      <c r="O555" s="38">
        <f t="shared" si="139"/>
        <v>1</v>
      </c>
      <c r="P555" s="48">
        <v>8.51</v>
      </c>
      <c r="Q555" s="46">
        <v>12</v>
      </c>
      <c r="R555" s="46" t="s">
        <v>3373</v>
      </c>
      <c r="S555" s="48">
        <v>1.01</v>
      </c>
      <c r="T555" s="46">
        <v>0</v>
      </c>
      <c r="U555" s="46" t="s">
        <v>3373</v>
      </c>
      <c r="V555" s="48">
        <f t="shared" si="140"/>
        <v>4.76</v>
      </c>
      <c r="W555" s="46">
        <f t="shared" si="141"/>
        <v>12</v>
      </c>
      <c r="X555" s="46">
        <f t="shared" si="142"/>
        <v>2</v>
      </c>
      <c r="Y555" s="46">
        <f t="shared" si="143"/>
        <v>1</v>
      </c>
      <c r="Z555" s="46">
        <f t="shared" si="144"/>
        <v>4</v>
      </c>
      <c r="AA555" s="46">
        <f t="shared" si="145"/>
        <v>2</v>
      </c>
      <c r="AB555" s="46">
        <f t="shared" si="146"/>
        <v>6</v>
      </c>
      <c r="AC555" s="48">
        <f>IF(AB555=0,1,IF(AB555=1,0.99,IF(AB555=2,0.98,IF(AB555=3,0.97,IF(AB555=4,0.96,IF(AB555=5,0.95,IF(AB555=6,0.94)))))))</f>
        <v>0.94</v>
      </c>
      <c r="AD555" s="48">
        <f t="shared" si="147"/>
        <v>7.38</v>
      </c>
      <c r="AE555" s="48">
        <f t="shared" si="148"/>
        <v>6.9371999999999998</v>
      </c>
      <c r="AF555" s="46">
        <f t="shared" si="149"/>
        <v>72</v>
      </c>
      <c r="AG555" s="128" t="s">
        <v>3451</v>
      </c>
      <c r="AH555" s="128" t="s">
        <v>3452</v>
      </c>
      <c r="AI555" s="128" t="s">
        <v>3456</v>
      </c>
      <c r="AJ555" s="128" t="s">
        <v>3458</v>
      </c>
      <c r="AK555" s="128" t="s">
        <v>3453</v>
      </c>
      <c r="AL555" s="128" t="s">
        <v>3457</v>
      </c>
      <c r="AM555" s="128" t="s">
        <v>3454</v>
      </c>
      <c r="AN555" s="128" t="s">
        <v>3459</v>
      </c>
      <c r="AO555" s="128" t="s">
        <v>3460</v>
      </c>
      <c r="AP555" s="128" t="s">
        <v>3455</v>
      </c>
      <c r="AQ555" s="191"/>
    </row>
    <row r="556" spans="1:43" s="16" customFormat="1" ht="27.75">
      <c r="A556" s="43">
        <v>549</v>
      </c>
      <c r="B556" s="44" t="s">
        <v>404</v>
      </c>
      <c r="C556" s="44" t="s">
        <v>1497</v>
      </c>
      <c r="D556" s="45" t="s">
        <v>1498</v>
      </c>
      <c r="E556" s="38">
        <v>14</v>
      </c>
      <c r="F556" s="48">
        <v>14.05</v>
      </c>
      <c r="G556" s="46">
        <v>30</v>
      </c>
      <c r="H556" s="46" t="s">
        <v>3372</v>
      </c>
      <c r="I556" s="48">
        <v>9.66</v>
      </c>
      <c r="J556" s="46">
        <v>12</v>
      </c>
      <c r="K556" s="46" t="s">
        <v>3372</v>
      </c>
      <c r="L556" s="84">
        <f t="shared" si="136"/>
        <v>11.855</v>
      </c>
      <c r="M556" s="38">
        <f t="shared" si="137"/>
        <v>60</v>
      </c>
      <c r="N556" s="38">
        <f t="shared" si="138"/>
        <v>0</v>
      </c>
      <c r="O556" s="38">
        <f t="shared" si="139"/>
        <v>1</v>
      </c>
      <c r="P556" s="48">
        <v>8.9600000000000009</v>
      </c>
      <c r="Q556" s="46">
        <v>10</v>
      </c>
      <c r="R556" s="46" t="s">
        <v>3373</v>
      </c>
      <c r="S556" s="48">
        <v>11.04</v>
      </c>
      <c r="T556" s="46">
        <v>30</v>
      </c>
      <c r="U556" s="46" t="s">
        <v>3372</v>
      </c>
      <c r="V556" s="48">
        <f t="shared" si="140"/>
        <v>10</v>
      </c>
      <c r="W556" s="46">
        <f t="shared" si="141"/>
        <v>60</v>
      </c>
      <c r="X556" s="46">
        <f t="shared" si="142"/>
        <v>1</v>
      </c>
      <c r="Y556" s="46">
        <f t="shared" si="143"/>
        <v>1</v>
      </c>
      <c r="Z556" s="46">
        <f t="shared" si="144"/>
        <v>1</v>
      </c>
      <c r="AA556" s="46">
        <f t="shared" si="145"/>
        <v>2</v>
      </c>
      <c r="AB556" s="46">
        <f t="shared" si="146"/>
        <v>3</v>
      </c>
      <c r="AC556" s="48">
        <f>IF(AB556=0,1,IF(AB556=1,0.99,IF(AB556=2,0.98,IF(AB556=3,0.97,IF(AB556=4,0.96,IF(AB556=5,0.95,IF(AB556=6,0.94)))))))</f>
        <v>0.97</v>
      </c>
      <c r="AD556" s="48">
        <f t="shared" si="147"/>
        <v>10.9275</v>
      </c>
      <c r="AE556" s="48">
        <f t="shared" si="148"/>
        <v>10.599675</v>
      </c>
      <c r="AF556" s="46">
        <f t="shared" si="149"/>
        <v>120</v>
      </c>
      <c r="AG556" s="128" t="s">
        <v>3456</v>
      </c>
      <c r="AH556" s="128" t="s">
        <v>3451</v>
      </c>
      <c r="AI556" s="128" t="s">
        <v>3453</v>
      </c>
      <c r="AJ556" s="128" t="s">
        <v>3457</v>
      </c>
      <c r="AK556" s="128" t="s">
        <v>3455</v>
      </c>
      <c r="AL556" s="128" t="s">
        <v>3452</v>
      </c>
      <c r="AM556" s="128" t="s">
        <v>3454</v>
      </c>
      <c r="AN556" s="128" t="s">
        <v>3460</v>
      </c>
      <c r="AO556" s="128" t="s">
        <v>3459</v>
      </c>
      <c r="AP556" s="128" t="s">
        <v>3458</v>
      </c>
      <c r="AQ556" s="191"/>
    </row>
    <row r="557" spans="1:43" s="16" customFormat="1" ht="27.75">
      <c r="A557" s="43">
        <v>550</v>
      </c>
      <c r="B557" s="44" t="s">
        <v>1499</v>
      </c>
      <c r="C557" s="44" t="s">
        <v>1500</v>
      </c>
      <c r="D557" s="45" t="s">
        <v>1501</v>
      </c>
      <c r="E557" s="38">
        <v>14</v>
      </c>
      <c r="F557" s="48">
        <v>12.34</v>
      </c>
      <c r="G557" s="46">
        <v>30</v>
      </c>
      <c r="H557" s="46" t="s">
        <v>3372</v>
      </c>
      <c r="I557" s="48">
        <v>9.4499999999999993</v>
      </c>
      <c r="J557" s="46">
        <v>12</v>
      </c>
      <c r="K557" s="46" t="s">
        <v>3373</v>
      </c>
      <c r="L557" s="84">
        <f t="shared" si="136"/>
        <v>10.895</v>
      </c>
      <c r="M557" s="38">
        <f t="shared" si="137"/>
        <v>60</v>
      </c>
      <c r="N557" s="38">
        <f t="shared" si="138"/>
        <v>1</v>
      </c>
      <c r="O557" s="38">
        <f t="shared" si="139"/>
        <v>1</v>
      </c>
      <c r="P557" s="48">
        <v>11.98</v>
      </c>
      <c r="Q557" s="46">
        <v>30</v>
      </c>
      <c r="R557" s="46" t="s">
        <v>3372</v>
      </c>
      <c r="S557" s="48">
        <v>12.36</v>
      </c>
      <c r="T557" s="46">
        <v>30</v>
      </c>
      <c r="U557" s="46" t="s">
        <v>3372</v>
      </c>
      <c r="V557" s="48">
        <f t="shared" si="140"/>
        <v>12.17</v>
      </c>
      <c r="W557" s="46">
        <f t="shared" si="141"/>
        <v>60</v>
      </c>
      <c r="X557" s="46">
        <f t="shared" si="142"/>
        <v>0</v>
      </c>
      <c r="Y557" s="46">
        <f t="shared" si="143"/>
        <v>0</v>
      </c>
      <c r="Z557" s="46">
        <f t="shared" si="144"/>
        <v>1</v>
      </c>
      <c r="AA557" s="46">
        <f t="shared" si="145"/>
        <v>1</v>
      </c>
      <c r="AB557" s="46">
        <f t="shared" si="146"/>
        <v>2</v>
      </c>
      <c r="AC557" s="48">
        <f>IF(AB557=0,0.93,IF(AB557=1,0.92,IF(AB557=2,0.91,IF(AB557=3,0.9,IF(AB557=4,0.89,IF(AB557=5,0.88,IF(AB557=6,0.87)))))))</f>
        <v>0.91</v>
      </c>
      <c r="AD557" s="48">
        <f t="shared" si="147"/>
        <v>11.532499999999999</v>
      </c>
      <c r="AE557" s="48">
        <f t="shared" si="148"/>
        <v>10.494574999999999</v>
      </c>
      <c r="AF557" s="46">
        <f t="shared" si="149"/>
        <v>120</v>
      </c>
      <c r="AG557" s="128" t="s">
        <v>3456</v>
      </c>
      <c r="AH557" s="128" t="s">
        <v>3451</v>
      </c>
      <c r="AI557" s="128" t="s">
        <v>3453</v>
      </c>
      <c r="AJ557" s="128" t="s">
        <v>3455</v>
      </c>
      <c r="AK557" s="128" t="s">
        <v>3457</v>
      </c>
      <c r="AL557" s="128" t="s">
        <v>3452</v>
      </c>
      <c r="AM557" s="128" t="s">
        <v>3454</v>
      </c>
      <c r="AN557" s="128" t="s">
        <v>3458</v>
      </c>
      <c r="AO557" s="128" t="s">
        <v>3459</v>
      </c>
      <c r="AP557" s="128" t="s">
        <v>3460</v>
      </c>
      <c r="AQ557" s="191"/>
    </row>
    <row r="558" spans="1:43" s="16" customFormat="1" ht="27.75">
      <c r="A558" s="43">
        <v>551</v>
      </c>
      <c r="B558" s="44" t="s">
        <v>1502</v>
      </c>
      <c r="C558" s="44" t="s">
        <v>1136</v>
      </c>
      <c r="D558" s="45" t="s">
        <v>1503</v>
      </c>
      <c r="E558" s="38">
        <v>14</v>
      </c>
      <c r="F558" s="48">
        <v>14.72</v>
      </c>
      <c r="G558" s="46">
        <v>30</v>
      </c>
      <c r="H558" s="46" t="s">
        <v>3372</v>
      </c>
      <c r="I558" s="48">
        <v>11.33</v>
      </c>
      <c r="J558" s="46">
        <v>30</v>
      </c>
      <c r="K558" s="46" t="s">
        <v>3372</v>
      </c>
      <c r="L558" s="84">
        <f t="shared" si="136"/>
        <v>13.025</v>
      </c>
      <c r="M558" s="38">
        <f t="shared" si="137"/>
        <v>60</v>
      </c>
      <c r="N558" s="38">
        <f t="shared" si="138"/>
        <v>0</v>
      </c>
      <c r="O558" s="38">
        <f t="shared" si="139"/>
        <v>0</v>
      </c>
      <c r="P558" s="48">
        <v>10.16</v>
      </c>
      <c r="Q558" s="46">
        <v>30</v>
      </c>
      <c r="R558" s="46" t="s">
        <v>3372</v>
      </c>
      <c r="S558" s="48">
        <v>12.04</v>
      </c>
      <c r="T558" s="46">
        <v>30</v>
      </c>
      <c r="U558" s="46" t="s">
        <v>3372</v>
      </c>
      <c r="V558" s="48">
        <f t="shared" si="140"/>
        <v>11.1</v>
      </c>
      <c r="W558" s="46">
        <f t="shared" si="141"/>
        <v>60</v>
      </c>
      <c r="X558" s="46">
        <f t="shared" si="142"/>
        <v>0</v>
      </c>
      <c r="Y558" s="46">
        <f t="shared" si="143"/>
        <v>0</v>
      </c>
      <c r="Z558" s="46">
        <f t="shared" si="144"/>
        <v>0</v>
      </c>
      <c r="AA558" s="46">
        <f t="shared" si="145"/>
        <v>0</v>
      </c>
      <c r="AB558" s="46">
        <f t="shared" si="146"/>
        <v>0</v>
      </c>
      <c r="AC558" s="48">
        <f>IF(AB558=0,1,IF(AB558=1,0.99,IF(AB558=2,0.98,IF(AB558=3,0.97,IF(AB558=4,0.96,IF(AB558=5,0.95,IF(AB558=6,0.94)))))))</f>
        <v>1</v>
      </c>
      <c r="AD558" s="48">
        <f t="shared" si="147"/>
        <v>12.0625</v>
      </c>
      <c r="AE558" s="48">
        <f t="shared" si="148"/>
        <v>12.0625</v>
      </c>
      <c r="AF558" s="46">
        <f t="shared" si="149"/>
        <v>120</v>
      </c>
      <c r="AG558" s="128" t="s">
        <v>3456</v>
      </c>
      <c r="AH558" s="128" t="s">
        <v>3454</v>
      </c>
      <c r="AI558" s="128" t="s">
        <v>3452</v>
      </c>
      <c r="AJ558" s="128" t="s">
        <v>3457</v>
      </c>
      <c r="AK558" s="128" t="s">
        <v>3458</v>
      </c>
      <c r="AL558" s="128" t="s">
        <v>3459</v>
      </c>
      <c r="AM558" s="128" t="s">
        <v>3453</v>
      </c>
      <c r="AN558" s="128" t="s">
        <v>3451</v>
      </c>
      <c r="AO558" s="128" t="s">
        <v>3455</v>
      </c>
      <c r="AP558" s="128" t="s">
        <v>3460</v>
      </c>
      <c r="AQ558" s="191"/>
    </row>
    <row r="559" spans="1:43" s="16" customFormat="1" ht="27.75">
      <c r="A559" s="43">
        <v>552</v>
      </c>
      <c r="B559" s="44" t="s">
        <v>1502</v>
      </c>
      <c r="C559" s="44" t="s">
        <v>1268</v>
      </c>
      <c r="D559" s="45" t="s">
        <v>1504</v>
      </c>
      <c r="E559" s="38">
        <v>14</v>
      </c>
      <c r="F559" s="48">
        <v>16.63</v>
      </c>
      <c r="G559" s="46">
        <v>30</v>
      </c>
      <c r="H559" s="46" t="s">
        <v>3372</v>
      </c>
      <c r="I559" s="48">
        <v>10.39</v>
      </c>
      <c r="J559" s="46">
        <v>30</v>
      </c>
      <c r="K559" s="46" t="s">
        <v>3372</v>
      </c>
      <c r="L559" s="84">
        <f t="shared" si="136"/>
        <v>13.51</v>
      </c>
      <c r="M559" s="38">
        <f t="shared" si="137"/>
        <v>60</v>
      </c>
      <c r="N559" s="38">
        <f t="shared" si="138"/>
        <v>0</v>
      </c>
      <c r="O559" s="38">
        <f t="shared" si="139"/>
        <v>0</v>
      </c>
      <c r="P559" s="48">
        <v>11.74</v>
      </c>
      <c r="Q559" s="46">
        <v>30</v>
      </c>
      <c r="R559" s="46" t="s">
        <v>3372</v>
      </c>
      <c r="S559" s="48">
        <v>13.45</v>
      </c>
      <c r="T559" s="46">
        <v>30</v>
      </c>
      <c r="U559" s="46" t="s">
        <v>3372</v>
      </c>
      <c r="V559" s="48">
        <f t="shared" si="140"/>
        <v>12.594999999999999</v>
      </c>
      <c r="W559" s="46">
        <f t="shared" si="141"/>
        <v>60</v>
      </c>
      <c r="X559" s="46">
        <f t="shared" si="142"/>
        <v>0</v>
      </c>
      <c r="Y559" s="46">
        <f t="shared" si="143"/>
        <v>0</v>
      </c>
      <c r="Z559" s="46">
        <f t="shared" si="144"/>
        <v>0</v>
      </c>
      <c r="AA559" s="46">
        <f t="shared" si="145"/>
        <v>0</v>
      </c>
      <c r="AB559" s="46">
        <f t="shared" si="146"/>
        <v>0</v>
      </c>
      <c r="AC559" s="48">
        <f>IF(AB559=0,1,IF(AB559=1,0.99,IF(AB559=2,0.98,IF(AB559=3,0.97,IF(AB559=4,0.96,IF(AB559=5,0.95,IF(AB559=6,0.94)))))))</f>
        <v>1</v>
      </c>
      <c r="AD559" s="48">
        <f t="shared" si="147"/>
        <v>13.052499999999998</v>
      </c>
      <c r="AE559" s="48">
        <f t="shared" si="148"/>
        <v>13.052499999999998</v>
      </c>
      <c r="AF559" s="46">
        <f t="shared" si="149"/>
        <v>120</v>
      </c>
      <c r="AG559" s="128" t="s">
        <v>3456</v>
      </c>
      <c r="AH559" s="128" t="s">
        <v>3452</v>
      </c>
      <c r="AI559" s="128" t="s">
        <v>3457</v>
      </c>
      <c r="AJ559" s="128" t="s">
        <v>3455</v>
      </c>
      <c r="AK559" s="128" t="s">
        <v>3458</v>
      </c>
      <c r="AL559" s="128" t="s">
        <v>3454</v>
      </c>
      <c r="AM559" s="128" t="s">
        <v>3460</v>
      </c>
      <c r="AN559" s="128" t="s">
        <v>3459</v>
      </c>
      <c r="AO559" s="128" t="s">
        <v>3453</v>
      </c>
      <c r="AP559" s="128" t="s">
        <v>3451</v>
      </c>
      <c r="AQ559" s="191"/>
    </row>
    <row r="560" spans="1:43" s="16" customFormat="1" ht="27.75">
      <c r="A560" s="43">
        <v>553</v>
      </c>
      <c r="B560" s="44" t="s">
        <v>1505</v>
      </c>
      <c r="C560" s="44" t="s">
        <v>345</v>
      </c>
      <c r="D560" s="45" t="s">
        <v>1506</v>
      </c>
      <c r="E560" s="38">
        <v>15</v>
      </c>
      <c r="F560" s="48">
        <v>12.71</v>
      </c>
      <c r="G560" s="46">
        <v>30</v>
      </c>
      <c r="H560" s="46" t="s">
        <v>3372</v>
      </c>
      <c r="I560" s="48">
        <v>10</v>
      </c>
      <c r="J560" s="46">
        <v>30</v>
      </c>
      <c r="K560" s="46" t="s">
        <v>3372</v>
      </c>
      <c r="L560" s="84">
        <f t="shared" si="136"/>
        <v>11.355</v>
      </c>
      <c r="M560" s="38">
        <f t="shared" si="137"/>
        <v>60</v>
      </c>
      <c r="N560" s="38">
        <f t="shared" si="138"/>
        <v>0</v>
      </c>
      <c r="O560" s="38">
        <f t="shared" si="139"/>
        <v>0</v>
      </c>
      <c r="P560" s="48">
        <v>13.56</v>
      </c>
      <c r="Q560" s="46">
        <v>30</v>
      </c>
      <c r="R560" s="46" t="s">
        <v>3372</v>
      </c>
      <c r="S560" s="48">
        <v>11.71</v>
      </c>
      <c r="T560" s="46">
        <v>30</v>
      </c>
      <c r="U560" s="46" t="s">
        <v>3372</v>
      </c>
      <c r="V560" s="48">
        <f t="shared" si="140"/>
        <v>12.635000000000002</v>
      </c>
      <c r="W560" s="46">
        <f t="shared" si="141"/>
        <v>60</v>
      </c>
      <c r="X560" s="46">
        <f t="shared" si="142"/>
        <v>0</v>
      </c>
      <c r="Y560" s="46">
        <f t="shared" si="143"/>
        <v>0</v>
      </c>
      <c r="Z560" s="46">
        <f t="shared" si="144"/>
        <v>0</v>
      </c>
      <c r="AA560" s="46">
        <f t="shared" si="145"/>
        <v>0</v>
      </c>
      <c r="AB560" s="46">
        <f t="shared" si="146"/>
        <v>0</v>
      </c>
      <c r="AC560" s="48">
        <f>IF(AB560=0,1,IF(AB560=1,0.99,IF(AB560=2,0.98,IF(AB560=3,0.97,IF(AB560=4,0.96,IF(AB560=5,0.95,IF(AB560=6,0.94)))))))</f>
        <v>1</v>
      </c>
      <c r="AD560" s="48">
        <f t="shared" si="147"/>
        <v>11.995000000000001</v>
      </c>
      <c r="AE560" s="48">
        <f t="shared" si="148"/>
        <v>11.995000000000001</v>
      </c>
      <c r="AF560" s="46">
        <f t="shared" si="149"/>
        <v>120</v>
      </c>
      <c r="AG560" s="128" t="s">
        <v>3452</v>
      </c>
      <c r="AH560" s="128" t="s">
        <v>3454</v>
      </c>
      <c r="AI560" s="128" t="s">
        <v>3456</v>
      </c>
      <c r="AJ560" s="128" t="s">
        <v>3453</v>
      </c>
      <c r="AK560" s="128" t="s">
        <v>3455</v>
      </c>
      <c r="AL560" s="128" t="s">
        <v>3458</v>
      </c>
      <c r="AM560" s="128" t="s">
        <v>3457</v>
      </c>
      <c r="AN560" s="128" t="s">
        <v>3451</v>
      </c>
      <c r="AO560" s="128" t="s">
        <v>3459</v>
      </c>
      <c r="AP560" s="128" t="s">
        <v>3460</v>
      </c>
      <c r="AQ560" s="191"/>
    </row>
    <row r="561" spans="1:43" s="16" customFormat="1" ht="27.75">
      <c r="A561" s="43">
        <v>554</v>
      </c>
      <c r="B561" s="44" t="s">
        <v>100</v>
      </c>
      <c r="C561" s="44" t="s">
        <v>527</v>
      </c>
      <c r="D561" s="45" t="s">
        <v>1507</v>
      </c>
      <c r="E561" s="38">
        <v>15</v>
      </c>
      <c r="F561" s="48">
        <v>10.75</v>
      </c>
      <c r="G561" s="46">
        <v>30</v>
      </c>
      <c r="H561" s="46" t="s">
        <v>3372</v>
      </c>
      <c r="I561" s="48">
        <v>10.029999999999999</v>
      </c>
      <c r="J561" s="46">
        <v>30</v>
      </c>
      <c r="K561" s="46" t="s">
        <v>3373</v>
      </c>
      <c r="L561" s="84">
        <f t="shared" si="136"/>
        <v>10.39</v>
      </c>
      <c r="M561" s="38">
        <f t="shared" si="137"/>
        <v>60</v>
      </c>
      <c r="N561" s="38">
        <f t="shared" si="138"/>
        <v>1</v>
      </c>
      <c r="O561" s="38">
        <f t="shared" si="139"/>
        <v>0</v>
      </c>
      <c r="P561" s="48">
        <v>10.46</v>
      </c>
      <c r="Q561" s="46">
        <v>30</v>
      </c>
      <c r="R561" s="46" t="s">
        <v>3372</v>
      </c>
      <c r="S561" s="48">
        <v>11.22</v>
      </c>
      <c r="T561" s="46">
        <v>30</v>
      </c>
      <c r="U561" s="46" t="s">
        <v>3372</v>
      </c>
      <c r="V561" s="48">
        <f t="shared" si="140"/>
        <v>10.84</v>
      </c>
      <c r="W561" s="46">
        <f t="shared" si="141"/>
        <v>60</v>
      </c>
      <c r="X561" s="46">
        <f t="shared" si="142"/>
        <v>0</v>
      </c>
      <c r="Y561" s="46">
        <f t="shared" si="143"/>
        <v>0</v>
      </c>
      <c r="Z561" s="46">
        <f t="shared" si="144"/>
        <v>1</v>
      </c>
      <c r="AA561" s="46">
        <f t="shared" si="145"/>
        <v>0</v>
      </c>
      <c r="AB561" s="46">
        <f t="shared" si="146"/>
        <v>1</v>
      </c>
      <c r="AC561" s="48">
        <f>IF(AB561=0,1,IF(AB561=1,0.99,IF(AB561=2,0.98,IF(AB561=3,0.97,IF(AB561=4,0.96,IF(AB561=5,0.95,IF(AB561=6,0.94)))))))</f>
        <v>0.99</v>
      </c>
      <c r="AD561" s="48">
        <f t="shared" si="147"/>
        <v>10.615</v>
      </c>
      <c r="AE561" s="48">
        <f t="shared" si="148"/>
        <v>10.508850000000001</v>
      </c>
      <c r="AF561" s="46">
        <f t="shared" si="149"/>
        <v>120</v>
      </c>
      <c r="AG561" s="128" t="s">
        <v>3454</v>
      </c>
      <c r="AH561" s="128" t="s">
        <v>3452</v>
      </c>
      <c r="AI561" s="128" t="s">
        <v>3456</v>
      </c>
      <c r="AJ561" s="128" t="s">
        <v>3455</v>
      </c>
      <c r="AK561" s="128" t="s">
        <v>3451</v>
      </c>
      <c r="AL561" s="128" t="s">
        <v>3453</v>
      </c>
      <c r="AM561" s="128" t="s">
        <v>3457</v>
      </c>
      <c r="AN561" s="128" t="s">
        <v>3459</v>
      </c>
      <c r="AO561" s="128" t="s">
        <v>3460</v>
      </c>
      <c r="AP561" s="128" t="s">
        <v>3458</v>
      </c>
      <c r="AQ561" s="191"/>
    </row>
    <row r="562" spans="1:43" s="16" customFormat="1" ht="27.75">
      <c r="A562" s="43">
        <v>555</v>
      </c>
      <c r="B562" s="37" t="s">
        <v>1508</v>
      </c>
      <c r="C562" s="37" t="s">
        <v>1509</v>
      </c>
      <c r="D562" s="45" t="s">
        <v>1510</v>
      </c>
      <c r="E562" s="38">
        <v>15</v>
      </c>
      <c r="F562" s="48">
        <v>10</v>
      </c>
      <c r="G562" s="46">
        <v>30</v>
      </c>
      <c r="H562" s="46" t="s">
        <v>3373</v>
      </c>
      <c r="I562" s="48">
        <v>10</v>
      </c>
      <c r="J562" s="46">
        <v>30</v>
      </c>
      <c r="K562" s="46" t="s">
        <v>3373</v>
      </c>
      <c r="L562" s="84">
        <f t="shared" si="136"/>
        <v>10</v>
      </c>
      <c r="M562" s="38">
        <f t="shared" si="137"/>
        <v>60</v>
      </c>
      <c r="N562" s="38">
        <f t="shared" si="138"/>
        <v>2</v>
      </c>
      <c r="O562" s="38">
        <f t="shared" si="139"/>
        <v>0</v>
      </c>
      <c r="P562" s="48">
        <v>9.0299999999999994</v>
      </c>
      <c r="Q562" s="46">
        <v>13</v>
      </c>
      <c r="R562" s="46" t="s">
        <v>3373</v>
      </c>
      <c r="S562" s="48">
        <v>9.23</v>
      </c>
      <c r="T562" s="46">
        <v>21</v>
      </c>
      <c r="U562" s="46" t="s">
        <v>3373</v>
      </c>
      <c r="V562" s="48">
        <f t="shared" si="140"/>
        <v>9.129999999999999</v>
      </c>
      <c r="W562" s="46">
        <f t="shared" si="141"/>
        <v>34</v>
      </c>
      <c r="X562" s="46">
        <f t="shared" si="142"/>
        <v>2</v>
      </c>
      <c r="Y562" s="46">
        <f t="shared" si="143"/>
        <v>1</v>
      </c>
      <c r="Z562" s="46">
        <f t="shared" si="144"/>
        <v>4</v>
      </c>
      <c r="AA562" s="46">
        <f t="shared" si="145"/>
        <v>1</v>
      </c>
      <c r="AB562" s="46">
        <f t="shared" si="146"/>
        <v>5</v>
      </c>
      <c r="AC562" s="48">
        <f>IF(AB562=0,0.86,IF(AB562=1,0.85,IF(AB562=2,0.84,IF(AB562=3,0.83,IF(AB562=4,0.82,IF(AB562=5,0.81,IF(AB562=6,0.8)))))))</f>
        <v>0.81</v>
      </c>
      <c r="AD562" s="48">
        <f t="shared" si="147"/>
        <v>9.5649999999999995</v>
      </c>
      <c r="AE562" s="48">
        <f t="shared" si="148"/>
        <v>7.7476500000000001</v>
      </c>
      <c r="AF562" s="46">
        <f t="shared" si="149"/>
        <v>94</v>
      </c>
      <c r="AG562" s="128"/>
      <c r="AH562" s="128"/>
      <c r="AI562" s="128"/>
      <c r="AJ562" s="128"/>
      <c r="AK562" s="128"/>
      <c r="AL562" s="128"/>
      <c r="AM562" s="128"/>
      <c r="AN562" s="128"/>
      <c r="AO562" s="128"/>
      <c r="AP562" s="128"/>
      <c r="AQ562" s="191"/>
    </row>
    <row r="563" spans="1:43" s="16" customFormat="1" ht="27.75">
      <c r="A563" s="43">
        <v>556</v>
      </c>
      <c r="B563" s="44" t="s">
        <v>1511</v>
      </c>
      <c r="C563" s="44" t="s">
        <v>1512</v>
      </c>
      <c r="D563" s="45" t="s">
        <v>1513</v>
      </c>
      <c r="E563" s="38">
        <v>15</v>
      </c>
      <c r="F563" s="48">
        <v>9.81</v>
      </c>
      <c r="G563" s="46">
        <v>18</v>
      </c>
      <c r="H563" s="46" t="s">
        <v>3373</v>
      </c>
      <c r="I563" s="48">
        <v>10.33</v>
      </c>
      <c r="J563" s="46">
        <v>30</v>
      </c>
      <c r="K563" s="46" t="s">
        <v>3373</v>
      </c>
      <c r="L563" s="84">
        <f t="shared" si="136"/>
        <v>10.07</v>
      </c>
      <c r="M563" s="38">
        <f t="shared" si="137"/>
        <v>60</v>
      </c>
      <c r="N563" s="38">
        <f t="shared" si="138"/>
        <v>2</v>
      </c>
      <c r="O563" s="38">
        <f t="shared" si="139"/>
        <v>1</v>
      </c>
      <c r="P563" s="48">
        <v>7.23</v>
      </c>
      <c r="Q563" s="46">
        <v>5</v>
      </c>
      <c r="R563" s="46" t="s">
        <v>3373</v>
      </c>
      <c r="S563" s="48">
        <v>6.22</v>
      </c>
      <c r="T563" s="46">
        <v>12</v>
      </c>
      <c r="U563" s="46" t="s">
        <v>3373</v>
      </c>
      <c r="V563" s="48">
        <f t="shared" si="140"/>
        <v>6.7249999999999996</v>
      </c>
      <c r="W563" s="46">
        <f t="shared" si="141"/>
        <v>17</v>
      </c>
      <c r="X563" s="46">
        <f t="shared" si="142"/>
        <v>2</v>
      </c>
      <c r="Y563" s="46">
        <f t="shared" si="143"/>
        <v>1</v>
      </c>
      <c r="Z563" s="46">
        <f t="shared" si="144"/>
        <v>4</v>
      </c>
      <c r="AA563" s="46">
        <f t="shared" si="145"/>
        <v>2</v>
      </c>
      <c r="AB563" s="46">
        <f t="shared" si="146"/>
        <v>6</v>
      </c>
      <c r="AC563" s="48">
        <f>IF(AB563=0,0.93,IF(AB563=1,0.92,IF(AB563=2,0.91,IF(AB563=3,0.9,IF(AB563=4,0.89,IF(AB563=5,0.88,IF(AB563=6,0.87)))))))</f>
        <v>0.87</v>
      </c>
      <c r="AD563" s="48">
        <f t="shared" si="147"/>
        <v>8.3975000000000009</v>
      </c>
      <c r="AE563" s="48">
        <f t="shared" si="148"/>
        <v>7.3058250000000005</v>
      </c>
      <c r="AF563" s="46">
        <f t="shared" si="149"/>
        <v>77</v>
      </c>
      <c r="AG563" s="128" t="s">
        <v>3452</v>
      </c>
      <c r="AH563" s="128" t="s">
        <v>3455</v>
      </c>
      <c r="AI563" s="128" t="s">
        <v>3460</v>
      </c>
      <c r="AJ563" s="128" t="s">
        <v>3451</v>
      </c>
      <c r="AK563" s="128" t="s">
        <v>3453</v>
      </c>
      <c r="AL563" s="128" t="s">
        <v>3456</v>
      </c>
      <c r="AM563" s="128" t="s">
        <v>3457</v>
      </c>
      <c r="AN563" s="128" t="s">
        <v>3458</v>
      </c>
      <c r="AO563" s="128" t="s">
        <v>3459</v>
      </c>
      <c r="AP563" s="128" t="s">
        <v>3454</v>
      </c>
      <c r="AQ563" s="191"/>
    </row>
    <row r="564" spans="1:43" s="16" customFormat="1" ht="27.75">
      <c r="A564" s="43">
        <v>557</v>
      </c>
      <c r="B564" s="44" t="s">
        <v>1514</v>
      </c>
      <c r="C564" s="44" t="s">
        <v>1515</v>
      </c>
      <c r="D564" s="45" t="s">
        <v>1516</v>
      </c>
      <c r="E564" s="38">
        <v>15</v>
      </c>
      <c r="F564" s="48">
        <v>10.23</v>
      </c>
      <c r="G564" s="46">
        <v>30</v>
      </c>
      <c r="H564" s="46" t="s">
        <v>3373</v>
      </c>
      <c r="I564" s="48">
        <v>11.26</v>
      </c>
      <c r="J564" s="46">
        <v>30</v>
      </c>
      <c r="K564" s="46" t="s">
        <v>3372</v>
      </c>
      <c r="L564" s="84">
        <f t="shared" si="136"/>
        <v>10.745000000000001</v>
      </c>
      <c r="M564" s="38">
        <f t="shared" si="137"/>
        <v>60</v>
      </c>
      <c r="N564" s="38">
        <f t="shared" si="138"/>
        <v>1</v>
      </c>
      <c r="O564" s="38">
        <f t="shared" si="139"/>
        <v>0</v>
      </c>
      <c r="P564" s="48">
        <v>11.28</v>
      </c>
      <c r="Q564" s="46">
        <v>30</v>
      </c>
      <c r="R564" s="46" t="s">
        <v>3373</v>
      </c>
      <c r="S564" s="48">
        <v>12.57</v>
      </c>
      <c r="T564" s="46">
        <v>30</v>
      </c>
      <c r="U564" s="46" t="s">
        <v>3372</v>
      </c>
      <c r="V564" s="48">
        <f t="shared" si="140"/>
        <v>11.925000000000001</v>
      </c>
      <c r="W564" s="46">
        <f t="shared" si="141"/>
        <v>60</v>
      </c>
      <c r="X564" s="46">
        <f t="shared" si="142"/>
        <v>1</v>
      </c>
      <c r="Y564" s="46">
        <f t="shared" si="143"/>
        <v>0</v>
      </c>
      <c r="Z564" s="46">
        <f t="shared" si="144"/>
        <v>2</v>
      </c>
      <c r="AA564" s="46">
        <f t="shared" si="145"/>
        <v>0</v>
      </c>
      <c r="AB564" s="46">
        <f t="shared" si="146"/>
        <v>2</v>
      </c>
      <c r="AC564" s="48">
        <f>IF(AB564=0,1,IF(AB564=1,0.99,IF(AB564=2,0.98,IF(AB564=3,0.97,IF(AB564=4,0.96,IF(AB564=5,0.95,IF(AB564=6,0.94)))))))</f>
        <v>0.98</v>
      </c>
      <c r="AD564" s="48">
        <f t="shared" si="147"/>
        <v>11.335000000000001</v>
      </c>
      <c r="AE564" s="48">
        <f t="shared" si="148"/>
        <v>11.1083</v>
      </c>
      <c r="AF564" s="46">
        <f t="shared" si="149"/>
        <v>120</v>
      </c>
      <c r="AG564" s="128" t="s">
        <v>3456</v>
      </c>
      <c r="AH564" s="128" t="s">
        <v>3453</v>
      </c>
      <c r="AI564" s="128" t="s">
        <v>3451</v>
      </c>
      <c r="AJ564" s="128" t="s">
        <v>3452</v>
      </c>
      <c r="AK564" s="128" t="s">
        <v>3459</v>
      </c>
      <c r="AL564" s="128" t="s">
        <v>3460</v>
      </c>
      <c r="AM564" s="128" t="s">
        <v>3455</v>
      </c>
      <c r="AN564" s="128" t="s">
        <v>3454</v>
      </c>
      <c r="AO564" s="128" t="s">
        <v>3457</v>
      </c>
      <c r="AP564" s="128" t="s">
        <v>3458</v>
      </c>
      <c r="AQ564" s="191"/>
    </row>
    <row r="565" spans="1:43" s="16" customFormat="1" ht="27.75">
      <c r="A565" s="43">
        <v>558</v>
      </c>
      <c r="B565" s="44" t="s">
        <v>1517</v>
      </c>
      <c r="C565" s="44" t="s">
        <v>1518</v>
      </c>
      <c r="D565" s="45" t="s">
        <v>1519</v>
      </c>
      <c r="E565" s="38">
        <v>15</v>
      </c>
      <c r="F565" s="48">
        <v>9.7899999999999991</v>
      </c>
      <c r="G565" s="46">
        <v>21</v>
      </c>
      <c r="H565" s="46" t="s">
        <v>3373</v>
      </c>
      <c r="I565" s="48">
        <v>10.210000000000001</v>
      </c>
      <c r="J565" s="46">
        <v>30</v>
      </c>
      <c r="K565" s="46" t="s">
        <v>3373</v>
      </c>
      <c r="L565" s="84">
        <f t="shared" si="136"/>
        <v>10</v>
      </c>
      <c r="M565" s="38">
        <f t="shared" si="137"/>
        <v>60</v>
      </c>
      <c r="N565" s="38">
        <f t="shared" si="138"/>
        <v>2</v>
      </c>
      <c r="O565" s="38">
        <f t="shared" si="139"/>
        <v>1</v>
      </c>
      <c r="P565" s="48">
        <v>8.51</v>
      </c>
      <c r="Q565" s="46">
        <v>10</v>
      </c>
      <c r="R565" s="46" t="s">
        <v>3373</v>
      </c>
      <c r="S565" s="48">
        <v>10.83</v>
      </c>
      <c r="T565" s="46">
        <v>30</v>
      </c>
      <c r="U565" s="46" t="s">
        <v>3373</v>
      </c>
      <c r="V565" s="48">
        <f t="shared" si="140"/>
        <v>9.67</v>
      </c>
      <c r="W565" s="46">
        <f t="shared" si="141"/>
        <v>40</v>
      </c>
      <c r="X565" s="46">
        <f t="shared" si="142"/>
        <v>2</v>
      </c>
      <c r="Y565" s="46">
        <f t="shared" si="143"/>
        <v>1</v>
      </c>
      <c r="Z565" s="46">
        <f t="shared" si="144"/>
        <v>4</v>
      </c>
      <c r="AA565" s="46">
        <f t="shared" si="145"/>
        <v>2</v>
      </c>
      <c r="AB565" s="46">
        <f t="shared" si="146"/>
        <v>6</v>
      </c>
      <c r="AC565" s="48">
        <f>IF(AB565=0,1,IF(AB565=1,0.99,IF(AB565=2,0.98,IF(AB565=3,0.97,IF(AB565=4,0.96,IF(AB565=5,0.95,IF(AB565=6,0.94)))))))</f>
        <v>0.94</v>
      </c>
      <c r="AD565" s="48">
        <f t="shared" si="147"/>
        <v>9.8350000000000009</v>
      </c>
      <c r="AE565" s="48">
        <f t="shared" si="148"/>
        <v>9.2448999999999995</v>
      </c>
      <c r="AF565" s="46">
        <f t="shared" si="149"/>
        <v>100</v>
      </c>
      <c r="AG565" s="128" t="s">
        <v>3451</v>
      </c>
      <c r="AH565" s="128" t="s">
        <v>3453</v>
      </c>
      <c r="AI565" s="128" t="s">
        <v>3456</v>
      </c>
      <c r="AJ565" s="128" t="s">
        <v>3452</v>
      </c>
      <c r="AK565" s="128" t="s">
        <v>3455</v>
      </c>
      <c r="AL565" s="128" t="s">
        <v>3454</v>
      </c>
      <c r="AM565" s="128" t="s">
        <v>3457</v>
      </c>
      <c r="AN565" s="128" t="s">
        <v>3460</v>
      </c>
      <c r="AO565" s="128" t="s">
        <v>3459</v>
      </c>
      <c r="AP565" s="128" t="s">
        <v>3458</v>
      </c>
      <c r="AQ565" s="191"/>
    </row>
    <row r="566" spans="1:43" s="16" customFormat="1" ht="27.75">
      <c r="A566" s="43">
        <v>559</v>
      </c>
      <c r="B566" s="37" t="s">
        <v>1520</v>
      </c>
      <c r="C566" s="37" t="s">
        <v>1521</v>
      </c>
      <c r="D566" s="38" t="s">
        <v>1522</v>
      </c>
      <c r="E566" s="38">
        <v>15</v>
      </c>
      <c r="F566" s="48">
        <v>10.88</v>
      </c>
      <c r="G566" s="46">
        <v>30</v>
      </c>
      <c r="H566" s="46" t="s">
        <v>3372</v>
      </c>
      <c r="I566" s="48">
        <v>11.04</v>
      </c>
      <c r="J566" s="46">
        <v>30</v>
      </c>
      <c r="K566" s="46" t="s">
        <v>3372</v>
      </c>
      <c r="L566" s="84">
        <f t="shared" si="136"/>
        <v>10.96</v>
      </c>
      <c r="M566" s="38">
        <f t="shared" si="137"/>
        <v>60</v>
      </c>
      <c r="N566" s="38">
        <f t="shared" si="138"/>
        <v>0</v>
      </c>
      <c r="O566" s="38">
        <f t="shared" si="139"/>
        <v>0</v>
      </c>
      <c r="P566" s="48">
        <v>9.76</v>
      </c>
      <c r="Q566" s="46">
        <v>13</v>
      </c>
      <c r="R566" s="46" t="s">
        <v>3372</v>
      </c>
      <c r="S566" s="48">
        <v>12.21</v>
      </c>
      <c r="T566" s="46">
        <v>30</v>
      </c>
      <c r="U566" s="46" t="s">
        <v>3372</v>
      </c>
      <c r="V566" s="48">
        <f t="shared" si="140"/>
        <v>10.984999999999999</v>
      </c>
      <c r="W566" s="46">
        <f t="shared" si="141"/>
        <v>60</v>
      </c>
      <c r="X566" s="46">
        <f t="shared" si="142"/>
        <v>0</v>
      </c>
      <c r="Y566" s="46">
        <f t="shared" si="143"/>
        <v>1</v>
      </c>
      <c r="Z566" s="46">
        <f t="shared" si="144"/>
        <v>0</v>
      </c>
      <c r="AA566" s="46">
        <f t="shared" si="145"/>
        <v>1</v>
      </c>
      <c r="AB566" s="46">
        <f t="shared" si="146"/>
        <v>1</v>
      </c>
      <c r="AC566" s="48">
        <f>IF(AB566=0,0.93,IF(AB566=1,0.92,IF(AB566=2,0.91,IF(AB566=3,0.9,IF(AB566=4,0.89,IF(AB566=5,0.88,IF(AB566=6,0.87)))))))</f>
        <v>0.92</v>
      </c>
      <c r="AD566" s="48">
        <f t="shared" si="147"/>
        <v>10.9725</v>
      </c>
      <c r="AE566" s="48">
        <f t="shared" si="148"/>
        <v>10.094700000000001</v>
      </c>
      <c r="AF566" s="46">
        <f t="shared" si="149"/>
        <v>120</v>
      </c>
      <c r="AG566" s="128" t="s">
        <v>3451</v>
      </c>
      <c r="AH566" s="128" t="s">
        <v>3453</v>
      </c>
      <c r="AI566" s="128" t="s">
        <v>3455</v>
      </c>
      <c r="AJ566" s="128" t="s">
        <v>3456</v>
      </c>
      <c r="AK566" s="128" t="s">
        <v>3454</v>
      </c>
      <c r="AL566" s="128" t="s">
        <v>3452</v>
      </c>
      <c r="AM566" s="128" t="s">
        <v>3457</v>
      </c>
      <c r="AN566" s="128" t="s">
        <v>3458</v>
      </c>
      <c r="AO566" s="128" t="s">
        <v>3460</v>
      </c>
      <c r="AP566" s="128" t="s">
        <v>3459</v>
      </c>
      <c r="AQ566" s="191"/>
    </row>
    <row r="567" spans="1:43" s="16" customFormat="1" ht="27.75">
      <c r="A567" s="43">
        <v>560</v>
      </c>
      <c r="B567" s="44" t="s">
        <v>1523</v>
      </c>
      <c r="C567" s="44" t="s">
        <v>1524</v>
      </c>
      <c r="D567" s="45" t="s">
        <v>1525</v>
      </c>
      <c r="E567" s="38">
        <v>15</v>
      </c>
      <c r="F567" s="48">
        <v>15.04</v>
      </c>
      <c r="G567" s="46">
        <v>30</v>
      </c>
      <c r="H567" s="46" t="s">
        <v>3372</v>
      </c>
      <c r="I567" s="48">
        <v>13.85</v>
      </c>
      <c r="J567" s="46">
        <v>30</v>
      </c>
      <c r="K567" s="46" t="s">
        <v>3372</v>
      </c>
      <c r="L567" s="84">
        <f t="shared" si="136"/>
        <v>14.445</v>
      </c>
      <c r="M567" s="38">
        <f t="shared" si="137"/>
        <v>60</v>
      </c>
      <c r="N567" s="38">
        <f t="shared" si="138"/>
        <v>0</v>
      </c>
      <c r="O567" s="38">
        <f t="shared" si="139"/>
        <v>0</v>
      </c>
      <c r="P567" s="48" t="s">
        <v>3509</v>
      </c>
      <c r="Q567" s="46" t="s">
        <v>3509</v>
      </c>
      <c r="R567" s="46" t="s">
        <v>3509</v>
      </c>
      <c r="S567" s="48" t="s">
        <v>3509</v>
      </c>
      <c r="T567" s="46" t="s">
        <v>3509</v>
      </c>
      <c r="U567" s="46" t="s">
        <v>3509</v>
      </c>
      <c r="V567" s="48" t="e">
        <f t="shared" si="140"/>
        <v>#VALUE!</v>
      </c>
      <c r="W567" s="46" t="e">
        <f t="shared" si="141"/>
        <v>#VALUE!</v>
      </c>
      <c r="X567" s="46">
        <f t="shared" si="142"/>
        <v>2</v>
      </c>
      <c r="Y567" s="46">
        <f t="shared" si="143"/>
        <v>0</v>
      </c>
      <c r="Z567" s="46">
        <f t="shared" si="144"/>
        <v>2</v>
      </c>
      <c r="AA567" s="46">
        <f t="shared" si="145"/>
        <v>0</v>
      </c>
      <c r="AB567" s="46">
        <f t="shared" si="146"/>
        <v>2</v>
      </c>
      <c r="AC567" s="48">
        <f>IF(AB567=0,1,IF(AB567=1,0.99,IF(AB567=2,0.98,IF(AB567=3,0.97,IF(AB567=4,0.96,IF(AB567=5,0.95,IF(AB567=6,0.94)))))))</f>
        <v>0.98</v>
      </c>
      <c r="AD567" s="48" t="e">
        <f t="shared" si="147"/>
        <v>#VALUE!</v>
      </c>
      <c r="AE567" s="48" t="e">
        <f t="shared" si="148"/>
        <v>#VALUE!</v>
      </c>
      <c r="AF567" s="46" t="e">
        <f t="shared" si="149"/>
        <v>#VALUE!</v>
      </c>
      <c r="AG567" s="128"/>
      <c r="AH567" s="128"/>
      <c r="AI567" s="128"/>
      <c r="AJ567" s="128"/>
      <c r="AK567" s="128"/>
      <c r="AL567" s="128"/>
      <c r="AM567" s="128"/>
      <c r="AN567" s="128"/>
      <c r="AO567" s="128"/>
      <c r="AP567" s="128"/>
      <c r="AQ567" s="191"/>
    </row>
    <row r="568" spans="1:43" s="16" customFormat="1" ht="27.75">
      <c r="A568" s="43">
        <v>561</v>
      </c>
      <c r="B568" s="44" t="s">
        <v>1383</v>
      </c>
      <c r="C568" s="44" t="s">
        <v>3467</v>
      </c>
      <c r="D568" s="45" t="s">
        <v>1526</v>
      </c>
      <c r="E568" s="38">
        <v>15</v>
      </c>
      <c r="F568" s="48">
        <v>13.01</v>
      </c>
      <c r="G568" s="46">
        <v>30</v>
      </c>
      <c r="H568" s="46" t="s">
        <v>3372</v>
      </c>
      <c r="I568" s="48">
        <v>7.43</v>
      </c>
      <c r="J568" s="46">
        <v>8</v>
      </c>
      <c r="K568" s="46" t="s">
        <v>3372</v>
      </c>
      <c r="L568" s="84">
        <f t="shared" si="136"/>
        <v>10.219999999999999</v>
      </c>
      <c r="M568" s="38">
        <f t="shared" si="137"/>
        <v>60</v>
      </c>
      <c r="N568" s="38">
        <f t="shared" si="138"/>
        <v>0</v>
      </c>
      <c r="O568" s="38">
        <f t="shared" si="139"/>
        <v>1</v>
      </c>
      <c r="P568" s="48">
        <v>9.8000000000000007</v>
      </c>
      <c r="Q568" s="46">
        <v>16</v>
      </c>
      <c r="R568" s="46" t="s">
        <v>3373</v>
      </c>
      <c r="S568" s="48">
        <v>13.78</v>
      </c>
      <c r="T568" s="46">
        <v>30</v>
      </c>
      <c r="U568" s="46" t="s">
        <v>3373</v>
      </c>
      <c r="V568" s="48">
        <f t="shared" si="140"/>
        <v>11.79</v>
      </c>
      <c r="W568" s="46">
        <f t="shared" si="141"/>
        <v>60</v>
      </c>
      <c r="X568" s="46">
        <f t="shared" si="142"/>
        <v>2</v>
      </c>
      <c r="Y568" s="46">
        <f t="shared" si="143"/>
        <v>1</v>
      </c>
      <c r="Z568" s="46">
        <f t="shared" si="144"/>
        <v>2</v>
      </c>
      <c r="AA568" s="46">
        <f t="shared" si="145"/>
        <v>2</v>
      </c>
      <c r="AB568" s="46">
        <f t="shared" si="146"/>
        <v>4</v>
      </c>
      <c r="AC568" s="48">
        <f>IF(AB568=0,1,IF(AB568=1,0.99,IF(AB568=2,0.98,IF(AB568=3,0.97,IF(AB568=4,0.96,IF(AB568=5,0.95,IF(AB568=6,0.94)))))))</f>
        <v>0.96</v>
      </c>
      <c r="AD568" s="48">
        <f t="shared" si="147"/>
        <v>11.004999999999999</v>
      </c>
      <c r="AE568" s="48">
        <f t="shared" si="148"/>
        <v>10.564799999999998</v>
      </c>
      <c r="AF568" s="46">
        <f t="shared" si="149"/>
        <v>120</v>
      </c>
      <c r="AG568" s="128" t="s">
        <v>3451</v>
      </c>
      <c r="AH568" s="128" t="s">
        <v>3453</v>
      </c>
      <c r="AI568" s="128" t="s">
        <v>3456</v>
      </c>
      <c r="AJ568" s="128" t="s">
        <v>3455</v>
      </c>
      <c r="AK568" s="128" t="s">
        <v>3452</v>
      </c>
      <c r="AL568" s="128" t="s">
        <v>3457</v>
      </c>
      <c r="AM568" s="128" t="s">
        <v>3454</v>
      </c>
      <c r="AN568" s="128" t="s">
        <v>3460</v>
      </c>
      <c r="AO568" s="128" t="s">
        <v>3459</v>
      </c>
      <c r="AP568" s="128" t="s">
        <v>3458</v>
      </c>
      <c r="AQ568" s="191"/>
    </row>
    <row r="569" spans="1:43" s="16" customFormat="1" ht="27.75">
      <c r="A569" s="43">
        <v>562</v>
      </c>
      <c r="B569" s="44" t="s">
        <v>1527</v>
      </c>
      <c r="C569" s="44" t="s">
        <v>1528</v>
      </c>
      <c r="D569" s="45" t="s">
        <v>1529</v>
      </c>
      <c r="E569" s="38">
        <v>15</v>
      </c>
      <c r="F569" s="48">
        <v>10</v>
      </c>
      <c r="G569" s="46">
        <v>30</v>
      </c>
      <c r="H569" s="46" t="s">
        <v>3373</v>
      </c>
      <c r="I569" s="48">
        <v>10</v>
      </c>
      <c r="J569" s="46">
        <v>30</v>
      </c>
      <c r="K569" s="46" t="s">
        <v>3373</v>
      </c>
      <c r="L569" s="84">
        <f t="shared" si="136"/>
        <v>10</v>
      </c>
      <c r="M569" s="38">
        <f t="shared" si="137"/>
        <v>60</v>
      </c>
      <c r="N569" s="38">
        <f t="shared" si="138"/>
        <v>2</v>
      </c>
      <c r="O569" s="38">
        <f t="shared" si="139"/>
        <v>0</v>
      </c>
      <c r="P569" s="48">
        <v>8.4499999999999993</v>
      </c>
      <c r="Q569" s="46">
        <v>10</v>
      </c>
      <c r="R569" s="46" t="s">
        <v>3373</v>
      </c>
      <c r="S569" s="48">
        <v>10.31</v>
      </c>
      <c r="T569" s="46">
        <v>30</v>
      </c>
      <c r="U569" s="46" t="s">
        <v>3372</v>
      </c>
      <c r="V569" s="48">
        <f t="shared" si="140"/>
        <v>9.379999999999999</v>
      </c>
      <c r="W569" s="46">
        <f t="shared" si="141"/>
        <v>40</v>
      </c>
      <c r="X569" s="46">
        <f t="shared" si="142"/>
        <v>1</v>
      </c>
      <c r="Y569" s="46">
        <f t="shared" si="143"/>
        <v>1</v>
      </c>
      <c r="Z569" s="46">
        <f t="shared" si="144"/>
        <v>3</v>
      </c>
      <c r="AA569" s="46">
        <f t="shared" si="145"/>
        <v>1</v>
      </c>
      <c r="AB569" s="46">
        <f t="shared" si="146"/>
        <v>4</v>
      </c>
      <c r="AC569" s="48">
        <f>IF(AB569=0,0.93,IF(AB569=1,0.92,IF(AB569=2,0.91,IF(AB569=3,0.9,IF(AB569=4,0.89,IF(AB569=5,0.88,IF(AB569=6,0.87)))))))</f>
        <v>0.89</v>
      </c>
      <c r="AD569" s="48">
        <f t="shared" si="147"/>
        <v>9.69</v>
      </c>
      <c r="AE569" s="48">
        <f t="shared" si="148"/>
        <v>8.6241000000000003</v>
      </c>
      <c r="AF569" s="46">
        <f t="shared" si="149"/>
        <v>100</v>
      </c>
      <c r="AG569" s="128" t="s">
        <v>3452</v>
      </c>
      <c r="AH569" s="128" t="s">
        <v>3456</v>
      </c>
      <c r="AI569" s="128" t="s">
        <v>3455</v>
      </c>
      <c r="AJ569" s="128" t="s">
        <v>3460</v>
      </c>
      <c r="AK569" s="128" t="s">
        <v>3459</v>
      </c>
      <c r="AL569" s="128" t="s">
        <v>3457</v>
      </c>
      <c r="AM569" s="128" t="s">
        <v>3451</v>
      </c>
      <c r="AN569" s="128" t="s">
        <v>3454</v>
      </c>
      <c r="AO569" s="128" t="s">
        <v>3453</v>
      </c>
      <c r="AP569" s="128" t="s">
        <v>3458</v>
      </c>
      <c r="AQ569" s="191"/>
    </row>
    <row r="570" spans="1:43" s="16" customFormat="1" ht="27.75">
      <c r="A570" s="43">
        <v>563</v>
      </c>
      <c r="B570" s="37" t="s">
        <v>2216</v>
      </c>
      <c r="C570" s="37" t="s">
        <v>1530</v>
      </c>
      <c r="D570" s="38" t="s">
        <v>1531</v>
      </c>
      <c r="E570" s="38">
        <v>15</v>
      </c>
      <c r="F570" s="48">
        <v>10.47</v>
      </c>
      <c r="G570" s="46">
        <v>30</v>
      </c>
      <c r="H570" s="46" t="s">
        <v>3373</v>
      </c>
      <c r="I570" s="48">
        <v>11.18</v>
      </c>
      <c r="J570" s="46">
        <v>30</v>
      </c>
      <c r="K570" s="46" t="s">
        <v>3372</v>
      </c>
      <c r="L570" s="84">
        <f t="shared" si="136"/>
        <v>10.824999999999999</v>
      </c>
      <c r="M570" s="38">
        <f t="shared" si="137"/>
        <v>60</v>
      </c>
      <c r="N570" s="38">
        <f t="shared" si="138"/>
        <v>1</v>
      </c>
      <c r="O570" s="38">
        <f t="shared" si="139"/>
        <v>0</v>
      </c>
      <c r="P570" s="48">
        <v>12.02</v>
      </c>
      <c r="Q570" s="46">
        <v>30</v>
      </c>
      <c r="R570" s="46" t="s">
        <v>3372</v>
      </c>
      <c r="S570" s="48">
        <v>13.85</v>
      </c>
      <c r="T570" s="46">
        <v>30</v>
      </c>
      <c r="U570" s="46" t="s">
        <v>3372</v>
      </c>
      <c r="V570" s="48">
        <f t="shared" si="140"/>
        <v>12.934999999999999</v>
      </c>
      <c r="W570" s="46">
        <f t="shared" si="141"/>
        <v>60</v>
      </c>
      <c r="X570" s="46">
        <f t="shared" si="142"/>
        <v>0</v>
      </c>
      <c r="Y570" s="46">
        <f t="shared" si="143"/>
        <v>0</v>
      </c>
      <c r="Z570" s="46">
        <f t="shared" si="144"/>
        <v>1</v>
      </c>
      <c r="AA570" s="46">
        <f t="shared" si="145"/>
        <v>0</v>
      </c>
      <c r="AB570" s="46">
        <f t="shared" si="146"/>
        <v>1</v>
      </c>
      <c r="AC570" s="48">
        <f>IF(AB570=0,1,IF(AB570=1,0.99,IF(AB570=2,0.98,IF(AB570=3,0.97,IF(AB570=4,0.96,IF(AB570=5,0.95,IF(AB570=6,0.94)))))))</f>
        <v>0.99</v>
      </c>
      <c r="AD570" s="48">
        <f t="shared" si="147"/>
        <v>11.879999999999999</v>
      </c>
      <c r="AE570" s="48">
        <f t="shared" si="148"/>
        <v>11.761199999999999</v>
      </c>
      <c r="AF570" s="46">
        <f t="shared" si="149"/>
        <v>120</v>
      </c>
      <c r="AG570" s="128" t="s">
        <v>3456</v>
      </c>
      <c r="AH570" s="128" t="s">
        <v>3452</v>
      </c>
      <c r="AI570" s="128" t="s">
        <v>3454</v>
      </c>
      <c r="AJ570" s="128" t="s">
        <v>3451</v>
      </c>
      <c r="AK570" s="128" t="s">
        <v>3459</v>
      </c>
      <c r="AL570" s="128" t="s">
        <v>3455</v>
      </c>
      <c r="AM570" s="128" t="s">
        <v>3458</v>
      </c>
      <c r="AN570" s="128" t="s">
        <v>3457</v>
      </c>
      <c r="AO570" s="128" t="s">
        <v>3460</v>
      </c>
      <c r="AP570" s="128" t="s">
        <v>3453</v>
      </c>
      <c r="AQ570" s="191"/>
    </row>
    <row r="571" spans="1:43" s="16" customFormat="1" ht="27.75">
      <c r="A571" s="43">
        <v>564</v>
      </c>
      <c r="B571" s="37" t="s">
        <v>1532</v>
      </c>
      <c r="C571" s="37" t="s">
        <v>3468</v>
      </c>
      <c r="D571" s="38" t="s">
        <v>1534</v>
      </c>
      <c r="E571" s="38">
        <v>15</v>
      </c>
      <c r="F571" s="48">
        <v>11.12</v>
      </c>
      <c r="G571" s="46">
        <v>30</v>
      </c>
      <c r="H571" s="46" t="s">
        <v>3373</v>
      </c>
      <c r="I571" s="48">
        <v>10</v>
      </c>
      <c r="J571" s="46">
        <v>30</v>
      </c>
      <c r="K571" s="46" t="s">
        <v>3373</v>
      </c>
      <c r="L571" s="84">
        <f t="shared" si="136"/>
        <v>10.559999999999999</v>
      </c>
      <c r="M571" s="38">
        <f t="shared" si="137"/>
        <v>60</v>
      </c>
      <c r="N571" s="38">
        <f t="shared" si="138"/>
        <v>2</v>
      </c>
      <c r="O571" s="38">
        <f t="shared" si="139"/>
        <v>0</v>
      </c>
      <c r="P571" s="48">
        <v>10.38</v>
      </c>
      <c r="Q571" s="46">
        <v>30</v>
      </c>
      <c r="R571" s="46" t="s">
        <v>3372</v>
      </c>
      <c r="S571" s="48">
        <v>10.11</v>
      </c>
      <c r="T571" s="46">
        <v>30</v>
      </c>
      <c r="U571" s="46" t="s">
        <v>3372</v>
      </c>
      <c r="V571" s="48">
        <f t="shared" si="140"/>
        <v>10.245000000000001</v>
      </c>
      <c r="W571" s="46">
        <f t="shared" si="141"/>
        <v>60</v>
      </c>
      <c r="X571" s="46">
        <f t="shared" si="142"/>
        <v>0</v>
      </c>
      <c r="Y571" s="46">
        <f t="shared" si="143"/>
        <v>0</v>
      </c>
      <c r="Z571" s="46">
        <f t="shared" si="144"/>
        <v>2</v>
      </c>
      <c r="AA571" s="46">
        <f t="shared" si="145"/>
        <v>0</v>
      </c>
      <c r="AB571" s="46">
        <f t="shared" si="146"/>
        <v>2</v>
      </c>
      <c r="AC571" s="48">
        <f>IF(AB571=0,1,IF(AB571=1,0.99,IF(AB571=2,0.98,IF(AB571=3,0.97,IF(AB571=4,0.96,IF(AB571=5,0.95,IF(AB571=6,0.94)))))))</f>
        <v>0.98</v>
      </c>
      <c r="AD571" s="48">
        <f t="shared" si="147"/>
        <v>10.4025</v>
      </c>
      <c r="AE571" s="48">
        <f t="shared" si="148"/>
        <v>10.19445</v>
      </c>
      <c r="AF571" s="46">
        <f t="shared" si="149"/>
        <v>120</v>
      </c>
      <c r="AG571" s="128" t="s">
        <v>3456</v>
      </c>
      <c r="AH571" s="128" t="s">
        <v>3451</v>
      </c>
      <c r="AI571" s="128" t="s">
        <v>3455</v>
      </c>
      <c r="AJ571" s="128" t="s">
        <v>3452</v>
      </c>
      <c r="AK571" s="128" t="s">
        <v>3457</v>
      </c>
      <c r="AL571" s="128" t="s">
        <v>3454</v>
      </c>
      <c r="AM571" s="128" t="s">
        <v>3460</v>
      </c>
      <c r="AN571" s="128" t="s">
        <v>3453</v>
      </c>
      <c r="AO571" s="128" t="s">
        <v>3459</v>
      </c>
      <c r="AP571" s="128" t="s">
        <v>3458</v>
      </c>
      <c r="AQ571" s="191"/>
    </row>
    <row r="572" spans="1:43" s="16" customFormat="1" ht="27.75">
      <c r="A572" s="43">
        <v>565</v>
      </c>
      <c r="B572" s="37" t="s">
        <v>1535</v>
      </c>
      <c r="C572" s="37" t="s">
        <v>3469</v>
      </c>
      <c r="D572" s="38" t="s">
        <v>1536</v>
      </c>
      <c r="E572" s="38">
        <v>15</v>
      </c>
      <c r="F572" s="48">
        <v>12.64</v>
      </c>
      <c r="G572" s="46">
        <v>30</v>
      </c>
      <c r="H572" s="46" t="s">
        <v>3373</v>
      </c>
      <c r="I572" s="48">
        <v>10.59</v>
      </c>
      <c r="J572" s="46">
        <v>30</v>
      </c>
      <c r="K572" s="46" t="s">
        <v>3372</v>
      </c>
      <c r="L572" s="84">
        <f t="shared" si="136"/>
        <v>11.615</v>
      </c>
      <c r="M572" s="38">
        <f t="shared" si="137"/>
        <v>60</v>
      </c>
      <c r="N572" s="38">
        <f t="shared" si="138"/>
        <v>1</v>
      </c>
      <c r="O572" s="38">
        <f t="shared" si="139"/>
        <v>0</v>
      </c>
      <c r="P572" s="48">
        <v>10.039999999999999</v>
      </c>
      <c r="Q572" s="46">
        <v>30</v>
      </c>
      <c r="R572" s="46" t="s">
        <v>3372</v>
      </c>
      <c r="S572" s="48">
        <v>12.84</v>
      </c>
      <c r="T572" s="46">
        <v>30</v>
      </c>
      <c r="U572" s="46" t="s">
        <v>3372</v>
      </c>
      <c r="V572" s="48">
        <f t="shared" si="140"/>
        <v>11.44</v>
      </c>
      <c r="W572" s="46">
        <f t="shared" si="141"/>
        <v>60</v>
      </c>
      <c r="X572" s="46">
        <f t="shared" si="142"/>
        <v>0</v>
      </c>
      <c r="Y572" s="46">
        <f t="shared" si="143"/>
        <v>0</v>
      </c>
      <c r="Z572" s="46">
        <f t="shared" si="144"/>
        <v>1</v>
      </c>
      <c r="AA572" s="46">
        <f t="shared" si="145"/>
        <v>0</v>
      </c>
      <c r="AB572" s="46">
        <f t="shared" si="146"/>
        <v>1</v>
      </c>
      <c r="AC572" s="48">
        <f>IF(AB572=0,1,IF(AB572=1,0.99,IF(AB572=2,0.98,IF(AB572=3,0.97,IF(AB572=4,0.96,IF(AB572=5,0.95,IF(AB572=6,0.94)))))))</f>
        <v>0.99</v>
      </c>
      <c r="AD572" s="48">
        <f t="shared" si="147"/>
        <v>11.5275</v>
      </c>
      <c r="AE572" s="48">
        <f t="shared" si="148"/>
        <v>11.412224999999999</v>
      </c>
      <c r="AF572" s="46">
        <f t="shared" si="149"/>
        <v>120</v>
      </c>
      <c r="AG572" s="128" t="s">
        <v>3453</v>
      </c>
      <c r="AH572" s="128" t="s">
        <v>3452</v>
      </c>
      <c r="AI572" s="128" t="s">
        <v>3456</v>
      </c>
      <c r="AJ572" s="128" t="s">
        <v>3451</v>
      </c>
      <c r="AK572" s="128" t="s">
        <v>3454</v>
      </c>
      <c r="AL572" s="128" t="s">
        <v>3459</v>
      </c>
      <c r="AM572" s="128" t="s">
        <v>3457</v>
      </c>
      <c r="AN572" s="128" t="s">
        <v>3460</v>
      </c>
      <c r="AO572" s="128" t="s">
        <v>3455</v>
      </c>
      <c r="AP572" s="128" t="s">
        <v>3458</v>
      </c>
      <c r="AQ572" s="191"/>
    </row>
    <row r="573" spans="1:43" s="16" customFormat="1" ht="27.75">
      <c r="A573" s="43">
        <v>566</v>
      </c>
      <c r="B573" s="37" t="s">
        <v>1537</v>
      </c>
      <c r="C573" s="37" t="s">
        <v>1538</v>
      </c>
      <c r="D573" s="38" t="s">
        <v>1539</v>
      </c>
      <c r="E573" s="38">
        <v>15</v>
      </c>
      <c r="F573" s="48">
        <v>12.01</v>
      </c>
      <c r="G573" s="46">
        <v>30</v>
      </c>
      <c r="H573" s="46" t="s">
        <v>3372</v>
      </c>
      <c r="I573" s="48">
        <v>11.71</v>
      </c>
      <c r="J573" s="46">
        <v>30</v>
      </c>
      <c r="K573" s="46" t="s">
        <v>3372</v>
      </c>
      <c r="L573" s="84">
        <f t="shared" si="136"/>
        <v>11.86</v>
      </c>
      <c r="M573" s="38">
        <f t="shared" si="137"/>
        <v>60</v>
      </c>
      <c r="N573" s="38">
        <f t="shared" si="138"/>
        <v>0</v>
      </c>
      <c r="O573" s="38">
        <f t="shared" si="139"/>
        <v>0</v>
      </c>
      <c r="P573" s="48">
        <v>10.82</v>
      </c>
      <c r="Q573" s="46">
        <v>30</v>
      </c>
      <c r="R573" s="46" t="s">
        <v>3372</v>
      </c>
      <c r="S573" s="48">
        <v>9.82</v>
      </c>
      <c r="T573" s="46">
        <v>10</v>
      </c>
      <c r="U573" s="46" t="s">
        <v>3373</v>
      </c>
      <c r="V573" s="48">
        <f t="shared" si="140"/>
        <v>10.32</v>
      </c>
      <c r="W573" s="46">
        <f t="shared" si="141"/>
        <v>60</v>
      </c>
      <c r="X573" s="46">
        <f t="shared" si="142"/>
        <v>1</v>
      </c>
      <c r="Y573" s="46">
        <f t="shared" si="143"/>
        <v>1</v>
      </c>
      <c r="Z573" s="46">
        <f t="shared" si="144"/>
        <v>1</v>
      </c>
      <c r="AA573" s="46">
        <f t="shared" si="145"/>
        <v>1</v>
      </c>
      <c r="AB573" s="46">
        <f t="shared" si="146"/>
        <v>2</v>
      </c>
      <c r="AC573" s="48">
        <f>IF(AB573=0,0.93,IF(AB573=1,0.92,IF(AB573=2,0.91,IF(AB573=3,0.9,IF(AB573=4,0.89,IF(AB573=5,0.88,IF(AB573=6,0.87)))))))</f>
        <v>0.91</v>
      </c>
      <c r="AD573" s="48">
        <f t="shared" si="147"/>
        <v>11.09</v>
      </c>
      <c r="AE573" s="48">
        <f t="shared" si="148"/>
        <v>10.091900000000001</v>
      </c>
      <c r="AF573" s="46">
        <f t="shared" si="149"/>
        <v>120</v>
      </c>
      <c r="AG573" s="128" t="s">
        <v>3451</v>
      </c>
      <c r="AH573" s="128" t="s">
        <v>3453</v>
      </c>
      <c r="AI573" s="128" t="s">
        <v>3455</v>
      </c>
      <c r="AJ573" s="128" t="s">
        <v>3456</v>
      </c>
      <c r="AK573" s="128" t="s">
        <v>3454</v>
      </c>
      <c r="AL573" s="128" t="s">
        <v>3452</v>
      </c>
      <c r="AM573" s="128" t="s">
        <v>3457</v>
      </c>
      <c r="AN573" s="128" t="s">
        <v>3458</v>
      </c>
      <c r="AO573" s="128" t="s">
        <v>3460</v>
      </c>
      <c r="AP573" s="128" t="s">
        <v>3459</v>
      </c>
      <c r="AQ573" s="191"/>
    </row>
    <row r="574" spans="1:43" s="16" customFormat="1" ht="27.75">
      <c r="A574" s="43">
        <v>567</v>
      </c>
      <c r="B574" s="37" t="s">
        <v>1540</v>
      </c>
      <c r="C574" s="37" t="s">
        <v>1541</v>
      </c>
      <c r="D574" s="38" t="s">
        <v>1542</v>
      </c>
      <c r="E574" s="38">
        <v>15</v>
      </c>
      <c r="F574" s="48">
        <v>10.32</v>
      </c>
      <c r="G574" s="46">
        <v>30</v>
      </c>
      <c r="H574" s="46" t="s">
        <v>3372</v>
      </c>
      <c r="I574" s="48">
        <v>11.11</v>
      </c>
      <c r="J574" s="46">
        <v>30</v>
      </c>
      <c r="K574" s="46" t="s">
        <v>3373</v>
      </c>
      <c r="L574" s="84">
        <f t="shared" si="136"/>
        <v>10.715</v>
      </c>
      <c r="M574" s="38">
        <f t="shared" si="137"/>
        <v>60</v>
      </c>
      <c r="N574" s="38">
        <f t="shared" si="138"/>
        <v>1</v>
      </c>
      <c r="O574" s="38">
        <f t="shared" si="139"/>
        <v>0</v>
      </c>
      <c r="P574" s="48">
        <v>9.82</v>
      </c>
      <c r="Q574" s="46">
        <v>16</v>
      </c>
      <c r="R574" s="46" t="s">
        <v>3373</v>
      </c>
      <c r="S574" s="48">
        <v>12.08</v>
      </c>
      <c r="T574" s="46">
        <v>30</v>
      </c>
      <c r="U574" s="46" t="s">
        <v>3372</v>
      </c>
      <c r="V574" s="48">
        <f t="shared" si="140"/>
        <v>10.95</v>
      </c>
      <c r="W574" s="46">
        <f t="shared" si="141"/>
        <v>60</v>
      </c>
      <c r="X574" s="46">
        <f t="shared" si="142"/>
        <v>1</v>
      </c>
      <c r="Y574" s="46">
        <f t="shared" si="143"/>
        <v>1</v>
      </c>
      <c r="Z574" s="46">
        <f t="shared" si="144"/>
        <v>2</v>
      </c>
      <c r="AA574" s="46">
        <f t="shared" si="145"/>
        <v>1</v>
      </c>
      <c r="AB574" s="46">
        <f t="shared" si="146"/>
        <v>3</v>
      </c>
      <c r="AC574" s="48">
        <f>IF(AB574=0,1,IF(AB574=1,0.99,IF(AB574=2,0.98,IF(AB574=3,0.97,IF(AB574=4,0.96,IF(AB574=5,0.95,IF(AB574=6,0.94)))))))</f>
        <v>0.97</v>
      </c>
      <c r="AD574" s="48">
        <f t="shared" si="147"/>
        <v>10.8325</v>
      </c>
      <c r="AE574" s="48">
        <f t="shared" si="148"/>
        <v>10.507524999999999</v>
      </c>
      <c r="AF574" s="46">
        <f t="shared" si="149"/>
        <v>120</v>
      </c>
      <c r="AG574" s="128" t="s">
        <v>3453</v>
      </c>
      <c r="AH574" s="128" t="s">
        <v>3451</v>
      </c>
      <c r="AI574" s="128" t="s">
        <v>3452</v>
      </c>
      <c r="AJ574" s="128" t="s">
        <v>3456</v>
      </c>
      <c r="AK574" s="128" t="s">
        <v>3454</v>
      </c>
      <c r="AL574" s="128" t="s">
        <v>3455</v>
      </c>
      <c r="AM574" s="128" t="s">
        <v>3457</v>
      </c>
      <c r="AN574" s="128" t="s">
        <v>3460</v>
      </c>
      <c r="AO574" s="128" t="s">
        <v>3459</v>
      </c>
      <c r="AP574" s="128" t="s">
        <v>3458</v>
      </c>
      <c r="AQ574" s="191"/>
    </row>
    <row r="575" spans="1:43" s="16" customFormat="1" ht="27.75">
      <c r="A575" s="43">
        <v>568</v>
      </c>
      <c r="B575" s="37" t="s">
        <v>1543</v>
      </c>
      <c r="C575" s="37" t="s">
        <v>1544</v>
      </c>
      <c r="D575" s="38" t="s">
        <v>1545</v>
      </c>
      <c r="E575" s="38">
        <v>15</v>
      </c>
      <c r="F575" s="48">
        <v>12.16</v>
      </c>
      <c r="G575" s="46">
        <v>30</v>
      </c>
      <c r="H575" s="46" t="s">
        <v>3373</v>
      </c>
      <c r="I575" s="48">
        <v>11.07</v>
      </c>
      <c r="J575" s="46">
        <v>30</v>
      </c>
      <c r="K575" s="46" t="s">
        <v>3372</v>
      </c>
      <c r="L575" s="84">
        <f t="shared" si="136"/>
        <v>11.615</v>
      </c>
      <c r="M575" s="38">
        <f t="shared" si="137"/>
        <v>60</v>
      </c>
      <c r="N575" s="38">
        <f t="shared" si="138"/>
        <v>1</v>
      </c>
      <c r="O575" s="38">
        <f t="shared" si="139"/>
        <v>0</v>
      </c>
      <c r="P575" s="48">
        <v>10.69</v>
      </c>
      <c r="Q575" s="46">
        <v>30</v>
      </c>
      <c r="R575" s="46" t="s">
        <v>3373</v>
      </c>
      <c r="S575" s="48">
        <v>11.45</v>
      </c>
      <c r="T575" s="46">
        <v>30</v>
      </c>
      <c r="U575" s="46" t="s">
        <v>3372</v>
      </c>
      <c r="V575" s="48">
        <f t="shared" si="140"/>
        <v>11.07</v>
      </c>
      <c r="W575" s="46">
        <f t="shared" si="141"/>
        <v>60</v>
      </c>
      <c r="X575" s="46">
        <f t="shared" si="142"/>
        <v>1</v>
      </c>
      <c r="Y575" s="46">
        <f t="shared" si="143"/>
        <v>0</v>
      </c>
      <c r="Z575" s="46">
        <f t="shared" si="144"/>
        <v>2</v>
      </c>
      <c r="AA575" s="46">
        <f t="shared" si="145"/>
        <v>0</v>
      </c>
      <c r="AB575" s="46">
        <f t="shared" si="146"/>
        <v>2</v>
      </c>
      <c r="AC575" s="48">
        <f>IF(AB575=0,1,IF(AB575=1,0.99,IF(AB575=2,0.98,IF(AB575=3,0.97,IF(AB575=4,0.96,IF(AB575=5,0.95,IF(AB575=6,0.94)))))))</f>
        <v>0.98</v>
      </c>
      <c r="AD575" s="48">
        <f t="shared" si="147"/>
        <v>11.342500000000001</v>
      </c>
      <c r="AE575" s="48">
        <f t="shared" si="148"/>
        <v>11.11565</v>
      </c>
      <c r="AF575" s="46">
        <f t="shared" si="149"/>
        <v>120</v>
      </c>
      <c r="AG575" s="128" t="s">
        <v>3453</v>
      </c>
      <c r="AH575" s="128" t="s">
        <v>3454</v>
      </c>
      <c r="AI575" s="128" t="s">
        <v>3451</v>
      </c>
      <c r="AJ575" s="128" t="s">
        <v>3452</v>
      </c>
      <c r="AK575" s="128" t="s">
        <v>3455</v>
      </c>
      <c r="AL575" s="128" t="s">
        <v>3456</v>
      </c>
      <c r="AM575" s="128" t="s">
        <v>3457</v>
      </c>
      <c r="AN575" s="128" t="s">
        <v>3460</v>
      </c>
      <c r="AO575" s="128" t="s">
        <v>3458</v>
      </c>
      <c r="AP575" s="128" t="s">
        <v>3459</v>
      </c>
      <c r="AQ575" s="191"/>
    </row>
    <row r="576" spans="1:43" s="16" customFormat="1" ht="27.75">
      <c r="A576" s="43">
        <v>569</v>
      </c>
      <c r="B576" s="37" t="s">
        <v>1546</v>
      </c>
      <c r="C576" s="37" t="s">
        <v>1547</v>
      </c>
      <c r="D576" s="38" t="s">
        <v>1548</v>
      </c>
      <c r="E576" s="38">
        <v>15</v>
      </c>
      <c r="F576" s="48">
        <v>13.04</v>
      </c>
      <c r="G576" s="46">
        <v>30</v>
      </c>
      <c r="H576" s="46" t="s">
        <v>3372</v>
      </c>
      <c r="I576" s="48">
        <v>13.23</v>
      </c>
      <c r="J576" s="46">
        <v>30</v>
      </c>
      <c r="K576" s="46" t="s">
        <v>3372</v>
      </c>
      <c r="L576" s="84">
        <f t="shared" si="136"/>
        <v>13.135</v>
      </c>
      <c r="M576" s="38">
        <f t="shared" si="137"/>
        <v>60</v>
      </c>
      <c r="N576" s="38">
        <f t="shared" si="138"/>
        <v>0</v>
      </c>
      <c r="O576" s="38">
        <f t="shared" si="139"/>
        <v>0</v>
      </c>
      <c r="P576" s="48">
        <v>12.49</v>
      </c>
      <c r="Q576" s="46">
        <v>30</v>
      </c>
      <c r="R576" s="46" t="s">
        <v>3373</v>
      </c>
      <c r="S576" s="48">
        <v>14.09</v>
      </c>
      <c r="T576" s="46">
        <v>30</v>
      </c>
      <c r="U576" s="46" t="s">
        <v>3372</v>
      </c>
      <c r="V576" s="48">
        <f t="shared" si="140"/>
        <v>13.29</v>
      </c>
      <c r="W576" s="46">
        <f t="shared" si="141"/>
        <v>60</v>
      </c>
      <c r="X576" s="46">
        <f t="shared" si="142"/>
        <v>1</v>
      </c>
      <c r="Y576" s="46">
        <f t="shared" si="143"/>
        <v>0</v>
      </c>
      <c r="Z576" s="46">
        <f t="shared" si="144"/>
        <v>1</v>
      </c>
      <c r="AA576" s="46">
        <f t="shared" si="145"/>
        <v>0</v>
      </c>
      <c r="AB576" s="46">
        <f t="shared" si="146"/>
        <v>1</v>
      </c>
      <c r="AC576" s="48">
        <f>IF(AB576=0,1,IF(AB576=1,0.99,IF(AB576=2,0.98,IF(AB576=3,0.97,IF(AB576=4,0.96,IF(AB576=5,0.95,IF(AB576=6,0.94)))))))</f>
        <v>0.99</v>
      </c>
      <c r="AD576" s="48">
        <f t="shared" si="147"/>
        <v>13.212499999999999</v>
      </c>
      <c r="AE576" s="48">
        <f t="shared" si="148"/>
        <v>13.080374999999998</v>
      </c>
      <c r="AF576" s="46">
        <f t="shared" si="149"/>
        <v>120</v>
      </c>
      <c r="AG576" s="128" t="s">
        <v>3453</v>
      </c>
      <c r="AH576" s="128" t="s">
        <v>3456</v>
      </c>
      <c r="AI576" s="128" t="s">
        <v>3454</v>
      </c>
      <c r="AJ576" s="128" t="s">
        <v>3451</v>
      </c>
      <c r="AK576" s="128" t="s">
        <v>3452</v>
      </c>
      <c r="AL576" s="128" t="s">
        <v>3457</v>
      </c>
      <c r="AM576" s="128" t="s">
        <v>3455</v>
      </c>
      <c r="AN576" s="128" t="s">
        <v>3460</v>
      </c>
      <c r="AO576" s="128" t="s">
        <v>3458</v>
      </c>
      <c r="AP576" s="128" t="s">
        <v>3459</v>
      </c>
      <c r="AQ576" s="191"/>
    </row>
    <row r="577" spans="1:43" s="16" customFormat="1" ht="27.75">
      <c r="A577" s="43">
        <v>570</v>
      </c>
      <c r="B577" s="37" t="s">
        <v>1549</v>
      </c>
      <c r="C577" s="37" t="s">
        <v>609</v>
      </c>
      <c r="D577" s="38" t="s">
        <v>1550</v>
      </c>
      <c r="E577" s="38">
        <v>15</v>
      </c>
      <c r="F577" s="48">
        <v>10.49</v>
      </c>
      <c r="G577" s="46">
        <v>30</v>
      </c>
      <c r="H577" s="46" t="s">
        <v>3373</v>
      </c>
      <c r="I577" s="48">
        <v>10.199999999999999</v>
      </c>
      <c r="J577" s="46">
        <v>30</v>
      </c>
      <c r="K577" s="46" t="s">
        <v>3372</v>
      </c>
      <c r="L577" s="84">
        <f t="shared" si="136"/>
        <v>10.344999999999999</v>
      </c>
      <c r="M577" s="38">
        <f t="shared" si="137"/>
        <v>60</v>
      </c>
      <c r="N577" s="38">
        <f t="shared" si="138"/>
        <v>1</v>
      </c>
      <c r="O577" s="38">
        <f t="shared" si="139"/>
        <v>0</v>
      </c>
      <c r="P577" s="48">
        <v>10.39</v>
      </c>
      <c r="Q577" s="46">
        <v>30</v>
      </c>
      <c r="R577" s="46" t="s">
        <v>3373</v>
      </c>
      <c r="S577" s="48">
        <v>10.23</v>
      </c>
      <c r="T577" s="46">
        <v>30</v>
      </c>
      <c r="U577" s="46" t="s">
        <v>3373</v>
      </c>
      <c r="V577" s="48">
        <f t="shared" si="140"/>
        <v>10.31</v>
      </c>
      <c r="W577" s="46">
        <f t="shared" si="141"/>
        <v>60</v>
      </c>
      <c r="X577" s="46">
        <f t="shared" si="142"/>
        <v>2</v>
      </c>
      <c r="Y577" s="46">
        <f t="shared" si="143"/>
        <v>0</v>
      </c>
      <c r="Z577" s="46">
        <f t="shared" si="144"/>
        <v>3</v>
      </c>
      <c r="AA577" s="46">
        <f t="shared" si="145"/>
        <v>0</v>
      </c>
      <c r="AB577" s="46">
        <f t="shared" si="146"/>
        <v>3</v>
      </c>
      <c r="AC577" s="48">
        <f>IF(AB577=0,0.86,IF(AB577=1,0.85,IF(AB577=2,0.84,IF(AB577=3,0.83,IF(AB577=4,0.82,IF(AB577=5,0.81,IF(AB577=6,0.8)))))))</f>
        <v>0.83</v>
      </c>
      <c r="AD577" s="48">
        <f t="shared" si="147"/>
        <v>10.327500000000001</v>
      </c>
      <c r="AE577" s="48">
        <f t="shared" si="148"/>
        <v>8.5718250000000005</v>
      </c>
      <c r="AF577" s="46">
        <f t="shared" si="149"/>
        <v>120</v>
      </c>
      <c r="AG577" s="128" t="s">
        <v>3451</v>
      </c>
      <c r="AH577" s="128" t="s">
        <v>3452</v>
      </c>
      <c r="AI577" s="128" t="s">
        <v>3456</v>
      </c>
      <c r="AJ577" s="128" t="s">
        <v>3453</v>
      </c>
      <c r="AK577" s="128" t="s">
        <v>3454</v>
      </c>
      <c r="AL577" s="128" t="s">
        <v>3460</v>
      </c>
      <c r="AM577" s="128" t="s">
        <v>3457</v>
      </c>
      <c r="AN577" s="128" t="s">
        <v>3459</v>
      </c>
      <c r="AO577" s="128" t="s">
        <v>3458</v>
      </c>
      <c r="AP577" s="128" t="s">
        <v>3455</v>
      </c>
      <c r="AQ577" s="191"/>
    </row>
    <row r="578" spans="1:43" s="16" customFormat="1" ht="27.75">
      <c r="A578" s="43">
        <v>571</v>
      </c>
      <c r="B578" s="37" t="s">
        <v>1551</v>
      </c>
      <c r="C578" s="37" t="s">
        <v>1552</v>
      </c>
      <c r="D578" s="38" t="s">
        <v>1553</v>
      </c>
      <c r="E578" s="38">
        <v>15</v>
      </c>
      <c r="F578" s="48">
        <v>10.35</v>
      </c>
      <c r="G578" s="46">
        <v>30</v>
      </c>
      <c r="H578" s="46" t="s">
        <v>3372</v>
      </c>
      <c r="I578" s="48">
        <v>13.1</v>
      </c>
      <c r="J578" s="46">
        <v>30</v>
      </c>
      <c r="K578" s="46" t="s">
        <v>3373</v>
      </c>
      <c r="L578" s="84">
        <f t="shared" si="136"/>
        <v>11.725</v>
      </c>
      <c r="M578" s="38">
        <f t="shared" si="137"/>
        <v>60</v>
      </c>
      <c r="N578" s="38">
        <f t="shared" si="138"/>
        <v>1</v>
      </c>
      <c r="O578" s="38">
        <f t="shared" si="139"/>
        <v>0</v>
      </c>
      <c r="P578" s="48">
        <v>12.91</v>
      </c>
      <c r="Q578" s="46">
        <v>30</v>
      </c>
      <c r="R578" s="46" t="s">
        <v>3372</v>
      </c>
      <c r="S578" s="48">
        <v>13.92</v>
      </c>
      <c r="T578" s="46">
        <v>30</v>
      </c>
      <c r="U578" s="46" t="s">
        <v>3372</v>
      </c>
      <c r="V578" s="48">
        <f t="shared" si="140"/>
        <v>13.414999999999999</v>
      </c>
      <c r="W578" s="46">
        <f t="shared" si="141"/>
        <v>60</v>
      </c>
      <c r="X578" s="46">
        <f t="shared" si="142"/>
        <v>0</v>
      </c>
      <c r="Y578" s="46">
        <f t="shared" si="143"/>
        <v>0</v>
      </c>
      <c r="Z578" s="46">
        <f t="shared" si="144"/>
        <v>1</v>
      </c>
      <c r="AA578" s="46">
        <f t="shared" si="145"/>
        <v>0</v>
      </c>
      <c r="AB578" s="46">
        <f t="shared" si="146"/>
        <v>1</v>
      </c>
      <c r="AC578" s="48">
        <f>IF(AB578=0,1,IF(AB578=1,0.99,IF(AB578=2,0.98,IF(AB578=3,0.97,IF(AB578=4,0.96,IF(AB578=5,0.95,IF(AB578=6,0.94)))))))</f>
        <v>0.99</v>
      </c>
      <c r="AD578" s="48">
        <f t="shared" si="147"/>
        <v>12.57</v>
      </c>
      <c r="AE578" s="48">
        <f t="shared" si="148"/>
        <v>12.4443</v>
      </c>
      <c r="AF578" s="46">
        <f t="shared" si="149"/>
        <v>120</v>
      </c>
      <c r="AG578" s="128" t="s">
        <v>3453</v>
      </c>
      <c r="AH578" s="128" t="s">
        <v>3451</v>
      </c>
      <c r="AI578" s="128" t="s">
        <v>3452</v>
      </c>
      <c r="AJ578" s="128" t="s">
        <v>3454</v>
      </c>
      <c r="AK578" s="128" t="s">
        <v>3455</v>
      </c>
      <c r="AL578" s="128" t="s">
        <v>3456</v>
      </c>
      <c r="AM578" s="128" t="s">
        <v>3457</v>
      </c>
      <c r="AN578" s="128" t="s">
        <v>3460</v>
      </c>
      <c r="AO578" s="128" t="s">
        <v>3459</v>
      </c>
      <c r="AP578" s="128" t="s">
        <v>3458</v>
      </c>
      <c r="AQ578" s="191"/>
    </row>
    <row r="579" spans="1:43" s="16" customFormat="1" ht="27.75">
      <c r="A579" s="43">
        <v>572</v>
      </c>
      <c r="B579" s="37" t="s">
        <v>1554</v>
      </c>
      <c r="C579" s="37" t="s">
        <v>1555</v>
      </c>
      <c r="D579" s="38" t="s">
        <v>1556</v>
      </c>
      <c r="E579" s="38">
        <v>15</v>
      </c>
      <c r="F579" s="48">
        <v>10.27</v>
      </c>
      <c r="G579" s="46">
        <v>30</v>
      </c>
      <c r="H579" s="46" t="s">
        <v>3372</v>
      </c>
      <c r="I579" s="48">
        <v>10.08</v>
      </c>
      <c r="J579" s="46">
        <v>30</v>
      </c>
      <c r="K579" s="46" t="s">
        <v>3373</v>
      </c>
      <c r="L579" s="84">
        <f t="shared" si="136"/>
        <v>10.175000000000001</v>
      </c>
      <c r="M579" s="38">
        <f t="shared" si="137"/>
        <v>60</v>
      </c>
      <c r="N579" s="38">
        <f t="shared" si="138"/>
        <v>1</v>
      </c>
      <c r="O579" s="38">
        <f t="shared" si="139"/>
        <v>0</v>
      </c>
      <c r="P579" s="48" t="s">
        <v>3509</v>
      </c>
      <c r="Q579" s="46" t="s">
        <v>3509</v>
      </c>
      <c r="R579" s="46" t="s">
        <v>3509</v>
      </c>
      <c r="S579" s="48" t="s">
        <v>3509</v>
      </c>
      <c r="T579" s="46" t="s">
        <v>3509</v>
      </c>
      <c r="U579" s="46" t="s">
        <v>3509</v>
      </c>
      <c r="V579" s="48" t="e">
        <f t="shared" si="140"/>
        <v>#VALUE!</v>
      </c>
      <c r="W579" s="46" t="e">
        <f t="shared" si="141"/>
        <v>#VALUE!</v>
      </c>
      <c r="X579" s="46">
        <f t="shared" si="142"/>
        <v>2</v>
      </c>
      <c r="Y579" s="46">
        <f t="shared" si="143"/>
        <v>0</v>
      </c>
      <c r="Z579" s="46">
        <f t="shared" si="144"/>
        <v>3</v>
      </c>
      <c r="AA579" s="46">
        <f t="shared" si="145"/>
        <v>0</v>
      </c>
      <c r="AB579" s="46">
        <f t="shared" si="146"/>
        <v>3</v>
      </c>
      <c r="AC579" s="48">
        <f>IF(AB579=0,0.93,IF(AB579=1,0.92,IF(AB579=2,0.91,IF(AB579=3,0.9,IF(AB579=4,0.89,IF(AB579=5,0.88,IF(AB579=6,0.87)))))))</f>
        <v>0.9</v>
      </c>
      <c r="AD579" s="48" t="e">
        <f t="shared" si="147"/>
        <v>#VALUE!</v>
      </c>
      <c r="AE579" s="48" t="e">
        <f t="shared" si="148"/>
        <v>#VALUE!</v>
      </c>
      <c r="AF579" s="46" t="e">
        <f t="shared" si="149"/>
        <v>#VALUE!</v>
      </c>
      <c r="AG579" s="128"/>
      <c r="AH579" s="128"/>
      <c r="AI579" s="128"/>
      <c r="AJ579" s="128"/>
      <c r="AK579" s="128"/>
      <c r="AL579" s="128"/>
      <c r="AM579" s="128"/>
      <c r="AN579" s="128"/>
      <c r="AO579" s="128"/>
      <c r="AP579" s="128"/>
      <c r="AQ579" s="191"/>
    </row>
    <row r="580" spans="1:43" s="16" customFormat="1" ht="27.75">
      <c r="A580" s="43">
        <v>573</v>
      </c>
      <c r="B580" s="37" t="s">
        <v>1557</v>
      </c>
      <c r="C580" s="37" t="s">
        <v>1558</v>
      </c>
      <c r="D580" s="38" t="s">
        <v>1559</v>
      </c>
      <c r="E580" s="38">
        <v>15</v>
      </c>
      <c r="F580" s="48">
        <v>10.08</v>
      </c>
      <c r="G580" s="46">
        <v>30</v>
      </c>
      <c r="H580" s="46" t="s">
        <v>3372</v>
      </c>
      <c r="I580" s="48">
        <v>10.130000000000001</v>
      </c>
      <c r="J580" s="46">
        <v>30</v>
      </c>
      <c r="K580" s="46" t="s">
        <v>3373</v>
      </c>
      <c r="L580" s="84">
        <f t="shared" si="136"/>
        <v>10.105</v>
      </c>
      <c r="M580" s="38">
        <f t="shared" si="137"/>
        <v>60</v>
      </c>
      <c r="N580" s="38">
        <f t="shared" si="138"/>
        <v>1</v>
      </c>
      <c r="O580" s="38">
        <f t="shared" si="139"/>
        <v>0</v>
      </c>
      <c r="P580" s="48">
        <v>9.6300000000000008</v>
      </c>
      <c r="Q580" s="46">
        <v>7</v>
      </c>
      <c r="R580" s="46" t="s">
        <v>3373</v>
      </c>
      <c r="S580" s="48">
        <v>11.28</v>
      </c>
      <c r="T580" s="46">
        <v>30</v>
      </c>
      <c r="U580" s="46" t="s">
        <v>3372</v>
      </c>
      <c r="V580" s="48">
        <f t="shared" si="140"/>
        <v>10.455</v>
      </c>
      <c r="W580" s="46">
        <f t="shared" si="141"/>
        <v>60</v>
      </c>
      <c r="X580" s="46">
        <f t="shared" si="142"/>
        <v>1</v>
      </c>
      <c r="Y580" s="46">
        <f t="shared" si="143"/>
        <v>1</v>
      </c>
      <c r="Z580" s="46">
        <f t="shared" si="144"/>
        <v>2</v>
      </c>
      <c r="AA580" s="46">
        <f t="shared" si="145"/>
        <v>1</v>
      </c>
      <c r="AB580" s="46">
        <f t="shared" si="146"/>
        <v>3</v>
      </c>
      <c r="AC580" s="48">
        <f>IF(AB580=0,1,IF(AB580=1,0.99,IF(AB580=2,0.98,IF(AB580=3,0.97,IF(AB580=4,0.96,IF(AB580=5,0.95,IF(AB580=6,0.94)))))))</f>
        <v>0.97</v>
      </c>
      <c r="AD580" s="48">
        <f t="shared" si="147"/>
        <v>10.280000000000001</v>
      </c>
      <c r="AE580" s="48">
        <f t="shared" si="148"/>
        <v>9.9716000000000005</v>
      </c>
      <c r="AF580" s="46">
        <f t="shared" si="149"/>
        <v>120</v>
      </c>
      <c r="AG580" s="128" t="s">
        <v>3451</v>
      </c>
      <c r="AH580" s="128" t="s">
        <v>3453</v>
      </c>
      <c r="AI580" s="128" t="s">
        <v>3456</v>
      </c>
      <c r="AJ580" s="128" t="s">
        <v>3452</v>
      </c>
      <c r="AK580" s="128" t="s">
        <v>3454</v>
      </c>
      <c r="AL580" s="128" t="s">
        <v>3455</v>
      </c>
      <c r="AM580" s="128" t="s">
        <v>3460</v>
      </c>
      <c r="AN580" s="128" t="s">
        <v>3457</v>
      </c>
      <c r="AO580" s="128" t="s">
        <v>3459</v>
      </c>
      <c r="AP580" s="128" t="s">
        <v>3458</v>
      </c>
      <c r="AQ580" s="191"/>
    </row>
    <row r="581" spans="1:43" s="16" customFormat="1" ht="27.75">
      <c r="A581" s="43">
        <v>574</v>
      </c>
      <c r="B581" s="37" t="s">
        <v>1560</v>
      </c>
      <c r="C581" s="37" t="s">
        <v>3470</v>
      </c>
      <c r="D581" s="38" t="s">
        <v>1561</v>
      </c>
      <c r="E581" s="38">
        <v>15</v>
      </c>
      <c r="F581" s="48">
        <v>13.33</v>
      </c>
      <c r="G581" s="46">
        <v>30</v>
      </c>
      <c r="H581" s="46" t="s">
        <v>3372</v>
      </c>
      <c r="I581" s="48">
        <v>11.77</v>
      </c>
      <c r="J581" s="46">
        <v>30</v>
      </c>
      <c r="K581" s="46" t="s">
        <v>3372</v>
      </c>
      <c r="L581" s="84">
        <f t="shared" si="136"/>
        <v>12.55</v>
      </c>
      <c r="M581" s="38">
        <f t="shared" si="137"/>
        <v>60</v>
      </c>
      <c r="N581" s="38">
        <f t="shared" si="138"/>
        <v>0</v>
      </c>
      <c r="O581" s="38">
        <f t="shared" si="139"/>
        <v>0</v>
      </c>
      <c r="P581" s="48">
        <v>12.25</v>
      </c>
      <c r="Q581" s="46">
        <v>30</v>
      </c>
      <c r="R581" s="46" t="s">
        <v>3372</v>
      </c>
      <c r="S581" s="48">
        <v>12.54</v>
      </c>
      <c r="T581" s="46">
        <v>30</v>
      </c>
      <c r="U581" s="46" t="s">
        <v>3372</v>
      </c>
      <c r="V581" s="48">
        <f t="shared" si="140"/>
        <v>12.395</v>
      </c>
      <c r="W581" s="46">
        <f t="shared" si="141"/>
        <v>60</v>
      </c>
      <c r="X581" s="46">
        <f t="shared" si="142"/>
        <v>0</v>
      </c>
      <c r="Y581" s="46">
        <f t="shared" si="143"/>
        <v>0</v>
      </c>
      <c r="Z581" s="46">
        <f t="shared" si="144"/>
        <v>0</v>
      </c>
      <c r="AA581" s="46">
        <f t="shared" si="145"/>
        <v>0</v>
      </c>
      <c r="AB581" s="46">
        <f t="shared" si="146"/>
        <v>0</v>
      </c>
      <c r="AC581" s="48">
        <f>IF(AB581=0,0.93,IF(AB581=1,0.92,IF(AB581=2,0.91,IF(AB581=3,0.9,IF(AB581=4,0.89,IF(AB581=5,0.88,IF(AB581=6,0.87)))))))</f>
        <v>0.93</v>
      </c>
      <c r="AD581" s="48">
        <f t="shared" si="147"/>
        <v>12.4725</v>
      </c>
      <c r="AE581" s="48">
        <f t="shared" si="148"/>
        <v>11.599425</v>
      </c>
      <c r="AF581" s="46">
        <f t="shared" si="149"/>
        <v>120</v>
      </c>
      <c r="AG581" s="128" t="s">
        <v>3453</v>
      </c>
      <c r="AH581" s="128" t="s">
        <v>3451</v>
      </c>
      <c r="AI581" s="128" t="s">
        <v>3456</v>
      </c>
      <c r="AJ581" s="128" t="s">
        <v>3457</v>
      </c>
      <c r="AK581" s="128" t="s">
        <v>3455</v>
      </c>
      <c r="AL581" s="128" t="s">
        <v>3452</v>
      </c>
      <c r="AM581" s="128" t="s">
        <v>3454</v>
      </c>
      <c r="AN581" s="128" t="s">
        <v>3459</v>
      </c>
      <c r="AO581" s="128" t="s">
        <v>3460</v>
      </c>
      <c r="AP581" s="128" t="s">
        <v>3458</v>
      </c>
      <c r="AQ581" s="191"/>
    </row>
    <row r="582" spans="1:43" s="16" customFormat="1" ht="27.75">
      <c r="A582" s="43">
        <v>575</v>
      </c>
      <c r="B582" s="37" t="s">
        <v>1562</v>
      </c>
      <c r="C582" s="37" t="s">
        <v>201</v>
      </c>
      <c r="D582" s="38" t="s">
        <v>1563</v>
      </c>
      <c r="E582" s="38">
        <v>15</v>
      </c>
      <c r="F582" s="48">
        <v>10.72</v>
      </c>
      <c r="G582" s="46">
        <v>30</v>
      </c>
      <c r="H582" s="46" t="s">
        <v>3373</v>
      </c>
      <c r="I582" s="48">
        <v>11.15</v>
      </c>
      <c r="J582" s="46">
        <v>30</v>
      </c>
      <c r="K582" s="46" t="s">
        <v>3373</v>
      </c>
      <c r="L582" s="84">
        <f t="shared" si="136"/>
        <v>10.935</v>
      </c>
      <c r="M582" s="38">
        <f t="shared" si="137"/>
        <v>60</v>
      </c>
      <c r="N582" s="38">
        <f t="shared" si="138"/>
        <v>2</v>
      </c>
      <c r="O582" s="38">
        <f t="shared" si="139"/>
        <v>0</v>
      </c>
      <c r="P582" s="48">
        <v>10.4</v>
      </c>
      <c r="Q582" s="46">
        <v>30</v>
      </c>
      <c r="R582" s="46" t="s">
        <v>3372</v>
      </c>
      <c r="S582" s="48">
        <v>11.51</v>
      </c>
      <c r="T582" s="46">
        <v>30</v>
      </c>
      <c r="U582" s="46" t="s">
        <v>3372</v>
      </c>
      <c r="V582" s="48">
        <f t="shared" si="140"/>
        <v>10.955</v>
      </c>
      <c r="W582" s="46">
        <f t="shared" si="141"/>
        <v>60</v>
      </c>
      <c r="X582" s="46">
        <f t="shared" si="142"/>
        <v>0</v>
      </c>
      <c r="Y582" s="46">
        <f t="shared" si="143"/>
        <v>0</v>
      </c>
      <c r="Z582" s="46">
        <f t="shared" si="144"/>
        <v>2</v>
      </c>
      <c r="AA582" s="46">
        <f t="shared" si="145"/>
        <v>0</v>
      </c>
      <c r="AB582" s="46">
        <f t="shared" si="146"/>
        <v>2</v>
      </c>
      <c r="AC582" s="48">
        <f>IF(AB582=0,1,IF(AB582=1,0.99,IF(AB582=2,0.98,IF(AB582=3,0.97,IF(AB582=4,0.96,IF(AB582=5,0.95,IF(AB582=6,0.94)))))))</f>
        <v>0.98</v>
      </c>
      <c r="AD582" s="48">
        <f t="shared" si="147"/>
        <v>10.945</v>
      </c>
      <c r="AE582" s="48">
        <f t="shared" si="148"/>
        <v>10.726100000000001</v>
      </c>
      <c r="AF582" s="46">
        <f t="shared" si="149"/>
        <v>120</v>
      </c>
      <c r="AG582" s="128" t="s">
        <v>3451</v>
      </c>
      <c r="AH582" s="128" t="s">
        <v>3454</v>
      </c>
      <c r="AI582" s="128" t="s">
        <v>3452</v>
      </c>
      <c r="AJ582" s="128" t="s">
        <v>3457</v>
      </c>
      <c r="AK582" s="128" t="s">
        <v>3456</v>
      </c>
      <c r="AL582" s="128" t="s">
        <v>3453</v>
      </c>
      <c r="AM582" s="128" t="s">
        <v>3455</v>
      </c>
      <c r="AN582" s="128" t="s">
        <v>3459</v>
      </c>
      <c r="AO582" s="128" t="s">
        <v>3460</v>
      </c>
      <c r="AP582" s="128" t="s">
        <v>3458</v>
      </c>
      <c r="AQ582" s="191"/>
    </row>
    <row r="583" spans="1:43" s="16" customFormat="1" ht="27.75">
      <c r="A583" s="43">
        <v>576</v>
      </c>
      <c r="B583" s="37" t="s">
        <v>367</v>
      </c>
      <c r="C583" s="37" t="s">
        <v>1564</v>
      </c>
      <c r="D583" s="38" t="s">
        <v>1565</v>
      </c>
      <c r="E583" s="38">
        <v>15</v>
      </c>
      <c r="F583" s="48">
        <v>10.53</v>
      </c>
      <c r="G583" s="46">
        <v>30</v>
      </c>
      <c r="H583" s="46" t="s">
        <v>3373</v>
      </c>
      <c r="I583" s="48">
        <v>10.130000000000001</v>
      </c>
      <c r="J583" s="46">
        <v>30</v>
      </c>
      <c r="K583" s="46" t="s">
        <v>3373</v>
      </c>
      <c r="L583" s="84">
        <f t="shared" ref="L583:L646" si="151">(F583+I583)/2</f>
        <v>10.33</v>
      </c>
      <c r="M583" s="38">
        <f t="shared" ref="M583:M646" si="152">IF(L583&gt;=10,60,G583+J583)</f>
        <v>60</v>
      </c>
      <c r="N583" s="38">
        <f t="shared" ref="N583:N646" si="153">IF(H583="ACC",0,1)+IF(K583="ACC",0,1)</f>
        <v>2</v>
      </c>
      <c r="O583" s="38">
        <f t="shared" ref="O583:O646" si="154">IF(F583&lt;10,1,(IF(I583&lt;10,1,0)))</f>
        <v>0</v>
      </c>
      <c r="P583" s="48">
        <v>12.95</v>
      </c>
      <c r="Q583" s="46">
        <v>30</v>
      </c>
      <c r="R583" s="46" t="s">
        <v>3372</v>
      </c>
      <c r="S583" s="48">
        <v>12.19</v>
      </c>
      <c r="T583" s="46">
        <v>30</v>
      </c>
      <c r="U583" s="46" t="s">
        <v>3372</v>
      </c>
      <c r="V583" s="48">
        <f t="shared" ref="V583:V646" si="155">(P583+S583)/2</f>
        <v>12.57</v>
      </c>
      <c r="W583" s="46">
        <f t="shared" ref="W583:W646" si="156">IF(V583&gt;=10,60,Q583+T583)</f>
        <v>60</v>
      </c>
      <c r="X583" s="46">
        <f t="shared" ref="X583:X646" si="157">IF(R583="ACC",0,1)+IF(U583="ACC",0,1)</f>
        <v>0</v>
      </c>
      <c r="Y583" s="46">
        <f t="shared" ref="Y583:Y646" si="158">IF(P583&lt;10,1,(IF(S583&lt;10,1,0)))</f>
        <v>0</v>
      </c>
      <c r="Z583" s="46">
        <f t="shared" ref="Z583:Z646" si="159">N583+X583</f>
        <v>2</v>
      </c>
      <c r="AA583" s="46">
        <f t="shared" ref="AA583:AA646" si="160">O583+Y583</f>
        <v>0</v>
      </c>
      <c r="AB583" s="46">
        <f t="shared" ref="AB583:AB646" si="161">Z583+AA583</f>
        <v>2</v>
      </c>
      <c r="AC583" s="48">
        <f>IF(AB583=0,0.93,IF(AB583=1,0.92,IF(AB583=2,0.91,IF(AB583=3,0.9,IF(AB583=4,0.89,IF(AB583=5,0.88,IF(AB583=6,0.87)))))))</f>
        <v>0.91</v>
      </c>
      <c r="AD583" s="48">
        <f t="shared" ref="AD583:AD646" si="162">AVERAGE(L583,V583)</f>
        <v>11.45</v>
      </c>
      <c r="AE583" s="48">
        <f t="shared" ref="AE583:AE646" si="163">AC583*AD583</f>
        <v>10.419499999999999</v>
      </c>
      <c r="AF583" s="46">
        <f t="shared" ref="AF583:AF646" si="164">M583+W583</f>
        <v>120</v>
      </c>
      <c r="AG583" s="128" t="s">
        <v>3453</v>
      </c>
      <c r="AH583" s="128" t="s">
        <v>3451</v>
      </c>
      <c r="AI583" s="128" t="s">
        <v>3457</v>
      </c>
      <c r="AJ583" s="128" t="s">
        <v>3456</v>
      </c>
      <c r="AK583" s="128" t="s">
        <v>3454</v>
      </c>
      <c r="AL583" s="128" t="s">
        <v>3460</v>
      </c>
      <c r="AM583" s="128" t="s">
        <v>3455</v>
      </c>
      <c r="AN583" s="128" t="s">
        <v>3459</v>
      </c>
      <c r="AO583" s="128" t="s">
        <v>3452</v>
      </c>
      <c r="AP583" s="128" t="s">
        <v>3458</v>
      </c>
      <c r="AQ583" s="191"/>
    </row>
    <row r="584" spans="1:43" s="16" customFormat="1" ht="27.75">
      <c r="A584" s="43">
        <v>577</v>
      </c>
      <c r="B584" s="37" t="s">
        <v>1566</v>
      </c>
      <c r="C584" s="37" t="s">
        <v>785</v>
      </c>
      <c r="D584" s="38" t="s">
        <v>1567</v>
      </c>
      <c r="E584" s="38">
        <v>15</v>
      </c>
      <c r="F584" s="48">
        <v>13.38</v>
      </c>
      <c r="G584" s="46">
        <v>30</v>
      </c>
      <c r="H584" s="46" t="s">
        <v>3372</v>
      </c>
      <c r="I584" s="48">
        <v>11.06</v>
      </c>
      <c r="J584" s="46">
        <v>30</v>
      </c>
      <c r="K584" s="46" t="s">
        <v>3372</v>
      </c>
      <c r="L584" s="84">
        <f t="shared" si="151"/>
        <v>12.22</v>
      </c>
      <c r="M584" s="38">
        <f t="shared" si="152"/>
        <v>60</v>
      </c>
      <c r="N584" s="38">
        <f t="shared" si="153"/>
        <v>0</v>
      </c>
      <c r="O584" s="38">
        <f t="shared" si="154"/>
        <v>0</v>
      </c>
      <c r="P584" s="48">
        <v>11.71</v>
      </c>
      <c r="Q584" s="46">
        <v>30</v>
      </c>
      <c r="R584" s="46" t="s">
        <v>3372</v>
      </c>
      <c r="S584" s="48">
        <v>12.96</v>
      </c>
      <c r="T584" s="46">
        <v>30</v>
      </c>
      <c r="U584" s="46" t="s">
        <v>3372</v>
      </c>
      <c r="V584" s="48">
        <f t="shared" si="155"/>
        <v>12.335000000000001</v>
      </c>
      <c r="W584" s="46">
        <f t="shared" si="156"/>
        <v>60</v>
      </c>
      <c r="X584" s="46">
        <f t="shared" si="157"/>
        <v>0</v>
      </c>
      <c r="Y584" s="46">
        <f t="shared" si="158"/>
        <v>0</v>
      </c>
      <c r="Z584" s="46">
        <f t="shared" si="159"/>
        <v>0</v>
      </c>
      <c r="AA584" s="46">
        <f t="shared" si="160"/>
        <v>0</v>
      </c>
      <c r="AB584" s="46">
        <f t="shared" si="161"/>
        <v>0</v>
      </c>
      <c r="AC584" s="48">
        <f>IF(AB584=0,1,IF(AB584=1,0.99,IF(AB584=2,0.98,IF(AB584=3,0.97,IF(AB584=4,0.96,IF(AB584=5,0.95,IF(AB584=6,0.94)))))))</f>
        <v>1</v>
      </c>
      <c r="AD584" s="48">
        <f t="shared" si="162"/>
        <v>12.2775</v>
      </c>
      <c r="AE584" s="48">
        <f t="shared" si="163"/>
        <v>12.2775</v>
      </c>
      <c r="AF584" s="46">
        <f t="shared" si="164"/>
        <v>120</v>
      </c>
      <c r="AG584" s="128" t="s">
        <v>3453</v>
      </c>
      <c r="AH584" s="128" t="s">
        <v>3455</v>
      </c>
      <c r="AI584" s="128" t="s">
        <v>3451</v>
      </c>
      <c r="AJ584" s="128" t="s">
        <v>3452</v>
      </c>
      <c r="AK584" s="128" t="s">
        <v>3456</v>
      </c>
      <c r="AL584" s="128" t="s">
        <v>3454</v>
      </c>
      <c r="AM584" s="128" t="s">
        <v>3457</v>
      </c>
      <c r="AN584" s="128" t="s">
        <v>3460</v>
      </c>
      <c r="AO584" s="128" t="s">
        <v>3458</v>
      </c>
      <c r="AP584" s="128" t="s">
        <v>3459</v>
      </c>
      <c r="AQ584" s="191"/>
    </row>
    <row r="585" spans="1:43" s="16" customFormat="1" ht="27.75">
      <c r="A585" s="43">
        <v>578</v>
      </c>
      <c r="B585" s="37" t="s">
        <v>1568</v>
      </c>
      <c r="C585" s="37" t="s">
        <v>1569</v>
      </c>
      <c r="D585" s="38" t="s">
        <v>1570</v>
      </c>
      <c r="E585" s="38">
        <v>15</v>
      </c>
      <c r="F585" s="48">
        <v>12.49</v>
      </c>
      <c r="G585" s="46">
        <v>30</v>
      </c>
      <c r="H585" s="46" t="s">
        <v>3372</v>
      </c>
      <c r="I585" s="48">
        <v>10.64</v>
      </c>
      <c r="J585" s="46">
        <v>30</v>
      </c>
      <c r="K585" s="46" t="s">
        <v>3372</v>
      </c>
      <c r="L585" s="84">
        <f t="shared" si="151"/>
        <v>11.565000000000001</v>
      </c>
      <c r="M585" s="38">
        <f t="shared" si="152"/>
        <v>60</v>
      </c>
      <c r="N585" s="38">
        <f t="shared" si="153"/>
        <v>0</v>
      </c>
      <c r="O585" s="38">
        <f t="shared" si="154"/>
        <v>0</v>
      </c>
      <c r="P585" s="48">
        <v>11.09</v>
      </c>
      <c r="Q585" s="46">
        <v>30</v>
      </c>
      <c r="R585" s="46" t="s">
        <v>3372</v>
      </c>
      <c r="S585" s="48">
        <v>13.81</v>
      </c>
      <c r="T585" s="46">
        <v>30</v>
      </c>
      <c r="U585" s="46" t="s">
        <v>3372</v>
      </c>
      <c r="V585" s="48">
        <f t="shared" si="155"/>
        <v>12.45</v>
      </c>
      <c r="W585" s="46">
        <f t="shared" si="156"/>
        <v>60</v>
      </c>
      <c r="X585" s="46">
        <f t="shared" si="157"/>
        <v>0</v>
      </c>
      <c r="Y585" s="46">
        <f t="shared" si="158"/>
        <v>0</v>
      </c>
      <c r="Z585" s="46">
        <f t="shared" si="159"/>
        <v>0</v>
      </c>
      <c r="AA585" s="46">
        <f t="shared" si="160"/>
        <v>0</v>
      </c>
      <c r="AB585" s="46">
        <f t="shared" si="161"/>
        <v>0</v>
      </c>
      <c r="AC585" s="48">
        <f>IF(AB585=0,0.93,IF(AB585=1,0.92,IF(AB585=2,0.91,IF(AB585=3,0.9,IF(AB585=4,0.89,IF(AB585=5,0.88,IF(AB585=6,0.87)))))))</f>
        <v>0.93</v>
      </c>
      <c r="AD585" s="48">
        <f t="shared" si="162"/>
        <v>12.0075</v>
      </c>
      <c r="AE585" s="48">
        <f t="shared" si="163"/>
        <v>11.166975000000001</v>
      </c>
      <c r="AF585" s="46">
        <f t="shared" si="164"/>
        <v>120</v>
      </c>
      <c r="AG585" s="128" t="s">
        <v>3454</v>
      </c>
      <c r="AH585" s="128" t="s">
        <v>3452</v>
      </c>
      <c r="AI585" s="128" t="s">
        <v>3456</v>
      </c>
      <c r="AJ585" s="128" t="s">
        <v>3457</v>
      </c>
      <c r="AK585" s="128" t="s">
        <v>3453</v>
      </c>
      <c r="AL585" s="128" t="s">
        <v>3451</v>
      </c>
      <c r="AM585" s="128" t="s">
        <v>3455</v>
      </c>
      <c r="AN585" s="128" t="s">
        <v>3460</v>
      </c>
      <c r="AO585" s="128" t="s">
        <v>3459</v>
      </c>
      <c r="AP585" s="128" t="s">
        <v>3458</v>
      </c>
      <c r="AQ585" s="191"/>
    </row>
    <row r="586" spans="1:43" s="16" customFormat="1" ht="27.75">
      <c r="A586" s="43">
        <v>579</v>
      </c>
      <c r="B586" s="37" t="s">
        <v>1571</v>
      </c>
      <c r="C586" s="37" t="s">
        <v>1552</v>
      </c>
      <c r="D586" s="38" t="s">
        <v>1572</v>
      </c>
      <c r="E586" s="38">
        <v>15</v>
      </c>
      <c r="F586" s="48">
        <v>10.59</v>
      </c>
      <c r="G586" s="46">
        <v>30</v>
      </c>
      <c r="H586" s="46" t="s">
        <v>3372</v>
      </c>
      <c r="I586" s="48">
        <v>10</v>
      </c>
      <c r="J586" s="46">
        <v>30</v>
      </c>
      <c r="K586" s="46" t="s">
        <v>3372</v>
      </c>
      <c r="L586" s="84">
        <f t="shared" si="151"/>
        <v>10.295</v>
      </c>
      <c r="M586" s="38">
        <f t="shared" si="152"/>
        <v>60</v>
      </c>
      <c r="N586" s="38">
        <f t="shared" si="153"/>
        <v>0</v>
      </c>
      <c r="O586" s="38">
        <f t="shared" si="154"/>
        <v>0</v>
      </c>
      <c r="P586" s="48">
        <v>11.16</v>
      </c>
      <c r="Q586" s="46">
        <v>30</v>
      </c>
      <c r="R586" s="46" t="s">
        <v>3372</v>
      </c>
      <c r="S586" s="48">
        <v>12.79</v>
      </c>
      <c r="T586" s="46">
        <v>30</v>
      </c>
      <c r="U586" s="46" t="s">
        <v>3372</v>
      </c>
      <c r="V586" s="48">
        <f t="shared" si="155"/>
        <v>11.975</v>
      </c>
      <c r="W586" s="46">
        <f t="shared" si="156"/>
        <v>60</v>
      </c>
      <c r="X586" s="46">
        <f t="shared" si="157"/>
        <v>0</v>
      </c>
      <c r="Y586" s="46">
        <f t="shared" si="158"/>
        <v>0</v>
      </c>
      <c r="Z586" s="46">
        <f t="shared" si="159"/>
        <v>0</v>
      </c>
      <c r="AA586" s="46">
        <f t="shared" si="160"/>
        <v>0</v>
      </c>
      <c r="AB586" s="46">
        <f t="shared" si="161"/>
        <v>0</v>
      </c>
      <c r="AC586" s="48">
        <f>IF(AB586=0,1,IF(AB586=1,0.99,IF(AB586=2,0.98,IF(AB586=3,0.97,IF(AB586=4,0.96,IF(AB586=5,0.95,IF(AB586=6,0.94)))))))</f>
        <v>1</v>
      </c>
      <c r="AD586" s="48">
        <f t="shared" si="162"/>
        <v>11.135</v>
      </c>
      <c r="AE586" s="48">
        <f t="shared" si="163"/>
        <v>11.135</v>
      </c>
      <c r="AF586" s="46">
        <f t="shared" si="164"/>
        <v>120</v>
      </c>
      <c r="AG586" s="128" t="s">
        <v>3453</v>
      </c>
      <c r="AH586" s="128" t="s">
        <v>3457</v>
      </c>
      <c r="AI586" s="128" t="s">
        <v>3451</v>
      </c>
      <c r="AJ586" s="128" t="s">
        <v>3456</v>
      </c>
      <c r="AK586" s="128" t="s">
        <v>3454</v>
      </c>
      <c r="AL586" s="128" t="s">
        <v>3452</v>
      </c>
      <c r="AM586" s="128" t="s">
        <v>3460</v>
      </c>
      <c r="AN586" s="128" t="s">
        <v>3455</v>
      </c>
      <c r="AO586" s="128" t="s">
        <v>3458</v>
      </c>
      <c r="AP586" s="128" t="s">
        <v>3459</v>
      </c>
      <c r="AQ586" s="191"/>
    </row>
    <row r="587" spans="1:43" s="16" customFormat="1" ht="27.75">
      <c r="A587" s="43">
        <v>580</v>
      </c>
      <c r="B587" s="37" t="s">
        <v>1573</v>
      </c>
      <c r="C587" s="37" t="s">
        <v>1574</v>
      </c>
      <c r="D587" s="38" t="s">
        <v>1575</v>
      </c>
      <c r="E587" s="38">
        <v>15</v>
      </c>
      <c r="F587" s="48">
        <v>15.11</v>
      </c>
      <c r="G587" s="46">
        <v>30</v>
      </c>
      <c r="H587" s="46" t="s">
        <v>3372</v>
      </c>
      <c r="I587" s="48">
        <v>14.46</v>
      </c>
      <c r="J587" s="46">
        <v>30</v>
      </c>
      <c r="K587" s="46" t="s">
        <v>3372</v>
      </c>
      <c r="L587" s="84">
        <f t="shared" si="151"/>
        <v>14.785</v>
      </c>
      <c r="M587" s="38">
        <f t="shared" si="152"/>
        <v>60</v>
      </c>
      <c r="N587" s="38">
        <f t="shared" si="153"/>
        <v>0</v>
      </c>
      <c r="O587" s="38">
        <f t="shared" si="154"/>
        <v>0</v>
      </c>
      <c r="P587" s="48">
        <v>14.46</v>
      </c>
      <c r="Q587" s="46">
        <v>30</v>
      </c>
      <c r="R587" s="46" t="s">
        <v>3372</v>
      </c>
      <c r="S587" s="48">
        <v>15.66</v>
      </c>
      <c r="T587" s="46">
        <v>30</v>
      </c>
      <c r="U587" s="46" t="s">
        <v>3372</v>
      </c>
      <c r="V587" s="48">
        <f t="shared" si="155"/>
        <v>15.06</v>
      </c>
      <c r="W587" s="46">
        <f t="shared" si="156"/>
        <v>60</v>
      </c>
      <c r="X587" s="46">
        <f t="shared" si="157"/>
        <v>0</v>
      </c>
      <c r="Y587" s="46">
        <f t="shared" si="158"/>
        <v>0</v>
      </c>
      <c r="Z587" s="46">
        <f t="shared" si="159"/>
        <v>0</v>
      </c>
      <c r="AA587" s="46">
        <f t="shared" si="160"/>
        <v>0</v>
      </c>
      <c r="AB587" s="46">
        <f t="shared" si="161"/>
        <v>0</v>
      </c>
      <c r="AC587" s="48">
        <f>IF(AB587=0,1,IF(AB587=1,0.99,IF(AB587=2,0.98,IF(AB587=3,0.97,IF(AB587=4,0.96,IF(AB587=5,0.95,IF(AB587=6,0.94)))))))</f>
        <v>1</v>
      </c>
      <c r="AD587" s="48">
        <f t="shared" si="162"/>
        <v>14.922499999999999</v>
      </c>
      <c r="AE587" s="48">
        <f t="shared" si="163"/>
        <v>14.922499999999999</v>
      </c>
      <c r="AF587" s="46">
        <f t="shared" si="164"/>
        <v>120</v>
      </c>
      <c r="AG587" s="128" t="s">
        <v>3453</v>
      </c>
      <c r="AH587" s="128" t="s">
        <v>3456</v>
      </c>
      <c r="AI587" s="128" t="s">
        <v>3451</v>
      </c>
      <c r="AJ587" s="128" t="s">
        <v>3455</v>
      </c>
      <c r="AK587" s="128" t="s">
        <v>3460</v>
      </c>
      <c r="AL587" s="128" t="s">
        <v>3454</v>
      </c>
      <c r="AM587" s="128" t="s">
        <v>3452</v>
      </c>
      <c r="AN587" s="128" t="s">
        <v>3459</v>
      </c>
      <c r="AO587" s="128" t="s">
        <v>3457</v>
      </c>
      <c r="AP587" s="128" t="s">
        <v>3458</v>
      </c>
      <c r="AQ587" s="191"/>
    </row>
    <row r="588" spans="1:43" s="16" customFormat="1" ht="27.75">
      <c r="A588" s="43">
        <v>581</v>
      </c>
      <c r="B588" s="44" t="s">
        <v>1576</v>
      </c>
      <c r="C588" s="44" t="s">
        <v>351</v>
      </c>
      <c r="D588" s="45" t="s">
        <v>1577</v>
      </c>
      <c r="E588" s="38">
        <v>15</v>
      </c>
      <c r="F588" s="48">
        <v>13.19</v>
      </c>
      <c r="G588" s="46">
        <v>30</v>
      </c>
      <c r="H588" s="46" t="s">
        <v>3372</v>
      </c>
      <c r="I588" s="48">
        <v>11.66</v>
      </c>
      <c r="J588" s="46">
        <v>30</v>
      </c>
      <c r="K588" s="46" t="s">
        <v>3372</v>
      </c>
      <c r="L588" s="84">
        <f t="shared" si="151"/>
        <v>12.425000000000001</v>
      </c>
      <c r="M588" s="38">
        <f t="shared" si="152"/>
        <v>60</v>
      </c>
      <c r="N588" s="38">
        <f t="shared" si="153"/>
        <v>0</v>
      </c>
      <c r="O588" s="38">
        <f t="shared" si="154"/>
        <v>0</v>
      </c>
      <c r="P588" s="48">
        <v>11.19</v>
      </c>
      <c r="Q588" s="46">
        <v>30</v>
      </c>
      <c r="R588" s="46" t="s">
        <v>3372</v>
      </c>
      <c r="S588" s="48">
        <v>13.7</v>
      </c>
      <c r="T588" s="46">
        <v>30</v>
      </c>
      <c r="U588" s="46" t="s">
        <v>3372</v>
      </c>
      <c r="V588" s="48">
        <f t="shared" si="155"/>
        <v>12.445</v>
      </c>
      <c r="W588" s="46">
        <f t="shared" si="156"/>
        <v>60</v>
      </c>
      <c r="X588" s="46">
        <f t="shared" si="157"/>
        <v>0</v>
      </c>
      <c r="Y588" s="46">
        <f t="shared" si="158"/>
        <v>0</v>
      </c>
      <c r="Z588" s="46">
        <f t="shared" si="159"/>
        <v>0</v>
      </c>
      <c r="AA588" s="46">
        <f t="shared" si="160"/>
        <v>0</v>
      </c>
      <c r="AB588" s="46">
        <f t="shared" si="161"/>
        <v>0</v>
      </c>
      <c r="AC588" s="48">
        <f>IF(AB588=0,0.93,IF(AB588=1,0.92,IF(AB588=2,0.91,IF(AB588=3,0.9,IF(AB588=4,0.89,IF(AB588=5,0.88,IF(AB588=6,0.87)))))))</f>
        <v>0.93</v>
      </c>
      <c r="AD588" s="48">
        <f t="shared" si="162"/>
        <v>12.435</v>
      </c>
      <c r="AE588" s="48">
        <f t="shared" si="163"/>
        <v>11.564550000000001</v>
      </c>
      <c r="AF588" s="46">
        <f t="shared" si="164"/>
        <v>120</v>
      </c>
      <c r="AG588" s="128" t="s">
        <v>3454</v>
      </c>
      <c r="AH588" s="128" t="s">
        <v>3451</v>
      </c>
      <c r="AI588" s="128" t="s">
        <v>3456</v>
      </c>
      <c r="AJ588" s="128" t="s">
        <v>3452</v>
      </c>
      <c r="AK588" s="128" t="s">
        <v>3455</v>
      </c>
      <c r="AL588" s="128" t="s">
        <v>3453</v>
      </c>
      <c r="AM588" s="128" t="s">
        <v>3459</v>
      </c>
      <c r="AN588" s="128" t="s">
        <v>3458</v>
      </c>
      <c r="AO588" s="128" t="s">
        <v>3457</v>
      </c>
      <c r="AP588" s="128" t="s">
        <v>3460</v>
      </c>
      <c r="AQ588" s="191"/>
    </row>
    <row r="589" spans="1:43" s="16" customFormat="1" ht="27.75">
      <c r="A589" s="43">
        <v>582</v>
      </c>
      <c r="B589" s="37" t="s">
        <v>1578</v>
      </c>
      <c r="C589" s="37" t="s">
        <v>595</v>
      </c>
      <c r="D589" s="45" t="s">
        <v>1579</v>
      </c>
      <c r="E589" s="38">
        <v>15</v>
      </c>
      <c r="F589" s="48">
        <v>10</v>
      </c>
      <c r="G589" s="46">
        <v>30</v>
      </c>
      <c r="H589" s="46" t="s">
        <v>3373</v>
      </c>
      <c r="I589" s="48">
        <v>11.04</v>
      </c>
      <c r="J589" s="46">
        <v>30</v>
      </c>
      <c r="K589" s="46" t="s">
        <v>3373</v>
      </c>
      <c r="L589" s="84">
        <f t="shared" si="151"/>
        <v>10.52</v>
      </c>
      <c r="M589" s="38">
        <f t="shared" si="152"/>
        <v>60</v>
      </c>
      <c r="N589" s="38">
        <f t="shared" si="153"/>
        <v>2</v>
      </c>
      <c r="O589" s="38">
        <f t="shared" si="154"/>
        <v>0</v>
      </c>
      <c r="P589" s="48">
        <v>9.26</v>
      </c>
      <c r="Q589" s="46">
        <v>10</v>
      </c>
      <c r="R589" s="46" t="s">
        <v>3373</v>
      </c>
      <c r="S589" s="48">
        <v>10.44</v>
      </c>
      <c r="T589" s="46">
        <v>30</v>
      </c>
      <c r="U589" s="46" t="s">
        <v>3372</v>
      </c>
      <c r="V589" s="48">
        <f t="shared" si="155"/>
        <v>9.85</v>
      </c>
      <c r="W589" s="46">
        <f t="shared" si="156"/>
        <v>40</v>
      </c>
      <c r="X589" s="46">
        <f t="shared" si="157"/>
        <v>1</v>
      </c>
      <c r="Y589" s="46">
        <f t="shared" si="158"/>
        <v>1</v>
      </c>
      <c r="Z589" s="46">
        <f t="shared" si="159"/>
        <v>3</v>
      </c>
      <c r="AA589" s="46">
        <f t="shared" si="160"/>
        <v>1</v>
      </c>
      <c r="AB589" s="46">
        <f t="shared" si="161"/>
        <v>4</v>
      </c>
      <c r="AC589" s="48">
        <f>IF(AB589=0,0.93,IF(AB589=1,0.92,IF(AB589=2,0.91,IF(AB589=3,0.9,IF(AB589=4,0.89,IF(AB589=5,0.88,IF(AB589=6,0.87)))))))</f>
        <v>0.89</v>
      </c>
      <c r="AD589" s="48">
        <f t="shared" si="162"/>
        <v>10.184999999999999</v>
      </c>
      <c r="AE589" s="48">
        <f t="shared" si="163"/>
        <v>9.0646499999999985</v>
      </c>
      <c r="AF589" s="46">
        <f t="shared" si="164"/>
        <v>100</v>
      </c>
      <c r="AG589" s="128" t="s">
        <v>3460</v>
      </c>
      <c r="AH589" s="128" t="s">
        <v>3456</v>
      </c>
      <c r="AI589" s="128" t="s">
        <v>3457</v>
      </c>
      <c r="AJ589" s="128" t="s">
        <v>3455</v>
      </c>
      <c r="AK589" s="128" t="s">
        <v>3452</v>
      </c>
      <c r="AL589" s="128" t="s">
        <v>3454</v>
      </c>
      <c r="AM589" s="128" t="s">
        <v>3458</v>
      </c>
      <c r="AN589" s="128" t="s">
        <v>3459</v>
      </c>
      <c r="AO589" s="128" t="s">
        <v>3453</v>
      </c>
      <c r="AP589" s="128" t="s">
        <v>3451</v>
      </c>
      <c r="AQ589" s="191"/>
    </row>
    <row r="590" spans="1:43" s="16" customFormat="1" ht="27.75">
      <c r="A590" s="43">
        <v>583</v>
      </c>
      <c r="B590" s="44" t="s">
        <v>1580</v>
      </c>
      <c r="C590" s="44" t="s">
        <v>1581</v>
      </c>
      <c r="D590" s="45" t="s">
        <v>1582</v>
      </c>
      <c r="E590" s="38">
        <v>15</v>
      </c>
      <c r="F590" s="48">
        <v>10</v>
      </c>
      <c r="G590" s="46">
        <v>30</v>
      </c>
      <c r="H590" s="46" t="s">
        <v>3373</v>
      </c>
      <c r="I590" s="48">
        <v>10.199999999999999</v>
      </c>
      <c r="J590" s="46">
        <v>30</v>
      </c>
      <c r="K590" s="46" t="s">
        <v>3373</v>
      </c>
      <c r="L590" s="84">
        <f t="shared" si="151"/>
        <v>10.1</v>
      </c>
      <c r="M590" s="38">
        <f t="shared" si="152"/>
        <v>60</v>
      </c>
      <c r="N590" s="38">
        <f t="shared" si="153"/>
        <v>2</v>
      </c>
      <c r="O590" s="38">
        <f t="shared" si="154"/>
        <v>0</v>
      </c>
      <c r="P590" s="48">
        <v>9.67</v>
      </c>
      <c r="Q590" s="46">
        <v>10</v>
      </c>
      <c r="R590" s="46" t="s">
        <v>3373</v>
      </c>
      <c r="S590" s="48">
        <v>11.34</v>
      </c>
      <c r="T590" s="46">
        <v>30</v>
      </c>
      <c r="U590" s="46" t="s">
        <v>3372</v>
      </c>
      <c r="V590" s="48">
        <f t="shared" si="155"/>
        <v>10.504999999999999</v>
      </c>
      <c r="W590" s="46">
        <f t="shared" si="156"/>
        <v>60</v>
      </c>
      <c r="X590" s="46">
        <f t="shared" si="157"/>
        <v>1</v>
      </c>
      <c r="Y590" s="46">
        <f t="shared" si="158"/>
        <v>1</v>
      </c>
      <c r="Z590" s="46">
        <f t="shared" si="159"/>
        <v>3</v>
      </c>
      <c r="AA590" s="46">
        <f t="shared" si="160"/>
        <v>1</v>
      </c>
      <c r="AB590" s="46">
        <f t="shared" si="161"/>
        <v>4</v>
      </c>
      <c r="AC590" s="48">
        <f>IF(AB590=0,0.93,IF(AB590=1,0.92,IF(AB590=2,0.91,IF(AB590=3,0.9,IF(AB590=4,0.89,IF(AB590=5,0.88,IF(AB590=6,0.87)))))))</f>
        <v>0.89</v>
      </c>
      <c r="AD590" s="48">
        <f t="shared" si="162"/>
        <v>10.302499999999998</v>
      </c>
      <c r="AE590" s="48">
        <f t="shared" si="163"/>
        <v>9.1692249999999991</v>
      </c>
      <c r="AF590" s="46">
        <f t="shared" si="164"/>
        <v>120</v>
      </c>
      <c r="AG590" s="128" t="s">
        <v>3452</v>
      </c>
      <c r="AH590" s="128" t="s">
        <v>3453</v>
      </c>
      <c r="AI590" s="128" t="s">
        <v>3457</v>
      </c>
      <c r="AJ590" s="128" t="s">
        <v>3456</v>
      </c>
      <c r="AK590" s="128" t="s">
        <v>3454</v>
      </c>
      <c r="AL590" s="128" t="s">
        <v>3455</v>
      </c>
      <c r="AM590" s="128" t="s">
        <v>3460</v>
      </c>
      <c r="AN590" s="128" t="s">
        <v>3451</v>
      </c>
      <c r="AO590" s="128" t="s">
        <v>3458</v>
      </c>
      <c r="AP590" s="128" t="s">
        <v>3459</v>
      </c>
      <c r="AQ590" s="191"/>
    </row>
    <row r="591" spans="1:43" s="16" customFormat="1" ht="27.75">
      <c r="A591" s="43">
        <v>584</v>
      </c>
      <c r="B591" s="44" t="s">
        <v>1583</v>
      </c>
      <c r="C591" s="44" t="s">
        <v>1584</v>
      </c>
      <c r="D591" s="45" t="s">
        <v>1585</v>
      </c>
      <c r="E591" s="38">
        <v>15</v>
      </c>
      <c r="F591" s="48">
        <v>10.17</v>
      </c>
      <c r="G591" s="46">
        <v>30</v>
      </c>
      <c r="H591" s="46" t="s">
        <v>3373</v>
      </c>
      <c r="I591" s="48">
        <v>9.83</v>
      </c>
      <c r="J591" s="46">
        <v>18</v>
      </c>
      <c r="K591" s="46" t="s">
        <v>3373</v>
      </c>
      <c r="L591" s="84">
        <f t="shared" si="151"/>
        <v>10</v>
      </c>
      <c r="M591" s="38">
        <f t="shared" si="152"/>
        <v>60</v>
      </c>
      <c r="N591" s="38">
        <f t="shared" si="153"/>
        <v>2</v>
      </c>
      <c r="O591" s="38">
        <f t="shared" si="154"/>
        <v>1</v>
      </c>
      <c r="P591" s="48">
        <v>7.7</v>
      </c>
      <c r="Q591" s="46">
        <v>5</v>
      </c>
      <c r="R591" s="46" t="s">
        <v>3373</v>
      </c>
      <c r="S591" s="48">
        <v>11.71</v>
      </c>
      <c r="T591" s="46">
        <v>30</v>
      </c>
      <c r="U591" s="46" t="s">
        <v>3372</v>
      </c>
      <c r="V591" s="48">
        <f t="shared" si="155"/>
        <v>9.7050000000000001</v>
      </c>
      <c r="W591" s="46">
        <f t="shared" si="156"/>
        <v>35</v>
      </c>
      <c r="X591" s="46">
        <f t="shared" si="157"/>
        <v>1</v>
      </c>
      <c r="Y591" s="46">
        <f t="shared" si="158"/>
        <v>1</v>
      </c>
      <c r="Z591" s="46">
        <f t="shared" si="159"/>
        <v>3</v>
      </c>
      <c r="AA591" s="46">
        <f t="shared" si="160"/>
        <v>2</v>
      </c>
      <c r="AB591" s="46">
        <f t="shared" si="161"/>
        <v>5</v>
      </c>
      <c r="AC591" s="48">
        <f>IF(AB591=0,0.86,IF(AB591=1,0.85,IF(AB591=2,0.84,IF(AB591=3,0.83,IF(AB591=4,0.82,IF(AB591=5,0.81,IF(AB591=6,0.8)))))))</f>
        <v>0.81</v>
      </c>
      <c r="AD591" s="48">
        <f t="shared" si="162"/>
        <v>9.8524999999999991</v>
      </c>
      <c r="AE591" s="48">
        <f t="shared" si="163"/>
        <v>7.9805250000000001</v>
      </c>
      <c r="AF591" s="46">
        <f t="shared" si="164"/>
        <v>95</v>
      </c>
      <c r="AG591" s="128" t="s">
        <v>3457</v>
      </c>
      <c r="AH591" s="128" t="s">
        <v>3459</v>
      </c>
      <c r="AI591" s="128" t="s">
        <v>3455</v>
      </c>
      <c r="AJ591" s="128" t="s">
        <v>3460</v>
      </c>
      <c r="AK591" s="128" t="s">
        <v>3456</v>
      </c>
      <c r="AL591" s="128" t="s">
        <v>3452</v>
      </c>
      <c r="AM591" s="128" t="s">
        <v>3451</v>
      </c>
      <c r="AN591" s="128" t="s">
        <v>3458</v>
      </c>
      <c r="AO591" s="128" t="s">
        <v>3454</v>
      </c>
      <c r="AP591" s="128" t="s">
        <v>3453</v>
      </c>
      <c r="AQ591" s="191"/>
    </row>
    <row r="592" spans="1:43" s="16" customFormat="1" ht="27.75">
      <c r="A592" s="43">
        <v>585</v>
      </c>
      <c r="B592" s="37" t="s">
        <v>1586</v>
      </c>
      <c r="C592" s="37" t="s">
        <v>450</v>
      </c>
      <c r="D592" s="45" t="s">
        <v>1587</v>
      </c>
      <c r="E592" s="38">
        <v>15</v>
      </c>
      <c r="F592" s="48">
        <v>10</v>
      </c>
      <c r="G592" s="46">
        <v>30</v>
      </c>
      <c r="H592" s="46" t="s">
        <v>3373</v>
      </c>
      <c r="I592" s="48">
        <v>10</v>
      </c>
      <c r="J592" s="46">
        <v>30</v>
      </c>
      <c r="K592" s="46" t="s">
        <v>3373</v>
      </c>
      <c r="L592" s="84">
        <f t="shared" si="151"/>
        <v>10</v>
      </c>
      <c r="M592" s="38">
        <f t="shared" si="152"/>
        <v>60</v>
      </c>
      <c r="N592" s="38">
        <f t="shared" si="153"/>
        <v>2</v>
      </c>
      <c r="O592" s="38">
        <f t="shared" si="154"/>
        <v>0</v>
      </c>
      <c r="P592" s="48">
        <v>8.16</v>
      </c>
      <c r="Q592" s="46">
        <v>16</v>
      </c>
      <c r="R592" s="46" t="s">
        <v>3373</v>
      </c>
      <c r="S592" s="48">
        <v>2.04</v>
      </c>
      <c r="T592" s="46">
        <v>4</v>
      </c>
      <c r="U592" s="46" t="s">
        <v>3373</v>
      </c>
      <c r="V592" s="48">
        <f t="shared" si="155"/>
        <v>5.0999999999999996</v>
      </c>
      <c r="W592" s="46">
        <f t="shared" si="156"/>
        <v>20</v>
      </c>
      <c r="X592" s="46">
        <f t="shared" si="157"/>
        <v>2</v>
      </c>
      <c r="Y592" s="46">
        <f t="shared" si="158"/>
        <v>1</v>
      </c>
      <c r="Z592" s="46">
        <f t="shared" si="159"/>
        <v>4</v>
      </c>
      <c r="AA592" s="46">
        <f t="shared" si="160"/>
        <v>1</v>
      </c>
      <c r="AB592" s="46">
        <f t="shared" si="161"/>
        <v>5</v>
      </c>
      <c r="AC592" s="48">
        <f>IF(AB592=0,0.93,IF(AB592=1,0.92,IF(AB592=2,0.91,IF(AB592=3,0.9,IF(AB592=4,0.89,IF(AB592=5,0.88,IF(AB592=6,0.87)))))))</f>
        <v>0.88</v>
      </c>
      <c r="AD592" s="48">
        <f t="shared" si="162"/>
        <v>7.55</v>
      </c>
      <c r="AE592" s="48">
        <f t="shared" si="163"/>
        <v>6.6440000000000001</v>
      </c>
      <c r="AF592" s="46">
        <f t="shared" si="164"/>
        <v>80</v>
      </c>
      <c r="AG592" s="128" t="s">
        <v>3456</v>
      </c>
      <c r="AH592" s="128" t="s">
        <v>3452</v>
      </c>
      <c r="AI592" s="128" t="s">
        <v>3455</v>
      </c>
      <c r="AJ592" s="128" t="s">
        <v>3454</v>
      </c>
      <c r="AK592" s="128" t="s">
        <v>3457</v>
      </c>
      <c r="AL592" s="128" t="s">
        <v>3460</v>
      </c>
      <c r="AM592" s="128" t="s">
        <v>3453</v>
      </c>
      <c r="AN592" s="128" t="s">
        <v>3451</v>
      </c>
      <c r="AO592" s="128" t="s">
        <v>3458</v>
      </c>
      <c r="AP592" s="128" t="s">
        <v>3459</v>
      </c>
      <c r="AQ592" s="191"/>
    </row>
    <row r="593" spans="1:43" s="16" customFormat="1" ht="27.75">
      <c r="A593" s="43">
        <v>586</v>
      </c>
      <c r="B593" s="44" t="s">
        <v>1588</v>
      </c>
      <c r="C593" s="44" t="s">
        <v>1589</v>
      </c>
      <c r="D593" s="45" t="s">
        <v>1590</v>
      </c>
      <c r="E593" s="38">
        <v>15</v>
      </c>
      <c r="F593" s="48">
        <v>10.63</v>
      </c>
      <c r="G593" s="46">
        <v>30</v>
      </c>
      <c r="H593" s="46" t="s">
        <v>3372</v>
      </c>
      <c r="I593" s="48">
        <v>9.3699999999999992</v>
      </c>
      <c r="J593" s="46">
        <v>17</v>
      </c>
      <c r="K593" s="46" t="s">
        <v>3373</v>
      </c>
      <c r="L593" s="84">
        <f t="shared" si="151"/>
        <v>10</v>
      </c>
      <c r="M593" s="38">
        <f t="shared" si="152"/>
        <v>60</v>
      </c>
      <c r="N593" s="38">
        <f t="shared" si="153"/>
        <v>1</v>
      </c>
      <c r="O593" s="38">
        <f t="shared" si="154"/>
        <v>1</v>
      </c>
      <c r="P593" s="48">
        <v>8.09</v>
      </c>
      <c r="Q593" s="46">
        <v>5</v>
      </c>
      <c r="R593" s="46" t="s">
        <v>3373</v>
      </c>
      <c r="S593" s="48">
        <v>9.06</v>
      </c>
      <c r="T593" s="46">
        <v>10</v>
      </c>
      <c r="U593" s="46" t="s">
        <v>3373</v>
      </c>
      <c r="V593" s="48">
        <f t="shared" si="155"/>
        <v>8.5749999999999993</v>
      </c>
      <c r="W593" s="46">
        <f t="shared" si="156"/>
        <v>15</v>
      </c>
      <c r="X593" s="46">
        <f t="shared" si="157"/>
        <v>2</v>
      </c>
      <c r="Y593" s="46">
        <f t="shared" si="158"/>
        <v>1</v>
      </c>
      <c r="Z593" s="46">
        <f t="shared" si="159"/>
        <v>3</v>
      </c>
      <c r="AA593" s="46">
        <f t="shared" si="160"/>
        <v>2</v>
      </c>
      <c r="AB593" s="46">
        <f t="shared" si="161"/>
        <v>5</v>
      </c>
      <c r="AC593" s="48">
        <f>IF(AB593=0,0.93,IF(AB593=1,0.92,IF(AB593=2,0.91,IF(AB593=3,0.9,IF(AB593=4,0.89,IF(AB593=5,0.88,IF(AB593=6,0.87)))))))</f>
        <v>0.88</v>
      </c>
      <c r="AD593" s="48">
        <f t="shared" si="162"/>
        <v>9.2874999999999996</v>
      </c>
      <c r="AE593" s="48">
        <f t="shared" si="163"/>
        <v>8.173</v>
      </c>
      <c r="AF593" s="46">
        <f t="shared" si="164"/>
        <v>75</v>
      </c>
      <c r="AG593" s="128" t="s">
        <v>3456</v>
      </c>
      <c r="AH593" s="128" t="s">
        <v>3457</v>
      </c>
      <c r="AI593" s="128" t="s">
        <v>3451</v>
      </c>
      <c r="AJ593" s="128" t="s">
        <v>3460</v>
      </c>
      <c r="AK593" s="128" t="s">
        <v>3452</v>
      </c>
      <c r="AL593" s="128" t="s">
        <v>3455</v>
      </c>
      <c r="AM593" s="128" t="s">
        <v>3453</v>
      </c>
      <c r="AN593" s="128" t="s">
        <v>3454</v>
      </c>
      <c r="AO593" s="128" t="s">
        <v>3458</v>
      </c>
      <c r="AP593" s="128" t="s">
        <v>3459</v>
      </c>
      <c r="AQ593" s="191"/>
    </row>
    <row r="594" spans="1:43" s="16" customFormat="1" ht="27.75">
      <c r="A594" s="43">
        <v>587</v>
      </c>
      <c r="B594" s="44" t="s">
        <v>1591</v>
      </c>
      <c r="C594" s="44" t="s">
        <v>760</v>
      </c>
      <c r="D594" s="45" t="s">
        <v>1592</v>
      </c>
      <c r="E594" s="38">
        <v>15</v>
      </c>
      <c r="F594" s="48">
        <v>10.67</v>
      </c>
      <c r="G594" s="46">
        <v>30</v>
      </c>
      <c r="H594" s="46" t="s">
        <v>3373</v>
      </c>
      <c r="I594" s="48">
        <v>9.6999999999999993</v>
      </c>
      <c r="J594" s="46">
        <v>13</v>
      </c>
      <c r="K594" s="46" t="s">
        <v>3373</v>
      </c>
      <c r="L594" s="84">
        <f t="shared" si="151"/>
        <v>10.184999999999999</v>
      </c>
      <c r="M594" s="38">
        <f t="shared" si="152"/>
        <v>60</v>
      </c>
      <c r="N594" s="38">
        <f t="shared" si="153"/>
        <v>2</v>
      </c>
      <c r="O594" s="38">
        <f t="shared" si="154"/>
        <v>1</v>
      </c>
      <c r="P594" s="48">
        <v>10.36</v>
      </c>
      <c r="Q594" s="46">
        <v>30</v>
      </c>
      <c r="R594" s="46" t="s">
        <v>3372</v>
      </c>
      <c r="S594" s="48">
        <v>12.4</v>
      </c>
      <c r="T594" s="46">
        <v>30</v>
      </c>
      <c r="U594" s="46" t="s">
        <v>3372</v>
      </c>
      <c r="V594" s="48">
        <f t="shared" si="155"/>
        <v>11.379999999999999</v>
      </c>
      <c r="W594" s="46">
        <f t="shared" si="156"/>
        <v>60</v>
      </c>
      <c r="X594" s="46">
        <f t="shared" si="157"/>
        <v>0</v>
      </c>
      <c r="Y594" s="46">
        <f t="shared" si="158"/>
        <v>0</v>
      </c>
      <c r="Z594" s="46">
        <f t="shared" si="159"/>
        <v>2</v>
      </c>
      <c r="AA594" s="46">
        <f t="shared" si="160"/>
        <v>1</v>
      </c>
      <c r="AB594" s="46">
        <f t="shared" si="161"/>
        <v>3</v>
      </c>
      <c r="AC594" s="48">
        <f>IF(AB594=0,1,IF(AB594=1,0.99,IF(AB594=2,0.98,IF(AB594=3,0.97,IF(AB594=4,0.96,IF(AB594=5,0.95,IF(AB594=6,0.94)))))))</f>
        <v>0.97</v>
      </c>
      <c r="AD594" s="48">
        <f t="shared" si="162"/>
        <v>10.782499999999999</v>
      </c>
      <c r="AE594" s="48">
        <f t="shared" si="163"/>
        <v>10.459024999999999</v>
      </c>
      <c r="AF594" s="46">
        <f t="shared" si="164"/>
        <v>120</v>
      </c>
      <c r="AG594" s="128" t="s">
        <v>3456</v>
      </c>
      <c r="AH594" s="128" t="s">
        <v>3452</v>
      </c>
      <c r="AI594" s="128" t="s">
        <v>3454</v>
      </c>
      <c r="AJ594" s="128" t="s">
        <v>3459</v>
      </c>
      <c r="AK594" s="128" t="s">
        <v>3453</v>
      </c>
      <c r="AL594" s="128" t="s">
        <v>3455</v>
      </c>
      <c r="AM594" s="128" t="s">
        <v>3460</v>
      </c>
      <c r="AN594" s="128" t="s">
        <v>3451</v>
      </c>
      <c r="AO594" s="128" t="s">
        <v>3457</v>
      </c>
      <c r="AP594" s="128" t="s">
        <v>3458</v>
      </c>
      <c r="AQ594" s="191"/>
    </row>
    <row r="595" spans="1:43" s="16" customFormat="1" ht="27.75">
      <c r="A595" s="43">
        <v>588</v>
      </c>
      <c r="B595" s="61" t="s">
        <v>1593</v>
      </c>
      <c r="C595" s="61" t="s">
        <v>478</v>
      </c>
      <c r="D595" s="45" t="s">
        <v>1594</v>
      </c>
      <c r="E595" s="38">
        <v>15</v>
      </c>
      <c r="F595" s="48">
        <v>10.11</v>
      </c>
      <c r="G595" s="46">
        <v>30</v>
      </c>
      <c r="H595" s="46" t="s">
        <v>3373</v>
      </c>
      <c r="I595" s="48" t="s">
        <v>3509</v>
      </c>
      <c r="J595" s="46" t="s">
        <v>3509</v>
      </c>
      <c r="K595" s="46" t="s">
        <v>3509</v>
      </c>
      <c r="L595" s="84" t="e">
        <f t="shared" si="151"/>
        <v>#VALUE!</v>
      </c>
      <c r="M595" s="38" t="e">
        <f t="shared" si="152"/>
        <v>#VALUE!</v>
      </c>
      <c r="N595" s="38">
        <f t="shared" si="153"/>
        <v>2</v>
      </c>
      <c r="O595" s="38">
        <f t="shared" si="154"/>
        <v>0</v>
      </c>
      <c r="P595" s="48">
        <v>7.93</v>
      </c>
      <c r="Q595" s="46">
        <v>12</v>
      </c>
      <c r="R595" s="46" t="s">
        <v>3373</v>
      </c>
      <c r="S595" s="48">
        <v>11.79</v>
      </c>
      <c r="T595" s="46">
        <v>30</v>
      </c>
      <c r="U595" s="46" t="s">
        <v>3373</v>
      </c>
      <c r="V595" s="48">
        <f t="shared" si="155"/>
        <v>9.86</v>
      </c>
      <c r="W595" s="46">
        <f t="shared" si="156"/>
        <v>42</v>
      </c>
      <c r="X595" s="46">
        <f t="shared" si="157"/>
        <v>2</v>
      </c>
      <c r="Y595" s="46">
        <f t="shared" si="158"/>
        <v>1</v>
      </c>
      <c r="Z595" s="46">
        <f t="shared" si="159"/>
        <v>4</v>
      </c>
      <c r="AA595" s="46">
        <f t="shared" si="160"/>
        <v>1</v>
      </c>
      <c r="AB595" s="46">
        <f t="shared" si="161"/>
        <v>5</v>
      </c>
      <c r="AC595" s="48">
        <f>IF(AB595=0,0.93,IF(AB595=1,0.92,IF(AB595=2,0.91,IF(AB595=3,0.9,IF(AB595=4,0.89,IF(AB595=5,0.88,IF(AB595=6,0.87)))))))</f>
        <v>0.88</v>
      </c>
      <c r="AD595" s="48" t="e">
        <f t="shared" si="162"/>
        <v>#VALUE!</v>
      </c>
      <c r="AE595" s="48" t="e">
        <f t="shared" si="163"/>
        <v>#VALUE!</v>
      </c>
      <c r="AF595" s="46" t="e">
        <f t="shared" si="164"/>
        <v>#VALUE!</v>
      </c>
      <c r="AG595" s="128"/>
      <c r="AH595" s="128"/>
      <c r="AI595" s="128"/>
      <c r="AJ595" s="128"/>
      <c r="AK595" s="128"/>
      <c r="AL595" s="128"/>
      <c r="AM595" s="128"/>
      <c r="AN595" s="128"/>
      <c r="AO595" s="128"/>
      <c r="AP595" s="128"/>
      <c r="AQ595" s="191"/>
    </row>
    <row r="596" spans="1:43" s="16" customFormat="1" ht="27.75">
      <c r="A596" s="43">
        <v>589</v>
      </c>
      <c r="B596" s="61" t="s">
        <v>1595</v>
      </c>
      <c r="C596" s="61" t="s">
        <v>1284</v>
      </c>
      <c r="D596" s="50" t="s">
        <v>1596</v>
      </c>
      <c r="E596" s="38">
        <v>15</v>
      </c>
      <c r="F596" s="48">
        <v>10.31</v>
      </c>
      <c r="G596" s="46">
        <v>30</v>
      </c>
      <c r="H596" s="46" t="s">
        <v>3373</v>
      </c>
      <c r="I596" s="48">
        <v>9.69</v>
      </c>
      <c r="J596" s="46">
        <v>12</v>
      </c>
      <c r="K596" s="46" t="s">
        <v>3373</v>
      </c>
      <c r="L596" s="84">
        <f t="shared" si="151"/>
        <v>10</v>
      </c>
      <c r="M596" s="38">
        <f t="shared" si="152"/>
        <v>60</v>
      </c>
      <c r="N596" s="38">
        <f t="shared" si="153"/>
        <v>2</v>
      </c>
      <c r="O596" s="38">
        <f t="shared" si="154"/>
        <v>1</v>
      </c>
      <c r="P596" s="48">
        <v>8.8000000000000007</v>
      </c>
      <c r="Q596" s="46">
        <v>5</v>
      </c>
      <c r="R596" s="46" t="s">
        <v>3373</v>
      </c>
      <c r="S596" s="48">
        <v>11.84</v>
      </c>
      <c r="T596" s="46">
        <v>30</v>
      </c>
      <c r="U596" s="46" t="s">
        <v>3372</v>
      </c>
      <c r="V596" s="48">
        <f t="shared" si="155"/>
        <v>10.32</v>
      </c>
      <c r="W596" s="46">
        <f t="shared" si="156"/>
        <v>60</v>
      </c>
      <c r="X596" s="46">
        <f t="shared" si="157"/>
        <v>1</v>
      </c>
      <c r="Y596" s="46">
        <f t="shared" si="158"/>
        <v>1</v>
      </c>
      <c r="Z596" s="46">
        <f t="shared" si="159"/>
        <v>3</v>
      </c>
      <c r="AA596" s="46">
        <f t="shared" si="160"/>
        <v>2</v>
      </c>
      <c r="AB596" s="46">
        <f t="shared" si="161"/>
        <v>5</v>
      </c>
      <c r="AC596" s="48">
        <f>IF(AB596=0,1,IF(AB596=1,0.99,IF(AB596=2,0.98,IF(AB596=3,0.97,IF(AB596=4,0.96,IF(AB596=5,0.95,IF(AB596=6,0.94)))))))</f>
        <v>0.95</v>
      </c>
      <c r="AD596" s="48">
        <f t="shared" si="162"/>
        <v>10.16</v>
      </c>
      <c r="AE596" s="48">
        <f t="shared" si="163"/>
        <v>9.6519999999999992</v>
      </c>
      <c r="AF596" s="46">
        <f t="shared" si="164"/>
        <v>120</v>
      </c>
      <c r="AG596" s="128" t="s">
        <v>3451</v>
      </c>
      <c r="AH596" s="128" t="s">
        <v>3453</v>
      </c>
      <c r="AI596" s="128" t="s">
        <v>3456</v>
      </c>
      <c r="AJ596" s="128" t="s">
        <v>3452</v>
      </c>
      <c r="AK596" s="128" t="s">
        <v>3455</v>
      </c>
      <c r="AL596" s="128" t="s">
        <v>3454</v>
      </c>
      <c r="AM596" s="128" t="s">
        <v>3457</v>
      </c>
      <c r="AN596" s="128" t="s">
        <v>3460</v>
      </c>
      <c r="AO596" s="128" t="s">
        <v>3459</v>
      </c>
      <c r="AP596" s="128" t="s">
        <v>3458</v>
      </c>
      <c r="AQ596" s="191"/>
    </row>
    <row r="597" spans="1:43" s="16" customFormat="1" ht="27.75">
      <c r="A597" s="43">
        <v>590</v>
      </c>
      <c r="B597" s="44" t="s">
        <v>1597</v>
      </c>
      <c r="C597" s="44" t="s">
        <v>1598</v>
      </c>
      <c r="D597" s="45" t="s">
        <v>1599</v>
      </c>
      <c r="E597" s="38">
        <v>15</v>
      </c>
      <c r="F597" s="48">
        <v>14.91</v>
      </c>
      <c r="G597" s="46">
        <v>30</v>
      </c>
      <c r="H597" s="46" t="s">
        <v>3372</v>
      </c>
      <c r="I597" s="48">
        <v>12.03</v>
      </c>
      <c r="J597" s="46">
        <v>30</v>
      </c>
      <c r="K597" s="46" t="s">
        <v>3372</v>
      </c>
      <c r="L597" s="84">
        <f t="shared" si="151"/>
        <v>13.469999999999999</v>
      </c>
      <c r="M597" s="38">
        <f t="shared" si="152"/>
        <v>60</v>
      </c>
      <c r="N597" s="38">
        <f t="shared" si="153"/>
        <v>0</v>
      </c>
      <c r="O597" s="38">
        <f t="shared" si="154"/>
        <v>0</v>
      </c>
      <c r="P597" s="48">
        <v>12.17</v>
      </c>
      <c r="Q597" s="46">
        <v>30</v>
      </c>
      <c r="R597" s="46" t="s">
        <v>3373</v>
      </c>
      <c r="S597" s="48">
        <v>14.29</v>
      </c>
      <c r="T597" s="46">
        <v>30</v>
      </c>
      <c r="U597" s="46" t="s">
        <v>3372</v>
      </c>
      <c r="V597" s="48">
        <f t="shared" si="155"/>
        <v>13.23</v>
      </c>
      <c r="W597" s="46">
        <f t="shared" si="156"/>
        <v>60</v>
      </c>
      <c r="X597" s="46">
        <f t="shared" si="157"/>
        <v>1</v>
      </c>
      <c r="Y597" s="46">
        <f t="shared" si="158"/>
        <v>0</v>
      </c>
      <c r="Z597" s="46">
        <f t="shared" si="159"/>
        <v>1</v>
      </c>
      <c r="AA597" s="46">
        <f t="shared" si="160"/>
        <v>0</v>
      </c>
      <c r="AB597" s="46">
        <f t="shared" si="161"/>
        <v>1</v>
      </c>
      <c r="AC597" s="48">
        <f>IF(AB597=0,0.93,IF(AB597=1,0.92,IF(AB597=2,0.91,IF(AB597=3,0.9,IF(AB597=4,0.89,IF(AB597=5,0.88,IF(AB597=6,0.87)))))))</f>
        <v>0.92</v>
      </c>
      <c r="AD597" s="48">
        <f t="shared" si="162"/>
        <v>13.35</v>
      </c>
      <c r="AE597" s="48">
        <f t="shared" si="163"/>
        <v>12.282</v>
      </c>
      <c r="AF597" s="46">
        <f t="shared" si="164"/>
        <v>120</v>
      </c>
      <c r="AG597" s="128" t="s">
        <v>3454</v>
      </c>
      <c r="AH597" s="128" t="s">
        <v>3459</v>
      </c>
      <c r="AI597" s="128" t="s">
        <v>3451</v>
      </c>
      <c r="AJ597" s="128" t="s">
        <v>3458</v>
      </c>
      <c r="AK597" s="128" t="s">
        <v>3456</v>
      </c>
      <c r="AL597" s="128" t="s">
        <v>3452</v>
      </c>
      <c r="AM597" s="128" t="s">
        <v>3460</v>
      </c>
      <c r="AN597" s="128" t="s">
        <v>3455</v>
      </c>
      <c r="AO597" s="128" t="s">
        <v>3457</v>
      </c>
      <c r="AP597" s="128" t="s">
        <v>3453</v>
      </c>
      <c r="AQ597" s="191"/>
    </row>
    <row r="598" spans="1:43" s="16" customFormat="1" ht="27.75">
      <c r="A598" s="43">
        <v>591</v>
      </c>
      <c r="B598" s="61" t="s">
        <v>1600</v>
      </c>
      <c r="C598" s="61" t="s">
        <v>3471</v>
      </c>
      <c r="D598" s="45" t="s">
        <v>1601</v>
      </c>
      <c r="E598" s="38">
        <v>15</v>
      </c>
      <c r="F598" s="48">
        <v>10.119999999999999</v>
      </c>
      <c r="G598" s="46">
        <v>30</v>
      </c>
      <c r="H598" s="46" t="s">
        <v>3372</v>
      </c>
      <c r="I598" s="48">
        <v>10.28</v>
      </c>
      <c r="J598" s="46">
        <v>30</v>
      </c>
      <c r="K598" s="46" t="s">
        <v>3373</v>
      </c>
      <c r="L598" s="84">
        <f t="shared" si="151"/>
        <v>10.199999999999999</v>
      </c>
      <c r="M598" s="38">
        <f t="shared" si="152"/>
        <v>60</v>
      </c>
      <c r="N598" s="38">
        <f t="shared" si="153"/>
        <v>1</v>
      </c>
      <c r="O598" s="38">
        <f t="shared" si="154"/>
        <v>0</v>
      </c>
      <c r="P598" s="48">
        <v>9.17</v>
      </c>
      <c r="Q598" s="46">
        <v>12</v>
      </c>
      <c r="R598" s="46" t="s">
        <v>3373</v>
      </c>
      <c r="S598" s="48">
        <v>11.92</v>
      </c>
      <c r="T598" s="46">
        <v>30</v>
      </c>
      <c r="U598" s="46" t="s">
        <v>3373</v>
      </c>
      <c r="V598" s="48">
        <f t="shared" si="155"/>
        <v>10.545</v>
      </c>
      <c r="W598" s="46">
        <f t="shared" si="156"/>
        <v>60</v>
      </c>
      <c r="X598" s="46">
        <f t="shared" si="157"/>
        <v>2</v>
      </c>
      <c r="Y598" s="46">
        <f t="shared" si="158"/>
        <v>1</v>
      </c>
      <c r="Z598" s="46">
        <f t="shared" si="159"/>
        <v>3</v>
      </c>
      <c r="AA598" s="46">
        <f t="shared" si="160"/>
        <v>1</v>
      </c>
      <c r="AB598" s="46">
        <f t="shared" si="161"/>
        <v>4</v>
      </c>
      <c r="AC598" s="48">
        <f>IF(AB598=0,1,IF(AB598=1,0.99,IF(AB598=2,0.98,IF(AB598=3,0.97,IF(AB598=4,0.96,IF(AB598=5,0.95,IF(AB598=6,0.94)))))))</f>
        <v>0.96</v>
      </c>
      <c r="AD598" s="48">
        <f t="shared" si="162"/>
        <v>10.372499999999999</v>
      </c>
      <c r="AE598" s="48">
        <f t="shared" si="163"/>
        <v>9.9575999999999976</v>
      </c>
      <c r="AF598" s="46">
        <f t="shared" si="164"/>
        <v>120</v>
      </c>
      <c r="AG598" s="128" t="s">
        <v>3451</v>
      </c>
      <c r="AH598" s="128" t="s">
        <v>3453</v>
      </c>
      <c r="AI598" s="128" t="s">
        <v>3455</v>
      </c>
      <c r="AJ598" s="128" t="s">
        <v>3456</v>
      </c>
      <c r="AK598" s="128" t="s">
        <v>3452</v>
      </c>
      <c r="AL598" s="128" t="s">
        <v>3454</v>
      </c>
      <c r="AM598" s="128" t="s">
        <v>3457</v>
      </c>
      <c r="AN598" s="128" t="s">
        <v>3460</v>
      </c>
      <c r="AO598" s="128" t="s">
        <v>3459</v>
      </c>
      <c r="AP598" s="128" t="s">
        <v>3458</v>
      </c>
      <c r="AQ598" s="191"/>
    </row>
    <row r="599" spans="1:43" s="16" customFormat="1" ht="27.75">
      <c r="A599" s="43">
        <v>592</v>
      </c>
      <c r="B599" s="44" t="s">
        <v>162</v>
      </c>
      <c r="C599" s="44" t="s">
        <v>3472</v>
      </c>
      <c r="D599" s="45" t="s">
        <v>1603</v>
      </c>
      <c r="E599" s="38">
        <v>15</v>
      </c>
      <c r="F599" s="48">
        <v>10.27</v>
      </c>
      <c r="G599" s="46">
        <v>30</v>
      </c>
      <c r="H599" s="46" t="s">
        <v>3373</v>
      </c>
      <c r="I599" s="48">
        <v>10.96</v>
      </c>
      <c r="J599" s="46">
        <v>30</v>
      </c>
      <c r="K599" s="46" t="s">
        <v>3372</v>
      </c>
      <c r="L599" s="84">
        <f t="shared" si="151"/>
        <v>10.615</v>
      </c>
      <c r="M599" s="38">
        <f t="shared" si="152"/>
        <v>60</v>
      </c>
      <c r="N599" s="38">
        <f t="shared" si="153"/>
        <v>1</v>
      </c>
      <c r="O599" s="38">
        <f t="shared" si="154"/>
        <v>0</v>
      </c>
      <c r="P599" s="48">
        <v>11.96</v>
      </c>
      <c r="Q599" s="46">
        <v>30</v>
      </c>
      <c r="R599" s="46" t="s">
        <v>3373</v>
      </c>
      <c r="S599" s="48">
        <v>13.35</v>
      </c>
      <c r="T599" s="46">
        <v>30</v>
      </c>
      <c r="U599" s="46" t="s">
        <v>3372</v>
      </c>
      <c r="V599" s="48">
        <f t="shared" si="155"/>
        <v>12.655000000000001</v>
      </c>
      <c r="W599" s="46">
        <f t="shared" si="156"/>
        <v>60</v>
      </c>
      <c r="X599" s="46">
        <f t="shared" si="157"/>
        <v>1</v>
      </c>
      <c r="Y599" s="46">
        <f t="shared" si="158"/>
        <v>0</v>
      </c>
      <c r="Z599" s="46">
        <f t="shared" si="159"/>
        <v>2</v>
      </c>
      <c r="AA599" s="46">
        <f t="shared" si="160"/>
        <v>0</v>
      </c>
      <c r="AB599" s="46">
        <f t="shared" si="161"/>
        <v>2</v>
      </c>
      <c r="AC599" s="48">
        <f>IF(AB599=0,1,IF(AB599=1,0.99,IF(AB599=2,0.98,IF(AB599=3,0.97,IF(AB599=4,0.96,IF(AB599=5,0.95,IF(AB599=6,0.94)))))))</f>
        <v>0.98</v>
      </c>
      <c r="AD599" s="48">
        <f t="shared" si="162"/>
        <v>11.635000000000002</v>
      </c>
      <c r="AE599" s="48">
        <f t="shared" si="163"/>
        <v>11.402300000000002</v>
      </c>
      <c r="AF599" s="46">
        <f t="shared" si="164"/>
        <v>120</v>
      </c>
      <c r="AG599" s="128" t="s">
        <v>3453</v>
      </c>
      <c r="AH599" s="128" t="s">
        <v>3456</v>
      </c>
      <c r="AI599" s="128" t="s">
        <v>3452</v>
      </c>
      <c r="AJ599" s="128" t="s">
        <v>3451</v>
      </c>
      <c r="AK599" s="128" t="s">
        <v>3454</v>
      </c>
      <c r="AL599" s="128" t="s">
        <v>3455</v>
      </c>
      <c r="AM599" s="128" t="s">
        <v>3457</v>
      </c>
      <c r="AN599" s="128" t="s">
        <v>3460</v>
      </c>
      <c r="AO599" s="128" t="s">
        <v>3459</v>
      </c>
      <c r="AP599" s="128" t="s">
        <v>3458</v>
      </c>
      <c r="AQ599" s="191"/>
    </row>
    <row r="600" spans="1:43" s="16" customFormat="1" ht="27.75">
      <c r="A600" s="43">
        <v>593</v>
      </c>
      <c r="B600" s="44" t="s">
        <v>1604</v>
      </c>
      <c r="C600" s="44" t="s">
        <v>1373</v>
      </c>
      <c r="D600" s="45" t="s">
        <v>1605</v>
      </c>
      <c r="E600" s="38">
        <v>15</v>
      </c>
      <c r="F600" s="48">
        <v>9.9</v>
      </c>
      <c r="G600" s="46">
        <v>17</v>
      </c>
      <c r="H600" s="46" t="s">
        <v>3373</v>
      </c>
      <c r="I600" s="48">
        <v>10.1</v>
      </c>
      <c r="J600" s="46">
        <v>30</v>
      </c>
      <c r="K600" s="46" t="s">
        <v>3373</v>
      </c>
      <c r="L600" s="84">
        <f t="shared" si="151"/>
        <v>10</v>
      </c>
      <c r="M600" s="38">
        <f t="shared" si="152"/>
        <v>60</v>
      </c>
      <c r="N600" s="38">
        <f t="shared" si="153"/>
        <v>2</v>
      </c>
      <c r="O600" s="38">
        <f t="shared" si="154"/>
        <v>1</v>
      </c>
      <c r="P600" s="48">
        <v>10.33</v>
      </c>
      <c r="Q600" s="46">
        <v>30</v>
      </c>
      <c r="R600" s="46" t="s">
        <v>3373</v>
      </c>
      <c r="S600" s="48">
        <v>11.53</v>
      </c>
      <c r="T600" s="46">
        <v>30</v>
      </c>
      <c r="U600" s="46" t="s">
        <v>3372</v>
      </c>
      <c r="V600" s="48">
        <f t="shared" si="155"/>
        <v>10.93</v>
      </c>
      <c r="W600" s="46">
        <f t="shared" si="156"/>
        <v>60</v>
      </c>
      <c r="X600" s="46">
        <f t="shared" si="157"/>
        <v>1</v>
      </c>
      <c r="Y600" s="46">
        <f t="shared" si="158"/>
        <v>0</v>
      </c>
      <c r="Z600" s="46">
        <f t="shared" si="159"/>
        <v>3</v>
      </c>
      <c r="AA600" s="46">
        <f t="shared" si="160"/>
        <v>1</v>
      </c>
      <c r="AB600" s="46">
        <f t="shared" si="161"/>
        <v>4</v>
      </c>
      <c r="AC600" s="48">
        <f>IF(AB600=0,1,IF(AB600=1,0.99,IF(AB600=2,0.98,IF(AB600=3,0.97,IF(AB600=4,0.96,IF(AB600=5,0.95,IF(AB600=6,0.94)))))))</f>
        <v>0.96</v>
      </c>
      <c r="AD600" s="48">
        <f t="shared" si="162"/>
        <v>10.465</v>
      </c>
      <c r="AE600" s="48">
        <f t="shared" si="163"/>
        <v>10.0464</v>
      </c>
      <c r="AF600" s="46">
        <f t="shared" si="164"/>
        <v>120</v>
      </c>
      <c r="AG600" s="128" t="s">
        <v>3451</v>
      </c>
      <c r="AH600" s="128" t="s">
        <v>3452</v>
      </c>
      <c r="AI600" s="128" t="s">
        <v>3456</v>
      </c>
      <c r="AJ600" s="128" t="s">
        <v>3454</v>
      </c>
      <c r="AK600" s="128" t="s">
        <v>3455</v>
      </c>
      <c r="AL600" s="128" t="s">
        <v>3460</v>
      </c>
      <c r="AM600" s="128" t="s">
        <v>3457</v>
      </c>
      <c r="AN600" s="128" t="s">
        <v>3459</v>
      </c>
      <c r="AO600" s="128" t="s">
        <v>3458</v>
      </c>
      <c r="AP600" s="128" t="s">
        <v>3453</v>
      </c>
      <c r="AQ600" s="191"/>
    </row>
    <row r="601" spans="1:43" s="16" customFormat="1" ht="27.75">
      <c r="A601" s="43">
        <v>594</v>
      </c>
      <c r="B601" s="53" t="s">
        <v>1604</v>
      </c>
      <c r="C601" s="53" t="s">
        <v>3426</v>
      </c>
      <c r="D601" s="54" t="s">
        <v>1606</v>
      </c>
      <c r="E601" s="38">
        <v>15</v>
      </c>
      <c r="F601" s="48">
        <v>12.1</v>
      </c>
      <c r="G601" s="46">
        <v>30</v>
      </c>
      <c r="H601" s="46" t="s">
        <v>3372</v>
      </c>
      <c r="I601" s="48">
        <v>8.77</v>
      </c>
      <c r="J601" s="46">
        <v>11</v>
      </c>
      <c r="K601" s="46" t="s">
        <v>3373</v>
      </c>
      <c r="L601" s="84">
        <f t="shared" si="151"/>
        <v>10.434999999999999</v>
      </c>
      <c r="M601" s="38">
        <f t="shared" si="152"/>
        <v>60</v>
      </c>
      <c r="N601" s="38">
        <f t="shared" si="153"/>
        <v>1</v>
      </c>
      <c r="O601" s="38">
        <f t="shared" si="154"/>
        <v>1</v>
      </c>
      <c r="P601" s="48">
        <v>7.63</v>
      </c>
      <c r="Q601" s="46">
        <v>3</v>
      </c>
      <c r="R601" s="46" t="s">
        <v>3373</v>
      </c>
      <c r="S601" s="48">
        <v>10.88</v>
      </c>
      <c r="T601" s="46">
        <v>30</v>
      </c>
      <c r="U601" s="46" t="s">
        <v>3372</v>
      </c>
      <c r="V601" s="48">
        <f t="shared" si="155"/>
        <v>9.2550000000000008</v>
      </c>
      <c r="W601" s="46">
        <f t="shared" si="156"/>
        <v>33</v>
      </c>
      <c r="X601" s="46">
        <f t="shared" si="157"/>
        <v>1</v>
      </c>
      <c r="Y601" s="46">
        <f t="shared" si="158"/>
        <v>1</v>
      </c>
      <c r="Z601" s="46">
        <f t="shared" si="159"/>
        <v>2</v>
      </c>
      <c r="AA601" s="46">
        <f t="shared" si="160"/>
        <v>2</v>
      </c>
      <c r="AB601" s="46">
        <f t="shared" si="161"/>
        <v>4</v>
      </c>
      <c r="AC601" s="48">
        <f>IF(AB601=0,1,IF(AB601=1,0.99,IF(AB601=2,0.98,IF(AB601=3,0.97,IF(AB601=4,0.96,IF(AB601=5,0.95,IF(AB601=6,0.94)))))))</f>
        <v>0.96</v>
      </c>
      <c r="AD601" s="48">
        <f t="shared" si="162"/>
        <v>9.8449999999999989</v>
      </c>
      <c r="AE601" s="48">
        <f t="shared" si="163"/>
        <v>9.4511999999999983</v>
      </c>
      <c r="AF601" s="46">
        <f t="shared" si="164"/>
        <v>93</v>
      </c>
      <c r="AG601" s="128" t="s">
        <v>3456</v>
      </c>
      <c r="AH601" s="128" t="s">
        <v>3457</v>
      </c>
      <c r="AI601" s="128" t="s">
        <v>3453</v>
      </c>
      <c r="AJ601" s="128" t="s">
        <v>3451</v>
      </c>
      <c r="AK601" s="128" t="s">
        <v>3455</v>
      </c>
      <c r="AL601" s="128" t="s">
        <v>3460</v>
      </c>
      <c r="AM601" s="128" t="s">
        <v>3458</v>
      </c>
      <c r="AN601" s="128" t="s">
        <v>3459</v>
      </c>
      <c r="AO601" s="128" t="s">
        <v>3454</v>
      </c>
      <c r="AP601" s="128" t="s">
        <v>3452</v>
      </c>
      <c r="AQ601" s="191"/>
    </row>
    <row r="602" spans="1:43" s="16" customFormat="1" ht="27.75">
      <c r="A602" s="43">
        <v>595</v>
      </c>
      <c r="B602" s="44" t="s">
        <v>82</v>
      </c>
      <c r="C602" s="44" t="s">
        <v>907</v>
      </c>
      <c r="D602" s="45" t="s">
        <v>1607</v>
      </c>
      <c r="E602" s="38">
        <v>16</v>
      </c>
      <c r="F602" s="48">
        <v>8.85</v>
      </c>
      <c r="G602" s="46">
        <v>10</v>
      </c>
      <c r="H602" s="46" t="s">
        <v>3373</v>
      </c>
      <c r="I602" s="48">
        <v>11.15</v>
      </c>
      <c r="J602" s="46">
        <v>30</v>
      </c>
      <c r="K602" s="46" t="s">
        <v>3373</v>
      </c>
      <c r="L602" s="84">
        <f t="shared" si="151"/>
        <v>10</v>
      </c>
      <c r="M602" s="38">
        <f t="shared" si="152"/>
        <v>60</v>
      </c>
      <c r="N602" s="38">
        <f t="shared" si="153"/>
        <v>2</v>
      </c>
      <c r="O602" s="38">
        <f t="shared" si="154"/>
        <v>1</v>
      </c>
      <c r="P602" s="48" t="s">
        <v>3509</v>
      </c>
      <c r="Q602" s="46" t="s">
        <v>3509</v>
      </c>
      <c r="R602" s="46" t="s">
        <v>3509</v>
      </c>
      <c r="S602" s="48">
        <v>2.12</v>
      </c>
      <c r="T602" s="46">
        <v>0</v>
      </c>
      <c r="U602" s="46" t="s">
        <v>3373</v>
      </c>
      <c r="V602" s="48" t="e">
        <f t="shared" si="155"/>
        <v>#VALUE!</v>
      </c>
      <c r="W602" s="46" t="e">
        <f t="shared" si="156"/>
        <v>#VALUE!</v>
      </c>
      <c r="X602" s="46">
        <f t="shared" si="157"/>
        <v>2</v>
      </c>
      <c r="Y602" s="46">
        <f t="shared" si="158"/>
        <v>1</v>
      </c>
      <c r="Z602" s="46">
        <f t="shared" si="159"/>
        <v>4</v>
      </c>
      <c r="AA602" s="46">
        <f t="shared" si="160"/>
        <v>2</v>
      </c>
      <c r="AB602" s="46">
        <f t="shared" si="161"/>
        <v>6</v>
      </c>
      <c r="AC602" s="48">
        <f>IF(AB602=0,0.93,IF(AB602=1,0.92,IF(AB602=2,0.91,IF(AB602=3,0.9,IF(AB602=4,0.89,IF(AB602=5,0.88,IF(AB602=6,0.87)))))))</f>
        <v>0.87</v>
      </c>
      <c r="AD602" s="48" t="e">
        <f t="shared" si="162"/>
        <v>#VALUE!</v>
      </c>
      <c r="AE602" s="48" t="e">
        <f t="shared" si="163"/>
        <v>#VALUE!</v>
      </c>
      <c r="AF602" s="46" t="e">
        <f t="shared" si="164"/>
        <v>#VALUE!</v>
      </c>
      <c r="AG602" s="128"/>
      <c r="AH602" s="128"/>
      <c r="AI602" s="128"/>
      <c r="AJ602" s="128"/>
      <c r="AK602" s="128"/>
      <c r="AL602" s="128"/>
      <c r="AM602" s="128"/>
      <c r="AN602" s="128"/>
      <c r="AO602" s="128"/>
      <c r="AP602" s="128"/>
      <c r="AQ602" s="191"/>
    </row>
    <row r="603" spans="1:43" s="16" customFormat="1" ht="27.75">
      <c r="A603" s="43">
        <v>596</v>
      </c>
      <c r="B603" s="44" t="s">
        <v>1608</v>
      </c>
      <c r="C603" s="44" t="s">
        <v>1609</v>
      </c>
      <c r="D603" s="45" t="s">
        <v>1610</v>
      </c>
      <c r="E603" s="38">
        <v>16</v>
      </c>
      <c r="F603" s="48">
        <v>10.1</v>
      </c>
      <c r="G603" s="46">
        <v>30</v>
      </c>
      <c r="H603" s="46" t="s">
        <v>3373</v>
      </c>
      <c r="I603" s="48">
        <v>9.9</v>
      </c>
      <c r="J603" s="46">
        <v>12</v>
      </c>
      <c r="K603" s="46" t="s">
        <v>3373</v>
      </c>
      <c r="L603" s="84">
        <f t="shared" si="151"/>
        <v>10</v>
      </c>
      <c r="M603" s="38">
        <f t="shared" si="152"/>
        <v>60</v>
      </c>
      <c r="N603" s="38">
        <f t="shared" si="153"/>
        <v>2</v>
      </c>
      <c r="O603" s="38">
        <f t="shared" si="154"/>
        <v>1</v>
      </c>
      <c r="P603" s="48">
        <v>9.1199999999999992</v>
      </c>
      <c r="Q603" s="46">
        <v>13</v>
      </c>
      <c r="R603" s="46" t="s">
        <v>3373</v>
      </c>
      <c r="S603" s="48">
        <v>11.12</v>
      </c>
      <c r="T603" s="46">
        <v>30</v>
      </c>
      <c r="U603" s="46" t="s">
        <v>3372</v>
      </c>
      <c r="V603" s="48">
        <f t="shared" si="155"/>
        <v>10.119999999999999</v>
      </c>
      <c r="W603" s="46">
        <f t="shared" si="156"/>
        <v>60</v>
      </c>
      <c r="X603" s="46">
        <f t="shared" si="157"/>
        <v>1</v>
      </c>
      <c r="Y603" s="46">
        <f t="shared" si="158"/>
        <v>1</v>
      </c>
      <c r="Z603" s="46">
        <f t="shared" si="159"/>
        <v>3</v>
      </c>
      <c r="AA603" s="46">
        <f t="shared" si="160"/>
        <v>2</v>
      </c>
      <c r="AB603" s="46">
        <f t="shared" si="161"/>
        <v>5</v>
      </c>
      <c r="AC603" s="48">
        <f>IF(AB603=0,1,IF(AB603=1,0.99,IF(AB603=2,0.98,IF(AB603=3,0.97,IF(AB603=4,0.96,IF(AB603=5,0.95,IF(AB603=6,0.94)))))))</f>
        <v>0.95</v>
      </c>
      <c r="AD603" s="48">
        <f t="shared" si="162"/>
        <v>10.059999999999999</v>
      </c>
      <c r="AE603" s="48">
        <f t="shared" si="163"/>
        <v>9.5569999999999986</v>
      </c>
      <c r="AF603" s="46">
        <f t="shared" si="164"/>
        <v>120</v>
      </c>
      <c r="AG603" s="129" t="s">
        <v>3453</v>
      </c>
      <c r="AH603" s="128" t="s">
        <v>3457</v>
      </c>
      <c r="AI603" s="128" t="s">
        <v>3451</v>
      </c>
      <c r="AJ603" s="128" t="s">
        <v>3454</v>
      </c>
      <c r="AK603" s="128" t="s">
        <v>3452</v>
      </c>
      <c r="AL603" s="128" t="s">
        <v>3455</v>
      </c>
      <c r="AM603" s="128" t="s">
        <v>3456</v>
      </c>
      <c r="AN603" s="128" t="s">
        <v>3459</v>
      </c>
      <c r="AO603" s="128" t="s">
        <v>3460</v>
      </c>
      <c r="AP603" s="128" t="s">
        <v>3458</v>
      </c>
      <c r="AQ603" s="191"/>
    </row>
    <row r="604" spans="1:43" s="16" customFormat="1" ht="27.75">
      <c r="A604" s="43">
        <v>597</v>
      </c>
      <c r="B604" s="44" t="s">
        <v>446</v>
      </c>
      <c r="C604" s="44" t="s">
        <v>1611</v>
      </c>
      <c r="D604" s="45" t="s">
        <v>1612</v>
      </c>
      <c r="E604" s="38">
        <v>16</v>
      </c>
      <c r="F604" s="48">
        <v>10.57</v>
      </c>
      <c r="G604" s="46">
        <v>30</v>
      </c>
      <c r="H604" s="46" t="s">
        <v>3372</v>
      </c>
      <c r="I604" s="48">
        <v>9.75</v>
      </c>
      <c r="J604" s="46">
        <v>18</v>
      </c>
      <c r="K604" s="46" t="s">
        <v>3373</v>
      </c>
      <c r="L604" s="84">
        <f t="shared" si="151"/>
        <v>10.16</v>
      </c>
      <c r="M604" s="38">
        <f t="shared" si="152"/>
        <v>60</v>
      </c>
      <c r="N604" s="38">
        <f t="shared" si="153"/>
        <v>1</v>
      </c>
      <c r="O604" s="38">
        <f t="shared" si="154"/>
        <v>1</v>
      </c>
      <c r="P604" s="48">
        <v>10.220000000000001</v>
      </c>
      <c r="Q604" s="46">
        <v>30</v>
      </c>
      <c r="R604" s="46" t="s">
        <v>3372</v>
      </c>
      <c r="S604" s="48">
        <v>10.08</v>
      </c>
      <c r="T604" s="46">
        <v>30</v>
      </c>
      <c r="U604" s="46" t="s">
        <v>3373</v>
      </c>
      <c r="V604" s="48">
        <f t="shared" si="155"/>
        <v>10.15</v>
      </c>
      <c r="W604" s="46">
        <f t="shared" si="156"/>
        <v>60</v>
      </c>
      <c r="X604" s="46">
        <f t="shared" si="157"/>
        <v>1</v>
      </c>
      <c r="Y604" s="46">
        <f t="shared" si="158"/>
        <v>0</v>
      </c>
      <c r="Z604" s="46">
        <f t="shared" si="159"/>
        <v>2</v>
      </c>
      <c r="AA604" s="46">
        <f t="shared" si="160"/>
        <v>1</v>
      </c>
      <c r="AB604" s="46">
        <f t="shared" si="161"/>
        <v>3</v>
      </c>
      <c r="AC604" s="48">
        <f>IF(AB604=0,0.93,IF(AB604=1,0.92,IF(AB604=2,0.91,IF(AB604=3,0.9,IF(AB604=4,0.89,IF(AB604=5,0.88,IF(AB604=6,0.87)))))))</f>
        <v>0.9</v>
      </c>
      <c r="AD604" s="48">
        <f t="shared" si="162"/>
        <v>10.155000000000001</v>
      </c>
      <c r="AE604" s="48">
        <f t="shared" si="163"/>
        <v>9.1395000000000017</v>
      </c>
      <c r="AF604" s="46">
        <f t="shared" si="164"/>
        <v>120</v>
      </c>
      <c r="AG604" s="128" t="s">
        <v>3451</v>
      </c>
      <c r="AH604" s="128" t="s">
        <v>3453</v>
      </c>
      <c r="AI604" s="128" t="s">
        <v>3452</v>
      </c>
      <c r="AJ604" s="128" t="s">
        <v>3456</v>
      </c>
      <c r="AK604" s="128" t="s">
        <v>3454</v>
      </c>
      <c r="AL604" s="128" t="s">
        <v>3459</v>
      </c>
      <c r="AM604" s="128" t="s">
        <v>3457</v>
      </c>
      <c r="AN604" s="128" t="s">
        <v>3458</v>
      </c>
      <c r="AO604" s="128" t="s">
        <v>3460</v>
      </c>
      <c r="AP604" s="128" t="s">
        <v>3455</v>
      </c>
      <c r="AQ604" s="191"/>
    </row>
    <row r="605" spans="1:43" s="16" customFormat="1" ht="27.75">
      <c r="A605" s="43">
        <v>598</v>
      </c>
      <c r="B605" s="44" t="s">
        <v>1613</v>
      </c>
      <c r="C605" s="44" t="s">
        <v>1574</v>
      </c>
      <c r="D605" s="45" t="s">
        <v>1614</v>
      </c>
      <c r="E605" s="38">
        <v>16</v>
      </c>
      <c r="F605" s="48">
        <v>12.17</v>
      </c>
      <c r="G605" s="46">
        <v>30</v>
      </c>
      <c r="H605" s="46" t="s">
        <v>3372</v>
      </c>
      <c r="I605" s="48">
        <v>9.15</v>
      </c>
      <c r="J605" s="46">
        <v>20</v>
      </c>
      <c r="K605" s="46" t="s">
        <v>3372</v>
      </c>
      <c r="L605" s="84">
        <f t="shared" si="151"/>
        <v>10.66</v>
      </c>
      <c r="M605" s="38">
        <f t="shared" si="152"/>
        <v>60</v>
      </c>
      <c r="N605" s="38">
        <f t="shared" si="153"/>
        <v>0</v>
      </c>
      <c r="O605" s="38">
        <f t="shared" si="154"/>
        <v>1</v>
      </c>
      <c r="P605" s="48">
        <v>10.45</v>
      </c>
      <c r="Q605" s="46">
        <v>30</v>
      </c>
      <c r="R605" s="46" t="s">
        <v>3372</v>
      </c>
      <c r="S605" s="48">
        <v>11.25</v>
      </c>
      <c r="T605" s="46">
        <v>30</v>
      </c>
      <c r="U605" s="46" t="s">
        <v>3373</v>
      </c>
      <c r="V605" s="48">
        <f t="shared" si="155"/>
        <v>10.85</v>
      </c>
      <c r="W605" s="46">
        <f t="shared" si="156"/>
        <v>60</v>
      </c>
      <c r="X605" s="46">
        <f t="shared" si="157"/>
        <v>1</v>
      </c>
      <c r="Y605" s="46">
        <f t="shared" si="158"/>
        <v>0</v>
      </c>
      <c r="Z605" s="46">
        <f t="shared" si="159"/>
        <v>1</v>
      </c>
      <c r="AA605" s="46">
        <f t="shared" si="160"/>
        <v>1</v>
      </c>
      <c r="AB605" s="46">
        <f t="shared" si="161"/>
        <v>2</v>
      </c>
      <c r="AC605" s="48">
        <f>IF(AB605=0,1,IF(AB605=1,0.99,IF(AB605=2,0.98,IF(AB605=3,0.97,IF(AB605=4,0.96,IF(AB605=5,0.95,IF(AB605=6,0.94)))))))</f>
        <v>0.98</v>
      </c>
      <c r="AD605" s="48">
        <f t="shared" si="162"/>
        <v>10.754999999999999</v>
      </c>
      <c r="AE605" s="48">
        <f t="shared" si="163"/>
        <v>10.539899999999999</v>
      </c>
      <c r="AF605" s="46">
        <f t="shared" si="164"/>
        <v>120</v>
      </c>
      <c r="AG605" s="128" t="s">
        <v>3456</v>
      </c>
      <c r="AH605" s="128" t="s">
        <v>3460</v>
      </c>
      <c r="AI605" s="128" t="s">
        <v>3455</v>
      </c>
      <c r="AJ605" s="128" t="s">
        <v>3452</v>
      </c>
      <c r="AK605" s="128" t="s">
        <v>3451</v>
      </c>
      <c r="AL605" s="128" t="s">
        <v>3453</v>
      </c>
      <c r="AM605" s="128" t="s">
        <v>3454</v>
      </c>
      <c r="AN605" s="128" t="s">
        <v>3457</v>
      </c>
      <c r="AO605" s="128" t="s">
        <v>3459</v>
      </c>
      <c r="AP605" s="128" t="s">
        <v>3458</v>
      </c>
      <c r="AQ605" s="191"/>
    </row>
    <row r="606" spans="1:43" s="16" customFormat="1" ht="27.75">
      <c r="A606" s="43">
        <v>599</v>
      </c>
      <c r="B606" s="44" t="s">
        <v>1615</v>
      </c>
      <c r="C606" s="44" t="s">
        <v>1616</v>
      </c>
      <c r="D606" s="45" t="s">
        <v>1617</v>
      </c>
      <c r="E606" s="38">
        <v>16</v>
      </c>
      <c r="F606" s="48">
        <v>11.29</v>
      </c>
      <c r="G606" s="46">
        <v>30</v>
      </c>
      <c r="H606" s="46" t="s">
        <v>3373</v>
      </c>
      <c r="I606" s="48">
        <v>8.8699999999999992</v>
      </c>
      <c r="J606" s="46">
        <v>16</v>
      </c>
      <c r="K606" s="46" t="s">
        <v>3372</v>
      </c>
      <c r="L606" s="84">
        <f t="shared" si="151"/>
        <v>10.079999999999998</v>
      </c>
      <c r="M606" s="38">
        <f t="shared" si="152"/>
        <v>60</v>
      </c>
      <c r="N606" s="38">
        <f t="shared" si="153"/>
        <v>1</v>
      </c>
      <c r="O606" s="38">
        <f t="shared" si="154"/>
        <v>1</v>
      </c>
      <c r="P606" s="48">
        <v>12.2</v>
      </c>
      <c r="Q606" s="46">
        <v>30</v>
      </c>
      <c r="R606" s="46" t="s">
        <v>3372</v>
      </c>
      <c r="S606" s="48">
        <v>11.59</v>
      </c>
      <c r="T606" s="46">
        <v>30</v>
      </c>
      <c r="U606" s="46" t="s">
        <v>3372</v>
      </c>
      <c r="V606" s="48">
        <f t="shared" si="155"/>
        <v>11.895</v>
      </c>
      <c r="W606" s="46">
        <f t="shared" si="156"/>
        <v>60</v>
      </c>
      <c r="X606" s="46">
        <f t="shared" si="157"/>
        <v>0</v>
      </c>
      <c r="Y606" s="46">
        <f t="shared" si="158"/>
        <v>0</v>
      </c>
      <c r="Z606" s="46">
        <f t="shared" si="159"/>
        <v>1</v>
      </c>
      <c r="AA606" s="46">
        <f t="shared" si="160"/>
        <v>1</v>
      </c>
      <c r="AB606" s="46">
        <f t="shared" si="161"/>
        <v>2</v>
      </c>
      <c r="AC606" s="48">
        <f>IF(AB606=0,0.93,IF(AB606=1,0.92,IF(AB606=2,0.91,IF(AB606=3,0.9,IF(AB606=4,0.89,IF(AB606=5,0.88,IF(AB606=6,0.87)))))))</f>
        <v>0.91</v>
      </c>
      <c r="AD606" s="48">
        <f t="shared" si="162"/>
        <v>10.987499999999999</v>
      </c>
      <c r="AE606" s="48">
        <f t="shared" si="163"/>
        <v>9.9986249999999988</v>
      </c>
      <c r="AF606" s="46">
        <f t="shared" si="164"/>
        <v>120</v>
      </c>
      <c r="AG606" s="128" t="s">
        <v>3454</v>
      </c>
      <c r="AH606" s="128" t="s">
        <v>3451</v>
      </c>
      <c r="AI606" s="128" t="s">
        <v>3455</v>
      </c>
      <c r="AJ606" s="128" t="s">
        <v>3457</v>
      </c>
      <c r="AK606" s="128" t="s">
        <v>3452</v>
      </c>
      <c r="AL606" s="128" t="s">
        <v>3456</v>
      </c>
      <c r="AM606" s="128" t="s">
        <v>3460</v>
      </c>
      <c r="AN606" s="128" t="s">
        <v>3453</v>
      </c>
      <c r="AO606" s="128" t="s">
        <v>3459</v>
      </c>
      <c r="AP606" s="128" t="s">
        <v>3458</v>
      </c>
      <c r="AQ606" s="191"/>
    </row>
    <row r="607" spans="1:43" s="16" customFormat="1" ht="27.75">
      <c r="A607" s="43">
        <v>600</v>
      </c>
      <c r="B607" s="37" t="s">
        <v>1618</v>
      </c>
      <c r="C607" s="37" t="s">
        <v>1619</v>
      </c>
      <c r="D607" s="45" t="s">
        <v>1620</v>
      </c>
      <c r="E607" s="38">
        <v>16</v>
      </c>
      <c r="F607" s="48">
        <v>10.31</v>
      </c>
      <c r="G607" s="46">
        <v>30</v>
      </c>
      <c r="H607" s="46" t="s">
        <v>3373</v>
      </c>
      <c r="I607" s="48">
        <v>11.07</v>
      </c>
      <c r="J607" s="46">
        <v>30</v>
      </c>
      <c r="K607" s="46" t="s">
        <v>3372</v>
      </c>
      <c r="L607" s="84">
        <f t="shared" si="151"/>
        <v>10.690000000000001</v>
      </c>
      <c r="M607" s="38">
        <f t="shared" si="152"/>
        <v>60</v>
      </c>
      <c r="N607" s="38">
        <f t="shared" si="153"/>
        <v>1</v>
      </c>
      <c r="O607" s="38">
        <f t="shared" si="154"/>
        <v>0</v>
      </c>
      <c r="P607" s="48">
        <v>12.53</v>
      </c>
      <c r="Q607" s="46">
        <v>30</v>
      </c>
      <c r="R607" s="46" t="s">
        <v>3372</v>
      </c>
      <c r="S607" s="48">
        <v>13.25</v>
      </c>
      <c r="T607" s="46">
        <v>30</v>
      </c>
      <c r="U607" s="46" t="s">
        <v>3372</v>
      </c>
      <c r="V607" s="48">
        <f t="shared" si="155"/>
        <v>12.89</v>
      </c>
      <c r="W607" s="46">
        <f t="shared" si="156"/>
        <v>60</v>
      </c>
      <c r="X607" s="46">
        <f t="shared" si="157"/>
        <v>0</v>
      </c>
      <c r="Y607" s="46">
        <f t="shared" si="158"/>
        <v>0</v>
      </c>
      <c r="Z607" s="46">
        <f t="shared" si="159"/>
        <v>1</v>
      </c>
      <c r="AA607" s="46">
        <f t="shared" si="160"/>
        <v>0</v>
      </c>
      <c r="AB607" s="46">
        <f t="shared" si="161"/>
        <v>1</v>
      </c>
      <c r="AC607" s="48">
        <f>IF(AB607=0,0.93,IF(AB607=1,0.92,IF(AB607=2,0.91,IF(AB607=3,0.9,IF(AB607=4,0.89,IF(AB607=5,0.88,IF(AB607=6,0.87)))))))</f>
        <v>0.92</v>
      </c>
      <c r="AD607" s="48">
        <f t="shared" si="162"/>
        <v>11.790000000000001</v>
      </c>
      <c r="AE607" s="48">
        <f t="shared" si="163"/>
        <v>10.846800000000002</v>
      </c>
      <c r="AF607" s="46">
        <f t="shared" si="164"/>
        <v>120</v>
      </c>
      <c r="AG607" s="128" t="s">
        <v>3453</v>
      </c>
      <c r="AH607" s="128" t="s">
        <v>3451</v>
      </c>
      <c r="AI607" s="128" t="s">
        <v>3454</v>
      </c>
      <c r="AJ607" s="128" t="s">
        <v>3455</v>
      </c>
      <c r="AK607" s="128" t="s">
        <v>3457</v>
      </c>
      <c r="AL607" s="128" t="s">
        <v>3452</v>
      </c>
      <c r="AM607" s="128" t="s">
        <v>3456</v>
      </c>
      <c r="AN607" s="128" t="s">
        <v>3460</v>
      </c>
      <c r="AO607" s="128" t="s">
        <v>3459</v>
      </c>
      <c r="AP607" s="128" t="s">
        <v>3458</v>
      </c>
      <c r="AQ607" s="191"/>
    </row>
    <row r="608" spans="1:43" s="16" customFormat="1" ht="27.75">
      <c r="A608" s="43">
        <v>601</v>
      </c>
      <c r="B608" s="44" t="s">
        <v>1348</v>
      </c>
      <c r="C608" s="44" t="s">
        <v>104</v>
      </c>
      <c r="D608" s="45" t="s">
        <v>1621</v>
      </c>
      <c r="E608" s="38">
        <v>16</v>
      </c>
      <c r="F608" s="48">
        <v>10.27</v>
      </c>
      <c r="G608" s="46">
        <v>30</v>
      </c>
      <c r="H608" s="46" t="s">
        <v>3372</v>
      </c>
      <c r="I608" s="48">
        <v>9.73</v>
      </c>
      <c r="J608" s="46">
        <v>18</v>
      </c>
      <c r="K608" s="46" t="s">
        <v>3373</v>
      </c>
      <c r="L608" s="84">
        <f t="shared" si="151"/>
        <v>10</v>
      </c>
      <c r="M608" s="38">
        <f t="shared" si="152"/>
        <v>60</v>
      </c>
      <c r="N608" s="38">
        <f t="shared" si="153"/>
        <v>1</v>
      </c>
      <c r="O608" s="38">
        <f t="shared" si="154"/>
        <v>1</v>
      </c>
      <c r="P608" s="48">
        <v>10.61</v>
      </c>
      <c r="Q608" s="46">
        <v>30</v>
      </c>
      <c r="R608" s="46" t="s">
        <v>3373</v>
      </c>
      <c r="S608" s="48">
        <v>10.69</v>
      </c>
      <c r="T608" s="46">
        <v>30</v>
      </c>
      <c r="U608" s="46" t="s">
        <v>3372</v>
      </c>
      <c r="V608" s="48">
        <f t="shared" si="155"/>
        <v>10.649999999999999</v>
      </c>
      <c r="W608" s="46">
        <f t="shared" si="156"/>
        <v>60</v>
      </c>
      <c r="X608" s="46">
        <f t="shared" si="157"/>
        <v>1</v>
      </c>
      <c r="Y608" s="46">
        <f t="shared" si="158"/>
        <v>0</v>
      </c>
      <c r="Z608" s="46">
        <f t="shared" si="159"/>
        <v>2</v>
      </c>
      <c r="AA608" s="46">
        <f t="shared" si="160"/>
        <v>1</v>
      </c>
      <c r="AB608" s="46">
        <f t="shared" si="161"/>
        <v>3</v>
      </c>
      <c r="AC608" s="48">
        <f>IF(AB608=0,1,IF(AB608=1,0.99,IF(AB608=2,0.98,IF(AB608=3,0.97,IF(AB608=4,0.96,IF(AB608=5,0.95,IF(AB608=6,0.94)))))))</f>
        <v>0.97</v>
      </c>
      <c r="AD608" s="48">
        <f t="shared" si="162"/>
        <v>10.324999999999999</v>
      </c>
      <c r="AE608" s="48">
        <f t="shared" si="163"/>
        <v>10.015249999999998</v>
      </c>
      <c r="AF608" s="46">
        <f t="shared" si="164"/>
        <v>120</v>
      </c>
      <c r="AG608" s="128" t="s">
        <v>3453</v>
      </c>
      <c r="AH608" s="128" t="s">
        <v>3451</v>
      </c>
      <c r="AI608" s="128" t="s">
        <v>3452</v>
      </c>
      <c r="AJ608" s="128" t="s">
        <v>3454</v>
      </c>
      <c r="AK608" s="128" t="s">
        <v>3456</v>
      </c>
      <c r="AL608" s="128" t="s">
        <v>3457</v>
      </c>
      <c r="AM608" s="128" t="s">
        <v>3455</v>
      </c>
      <c r="AN608" s="128" t="s">
        <v>3460</v>
      </c>
      <c r="AO608" s="128" t="s">
        <v>3458</v>
      </c>
      <c r="AP608" s="128" t="s">
        <v>3459</v>
      </c>
      <c r="AQ608" s="191"/>
    </row>
    <row r="609" spans="1:43" s="16" customFormat="1" ht="27.75">
      <c r="A609" s="43">
        <v>602</v>
      </c>
      <c r="B609" s="44" t="s">
        <v>1622</v>
      </c>
      <c r="C609" s="44" t="s">
        <v>383</v>
      </c>
      <c r="D609" s="45" t="s">
        <v>1623</v>
      </c>
      <c r="E609" s="38">
        <v>16</v>
      </c>
      <c r="F609" s="48">
        <v>11.61</v>
      </c>
      <c r="G609" s="46">
        <v>30</v>
      </c>
      <c r="H609" s="46" t="s">
        <v>3372</v>
      </c>
      <c r="I609" s="48">
        <v>9.19</v>
      </c>
      <c r="J609" s="46">
        <v>18</v>
      </c>
      <c r="K609" s="46" t="s">
        <v>3373</v>
      </c>
      <c r="L609" s="84">
        <f t="shared" si="151"/>
        <v>10.399999999999999</v>
      </c>
      <c r="M609" s="38">
        <f t="shared" si="152"/>
        <v>60</v>
      </c>
      <c r="N609" s="38">
        <f t="shared" si="153"/>
        <v>1</v>
      </c>
      <c r="O609" s="38">
        <f t="shared" si="154"/>
        <v>1</v>
      </c>
      <c r="P609" s="48">
        <v>8.81</v>
      </c>
      <c r="Q609" s="46">
        <v>5</v>
      </c>
      <c r="R609" s="46" t="s">
        <v>3373</v>
      </c>
      <c r="S609" s="48">
        <v>12</v>
      </c>
      <c r="T609" s="46">
        <v>30</v>
      </c>
      <c r="U609" s="46" t="s">
        <v>3372</v>
      </c>
      <c r="V609" s="48">
        <f t="shared" si="155"/>
        <v>10.405000000000001</v>
      </c>
      <c r="W609" s="46">
        <f t="shared" si="156"/>
        <v>60</v>
      </c>
      <c r="X609" s="46">
        <f t="shared" si="157"/>
        <v>1</v>
      </c>
      <c r="Y609" s="46">
        <f t="shared" si="158"/>
        <v>1</v>
      </c>
      <c r="Z609" s="46">
        <f t="shared" si="159"/>
        <v>2</v>
      </c>
      <c r="AA609" s="46">
        <f t="shared" si="160"/>
        <v>2</v>
      </c>
      <c r="AB609" s="46">
        <f t="shared" si="161"/>
        <v>4</v>
      </c>
      <c r="AC609" s="48">
        <f>IF(AB609=0,0.86,IF(AB609=1,0.85,IF(AB609=2,0.84,IF(AB609=3,0.83,IF(AB609=4,0.82,IF(AB609=5,0.81,IF(AB609=6,0.8)))))))</f>
        <v>0.82</v>
      </c>
      <c r="AD609" s="48">
        <f t="shared" si="162"/>
        <v>10.4025</v>
      </c>
      <c r="AE609" s="48">
        <f t="shared" si="163"/>
        <v>8.5300499999999992</v>
      </c>
      <c r="AF609" s="46">
        <f t="shared" si="164"/>
        <v>120</v>
      </c>
      <c r="AG609" s="128" t="s">
        <v>3457</v>
      </c>
      <c r="AH609" s="128" t="s">
        <v>3452</v>
      </c>
      <c r="AI609" s="128" t="s">
        <v>3456</v>
      </c>
      <c r="AJ609" s="128" t="s">
        <v>3453</v>
      </c>
      <c r="AK609" s="128" t="s">
        <v>3451</v>
      </c>
      <c r="AL609" s="128" t="s">
        <v>3455</v>
      </c>
      <c r="AM609" s="128" t="s">
        <v>3454</v>
      </c>
      <c r="AN609" s="128" t="s">
        <v>3460</v>
      </c>
      <c r="AO609" s="128" t="s">
        <v>3458</v>
      </c>
      <c r="AP609" s="128" t="s">
        <v>3459</v>
      </c>
      <c r="AQ609" s="191"/>
    </row>
    <row r="610" spans="1:43" s="16" customFormat="1" ht="27.75">
      <c r="A610" s="43">
        <v>603</v>
      </c>
      <c r="B610" s="37" t="s">
        <v>1624</v>
      </c>
      <c r="C610" s="37" t="s">
        <v>1625</v>
      </c>
      <c r="D610" s="38" t="s">
        <v>1626</v>
      </c>
      <c r="E610" s="38">
        <v>16</v>
      </c>
      <c r="F610" s="48">
        <v>12.5</v>
      </c>
      <c r="G610" s="46">
        <v>30</v>
      </c>
      <c r="H610" s="46" t="s">
        <v>3372</v>
      </c>
      <c r="I610" s="48">
        <v>12.51</v>
      </c>
      <c r="J610" s="46">
        <v>30</v>
      </c>
      <c r="K610" s="46" t="s">
        <v>3372</v>
      </c>
      <c r="L610" s="84">
        <f t="shared" si="151"/>
        <v>12.504999999999999</v>
      </c>
      <c r="M610" s="38">
        <f t="shared" si="152"/>
        <v>60</v>
      </c>
      <c r="N610" s="38">
        <f t="shared" si="153"/>
        <v>0</v>
      </c>
      <c r="O610" s="38">
        <f t="shared" si="154"/>
        <v>0</v>
      </c>
      <c r="P610" s="48">
        <v>12.34</v>
      </c>
      <c r="Q610" s="46">
        <v>30</v>
      </c>
      <c r="R610" s="46" t="s">
        <v>3372</v>
      </c>
      <c r="S610" s="48">
        <v>13.31</v>
      </c>
      <c r="T610" s="46">
        <v>30</v>
      </c>
      <c r="U610" s="46" t="s">
        <v>3372</v>
      </c>
      <c r="V610" s="48">
        <f t="shared" si="155"/>
        <v>12.824999999999999</v>
      </c>
      <c r="W610" s="46">
        <f t="shared" si="156"/>
        <v>60</v>
      </c>
      <c r="X610" s="46">
        <f t="shared" si="157"/>
        <v>0</v>
      </c>
      <c r="Y610" s="46">
        <f t="shared" si="158"/>
        <v>0</v>
      </c>
      <c r="Z610" s="46">
        <f t="shared" si="159"/>
        <v>0</v>
      </c>
      <c r="AA610" s="46">
        <f t="shared" si="160"/>
        <v>0</v>
      </c>
      <c r="AB610" s="46">
        <f t="shared" si="161"/>
        <v>0</v>
      </c>
      <c r="AC610" s="48">
        <f t="shared" ref="AC610:AC623" si="165">IF(AB610=0,1,IF(AB610=1,0.99,IF(AB610=2,0.98,IF(AB610=3,0.97,IF(AB610=4,0.96,IF(AB610=5,0.95,IF(AB610=6,0.94)))))))</f>
        <v>1</v>
      </c>
      <c r="AD610" s="48">
        <f t="shared" si="162"/>
        <v>12.664999999999999</v>
      </c>
      <c r="AE610" s="48">
        <f t="shared" si="163"/>
        <v>12.664999999999999</v>
      </c>
      <c r="AF610" s="46">
        <f t="shared" si="164"/>
        <v>120</v>
      </c>
      <c r="AG610" s="128" t="s">
        <v>3453</v>
      </c>
      <c r="AH610" s="128" t="s">
        <v>3451</v>
      </c>
      <c r="AI610" s="128" t="s">
        <v>3456</v>
      </c>
      <c r="AJ610" s="128" t="s">
        <v>3457</v>
      </c>
      <c r="AK610" s="128" t="s">
        <v>3455</v>
      </c>
      <c r="AL610" s="128" t="s">
        <v>3460</v>
      </c>
      <c r="AM610" s="128" t="s">
        <v>3459</v>
      </c>
      <c r="AN610" s="128" t="s">
        <v>3454</v>
      </c>
      <c r="AO610" s="128" t="s">
        <v>3458</v>
      </c>
      <c r="AP610" s="128" t="s">
        <v>3452</v>
      </c>
      <c r="AQ610" s="191"/>
    </row>
    <row r="611" spans="1:43" s="16" customFormat="1" ht="27.75">
      <c r="A611" s="43">
        <v>604</v>
      </c>
      <c r="B611" s="37" t="s">
        <v>1627</v>
      </c>
      <c r="C611" s="37" t="s">
        <v>1268</v>
      </c>
      <c r="D611" s="38" t="s">
        <v>1628</v>
      </c>
      <c r="E611" s="38">
        <v>16</v>
      </c>
      <c r="F611" s="48">
        <v>11.97</v>
      </c>
      <c r="G611" s="46">
        <v>30</v>
      </c>
      <c r="H611" s="46" t="s">
        <v>3372</v>
      </c>
      <c r="I611" s="48">
        <v>11.9</v>
      </c>
      <c r="J611" s="46">
        <v>30</v>
      </c>
      <c r="K611" s="46" t="s">
        <v>3372</v>
      </c>
      <c r="L611" s="84">
        <f t="shared" si="151"/>
        <v>11.935</v>
      </c>
      <c r="M611" s="38">
        <f t="shared" si="152"/>
        <v>60</v>
      </c>
      <c r="N611" s="38">
        <f t="shared" si="153"/>
        <v>0</v>
      </c>
      <c r="O611" s="38">
        <f t="shared" si="154"/>
        <v>0</v>
      </c>
      <c r="P611" s="48">
        <v>11.83</v>
      </c>
      <c r="Q611" s="46">
        <v>30</v>
      </c>
      <c r="R611" s="46" t="s">
        <v>3372</v>
      </c>
      <c r="S611" s="48">
        <v>13.43</v>
      </c>
      <c r="T611" s="46">
        <v>30</v>
      </c>
      <c r="U611" s="46" t="s">
        <v>3372</v>
      </c>
      <c r="V611" s="48">
        <f t="shared" si="155"/>
        <v>12.629999999999999</v>
      </c>
      <c r="W611" s="46">
        <f t="shared" si="156"/>
        <v>60</v>
      </c>
      <c r="X611" s="46">
        <f t="shared" si="157"/>
        <v>0</v>
      </c>
      <c r="Y611" s="46">
        <f t="shared" si="158"/>
        <v>0</v>
      </c>
      <c r="Z611" s="46">
        <f t="shared" si="159"/>
        <v>0</v>
      </c>
      <c r="AA611" s="46">
        <f t="shared" si="160"/>
        <v>0</v>
      </c>
      <c r="AB611" s="46">
        <f t="shared" si="161"/>
        <v>0</v>
      </c>
      <c r="AC611" s="48">
        <f t="shared" si="165"/>
        <v>1</v>
      </c>
      <c r="AD611" s="48">
        <f t="shared" si="162"/>
        <v>12.282499999999999</v>
      </c>
      <c r="AE611" s="48">
        <f t="shared" si="163"/>
        <v>12.282499999999999</v>
      </c>
      <c r="AF611" s="46">
        <f t="shared" si="164"/>
        <v>120</v>
      </c>
      <c r="AG611" s="128" t="s">
        <v>3453</v>
      </c>
      <c r="AH611" s="128" t="s">
        <v>3451</v>
      </c>
      <c r="AI611" s="128" t="s">
        <v>3456</v>
      </c>
      <c r="AJ611" s="128" t="s">
        <v>3457</v>
      </c>
      <c r="AK611" s="128" t="s">
        <v>3455</v>
      </c>
      <c r="AL611" s="128" t="s">
        <v>3452</v>
      </c>
      <c r="AM611" s="128" t="s">
        <v>3454</v>
      </c>
      <c r="AN611" s="128" t="s">
        <v>3460</v>
      </c>
      <c r="AO611" s="128" t="s">
        <v>3458</v>
      </c>
      <c r="AP611" s="128" t="s">
        <v>3459</v>
      </c>
      <c r="AQ611" s="191"/>
    </row>
    <row r="612" spans="1:43" s="16" customFormat="1" ht="27.75">
      <c r="A612" s="43">
        <v>605</v>
      </c>
      <c r="B612" s="37" t="s">
        <v>3473</v>
      </c>
      <c r="C612" s="37" t="s">
        <v>790</v>
      </c>
      <c r="D612" s="38" t="s">
        <v>1629</v>
      </c>
      <c r="E612" s="38">
        <v>16</v>
      </c>
      <c r="F612" s="48">
        <v>10.56</v>
      </c>
      <c r="G612" s="46">
        <v>30</v>
      </c>
      <c r="H612" s="46" t="s">
        <v>3372</v>
      </c>
      <c r="I612" s="48">
        <v>12.21</v>
      </c>
      <c r="J612" s="46">
        <v>30</v>
      </c>
      <c r="K612" s="46" t="s">
        <v>3372</v>
      </c>
      <c r="L612" s="84">
        <f t="shared" si="151"/>
        <v>11.385000000000002</v>
      </c>
      <c r="M612" s="38">
        <f t="shared" si="152"/>
        <v>60</v>
      </c>
      <c r="N612" s="38">
        <f t="shared" si="153"/>
        <v>0</v>
      </c>
      <c r="O612" s="38">
        <f t="shared" si="154"/>
        <v>0</v>
      </c>
      <c r="P612" s="48">
        <v>10.62</v>
      </c>
      <c r="Q612" s="46">
        <v>30</v>
      </c>
      <c r="R612" s="46" t="s">
        <v>3372</v>
      </c>
      <c r="S612" s="48">
        <v>11.31</v>
      </c>
      <c r="T612" s="46">
        <v>30</v>
      </c>
      <c r="U612" s="46" t="s">
        <v>3372</v>
      </c>
      <c r="V612" s="48">
        <f t="shared" si="155"/>
        <v>10.965</v>
      </c>
      <c r="W612" s="46">
        <f t="shared" si="156"/>
        <v>60</v>
      </c>
      <c r="X612" s="46">
        <f t="shared" si="157"/>
        <v>0</v>
      </c>
      <c r="Y612" s="46">
        <f t="shared" si="158"/>
        <v>0</v>
      </c>
      <c r="Z612" s="46">
        <f t="shared" si="159"/>
        <v>0</v>
      </c>
      <c r="AA612" s="46">
        <f t="shared" si="160"/>
        <v>0</v>
      </c>
      <c r="AB612" s="46">
        <f t="shared" si="161"/>
        <v>0</v>
      </c>
      <c r="AC612" s="48">
        <f t="shared" si="165"/>
        <v>1</v>
      </c>
      <c r="AD612" s="48">
        <f t="shared" si="162"/>
        <v>11.175000000000001</v>
      </c>
      <c r="AE612" s="48">
        <f t="shared" si="163"/>
        <v>11.175000000000001</v>
      </c>
      <c r="AF612" s="46">
        <f t="shared" si="164"/>
        <v>120</v>
      </c>
      <c r="AG612" s="128" t="s">
        <v>3453</v>
      </c>
      <c r="AH612" s="128" t="s">
        <v>3451</v>
      </c>
      <c r="AI612" s="128" t="s">
        <v>3456</v>
      </c>
      <c r="AJ612" s="128" t="s">
        <v>3452</v>
      </c>
      <c r="AK612" s="128" t="s">
        <v>3459</v>
      </c>
      <c r="AL612" s="128" t="s">
        <v>3455</v>
      </c>
      <c r="AM612" s="128" t="s">
        <v>3454</v>
      </c>
      <c r="AN612" s="128" t="s">
        <v>3457</v>
      </c>
      <c r="AO612" s="128" t="s">
        <v>3460</v>
      </c>
      <c r="AP612" s="128" t="s">
        <v>3458</v>
      </c>
      <c r="AQ612" s="191"/>
    </row>
    <row r="613" spans="1:43" s="16" customFormat="1" ht="27.75">
      <c r="A613" s="43">
        <v>606</v>
      </c>
      <c r="B613" s="37" t="s">
        <v>1630</v>
      </c>
      <c r="C613" s="37" t="s">
        <v>1631</v>
      </c>
      <c r="D613" s="38" t="s">
        <v>1632</v>
      </c>
      <c r="E613" s="38">
        <v>16</v>
      </c>
      <c r="F613" s="48">
        <v>10.51</v>
      </c>
      <c r="G613" s="46">
        <v>30</v>
      </c>
      <c r="H613" s="46" t="s">
        <v>3372</v>
      </c>
      <c r="I613" s="48">
        <v>13.54</v>
      </c>
      <c r="J613" s="46">
        <v>30</v>
      </c>
      <c r="K613" s="46" t="s">
        <v>3372</v>
      </c>
      <c r="L613" s="84">
        <f t="shared" si="151"/>
        <v>12.024999999999999</v>
      </c>
      <c r="M613" s="38">
        <f t="shared" si="152"/>
        <v>60</v>
      </c>
      <c r="N613" s="38">
        <f t="shared" si="153"/>
        <v>0</v>
      </c>
      <c r="O613" s="38">
        <f t="shared" si="154"/>
        <v>0</v>
      </c>
      <c r="P613" s="48">
        <v>10.83</v>
      </c>
      <c r="Q613" s="46">
        <v>30</v>
      </c>
      <c r="R613" s="46" t="s">
        <v>3372</v>
      </c>
      <c r="S613" s="48">
        <v>11.61</v>
      </c>
      <c r="T613" s="46">
        <v>30</v>
      </c>
      <c r="U613" s="46" t="s">
        <v>3372</v>
      </c>
      <c r="V613" s="48">
        <f t="shared" si="155"/>
        <v>11.219999999999999</v>
      </c>
      <c r="W613" s="46">
        <f t="shared" si="156"/>
        <v>60</v>
      </c>
      <c r="X613" s="46">
        <f t="shared" si="157"/>
        <v>0</v>
      </c>
      <c r="Y613" s="46">
        <f t="shared" si="158"/>
        <v>0</v>
      </c>
      <c r="Z613" s="46">
        <f t="shared" si="159"/>
        <v>0</v>
      </c>
      <c r="AA613" s="46">
        <f t="shared" si="160"/>
        <v>0</v>
      </c>
      <c r="AB613" s="46">
        <f t="shared" si="161"/>
        <v>0</v>
      </c>
      <c r="AC613" s="48">
        <f t="shared" si="165"/>
        <v>1</v>
      </c>
      <c r="AD613" s="48">
        <f t="shared" si="162"/>
        <v>11.622499999999999</v>
      </c>
      <c r="AE613" s="48">
        <f t="shared" si="163"/>
        <v>11.622499999999999</v>
      </c>
      <c r="AF613" s="46">
        <f t="shared" si="164"/>
        <v>120</v>
      </c>
      <c r="AG613" s="128" t="s">
        <v>3451</v>
      </c>
      <c r="AH613" s="128" t="s">
        <v>3453</v>
      </c>
      <c r="AI613" s="128" t="s">
        <v>3452</v>
      </c>
      <c r="AJ613" s="128" t="s">
        <v>3456</v>
      </c>
      <c r="AK613" s="128" t="s">
        <v>3454</v>
      </c>
      <c r="AL613" s="128" t="s">
        <v>3457</v>
      </c>
      <c r="AM613" s="128" t="s">
        <v>3460</v>
      </c>
      <c r="AN613" s="128" t="s">
        <v>3455</v>
      </c>
      <c r="AO613" s="128" t="s">
        <v>3459</v>
      </c>
      <c r="AP613" s="128" t="s">
        <v>3458</v>
      </c>
      <c r="AQ613" s="191"/>
    </row>
    <row r="614" spans="1:43" s="16" customFormat="1" ht="27.75">
      <c r="A614" s="43">
        <v>607</v>
      </c>
      <c r="B614" s="37" t="s">
        <v>1633</v>
      </c>
      <c r="C614" s="37" t="s">
        <v>754</v>
      </c>
      <c r="D614" s="38" t="s">
        <v>1634</v>
      </c>
      <c r="E614" s="38">
        <v>16</v>
      </c>
      <c r="F614" s="48">
        <v>10.53</v>
      </c>
      <c r="G614" s="46">
        <v>30</v>
      </c>
      <c r="H614" s="46" t="s">
        <v>3373</v>
      </c>
      <c r="I614" s="48">
        <v>11.62</v>
      </c>
      <c r="J614" s="46">
        <v>30</v>
      </c>
      <c r="K614" s="46" t="s">
        <v>3372</v>
      </c>
      <c r="L614" s="84">
        <f t="shared" si="151"/>
        <v>11.074999999999999</v>
      </c>
      <c r="M614" s="38">
        <f t="shared" si="152"/>
        <v>60</v>
      </c>
      <c r="N614" s="38">
        <f t="shared" si="153"/>
        <v>1</v>
      </c>
      <c r="O614" s="38">
        <f t="shared" si="154"/>
        <v>0</v>
      </c>
      <c r="P614" s="48">
        <v>10.75</v>
      </c>
      <c r="Q614" s="46">
        <v>30</v>
      </c>
      <c r="R614" s="46" t="s">
        <v>3372</v>
      </c>
      <c r="S614" s="48">
        <v>12.45</v>
      </c>
      <c r="T614" s="46">
        <v>30</v>
      </c>
      <c r="U614" s="46" t="s">
        <v>3372</v>
      </c>
      <c r="V614" s="48">
        <f t="shared" si="155"/>
        <v>11.6</v>
      </c>
      <c r="W614" s="46">
        <f t="shared" si="156"/>
        <v>60</v>
      </c>
      <c r="X614" s="46">
        <f t="shared" si="157"/>
        <v>0</v>
      </c>
      <c r="Y614" s="46">
        <f t="shared" si="158"/>
        <v>0</v>
      </c>
      <c r="Z614" s="46">
        <f t="shared" si="159"/>
        <v>1</v>
      </c>
      <c r="AA614" s="46">
        <f t="shared" si="160"/>
        <v>0</v>
      </c>
      <c r="AB614" s="46">
        <f t="shared" si="161"/>
        <v>1</v>
      </c>
      <c r="AC614" s="48">
        <f t="shared" si="165"/>
        <v>0.99</v>
      </c>
      <c r="AD614" s="48">
        <f t="shared" si="162"/>
        <v>11.337499999999999</v>
      </c>
      <c r="AE614" s="48">
        <f t="shared" si="163"/>
        <v>11.224124999999999</v>
      </c>
      <c r="AF614" s="46">
        <f t="shared" si="164"/>
        <v>120</v>
      </c>
      <c r="AG614" s="128" t="s">
        <v>3451</v>
      </c>
      <c r="AH614" s="128" t="s">
        <v>3456</v>
      </c>
      <c r="AI614" s="128" t="s">
        <v>3457</v>
      </c>
      <c r="AJ614" s="128" t="s">
        <v>3453</v>
      </c>
      <c r="AK614" s="128" t="s">
        <v>3455</v>
      </c>
      <c r="AL614" s="128" t="s">
        <v>3454</v>
      </c>
      <c r="AM614" s="128" t="s">
        <v>3452</v>
      </c>
      <c r="AN614" s="128" t="s">
        <v>3460</v>
      </c>
      <c r="AO614" s="128" t="s">
        <v>3459</v>
      </c>
      <c r="AP614" s="128" t="s">
        <v>3458</v>
      </c>
      <c r="AQ614" s="191"/>
    </row>
    <row r="615" spans="1:43" s="16" customFormat="1" ht="27.75">
      <c r="A615" s="43">
        <v>608</v>
      </c>
      <c r="B615" s="37" t="s">
        <v>1635</v>
      </c>
      <c r="C615" s="37" t="s">
        <v>324</v>
      </c>
      <c r="D615" s="38" t="s">
        <v>1636</v>
      </c>
      <c r="E615" s="38">
        <v>16</v>
      </c>
      <c r="F615" s="48">
        <v>12.99</v>
      </c>
      <c r="G615" s="46">
        <v>30</v>
      </c>
      <c r="H615" s="46" t="s">
        <v>3372</v>
      </c>
      <c r="I615" s="48">
        <v>10.59</v>
      </c>
      <c r="J615" s="46">
        <v>30</v>
      </c>
      <c r="K615" s="46" t="s">
        <v>3372</v>
      </c>
      <c r="L615" s="84">
        <f t="shared" si="151"/>
        <v>11.79</v>
      </c>
      <c r="M615" s="38">
        <f t="shared" si="152"/>
        <v>60</v>
      </c>
      <c r="N615" s="38">
        <f t="shared" si="153"/>
        <v>0</v>
      </c>
      <c r="O615" s="38">
        <f t="shared" si="154"/>
        <v>0</v>
      </c>
      <c r="P615" s="48">
        <v>12.21</v>
      </c>
      <c r="Q615" s="46">
        <v>30</v>
      </c>
      <c r="R615" s="46" t="s">
        <v>3372</v>
      </c>
      <c r="S615" s="48">
        <v>13.95</v>
      </c>
      <c r="T615" s="46">
        <v>30</v>
      </c>
      <c r="U615" s="46" t="s">
        <v>3372</v>
      </c>
      <c r="V615" s="48">
        <f t="shared" si="155"/>
        <v>13.08</v>
      </c>
      <c r="W615" s="46">
        <f t="shared" si="156"/>
        <v>60</v>
      </c>
      <c r="X615" s="46">
        <f t="shared" si="157"/>
        <v>0</v>
      </c>
      <c r="Y615" s="46">
        <f t="shared" si="158"/>
        <v>0</v>
      </c>
      <c r="Z615" s="46">
        <f t="shared" si="159"/>
        <v>0</v>
      </c>
      <c r="AA615" s="46">
        <f t="shared" si="160"/>
        <v>0</v>
      </c>
      <c r="AB615" s="46">
        <f t="shared" si="161"/>
        <v>0</v>
      </c>
      <c r="AC615" s="48">
        <f t="shared" si="165"/>
        <v>1</v>
      </c>
      <c r="AD615" s="48">
        <f t="shared" si="162"/>
        <v>12.434999999999999</v>
      </c>
      <c r="AE615" s="48">
        <f t="shared" si="163"/>
        <v>12.434999999999999</v>
      </c>
      <c r="AF615" s="46">
        <f t="shared" si="164"/>
        <v>120</v>
      </c>
      <c r="AG615" s="128" t="s">
        <v>3451</v>
      </c>
      <c r="AH615" s="128" t="s">
        <v>3457</v>
      </c>
      <c r="AI615" s="128" t="s">
        <v>3453</v>
      </c>
      <c r="AJ615" s="128" t="s">
        <v>3455</v>
      </c>
      <c r="AK615" s="128" t="s">
        <v>3456</v>
      </c>
      <c r="AL615" s="128" t="s">
        <v>3454</v>
      </c>
      <c r="AM615" s="128" t="s">
        <v>3452</v>
      </c>
      <c r="AN615" s="128" t="s">
        <v>3460</v>
      </c>
      <c r="AO615" s="128" t="s">
        <v>3458</v>
      </c>
      <c r="AP615" s="128" t="s">
        <v>3459</v>
      </c>
      <c r="AQ615" s="191"/>
    </row>
    <row r="616" spans="1:43" s="16" customFormat="1" ht="27.75">
      <c r="A616" s="43">
        <v>609</v>
      </c>
      <c r="B616" s="37" t="s">
        <v>1637</v>
      </c>
      <c r="C616" s="37" t="s">
        <v>565</v>
      </c>
      <c r="D616" s="38" t="s">
        <v>1638</v>
      </c>
      <c r="E616" s="38">
        <v>16</v>
      </c>
      <c r="F616" s="48">
        <v>10.36</v>
      </c>
      <c r="G616" s="46">
        <v>30</v>
      </c>
      <c r="H616" s="46" t="s">
        <v>3372</v>
      </c>
      <c r="I616" s="48">
        <v>10.039999999999999</v>
      </c>
      <c r="J616" s="46">
        <v>30</v>
      </c>
      <c r="K616" s="46" t="s">
        <v>3373</v>
      </c>
      <c r="L616" s="84">
        <f t="shared" si="151"/>
        <v>10.199999999999999</v>
      </c>
      <c r="M616" s="38">
        <f t="shared" si="152"/>
        <v>60</v>
      </c>
      <c r="N616" s="38">
        <f t="shared" si="153"/>
        <v>1</v>
      </c>
      <c r="O616" s="38">
        <f t="shared" si="154"/>
        <v>0</v>
      </c>
      <c r="P616" s="48">
        <v>11.92</v>
      </c>
      <c r="Q616" s="46">
        <v>30</v>
      </c>
      <c r="R616" s="46" t="s">
        <v>3372</v>
      </c>
      <c r="S616" s="48">
        <v>12.5</v>
      </c>
      <c r="T616" s="46">
        <v>30</v>
      </c>
      <c r="U616" s="46" t="s">
        <v>3372</v>
      </c>
      <c r="V616" s="48">
        <f t="shared" si="155"/>
        <v>12.21</v>
      </c>
      <c r="W616" s="46">
        <f t="shared" si="156"/>
        <v>60</v>
      </c>
      <c r="X616" s="46">
        <f t="shared" si="157"/>
        <v>0</v>
      </c>
      <c r="Y616" s="46">
        <f t="shared" si="158"/>
        <v>0</v>
      </c>
      <c r="Z616" s="46">
        <f t="shared" si="159"/>
        <v>1</v>
      </c>
      <c r="AA616" s="46">
        <f t="shared" si="160"/>
        <v>0</v>
      </c>
      <c r="AB616" s="46">
        <f t="shared" si="161"/>
        <v>1</v>
      </c>
      <c r="AC616" s="48">
        <f t="shared" si="165"/>
        <v>0.99</v>
      </c>
      <c r="AD616" s="48">
        <f t="shared" si="162"/>
        <v>11.205</v>
      </c>
      <c r="AE616" s="48">
        <f t="shared" si="163"/>
        <v>11.09295</v>
      </c>
      <c r="AF616" s="46">
        <f t="shared" si="164"/>
        <v>120</v>
      </c>
      <c r="AG616" s="128" t="s">
        <v>3451</v>
      </c>
      <c r="AH616" s="128" t="s">
        <v>3453</v>
      </c>
      <c r="AI616" s="128" t="s">
        <v>3456</v>
      </c>
      <c r="AJ616" s="128" t="s">
        <v>3455</v>
      </c>
      <c r="AK616" s="128" t="s">
        <v>3452</v>
      </c>
      <c r="AL616" s="128" t="s">
        <v>3454</v>
      </c>
      <c r="AM616" s="128" t="s">
        <v>3457</v>
      </c>
      <c r="AN616" s="128" t="s">
        <v>3458</v>
      </c>
      <c r="AO616" s="128" t="s">
        <v>3460</v>
      </c>
      <c r="AP616" s="128" t="s">
        <v>3459</v>
      </c>
      <c r="AQ616" s="191"/>
    </row>
    <row r="617" spans="1:43" s="16" customFormat="1" ht="27.75">
      <c r="A617" s="43">
        <v>610</v>
      </c>
      <c r="B617" s="37" t="s">
        <v>1639</v>
      </c>
      <c r="C617" s="37" t="s">
        <v>201</v>
      </c>
      <c r="D617" s="38" t="s">
        <v>1640</v>
      </c>
      <c r="E617" s="38">
        <v>16</v>
      </c>
      <c r="F617" s="48">
        <v>11.67</v>
      </c>
      <c r="G617" s="46">
        <v>30</v>
      </c>
      <c r="H617" s="46" t="s">
        <v>3372</v>
      </c>
      <c r="I617" s="48">
        <v>11.95</v>
      </c>
      <c r="J617" s="46">
        <v>30</v>
      </c>
      <c r="K617" s="46" t="s">
        <v>3372</v>
      </c>
      <c r="L617" s="84">
        <f t="shared" si="151"/>
        <v>11.809999999999999</v>
      </c>
      <c r="M617" s="38">
        <f t="shared" si="152"/>
        <v>60</v>
      </c>
      <c r="N617" s="38">
        <f t="shared" si="153"/>
        <v>0</v>
      </c>
      <c r="O617" s="38">
        <f t="shared" si="154"/>
        <v>0</v>
      </c>
      <c r="P617" s="48">
        <v>12.31</v>
      </c>
      <c r="Q617" s="46">
        <v>30</v>
      </c>
      <c r="R617" s="46" t="s">
        <v>3372</v>
      </c>
      <c r="S617" s="48">
        <v>12.04</v>
      </c>
      <c r="T617" s="46">
        <v>30</v>
      </c>
      <c r="U617" s="46" t="s">
        <v>3372</v>
      </c>
      <c r="V617" s="48">
        <f t="shared" si="155"/>
        <v>12.175000000000001</v>
      </c>
      <c r="W617" s="46">
        <f t="shared" si="156"/>
        <v>60</v>
      </c>
      <c r="X617" s="46">
        <f t="shared" si="157"/>
        <v>0</v>
      </c>
      <c r="Y617" s="46">
        <f t="shared" si="158"/>
        <v>0</v>
      </c>
      <c r="Z617" s="46">
        <f t="shared" si="159"/>
        <v>0</v>
      </c>
      <c r="AA617" s="46">
        <f t="shared" si="160"/>
        <v>0</v>
      </c>
      <c r="AB617" s="46">
        <f t="shared" si="161"/>
        <v>0</v>
      </c>
      <c r="AC617" s="48">
        <f t="shared" si="165"/>
        <v>1</v>
      </c>
      <c r="AD617" s="48">
        <f t="shared" si="162"/>
        <v>11.9925</v>
      </c>
      <c r="AE617" s="48">
        <f t="shared" si="163"/>
        <v>11.9925</v>
      </c>
      <c r="AF617" s="46">
        <f t="shared" si="164"/>
        <v>120</v>
      </c>
      <c r="AG617" s="128" t="s">
        <v>3451</v>
      </c>
      <c r="AH617" s="128" t="s">
        <v>3456</v>
      </c>
      <c r="AI617" s="128" t="s">
        <v>3452</v>
      </c>
      <c r="AJ617" s="128" t="s">
        <v>3454</v>
      </c>
      <c r="AK617" s="128" t="s">
        <v>3457</v>
      </c>
      <c r="AL617" s="128" t="s">
        <v>3455</v>
      </c>
      <c r="AM617" s="128" t="s">
        <v>3459</v>
      </c>
      <c r="AN617" s="128" t="s">
        <v>3458</v>
      </c>
      <c r="AO617" s="128" t="s">
        <v>3460</v>
      </c>
      <c r="AP617" s="128" t="s">
        <v>3453</v>
      </c>
      <c r="AQ617" s="191"/>
    </row>
    <row r="618" spans="1:43" s="16" customFormat="1" ht="27.75">
      <c r="A618" s="43">
        <v>611</v>
      </c>
      <c r="B618" s="37" t="s">
        <v>1641</v>
      </c>
      <c r="C618" s="37" t="s">
        <v>331</v>
      </c>
      <c r="D618" s="38" t="s">
        <v>1642</v>
      </c>
      <c r="E618" s="38">
        <v>16</v>
      </c>
      <c r="F618" s="48">
        <v>11</v>
      </c>
      <c r="G618" s="46">
        <v>30</v>
      </c>
      <c r="H618" s="46" t="s">
        <v>3373</v>
      </c>
      <c r="I618" s="48">
        <v>11.26</v>
      </c>
      <c r="J618" s="46">
        <v>30</v>
      </c>
      <c r="K618" s="46" t="s">
        <v>3372</v>
      </c>
      <c r="L618" s="84">
        <f t="shared" si="151"/>
        <v>11.129999999999999</v>
      </c>
      <c r="M618" s="38">
        <f t="shared" si="152"/>
        <v>60</v>
      </c>
      <c r="N618" s="38">
        <f t="shared" si="153"/>
        <v>1</v>
      </c>
      <c r="O618" s="38">
        <f t="shared" si="154"/>
        <v>0</v>
      </c>
      <c r="P618" s="48">
        <v>11.73</v>
      </c>
      <c r="Q618" s="46">
        <v>30</v>
      </c>
      <c r="R618" s="46" t="s">
        <v>3372</v>
      </c>
      <c r="S618" s="48">
        <v>13.52</v>
      </c>
      <c r="T618" s="46">
        <v>30</v>
      </c>
      <c r="U618" s="46" t="s">
        <v>3372</v>
      </c>
      <c r="V618" s="48">
        <f t="shared" si="155"/>
        <v>12.625</v>
      </c>
      <c r="W618" s="46">
        <f t="shared" si="156"/>
        <v>60</v>
      </c>
      <c r="X618" s="46">
        <f t="shared" si="157"/>
        <v>0</v>
      </c>
      <c r="Y618" s="46">
        <f t="shared" si="158"/>
        <v>0</v>
      </c>
      <c r="Z618" s="46">
        <f t="shared" si="159"/>
        <v>1</v>
      </c>
      <c r="AA618" s="46">
        <f t="shared" si="160"/>
        <v>0</v>
      </c>
      <c r="AB618" s="46">
        <f t="shared" si="161"/>
        <v>1</v>
      </c>
      <c r="AC618" s="48">
        <f t="shared" si="165"/>
        <v>0.99</v>
      </c>
      <c r="AD618" s="48">
        <f t="shared" si="162"/>
        <v>11.8775</v>
      </c>
      <c r="AE618" s="48">
        <f t="shared" si="163"/>
        <v>11.758725</v>
      </c>
      <c r="AF618" s="46">
        <f t="shared" si="164"/>
        <v>120</v>
      </c>
      <c r="AG618" s="128" t="s">
        <v>3453</v>
      </c>
      <c r="AH618" s="128" t="s">
        <v>3456</v>
      </c>
      <c r="AI618" s="128" t="s">
        <v>3452</v>
      </c>
      <c r="AJ618" s="128" t="s">
        <v>3451</v>
      </c>
      <c r="AK618" s="128" t="s">
        <v>3457</v>
      </c>
      <c r="AL618" s="128" t="s">
        <v>3455</v>
      </c>
      <c r="AM618" s="128" t="s">
        <v>3460</v>
      </c>
      <c r="AN618" s="128" t="s">
        <v>3454</v>
      </c>
      <c r="AO618" s="128" t="s">
        <v>3459</v>
      </c>
      <c r="AP618" s="128" t="s">
        <v>3458</v>
      </c>
      <c r="AQ618" s="191"/>
    </row>
    <row r="619" spans="1:43" s="16" customFormat="1" ht="27.75">
      <c r="A619" s="43">
        <v>612</v>
      </c>
      <c r="B619" s="37" t="s">
        <v>1643</v>
      </c>
      <c r="C619" s="37" t="s">
        <v>1644</v>
      </c>
      <c r="D619" s="38" t="s">
        <v>1645</v>
      </c>
      <c r="E619" s="38">
        <v>16</v>
      </c>
      <c r="F619" s="48">
        <v>11.55</v>
      </c>
      <c r="G619" s="46">
        <v>30</v>
      </c>
      <c r="H619" s="46" t="s">
        <v>3372</v>
      </c>
      <c r="I619" s="48">
        <v>10.45</v>
      </c>
      <c r="J619" s="46">
        <v>30</v>
      </c>
      <c r="K619" s="46" t="s">
        <v>3372</v>
      </c>
      <c r="L619" s="84">
        <f t="shared" si="151"/>
        <v>11</v>
      </c>
      <c r="M619" s="38">
        <f t="shared" si="152"/>
        <v>60</v>
      </c>
      <c r="N619" s="38">
        <f t="shared" si="153"/>
        <v>0</v>
      </c>
      <c r="O619" s="38">
        <f t="shared" si="154"/>
        <v>0</v>
      </c>
      <c r="P619" s="48">
        <v>10.33</v>
      </c>
      <c r="Q619" s="46">
        <v>30</v>
      </c>
      <c r="R619" s="46" t="s">
        <v>3372</v>
      </c>
      <c r="S619" s="48">
        <v>13.4</v>
      </c>
      <c r="T619" s="46">
        <v>30</v>
      </c>
      <c r="U619" s="46" t="s">
        <v>3372</v>
      </c>
      <c r="V619" s="48">
        <f t="shared" si="155"/>
        <v>11.865</v>
      </c>
      <c r="W619" s="46">
        <f t="shared" si="156"/>
        <v>60</v>
      </c>
      <c r="X619" s="46">
        <f t="shared" si="157"/>
        <v>0</v>
      </c>
      <c r="Y619" s="46">
        <f t="shared" si="158"/>
        <v>0</v>
      </c>
      <c r="Z619" s="46">
        <f t="shared" si="159"/>
        <v>0</v>
      </c>
      <c r="AA619" s="46">
        <f t="shared" si="160"/>
        <v>0</v>
      </c>
      <c r="AB619" s="46">
        <f t="shared" si="161"/>
        <v>0</v>
      </c>
      <c r="AC619" s="48">
        <f t="shared" si="165"/>
        <v>1</v>
      </c>
      <c r="AD619" s="48">
        <f t="shared" si="162"/>
        <v>11.432500000000001</v>
      </c>
      <c r="AE619" s="48">
        <f t="shared" si="163"/>
        <v>11.432500000000001</v>
      </c>
      <c r="AF619" s="46">
        <f t="shared" si="164"/>
        <v>120</v>
      </c>
      <c r="AG619" s="128" t="s">
        <v>3453</v>
      </c>
      <c r="AH619" s="128" t="s">
        <v>3451</v>
      </c>
      <c r="AI619" s="128" t="s">
        <v>3457</v>
      </c>
      <c r="AJ619" s="128" t="s">
        <v>3456</v>
      </c>
      <c r="AK619" s="128" t="s">
        <v>3452</v>
      </c>
      <c r="AL619" s="128" t="s">
        <v>3454</v>
      </c>
      <c r="AM619" s="128" t="s">
        <v>3455</v>
      </c>
      <c r="AN619" s="128" t="s">
        <v>3460</v>
      </c>
      <c r="AO619" s="128" t="s">
        <v>3459</v>
      </c>
      <c r="AP619" s="128" t="s">
        <v>3458</v>
      </c>
      <c r="AQ619" s="191"/>
    </row>
    <row r="620" spans="1:43" s="16" customFormat="1" ht="27.75">
      <c r="A620" s="43">
        <v>613</v>
      </c>
      <c r="B620" s="37" t="s">
        <v>1646</v>
      </c>
      <c r="C620" s="37" t="s">
        <v>1647</v>
      </c>
      <c r="D620" s="38" t="s">
        <v>1648</v>
      </c>
      <c r="E620" s="38">
        <v>16</v>
      </c>
      <c r="F620" s="48">
        <v>10.8</v>
      </c>
      <c r="G620" s="46">
        <v>30</v>
      </c>
      <c r="H620" s="46" t="s">
        <v>3373</v>
      </c>
      <c r="I620" s="48">
        <v>10.119999999999999</v>
      </c>
      <c r="J620" s="46">
        <v>30</v>
      </c>
      <c r="K620" s="46" t="s">
        <v>3372</v>
      </c>
      <c r="L620" s="84">
        <f t="shared" si="151"/>
        <v>10.46</v>
      </c>
      <c r="M620" s="38">
        <f t="shared" si="152"/>
        <v>60</v>
      </c>
      <c r="N620" s="38">
        <f t="shared" si="153"/>
        <v>1</v>
      </c>
      <c r="O620" s="38">
        <f t="shared" si="154"/>
        <v>0</v>
      </c>
      <c r="P620" s="48">
        <v>11.01</v>
      </c>
      <c r="Q620" s="46">
        <v>30</v>
      </c>
      <c r="R620" s="46" t="s">
        <v>3372</v>
      </c>
      <c r="S620" s="48">
        <v>12.01</v>
      </c>
      <c r="T620" s="46">
        <v>30</v>
      </c>
      <c r="U620" s="46" t="s">
        <v>3372</v>
      </c>
      <c r="V620" s="48">
        <f t="shared" si="155"/>
        <v>11.51</v>
      </c>
      <c r="W620" s="46">
        <f t="shared" si="156"/>
        <v>60</v>
      </c>
      <c r="X620" s="46">
        <f t="shared" si="157"/>
        <v>0</v>
      </c>
      <c r="Y620" s="46">
        <f t="shared" si="158"/>
        <v>0</v>
      </c>
      <c r="Z620" s="46">
        <f t="shared" si="159"/>
        <v>1</v>
      </c>
      <c r="AA620" s="46">
        <f t="shared" si="160"/>
        <v>0</v>
      </c>
      <c r="AB620" s="46">
        <f t="shared" si="161"/>
        <v>1</v>
      </c>
      <c r="AC620" s="48">
        <f t="shared" si="165"/>
        <v>0.99</v>
      </c>
      <c r="AD620" s="48">
        <f t="shared" si="162"/>
        <v>10.984999999999999</v>
      </c>
      <c r="AE620" s="48">
        <f t="shared" si="163"/>
        <v>10.87515</v>
      </c>
      <c r="AF620" s="46">
        <f t="shared" si="164"/>
        <v>120</v>
      </c>
      <c r="AG620" s="128" t="s">
        <v>3453</v>
      </c>
      <c r="AH620" s="128" t="s">
        <v>3451</v>
      </c>
      <c r="AI620" s="128" t="s">
        <v>3452</v>
      </c>
      <c r="AJ620" s="128" t="s">
        <v>3454</v>
      </c>
      <c r="AK620" s="128" t="s">
        <v>3457</v>
      </c>
      <c r="AL620" s="128" t="s">
        <v>3455</v>
      </c>
      <c r="AM620" s="128" t="s">
        <v>3460</v>
      </c>
      <c r="AN620" s="128" t="s">
        <v>3456</v>
      </c>
      <c r="AO620" s="128" t="s">
        <v>3459</v>
      </c>
      <c r="AP620" s="128" t="s">
        <v>3458</v>
      </c>
      <c r="AQ620" s="191"/>
    </row>
    <row r="621" spans="1:43" s="16" customFormat="1" ht="27.75">
      <c r="A621" s="43">
        <v>614</v>
      </c>
      <c r="B621" s="37" t="s">
        <v>1297</v>
      </c>
      <c r="C621" s="37" t="s">
        <v>1649</v>
      </c>
      <c r="D621" s="38" t="s">
        <v>1650</v>
      </c>
      <c r="E621" s="38">
        <v>16</v>
      </c>
      <c r="F621" s="48">
        <v>10.63</v>
      </c>
      <c r="G621" s="46">
        <v>30</v>
      </c>
      <c r="H621" s="46" t="s">
        <v>3372</v>
      </c>
      <c r="I621" s="48">
        <v>10.27</v>
      </c>
      <c r="J621" s="46">
        <v>30</v>
      </c>
      <c r="K621" s="46" t="s">
        <v>3373</v>
      </c>
      <c r="L621" s="84">
        <f t="shared" si="151"/>
        <v>10.45</v>
      </c>
      <c r="M621" s="38">
        <f t="shared" si="152"/>
        <v>60</v>
      </c>
      <c r="N621" s="38">
        <f t="shared" si="153"/>
        <v>1</v>
      </c>
      <c r="O621" s="38">
        <f t="shared" si="154"/>
        <v>0</v>
      </c>
      <c r="P621" s="48">
        <v>9.66</v>
      </c>
      <c r="Q621" s="46">
        <v>12</v>
      </c>
      <c r="R621" s="46" t="s">
        <v>3373</v>
      </c>
      <c r="S621" s="48">
        <v>12.18</v>
      </c>
      <c r="T621" s="46">
        <v>30</v>
      </c>
      <c r="U621" s="46" t="s">
        <v>3372</v>
      </c>
      <c r="V621" s="48">
        <f t="shared" si="155"/>
        <v>10.92</v>
      </c>
      <c r="W621" s="46">
        <f t="shared" si="156"/>
        <v>60</v>
      </c>
      <c r="X621" s="46">
        <f t="shared" si="157"/>
        <v>1</v>
      </c>
      <c r="Y621" s="46">
        <f t="shared" si="158"/>
        <v>1</v>
      </c>
      <c r="Z621" s="46">
        <f t="shared" si="159"/>
        <v>2</v>
      </c>
      <c r="AA621" s="46">
        <f t="shared" si="160"/>
        <v>1</v>
      </c>
      <c r="AB621" s="46">
        <f t="shared" si="161"/>
        <v>3</v>
      </c>
      <c r="AC621" s="48">
        <f t="shared" si="165"/>
        <v>0.97</v>
      </c>
      <c r="AD621" s="48">
        <f t="shared" si="162"/>
        <v>10.684999999999999</v>
      </c>
      <c r="AE621" s="48">
        <f t="shared" si="163"/>
        <v>10.364449999999998</v>
      </c>
      <c r="AF621" s="46">
        <f t="shared" si="164"/>
        <v>120</v>
      </c>
      <c r="AG621" s="128" t="s">
        <v>3451</v>
      </c>
      <c r="AH621" s="128" t="s">
        <v>3452</v>
      </c>
      <c r="AI621" s="128" t="s">
        <v>3455</v>
      </c>
      <c r="AJ621" s="128" t="s">
        <v>3456</v>
      </c>
      <c r="AK621" s="128" t="s">
        <v>3454</v>
      </c>
      <c r="AL621" s="128" t="s">
        <v>3457</v>
      </c>
      <c r="AM621" s="128" t="s">
        <v>3453</v>
      </c>
      <c r="AN621" s="128" t="s">
        <v>3460</v>
      </c>
      <c r="AO621" s="128" t="s">
        <v>3458</v>
      </c>
      <c r="AP621" s="128" t="s">
        <v>3459</v>
      </c>
      <c r="AQ621" s="191"/>
    </row>
    <row r="622" spans="1:43" s="16" customFormat="1" ht="27.75">
      <c r="A622" s="43">
        <v>615</v>
      </c>
      <c r="B622" s="37" t="s">
        <v>1651</v>
      </c>
      <c r="C622" s="37" t="s">
        <v>1652</v>
      </c>
      <c r="D622" s="38" t="s">
        <v>1653</v>
      </c>
      <c r="E622" s="38">
        <v>16</v>
      </c>
      <c r="F622" s="48">
        <v>10.15</v>
      </c>
      <c r="G622" s="46">
        <v>30</v>
      </c>
      <c r="H622" s="46" t="s">
        <v>3373</v>
      </c>
      <c r="I622" s="48">
        <v>10.79</v>
      </c>
      <c r="J622" s="46">
        <v>30</v>
      </c>
      <c r="K622" s="46" t="s">
        <v>3373</v>
      </c>
      <c r="L622" s="84">
        <f t="shared" si="151"/>
        <v>10.469999999999999</v>
      </c>
      <c r="M622" s="38">
        <f t="shared" si="152"/>
        <v>60</v>
      </c>
      <c r="N622" s="38">
        <f t="shared" si="153"/>
        <v>2</v>
      </c>
      <c r="O622" s="38">
        <f t="shared" si="154"/>
        <v>0</v>
      </c>
      <c r="P622" s="48">
        <v>12.15</v>
      </c>
      <c r="Q622" s="46">
        <v>30</v>
      </c>
      <c r="R622" s="46" t="s">
        <v>3373</v>
      </c>
      <c r="S622" s="48">
        <v>13.88</v>
      </c>
      <c r="T622" s="46">
        <v>30</v>
      </c>
      <c r="U622" s="46" t="s">
        <v>3372</v>
      </c>
      <c r="V622" s="48">
        <f t="shared" si="155"/>
        <v>13.015000000000001</v>
      </c>
      <c r="W622" s="46">
        <f t="shared" si="156"/>
        <v>60</v>
      </c>
      <c r="X622" s="46">
        <f t="shared" si="157"/>
        <v>1</v>
      </c>
      <c r="Y622" s="46">
        <f t="shared" si="158"/>
        <v>0</v>
      </c>
      <c r="Z622" s="46">
        <f t="shared" si="159"/>
        <v>3</v>
      </c>
      <c r="AA622" s="46">
        <f t="shared" si="160"/>
        <v>0</v>
      </c>
      <c r="AB622" s="46">
        <f t="shared" si="161"/>
        <v>3</v>
      </c>
      <c r="AC622" s="48">
        <f t="shared" si="165"/>
        <v>0.97</v>
      </c>
      <c r="AD622" s="48">
        <f t="shared" si="162"/>
        <v>11.7425</v>
      </c>
      <c r="AE622" s="48">
        <f t="shared" si="163"/>
        <v>11.390224999999999</v>
      </c>
      <c r="AF622" s="46">
        <f t="shared" si="164"/>
        <v>120</v>
      </c>
      <c r="AG622" s="128" t="s">
        <v>3453</v>
      </c>
      <c r="AH622" s="128" t="s">
        <v>3457</v>
      </c>
      <c r="AI622" s="128" t="s">
        <v>3451</v>
      </c>
      <c r="AJ622" s="128" t="s">
        <v>3454</v>
      </c>
      <c r="AK622" s="128" t="s">
        <v>3452</v>
      </c>
      <c r="AL622" s="128" t="s">
        <v>3456</v>
      </c>
      <c r="AM622" s="128" t="s">
        <v>3455</v>
      </c>
      <c r="AN622" s="128" t="s">
        <v>3460</v>
      </c>
      <c r="AO622" s="128" t="s">
        <v>3459</v>
      </c>
      <c r="AP622" s="128" t="s">
        <v>3458</v>
      </c>
      <c r="AQ622" s="191"/>
    </row>
    <row r="623" spans="1:43" s="16" customFormat="1" ht="27.75">
      <c r="A623" s="43">
        <v>616</v>
      </c>
      <c r="B623" s="37" t="s">
        <v>674</v>
      </c>
      <c r="C623" s="37" t="s">
        <v>1654</v>
      </c>
      <c r="D623" s="38" t="s">
        <v>1655</v>
      </c>
      <c r="E623" s="38">
        <v>16</v>
      </c>
      <c r="F623" s="48">
        <v>10.8</v>
      </c>
      <c r="G623" s="46">
        <v>30</v>
      </c>
      <c r="H623" s="46" t="s">
        <v>3373</v>
      </c>
      <c r="I623" s="48">
        <v>10.77</v>
      </c>
      <c r="J623" s="46">
        <v>30</v>
      </c>
      <c r="K623" s="46" t="s">
        <v>3372</v>
      </c>
      <c r="L623" s="84">
        <f t="shared" si="151"/>
        <v>10.785</v>
      </c>
      <c r="M623" s="38">
        <f t="shared" si="152"/>
        <v>60</v>
      </c>
      <c r="N623" s="38">
        <f t="shared" si="153"/>
        <v>1</v>
      </c>
      <c r="O623" s="38">
        <f t="shared" si="154"/>
        <v>0</v>
      </c>
      <c r="P623" s="48">
        <v>8.89</v>
      </c>
      <c r="Q623" s="46">
        <v>10</v>
      </c>
      <c r="R623" s="46" t="s">
        <v>3373</v>
      </c>
      <c r="S623" s="48">
        <v>11.3</v>
      </c>
      <c r="T623" s="46">
        <v>30</v>
      </c>
      <c r="U623" s="46" t="s">
        <v>3372</v>
      </c>
      <c r="V623" s="48">
        <f t="shared" si="155"/>
        <v>10.095000000000001</v>
      </c>
      <c r="W623" s="46">
        <f t="shared" si="156"/>
        <v>60</v>
      </c>
      <c r="X623" s="46">
        <f t="shared" si="157"/>
        <v>1</v>
      </c>
      <c r="Y623" s="46">
        <f t="shared" si="158"/>
        <v>1</v>
      </c>
      <c r="Z623" s="46">
        <f t="shared" si="159"/>
        <v>2</v>
      </c>
      <c r="AA623" s="46">
        <f t="shared" si="160"/>
        <v>1</v>
      </c>
      <c r="AB623" s="46">
        <f t="shared" si="161"/>
        <v>3</v>
      </c>
      <c r="AC623" s="48">
        <f t="shared" si="165"/>
        <v>0.97</v>
      </c>
      <c r="AD623" s="48">
        <f t="shared" si="162"/>
        <v>10.440000000000001</v>
      </c>
      <c r="AE623" s="48">
        <f t="shared" si="163"/>
        <v>10.126800000000001</v>
      </c>
      <c r="AF623" s="46">
        <f t="shared" si="164"/>
        <v>120</v>
      </c>
      <c r="AG623" s="128" t="s">
        <v>3452</v>
      </c>
      <c r="AH623" s="128" t="s">
        <v>3456</v>
      </c>
      <c r="AI623" s="128" t="s">
        <v>3457</v>
      </c>
      <c r="AJ623" s="128" t="s">
        <v>3455</v>
      </c>
      <c r="AK623" s="128" t="s">
        <v>3459</v>
      </c>
      <c r="AL623" s="128" t="s">
        <v>3460</v>
      </c>
      <c r="AM623" s="128" t="s">
        <v>3454</v>
      </c>
      <c r="AN623" s="128" t="s">
        <v>3451</v>
      </c>
      <c r="AO623" s="128" t="s">
        <v>3453</v>
      </c>
      <c r="AP623" s="128" t="s">
        <v>3458</v>
      </c>
      <c r="AQ623" s="191"/>
    </row>
    <row r="624" spans="1:43" s="16" customFormat="1" ht="27.75">
      <c r="A624" s="43">
        <v>617</v>
      </c>
      <c r="B624" s="37" t="s">
        <v>1656</v>
      </c>
      <c r="C624" s="37" t="s">
        <v>3427</v>
      </c>
      <c r="D624" s="38" t="s">
        <v>1657</v>
      </c>
      <c r="E624" s="38">
        <v>16</v>
      </c>
      <c r="F624" s="48">
        <v>10.76</v>
      </c>
      <c r="G624" s="46">
        <v>30</v>
      </c>
      <c r="H624" s="46" t="s">
        <v>3372</v>
      </c>
      <c r="I624" s="48">
        <v>10.14</v>
      </c>
      <c r="J624" s="46">
        <v>30</v>
      </c>
      <c r="K624" s="46" t="s">
        <v>3373</v>
      </c>
      <c r="L624" s="84">
        <f t="shared" si="151"/>
        <v>10.45</v>
      </c>
      <c r="M624" s="38">
        <f t="shared" si="152"/>
        <v>60</v>
      </c>
      <c r="N624" s="38">
        <f t="shared" si="153"/>
        <v>1</v>
      </c>
      <c r="O624" s="38">
        <f t="shared" si="154"/>
        <v>0</v>
      </c>
      <c r="P624" s="48">
        <v>11.48</v>
      </c>
      <c r="Q624" s="46">
        <v>30</v>
      </c>
      <c r="R624" s="46" t="s">
        <v>3372</v>
      </c>
      <c r="S624" s="48">
        <v>14.49</v>
      </c>
      <c r="T624" s="46">
        <v>30</v>
      </c>
      <c r="U624" s="46" t="s">
        <v>3372</v>
      </c>
      <c r="V624" s="48">
        <f t="shared" si="155"/>
        <v>12.984999999999999</v>
      </c>
      <c r="W624" s="46">
        <f t="shared" si="156"/>
        <v>60</v>
      </c>
      <c r="X624" s="46">
        <f t="shared" si="157"/>
        <v>0</v>
      </c>
      <c r="Y624" s="46">
        <f t="shared" si="158"/>
        <v>0</v>
      </c>
      <c r="Z624" s="46">
        <f t="shared" si="159"/>
        <v>1</v>
      </c>
      <c r="AA624" s="46">
        <f t="shared" si="160"/>
        <v>0</v>
      </c>
      <c r="AB624" s="46">
        <f t="shared" si="161"/>
        <v>1</v>
      </c>
      <c r="AC624" s="48">
        <f>IF(AB624=0,0.93,IF(AB624=1,0.92,IF(AB624=2,0.91,IF(AB624=3,0.9,IF(AB624=4,0.89,IF(AB624=5,0.88,IF(AB624=6,0.87)))))))</f>
        <v>0.92</v>
      </c>
      <c r="AD624" s="48">
        <f t="shared" si="162"/>
        <v>11.717499999999999</v>
      </c>
      <c r="AE624" s="48">
        <f t="shared" si="163"/>
        <v>10.780099999999999</v>
      </c>
      <c r="AF624" s="46">
        <f t="shared" si="164"/>
        <v>120</v>
      </c>
      <c r="AG624" s="128" t="s">
        <v>3454</v>
      </c>
      <c r="AH624" s="128" t="s">
        <v>3451</v>
      </c>
      <c r="AI624" s="128" t="s">
        <v>3452</v>
      </c>
      <c r="AJ624" s="128" t="s">
        <v>3453</v>
      </c>
      <c r="AK624" s="128" t="s">
        <v>3456</v>
      </c>
      <c r="AL624" s="128" t="s">
        <v>3455</v>
      </c>
      <c r="AM624" s="128" t="s">
        <v>3458</v>
      </c>
      <c r="AN624" s="128" t="s">
        <v>3457</v>
      </c>
      <c r="AO624" s="128" t="s">
        <v>3460</v>
      </c>
      <c r="AP624" s="128" t="s">
        <v>3459</v>
      </c>
      <c r="AQ624" s="191"/>
    </row>
    <row r="625" spans="1:43" s="16" customFormat="1" ht="27.75">
      <c r="A625" s="43">
        <v>618</v>
      </c>
      <c r="B625" s="37" t="s">
        <v>1658</v>
      </c>
      <c r="C625" s="37" t="s">
        <v>977</v>
      </c>
      <c r="D625" s="38" t="s">
        <v>1659</v>
      </c>
      <c r="E625" s="38">
        <v>16</v>
      </c>
      <c r="F625" s="48">
        <v>10.199999999999999</v>
      </c>
      <c r="G625" s="46">
        <v>30</v>
      </c>
      <c r="H625" s="46" t="s">
        <v>3373</v>
      </c>
      <c r="I625" s="48">
        <v>10.16</v>
      </c>
      <c r="J625" s="46">
        <v>30</v>
      </c>
      <c r="K625" s="46" t="s">
        <v>3373</v>
      </c>
      <c r="L625" s="84">
        <f t="shared" si="151"/>
        <v>10.18</v>
      </c>
      <c r="M625" s="38">
        <f t="shared" si="152"/>
        <v>60</v>
      </c>
      <c r="N625" s="38">
        <f t="shared" si="153"/>
        <v>2</v>
      </c>
      <c r="O625" s="38">
        <f t="shared" si="154"/>
        <v>0</v>
      </c>
      <c r="P625" s="48">
        <v>9.61</v>
      </c>
      <c r="Q625" s="46">
        <v>18</v>
      </c>
      <c r="R625" s="46" t="s">
        <v>3373</v>
      </c>
      <c r="S625" s="48">
        <v>13.43</v>
      </c>
      <c r="T625" s="46">
        <v>30</v>
      </c>
      <c r="U625" s="46" t="s">
        <v>3372</v>
      </c>
      <c r="V625" s="48">
        <f t="shared" si="155"/>
        <v>11.52</v>
      </c>
      <c r="W625" s="46">
        <f t="shared" si="156"/>
        <v>60</v>
      </c>
      <c r="X625" s="46">
        <f t="shared" si="157"/>
        <v>1</v>
      </c>
      <c r="Y625" s="46">
        <f t="shared" si="158"/>
        <v>1</v>
      </c>
      <c r="Z625" s="46">
        <f t="shared" si="159"/>
        <v>3</v>
      </c>
      <c r="AA625" s="46">
        <f t="shared" si="160"/>
        <v>1</v>
      </c>
      <c r="AB625" s="46">
        <f t="shared" si="161"/>
        <v>4</v>
      </c>
      <c r="AC625" s="48">
        <f>IF(AB625=0,1,IF(AB625=1,0.99,IF(AB625=2,0.98,IF(AB625=3,0.97,IF(AB625=4,0.96,IF(AB625=5,0.95,IF(AB625=6,0.94)))))))</f>
        <v>0.96</v>
      </c>
      <c r="AD625" s="48">
        <f t="shared" si="162"/>
        <v>10.85</v>
      </c>
      <c r="AE625" s="48">
        <f t="shared" si="163"/>
        <v>10.415999999999999</v>
      </c>
      <c r="AF625" s="46">
        <f t="shared" si="164"/>
        <v>120</v>
      </c>
      <c r="AG625" s="128" t="s">
        <v>3451</v>
      </c>
      <c r="AH625" s="128" t="s">
        <v>3452</v>
      </c>
      <c r="AI625" s="128" t="s">
        <v>3456</v>
      </c>
      <c r="AJ625" s="128" t="s">
        <v>3455</v>
      </c>
      <c r="AK625" s="128" t="s">
        <v>3454</v>
      </c>
      <c r="AL625" s="128" t="s">
        <v>3457</v>
      </c>
      <c r="AM625" s="128" t="s">
        <v>3460</v>
      </c>
      <c r="AN625" s="128" t="s">
        <v>3458</v>
      </c>
      <c r="AO625" s="128" t="s">
        <v>3453</v>
      </c>
      <c r="AP625" s="128" t="s">
        <v>3459</v>
      </c>
      <c r="AQ625" s="191"/>
    </row>
    <row r="626" spans="1:43" s="16" customFormat="1" ht="27.75">
      <c r="A626" s="43">
        <v>619</v>
      </c>
      <c r="B626" s="37" t="s">
        <v>1660</v>
      </c>
      <c r="C626" s="37" t="s">
        <v>1661</v>
      </c>
      <c r="D626" s="38" t="s">
        <v>1662</v>
      </c>
      <c r="E626" s="38">
        <v>16</v>
      </c>
      <c r="F626" s="48">
        <v>11.36</v>
      </c>
      <c r="G626" s="46">
        <v>30</v>
      </c>
      <c r="H626" s="46" t="s">
        <v>3372</v>
      </c>
      <c r="I626" s="48">
        <v>11.87</v>
      </c>
      <c r="J626" s="46">
        <v>30</v>
      </c>
      <c r="K626" s="46" t="s">
        <v>3372</v>
      </c>
      <c r="L626" s="84">
        <f t="shared" si="151"/>
        <v>11.614999999999998</v>
      </c>
      <c r="M626" s="38">
        <f t="shared" si="152"/>
        <v>60</v>
      </c>
      <c r="N626" s="38">
        <f t="shared" si="153"/>
        <v>0</v>
      </c>
      <c r="O626" s="38">
        <f t="shared" si="154"/>
        <v>0</v>
      </c>
      <c r="P626" s="48">
        <v>11.05</v>
      </c>
      <c r="Q626" s="46">
        <v>30</v>
      </c>
      <c r="R626" s="46" t="s">
        <v>3373</v>
      </c>
      <c r="S626" s="48">
        <v>11.37</v>
      </c>
      <c r="T626" s="46">
        <v>30</v>
      </c>
      <c r="U626" s="46" t="s">
        <v>3372</v>
      </c>
      <c r="V626" s="48">
        <f t="shared" si="155"/>
        <v>11.21</v>
      </c>
      <c r="W626" s="46">
        <f t="shared" si="156"/>
        <v>60</v>
      </c>
      <c r="X626" s="46">
        <f t="shared" si="157"/>
        <v>1</v>
      </c>
      <c r="Y626" s="46">
        <f t="shared" si="158"/>
        <v>0</v>
      </c>
      <c r="Z626" s="46">
        <f t="shared" si="159"/>
        <v>1</v>
      </c>
      <c r="AA626" s="46">
        <f t="shared" si="160"/>
        <v>0</v>
      </c>
      <c r="AB626" s="46">
        <f t="shared" si="161"/>
        <v>1</v>
      </c>
      <c r="AC626" s="48">
        <f>IF(AB626=0,1,IF(AB626=1,0.99,IF(AB626=2,0.98,IF(AB626=3,0.97,IF(AB626=4,0.96,IF(AB626=5,0.95,IF(AB626=6,0.94)))))))</f>
        <v>0.99</v>
      </c>
      <c r="AD626" s="48">
        <f t="shared" si="162"/>
        <v>11.4125</v>
      </c>
      <c r="AE626" s="48">
        <f t="shared" si="163"/>
        <v>11.298375</v>
      </c>
      <c r="AF626" s="46">
        <f t="shared" si="164"/>
        <v>120</v>
      </c>
      <c r="AG626" s="128" t="s">
        <v>3451</v>
      </c>
      <c r="AH626" s="128" t="s">
        <v>3455</v>
      </c>
      <c r="AI626" s="128" t="s">
        <v>3456</v>
      </c>
      <c r="AJ626" s="128" t="s">
        <v>3452</v>
      </c>
      <c r="AK626" s="128" t="s">
        <v>3453</v>
      </c>
      <c r="AL626" s="128" t="s">
        <v>3454</v>
      </c>
      <c r="AM626" s="128" t="s">
        <v>3457</v>
      </c>
      <c r="AN626" s="128" t="s">
        <v>3460</v>
      </c>
      <c r="AO626" s="128" t="s">
        <v>3459</v>
      </c>
      <c r="AP626" s="128" t="s">
        <v>3458</v>
      </c>
      <c r="AQ626" s="191"/>
    </row>
    <row r="627" spans="1:43" s="16" customFormat="1" ht="27.75">
      <c r="A627" s="43">
        <v>620</v>
      </c>
      <c r="B627" s="37" t="s">
        <v>1663</v>
      </c>
      <c r="C627" s="37" t="s">
        <v>3474</v>
      </c>
      <c r="D627" s="38" t="s">
        <v>1664</v>
      </c>
      <c r="E627" s="38">
        <v>16</v>
      </c>
      <c r="F627" s="48">
        <v>12.42</v>
      </c>
      <c r="G627" s="46">
        <v>30</v>
      </c>
      <c r="H627" s="46" t="s">
        <v>3372</v>
      </c>
      <c r="I627" s="48">
        <v>11.04</v>
      </c>
      <c r="J627" s="46">
        <v>30</v>
      </c>
      <c r="K627" s="46" t="s">
        <v>3372</v>
      </c>
      <c r="L627" s="84">
        <f t="shared" si="151"/>
        <v>11.73</v>
      </c>
      <c r="M627" s="38">
        <f t="shared" si="152"/>
        <v>60</v>
      </c>
      <c r="N627" s="38">
        <f t="shared" si="153"/>
        <v>0</v>
      </c>
      <c r="O627" s="38">
        <f t="shared" si="154"/>
        <v>0</v>
      </c>
      <c r="P627" s="48">
        <v>10.8</v>
      </c>
      <c r="Q627" s="46">
        <v>30</v>
      </c>
      <c r="R627" s="46" t="s">
        <v>3372</v>
      </c>
      <c r="S627" s="48">
        <v>13.22</v>
      </c>
      <c r="T627" s="46">
        <v>30</v>
      </c>
      <c r="U627" s="46" t="s">
        <v>3372</v>
      </c>
      <c r="V627" s="48">
        <f t="shared" si="155"/>
        <v>12.010000000000002</v>
      </c>
      <c r="W627" s="46">
        <f t="shared" si="156"/>
        <v>60</v>
      </c>
      <c r="X627" s="46">
        <f t="shared" si="157"/>
        <v>0</v>
      </c>
      <c r="Y627" s="46">
        <f t="shared" si="158"/>
        <v>0</v>
      </c>
      <c r="Z627" s="46">
        <f t="shared" si="159"/>
        <v>0</v>
      </c>
      <c r="AA627" s="46">
        <f t="shared" si="160"/>
        <v>0</v>
      </c>
      <c r="AB627" s="46">
        <f t="shared" si="161"/>
        <v>0</v>
      </c>
      <c r="AC627" s="48">
        <f>IF(AB627=0,1,IF(AB627=1,0.99,IF(AB627=2,0.98,IF(AB627=3,0.97,IF(AB627=4,0.96,IF(AB627=5,0.95,IF(AB627=6,0.94)))))))</f>
        <v>1</v>
      </c>
      <c r="AD627" s="48">
        <f t="shared" si="162"/>
        <v>11.870000000000001</v>
      </c>
      <c r="AE627" s="48">
        <f t="shared" si="163"/>
        <v>11.870000000000001</v>
      </c>
      <c r="AF627" s="46">
        <f t="shared" si="164"/>
        <v>120</v>
      </c>
      <c r="AG627" s="128" t="s">
        <v>3453</v>
      </c>
      <c r="AH627" s="128" t="s">
        <v>3451</v>
      </c>
      <c r="AI627" s="128" t="s">
        <v>3452</v>
      </c>
      <c r="AJ627" s="128" t="s">
        <v>3454</v>
      </c>
      <c r="AK627" s="128" t="s">
        <v>3455</v>
      </c>
      <c r="AL627" s="128" t="s">
        <v>3456</v>
      </c>
      <c r="AM627" s="128" t="s">
        <v>3457</v>
      </c>
      <c r="AN627" s="128" t="s">
        <v>3459</v>
      </c>
      <c r="AO627" s="128" t="s">
        <v>3460</v>
      </c>
      <c r="AP627" s="128" t="s">
        <v>3458</v>
      </c>
      <c r="AQ627" s="191"/>
    </row>
    <row r="628" spans="1:43" s="16" customFormat="1" ht="27.75">
      <c r="A628" s="43">
        <v>621</v>
      </c>
      <c r="B628" s="37" t="s">
        <v>1665</v>
      </c>
      <c r="C628" s="37" t="s">
        <v>1666</v>
      </c>
      <c r="D628" s="38" t="s">
        <v>1667</v>
      </c>
      <c r="E628" s="38">
        <v>16</v>
      </c>
      <c r="F628" s="48">
        <v>14.75</v>
      </c>
      <c r="G628" s="46">
        <v>30</v>
      </c>
      <c r="H628" s="46" t="s">
        <v>3372</v>
      </c>
      <c r="I628" s="48">
        <v>14.75</v>
      </c>
      <c r="J628" s="46">
        <v>30</v>
      </c>
      <c r="K628" s="46" t="s">
        <v>3372</v>
      </c>
      <c r="L628" s="84">
        <f t="shared" si="151"/>
        <v>14.75</v>
      </c>
      <c r="M628" s="38">
        <f t="shared" si="152"/>
        <v>60</v>
      </c>
      <c r="N628" s="38">
        <f t="shared" si="153"/>
        <v>0</v>
      </c>
      <c r="O628" s="38">
        <f t="shared" si="154"/>
        <v>0</v>
      </c>
      <c r="P628" s="48">
        <v>14.78</v>
      </c>
      <c r="Q628" s="46">
        <v>30</v>
      </c>
      <c r="R628" s="46" t="s">
        <v>3372</v>
      </c>
      <c r="S628" s="48">
        <v>14.3</v>
      </c>
      <c r="T628" s="46">
        <v>30</v>
      </c>
      <c r="U628" s="46" t="s">
        <v>3372</v>
      </c>
      <c r="V628" s="48">
        <f t="shared" si="155"/>
        <v>14.54</v>
      </c>
      <c r="W628" s="46">
        <f t="shared" si="156"/>
        <v>60</v>
      </c>
      <c r="X628" s="46">
        <f t="shared" si="157"/>
        <v>0</v>
      </c>
      <c r="Y628" s="46">
        <f t="shared" si="158"/>
        <v>0</v>
      </c>
      <c r="Z628" s="46">
        <f t="shared" si="159"/>
        <v>0</v>
      </c>
      <c r="AA628" s="46">
        <f t="shared" si="160"/>
        <v>0</v>
      </c>
      <c r="AB628" s="46">
        <f t="shared" si="161"/>
        <v>0</v>
      </c>
      <c r="AC628" s="48">
        <f>IF(AB628=0,1,IF(AB628=1,0.99,IF(AB628=2,0.98,IF(AB628=3,0.97,IF(AB628=4,0.96,IF(AB628=5,0.95,IF(AB628=6,0.94)))))))</f>
        <v>1</v>
      </c>
      <c r="AD628" s="48">
        <f t="shared" si="162"/>
        <v>14.645</v>
      </c>
      <c r="AE628" s="48">
        <f t="shared" si="163"/>
        <v>14.645</v>
      </c>
      <c r="AF628" s="46">
        <f t="shared" si="164"/>
        <v>120</v>
      </c>
      <c r="AG628" s="128" t="s">
        <v>3451</v>
      </c>
      <c r="AH628" s="128" t="s">
        <v>3453</v>
      </c>
      <c r="AI628" s="128" t="s">
        <v>3452</v>
      </c>
      <c r="AJ628" s="128" t="s">
        <v>3455</v>
      </c>
      <c r="AK628" s="128" t="s">
        <v>3454</v>
      </c>
      <c r="AL628" s="128" t="s">
        <v>3457</v>
      </c>
      <c r="AM628" s="128" t="s">
        <v>3456</v>
      </c>
      <c r="AN628" s="128" t="s">
        <v>3458</v>
      </c>
      <c r="AO628" s="128" t="s">
        <v>3460</v>
      </c>
      <c r="AP628" s="128" t="s">
        <v>3459</v>
      </c>
      <c r="AQ628" s="191"/>
    </row>
    <row r="629" spans="1:43" s="16" customFormat="1" ht="27.75">
      <c r="A629" s="43">
        <v>622</v>
      </c>
      <c r="B629" s="53" t="s">
        <v>1668</v>
      </c>
      <c r="C629" s="53" t="s">
        <v>1219</v>
      </c>
      <c r="D629" s="54" t="s">
        <v>3512</v>
      </c>
      <c r="E629" s="38">
        <v>16</v>
      </c>
      <c r="F629" s="48">
        <v>10.01</v>
      </c>
      <c r="G629" s="46">
        <v>30</v>
      </c>
      <c r="H629" s="46" t="s">
        <v>3372</v>
      </c>
      <c r="I629" s="48">
        <v>10</v>
      </c>
      <c r="J629" s="46">
        <v>30</v>
      </c>
      <c r="K629" s="46" t="s">
        <v>3373</v>
      </c>
      <c r="L629" s="84">
        <f t="shared" si="151"/>
        <v>10.004999999999999</v>
      </c>
      <c r="M629" s="38">
        <f t="shared" si="152"/>
        <v>60</v>
      </c>
      <c r="N629" s="38">
        <f t="shared" si="153"/>
        <v>1</v>
      </c>
      <c r="O629" s="38">
        <f t="shared" si="154"/>
        <v>0</v>
      </c>
      <c r="P629" s="48">
        <v>8.9600000000000009</v>
      </c>
      <c r="Q629" s="46">
        <v>10</v>
      </c>
      <c r="R629" s="46" t="s">
        <v>3373</v>
      </c>
      <c r="S629" s="48">
        <v>10.26</v>
      </c>
      <c r="T629" s="46">
        <v>30</v>
      </c>
      <c r="U629" s="46" t="s">
        <v>3373</v>
      </c>
      <c r="V629" s="48">
        <f t="shared" si="155"/>
        <v>9.61</v>
      </c>
      <c r="W629" s="46">
        <f t="shared" si="156"/>
        <v>40</v>
      </c>
      <c r="X629" s="46">
        <f t="shared" si="157"/>
        <v>2</v>
      </c>
      <c r="Y629" s="46">
        <f t="shared" si="158"/>
        <v>1</v>
      </c>
      <c r="Z629" s="46">
        <f t="shared" si="159"/>
        <v>3</v>
      </c>
      <c r="AA629" s="46">
        <f t="shared" si="160"/>
        <v>1</v>
      </c>
      <c r="AB629" s="46">
        <f t="shared" si="161"/>
        <v>4</v>
      </c>
      <c r="AC629" s="48">
        <f>IF(AB629=0,0.79,IF(AB629=1,0.78,IF(AB629=2,0.77,IF(AB629=3,0.76,IF(AB629=4,0.75,IF(AB629=5,0.74,IF(AB629=6,0.73)))))))</f>
        <v>0.75</v>
      </c>
      <c r="AD629" s="48">
        <f t="shared" si="162"/>
        <v>9.8074999999999992</v>
      </c>
      <c r="AE629" s="48">
        <f t="shared" si="163"/>
        <v>7.3556249999999999</v>
      </c>
      <c r="AF629" s="46">
        <f t="shared" si="164"/>
        <v>100</v>
      </c>
      <c r="AG629" s="128" t="s">
        <v>3456</v>
      </c>
      <c r="AH629" s="128" t="s">
        <v>3460</v>
      </c>
      <c r="AI629" s="128" t="s">
        <v>3451</v>
      </c>
      <c r="AJ629" s="128" t="s">
        <v>3453</v>
      </c>
      <c r="AK629" s="128" t="s">
        <v>3455</v>
      </c>
      <c r="AL629" s="128" t="s">
        <v>3454</v>
      </c>
      <c r="AM629" s="128" t="s">
        <v>3452</v>
      </c>
      <c r="AN629" s="128" t="s">
        <v>3457</v>
      </c>
      <c r="AO629" s="128" t="s">
        <v>3459</v>
      </c>
      <c r="AP629" s="128" t="s">
        <v>3458</v>
      </c>
      <c r="AQ629" s="191"/>
    </row>
    <row r="630" spans="1:43" s="16" customFormat="1" ht="27.75">
      <c r="A630" s="43">
        <v>623</v>
      </c>
      <c r="B630" s="37" t="s">
        <v>1669</v>
      </c>
      <c r="C630" s="37" t="s">
        <v>1670</v>
      </c>
      <c r="D630" s="45" t="s">
        <v>1671</v>
      </c>
      <c r="E630" s="38">
        <v>16</v>
      </c>
      <c r="F630" s="48">
        <v>10.59</v>
      </c>
      <c r="G630" s="46">
        <v>30</v>
      </c>
      <c r="H630" s="46" t="s">
        <v>3373</v>
      </c>
      <c r="I630" s="48">
        <v>10.56</v>
      </c>
      <c r="J630" s="46">
        <v>30</v>
      </c>
      <c r="K630" s="46" t="s">
        <v>3372</v>
      </c>
      <c r="L630" s="84">
        <f t="shared" si="151"/>
        <v>10.574999999999999</v>
      </c>
      <c r="M630" s="38">
        <f t="shared" si="152"/>
        <v>60</v>
      </c>
      <c r="N630" s="38">
        <f t="shared" si="153"/>
        <v>1</v>
      </c>
      <c r="O630" s="38">
        <f t="shared" si="154"/>
        <v>0</v>
      </c>
      <c r="P630" s="48">
        <v>9.08</v>
      </c>
      <c r="Q630" s="46">
        <v>13</v>
      </c>
      <c r="R630" s="46" t="s">
        <v>3373</v>
      </c>
      <c r="S630" s="48">
        <v>9.4600000000000009</v>
      </c>
      <c r="T630" s="46">
        <v>11</v>
      </c>
      <c r="U630" s="46" t="s">
        <v>3373</v>
      </c>
      <c r="V630" s="48">
        <f t="shared" si="155"/>
        <v>9.27</v>
      </c>
      <c r="W630" s="46">
        <f t="shared" si="156"/>
        <v>24</v>
      </c>
      <c r="X630" s="46">
        <f t="shared" si="157"/>
        <v>2</v>
      </c>
      <c r="Y630" s="46">
        <f t="shared" si="158"/>
        <v>1</v>
      </c>
      <c r="Z630" s="46">
        <f t="shared" si="159"/>
        <v>3</v>
      </c>
      <c r="AA630" s="46">
        <f t="shared" si="160"/>
        <v>1</v>
      </c>
      <c r="AB630" s="46">
        <f t="shared" si="161"/>
        <v>4</v>
      </c>
      <c r="AC630" s="48">
        <f>IF(AB630=0,0.93,IF(AB630=1,0.92,IF(AB630=2,0.91,IF(AB630=3,0.9,IF(AB630=4,0.89,IF(AB630=5,0.88,IF(AB630=6,0.87)))))))</f>
        <v>0.89</v>
      </c>
      <c r="AD630" s="48">
        <f t="shared" si="162"/>
        <v>9.9224999999999994</v>
      </c>
      <c r="AE630" s="48">
        <f t="shared" si="163"/>
        <v>8.8310250000000003</v>
      </c>
      <c r="AF630" s="46">
        <f t="shared" si="164"/>
        <v>84</v>
      </c>
      <c r="AG630" s="128" t="s">
        <v>3457</v>
      </c>
      <c r="AH630" s="128" t="s">
        <v>3456</v>
      </c>
      <c r="AI630" s="128" t="s">
        <v>3455</v>
      </c>
      <c r="AJ630" s="128" t="s">
        <v>3452</v>
      </c>
      <c r="AK630" s="128" t="s">
        <v>3451</v>
      </c>
      <c r="AL630" s="128" t="s">
        <v>3454</v>
      </c>
      <c r="AM630" s="128" t="s">
        <v>3459</v>
      </c>
      <c r="AN630" s="128" t="s">
        <v>3460</v>
      </c>
      <c r="AO630" s="128" t="s">
        <v>3453</v>
      </c>
      <c r="AP630" s="128" t="s">
        <v>3458</v>
      </c>
      <c r="AQ630" s="191"/>
    </row>
    <row r="631" spans="1:43" s="16" customFormat="1" ht="27.75">
      <c r="A631" s="43">
        <v>624</v>
      </c>
      <c r="B631" s="44" t="s">
        <v>1672</v>
      </c>
      <c r="C631" s="44" t="s">
        <v>1081</v>
      </c>
      <c r="D631" s="45" t="s">
        <v>1673</v>
      </c>
      <c r="E631" s="38">
        <v>16</v>
      </c>
      <c r="F631" s="48">
        <v>12.73</v>
      </c>
      <c r="G631" s="46">
        <v>30</v>
      </c>
      <c r="H631" s="46" t="s">
        <v>3372</v>
      </c>
      <c r="I631" s="48">
        <v>11.91</v>
      </c>
      <c r="J631" s="46">
        <v>30</v>
      </c>
      <c r="K631" s="46" t="s">
        <v>3372</v>
      </c>
      <c r="L631" s="84">
        <f t="shared" si="151"/>
        <v>12.32</v>
      </c>
      <c r="M631" s="38">
        <f t="shared" si="152"/>
        <v>60</v>
      </c>
      <c r="N631" s="38">
        <f t="shared" si="153"/>
        <v>0</v>
      </c>
      <c r="O631" s="38">
        <f t="shared" si="154"/>
        <v>0</v>
      </c>
      <c r="P631" s="48">
        <v>11.35</v>
      </c>
      <c r="Q631" s="46">
        <v>30</v>
      </c>
      <c r="R631" s="46" t="s">
        <v>3372</v>
      </c>
      <c r="S631" s="48">
        <v>11.74</v>
      </c>
      <c r="T631" s="46">
        <v>30</v>
      </c>
      <c r="U631" s="46" t="s">
        <v>3372</v>
      </c>
      <c r="V631" s="48">
        <f t="shared" si="155"/>
        <v>11.545</v>
      </c>
      <c r="W631" s="46">
        <f t="shared" si="156"/>
        <v>60</v>
      </c>
      <c r="X631" s="46">
        <f t="shared" si="157"/>
        <v>0</v>
      </c>
      <c r="Y631" s="46">
        <f t="shared" si="158"/>
        <v>0</v>
      </c>
      <c r="Z631" s="46">
        <f t="shared" si="159"/>
        <v>0</v>
      </c>
      <c r="AA631" s="46">
        <f t="shared" si="160"/>
        <v>0</v>
      </c>
      <c r="AB631" s="46">
        <f t="shared" si="161"/>
        <v>0</v>
      </c>
      <c r="AC631" s="48">
        <f>IF(AB631=0,1,IF(AB631=1,0.99,IF(AB631=2,0.98,IF(AB631=3,0.97,IF(AB631=4,0.96,IF(AB631=5,0.95,IF(AB631=6,0.94)))))))</f>
        <v>1</v>
      </c>
      <c r="AD631" s="48">
        <f t="shared" si="162"/>
        <v>11.932500000000001</v>
      </c>
      <c r="AE631" s="48">
        <f t="shared" si="163"/>
        <v>11.932500000000001</v>
      </c>
      <c r="AF631" s="46">
        <f t="shared" si="164"/>
        <v>120</v>
      </c>
      <c r="AG631" s="128" t="s">
        <v>3452</v>
      </c>
      <c r="AH631" s="128" t="s">
        <v>3454</v>
      </c>
      <c r="AI631" s="128" t="s">
        <v>3451</v>
      </c>
      <c r="AJ631" s="128" t="s">
        <v>3453</v>
      </c>
      <c r="AK631" s="128" t="s">
        <v>3455</v>
      </c>
      <c r="AL631" s="128" t="s">
        <v>3457</v>
      </c>
      <c r="AM631" s="128" t="s">
        <v>3456</v>
      </c>
      <c r="AN631" s="128" t="s">
        <v>3460</v>
      </c>
      <c r="AO631" s="128" t="s">
        <v>3459</v>
      </c>
      <c r="AP631" s="128" t="s">
        <v>3458</v>
      </c>
      <c r="AQ631" s="191"/>
    </row>
    <row r="632" spans="1:43" s="16" customFormat="1" ht="27.75">
      <c r="A632" s="43">
        <v>625</v>
      </c>
      <c r="B632" s="37" t="s">
        <v>1218</v>
      </c>
      <c r="C632" s="37" t="s">
        <v>1674</v>
      </c>
      <c r="D632" s="38" t="s">
        <v>1675</v>
      </c>
      <c r="E632" s="38">
        <v>16</v>
      </c>
      <c r="F632" s="48">
        <v>12.19</v>
      </c>
      <c r="G632" s="46">
        <v>30</v>
      </c>
      <c r="H632" s="46" t="s">
        <v>3372</v>
      </c>
      <c r="I632" s="48">
        <v>11.31</v>
      </c>
      <c r="J632" s="46">
        <v>30</v>
      </c>
      <c r="K632" s="46" t="s">
        <v>3372</v>
      </c>
      <c r="L632" s="84">
        <f t="shared" si="151"/>
        <v>11.75</v>
      </c>
      <c r="M632" s="38">
        <f t="shared" si="152"/>
        <v>60</v>
      </c>
      <c r="N632" s="38">
        <f t="shared" si="153"/>
        <v>0</v>
      </c>
      <c r="O632" s="38">
        <f t="shared" si="154"/>
        <v>0</v>
      </c>
      <c r="P632" s="48">
        <v>12.1</v>
      </c>
      <c r="Q632" s="46">
        <v>30</v>
      </c>
      <c r="R632" s="46" t="s">
        <v>3372</v>
      </c>
      <c r="S632" s="48">
        <v>13.68</v>
      </c>
      <c r="T632" s="46">
        <v>30</v>
      </c>
      <c r="U632" s="46" t="s">
        <v>3372</v>
      </c>
      <c r="V632" s="48">
        <f t="shared" si="155"/>
        <v>12.89</v>
      </c>
      <c r="W632" s="46">
        <f t="shared" si="156"/>
        <v>60</v>
      </c>
      <c r="X632" s="46">
        <f t="shared" si="157"/>
        <v>0</v>
      </c>
      <c r="Y632" s="46">
        <f t="shared" si="158"/>
        <v>0</v>
      </c>
      <c r="Z632" s="46">
        <f t="shared" si="159"/>
        <v>0</v>
      </c>
      <c r="AA632" s="46">
        <f t="shared" si="160"/>
        <v>0</v>
      </c>
      <c r="AB632" s="46">
        <f t="shared" si="161"/>
        <v>0</v>
      </c>
      <c r="AC632" s="48">
        <f>IF(AB632=0,0.93,IF(AB632=1,0.92,IF(AB632=2,0.91,IF(AB632=3,0.9,IF(AB632=4,0.89,IF(AB632=5,0.88,IF(AB632=6,0.87)))))))</f>
        <v>0.93</v>
      </c>
      <c r="AD632" s="48">
        <f t="shared" si="162"/>
        <v>12.32</v>
      </c>
      <c r="AE632" s="48">
        <f t="shared" si="163"/>
        <v>11.457600000000001</v>
      </c>
      <c r="AF632" s="46">
        <f t="shared" si="164"/>
        <v>120</v>
      </c>
      <c r="AG632" s="128" t="s">
        <v>3453</v>
      </c>
      <c r="AH632" s="128" t="s">
        <v>3451</v>
      </c>
      <c r="AI632" s="128" t="s">
        <v>3457</v>
      </c>
      <c r="AJ632" s="128" t="s">
        <v>3452</v>
      </c>
      <c r="AK632" s="128" t="s">
        <v>3454</v>
      </c>
      <c r="AL632" s="128" t="s">
        <v>3456</v>
      </c>
      <c r="AM632" s="128" t="s">
        <v>3455</v>
      </c>
      <c r="AN632" s="128" t="s">
        <v>3460</v>
      </c>
      <c r="AO632" s="128" t="s">
        <v>3459</v>
      </c>
      <c r="AP632" s="128" t="s">
        <v>3458</v>
      </c>
      <c r="AQ632" s="191"/>
    </row>
    <row r="633" spans="1:43" s="16" customFormat="1" ht="27.75">
      <c r="A633" s="43">
        <v>626</v>
      </c>
      <c r="B633" s="44" t="s">
        <v>495</v>
      </c>
      <c r="C633" s="44" t="s">
        <v>609</v>
      </c>
      <c r="D633" s="45" t="s">
        <v>1676</v>
      </c>
      <c r="E633" s="38">
        <v>16</v>
      </c>
      <c r="F633" s="48">
        <v>11.3</v>
      </c>
      <c r="G633" s="46">
        <v>30</v>
      </c>
      <c r="H633" s="46" t="s">
        <v>3372</v>
      </c>
      <c r="I633" s="48">
        <v>9.4</v>
      </c>
      <c r="J633" s="46">
        <v>17</v>
      </c>
      <c r="K633" s="46" t="s">
        <v>3372</v>
      </c>
      <c r="L633" s="84">
        <f t="shared" si="151"/>
        <v>10.350000000000001</v>
      </c>
      <c r="M633" s="38">
        <f t="shared" si="152"/>
        <v>60</v>
      </c>
      <c r="N633" s="38">
        <f t="shared" si="153"/>
        <v>0</v>
      </c>
      <c r="O633" s="38">
        <f t="shared" si="154"/>
        <v>1</v>
      </c>
      <c r="P633" s="48">
        <v>10.48</v>
      </c>
      <c r="Q633" s="46">
        <v>30</v>
      </c>
      <c r="R633" s="46" t="s">
        <v>3373</v>
      </c>
      <c r="S633" s="48">
        <v>10.71</v>
      </c>
      <c r="T633" s="46">
        <v>30</v>
      </c>
      <c r="U633" s="46" t="s">
        <v>3372</v>
      </c>
      <c r="V633" s="48">
        <f t="shared" si="155"/>
        <v>10.595000000000001</v>
      </c>
      <c r="W633" s="46">
        <f t="shared" si="156"/>
        <v>60</v>
      </c>
      <c r="X633" s="46">
        <f t="shared" si="157"/>
        <v>1</v>
      </c>
      <c r="Y633" s="46">
        <f t="shared" si="158"/>
        <v>0</v>
      </c>
      <c r="Z633" s="46">
        <f t="shared" si="159"/>
        <v>1</v>
      </c>
      <c r="AA633" s="46">
        <f t="shared" si="160"/>
        <v>1</v>
      </c>
      <c r="AB633" s="46">
        <f t="shared" si="161"/>
        <v>2</v>
      </c>
      <c r="AC633" s="48">
        <f>IF(AB633=0,0.93,IF(AB633=1,0.92,IF(AB633=2,0.91,IF(AB633=3,0.9,IF(AB633=4,0.89,IF(AB633=5,0.88,IF(AB633=6,0.87)))))))</f>
        <v>0.91</v>
      </c>
      <c r="AD633" s="48">
        <f t="shared" si="162"/>
        <v>10.4725</v>
      </c>
      <c r="AE633" s="48">
        <f t="shared" si="163"/>
        <v>9.5299750000000003</v>
      </c>
      <c r="AF633" s="46">
        <f t="shared" si="164"/>
        <v>120</v>
      </c>
      <c r="AG633" s="128" t="s">
        <v>3451</v>
      </c>
      <c r="AH633" s="128" t="s">
        <v>3453</v>
      </c>
      <c r="AI633" s="128" t="s">
        <v>3452</v>
      </c>
      <c r="AJ633" s="128" t="s">
        <v>3456</v>
      </c>
      <c r="AK633" s="128" t="s">
        <v>3454</v>
      </c>
      <c r="AL633" s="128" t="s">
        <v>3457</v>
      </c>
      <c r="AM633" s="128" t="s">
        <v>3459</v>
      </c>
      <c r="AN633" s="128" t="s">
        <v>3460</v>
      </c>
      <c r="AO633" s="128" t="s">
        <v>3458</v>
      </c>
      <c r="AP633" s="128" t="s">
        <v>3455</v>
      </c>
      <c r="AQ633" s="191"/>
    </row>
    <row r="634" spans="1:43" s="16" customFormat="1" ht="27.75">
      <c r="A634" s="43">
        <v>627</v>
      </c>
      <c r="B634" s="44" t="s">
        <v>1677</v>
      </c>
      <c r="C634" s="44" t="s">
        <v>1678</v>
      </c>
      <c r="D634" s="45" t="s">
        <v>1679</v>
      </c>
      <c r="E634" s="38">
        <v>16</v>
      </c>
      <c r="F634" s="48">
        <v>10.96</v>
      </c>
      <c r="G634" s="46">
        <v>30</v>
      </c>
      <c r="H634" s="46" t="s">
        <v>3373</v>
      </c>
      <c r="I634" s="48">
        <v>9.35</v>
      </c>
      <c r="J634" s="46">
        <v>18</v>
      </c>
      <c r="K634" s="46" t="s">
        <v>3373</v>
      </c>
      <c r="L634" s="84">
        <f t="shared" si="151"/>
        <v>10.155000000000001</v>
      </c>
      <c r="M634" s="38">
        <f t="shared" si="152"/>
        <v>60</v>
      </c>
      <c r="N634" s="38">
        <f t="shared" si="153"/>
        <v>2</v>
      </c>
      <c r="O634" s="38">
        <f t="shared" si="154"/>
        <v>1</v>
      </c>
      <c r="P634" s="48">
        <v>14.03</v>
      </c>
      <c r="Q634" s="46">
        <v>30</v>
      </c>
      <c r="R634" s="46" t="s">
        <v>3373</v>
      </c>
      <c r="S634" s="48">
        <v>11.2</v>
      </c>
      <c r="T634" s="46">
        <v>30</v>
      </c>
      <c r="U634" s="46" t="s">
        <v>3372</v>
      </c>
      <c r="V634" s="48">
        <f t="shared" si="155"/>
        <v>12.614999999999998</v>
      </c>
      <c r="W634" s="46">
        <f t="shared" si="156"/>
        <v>60</v>
      </c>
      <c r="X634" s="46">
        <f t="shared" si="157"/>
        <v>1</v>
      </c>
      <c r="Y634" s="46">
        <f t="shared" si="158"/>
        <v>0</v>
      </c>
      <c r="Z634" s="46">
        <f t="shared" si="159"/>
        <v>3</v>
      </c>
      <c r="AA634" s="46">
        <f t="shared" si="160"/>
        <v>1</v>
      </c>
      <c r="AB634" s="46">
        <f t="shared" si="161"/>
        <v>4</v>
      </c>
      <c r="AC634" s="48">
        <f>IF(AB634=0,0.93,IF(AB634=1,0.92,IF(AB634=2,0.91,IF(AB634=3,0.9,IF(AB634=4,0.89,IF(AB634=5,0.88,IF(AB634=6,0.87)))))))</f>
        <v>0.89</v>
      </c>
      <c r="AD634" s="48">
        <f t="shared" si="162"/>
        <v>11.385</v>
      </c>
      <c r="AE634" s="48">
        <f t="shared" si="163"/>
        <v>10.13265</v>
      </c>
      <c r="AF634" s="46">
        <f t="shared" si="164"/>
        <v>120</v>
      </c>
      <c r="AG634" s="128" t="s">
        <v>3457</v>
      </c>
      <c r="AH634" s="128" t="s">
        <v>3456</v>
      </c>
      <c r="AI634" s="128" t="s">
        <v>3453</v>
      </c>
      <c r="AJ634" s="128" t="s">
        <v>3451</v>
      </c>
      <c r="AK634" s="128" t="s">
        <v>3455</v>
      </c>
      <c r="AL634" s="128" t="s">
        <v>3452</v>
      </c>
      <c r="AM634" s="128" t="s">
        <v>3460</v>
      </c>
      <c r="AN634" s="128" t="s">
        <v>3454</v>
      </c>
      <c r="AO634" s="128" t="s">
        <v>3459</v>
      </c>
      <c r="AP634" s="128" t="s">
        <v>3458</v>
      </c>
      <c r="AQ634" s="191"/>
    </row>
    <row r="635" spans="1:43" s="16" customFormat="1" ht="27.75">
      <c r="A635" s="43">
        <v>628</v>
      </c>
      <c r="B635" s="44" t="s">
        <v>1680</v>
      </c>
      <c r="C635" s="44" t="s">
        <v>1681</v>
      </c>
      <c r="D635" s="45" t="s">
        <v>1682</v>
      </c>
      <c r="E635" s="38">
        <v>16</v>
      </c>
      <c r="F635" s="48">
        <v>13.11</v>
      </c>
      <c r="G635" s="46">
        <v>30</v>
      </c>
      <c r="H635" s="46" t="s">
        <v>3372</v>
      </c>
      <c r="I635" s="48">
        <v>8.74</v>
      </c>
      <c r="J635" s="46">
        <v>17</v>
      </c>
      <c r="K635" s="46" t="s">
        <v>3372</v>
      </c>
      <c r="L635" s="84">
        <f t="shared" si="151"/>
        <v>10.925000000000001</v>
      </c>
      <c r="M635" s="38">
        <f t="shared" si="152"/>
        <v>60</v>
      </c>
      <c r="N635" s="38">
        <f t="shared" si="153"/>
        <v>0</v>
      </c>
      <c r="O635" s="38">
        <f t="shared" si="154"/>
        <v>1</v>
      </c>
      <c r="P635" s="48">
        <v>12.51</v>
      </c>
      <c r="Q635" s="46">
        <v>30</v>
      </c>
      <c r="R635" s="46" t="s">
        <v>3372</v>
      </c>
      <c r="S635" s="48">
        <v>12.89</v>
      </c>
      <c r="T635" s="46">
        <v>30</v>
      </c>
      <c r="U635" s="46" t="s">
        <v>3372</v>
      </c>
      <c r="V635" s="48">
        <f t="shared" si="155"/>
        <v>12.7</v>
      </c>
      <c r="W635" s="46">
        <f t="shared" si="156"/>
        <v>60</v>
      </c>
      <c r="X635" s="46">
        <f t="shared" si="157"/>
        <v>0</v>
      </c>
      <c r="Y635" s="46">
        <f t="shared" si="158"/>
        <v>0</v>
      </c>
      <c r="Z635" s="46">
        <f t="shared" si="159"/>
        <v>0</v>
      </c>
      <c r="AA635" s="46">
        <f t="shared" si="160"/>
        <v>1</v>
      </c>
      <c r="AB635" s="46">
        <f t="shared" si="161"/>
        <v>1</v>
      </c>
      <c r="AC635" s="48">
        <f>IF(AB635=0,1,IF(AB635=1,0.99,IF(AB635=2,0.98,IF(AB635=3,0.97,IF(AB635=4,0.96,IF(AB635=5,0.95,IF(AB635=6,0.94)))))))</f>
        <v>0.99</v>
      </c>
      <c r="AD635" s="48">
        <f t="shared" si="162"/>
        <v>11.8125</v>
      </c>
      <c r="AE635" s="48">
        <f t="shared" si="163"/>
        <v>11.694374999999999</v>
      </c>
      <c r="AF635" s="46">
        <f t="shared" si="164"/>
        <v>120</v>
      </c>
      <c r="AG635" s="128" t="s">
        <v>3453</v>
      </c>
      <c r="AH635" s="128" t="s">
        <v>3451</v>
      </c>
      <c r="AI635" s="128" t="s">
        <v>3455</v>
      </c>
      <c r="AJ635" s="128" t="s">
        <v>3456</v>
      </c>
      <c r="AK635" s="128" t="s">
        <v>3452</v>
      </c>
      <c r="AL635" s="128" t="s">
        <v>3454</v>
      </c>
      <c r="AM635" s="128" t="s">
        <v>3459</v>
      </c>
      <c r="AN635" s="128" t="s">
        <v>3460</v>
      </c>
      <c r="AO635" s="128" t="s">
        <v>3457</v>
      </c>
      <c r="AP635" s="128" t="s">
        <v>3458</v>
      </c>
      <c r="AQ635" s="191"/>
    </row>
    <row r="636" spans="1:43" s="16" customFormat="1" ht="27.75">
      <c r="A636" s="43">
        <v>629</v>
      </c>
      <c r="B636" s="44" t="s">
        <v>1683</v>
      </c>
      <c r="C636" s="44" t="s">
        <v>3475</v>
      </c>
      <c r="D636" s="45" t="s">
        <v>1684</v>
      </c>
      <c r="E636" s="38">
        <v>16</v>
      </c>
      <c r="F636" s="48">
        <v>10.36</v>
      </c>
      <c r="G636" s="46">
        <v>30</v>
      </c>
      <c r="H636" s="46" t="s">
        <v>3372</v>
      </c>
      <c r="I636" s="48">
        <v>9.67</v>
      </c>
      <c r="J636" s="46">
        <v>12</v>
      </c>
      <c r="K636" s="46" t="s">
        <v>3373</v>
      </c>
      <c r="L636" s="84">
        <f t="shared" si="151"/>
        <v>10.015000000000001</v>
      </c>
      <c r="M636" s="38">
        <f t="shared" si="152"/>
        <v>60</v>
      </c>
      <c r="N636" s="38">
        <f t="shared" si="153"/>
        <v>1</v>
      </c>
      <c r="O636" s="38">
        <f t="shared" si="154"/>
        <v>1</v>
      </c>
      <c r="P636" s="48">
        <v>10.17</v>
      </c>
      <c r="Q636" s="46">
        <v>30</v>
      </c>
      <c r="R636" s="46" t="s">
        <v>3372</v>
      </c>
      <c r="S636" s="48">
        <v>15.09</v>
      </c>
      <c r="T636" s="46">
        <v>30</v>
      </c>
      <c r="U636" s="46" t="s">
        <v>3372</v>
      </c>
      <c r="V636" s="48">
        <f t="shared" si="155"/>
        <v>12.629999999999999</v>
      </c>
      <c r="W636" s="46">
        <f t="shared" si="156"/>
        <v>60</v>
      </c>
      <c r="X636" s="46">
        <f t="shared" si="157"/>
        <v>0</v>
      </c>
      <c r="Y636" s="46">
        <f t="shared" si="158"/>
        <v>0</v>
      </c>
      <c r="Z636" s="46">
        <f t="shared" si="159"/>
        <v>1</v>
      </c>
      <c r="AA636" s="46">
        <f t="shared" si="160"/>
        <v>1</v>
      </c>
      <c r="AB636" s="46">
        <f t="shared" si="161"/>
        <v>2</v>
      </c>
      <c r="AC636" s="48">
        <f>IF(AB636=0,0.93,IF(AB636=1,0.92,IF(AB636=2,0.91,IF(AB636=3,0.9,IF(AB636=4,0.89,IF(AB636=5,0.88,IF(AB636=6,0.87)))))))</f>
        <v>0.91</v>
      </c>
      <c r="AD636" s="48">
        <f t="shared" si="162"/>
        <v>11.3225</v>
      </c>
      <c r="AE636" s="48">
        <f t="shared" si="163"/>
        <v>10.303475000000001</v>
      </c>
      <c r="AF636" s="46">
        <f t="shared" si="164"/>
        <v>120</v>
      </c>
      <c r="AG636" s="128" t="s">
        <v>3453</v>
      </c>
      <c r="AH636" s="128" t="s">
        <v>3457</v>
      </c>
      <c r="AI636" s="128" t="s">
        <v>3451</v>
      </c>
      <c r="AJ636" s="128" t="s">
        <v>3455</v>
      </c>
      <c r="AK636" s="128" t="s">
        <v>3456</v>
      </c>
      <c r="AL636" s="128" t="s">
        <v>3454</v>
      </c>
      <c r="AM636" s="128" t="s">
        <v>3452</v>
      </c>
      <c r="AN636" s="128" t="s">
        <v>3460</v>
      </c>
      <c r="AO636" s="128" t="s">
        <v>3459</v>
      </c>
      <c r="AP636" s="128" t="s">
        <v>3458</v>
      </c>
      <c r="AQ636" s="191"/>
    </row>
    <row r="637" spans="1:43" s="16" customFormat="1" ht="27.75">
      <c r="A637" s="43">
        <v>630</v>
      </c>
      <c r="B637" s="53" t="s">
        <v>1685</v>
      </c>
      <c r="C637" s="53" t="s">
        <v>1686</v>
      </c>
      <c r="D637" s="54" t="s">
        <v>1687</v>
      </c>
      <c r="E637" s="38">
        <v>16</v>
      </c>
      <c r="F637" s="48">
        <v>10.51</v>
      </c>
      <c r="G637" s="46">
        <v>30</v>
      </c>
      <c r="H637" s="46" t="s">
        <v>3373</v>
      </c>
      <c r="I637" s="48">
        <v>10.63</v>
      </c>
      <c r="J637" s="46">
        <v>30</v>
      </c>
      <c r="K637" s="46" t="s">
        <v>3373</v>
      </c>
      <c r="L637" s="84">
        <f t="shared" si="151"/>
        <v>10.57</v>
      </c>
      <c r="M637" s="38">
        <f t="shared" si="152"/>
        <v>60</v>
      </c>
      <c r="N637" s="38">
        <f t="shared" si="153"/>
        <v>2</v>
      </c>
      <c r="O637" s="38">
        <f t="shared" si="154"/>
        <v>0</v>
      </c>
      <c r="P637" s="48">
        <v>7.87</v>
      </c>
      <c r="Q637" s="46">
        <v>5</v>
      </c>
      <c r="R637" s="46" t="s">
        <v>3373</v>
      </c>
      <c r="S637" s="48" t="s">
        <v>3509</v>
      </c>
      <c r="T637" s="46" t="s">
        <v>3509</v>
      </c>
      <c r="U637" s="46" t="s">
        <v>3509</v>
      </c>
      <c r="V637" s="48" t="e">
        <f t="shared" si="155"/>
        <v>#VALUE!</v>
      </c>
      <c r="W637" s="46" t="e">
        <f t="shared" si="156"/>
        <v>#VALUE!</v>
      </c>
      <c r="X637" s="46">
        <f t="shared" si="157"/>
        <v>2</v>
      </c>
      <c r="Y637" s="46">
        <f t="shared" si="158"/>
        <v>1</v>
      </c>
      <c r="Z637" s="46">
        <f t="shared" si="159"/>
        <v>4</v>
      </c>
      <c r="AA637" s="46">
        <f t="shared" si="160"/>
        <v>1</v>
      </c>
      <c r="AB637" s="46">
        <f t="shared" si="161"/>
        <v>5</v>
      </c>
      <c r="AC637" s="48">
        <f>IF(AB637=0,0.79,IF(AB637=1,0.78,IF(AB637=2,0.77,IF(AB637=3,0.76,IF(AB637=4,0.75,IF(AB637=5,0.74,IF(AB637=6,0.73)))))))</f>
        <v>0.74</v>
      </c>
      <c r="AD637" s="48" t="e">
        <f t="shared" si="162"/>
        <v>#VALUE!</v>
      </c>
      <c r="AE637" s="48" t="e">
        <f t="shared" si="163"/>
        <v>#VALUE!</v>
      </c>
      <c r="AF637" s="46" t="e">
        <f t="shared" si="164"/>
        <v>#VALUE!</v>
      </c>
      <c r="AG637" s="128" t="s">
        <v>3460</v>
      </c>
      <c r="AH637" s="128" t="s">
        <v>3458</v>
      </c>
      <c r="AI637" s="128" t="s">
        <v>3459</v>
      </c>
      <c r="AJ637" s="128" t="s">
        <v>3456</v>
      </c>
      <c r="AK637" s="128" t="s">
        <v>3451</v>
      </c>
      <c r="AL637" s="128" t="s">
        <v>3452</v>
      </c>
      <c r="AM637" s="128" t="s">
        <v>3454</v>
      </c>
      <c r="AN637" s="128" t="s">
        <v>3455</v>
      </c>
      <c r="AO637" s="128" t="s">
        <v>3457</v>
      </c>
      <c r="AP637" s="128" t="s">
        <v>3453</v>
      </c>
      <c r="AQ637" s="191"/>
    </row>
    <row r="638" spans="1:43" s="16" customFormat="1" ht="27.75">
      <c r="A638" s="43">
        <v>631</v>
      </c>
      <c r="B638" s="44" t="s">
        <v>1688</v>
      </c>
      <c r="C638" s="44" t="s">
        <v>1689</v>
      </c>
      <c r="D638" s="45" t="s">
        <v>1690</v>
      </c>
      <c r="E638" s="38">
        <v>16</v>
      </c>
      <c r="F638" s="48">
        <v>11</v>
      </c>
      <c r="G638" s="46">
        <v>30</v>
      </c>
      <c r="H638" s="46" t="s">
        <v>3372</v>
      </c>
      <c r="I638" s="48">
        <v>9.6</v>
      </c>
      <c r="J638" s="46">
        <v>18</v>
      </c>
      <c r="K638" s="46" t="s">
        <v>3372</v>
      </c>
      <c r="L638" s="84">
        <f t="shared" si="151"/>
        <v>10.3</v>
      </c>
      <c r="M638" s="38">
        <f t="shared" si="152"/>
        <v>60</v>
      </c>
      <c r="N638" s="38">
        <f t="shared" si="153"/>
        <v>0</v>
      </c>
      <c r="O638" s="38">
        <f t="shared" si="154"/>
        <v>1</v>
      </c>
      <c r="P638" s="48">
        <v>10.14</v>
      </c>
      <c r="Q638" s="46">
        <v>30</v>
      </c>
      <c r="R638" s="46" t="s">
        <v>3372</v>
      </c>
      <c r="S638" s="48">
        <v>11.5</v>
      </c>
      <c r="T638" s="46">
        <v>30</v>
      </c>
      <c r="U638" s="46" t="s">
        <v>3372</v>
      </c>
      <c r="V638" s="48">
        <f t="shared" si="155"/>
        <v>10.82</v>
      </c>
      <c r="W638" s="46">
        <f t="shared" si="156"/>
        <v>60</v>
      </c>
      <c r="X638" s="46">
        <f t="shared" si="157"/>
        <v>0</v>
      </c>
      <c r="Y638" s="46">
        <f t="shared" si="158"/>
        <v>0</v>
      </c>
      <c r="Z638" s="46">
        <f t="shared" si="159"/>
        <v>0</v>
      </c>
      <c r="AA638" s="46">
        <f t="shared" si="160"/>
        <v>1</v>
      </c>
      <c r="AB638" s="46">
        <f t="shared" si="161"/>
        <v>1</v>
      </c>
      <c r="AC638" s="48">
        <f>IF(AB638=0,1,IF(AB638=1,0.99,IF(AB638=2,0.98,IF(AB638=3,0.97,IF(AB638=4,0.96,IF(AB638=5,0.95,IF(AB638=6,0.94)))))))</f>
        <v>0.99</v>
      </c>
      <c r="AD638" s="48">
        <f t="shared" si="162"/>
        <v>10.56</v>
      </c>
      <c r="AE638" s="48">
        <f t="shared" si="163"/>
        <v>10.4544</v>
      </c>
      <c r="AF638" s="46">
        <f t="shared" si="164"/>
        <v>120</v>
      </c>
      <c r="AG638" s="128" t="s">
        <v>3452</v>
      </c>
      <c r="AH638" s="128" t="s">
        <v>3457</v>
      </c>
      <c r="AI638" s="128" t="s">
        <v>3454</v>
      </c>
      <c r="AJ638" s="128" t="s">
        <v>3453</v>
      </c>
      <c r="AK638" s="128" t="s">
        <v>3451</v>
      </c>
      <c r="AL638" s="128" t="s">
        <v>3455</v>
      </c>
      <c r="AM638" s="128" t="s">
        <v>3456</v>
      </c>
      <c r="AN638" s="128" t="s">
        <v>3460</v>
      </c>
      <c r="AO638" s="128" t="s">
        <v>3459</v>
      </c>
      <c r="AP638" s="128" t="s">
        <v>3458</v>
      </c>
      <c r="AQ638" s="191"/>
    </row>
    <row r="639" spans="1:43" s="16" customFormat="1" ht="27.75">
      <c r="A639" s="43">
        <v>632</v>
      </c>
      <c r="B639" s="37" t="s">
        <v>1691</v>
      </c>
      <c r="C639" s="37" t="s">
        <v>1692</v>
      </c>
      <c r="D639" s="45" t="s">
        <v>1693</v>
      </c>
      <c r="E639" s="38">
        <v>16</v>
      </c>
      <c r="F639" s="48">
        <v>10</v>
      </c>
      <c r="G639" s="46">
        <v>30</v>
      </c>
      <c r="H639" s="46" t="s">
        <v>3373</v>
      </c>
      <c r="I639" s="48">
        <v>10</v>
      </c>
      <c r="J639" s="46">
        <v>30</v>
      </c>
      <c r="K639" s="46" t="s">
        <v>3373</v>
      </c>
      <c r="L639" s="84">
        <f t="shared" si="151"/>
        <v>10</v>
      </c>
      <c r="M639" s="38">
        <f t="shared" si="152"/>
        <v>60</v>
      </c>
      <c r="N639" s="38">
        <f t="shared" si="153"/>
        <v>2</v>
      </c>
      <c r="O639" s="38">
        <f t="shared" si="154"/>
        <v>0</v>
      </c>
      <c r="P639" s="48">
        <v>9.6</v>
      </c>
      <c r="Q639" s="46">
        <v>18</v>
      </c>
      <c r="R639" s="46" t="s">
        <v>3373</v>
      </c>
      <c r="S639" s="48">
        <v>11.12</v>
      </c>
      <c r="T639" s="46">
        <v>30</v>
      </c>
      <c r="U639" s="46" t="s">
        <v>3372</v>
      </c>
      <c r="V639" s="48">
        <f t="shared" si="155"/>
        <v>10.36</v>
      </c>
      <c r="W639" s="46">
        <f t="shared" si="156"/>
        <v>60</v>
      </c>
      <c r="X639" s="46">
        <f t="shared" si="157"/>
        <v>1</v>
      </c>
      <c r="Y639" s="46">
        <f t="shared" si="158"/>
        <v>1</v>
      </c>
      <c r="Z639" s="46">
        <f t="shared" si="159"/>
        <v>3</v>
      </c>
      <c r="AA639" s="46">
        <f t="shared" si="160"/>
        <v>1</v>
      </c>
      <c r="AB639" s="46">
        <f t="shared" si="161"/>
        <v>4</v>
      </c>
      <c r="AC639" s="48">
        <f>IF(AB639=0,0.86,IF(AB639=1,0.85,IF(AB639=2,0.84,IF(AB639=3,0.83,IF(AB639=4,0.82,IF(AB639=5,0.81,IF(AB639=6,0.8)))))))</f>
        <v>0.82</v>
      </c>
      <c r="AD639" s="48">
        <f t="shared" si="162"/>
        <v>10.18</v>
      </c>
      <c r="AE639" s="48">
        <f t="shared" si="163"/>
        <v>8.3475999999999999</v>
      </c>
      <c r="AF639" s="46">
        <f t="shared" si="164"/>
        <v>120</v>
      </c>
      <c r="AG639" s="128"/>
      <c r="AH639" s="128"/>
      <c r="AI639" s="128"/>
      <c r="AJ639" s="128"/>
      <c r="AK639" s="128"/>
      <c r="AL639" s="128"/>
      <c r="AM639" s="128"/>
      <c r="AN639" s="128"/>
      <c r="AO639" s="128"/>
      <c r="AP639" s="128"/>
      <c r="AQ639" s="191"/>
    </row>
    <row r="640" spans="1:43" s="16" customFormat="1" ht="27.75">
      <c r="A640" s="43">
        <v>633</v>
      </c>
      <c r="B640" s="53" t="s">
        <v>1694</v>
      </c>
      <c r="C640" s="53" t="s">
        <v>1512</v>
      </c>
      <c r="D640" s="54" t="s">
        <v>1695</v>
      </c>
      <c r="E640" s="38">
        <v>16</v>
      </c>
      <c r="F640" s="48">
        <v>9.81</v>
      </c>
      <c r="G640" s="46">
        <v>24</v>
      </c>
      <c r="H640" s="46" t="s">
        <v>3372</v>
      </c>
      <c r="I640" s="48">
        <v>10.19</v>
      </c>
      <c r="J640" s="46">
        <v>30</v>
      </c>
      <c r="K640" s="46" t="s">
        <v>3373</v>
      </c>
      <c r="L640" s="84">
        <f t="shared" si="151"/>
        <v>10</v>
      </c>
      <c r="M640" s="38">
        <f t="shared" si="152"/>
        <v>60</v>
      </c>
      <c r="N640" s="38">
        <f t="shared" si="153"/>
        <v>1</v>
      </c>
      <c r="O640" s="38">
        <f t="shared" si="154"/>
        <v>1</v>
      </c>
      <c r="P640" s="48">
        <v>2.19</v>
      </c>
      <c r="Q640" s="46">
        <v>0</v>
      </c>
      <c r="R640" s="46" t="s">
        <v>3372</v>
      </c>
      <c r="S640" s="48" t="s">
        <v>3509</v>
      </c>
      <c r="T640" s="46" t="s">
        <v>3509</v>
      </c>
      <c r="U640" s="46" t="s">
        <v>3509</v>
      </c>
      <c r="V640" s="48" t="e">
        <f t="shared" si="155"/>
        <v>#VALUE!</v>
      </c>
      <c r="W640" s="46" t="e">
        <f t="shared" si="156"/>
        <v>#VALUE!</v>
      </c>
      <c r="X640" s="46">
        <f t="shared" si="157"/>
        <v>1</v>
      </c>
      <c r="Y640" s="46">
        <f t="shared" si="158"/>
        <v>1</v>
      </c>
      <c r="Z640" s="46">
        <f t="shared" si="159"/>
        <v>2</v>
      </c>
      <c r="AA640" s="46">
        <f t="shared" si="160"/>
        <v>2</v>
      </c>
      <c r="AB640" s="46">
        <f t="shared" si="161"/>
        <v>4</v>
      </c>
      <c r="AC640" s="48">
        <f>IF(AB640=0,0.93,IF(AB640=1,0.92,IF(AB640=2,0.91,IF(AB640=3,0.9,IF(AB640=4,0.89,IF(AB640=5,0.88,IF(AB640=6,0.87)))))))</f>
        <v>0.89</v>
      </c>
      <c r="AD640" s="48" t="e">
        <f t="shared" si="162"/>
        <v>#VALUE!</v>
      </c>
      <c r="AE640" s="48" t="e">
        <f t="shared" si="163"/>
        <v>#VALUE!</v>
      </c>
      <c r="AF640" s="46" t="e">
        <f t="shared" si="164"/>
        <v>#VALUE!</v>
      </c>
      <c r="AG640" s="128"/>
      <c r="AH640" s="128"/>
      <c r="AI640" s="128"/>
      <c r="AJ640" s="128"/>
      <c r="AK640" s="128"/>
      <c r="AL640" s="128"/>
      <c r="AM640" s="128"/>
      <c r="AN640" s="128"/>
      <c r="AO640" s="128"/>
      <c r="AP640" s="128"/>
      <c r="AQ640" s="191"/>
    </row>
    <row r="641" spans="1:43" s="16" customFormat="1" ht="27.75">
      <c r="A641" s="43">
        <v>634</v>
      </c>
      <c r="B641" s="37" t="s">
        <v>1696</v>
      </c>
      <c r="C641" s="37" t="s">
        <v>3476</v>
      </c>
      <c r="D641" s="38" t="s">
        <v>1697</v>
      </c>
      <c r="E641" s="38">
        <v>16</v>
      </c>
      <c r="F641" s="48">
        <v>12.59</v>
      </c>
      <c r="G641" s="46">
        <v>30</v>
      </c>
      <c r="H641" s="46" t="s">
        <v>3372</v>
      </c>
      <c r="I641" s="48">
        <v>10.86</v>
      </c>
      <c r="J641" s="46">
        <v>30</v>
      </c>
      <c r="K641" s="46" t="s">
        <v>3372</v>
      </c>
      <c r="L641" s="84">
        <f t="shared" si="151"/>
        <v>11.725</v>
      </c>
      <c r="M641" s="38">
        <f t="shared" si="152"/>
        <v>60</v>
      </c>
      <c r="N641" s="38">
        <f t="shared" si="153"/>
        <v>0</v>
      </c>
      <c r="O641" s="38">
        <f t="shared" si="154"/>
        <v>0</v>
      </c>
      <c r="P641" s="48">
        <v>11.12</v>
      </c>
      <c r="Q641" s="46">
        <v>30</v>
      </c>
      <c r="R641" s="46" t="s">
        <v>3372</v>
      </c>
      <c r="S641" s="48">
        <v>12.5</v>
      </c>
      <c r="T641" s="46">
        <v>30</v>
      </c>
      <c r="U641" s="46" t="s">
        <v>3372</v>
      </c>
      <c r="V641" s="48">
        <f t="shared" si="155"/>
        <v>11.809999999999999</v>
      </c>
      <c r="W641" s="46">
        <f t="shared" si="156"/>
        <v>60</v>
      </c>
      <c r="X641" s="46">
        <f t="shared" si="157"/>
        <v>0</v>
      </c>
      <c r="Y641" s="46">
        <f t="shared" si="158"/>
        <v>0</v>
      </c>
      <c r="Z641" s="46">
        <f t="shared" si="159"/>
        <v>0</v>
      </c>
      <c r="AA641" s="46">
        <f t="shared" si="160"/>
        <v>0</v>
      </c>
      <c r="AB641" s="46">
        <f t="shared" si="161"/>
        <v>0</v>
      </c>
      <c r="AC641" s="48">
        <f>IF(AB641=0,1,IF(AB641=1,0.99,IF(AB641=2,0.98,IF(AB641=3,0.97,IF(AB641=4,0.96,IF(AB641=5,0.95,IF(AB641=6,0.94)))))))</f>
        <v>1</v>
      </c>
      <c r="AD641" s="48">
        <f t="shared" si="162"/>
        <v>11.767499999999998</v>
      </c>
      <c r="AE641" s="48">
        <f t="shared" si="163"/>
        <v>11.767499999999998</v>
      </c>
      <c r="AF641" s="46">
        <f t="shared" si="164"/>
        <v>120</v>
      </c>
      <c r="AG641" s="128" t="s">
        <v>3451</v>
      </c>
      <c r="AH641" s="128" t="s">
        <v>3452</v>
      </c>
      <c r="AI641" s="128" t="s">
        <v>3456</v>
      </c>
      <c r="AJ641" s="128" t="s">
        <v>3457</v>
      </c>
      <c r="AK641" s="128" t="s">
        <v>3454</v>
      </c>
      <c r="AL641" s="128" t="s">
        <v>3455</v>
      </c>
      <c r="AM641" s="128" t="s">
        <v>3460</v>
      </c>
      <c r="AN641" s="128" t="s">
        <v>3459</v>
      </c>
      <c r="AO641" s="128" t="s">
        <v>3458</v>
      </c>
      <c r="AP641" s="128" t="s">
        <v>3453</v>
      </c>
      <c r="AQ641" s="191"/>
    </row>
    <row r="642" spans="1:43" s="16" customFormat="1" ht="27.75">
      <c r="A642" s="43">
        <v>635</v>
      </c>
      <c r="B642" s="44" t="s">
        <v>1698</v>
      </c>
      <c r="C642" s="45" t="s">
        <v>1699</v>
      </c>
      <c r="D642" s="45" t="s">
        <v>1700</v>
      </c>
      <c r="E642" s="38">
        <v>17</v>
      </c>
      <c r="F642" s="48">
        <v>10</v>
      </c>
      <c r="G642" s="46">
        <v>30</v>
      </c>
      <c r="H642" s="46" t="s">
        <v>3373</v>
      </c>
      <c r="I642" s="48">
        <v>10</v>
      </c>
      <c r="J642" s="46">
        <v>30</v>
      </c>
      <c r="K642" s="46" t="s">
        <v>3373</v>
      </c>
      <c r="L642" s="84">
        <f t="shared" si="151"/>
        <v>10</v>
      </c>
      <c r="M642" s="38">
        <f t="shared" si="152"/>
        <v>60</v>
      </c>
      <c r="N642" s="38">
        <f t="shared" si="153"/>
        <v>2</v>
      </c>
      <c r="O642" s="38">
        <f t="shared" si="154"/>
        <v>0</v>
      </c>
      <c r="P642" s="48">
        <v>10.79</v>
      </c>
      <c r="Q642" s="46">
        <v>30</v>
      </c>
      <c r="R642" s="46" t="s">
        <v>3373</v>
      </c>
      <c r="S642" s="48">
        <v>11.91</v>
      </c>
      <c r="T642" s="46">
        <v>30</v>
      </c>
      <c r="U642" s="46" t="s">
        <v>3372</v>
      </c>
      <c r="V642" s="48">
        <f t="shared" si="155"/>
        <v>11.35</v>
      </c>
      <c r="W642" s="46">
        <f t="shared" si="156"/>
        <v>60</v>
      </c>
      <c r="X642" s="46">
        <f t="shared" si="157"/>
        <v>1</v>
      </c>
      <c r="Y642" s="46">
        <f t="shared" si="158"/>
        <v>0</v>
      </c>
      <c r="Z642" s="46">
        <f t="shared" si="159"/>
        <v>3</v>
      </c>
      <c r="AA642" s="46">
        <f t="shared" si="160"/>
        <v>0</v>
      </c>
      <c r="AB642" s="46">
        <f t="shared" si="161"/>
        <v>3</v>
      </c>
      <c r="AC642" s="48">
        <f>IF(AB642=0,0.86,IF(AB642=1,0.85,IF(AB642=2,0.84,IF(AB642=3,0.83,IF(AB642=4,0.82,IF(AB642=5,0.81,IF(AB642=6,0.8)))))))</f>
        <v>0.83</v>
      </c>
      <c r="AD642" s="48">
        <f t="shared" si="162"/>
        <v>10.675000000000001</v>
      </c>
      <c r="AE642" s="48">
        <f t="shared" si="163"/>
        <v>8.8602500000000006</v>
      </c>
      <c r="AF642" s="46">
        <f t="shared" si="164"/>
        <v>120</v>
      </c>
      <c r="AG642" s="129" t="s">
        <v>3457</v>
      </c>
      <c r="AH642" s="129" t="s">
        <v>3456</v>
      </c>
      <c r="AI642" s="129" t="s">
        <v>3452</v>
      </c>
      <c r="AJ642" s="129" t="s">
        <v>3454</v>
      </c>
      <c r="AK642" s="129" t="s">
        <v>3451</v>
      </c>
      <c r="AL642" s="129" t="s">
        <v>3453</v>
      </c>
      <c r="AM642" s="129" t="s">
        <v>3460</v>
      </c>
      <c r="AN642" s="129" t="s">
        <v>3455</v>
      </c>
      <c r="AO642" s="129" t="s">
        <v>3458</v>
      </c>
      <c r="AP642" s="129" t="s">
        <v>3459</v>
      </c>
      <c r="AQ642" s="191"/>
    </row>
    <row r="643" spans="1:43" s="16" customFormat="1" ht="27.75">
      <c r="A643" s="43">
        <v>636</v>
      </c>
      <c r="B643" s="44" t="s">
        <v>1701</v>
      </c>
      <c r="C643" s="44" t="s">
        <v>1702</v>
      </c>
      <c r="D643" s="45" t="s">
        <v>1703</v>
      </c>
      <c r="E643" s="38">
        <v>17</v>
      </c>
      <c r="F643" s="48">
        <v>11.78</v>
      </c>
      <c r="G643" s="46">
        <v>30</v>
      </c>
      <c r="H643" s="46" t="s">
        <v>3373</v>
      </c>
      <c r="I643" s="48">
        <v>10</v>
      </c>
      <c r="J643" s="46">
        <v>30</v>
      </c>
      <c r="K643" s="46" t="s">
        <v>3373</v>
      </c>
      <c r="L643" s="84">
        <f t="shared" si="151"/>
        <v>10.89</v>
      </c>
      <c r="M643" s="38">
        <f t="shared" si="152"/>
        <v>60</v>
      </c>
      <c r="N643" s="38">
        <f t="shared" si="153"/>
        <v>2</v>
      </c>
      <c r="O643" s="38">
        <f t="shared" si="154"/>
        <v>0</v>
      </c>
      <c r="P643" s="48">
        <v>11.85</v>
      </c>
      <c r="Q643" s="46">
        <v>30</v>
      </c>
      <c r="R643" s="46" t="s">
        <v>3372</v>
      </c>
      <c r="S643" s="48">
        <v>11.98</v>
      </c>
      <c r="T643" s="46">
        <v>30</v>
      </c>
      <c r="U643" s="46" t="s">
        <v>3372</v>
      </c>
      <c r="V643" s="48">
        <f t="shared" si="155"/>
        <v>11.914999999999999</v>
      </c>
      <c r="W643" s="46">
        <f t="shared" si="156"/>
        <v>60</v>
      </c>
      <c r="X643" s="46">
        <f t="shared" si="157"/>
        <v>0</v>
      </c>
      <c r="Y643" s="46">
        <f t="shared" si="158"/>
        <v>0</v>
      </c>
      <c r="Z643" s="46">
        <f t="shared" si="159"/>
        <v>2</v>
      </c>
      <c r="AA643" s="46">
        <f t="shared" si="160"/>
        <v>0</v>
      </c>
      <c r="AB643" s="46">
        <f t="shared" si="161"/>
        <v>2</v>
      </c>
      <c r="AC643" s="48">
        <f>IF(AB643=0,1,IF(AB643=1,0.99,IF(AB643=2,0.98,IF(AB643=3,0.97,IF(AB643=4,0.96,IF(AB643=5,0.95,IF(AB643=6,0.94)))))))</f>
        <v>0.98</v>
      </c>
      <c r="AD643" s="48">
        <f t="shared" si="162"/>
        <v>11.4025</v>
      </c>
      <c r="AE643" s="48">
        <f t="shared" si="163"/>
        <v>11.17445</v>
      </c>
      <c r="AF643" s="46">
        <f t="shared" si="164"/>
        <v>120</v>
      </c>
      <c r="AG643" s="128" t="s">
        <v>3451</v>
      </c>
      <c r="AH643" s="128" t="s">
        <v>3453</v>
      </c>
      <c r="AI643" s="128" t="s">
        <v>3456</v>
      </c>
      <c r="AJ643" s="128" t="s">
        <v>3452</v>
      </c>
      <c r="AK643" s="128" t="s">
        <v>3455</v>
      </c>
      <c r="AL643" s="128" t="s">
        <v>3454</v>
      </c>
      <c r="AM643" s="128" t="s">
        <v>3460</v>
      </c>
      <c r="AN643" s="128" t="s">
        <v>3457</v>
      </c>
      <c r="AO643" s="128" t="s">
        <v>3459</v>
      </c>
      <c r="AP643" s="128" t="s">
        <v>3458</v>
      </c>
      <c r="AQ643" s="191"/>
    </row>
    <row r="644" spans="1:43" s="16" customFormat="1" ht="27.75">
      <c r="A644" s="43">
        <v>637</v>
      </c>
      <c r="B644" s="37" t="s">
        <v>1704</v>
      </c>
      <c r="C644" s="37" t="s">
        <v>637</v>
      </c>
      <c r="D644" s="38" t="s">
        <v>1705</v>
      </c>
      <c r="E644" s="38">
        <v>17</v>
      </c>
      <c r="F644" s="48">
        <v>16.18</v>
      </c>
      <c r="G644" s="46">
        <v>30</v>
      </c>
      <c r="H644" s="46" t="s">
        <v>3372</v>
      </c>
      <c r="I644" s="48">
        <v>14.68</v>
      </c>
      <c r="J644" s="46">
        <v>30</v>
      </c>
      <c r="K644" s="46" t="s">
        <v>3372</v>
      </c>
      <c r="L644" s="84">
        <f t="shared" si="151"/>
        <v>15.43</v>
      </c>
      <c r="M644" s="38">
        <f t="shared" si="152"/>
        <v>60</v>
      </c>
      <c r="N644" s="38">
        <f t="shared" si="153"/>
        <v>0</v>
      </c>
      <c r="O644" s="38">
        <f t="shared" si="154"/>
        <v>0</v>
      </c>
      <c r="P644" s="48">
        <v>15.21</v>
      </c>
      <c r="Q644" s="46">
        <v>30</v>
      </c>
      <c r="R644" s="46" t="s">
        <v>3372</v>
      </c>
      <c r="S644" s="48">
        <v>14.83</v>
      </c>
      <c r="T644" s="46">
        <v>30</v>
      </c>
      <c r="U644" s="46" t="s">
        <v>3372</v>
      </c>
      <c r="V644" s="48">
        <f t="shared" si="155"/>
        <v>15.02</v>
      </c>
      <c r="W644" s="46">
        <f t="shared" si="156"/>
        <v>60</v>
      </c>
      <c r="X644" s="46">
        <f t="shared" si="157"/>
        <v>0</v>
      </c>
      <c r="Y644" s="46">
        <f t="shared" si="158"/>
        <v>0</v>
      </c>
      <c r="Z644" s="46">
        <f t="shared" si="159"/>
        <v>0</v>
      </c>
      <c r="AA644" s="46">
        <f t="shared" si="160"/>
        <v>0</v>
      </c>
      <c r="AB644" s="46">
        <f t="shared" si="161"/>
        <v>0</v>
      </c>
      <c r="AC644" s="48">
        <f>IF(AB644=0,1,IF(AB644=1,0.99,IF(AB644=2,0.98,IF(AB644=3,0.97,IF(AB644=4,0.96,IF(AB644=5,0.95,IF(AB644=6,0.94)))))))</f>
        <v>1</v>
      </c>
      <c r="AD644" s="48">
        <f t="shared" si="162"/>
        <v>15.225</v>
      </c>
      <c r="AE644" s="48">
        <f t="shared" si="163"/>
        <v>15.225</v>
      </c>
      <c r="AF644" s="46">
        <f t="shared" si="164"/>
        <v>120</v>
      </c>
      <c r="AG644" s="128" t="s">
        <v>3453</v>
      </c>
      <c r="AH644" s="128" t="s">
        <v>3451</v>
      </c>
      <c r="AI644" s="128" t="s">
        <v>3457</v>
      </c>
      <c r="AJ644" s="128" t="s">
        <v>3455</v>
      </c>
      <c r="AK644" s="128" t="s">
        <v>3456</v>
      </c>
      <c r="AL644" s="128" t="s">
        <v>3452</v>
      </c>
      <c r="AM644" s="128" t="s">
        <v>3454</v>
      </c>
      <c r="AN644" s="128" t="s">
        <v>3459</v>
      </c>
      <c r="AO644" s="128" t="s">
        <v>3460</v>
      </c>
      <c r="AP644" s="128" t="s">
        <v>3458</v>
      </c>
      <c r="AQ644" s="191"/>
    </row>
    <row r="645" spans="1:43" s="16" customFormat="1" ht="27.75">
      <c r="A645" s="43">
        <v>638</v>
      </c>
      <c r="B645" s="44" t="s">
        <v>3477</v>
      </c>
      <c r="C645" s="44" t="s">
        <v>3478</v>
      </c>
      <c r="D645" s="45" t="s">
        <v>1706</v>
      </c>
      <c r="E645" s="38">
        <v>17</v>
      </c>
      <c r="F645" s="48">
        <v>11.24</v>
      </c>
      <c r="G645" s="46">
        <v>30</v>
      </c>
      <c r="H645" s="46" t="s">
        <v>3372</v>
      </c>
      <c r="I645" s="48">
        <v>9.39</v>
      </c>
      <c r="J645" s="46">
        <v>18</v>
      </c>
      <c r="K645" s="46" t="s">
        <v>3373</v>
      </c>
      <c r="L645" s="84">
        <f t="shared" si="151"/>
        <v>10.315000000000001</v>
      </c>
      <c r="M645" s="38">
        <f t="shared" si="152"/>
        <v>60</v>
      </c>
      <c r="N645" s="38">
        <f t="shared" si="153"/>
        <v>1</v>
      </c>
      <c r="O645" s="38">
        <f t="shared" si="154"/>
        <v>1</v>
      </c>
      <c r="P645" s="48">
        <v>10.79</v>
      </c>
      <c r="Q645" s="46">
        <v>30</v>
      </c>
      <c r="R645" s="46" t="s">
        <v>3373</v>
      </c>
      <c r="S645" s="48">
        <v>9.24</v>
      </c>
      <c r="T645" s="46">
        <v>20</v>
      </c>
      <c r="U645" s="46" t="s">
        <v>3373</v>
      </c>
      <c r="V645" s="48">
        <f t="shared" si="155"/>
        <v>10.015000000000001</v>
      </c>
      <c r="W645" s="46">
        <f t="shared" si="156"/>
        <v>60</v>
      </c>
      <c r="X645" s="46">
        <f t="shared" si="157"/>
        <v>2</v>
      </c>
      <c r="Y645" s="46">
        <f t="shared" si="158"/>
        <v>1</v>
      </c>
      <c r="Z645" s="46">
        <f t="shared" si="159"/>
        <v>3</v>
      </c>
      <c r="AA645" s="46">
        <f t="shared" si="160"/>
        <v>2</v>
      </c>
      <c r="AB645" s="46">
        <f t="shared" si="161"/>
        <v>5</v>
      </c>
      <c r="AC645" s="48">
        <f>IF(AB645=0,0.93,IF(AB645=1,0.92,IF(AB645=2,0.91,IF(AB645=3,0.9,IF(AB645=4,0.89,IF(AB645=5,0.88,IF(AB645=6,0.87)))))))</f>
        <v>0.88</v>
      </c>
      <c r="AD645" s="48">
        <f t="shared" si="162"/>
        <v>10.165000000000001</v>
      </c>
      <c r="AE645" s="48">
        <f t="shared" si="163"/>
        <v>8.9452000000000016</v>
      </c>
      <c r="AF645" s="46">
        <f t="shared" si="164"/>
        <v>120</v>
      </c>
      <c r="AG645" s="128" t="s">
        <v>3457</v>
      </c>
      <c r="AH645" s="128" t="s">
        <v>3456</v>
      </c>
      <c r="AI645" s="128" t="s">
        <v>3451</v>
      </c>
      <c r="AJ645" s="128" t="s">
        <v>3453</v>
      </c>
      <c r="AK645" s="128" t="s">
        <v>3452</v>
      </c>
      <c r="AL645" s="128" t="s">
        <v>3454</v>
      </c>
      <c r="AM645" s="128" t="s">
        <v>3460</v>
      </c>
      <c r="AN645" s="128" t="s">
        <v>3455</v>
      </c>
      <c r="AO645" s="128" t="s">
        <v>3458</v>
      </c>
      <c r="AP645" s="128" t="s">
        <v>3459</v>
      </c>
      <c r="AQ645" s="191"/>
    </row>
    <row r="646" spans="1:43" s="16" customFormat="1" ht="27.75">
      <c r="A646" s="43">
        <v>639</v>
      </c>
      <c r="B646" s="44" t="s">
        <v>1707</v>
      </c>
      <c r="C646" s="44" t="s">
        <v>1708</v>
      </c>
      <c r="D646" s="45" t="s">
        <v>1709</v>
      </c>
      <c r="E646" s="38">
        <v>17</v>
      </c>
      <c r="F646" s="48">
        <v>11.04</v>
      </c>
      <c r="G646" s="46">
        <v>30</v>
      </c>
      <c r="H646" s="46" t="s">
        <v>3373</v>
      </c>
      <c r="I646" s="48">
        <v>9.25</v>
      </c>
      <c r="J646" s="46">
        <v>19</v>
      </c>
      <c r="K646" s="46" t="s">
        <v>3372</v>
      </c>
      <c r="L646" s="84">
        <f t="shared" si="151"/>
        <v>10.145</v>
      </c>
      <c r="M646" s="38">
        <f t="shared" si="152"/>
        <v>60</v>
      </c>
      <c r="N646" s="38">
        <f t="shared" si="153"/>
        <v>1</v>
      </c>
      <c r="O646" s="38">
        <f t="shared" si="154"/>
        <v>1</v>
      </c>
      <c r="P646" s="48">
        <v>8.4700000000000006</v>
      </c>
      <c r="Q646" s="46">
        <v>12</v>
      </c>
      <c r="R646" s="46" t="s">
        <v>3373</v>
      </c>
      <c r="S646" s="48">
        <v>11.8</v>
      </c>
      <c r="T646" s="46">
        <v>30</v>
      </c>
      <c r="U646" s="46" t="s">
        <v>3372</v>
      </c>
      <c r="V646" s="48">
        <f t="shared" si="155"/>
        <v>10.135000000000002</v>
      </c>
      <c r="W646" s="46">
        <f t="shared" si="156"/>
        <v>60</v>
      </c>
      <c r="X646" s="46">
        <f t="shared" si="157"/>
        <v>1</v>
      </c>
      <c r="Y646" s="46">
        <f t="shared" si="158"/>
        <v>1</v>
      </c>
      <c r="Z646" s="46">
        <f t="shared" si="159"/>
        <v>2</v>
      </c>
      <c r="AA646" s="46">
        <f t="shared" si="160"/>
        <v>2</v>
      </c>
      <c r="AB646" s="46">
        <f t="shared" si="161"/>
        <v>4</v>
      </c>
      <c r="AC646" s="48">
        <f>IF(AB646=0,0.93,IF(AB646=1,0.92,IF(AB646=2,0.91,IF(AB646=3,0.9,IF(AB646=4,0.89,IF(AB646=5,0.88,IF(AB646=6,0.87)))))))</f>
        <v>0.89</v>
      </c>
      <c r="AD646" s="48">
        <f t="shared" si="162"/>
        <v>10.14</v>
      </c>
      <c r="AE646" s="48">
        <f t="shared" si="163"/>
        <v>9.0246000000000013</v>
      </c>
      <c r="AF646" s="46">
        <f t="shared" si="164"/>
        <v>120</v>
      </c>
      <c r="AG646" s="128" t="s">
        <v>3457</v>
      </c>
      <c r="AH646" s="128" t="s">
        <v>3452</v>
      </c>
      <c r="AI646" s="128" t="s">
        <v>3456</v>
      </c>
      <c r="AJ646" s="128" t="s">
        <v>3454</v>
      </c>
      <c r="AK646" s="128" t="s">
        <v>3451</v>
      </c>
      <c r="AL646" s="128" t="s">
        <v>3455</v>
      </c>
      <c r="AM646" s="128" t="s">
        <v>3453</v>
      </c>
      <c r="AN646" s="128" t="s">
        <v>3460</v>
      </c>
      <c r="AO646" s="128" t="s">
        <v>3458</v>
      </c>
      <c r="AP646" s="128" t="s">
        <v>3459</v>
      </c>
      <c r="AQ646" s="191"/>
    </row>
    <row r="647" spans="1:43" s="16" customFormat="1" ht="27.75">
      <c r="A647" s="43">
        <v>640</v>
      </c>
      <c r="B647" s="37" t="s">
        <v>1710</v>
      </c>
      <c r="C647" s="37" t="s">
        <v>1711</v>
      </c>
      <c r="D647" s="38" t="s">
        <v>1712</v>
      </c>
      <c r="E647" s="38">
        <v>17</v>
      </c>
      <c r="F647" s="48">
        <v>11.58</v>
      </c>
      <c r="G647" s="46">
        <v>30</v>
      </c>
      <c r="H647" s="46" t="s">
        <v>3373</v>
      </c>
      <c r="I647" s="48">
        <v>10.15</v>
      </c>
      <c r="J647" s="46">
        <v>30</v>
      </c>
      <c r="K647" s="46" t="s">
        <v>3372</v>
      </c>
      <c r="L647" s="84">
        <f t="shared" ref="L647:L710" si="166">(F647+I647)/2</f>
        <v>10.865</v>
      </c>
      <c r="M647" s="38">
        <f t="shared" ref="M647:M710" si="167">IF(L647&gt;=10,60,G647+J647)</f>
        <v>60</v>
      </c>
      <c r="N647" s="38">
        <f t="shared" ref="N647:N710" si="168">IF(H647="ACC",0,1)+IF(K647="ACC",0,1)</f>
        <v>1</v>
      </c>
      <c r="O647" s="38">
        <f t="shared" ref="O647:O710" si="169">IF(F647&lt;10,1,(IF(I647&lt;10,1,0)))</f>
        <v>0</v>
      </c>
      <c r="P647" s="48">
        <v>9.82</v>
      </c>
      <c r="Q647" s="46">
        <v>18</v>
      </c>
      <c r="R647" s="46" t="s">
        <v>3373</v>
      </c>
      <c r="S647" s="48">
        <v>12.98</v>
      </c>
      <c r="T647" s="46">
        <v>30</v>
      </c>
      <c r="U647" s="46" t="s">
        <v>3372</v>
      </c>
      <c r="V647" s="48">
        <f t="shared" ref="V647:V710" si="170">(P647+S647)/2</f>
        <v>11.4</v>
      </c>
      <c r="W647" s="46">
        <f t="shared" ref="W647:W710" si="171">IF(V647&gt;=10,60,Q647+T647)</f>
        <v>60</v>
      </c>
      <c r="X647" s="46">
        <f t="shared" ref="X647:X710" si="172">IF(R647="ACC",0,1)+IF(U647="ACC",0,1)</f>
        <v>1</v>
      </c>
      <c r="Y647" s="46">
        <f t="shared" ref="Y647:Y710" si="173">IF(P647&lt;10,1,(IF(S647&lt;10,1,0)))</f>
        <v>1</v>
      </c>
      <c r="Z647" s="46">
        <f t="shared" ref="Z647:Z710" si="174">N647+X647</f>
        <v>2</v>
      </c>
      <c r="AA647" s="46">
        <f t="shared" ref="AA647:AA710" si="175">O647+Y647</f>
        <v>1</v>
      </c>
      <c r="AB647" s="46">
        <f t="shared" ref="AB647:AB710" si="176">Z647+AA647</f>
        <v>3</v>
      </c>
      <c r="AC647" s="48">
        <f>IF(AB647=0,0.93,IF(AB647=1,0.92,IF(AB647=2,0.91,IF(AB647=3,0.9,IF(AB647=4,0.89,IF(AB647=5,0.88,IF(AB647=6,0.87)))))))</f>
        <v>0.9</v>
      </c>
      <c r="AD647" s="48">
        <f t="shared" ref="AD647:AD710" si="177">AVERAGE(L647,V647)</f>
        <v>11.1325</v>
      </c>
      <c r="AE647" s="48">
        <f t="shared" ref="AE647:AE710" si="178">AC647*AD647</f>
        <v>10.019250000000001</v>
      </c>
      <c r="AF647" s="46">
        <f t="shared" ref="AF647:AF710" si="179">M647+W647</f>
        <v>120</v>
      </c>
      <c r="AG647" s="128" t="s">
        <v>3457</v>
      </c>
      <c r="AH647" s="128" t="s">
        <v>3452</v>
      </c>
      <c r="AI647" s="128" t="s">
        <v>3451</v>
      </c>
      <c r="AJ647" s="128" t="s">
        <v>3456</v>
      </c>
      <c r="AK647" s="128" t="s">
        <v>3453</v>
      </c>
      <c r="AL647" s="128" t="s">
        <v>3455</v>
      </c>
      <c r="AM647" s="128" t="s">
        <v>3460</v>
      </c>
      <c r="AN647" s="128" t="s">
        <v>3454</v>
      </c>
      <c r="AO647" s="128" t="s">
        <v>3459</v>
      </c>
      <c r="AP647" s="128" t="s">
        <v>3458</v>
      </c>
      <c r="AQ647" s="191"/>
    </row>
    <row r="648" spans="1:43" s="16" customFormat="1" ht="27.75">
      <c r="A648" s="43">
        <v>641</v>
      </c>
      <c r="B648" s="37" t="s">
        <v>1713</v>
      </c>
      <c r="C648" s="37" t="s">
        <v>1714</v>
      </c>
      <c r="D648" s="38" t="s">
        <v>1715</v>
      </c>
      <c r="E648" s="38">
        <v>17</v>
      </c>
      <c r="F648" s="48">
        <v>14.85</v>
      </c>
      <c r="G648" s="46">
        <v>30</v>
      </c>
      <c r="H648" s="46" t="s">
        <v>3372</v>
      </c>
      <c r="I648" s="48">
        <v>13.91</v>
      </c>
      <c r="J648" s="46">
        <v>30</v>
      </c>
      <c r="K648" s="46" t="s">
        <v>3372</v>
      </c>
      <c r="L648" s="84">
        <f t="shared" si="166"/>
        <v>14.379999999999999</v>
      </c>
      <c r="M648" s="38">
        <f t="shared" si="167"/>
        <v>60</v>
      </c>
      <c r="N648" s="38">
        <f t="shared" si="168"/>
        <v>0</v>
      </c>
      <c r="O648" s="38">
        <f t="shared" si="169"/>
        <v>0</v>
      </c>
      <c r="P648" s="48">
        <v>14.78</v>
      </c>
      <c r="Q648" s="46">
        <v>30</v>
      </c>
      <c r="R648" s="46" t="s">
        <v>3372</v>
      </c>
      <c r="S648" s="48">
        <v>13.42</v>
      </c>
      <c r="T648" s="46">
        <v>30</v>
      </c>
      <c r="U648" s="46" t="s">
        <v>3372</v>
      </c>
      <c r="V648" s="48">
        <f t="shared" si="170"/>
        <v>14.1</v>
      </c>
      <c r="W648" s="46">
        <f t="shared" si="171"/>
        <v>60</v>
      </c>
      <c r="X648" s="46">
        <f t="shared" si="172"/>
        <v>0</v>
      </c>
      <c r="Y648" s="46">
        <f t="shared" si="173"/>
        <v>0</v>
      </c>
      <c r="Z648" s="46">
        <f t="shared" si="174"/>
        <v>0</v>
      </c>
      <c r="AA648" s="46">
        <f t="shared" si="175"/>
        <v>0</v>
      </c>
      <c r="AB648" s="46">
        <f t="shared" si="176"/>
        <v>0</v>
      </c>
      <c r="AC648" s="48">
        <f>IF(AB648=0,1,IF(AB648=1,0.99,IF(AB648=2,0.98,IF(AB648=3,0.97,IF(AB648=4,0.96,IF(AB648=5,0.95,IF(AB648=6,0.94)))))))</f>
        <v>1</v>
      </c>
      <c r="AD648" s="48">
        <f t="shared" si="177"/>
        <v>14.239999999999998</v>
      </c>
      <c r="AE648" s="48">
        <f t="shared" si="178"/>
        <v>14.239999999999998</v>
      </c>
      <c r="AF648" s="46">
        <f t="shared" si="179"/>
        <v>120</v>
      </c>
      <c r="AG648" s="128" t="s">
        <v>3451</v>
      </c>
      <c r="AH648" s="128" t="s">
        <v>3453</v>
      </c>
      <c r="AI648" s="128" t="s">
        <v>3452</v>
      </c>
      <c r="AJ648" s="128" t="s">
        <v>3455</v>
      </c>
      <c r="AK648" s="128" t="s">
        <v>3454</v>
      </c>
      <c r="AL648" s="128" t="s">
        <v>3456</v>
      </c>
      <c r="AM648" s="128" t="s">
        <v>3457</v>
      </c>
      <c r="AN648" s="128" t="s">
        <v>3459</v>
      </c>
      <c r="AO648" s="128" t="s">
        <v>3458</v>
      </c>
      <c r="AP648" s="128" t="s">
        <v>3460</v>
      </c>
      <c r="AQ648" s="191"/>
    </row>
    <row r="649" spans="1:43" s="16" customFormat="1" ht="27.75">
      <c r="A649" s="43">
        <v>642</v>
      </c>
      <c r="B649" s="37" t="s">
        <v>1716</v>
      </c>
      <c r="C649" s="37" t="s">
        <v>618</v>
      </c>
      <c r="D649" s="38" t="s">
        <v>1717</v>
      </c>
      <c r="E649" s="38">
        <v>17</v>
      </c>
      <c r="F649" s="48">
        <v>15.64</v>
      </c>
      <c r="G649" s="46">
        <v>30</v>
      </c>
      <c r="H649" s="46" t="s">
        <v>3372</v>
      </c>
      <c r="I649" s="48">
        <v>11.38</v>
      </c>
      <c r="J649" s="46">
        <v>30</v>
      </c>
      <c r="K649" s="46" t="s">
        <v>3372</v>
      </c>
      <c r="L649" s="84">
        <f t="shared" si="166"/>
        <v>13.510000000000002</v>
      </c>
      <c r="M649" s="38">
        <f t="shared" si="167"/>
        <v>60</v>
      </c>
      <c r="N649" s="38">
        <f t="shared" si="168"/>
        <v>0</v>
      </c>
      <c r="O649" s="38">
        <f t="shared" si="169"/>
        <v>0</v>
      </c>
      <c r="P649" s="48">
        <v>12.47</v>
      </c>
      <c r="Q649" s="46">
        <v>30</v>
      </c>
      <c r="R649" s="46" t="s">
        <v>3372</v>
      </c>
      <c r="S649" s="48">
        <v>13.88</v>
      </c>
      <c r="T649" s="46">
        <v>30</v>
      </c>
      <c r="U649" s="46" t="s">
        <v>3372</v>
      </c>
      <c r="V649" s="48">
        <f t="shared" si="170"/>
        <v>13.175000000000001</v>
      </c>
      <c r="W649" s="46">
        <f t="shared" si="171"/>
        <v>60</v>
      </c>
      <c r="X649" s="46">
        <f t="shared" si="172"/>
        <v>0</v>
      </c>
      <c r="Y649" s="46">
        <f t="shared" si="173"/>
        <v>0</v>
      </c>
      <c r="Z649" s="46">
        <f t="shared" si="174"/>
        <v>0</v>
      </c>
      <c r="AA649" s="46">
        <f t="shared" si="175"/>
        <v>0</v>
      </c>
      <c r="AB649" s="46">
        <f t="shared" si="176"/>
        <v>0</v>
      </c>
      <c r="AC649" s="48">
        <f>IF(AB649=0,1,IF(AB649=1,0.99,IF(AB649=2,0.98,IF(AB649=3,0.97,IF(AB649=4,0.96,IF(AB649=5,0.95,IF(AB649=6,0.94)))))))</f>
        <v>1</v>
      </c>
      <c r="AD649" s="48">
        <f t="shared" si="177"/>
        <v>13.342500000000001</v>
      </c>
      <c r="AE649" s="48">
        <f t="shared" si="178"/>
        <v>13.342500000000001</v>
      </c>
      <c r="AF649" s="46">
        <f t="shared" si="179"/>
        <v>120</v>
      </c>
      <c r="AG649" s="128" t="s">
        <v>3453</v>
      </c>
      <c r="AH649" s="128" t="s">
        <v>3451</v>
      </c>
      <c r="AI649" s="128" t="s">
        <v>3456</v>
      </c>
      <c r="AJ649" s="128" t="s">
        <v>3455</v>
      </c>
      <c r="AK649" s="128" t="s">
        <v>3452</v>
      </c>
      <c r="AL649" s="128" t="s">
        <v>3454</v>
      </c>
      <c r="AM649" s="128" t="s">
        <v>3457</v>
      </c>
      <c r="AN649" s="128" t="s">
        <v>3460</v>
      </c>
      <c r="AO649" s="128" t="s">
        <v>3459</v>
      </c>
      <c r="AP649" s="128" t="s">
        <v>3458</v>
      </c>
      <c r="AQ649" s="191"/>
    </row>
    <row r="650" spans="1:43" s="16" customFormat="1" ht="27.75">
      <c r="A650" s="43">
        <v>643</v>
      </c>
      <c r="B650" s="44" t="s">
        <v>1065</v>
      </c>
      <c r="C650" s="44" t="s">
        <v>1175</v>
      </c>
      <c r="D650" s="45" t="s">
        <v>1718</v>
      </c>
      <c r="E650" s="38">
        <v>17</v>
      </c>
      <c r="F650" s="48">
        <v>10.029999999999999</v>
      </c>
      <c r="G650" s="46">
        <v>30</v>
      </c>
      <c r="H650" s="46" t="s">
        <v>3372</v>
      </c>
      <c r="I650" s="48">
        <v>10.210000000000001</v>
      </c>
      <c r="J650" s="46">
        <v>30</v>
      </c>
      <c r="K650" s="46" t="s">
        <v>3373</v>
      </c>
      <c r="L650" s="84">
        <f t="shared" si="166"/>
        <v>10.120000000000001</v>
      </c>
      <c r="M650" s="38">
        <f t="shared" si="167"/>
        <v>60</v>
      </c>
      <c r="N650" s="38">
        <f t="shared" si="168"/>
        <v>1</v>
      </c>
      <c r="O650" s="38">
        <f t="shared" si="169"/>
        <v>0</v>
      </c>
      <c r="P650" s="48" t="s">
        <v>3509</v>
      </c>
      <c r="Q650" s="46" t="s">
        <v>3509</v>
      </c>
      <c r="R650" s="46" t="s">
        <v>3509</v>
      </c>
      <c r="S650" s="48">
        <v>1.08</v>
      </c>
      <c r="T650" s="46">
        <v>0</v>
      </c>
      <c r="U650" s="46" t="s">
        <v>3373</v>
      </c>
      <c r="V650" s="48" t="e">
        <f t="shared" si="170"/>
        <v>#VALUE!</v>
      </c>
      <c r="W650" s="46" t="e">
        <f t="shared" si="171"/>
        <v>#VALUE!</v>
      </c>
      <c r="X650" s="46">
        <f t="shared" si="172"/>
        <v>2</v>
      </c>
      <c r="Y650" s="46">
        <f t="shared" si="173"/>
        <v>1</v>
      </c>
      <c r="Z650" s="46">
        <f t="shared" si="174"/>
        <v>3</v>
      </c>
      <c r="AA650" s="46">
        <f t="shared" si="175"/>
        <v>1</v>
      </c>
      <c r="AB650" s="46">
        <f t="shared" si="176"/>
        <v>4</v>
      </c>
      <c r="AC650" s="48">
        <f>IF(AB650=0,1,IF(AB650=1,0.99,IF(AB650=2,0.98,IF(AB650=3,0.97,IF(AB650=4,0.96,IF(AB650=5,0.95,IF(AB650=6,0.94)))))))</f>
        <v>0.96</v>
      </c>
      <c r="AD650" s="48" t="e">
        <f t="shared" si="177"/>
        <v>#VALUE!</v>
      </c>
      <c r="AE650" s="48" t="e">
        <f t="shared" si="178"/>
        <v>#VALUE!</v>
      </c>
      <c r="AF650" s="46" t="e">
        <f t="shared" si="179"/>
        <v>#VALUE!</v>
      </c>
      <c r="AG650" s="128"/>
      <c r="AH650" s="128"/>
      <c r="AI650" s="128"/>
      <c r="AJ650" s="128"/>
      <c r="AK650" s="128"/>
      <c r="AL650" s="128"/>
      <c r="AM650" s="128"/>
      <c r="AN650" s="128"/>
      <c r="AO650" s="128"/>
      <c r="AP650" s="128"/>
      <c r="AQ650" s="191"/>
    </row>
    <row r="651" spans="1:43" s="16" customFormat="1" ht="27.75">
      <c r="A651" s="43">
        <v>644</v>
      </c>
      <c r="B651" s="44" t="s">
        <v>1719</v>
      </c>
      <c r="C651" s="44" t="s">
        <v>3479</v>
      </c>
      <c r="D651" s="45" t="s">
        <v>1720</v>
      </c>
      <c r="E651" s="38">
        <v>17</v>
      </c>
      <c r="F651" s="48">
        <v>11.54</v>
      </c>
      <c r="G651" s="46">
        <v>30</v>
      </c>
      <c r="H651" s="46" t="s">
        <v>3373</v>
      </c>
      <c r="I651" s="48">
        <v>9.64</v>
      </c>
      <c r="J651" s="46">
        <v>25</v>
      </c>
      <c r="K651" s="46" t="s">
        <v>3372</v>
      </c>
      <c r="L651" s="84">
        <f t="shared" si="166"/>
        <v>10.59</v>
      </c>
      <c r="M651" s="38">
        <f t="shared" si="167"/>
        <v>60</v>
      </c>
      <c r="N651" s="38">
        <f t="shared" si="168"/>
        <v>1</v>
      </c>
      <c r="O651" s="38">
        <f t="shared" si="169"/>
        <v>1</v>
      </c>
      <c r="P651" s="48">
        <v>10.91</v>
      </c>
      <c r="Q651" s="46">
        <v>30</v>
      </c>
      <c r="R651" s="46" t="s">
        <v>3372</v>
      </c>
      <c r="S651" s="48">
        <v>12.03</v>
      </c>
      <c r="T651" s="46">
        <v>30</v>
      </c>
      <c r="U651" s="46" t="s">
        <v>3373</v>
      </c>
      <c r="V651" s="48">
        <f t="shared" si="170"/>
        <v>11.469999999999999</v>
      </c>
      <c r="W651" s="46">
        <f t="shared" si="171"/>
        <v>60</v>
      </c>
      <c r="X651" s="46">
        <f t="shared" si="172"/>
        <v>1</v>
      </c>
      <c r="Y651" s="46">
        <f t="shared" si="173"/>
        <v>0</v>
      </c>
      <c r="Z651" s="46">
        <f t="shared" si="174"/>
        <v>2</v>
      </c>
      <c r="AA651" s="46">
        <f t="shared" si="175"/>
        <v>1</v>
      </c>
      <c r="AB651" s="46">
        <f t="shared" si="176"/>
        <v>3</v>
      </c>
      <c r="AC651" s="48">
        <f>IF(AB651=0,1,IF(AB651=1,0.99,IF(AB651=2,0.98,IF(AB651=3,0.97,IF(AB651=4,0.96,IF(AB651=5,0.95,IF(AB651=6,0.94)))))))</f>
        <v>0.97</v>
      </c>
      <c r="AD651" s="48">
        <f t="shared" si="177"/>
        <v>11.03</v>
      </c>
      <c r="AE651" s="48">
        <f t="shared" si="178"/>
        <v>10.6991</v>
      </c>
      <c r="AF651" s="46">
        <f t="shared" si="179"/>
        <v>120</v>
      </c>
      <c r="AG651" s="128" t="s">
        <v>3451</v>
      </c>
      <c r="AH651" s="128" t="s">
        <v>3452</v>
      </c>
      <c r="AI651" s="128" t="s">
        <v>3456</v>
      </c>
      <c r="AJ651" s="128" t="s">
        <v>3453</v>
      </c>
      <c r="AK651" s="128" t="s">
        <v>3454</v>
      </c>
      <c r="AL651" s="128" t="s">
        <v>3455</v>
      </c>
      <c r="AM651" s="128" t="s">
        <v>3457</v>
      </c>
      <c r="AN651" s="128" t="s">
        <v>3460</v>
      </c>
      <c r="AO651" s="128" t="s">
        <v>3458</v>
      </c>
      <c r="AP651" s="128" t="s">
        <v>3459</v>
      </c>
      <c r="AQ651" s="191"/>
    </row>
    <row r="652" spans="1:43" s="16" customFormat="1" ht="27.75">
      <c r="A652" s="43">
        <v>645</v>
      </c>
      <c r="B652" s="44" t="s">
        <v>1721</v>
      </c>
      <c r="C652" s="44" t="s">
        <v>324</v>
      </c>
      <c r="D652" s="45" t="s">
        <v>1722</v>
      </c>
      <c r="E652" s="38">
        <v>17</v>
      </c>
      <c r="F652" s="48">
        <v>9.6199999999999992</v>
      </c>
      <c r="G652" s="46">
        <v>11</v>
      </c>
      <c r="H652" s="46" t="s">
        <v>3373</v>
      </c>
      <c r="I652" s="48">
        <v>10.38</v>
      </c>
      <c r="J652" s="46">
        <v>30</v>
      </c>
      <c r="K652" s="46" t="s">
        <v>3373</v>
      </c>
      <c r="L652" s="84">
        <f t="shared" si="166"/>
        <v>10</v>
      </c>
      <c r="M652" s="38">
        <f t="shared" si="167"/>
        <v>60</v>
      </c>
      <c r="N652" s="38">
        <f t="shared" si="168"/>
        <v>2</v>
      </c>
      <c r="O652" s="38">
        <f t="shared" si="169"/>
        <v>1</v>
      </c>
      <c r="P652" s="48">
        <v>9.3000000000000007</v>
      </c>
      <c r="Q652" s="46">
        <v>18</v>
      </c>
      <c r="R652" s="46" t="s">
        <v>3373</v>
      </c>
      <c r="S652" s="48">
        <v>12.37</v>
      </c>
      <c r="T652" s="46">
        <v>30</v>
      </c>
      <c r="U652" s="46" t="s">
        <v>3373</v>
      </c>
      <c r="V652" s="48">
        <f t="shared" si="170"/>
        <v>10.835000000000001</v>
      </c>
      <c r="W652" s="46">
        <f t="shared" si="171"/>
        <v>60</v>
      </c>
      <c r="X652" s="46">
        <f t="shared" si="172"/>
        <v>2</v>
      </c>
      <c r="Y652" s="46">
        <f t="shared" si="173"/>
        <v>1</v>
      </c>
      <c r="Z652" s="46">
        <f t="shared" si="174"/>
        <v>4</v>
      </c>
      <c r="AA652" s="46">
        <f t="shared" si="175"/>
        <v>2</v>
      </c>
      <c r="AB652" s="46">
        <f t="shared" si="176"/>
        <v>6</v>
      </c>
      <c r="AC652" s="48">
        <f>IF(AB652=0,1,IF(AB652=1,0.99,IF(AB652=2,0.98,IF(AB652=3,0.97,IF(AB652=4,0.96,IF(AB652=5,0.95,IF(AB652=6,0.94)))))))</f>
        <v>0.94</v>
      </c>
      <c r="AD652" s="48">
        <f t="shared" si="177"/>
        <v>10.4175</v>
      </c>
      <c r="AE652" s="48">
        <f t="shared" si="178"/>
        <v>9.7924500000000005</v>
      </c>
      <c r="AF652" s="46">
        <f t="shared" si="179"/>
        <v>120</v>
      </c>
      <c r="AG652" s="128" t="s">
        <v>3452</v>
      </c>
      <c r="AH652" s="128" t="s">
        <v>3451</v>
      </c>
      <c r="AI652" s="128" t="s">
        <v>3453</v>
      </c>
      <c r="AJ652" s="128" t="s">
        <v>3456</v>
      </c>
      <c r="AK652" s="128" t="s">
        <v>3457</v>
      </c>
      <c r="AL652" s="128" t="s">
        <v>3454</v>
      </c>
      <c r="AM652" s="128" t="s">
        <v>3455</v>
      </c>
      <c r="AN652" s="128" t="s">
        <v>3460</v>
      </c>
      <c r="AO652" s="128" t="s">
        <v>3459</v>
      </c>
      <c r="AP652" s="128" t="s">
        <v>3458</v>
      </c>
      <c r="AQ652" s="191"/>
    </row>
    <row r="653" spans="1:43" s="16" customFormat="1" ht="27.75">
      <c r="A653" s="43">
        <v>646</v>
      </c>
      <c r="B653" s="44" t="s">
        <v>270</v>
      </c>
      <c r="C653" s="44" t="s">
        <v>1723</v>
      </c>
      <c r="D653" s="45" t="s">
        <v>1724</v>
      </c>
      <c r="E653" s="38">
        <v>17</v>
      </c>
      <c r="F653" s="48">
        <v>11.43</v>
      </c>
      <c r="G653" s="46">
        <v>30</v>
      </c>
      <c r="H653" s="46" t="s">
        <v>3372</v>
      </c>
      <c r="I653" s="48">
        <v>9.32</v>
      </c>
      <c r="J653" s="46">
        <v>18</v>
      </c>
      <c r="K653" s="46" t="s">
        <v>3372</v>
      </c>
      <c r="L653" s="84">
        <f t="shared" si="166"/>
        <v>10.375</v>
      </c>
      <c r="M653" s="38">
        <f t="shared" si="167"/>
        <v>60</v>
      </c>
      <c r="N653" s="38">
        <f t="shared" si="168"/>
        <v>0</v>
      </c>
      <c r="O653" s="38">
        <f t="shared" si="169"/>
        <v>1</v>
      </c>
      <c r="P653" s="48">
        <v>9.8800000000000008</v>
      </c>
      <c r="Q653" s="46">
        <v>16</v>
      </c>
      <c r="R653" s="46" t="s">
        <v>3373</v>
      </c>
      <c r="S653" s="48">
        <v>10.72</v>
      </c>
      <c r="T653" s="46">
        <v>30</v>
      </c>
      <c r="U653" s="46" t="s">
        <v>3372</v>
      </c>
      <c r="V653" s="48">
        <f t="shared" si="170"/>
        <v>10.3</v>
      </c>
      <c r="W653" s="46">
        <f t="shared" si="171"/>
        <v>60</v>
      </c>
      <c r="X653" s="46">
        <f t="shared" si="172"/>
        <v>1</v>
      </c>
      <c r="Y653" s="46">
        <f t="shared" si="173"/>
        <v>1</v>
      </c>
      <c r="Z653" s="46">
        <f t="shared" si="174"/>
        <v>1</v>
      </c>
      <c r="AA653" s="46">
        <f t="shared" si="175"/>
        <v>2</v>
      </c>
      <c r="AB653" s="46">
        <f t="shared" si="176"/>
        <v>3</v>
      </c>
      <c r="AC653" s="48">
        <f>IF(AB653=0,0.93,IF(AB653=1,0.92,IF(AB653=2,0.91,IF(AB653=3,0.9,IF(AB653=4,0.89,IF(AB653=5,0.88,IF(AB653=6,0.87)))))))</f>
        <v>0.9</v>
      </c>
      <c r="AD653" s="48">
        <f t="shared" si="177"/>
        <v>10.3375</v>
      </c>
      <c r="AE653" s="48">
        <f t="shared" si="178"/>
        <v>9.3037500000000009</v>
      </c>
      <c r="AF653" s="46">
        <f t="shared" si="179"/>
        <v>120</v>
      </c>
      <c r="AG653" s="128" t="s">
        <v>3453</v>
      </c>
      <c r="AH653" s="128" t="s">
        <v>3451</v>
      </c>
      <c r="AI653" s="128" t="s">
        <v>3455</v>
      </c>
      <c r="AJ653" s="128" t="s">
        <v>3454</v>
      </c>
      <c r="AK653" s="128" t="s">
        <v>3452</v>
      </c>
      <c r="AL653" s="128" t="s">
        <v>3457</v>
      </c>
      <c r="AM653" s="128" t="s">
        <v>3456</v>
      </c>
      <c r="AN653" s="128" t="s">
        <v>3460</v>
      </c>
      <c r="AO653" s="128" t="s">
        <v>3458</v>
      </c>
      <c r="AP653" s="128" t="s">
        <v>3459</v>
      </c>
      <c r="AQ653" s="191"/>
    </row>
    <row r="654" spans="1:43" s="16" customFormat="1" ht="27.75">
      <c r="A654" s="43">
        <v>647</v>
      </c>
      <c r="B654" s="44" t="s">
        <v>1725</v>
      </c>
      <c r="C654" s="44" t="s">
        <v>930</v>
      </c>
      <c r="D654" s="45" t="s">
        <v>1727</v>
      </c>
      <c r="E654" s="38">
        <v>17</v>
      </c>
      <c r="F654" s="48">
        <v>11.05</v>
      </c>
      <c r="G654" s="46">
        <v>30</v>
      </c>
      <c r="H654" s="46" t="s">
        <v>3373</v>
      </c>
      <c r="I654" s="48">
        <v>8.9700000000000006</v>
      </c>
      <c r="J654" s="46">
        <v>13</v>
      </c>
      <c r="K654" s="46" t="s">
        <v>3373</v>
      </c>
      <c r="L654" s="84">
        <f t="shared" si="166"/>
        <v>10.010000000000002</v>
      </c>
      <c r="M654" s="38">
        <f t="shared" si="167"/>
        <v>60</v>
      </c>
      <c r="N654" s="38">
        <f t="shared" si="168"/>
        <v>2</v>
      </c>
      <c r="O654" s="38">
        <f t="shared" si="169"/>
        <v>1</v>
      </c>
      <c r="P654" s="48">
        <v>10.59</v>
      </c>
      <c r="Q654" s="46">
        <v>30</v>
      </c>
      <c r="R654" s="46" t="s">
        <v>3372</v>
      </c>
      <c r="S654" s="48">
        <v>14.92</v>
      </c>
      <c r="T654" s="46">
        <v>30</v>
      </c>
      <c r="U654" s="46" t="s">
        <v>3372</v>
      </c>
      <c r="V654" s="48">
        <f t="shared" si="170"/>
        <v>12.754999999999999</v>
      </c>
      <c r="W654" s="46">
        <f t="shared" si="171"/>
        <v>60</v>
      </c>
      <c r="X654" s="46">
        <f t="shared" si="172"/>
        <v>0</v>
      </c>
      <c r="Y654" s="46">
        <f t="shared" si="173"/>
        <v>0</v>
      </c>
      <c r="Z654" s="46">
        <f t="shared" si="174"/>
        <v>2</v>
      </c>
      <c r="AA654" s="46">
        <f t="shared" si="175"/>
        <v>1</v>
      </c>
      <c r="AB654" s="46">
        <f t="shared" si="176"/>
        <v>3</v>
      </c>
      <c r="AC654" s="48">
        <f>IF(AB654=0,1,IF(AB654=1,0.99,IF(AB654=2,0.98,IF(AB654=3,0.97,IF(AB654=4,0.96,IF(AB654=5,0.95,IF(AB654=6,0.94)))))))</f>
        <v>0.97</v>
      </c>
      <c r="AD654" s="48">
        <f t="shared" si="177"/>
        <v>11.3825</v>
      </c>
      <c r="AE654" s="48">
        <f t="shared" si="178"/>
        <v>11.041024999999999</v>
      </c>
      <c r="AF654" s="46">
        <f t="shared" si="179"/>
        <v>120</v>
      </c>
      <c r="AG654" s="128" t="s">
        <v>3453</v>
      </c>
      <c r="AH654" s="128" t="s">
        <v>3456</v>
      </c>
      <c r="AI654" s="128" t="s">
        <v>3451</v>
      </c>
      <c r="AJ654" s="128" t="s">
        <v>3460</v>
      </c>
      <c r="AK654" s="128" t="s">
        <v>3455</v>
      </c>
      <c r="AL654" s="128" t="s">
        <v>3457</v>
      </c>
      <c r="AM654" s="128" t="s">
        <v>3454</v>
      </c>
      <c r="AN654" s="128" t="s">
        <v>3452</v>
      </c>
      <c r="AO654" s="128" t="s">
        <v>3459</v>
      </c>
      <c r="AP654" s="128" t="s">
        <v>3458</v>
      </c>
      <c r="AQ654" s="191"/>
    </row>
    <row r="655" spans="1:43" s="16" customFormat="1" ht="27.75">
      <c r="A655" s="43">
        <v>648</v>
      </c>
      <c r="B655" s="44" t="s">
        <v>1725</v>
      </c>
      <c r="C655" s="44" t="s">
        <v>580</v>
      </c>
      <c r="D655" s="45" t="s">
        <v>1726</v>
      </c>
      <c r="E655" s="38">
        <v>17</v>
      </c>
      <c r="F655" s="48">
        <v>12.34</v>
      </c>
      <c r="G655" s="46">
        <v>30</v>
      </c>
      <c r="H655" s="46" t="s">
        <v>3372</v>
      </c>
      <c r="I655" s="48">
        <v>9.5299999999999994</v>
      </c>
      <c r="J655" s="46">
        <v>25</v>
      </c>
      <c r="K655" s="46" t="s">
        <v>3372</v>
      </c>
      <c r="L655" s="84">
        <f t="shared" si="166"/>
        <v>10.934999999999999</v>
      </c>
      <c r="M655" s="38">
        <f t="shared" si="167"/>
        <v>60</v>
      </c>
      <c r="N655" s="38">
        <f t="shared" si="168"/>
        <v>0</v>
      </c>
      <c r="O655" s="38">
        <f t="shared" si="169"/>
        <v>1</v>
      </c>
      <c r="P655" s="48">
        <v>10.17</v>
      </c>
      <c r="Q655" s="46">
        <v>30</v>
      </c>
      <c r="R655" s="46" t="s">
        <v>3372</v>
      </c>
      <c r="S655" s="48">
        <v>11.28</v>
      </c>
      <c r="T655" s="46">
        <v>30</v>
      </c>
      <c r="U655" s="46" t="s">
        <v>3372</v>
      </c>
      <c r="V655" s="48">
        <f t="shared" si="170"/>
        <v>10.725</v>
      </c>
      <c r="W655" s="46">
        <f t="shared" si="171"/>
        <v>60</v>
      </c>
      <c r="X655" s="46">
        <f t="shared" si="172"/>
        <v>0</v>
      </c>
      <c r="Y655" s="46">
        <f t="shared" si="173"/>
        <v>0</v>
      </c>
      <c r="Z655" s="46">
        <f t="shared" si="174"/>
        <v>0</v>
      </c>
      <c r="AA655" s="46">
        <f t="shared" si="175"/>
        <v>1</v>
      </c>
      <c r="AB655" s="46">
        <f t="shared" si="176"/>
        <v>1</v>
      </c>
      <c r="AC655" s="48">
        <f>IF(AB655=0,1,IF(AB655=1,0.99,IF(AB655=2,0.98,IF(AB655=3,0.97,IF(AB655=4,0.96,IF(AB655=5,0.95,IF(AB655=6,0.94)))))))</f>
        <v>0.99</v>
      </c>
      <c r="AD655" s="48">
        <f t="shared" si="177"/>
        <v>10.829999999999998</v>
      </c>
      <c r="AE655" s="48">
        <f t="shared" si="178"/>
        <v>10.721699999999998</v>
      </c>
      <c r="AF655" s="46">
        <f t="shared" si="179"/>
        <v>120</v>
      </c>
      <c r="AG655" s="128" t="s">
        <v>3456</v>
      </c>
      <c r="AH655" s="128" t="s">
        <v>3453</v>
      </c>
      <c r="AI655" s="128" t="s">
        <v>3459</v>
      </c>
      <c r="AJ655" s="128" t="s">
        <v>3452</v>
      </c>
      <c r="AK655" s="128" t="s">
        <v>3451</v>
      </c>
      <c r="AL655" s="128" t="s">
        <v>3460</v>
      </c>
      <c r="AM655" s="128" t="s">
        <v>3457</v>
      </c>
      <c r="AN655" s="128" t="s">
        <v>3454</v>
      </c>
      <c r="AO655" s="128" t="s">
        <v>3455</v>
      </c>
      <c r="AP655" s="128" t="s">
        <v>3458</v>
      </c>
      <c r="AQ655" s="191"/>
    </row>
    <row r="656" spans="1:43" s="16" customFormat="1" ht="27.75">
      <c r="A656" s="43">
        <v>649</v>
      </c>
      <c r="B656" s="53" t="s">
        <v>3480</v>
      </c>
      <c r="C656" s="53" t="s">
        <v>1728</v>
      </c>
      <c r="D656" s="54" t="s">
        <v>1729</v>
      </c>
      <c r="E656" s="38">
        <v>17</v>
      </c>
      <c r="F656" s="48">
        <v>10.61</v>
      </c>
      <c r="G656" s="46">
        <v>30</v>
      </c>
      <c r="H656" s="46" t="s">
        <v>3373</v>
      </c>
      <c r="I656" s="48">
        <v>10</v>
      </c>
      <c r="J656" s="46">
        <v>30</v>
      </c>
      <c r="K656" s="46" t="s">
        <v>3373</v>
      </c>
      <c r="L656" s="84">
        <f t="shared" si="166"/>
        <v>10.305</v>
      </c>
      <c r="M656" s="38">
        <f t="shared" si="167"/>
        <v>60</v>
      </c>
      <c r="N656" s="38">
        <f t="shared" si="168"/>
        <v>2</v>
      </c>
      <c r="O656" s="38">
        <f t="shared" si="169"/>
        <v>0</v>
      </c>
      <c r="P656" s="48">
        <v>10</v>
      </c>
      <c r="Q656" s="46">
        <v>30</v>
      </c>
      <c r="R656" s="46" t="s">
        <v>3373</v>
      </c>
      <c r="S656" s="48">
        <v>11.66</v>
      </c>
      <c r="T656" s="46">
        <v>30</v>
      </c>
      <c r="U656" s="46" t="s">
        <v>3373</v>
      </c>
      <c r="V656" s="48">
        <f t="shared" si="170"/>
        <v>10.83</v>
      </c>
      <c r="W656" s="46">
        <f t="shared" si="171"/>
        <v>60</v>
      </c>
      <c r="X656" s="46">
        <f t="shared" si="172"/>
        <v>2</v>
      </c>
      <c r="Y656" s="46">
        <f t="shared" si="173"/>
        <v>0</v>
      </c>
      <c r="Z656" s="46">
        <f t="shared" si="174"/>
        <v>4</v>
      </c>
      <c r="AA656" s="46">
        <f t="shared" si="175"/>
        <v>0</v>
      </c>
      <c r="AB656" s="46">
        <f t="shared" si="176"/>
        <v>4</v>
      </c>
      <c r="AC656" s="48">
        <f>IF(AB656=0,0.79,IF(AB656=1,0.78,IF(AB656=2,0.77,IF(AB656=3,0.76,IF(AB656=4,0.75,IF(AB656=5,0.74,IF(AB656=6,0.73)))))))</f>
        <v>0.75</v>
      </c>
      <c r="AD656" s="48">
        <f t="shared" si="177"/>
        <v>10.567499999999999</v>
      </c>
      <c r="AE656" s="48">
        <f t="shared" si="178"/>
        <v>7.9256249999999993</v>
      </c>
      <c r="AF656" s="46">
        <f t="shared" si="179"/>
        <v>120</v>
      </c>
      <c r="AG656" s="128" t="s">
        <v>3460</v>
      </c>
      <c r="AH656" s="128" t="s">
        <v>3459</v>
      </c>
      <c r="AI656" s="128" t="s">
        <v>3457</v>
      </c>
      <c r="AJ656" s="128" t="s">
        <v>3458</v>
      </c>
      <c r="AK656" s="128" t="s">
        <v>3453</v>
      </c>
      <c r="AL656" s="128" t="s">
        <v>3455</v>
      </c>
      <c r="AM656" s="128" t="s">
        <v>3454</v>
      </c>
      <c r="AN656" s="128" t="s">
        <v>3452</v>
      </c>
      <c r="AO656" s="128" t="s">
        <v>3451</v>
      </c>
      <c r="AP656" s="128" t="s">
        <v>3456</v>
      </c>
      <c r="AQ656" s="191"/>
    </row>
    <row r="657" spans="1:43" s="16" customFormat="1" ht="27.75">
      <c r="A657" s="43">
        <v>650</v>
      </c>
      <c r="B657" s="44" t="s">
        <v>135</v>
      </c>
      <c r="C657" s="44" t="s">
        <v>1730</v>
      </c>
      <c r="D657" s="45" t="s">
        <v>1731</v>
      </c>
      <c r="E657" s="38">
        <v>17</v>
      </c>
      <c r="F657" s="48">
        <v>10.33</v>
      </c>
      <c r="G657" s="46">
        <v>30</v>
      </c>
      <c r="H657" s="46" t="s">
        <v>3373</v>
      </c>
      <c r="I657" s="48">
        <v>10.029999999999999</v>
      </c>
      <c r="J657" s="46">
        <v>30</v>
      </c>
      <c r="K657" s="46" t="s">
        <v>3373</v>
      </c>
      <c r="L657" s="84">
        <f t="shared" si="166"/>
        <v>10.18</v>
      </c>
      <c r="M657" s="38">
        <f t="shared" si="167"/>
        <v>60</v>
      </c>
      <c r="N657" s="38">
        <f t="shared" si="168"/>
        <v>2</v>
      </c>
      <c r="O657" s="38">
        <f t="shared" si="169"/>
        <v>0</v>
      </c>
      <c r="P657" s="48">
        <v>9.2799999999999994</v>
      </c>
      <c r="Q657" s="46">
        <v>12</v>
      </c>
      <c r="R657" s="46" t="s">
        <v>3373</v>
      </c>
      <c r="S657" s="48">
        <v>10.96</v>
      </c>
      <c r="T657" s="46">
        <v>30</v>
      </c>
      <c r="U657" s="46" t="s">
        <v>3373</v>
      </c>
      <c r="V657" s="48">
        <f t="shared" si="170"/>
        <v>10.120000000000001</v>
      </c>
      <c r="W657" s="46">
        <f t="shared" si="171"/>
        <v>60</v>
      </c>
      <c r="X657" s="46">
        <f t="shared" si="172"/>
        <v>2</v>
      </c>
      <c r="Y657" s="46">
        <f t="shared" si="173"/>
        <v>1</v>
      </c>
      <c r="Z657" s="46">
        <f t="shared" si="174"/>
        <v>4</v>
      </c>
      <c r="AA657" s="46">
        <f t="shared" si="175"/>
        <v>1</v>
      </c>
      <c r="AB657" s="46">
        <f t="shared" si="176"/>
        <v>5</v>
      </c>
      <c r="AC657" s="48">
        <f t="shared" ref="AC657:AC672" si="180">IF(AB657=0,1,IF(AB657=1,0.99,IF(AB657=2,0.98,IF(AB657=3,0.97,IF(AB657=4,0.96,IF(AB657=5,0.95,IF(AB657=6,0.94)))))))</f>
        <v>0.95</v>
      </c>
      <c r="AD657" s="48">
        <f t="shared" si="177"/>
        <v>10.15</v>
      </c>
      <c r="AE657" s="48">
        <f t="shared" si="178"/>
        <v>9.6425000000000001</v>
      </c>
      <c r="AF657" s="46">
        <f t="shared" si="179"/>
        <v>120</v>
      </c>
      <c r="AG657" s="128" t="s">
        <v>3451</v>
      </c>
      <c r="AH657" s="128" t="s">
        <v>3453</v>
      </c>
      <c r="AI657" s="128" t="s">
        <v>3452</v>
      </c>
      <c r="AJ657" s="128" t="s">
        <v>3454</v>
      </c>
      <c r="AK657" s="128" t="s">
        <v>3456</v>
      </c>
      <c r="AL657" s="128" t="s">
        <v>3455</v>
      </c>
      <c r="AM657" s="128" t="s">
        <v>3457</v>
      </c>
      <c r="AN657" s="128" t="s">
        <v>3460</v>
      </c>
      <c r="AO657" s="128" t="s">
        <v>3459</v>
      </c>
      <c r="AP657" s="128" t="s">
        <v>3458</v>
      </c>
      <c r="AQ657" s="191"/>
    </row>
    <row r="658" spans="1:43" s="16" customFormat="1" ht="27.75">
      <c r="A658" s="43">
        <v>651</v>
      </c>
      <c r="B658" s="37" t="s">
        <v>1732</v>
      </c>
      <c r="C658" s="37" t="s">
        <v>3481</v>
      </c>
      <c r="D658" s="38" t="s">
        <v>1733</v>
      </c>
      <c r="E658" s="38">
        <v>17</v>
      </c>
      <c r="F658" s="48">
        <v>10.19</v>
      </c>
      <c r="G658" s="46">
        <v>30</v>
      </c>
      <c r="H658" s="46" t="s">
        <v>3372</v>
      </c>
      <c r="I658" s="48">
        <v>10.199999999999999</v>
      </c>
      <c r="J658" s="46">
        <v>30</v>
      </c>
      <c r="K658" s="46" t="s">
        <v>3372</v>
      </c>
      <c r="L658" s="84">
        <f t="shared" si="166"/>
        <v>10.195</v>
      </c>
      <c r="M658" s="38">
        <f t="shared" si="167"/>
        <v>60</v>
      </c>
      <c r="N658" s="38">
        <f t="shared" si="168"/>
        <v>0</v>
      </c>
      <c r="O658" s="38">
        <f t="shared" si="169"/>
        <v>0</v>
      </c>
      <c r="P658" s="48">
        <v>12.24</v>
      </c>
      <c r="Q658" s="46">
        <v>30</v>
      </c>
      <c r="R658" s="46" t="s">
        <v>3372</v>
      </c>
      <c r="S658" s="48">
        <v>12.82</v>
      </c>
      <c r="T658" s="46">
        <v>30</v>
      </c>
      <c r="U658" s="46" t="s">
        <v>3372</v>
      </c>
      <c r="V658" s="48">
        <f t="shared" si="170"/>
        <v>12.530000000000001</v>
      </c>
      <c r="W658" s="46">
        <f t="shared" si="171"/>
        <v>60</v>
      </c>
      <c r="X658" s="46">
        <f t="shared" si="172"/>
        <v>0</v>
      </c>
      <c r="Y658" s="46">
        <f t="shared" si="173"/>
        <v>0</v>
      </c>
      <c r="Z658" s="46">
        <f t="shared" si="174"/>
        <v>0</v>
      </c>
      <c r="AA658" s="46">
        <f t="shared" si="175"/>
        <v>0</v>
      </c>
      <c r="AB658" s="46">
        <f t="shared" si="176"/>
        <v>0</v>
      </c>
      <c r="AC658" s="48">
        <f t="shared" si="180"/>
        <v>1</v>
      </c>
      <c r="AD658" s="48">
        <f t="shared" si="177"/>
        <v>11.362500000000001</v>
      </c>
      <c r="AE658" s="48">
        <f t="shared" si="178"/>
        <v>11.362500000000001</v>
      </c>
      <c r="AF658" s="46">
        <f t="shared" si="179"/>
        <v>120</v>
      </c>
      <c r="AG658" s="128" t="s">
        <v>3451</v>
      </c>
      <c r="AH658" s="128" t="s">
        <v>3453</v>
      </c>
      <c r="AI658" s="128" t="s">
        <v>3456</v>
      </c>
      <c r="AJ658" s="130" t="s">
        <v>3452</v>
      </c>
      <c r="AK658" s="128" t="s">
        <v>3454</v>
      </c>
      <c r="AL658" s="128" t="s">
        <v>3457</v>
      </c>
      <c r="AM658" s="128" t="s">
        <v>3455</v>
      </c>
      <c r="AN658" s="128" t="s">
        <v>3460</v>
      </c>
      <c r="AO658" s="128" t="s">
        <v>3459</v>
      </c>
      <c r="AP658" s="128" t="s">
        <v>3458</v>
      </c>
      <c r="AQ658" s="191"/>
    </row>
    <row r="659" spans="1:43" s="16" customFormat="1" ht="27.75">
      <c r="A659" s="43">
        <v>652</v>
      </c>
      <c r="B659" s="37" t="s">
        <v>1734</v>
      </c>
      <c r="C659" s="37" t="s">
        <v>1735</v>
      </c>
      <c r="D659" s="38" t="s">
        <v>1736</v>
      </c>
      <c r="E659" s="38">
        <v>17</v>
      </c>
      <c r="F659" s="48">
        <v>12.61</v>
      </c>
      <c r="G659" s="46">
        <v>30</v>
      </c>
      <c r="H659" s="46" t="s">
        <v>3372</v>
      </c>
      <c r="I659" s="48">
        <v>12.54</v>
      </c>
      <c r="J659" s="46">
        <v>30</v>
      </c>
      <c r="K659" s="46" t="s">
        <v>3372</v>
      </c>
      <c r="L659" s="84">
        <f t="shared" si="166"/>
        <v>12.574999999999999</v>
      </c>
      <c r="M659" s="38">
        <f t="shared" si="167"/>
        <v>60</v>
      </c>
      <c r="N659" s="38">
        <f t="shared" si="168"/>
        <v>0</v>
      </c>
      <c r="O659" s="38">
        <f t="shared" si="169"/>
        <v>0</v>
      </c>
      <c r="P659" s="48">
        <v>12.83</v>
      </c>
      <c r="Q659" s="46">
        <v>30</v>
      </c>
      <c r="R659" s="46" t="s">
        <v>3372</v>
      </c>
      <c r="S659" s="48">
        <v>13.81</v>
      </c>
      <c r="T659" s="46">
        <v>30</v>
      </c>
      <c r="U659" s="46" t="s">
        <v>3372</v>
      </c>
      <c r="V659" s="48">
        <f t="shared" si="170"/>
        <v>13.32</v>
      </c>
      <c r="W659" s="46">
        <f t="shared" si="171"/>
        <v>60</v>
      </c>
      <c r="X659" s="46">
        <f t="shared" si="172"/>
        <v>0</v>
      </c>
      <c r="Y659" s="46">
        <f t="shared" si="173"/>
        <v>0</v>
      </c>
      <c r="Z659" s="46">
        <f t="shared" si="174"/>
        <v>0</v>
      </c>
      <c r="AA659" s="46">
        <f t="shared" si="175"/>
        <v>0</v>
      </c>
      <c r="AB659" s="46">
        <f t="shared" si="176"/>
        <v>0</v>
      </c>
      <c r="AC659" s="48">
        <f t="shared" si="180"/>
        <v>1</v>
      </c>
      <c r="AD659" s="48">
        <f t="shared" si="177"/>
        <v>12.9475</v>
      </c>
      <c r="AE659" s="48">
        <f t="shared" si="178"/>
        <v>12.9475</v>
      </c>
      <c r="AF659" s="46">
        <f t="shared" si="179"/>
        <v>120</v>
      </c>
      <c r="AG659" s="128" t="s">
        <v>3451</v>
      </c>
      <c r="AH659" s="128" t="s">
        <v>3453</v>
      </c>
      <c r="AI659" s="128" t="s">
        <v>3456</v>
      </c>
      <c r="AJ659" s="128" t="s">
        <v>3452</v>
      </c>
      <c r="AK659" s="128" t="s">
        <v>3455</v>
      </c>
      <c r="AL659" s="128" t="s">
        <v>3454</v>
      </c>
      <c r="AM659" s="128" t="s">
        <v>3460</v>
      </c>
      <c r="AN659" s="128" t="s">
        <v>3457</v>
      </c>
      <c r="AO659" s="128" t="s">
        <v>3459</v>
      </c>
      <c r="AP659" s="128" t="s">
        <v>3458</v>
      </c>
      <c r="AQ659" s="191"/>
    </row>
    <row r="660" spans="1:43" s="16" customFormat="1" ht="27.75">
      <c r="A660" s="43">
        <v>653</v>
      </c>
      <c r="B660" s="134" t="s">
        <v>1737</v>
      </c>
      <c r="C660" s="37" t="s">
        <v>1738</v>
      </c>
      <c r="D660" s="38" t="s">
        <v>1739</v>
      </c>
      <c r="E660" s="38">
        <v>17</v>
      </c>
      <c r="F660" s="48">
        <v>10.88</v>
      </c>
      <c r="G660" s="46">
        <v>30</v>
      </c>
      <c r="H660" s="46" t="s">
        <v>3372</v>
      </c>
      <c r="I660" s="48">
        <v>11.29</v>
      </c>
      <c r="J660" s="46">
        <v>30</v>
      </c>
      <c r="K660" s="46" t="s">
        <v>3373</v>
      </c>
      <c r="L660" s="84">
        <f t="shared" si="166"/>
        <v>11.085000000000001</v>
      </c>
      <c r="M660" s="38">
        <f t="shared" si="167"/>
        <v>60</v>
      </c>
      <c r="N660" s="38">
        <f t="shared" si="168"/>
        <v>1</v>
      </c>
      <c r="O660" s="38">
        <f t="shared" si="169"/>
        <v>0</v>
      </c>
      <c r="P660" s="48">
        <v>12.67</v>
      </c>
      <c r="Q660" s="46">
        <v>30</v>
      </c>
      <c r="R660" s="46" t="s">
        <v>3372</v>
      </c>
      <c r="S660" s="48">
        <v>14.92</v>
      </c>
      <c r="T660" s="46">
        <v>30</v>
      </c>
      <c r="U660" s="46" t="s">
        <v>3372</v>
      </c>
      <c r="V660" s="48">
        <f t="shared" si="170"/>
        <v>13.795</v>
      </c>
      <c r="W660" s="46">
        <f t="shared" si="171"/>
        <v>60</v>
      </c>
      <c r="X660" s="46">
        <f t="shared" si="172"/>
        <v>0</v>
      </c>
      <c r="Y660" s="46">
        <f t="shared" si="173"/>
        <v>0</v>
      </c>
      <c r="Z660" s="46">
        <f t="shared" si="174"/>
        <v>1</v>
      </c>
      <c r="AA660" s="46">
        <f t="shared" si="175"/>
        <v>0</v>
      </c>
      <c r="AB660" s="46">
        <f t="shared" si="176"/>
        <v>1</v>
      </c>
      <c r="AC660" s="48">
        <f t="shared" si="180"/>
        <v>0.99</v>
      </c>
      <c r="AD660" s="48">
        <f t="shared" si="177"/>
        <v>12.440000000000001</v>
      </c>
      <c r="AE660" s="48">
        <f t="shared" si="178"/>
        <v>12.315600000000002</v>
      </c>
      <c r="AF660" s="46">
        <f t="shared" si="179"/>
        <v>120</v>
      </c>
      <c r="AG660" s="128" t="s">
        <v>3453</v>
      </c>
      <c r="AH660" s="128" t="s">
        <v>3451</v>
      </c>
      <c r="AI660" s="128" t="s">
        <v>3455</v>
      </c>
      <c r="AJ660" s="128" t="s">
        <v>3456</v>
      </c>
      <c r="AK660" s="128" t="s">
        <v>3454</v>
      </c>
      <c r="AL660" s="128" t="s">
        <v>3452</v>
      </c>
      <c r="AM660" s="128" t="s">
        <v>3457</v>
      </c>
      <c r="AN660" s="128" t="s">
        <v>3460</v>
      </c>
      <c r="AO660" s="128" t="s">
        <v>3458</v>
      </c>
      <c r="AP660" s="128" t="s">
        <v>3459</v>
      </c>
      <c r="AQ660" s="191"/>
    </row>
    <row r="661" spans="1:43" s="16" customFormat="1" ht="27.75">
      <c r="A661" s="43">
        <v>654</v>
      </c>
      <c r="B661" s="37" t="s">
        <v>1740</v>
      </c>
      <c r="C661" s="37" t="s">
        <v>331</v>
      </c>
      <c r="D661" s="38" t="s">
        <v>1741</v>
      </c>
      <c r="E661" s="38">
        <v>17</v>
      </c>
      <c r="F661" s="48">
        <v>10.88</v>
      </c>
      <c r="G661" s="46">
        <v>30</v>
      </c>
      <c r="H661" s="46" t="s">
        <v>3372</v>
      </c>
      <c r="I661" s="48">
        <v>11.09</v>
      </c>
      <c r="J661" s="46">
        <v>30</v>
      </c>
      <c r="K661" s="46" t="s">
        <v>3373</v>
      </c>
      <c r="L661" s="84">
        <f t="shared" si="166"/>
        <v>10.984999999999999</v>
      </c>
      <c r="M661" s="38">
        <f t="shared" si="167"/>
        <v>60</v>
      </c>
      <c r="N661" s="38">
        <f t="shared" si="168"/>
        <v>1</v>
      </c>
      <c r="O661" s="38">
        <f t="shared" si="169"/>
        <v>0</v>
      </c>
      <c r="P661" s="48">
        <v>9.75</v>
      </c>
      <c r="Q661" s="46">
        <v>22</v>
      </c>
      <c r="R661" s="46" t="s">
        <v>3373</v>
      </c>
      <c r="S661" s="48">
        <v>12.63</v>
      </c>
      <c r="T661" s="46">
        <v>30</v>
      </c>
      <c r="U661" s="46" t="s">
        <v>3372</v>
      </c>
      <c r="V661" s="48">
        <f t="shared" si="170"/>
        <v>11.190000000000001</v>
      </c>
      <c r="W661" s="46">
        <f t="shared" si="171"/>
        <v>60</v>
      </c>
      <c r="X661" s="46">
        <f t="shared" si="172"/>
        <v>1</v>
      </c>
      <c r="Y661" s="46">
        <f t="shared" si="173"/>
        <v>1</v>
      </c>
      <c r="Z661" s="46">
        <f t="shared" si="174"/>
        <v>2</v>
      </c>
      <c r="AA661" s="46">
        <f t="shared" si="175"/>
        <v>1</v>
      </c>
      <c r="AB661" s="46">
        <f t="shared" si="176"/>
        <v>3</v>
      </c>
      <c r="AC661" s="48">
        <f t="shared" si="180"/>
        <v>0.97</v>
      </c>
      <c r="AD661" s="48">
        <f t="shared" si="177"/>
        <v>11.0875</v>
      </c>
      <c r="AE661" s="48">
        <f t="shared" si="178"/>
        <v>10.754875</v>
      </c>
      <c r="AF661" s="46">
        <f t="shared" si="179"/>
        <v>120</v>
      </c>
      <c r="AG661" s="128" t="s">
        <v>3456</v>
      </c>
      <c r="AH661" s="128" t="s">
        <v>3452</v>
      </c>
      <c r="AI661" s="128" t="s">
        <v>3453</v>
      </c>
      <c r="AJ661" s="128" t="s">
        <v>3451</v>
      </c>
      <c r="AK661" s="128" t="s">
        <v>3455</v>
      </c>
      <c r="AL661" s="128" t="s">
        <v>3457</v>
      </c>
      <c r="AM661" s="128" t="s">
        <v>3454</v>
      </c>
      <c r="AN661" s="128" t="s">
        <v>3460</v>
      </c>
      <c r="AO661" s="128" t="s">
        <v>3459</v>
      </c>
      <c r="AP661" s="128" t="s">
        <v>3458</v>
      </c>
      <c r="AQ661" s="191"/>
    </row>
    <row r="662" spans="1:43" s="16" customFormat="1" ht="27.75">
      <c r="A662" s="43">
        <v>655</v>
      </c>
      <c r="B662" s="37" t="s">
        <v>1742</v>
      </c>
      <c r="C662" s="37" t="s">
        <v>1625</v>
      </c>
      <c r="D662" s="38" t="s">
        <v>1743</v>
      </c>
      <c r="E662" s="38">
        <v>17</v>
      </c>
      <c r="F662" s="48">
        <v>14.12</v>
      </c>
      <c r="G662" s="46">
        <v>30</v>
      </c>
      <c r="H662" s="46" t="s">
        <v>3372</v>
      </c>
      <c r="I662" s="48">
        <v>13.56</v>
      </c>
      <c r="J662" s="46">
        <v>30</v>
      </c>
      <c r="K662" s="46" t="s">
        <v>3372</v>
      </c>
      <c r="L662" s="84">
        <f t="shared" si="166"/>
        <v>13.84</v>
      </c>
      <c r="M662" s="38">
        <f t="shared" si="167"/>
        <v>60</v>
      </c>
      <c r="N662" s="38">
        <f t="shared" si="168"/>
        <v>0</v>
      </c>
      <c r="O662" s="38">
        <f t="shared" si="169"/>
        <v>0</v>
      </c>
      <c r="P662" s="48">
        <v>13.44</v>
      </c>
      <c r="Q662" s="46">
        <v>30</v>
      </c>
      <c r="R662" s="46" t="s">
        <v>3372</v>
      </c>
      <c r="S662" s="48">
        <v>16.079999999999998</v>
      </c>
      <c r="T662" s="46">
        <v>30</v>
      </c>
      <c r="U662" s="46" t="s">
        <v>3372</v>
      </c>
      <c r="V662" s="48">
        <f t="shared" si="170"/>
        <v>14.759999999999998</v>
      </c>
      <c r="W662" s="46">
        <f t="shared" si="171"/>
        <v>60</v>
      </c>
      <c r="X662" s="46">
        <f t="shared" si="172"/>
        <v>0</v>
      </c>
      <c r="Y662" s="46">
        <f t="shared" si="173"/>
        <v>0</v>
      </c>
      <c r="Z662" s="46">
        <f t="shared" si="174"/>
        <v>0</v>
      </c>
      <c r="AA662" s="46">
        <f t="shared" si="175"/>
        <v>0</v>
      </c>
      <c r="AB662" s="46">
        <f t="shared" si="176"/>
        <v>0</v>
      </c>
      <c r="AC662" s="48">
        <f t="shared" si="180"/>
        <v>1</v>
      </c>
      <c r="AD662" s="48">
        <f t="shared" si="177"/>
        <v>14.299999999999999</v>
      </c>
      <c r="AE662" s="48">
        <f t="shared" si="178"/>
        <v>14.299999999999999</v>
      </c>
      <c r="AF662" s="46">
        <f t="shared" si="179"/>
        <v>120</v>
      </c>
      <c r="AG662" s="128" t="s">
        <v>3451</v>
      </c>
      <c r="AH662" s="128" t="s">
        <v>3453</v>
      </c>
      <c r="AI662" s="128" t="s">
        <v>3456</v>
      </c>
      <c r="AJ662" s="128" t="s">
        <v>3452</v>
      </c>
      <c r="AK662" s="128" t="s">
        <v>3454</v>
      </c>
      <c r="AL662" s="128" t="s">
        <v>3455</v>
      </c>
      <c r="AM662" s="128" t="s">
        <v>3460</v>
      </c>
      <c r="AN662" s="128" t="s">
        <v>3457</v>
      </c>
      <c r="AO662" s="128" t="s">
        <v>3458</v>
      </c>
      <c r="AP662" s="128" t="s">
        <v>3459</v>
      </c>
      <c r="AQ662" s="191"/>
    </row>
    <row r="663" spans="1:43" s="16" customFormat="1" ht="27.75">
      <c r="A663" s="43">
        <v>656</v>
      </c>
      <c r="B663" s="37" t="s">
        <v>1744</v>
      </c>
      <c r="C663" s="37" t="s">
        <v>1745</v>
      </c>
      <c r="D663" s="38" t="s">
        <v>1746</v>
      </c>
      <c r="E663" s="38">
        <v>17</v>
      </c>
      <c r="F663" s="48">
        <v>12.36</v>
      </c>
      <c r="G663" s="46">
        <v>30</v>
      </c>
      <c r="H663" s="46" t="s">
        <v>3372</v>
      </c>
      <c r="I663" s="48">
        <v>11.54</v>
      </c>
      <c r="J663" s="46">
        <v>30</v>
      </c>
      <c r="K663" s="46" t="s">
        <v>3372</v>
      </c>
      <c r="L663" s="84">
        <f t="shared" si="166"/>
        <v>11.95</v>
      </c>
      <c r="M663" s="38">
        <f t="shared" si="167"/>
        <v>60</v>
      </c>
      <c r="N663" s="38">
        <f t="shared" si="168"/>
        <v>0</v>
      </c>
      <c r="O663" s="38">
        <f t="shared" si="169"/>
        <v>0</v>
      </c>
      <c r="P663" s="48">
        <v>15.28</v>
      </c>
      <c r="Q663" s="46">
        <v>30</v>
      </c>
      <c r="R663" s="46" t="s">
        <v>3372</v>
      </c>
      <c r="S663" s="48">
        <v>16.510000000000002</v>
      </c>
      <c r="T663" s="46">
        <v>30</v>
      </c>
      <c r="U663" s="46" t="s">
        <v>3372</v>
      </c>
      <c r="V663" s="48">
        <f t="shared" si="170"/>
        <v>15.895</v>
      </c>
      <c r="W663" s="46">
        <f t="shared" si="171"/>
        <v>60</v>
      </c>
      <c r="X663" s="46">
        <f t="shared" si="172"/>
        <v>0</v>
      </c>
      <c r="Y663" s="46">
        <f t="shared" si="173"/>
        <v>0</v>
      </c>
      <c r="Z663" s="46">
        <f t="shared" si="174"/>
        <v>0</v>
      </c>
      <c r="AA663" s="46">
        <f t="shared" si="175"/>
        <v>0</v>
      </c>
      <c r="AB663" s="46">
        <f t="shared" si="176"/>
        <v>0</v>
      </c>
      <c r="AC663" s="48">
        <f t="shared" si="180"/>
        <v>1</v>
      </c>
      <c r="AD663" s="48">
        <f t="shared" si="177"/>
        <v>13.922499999999999</v>
      </c>
      <c r="AE663" s="48">
        <f t="shared" si="178"/>
        <v>13.922499999999999</v>
      </c>
      <c r="AF663" s="46">
        <f t="shared" si="179"/>
        <v>120</v>
      </c>
      <c r="AG663" s="128" t="s">
        <v>3453</v>
      </c>
      <c r="AH663" s="128" t="s">
        <v>3451</v>
      </c>
      <c r="AI663" s="128" t="s">
        <v>3456</v>
      </c>
      <c r="AJ663" s="128" t="s">
        <v>3452</v>
      </c>
      <c r="AK663" s="128" t="s">
        <v>3454</v>
      </c>
      <c r="AL663" s="128" t="s">
        <v>3457</v>
      </c>
      <c r="AM663" s="128" t="s">
        <v>3459</v>
      </c>
      <c r="AN663" s="128" t="s">
        <v>3455</v>
      </c>
      <c r="AO663" s="128" t="s">
        <v>3460</v>
      </c>
      <c r="AP663" s="128" t="s">
        <v>3458</v>
      </c>
      <c r="AQ663" s="191"/>
    </row>
    <row r="664" spans="1:43" s="16" customFormat="1" ht="27.75">
      <c r="A664" s="43">
        <v>657</v>
      </c>
      <c r="B664" s="37" t="s">
        <v>1747</v>
      </c>
      <c r="C664" s="37" t="s">
        <v>1748</v>
      </c>
      <c r="D664" s="38" t="s">
        <v>1749</v>
      </c>
      <c r="E664" s="38">
        <v>17</v>
      </c>
      <c r="F664" s="48">
        <v>10.28</v>
      </c>
      <c r="G664" s="46">
        <v>30</v>
      </c>
      <c r="H664" s="46" t="s">
        <v>3372</v>
      </c>
      <c r="I664" s="48">
        <v>10.7</v>
      </c>
      <c r="J664" s="46">
        <v>30</v>
      </c>
      <c r="K664" s="46" t="s">
        <v>3372</v>
      </c>
      <c r="L664" s="84">
        <f t="shared" si="166"/>
        <v>10.489999999999998</v>
      </c>
      <c r="M664" s="38">
        <f t="shared" si="167"/>
        <v>60</v>
      </c>
      <c r="N664" s="38">
        <f t="shared" si="168"/>
        <v>0</v>
      </c>
      <c r="O664" s="38">
        <f t="shared" si="169"/>
        <v>0</v>
      </c>
      <c r="P664" s="48">
        <v>12.35</v>
      </c>
      <c r="Q664" s="46">
        <v>30</v>
      </c>
      <c r="R664" s="46" t="s">
        <v>3372</v>
      </c>
      <c r="S664" s="48">
        <v>10.94</v>
      </c>
      <c r="T664" s="46">
        <v>30</v>
      </c>
      <c r="U664" s="46" t="s">
        <v>3372</v>
      </c>
      <c r="V664" s="48">
        <f t="shared" si="170"/>
        <v>11.645</v>
      </c>
      <c r="W664" s="46">
        <f t="shared" si="171"/>
        <v>60</v>
      </c>
      <c r="X664" s="46">
        <f t="shared" si="172"/>
        <v>0</v>
      </c>
      <c r="Y664" s="46">
        <f t="shared" si="173"/>
        <v>0</v>
      </c>
      <c r="Z664" s="46">
        <f t="shared" si="174"/>
        <v>0</v>
      </c>
      <c r="AA664" s="46">
        <f t="shared" si="175"/>
        <v>0</v>
      </c>
      <c r="AB664" s="46">
        <f t="shared" si="176"/>
        <v>0</v>
      </c>
      <c r="AC664" s="48">
        <f t="shared" si="180"/>
        <v>1</v>
      </c>
      <c r="AD664" s="48">
        <f t="shared" si="177"/>
        <v>11.067499999999999</v>
      </c>
      <c r="AE664" s="48">
        <f t="shared" si="178"/>
        <v>11.067499999999999</v>
      </c>
      <c r="AF664" s="46">
        <f t="shared" si="179"/>
        <v>120</v>
      </c>
      <c r="AG664" s="128" t="s">
        <v>3451</v>
      </c>
      <c r="AH664" s="128" t="s">
        <v>3453</v>
      </c>
      <c r="AI664" s="128" t="s">
        <v>3452</v>
      </c>
      <c r="AJ664" s="128" t="s">
        <v>3454</v>
      </c>
      <c r="AK664" s="128" t="s">
        <v>3457</v>
      </c>
      <c r="AL664" s="128" t="s">
        <v>3456</v>
      </c>
      <c r="AM664" s="128" t="s">
        <v>3455</v>
      </c>
      <c r="AN664" s="128" t="s">
        <v>3460</v>
      </c>
      <c r="AO664" s="128" t="s">
        <v>3458</v>
      </c>
      <c r="AP664" s="128" t="s">
        <v>3459</v>
      </c>
      <c r="AQ664" s="191"/>
    </row>
    <row r="665" spans="1:43" s="16" customFormat="1" ht="27.75">
      <c r="A665" s="43">
        <v>658</v>
      </c>
      <c r="B665" s="37" t="s">
        <v>1578</v>
      </c>
      <c r="C665" s="37" t="s">
        <v>1750</v>
      </c>
      <c r="D665" s="38" t="s">
        <v>1751</v>
      </c>
      <c r="E665" s="38">
        <v>17</v>
      </c>
      <c r="F665" s="48">
        <v>11.89</v>
      </c>
      <c r="G665" s="46">
        <v>30</v>
      </c>
      <c r="H665" s="46" t="s">
        <v>3373</v>
      </c>
      <c r="I665" s="48">
        <v>10.17</v>
      </c>
      <c r="J665" s="46">
        <v>30</v>
      </c>
      <c r="K665" s="46" t="s">
        <v>3372</v>
      </c>
      <c r="L665" s="84">
        <f t="shared" si="166"/>
        <v>11.030000000000001</v>
      </c>
      <c r="M665" s="38">
        <f t="shared" si="167"/>
        <v>60</v>
      </c>
      <c r="N665" s="38">
        <f t="shared" si="168"/>
        <v>1</v>
      </c>
      <c r="O665" s="38">
        <f t="shared" si="169"/>
        <v>0</v>
      </c>
      <c r="P665" s="48">
        <v>11.14</v>
      </c>
      <c r="Q665" s="46">
        <v>30</v>
      </c>
      <c r="R665" s="46" t="s">
        <v>3372</v>
      </c>
      <c r="S665" s="48">
        <v>11.39</v>
      </c>
      <c r="T665" s="46">
        <v>30</v>
      </c>
      <c r="U665" s="46" t="s">
        <v>3373</v>
      </c>
      <c r="V665" s="48">
        <f t="shared" si="170"/>
        <v>11.265000000000001</v>
      </c>
      <c r="W665" s="46">
        <f t="shared" si="171"/>
        <v>60</v>
      </c>
      <c r="X665" s="46">
        <f t="shared" si="172"/>
        <v>1</v>
      </c>
      <c r="Y665" s="46">
        <f t="shared" si="173"/>
        <v>0</v>
      </c>
      <c r="Z665" s="46">
        <f t="shared" si="174"/>
        <v>2</v>
      </c>
      <c r="AA665" s="46">
        <f t="shared" si="175"/>
        <v>0</v>
      </c>
      <c r="AB665" s="46">
        <f t="shared" si="176"/>
        <v>2</v>
      </c>
      <c r="AC665" s="48">
        <f t="shared" si="180"/>
        <v>0.98</v>
      </c>
      <c r="AD665" s="48">
        <f t="shared" si="177"/>
        <v>11.147500000000001</v>
      </c>
      <c r="AE665" s="48">
        <f t="shared" si="178"/>
        <v>10.92455</v>
      </c>
      <c r="AF665" s="46">
        <f t="shared" si="179"/>
        <v>120</v>
      </c>
      <c r="AG665" s="128" t="s">
        <v>3453</v>
      </c>
      <c r="AH665" s="128" t="s">
        <v>3456</v>
      </c>
      <c r="AI665" s="128" t="s">
        <v>3451</v>
      </c>
      <c r="AJ665" s="128" t="s">
        <v>3452</v>
      </c>
      <c r="AK665" s="128" t="s">
        <v>3457</v>
      </c>
      <c r="AL665" s="128" t="s">
        <v>3454</v>
      </c>
      <c r="AM665" s="128" t="s">
        <v>3455</v>
      </c>
      <c r="AN665" s="128" t="s">
        <v>3460</v>
      </c>
      <c r="AO665" s="128" t="s">
        <v>3459</v>
      </c>
      <c r="AP665" s="128" t="s">
        <v>3458</v>
      </c>
      <c r="AQ665" s="191"/>
    </row>
    <row r="666" spans="1:43" s="16" customFormat="1" ht="28.5">
      <c r="A666" s="43">
        <v>659</v>
      </c>
      <c r="B666" s="37" t="s">
        <v>1752</v>
      </c>
      <c r="C666" s="37" t="s">
        <v>3395</v>
      </c>
      <c r="D666" s="38" t="s">
        <v>1753</v>
      </c>
      <c r="E666" s="38">
        <v>17</v>
      </c>
      <c r="F666" s="48">
        <v>15.63</v>
      </c>
      <c r="G666" s="46">
        <v>30</v>
      </c>
      <c r="H666" s="46" t="s">
        <v>3372</v>
      </c>
      <c r="I666" s="48">
        <v>12.16</v>
      </c>
      <c r="J666" s="46">
        <v>30</v>
      </c>
      <c r="K666" s="46" t="s">
        <v>3372</v>
      </c>
      <c r="L666" s="84">
        <f t="shared" si="166"/>
        <v>13.895</v>
      </c>
      <c r="M666" s="38">
        <f t="shared" si="167"/>
        <v>60</v>
      </c>
      <c r="N666" s="38">
        <f t="shared" si="168"/>
        <v>0</v>
      </c>
      <c r="O666" s="38">
        <f t="shared" si="169"/>
        <v>0</v>
      </c>
      <c r="P666" s="48" t="s">
        <v>3509</v>
      </c>
      <c r="Q666" s="46" t="s">
        <v>3509</v>
      </c>
      <c r="R666" s="46" t="s">
        <v>3509</v>
      </c>
      <c r="S666" s="48">
        <v>1.1299999999999999</v>
      </c>
      <c r="T666" s="46">
        <v>0</v>
      </c>
      <c r="U666" s="46" t="s">
        <v>3373</v>
      </c>
      <c r="V666" s="48" t="e">
        <f t="shared" si="170"/>
        <v>#VALUE!</v>
      </c>
      <c r="W666" s="46" t="e">
        <f t="shared" si="171"/>
        <v>#VALUE!</v>
      </c>
      <c r="X666" s="46">
        <f t="shared" si="172"/>
        <v>2</v>
      </c>
      <c r="Y666" s="46">
        <f t="shared" si="173"/>
        <v>1</v>
      </c>
      <c r="Z666" s="46">
        <f t="shared" si="174"/>
        <v>2</v>
      </c>
      <c r="AA666" s="46">
        <f t="shared" si="175"/>
        <v>1</v>
      </c>
      <c r="AB666" s="46">
        <f t="shared" si="176"/>
        <v>3</v>
      </c>
      <c r="AC666" s="48">
        <f t="shared" si="180"/>
        <v>0.97</v>
      </c>
      <c r="AD666" s="48" t="e">
        <f t="shared" si="177"/>
        <v>#VALUE!</v>
      </c>
      <c r="AE666" s="48" t="e">
        <f t="shared" si="178"/>
        <v>#VALUE!</v>
      </c>
      <c r="AF666" s="46" t="e">
        <f t="shared" si="179"/>
        <v>#VALUE!</v>
      </c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91"/>
    </row>
    <row r="667" spans="1:43" s="16" customFormat="1" ht="27.75">
      <c r="A667" s="43">
        <v>660</v>
      </c>
      <c r="B667" s="37" t="s">
        <v>1754</v>
      </c>
      <c r="C667" s="37" t="s">
        <v>754</v>
      </c>
      <c r="D667" s="38" t="s">
        <v>1755</v>
      </c>
      <c r="E667" s="38">
        <v>17</v>
      </c>
      <c r="F667" s="48">
        <v>12.9</v>
      </c>
      <c r="G667" s="46">
        <v>30</v>
      </c>
      <c r="H667" s="46" t="s">
        <v>3372</v>
      </c>
      <c r="I667" s="48">
        <v>13.2</v>
      </c>
      <c r="J667" s="46">
        <v>30</v>
      </c>
      <c r="K667" s="46" t="s">
        <v>3372</v>
      </c>
      <c r="L667" s="84">
        <f t="shared" si="166"/>
        <v>13.05</v>
      </c>
      <c r="M667" s="38">
        <f t="shared" si="167"/>
        <v>60</v>
      </c>
      <c r="N667" s="38">
        <f t="shared" si="168"/>
        <v>0</v>
      </c>
      <c r="O667" s="38">
        <f t="shared" si="169"/>
        <v>0</v>
      </c>
      <c r="P667" s="48">
        <v>12.64</v>
      </c>
      <c r="Q667" s="46">
        <v>30</v>
      </c>
      <c r="R667" s="46" t="s">
        <v>3372</v>
      </c>
      <c r="S667" s="48">
        <v>14.34</v>
      </c>
      <c r="T667" s="46">
        <v>30</v>
      </c>
      <c r="U667" s="46" t="s">
        <v>3372</v>
      </c>
      <c r="V667" s="48">
        <f t="shared" si="170"/>
        <v>13.49</v>
      </c>
      <c r="W667" s="46">
        <f t="shared" si="171"/>
        <v>60</v>
      </c>
      <c r="X667" s="46">
        <f t="shared" si="172"/>
        <v>0</v>
      </c>
      <c r="Y667" s="46">
        <f t="shared" si="173"/>
        <v>0</v>
      </c>
      <c r="Z667" s="46">
        <f t="shared" si="174"/>
        <v>0</v>
      </c>
      <c r="AA667" s="46">
        <f t="shared" si="175"/>
        <v>0</v>
      </c>
      <c r="AB667" s="46">
        <f t="shared" si="176"/>
        <v>0</v>
      </c>
      <c r="AC667" s="48">
        <f t="shared" si="180"/>
        <v>1</v>
      </c>
      <c r="AD667" s="48">
        <f t="shared" si="177"/>
        <v>13.27</v>
      </c>
      <c r="AE667" s="48">
        <f t="shared" si="178"/>
        <v>13.27</v>
      </c>
      <c r="AF667" s="46">
        <f t="shared" si="179"/>
        <v>120</v>
      </c>
      <c r="AG667" s="128" t="s">
        <v>3451</v>
      </c>
      <c r="AH667" s="128" t="s">
        <v>3453</v>
      </c>
      <c r="AI667" s="128" t="s">
        <v>3454</v>
      </c>
      <c r="AJ667" s="128" t="s">
        <v>3452</v>
      </c>
      <c r="AK667" s="128" t="s">
        <v>3456</v>
      </c>
      <c r="AL667" s="128" t="s">
        <v>3457</v>
      </c>
      <c r="AM667" s="128" t="s">
        <v>3455</v>
      </c>
      <c r="AN667" s="128" t="s">
        <v>3460</v>
      </c>
      <c r="AO667" s="128" t="s">
        <v>3458</v>
      </c>
      <c r="AP667" s="128" t="s">
        <v>3459</v>
      </c>
      <c r="AQ667" s="191"/>
    </row>
    <row r="668" spans="1:43" s="16" customFormat="1" ht="27.75">
      <c r="A668" s="43">
        <v>661</v>
      </c>
      <c r="B668" s="37" t="s">
        <v>1756</v>
      </c>
      <c r="C668" s="37" t="s">
        <v>1757</v>
      </c>
      <c r="D668" s="38" t="s">
        <v>1758</v>
      </c>
      <c r="E668" s="38">
        <v>17</v>
      </c>
      <c r="F668" s="48">
        <v>10</v>
      </c>
      <c r="G668" s="46">
        <v>30</v>
      </c>
      <c r="H668" s="46" t="s">
        <v>3373</v>
      </c>
      <c r="I668" s="48">
        <v>10.44</v>
      </c>
      <c r="J668" s="46">
        <v>30</v>
      </c>
      <c r="K668" s="46" t="s">
        <v>3373</v>
      </c>
      <c r="L668" s="84">
        <f t="shared" si="166"/>
        <v>10.219999999999999</v>
      </c>
      <c r="M668" s="38">
        <f t="shared" si="167"/>
        <v>60</v>
      </c>
      <c r="N668" s="38">
        <f t="shared" si="168"/>
        <v>2</v>
      </c>
      <c r="O668" s="38">
        <f t="shared" si="169"/>
        <v>0</v>
      </c>
      <c r="P668" s="48">
        <v>10.06</v>
      </c>
      <c r="Q668" s="46">
        <v>30</v>
      </c>
      <c r="R668" s="46" t="s">
        <v>3373</v>
      </c>
      <c r="S668" s="48">
        <v>10.63</v>
      </c>
      <c r="T668" s="46">
        <v>30</v>
      </c>
      <c r="U668" s="46" t="s">
        <v>3373</v>
      </c>
      <c r="V668" s="48">
        <f t="shared" si="170"/>
        <v>10.345000000000001</v>
      </c>
      <c r="W668" s="46">
        <f t="shared" si="171"/>
        <v>60</v>
      </c>
      <c r="X668" s="46">
        <f t="shared" si="172"/>
        <v>2</v>
      </c>
      <c r="Y668" s="46">
        <f t="shared" si="173"/>
        <v>0</v>
      </c>
      <c r="Z668" s="46">
        <f t="shared" si="174"/>
        <v>4</v>
      </c>
      <c r="AA668" s="46">
        <f t="shared" si="175"/>
        <v>0</v>
      </c>
      <c r="AB668" s="46">
        <f t="shared" si="176"/>
        <v>4</v>
      </c>
      <c r="AC668" s="48">
        <f t="shared" si="180"/>
        <v>0.96</v>
      </c>
      <c r="AD668" s="48">
        <f t="shared" si="177"/>
        <v>10.282499999999999</v>
      </c>
      <c r="AE668" s="48">
        <f t="shared" si="178"/>
        <v>9.8711999999999982</v>
      </c>
      <c r="AF668" s="46">
        <f t="shared" si="179"/>
        <v>120</v>
      </c>
      <c r="AG668" s="128" t="s">
        <v>3453</v>
      </c>
      <c r="AH668" s="128" t="s">
        <v>3451</v>
      </c>
      <c r="AI668" s="130" t="s">
        <v>3456</v>
      </c>
      <c r="AJ668" s="128" t="s">
        <v>3452</v>
      </c>
      <c r="AK668" s="128" t="s">
        <v>3454</v>
      </c>
      <c r="AL668" s="128" t="s">
        <v>3457</v>
      </c>
      <c r="AM668" s="128" t="s">
        <v>3455</v>
      </c>
      <c r="AN668" s="128" t="s">
        <v>3460</v>
      </c>
      <c r="AO668" s="128" t="s">
        <v>3458</v>
      </c>
      <c r="AP668" s="128" t="s">
        <v>3459</v>
      </c>
      <c r="AQ668" s="191"/>
    </row>
    <row r="669" spans="1:43" s="16" customFormat="1" ht="27.75">
      <c r="A669" s="43">
        <v>662</v>
      </c>
      <c r="B669" s="37" t="s">
        <v>1759</v>
      </c>
      <c r="C669" s="37" t="s">
        <v>1410</v>
      </c>
      <c r="D669" s="38" t="s">
        <v>1760</v>
      </c>
      <c r="E669" s="38">
        <v>17</v>
      </c>
      <c r="F669" s="48">
        <v>13.16</v>
      </c>
      <c r="G669" s="46">
        <v>30</v>
      </c>
      <c r="H669" s="46" t="s">
        <v>3372</v>
      </c>
      <c r="I669" s="48">
        <v>12.49</v>
      </c>
      <c r="J669" s="46">
        <v>30</v>
      </c>
      <c r="K669" s="46" t="s">
        <v>3372</v>
      </c>
      <c r="L669" s="84">
        <f t="shared" si="166"/>
        <v>12.824999999999999</v>
      </c>
      <c r="M669" s="38">
        <f t="shared" si="167"/>
        <v>60</v>
      </c>
      <c r="N669" s="38">
        <f t="shared" si="168"/>
        <v>0</v>
      </c>
      <c r="O669" s="38">
        <f t="shared" si="169"/>
        <v>0</v>
      </c>
      <c r="P669" s="48">
        <v>14.63</v>
      </c>
      <c r="Q669" s="46">
        <v>30</v>
      </c>
      <c r="R669" s="46" t="s">
        <v>3372</v>
      </c>
      <c r="S669" s="48">
        <v>14.69</v>
      </c>
      <c r="T669" s="46">
        <v>30</v>
      </c>
      <c r="U669" s="46" t="s">
        <v>3372</v>
      </c>
      <c r="V669" s="48">
        <f t="shared" si="170"/>
        <v>14.66</v>
      </c>
      <c r="W669" s="46">
        <f t="shared" si="171"/>
        <v>60</v>
      </c>
      <c r="X669" s="46">
        <f t="shared" si="172"/>
        <v>0</v>
      </c>
      <c r="Y669" s="46">
        <f t="shared" si="173"/>
        <v>0</v>
      </c>
      <c r="Z669" s="46">
        <f t="shared" si="174"/>
        <v>0</v>
      </c>
      <c r="AA669" s="46">
        <f t="shared" si="175"/>
        <v>0</v>
      </c>
      <c r="AB669" s="46">
        <f t="shared" si="176"/>
        <v>0</v>
      </c>
      <c r="AC669" s="48">
        <f t="shared" si="180"/>
        <v>1</v>
      </c>
      <c r="AD669" s="48">
        <f t="shared" si="177"/>
        <v>13.7425</v>
      </c>
      <c r="AE669" s="48">
        <f t="shared" si="178"/>
        <v>13.7425</v>
      </c>
      <c r="AF669" s="46">
        <f t="shared" si="179"/>
        <v>120</v>
      </c>
      <c r="AG669" s="128" t="s">
        <v>3451</v>
      </c>
      <c r="AH669" s="128" t="s">
        <v>3453</v>
      </c>
      <c r="AI669" s="128" t="s">
        <v>3452</v>
      </c>
      <c r="AJ669" s="128" t="s">
        <v>3455</v>
      </c>
      <c r="AK669" s="128" t="s">
        <v>3454</v>
      </c>
      <c r="AL669" s="128" t="s">
        <v>3456</v>
      </c>
      <c r="AM669" s="128" t="s">
        <v>3457</v>
      </c>
      <c r="AN669" s="128" t="s">
        <v>3459</v>
      </c>
      <c r="AO669" s="128" t="s">
        <v>3458</v>
      </c>
      <c r="AP669" s="128" t="s">
        <v>3460</v>
      </c>
      <c r="AQ669" s="191"/>
    </row>
    <row r="670" spans="1:43" s="16" customFormat="1" ht="27.75">
      <c r="A670" s="43">
        <v>663</v>
      </c>
      <c r="B670" s="37" t="s">
        <v>1761</v>
      </c>
      <c r="C670" s="37" t="s">
        <v>724</v>
      </c>
      <c r="D670" s="38" t="s">
        <v>1762</v>
      </c>
      <c r="E670" s="38">
        <v>17</v>
      </c>
      <c r="F670" s="48">
        <v>11.74</v>
      </c>
      <c r="G670" s="46">
        <v>30</v>
      </c>
      <c r="H670" s="46" t="s">
        <v>3373</v>
      </c>
      <c r="I670" s="48">
        <v>10.69</v>
      </c>
      <c r="J670" s="46">
        <v>30</v>
      </c>
      <c r="K670" s="46" t="s">
        <v>3372</v>
      </c>
      <c r="L670" s="84">
        <f t="shared" si="166"/>
        <v>11.215</v>
      </c>
      <c r="M670" s="38">
        <f t="shared" si="167"/>
        <v>60</v>
      </c>
      <c r="N670" s="38">
        <f t="shared" si="168"/>
        <v>1</v>
      </c>
      <c r="O670" s="38">
        <f t="shared" si="169"/>
        <v>0</v>
      </c>
      <c r="P670" s="48">
        <v>10.91</v>
      </c>
      <c r="Q670" s="46">
        <v>30</v>
      </c>
      <c r="R670" s="46" t="s">
        <v>3372</v>
      </c>
      <c r="S670" s="48">
        <v>13</v>
      </c>
      <c r="T670" s="46">
        <v>30</v>
      </c>
      <c r="U670" s="46" t="s">
        <v>3372</v>
      </c>
      <c r="V670" s="48">
        <f t="shared" si="170"/>
        <v>11.955</v>
      </c>
      <c r="W670" s="46">
        <f t="shared" si="171"/>
        <v>60</v>
      </c>
      <c r="X670" s="46">
        <f t="shared" si="172"/>
        <v>0</v>
      </c>
      <c r="Y670" s="46">
        <f t="shared" si="173"/>
        <v>0</v>
      </c>
      <c r="Z670" s="46">
        <f t="shared" si="174"/>
        <v>1</v>
      </c>
      <c r="AA670" s="46">
        <f t="shared" si="175"/>
        <v>0</v>
      </c>
      <c r="AB670" s="46">
        <f t="shared" si="176"/>
        <v>1</v>
      </c>
      <c r="AC670" s="48">
        <f t="shared" si="180"/>
        <v>0.99</v>
      </c>
      <c r="AD670" s="48">
        <f t="shared" si="177"/>
        <v>11.585000000000001</v>
      </c>
      <c r="AE670" s="48">
        <f t="shared" si="178"/>
        <v>11.469150000000001</v>
      </c>
      <c r="AF670" s="46">
        <f t="shared" si="179"/>
        <v>120</v>
      </c>
      <c r="AG670" s="128" t="s">
        <v>3453</v>
      </c>
      <c r="AH670" s="128" t="s">
        <v>3456</v>
      </c>
      <c r="AI670" s="128" t="s">
        <v>3455</v>
      </c>
      <c r="AJ670" s="128" t="s">
        <v>3452</v>
      </c>
      <c r="AK670" s="128" t="s">
        <v>3451</v>
      </c>
      <c r="AL670" s="128" t="s">
        <v>3454</v>
      </c>
      <c r="AM670" s="128" t="s">
        <v>3459</v>
      </c>
      <c r="AN670" s="128" t="s">
        <v>3457</v>
      </c>
      <c r="AO670" s="128" t="s">
        <v>3460</v>
      </c>
      <c r="AP670" s="128" t="s">
        <v>3458</v>
      </c>
      <c r="AQ670" s="191"/>
    </row>
    <row r="671" spans="1:43" s="16" customFormat="1" ht="27.75">
      <c r="A671" s="43">
        <v>664</v>
      </c>
      <c r="B671" s="37" t="s">
        <v>1763</v>
      </c>
      <c r="C671" s="37" t="s">
        <v>1764</v>
      </c>
      <c r="D671" s="38" t="s">
        <v>1765</v>
      </c>
      <c r="E671" s="38">
        <v>17</v>
      </c>
      <c r="F671" s="48">
        <v>10.81</v>
      </c>
      <c r="G671" s="46">
        <v>30</v>
      </c>
      <c r="H671" s="46" t="s">
        <v>3373</v>
      </c>
      <c r="I671" s="48">
        <v>10.29</v>
      </c>
      <c r="J671" s="46">
        <v>30</v>
      </c>
      <c r="K671" s="46" t="s">
        <v>3373</v>
      </c>
      <c r="L671" s="84">
        <f t="shared" si="166"/>
        <v>10.55</v>
      </c>
      <c r="M671" s="38">
        <f t="shared" si="167"/>
        <v>60</v>
      </c>
      <c r="N671" s="38">
        <f t="shared" si="168"/>
        <v>2</v>
      </c>
      <c r="O671" s="38">
        <f t="shared" si="169"/>
        <v>0</v>
      </c>
      <c r="P671" s="48">
        <v>10.06</v>
      </c>
      <c r="Q671" s="46">
        <v>30</v>
      </c>
      <c r="R671" s="46" t="s">
        <v>3373</v>
      </c>
      <c r="S671" s="48">
        <v>11.96</v>
      </c>
      <c r="T671" s="46">
        <v>30</v>
      </c>
      <c r="U671" s="46" t="s">
        <v>3372</v>
      </c>
      <c r="V671" s="48">
        <f t="shared" si="170"/>
        <v>11.010000000000002</v>
      </c>
      <c r="W671" s="46">
        <f t="shared" si="171"/>
        <v>60</v>
      </c>
      <c r="X671" s="46">
        <f t="shared" si="172"/>
        <v>1</v>
      </c>
      <c r="Y671" s="46">
        <f t="shared" si="173"/>
        <v>0</v>
      </c>
      <c r="Z671" s="46">
        <f t="shared" si="174"/>
        <v>3</v>
      </c>
      <c r="AA671" s="46">
        <f t="shared" si="175"/>
        <v>0</v>
      </c>
      <c r="AB671" s="46">
        <f t="shared" si="176"/>
        <v>3</v>
      </c>
      <c r="AC671" s="48">
        <f t="shared" si="180"/>
        <v>0.97</v>
      </c>
      <c r="AD671" s="48">
        <f t="shared" si="177"/>
        <v>10.780000000000001</v>
      </c>
      <c r="AE671" s="48">
        <f t="shared" si="178"/>
        <v>10.456600000000002</v>
      </c>
      <c r="AF671" s="46">
        <f t="shared" si="179"/>
        <v>120</v>
      </c>
      <c r="AG671" s="128" t="s">
        <v>3457</v>
      </c>
      <c r="AH671" s="128" t="s">
        <v>3452</v>
      </c>
      <c r="AI671" s="128" t="s">
        <v>3451</v>
      </c>
      <c r="AJ671" s="128" t="s">
        <v>3456</v>
      </c>
      <c r="AK671" s="128" t="s">
        <v>3454</v>
      </c>
      <c r="AL671" s="128" t="s">
        <v>3453</v>
      </c>
      <c r="AM671" s="128" t="s">
        <v>3455</v>
      </c>
      <c r="AN671" s="128" t="s">
        <v>3459</v>
      </c>
      <c r="AO671" s="128" t="s">
        <v>3460</v>
      </c>
      <c r="AP671" s="128" t="s">
        <v>3458</v>
      </c>
      <c r="AQ671" s="191"/>
    </row>
    <row r="672" spans="1:43" s="16" customFormat="1" ht="27.75">
      <c r="A672" s="43">
        <v>665</v>
      </c>
      <c r="B672" s="37" t="s">
        <v>1766</v>
      </c>
      <c r="C672" s="37" t="s">
        <v>1767</v>
      </c>
      <c r="D672" s="38" t="s">
        <v>1768</v>
      </c>
      <c r="E672" s="38">
        <v>17</v>
      </c>
      <c r="F672" s="48">
        <v>11.82</v>
      </c>
      <c r="G672" s="46">
        <v>30</v>
      </c>
      <c r="H672" s="46" t="s">
        <v>3372</v>
      </c>
      <c r="I672" s="48">
        <v>11</v>
      </c>
      <c r="J672" s="46">
        <v>30</v>
      </c>
      <c r="K672" s="46" t="s">
        <v>3372</v>
      </c>
      <c r="L672" s="84">
        <f t="shared" si="166"/>
        <v>11.41</v>
      </c>
      <c r="M672" s="38">
        <f t="shared" si="167"/>
        <v>60</v>
      </c>
      <c r="N672" s="38">
        <f t="shared" si="168"/>
        <v>0</v>
      </c>
      <c r="O672" s="38">
        <f t="shared" si="169"/>
        <v>0</v>
      </c>
      <c r="P672" s="48">
        <v>10.67</v>
      </c>
      <c r="Q672" s="46">
        <v>30</v>
      </c>
      <c r="R672" s="46" t="s">
        <v>3372</v>
      </c>
      <c r="S672" s="48">
        <v>11.3</v>
      </c>
      <c r="T672" s="46">
        <v>30</v>
      </c>
      <c r="U672" s="46" t="s">
        <v>3372</v>
      </c>
      <c r="V672" s="48">
        <f t="shared" si="170"/>
        <v>10.984999999999999</v>
      </c>
      <c r="W672" s="46">
        <f t="shared" si="171"/>
        <v>60</v>
      </c>
      <c r="X672" s="46">
        <f t="shared" si="172"/>
        <v>0</v>
      </c>
      <c r="Y672" s="46">
        <f t="shared" si="173"/>
        <v>0</v>
      </c>
      <c r="Z672" s="46">
        <f t="shared" si="174"/>
        <v>0</v>
      </c>
      <c r="AA672" s="46">
        <f t="shared" si="175"/>
        <v>0</v>
      </c>
      <c r="AB672" s="46">
        <f t="shared" si="176"/>
        <v>0</v>
      </c>
      <c r="AC672" s="48">
        <f t="shared" si="180"/>
        <v>1</v>
      </c>
      <c r="AD672" s="48">
        <f t="shared" si="177"/>
        <v>11.1975</v>
      </c>
      <c r="AE672" s="48">
        <f t="shared" si="178"/>
        <v>11.1975</v>
      </c>
      <c r="AF672" s="46">
        <f t="shared" si="179"/>
        <v>120</v>
      </c>
      <c r="AG672" s="128" t="s">
        <v>3453</v>
      </c>
      <c r="AH672" s="128" t="s">
        <v>3451</v>
      </c>
      <c r="AI672" s="128" t="s">
        <v>3454</v>
      </c>
      <c r="AJ672" s="128" t="s">
        <v>3456</v>
      </c>
      <c r="AK672" s="128" t="s">
        <v>3457</v>
      </c>
      <c r="AL672" s="128" t="s">
        <v>3452</v>
      </c>
      <c r="AM672" s="128" t="s">
        <v>3455</v>
      </c>
      <c r="AN672" s="128" t="s">
        <v>3459</v>
      </c>
      <c r="AO672" s="128" t="s">
        <v>3460</v>
      </c>
      <c r="AP672" s="128" t="s">
        <v>3458</v>
      </c>
      <c r="AQ672" s="191"/>
    </row>
    <row r="673" spans="1:43" s="16" customFormat="1" ht="27.75">
      <c r="A673" s="43">
        <v>666</v>
      </c>
      <c r="B673" s="37" t="s">
        <v>1769</v>
      </c>
      <c r="C673" s="37" t="s">
        <v>1770</v>
      </c>
      <c r="D673" s="38" t="s">
        <v>1771</v>
      </c>
      <c r="E673" s="38">
        <v>17</v>
      </c>
      <c r="F673" s="48">
        <v>10.17</v>
      </c>
      <c r="G673" s="46">
        <v>30</v>
      </c>
      <c r="H673" s="46" t="s">
        <v>3372</v>
      </c>
      <c r="I673" s="48">
        <v>10.54</v>
      </c>
      <c r="J673" s="46">
        <v>30</v>
      </c>
      <c r="K673" s="46" t="s">
        <v>3372</v>
      </c>
      <c r="L673" s="84">
        <f t="shared" si="166"/>
        <v>10.355</v>
      </c>
      <c r="M673" s="38">
        <f t="shared" si="167"/>
        <v>60</v>
      </c>
      <c r="N673" s="38">
        <f t="shared" si="168"/>
        <v>0</v>
      </c>
      <c r="O673" s="38">
        <f t="shared" si="169"/>
        <v>0</v>
      </c>
      <c r="P673" s="48">
        <v>10.66</v>
      </c>
      <c r="Q673" s="46">
        <v>30</v>
      </c>
      <c r="R673" s="46" t="s">
        <v>3372</v>
      </c>
      <c r="S673" s="48">
        <v>10.89</v>
      </c>
      <c r="T673" s="46">
        <v>30</v>
      </c>
      <c r="U673" s="46" t="s">
        <v>3372</v>
      </c>
      <c r="V673" s="48">
        <f t="shared" si="170"/>
        <v>10.775</v>
      </c>
      <c r="W673" s="46">
        <f t="shared" si="171"/>
        <v>60</v>
      </c>
      <c r="X673" s="46">
        <f t="shared" si="172"/>
        <v>0</v>
      </c>
      <c r="Y673" s="46">
        <f t="shared" si="173"/>
        <v>0</v>
      </c>
      <c r="Z673" s="46">
        <f t="shared" si="174"/>
        <v>0</v>
      </c>
      <c r="AA673" s="46">
        <f t="shared" si="175"/>
        <v>0</v>
      </c>
      <c r="AB673" s="46">
        <f t="shared" si="176"/>
        <v>0</v>
      </c>
      <c r="AC673" s="48">
        <f>IF(AB673=0,0.93,IF(AB673=1,0.92,IF(AB673=2,0.91,IF(AB673=3,0.9,IF(AB673=4,0.89,IF(AB673=5,0.88,IF(AB673=6,0.87)))))))</f>
        <v>0.93</v>
      </c>
      <c r="AD673" s="48">
        <f t="shared" si="177"/>
        <v>10.565000000000001</v>
      </c>
      <c r="AE673" s="48">
        <f t="shared" si="178"/>
        <v>9.8254500000000018</v>
      </c>
      <c r="AF673" s="46">
        <f t="shared" si="179"/>
        <v>120</v>
      </c>
      <c r="AG673" s="128" t="s">
        <v>3451</v>
      </c>
      <c r="AH673" s="128" t="s">
        <v>3453</v>
      </c>
      <c r="AI673" s="128" t="s">
        <v>3452</v>
      </c>
      <c r="AJ673" s="128" t="s">
        <v>3456</v>
      </c>
      <c r="AK673" s="128" t="s">
        <v>3454</v>
      </c>
      <c r="AL673" s="128" t="s">
        <v>3457</v>
      </c>
      <c r="AM673" s="128" t="s">
        <v>3460</v>
      </c>
      <c r="AN673" s="128" t="s">
        <v>3455</v>
      </c>
      <c r="AO673" s="128" t="s">
        <v>3458</v>
      </c>
      <c r="AP673" s="128" t="s">
        <v>3459</v>
      </c>
      <c r="AQ673" s="191"/>
    </row>
    <row r="674" spans="1:43" s="16" customFormat="1" ht="27.75">
      <c r="A674" s="43">
        <v>667</v>
      </c>
      <c r="B674" s="37" t="s">
        <v>1772</v>
      </c>
      <c r="C674" s="37" t="s">
        <v>1773</v>
      </c>
      <c r="D674" s="38" t="s">
        <v>1774</v>
      </c>
      <c r="E674" s="38">
        <v>17</v>
      </c>
      <c r="F674" s="48">
        <v>13.05</v>
      </c>
      <c r="G674" s="46">
        <v>30</v>
      </c>
      <c r="H674" s="46" t="s">
        <v>3372</v>
      </c>
      <c r="I674" s="48">
        <v>10.78</v>
      </c>
      <c r="J674" s="46">
        <v>30</v>
      </c>
      <c r="K674" s="46" t="s">
        <v>3372</v>
      </c>
      <c r="L674" s="84">
        <f t="shared" si="166"/>
        <v>11.914999999999999</v>
      </c>
      <c r="M674" s="38">
        <f t="shared" si="167"/>
        <v>60</v>
      </c>
      <c r="N674" s="38">
        <f t="shared" si="168"/>
        <v>0</v>
      </c>
      <c r="O674" s="38">
        <f t="shared" si="169"/>
        <v>0</v>
      </c>
      <c r="P674" s="48">
        <v>12.11</v>
      </c>
      <c r="Q674" s="46">
        <v>30</v>
      </c>
      <c r="R674" s="46" t="s">
        <v>3372</v>
      </c>
      <c r="S674" s="48">
        <v>11.42</v>
      </c>
      <c r="T674" s="46">
        <v>30</v>
      </c>
      <c r="U674" s="46" t="s">
        <v>3372</v>
      </c>
      <c r="V674" s="48">
        <f t="shared" si="170"/>
        <v>11.765000000000001</v>
      </c>
      <c r="W674" s="46">
        <f t="shared" si="171"/>
        <v>60</v>
      </c>
      <c r="X674" s="46">
        <f t="shared" si="172"/>
        <v>0</v>
      </c>
      <c r="Y674" s="46">
        <f t="shared" si="173"/>
        <v>0</v>
      </c>
      <c r="Z674" s="46">
        <f t="shared" si="174"/>
        <v>0</v>
      </c>
      <c r="AA674" s="46">
        <f t="shared" si="175"/>
        <v>0</v>
      </c>
      <c r="AB674" s="46">
        <f t="shared" si="176"/>
        <v>0</v>
      </c>
      <c r="AC674" s="48">
        <f>IF(AB674=0,0.93,IF(AB674=1,0.92,IF(AB674=2,0.91,IF(AB674=3,0.9,IF(AB674=4,0.89,IF(AB674=5,0.88,IF(AB674=6,0.87)))))))</f>
        <v>0.93</v>
      </c>
      <c r="AD674" s="48">
        <f t="shared" si="177"/>
        <v>11.84</v>
      </c>
      <c r="AE674" s="48">
        <f t="shared" si="178"/>
        <v>11.011200000000001</v>
      </c>
      <c r="AF674" s="46">
        <f t="shared" si="179"/>
        <v>120</v>
      </c>
      <c r="AG674" s="128" t="s">
        <v>3451</v>
      </c>
      <c r="AH674" s="128" t="s">
        <v>3453</v>
      </c>
      <c r="AI674" s="128" t="s">
        <v>3457</v>
      </c>
      <c r="AJ674" s="128" t="s">
        <v>3452</v>
      </c>
      <c r="AK674" s="128" t="s">
        <v>3454</v>
      </c>
      <c r="AL674" s="128" t="s">
        <v>3456</v>
      </c>
      <c r="AM674" s="128" t="s">
        <v>3459</v>
      </c>
      <c r="AN674" s="128" t="s">
        <v>3458</v>
      </c>
      <c r="AO674" s="128" t="s">
        <v>3455</v>
      </c>
      <c r="AP674" s="128" t="s">
        <v>3460</v>
      </c>
      <c r="AQ674" s="191"/>
    </row>
    <row r="675" spans="1:43" s="16" customFormat="1" ht="27.75">
      <c r="A675" s="43">
        <v>668</v>
      </c>
      <c r="B675" s="37" t="s">
        <v>1775</v>
      </c>
      <c r="C675" s="37" t="s">
        <v>1454</v>
      </c>
      <c r="D675" s="38" t="s">
        <v>1776</v>
      </c>
      <c r="E675" s="38">
        <v>17</v>
      </c>
      <c r="F675" s="48">
        <v>9.73</v>
      </c>
      <c r="G675" s="46">
        <v>11</v>
      </c>
      <c r="H675" s="46" t="s">
        <v>3373</v>
      </c>
      <c r="I675" s="48">
        <v>10.82</v>
      </c>
      <c r="J675" s="46">
        <v>30</v>
      </c>
      <c r="K675" s="46" t="s">
        <v>3373</v>
      </c>
      <c r="L675" s="84">
        <f t="shared" si="166"/>
        <v>10.275</v>
      </c>
      <c r="M675" s="38">
        <f t="shared" si="167"/>
        <v>60</v>
      </c>
      <c r="N675" s="38">
        <f t="shared" si="168"/>
        <v>2</v>
      </c>
      <c r="O675" s="38">
        <f t="shared" si="169"/>
        <v>1</v>
      </c>
      <c r="P675" s="48">
        <v>10.52</v>
      </c>
      <c r="Q675" s="46">
        <v>30</v>
      </c>
      <c r="R675" s="46" t="s">
        <v>3372</v>
      </c>
      <c r="S675" s="48">
        <v>11.28</v>
      </c>
      <c r="T675" s="46">
        <v>30</v>
      </c>
      <c r="U675" s="46" t="s">
        <v>3372</v>
      </c>
      <c r="V675" s="48">
        <f t="shared" si="170"/>
        <v>10.899999999999999</v>
      </c>
      <c r="W675" s="46">
        <f t="shared" si="171"/>
        <v>60</v>
      </c>
      <c r="X675" s="46">
        <f t="shared" si="172"/>
        <v>0</v>
      </c>
      <c r="Y675" s="46">
        <f t="shared" si="173"/>
        <v>0</v>
      </c>
      <c r="Z675" s="46">
        <f t="shared" si="174"/>
        <v>2</v>
      </c>
      <c r="AA675" s="46">
        <f t="shared" si="175"/>
        <v>1</v>
      </c>
      <c r="AB675" s="46">
        <f t="shared" si="176"/>
        <v>3</v>
      </c>
      <c r="AC675" s="48">
        <f>IF(AB675=0,1,IF(AB675=1,0.99,IF(AB675=2,0.98,IF(AB675=3,0.97,IF(AB675=4,0.96,IF(AB675=5,0.95,IF(AB675=6,0.94)))))))</f>
        <v>0.97</v>
      </c>
      <c r="AD675" s="48">
        <f t="shared" si="177"/>
        <v>10.587499999999999</v>
      </c>
      <c r="AE675" s="48">
        <f t="shared" si="178"/>
        <v>10.269874999999999</v>
      </c>
      <c r="AF675" s="46">
        <f t="shared" si="179"/>
        <v>120</v>
      </c>
      <c r="AG675" s="128" t="s">
        <v>3453</v>
      </c>
      <c r="AH675" s="128" t="s">
        <v>3451</v>
      </c>
      <c r="AI675" s="128" t="s">
        <v>3454</v>
      </c>
      <c r="AJ675" s="128" t="s">
        <v>3456</v>
      </c>
      <c r="AK675" s="128" t="s">
        <v>3460</v>
      </c>
      <c r="AL675" s="128" t="s">
        <v>3452</v>
      </c>
      <c r="AM675" s="128" t="s">
        <v>3455</v>
      </c>
      <c r="AN675" s="128" t="s">
        <v>3457</v>
      </c>
      <c r="AO675" s="128" t="s">
        <v>3459</v>
      </c>
      <c r="AP675" s="128" t="s">
        <v>3458</v>
      </c>
      <c r="AQ675" s="191"/>
    </row>
    <row r="676" spans="1:43" s="16" customFormat="1" ht="27.75">
      <c r="A676" s="43">
        <v>669</v>
      </c>
      <c r="B676" s="37" t="s">
        <v>1777</v>
      </c>
      <c r="C676" s="37" t="s">
        <v>1778</v>
      </c>
      <c r="D676" s="38" t="s">
        <v>1779</v>
      </c>
      <c r="E676" s="38">
        <v>17</v>
      </c>
      <c r="F676" s="48">
        <v>14.84</v>
      </c>
      <c r="G676" s="46">
        <v>30</v>
      </c>
      <c r="H676" s="46" t="s">
        <v>3372</v>
      </c>
      <c r="I676" s="48">
        <v>14.18</v>
      </c>
      <c r="J676" s="46">
        <v>30</v>
      </c>
      <c r="K676" s="46" t="s">
        <v>3372</v>
      </c>
      <c r="L676" s="84">
        <f t="shared" si="166"/>
        <v>14.51</v>
      </c>
      <c r="M676" s="38">
        <f t="shared" si="167"/>
        <v>60</v>
      </c>
      <c r="N676" s="38">
        <f t="shared" si="168"/>
        <v>0</v>
      </c>
      <c r="O676" s="38">
        <f t="shared" si="169"/>
        <v>0</v>
      </c>
      <c r="P676" s="48">
        <v>12.79</v>
      </c>
      <c r="Q676" s="46">
        <v>30</v>
      </c>
      <c r="R676" s="46" t="s">
        <v>3372</v>
      </c>
      <c r="S676" s="48">
        <v>13.76</v>
      </c>
      <c r="T676" s="46">
        <v>30</v>
      </c>
      <c r="U676" s="46" t="s">
        <v>3372</v>
      </c>
      <c r="V676" s="48">
        <f t="shared" si="170"/>
        <v>13.274999999999999</v>
      </c>
      <c r="W676" s="46">
        <f t="shared" si="171"/>
        <v>60</v>
      </c>
      <c r="X676" s="46">
        <f t="shared" si="172"/>
        <v>0</v>
      </c>
      <c r="Y676" s="46">
        <f t="shared" si="173"/>
        <v>0</v>
      </c>
      <c r="Z676" s="46">
        <f t="shared" si="174"/>
        <v>0</v>
      </c>
      <c r="AA676" s="46">
        <f t="shared" si="175"/>
        <v>0</v>
      </c>
      <c r="AB676" s="46">
        <f t="shared" si="176"/>
        <v>0</v>
      </c>
      <c r="AC676" s="48">
        <f>IF(AB676=0,1,IF(AB676=1,0.99,IF(AB676=2,0.98,IF(AB676=3,0.97,IF(AB676=4,0.96,IF(AB676=5,0.95,IF(AB676=6,0.94)))))))</f>
        <v>1</v>
      </c>
      <c r="AD676" s="48">
        <f t="shared" si="177"/>
        <v>13.892499999999998</v>
      </c>
      <c r="AE676" s="48">
        <f t="shared" si="178"/>
        <v>13.892499999999998</v>
      </c>
      <c r="AF676" s="46">
        <f t="shared" si="179"/>
        <v>120</v>
      </c>
      <c r="AG676" s="128" t="s">
        <v>3453</v>
      </c>
      <c r="AH676" s="128" t="s">
        <v>3456</v>
      </c>
      <c r="AI676" s="128" t="s">
        <v>3452</v>
      </c>
      <c r="AJ676" s="128" t="s">
        <v>3451</v>
      </c>
      <c r="AK676" s="128" t="s">
        <v>3455</v>
      </c>
      <c r="AL676" s="128" t="s">
        <v>3458</v>
      </c>
      <c r="AM676" s="128" t="s">
        <v>3454</v>
      </c>
      <c r="AN676" s="128" t="s">
        <v>3459</v>
      </c>
      <c r="AO676" s="128" t="s">
        <v>3460</v>
      </c>
      <c r="AP676" s="128" t="s">
        <v>3457</v>
      </c>
      <c r="AQ676" s="191"/>
    </row>
    <row r="677" spans="1:43" s="16" customFormat="1" ht="27.75">
      <c r="A677" s="43">
        <v>670</v>
      </c>
      <c r="B677" s="37" t="s">
        <v>1780</v>
      </c>
      <c r="C677" s="37" t="s">
        <v>345</v>
      </c>
      <c r="D677" s="38" t="s">
        <v>1782</v>
      </c>
      <c r="E677" s="38">
        <v>17</v>
      </c>
      <c r="F677" s="48">
        <v>14.17</v>
      </c>
      <c r="G677" s="46">
        <v>30</v>
      </c>
      <c r="H677" s="46" t="s">
        <v>3372</v>
      </c>
      <c r="I677" s="48">
        <v>14.35</v>
      </c>
      <c r="J677" s="46">
        <v>30</v>
      </c>
      <c r="K677" s="46" t="s">
        <v>3372</v>
      </c>
      <c r="L677" s="84">
        <f t="shared" si="166"/>
        <v>14.26</v>
      </c>
      <c r="M677" s="38">
        <f t="shared" si="167"/>
        <v>60</v>
      </c>
      <c r="N677" s="38">
        <f t="shared" si="168"/>
        <v>0</v>
      </c>
      <c r="O677" s="38">
        <f t="shared" si="169"/>
        <v>0</v>
      </c>
      <c r="P677" s="48">
        <v>13.73</v>
      </c>
      <c r="Q677" s="46">
        <v>30</v>
      </c>
      <c r="R677" s="46" t="s">
        <v>3372</v>
      </c>
      <c r="S677" s="48">
        <v>14.75</v>
      </c>
      <c r="T677" s="46">
        <v>30</v>
      </c>
      <c r="U677" s="46" t="s">
        <v>3372</v>
      </c>
      <c r="V677" s="48">
        <f t="shared" si="170"/>
        <v>14.24</v>
      </c>
      <c r="W677" s="46">
        <f t="shared" si="171"/>
        <v>60</v>
      </c>
      <c r="X677" s="46">
        <f t="shared" si="172"/>
        <v>0</v>
      </c>
      <c r="Y677" s="46">
        <f t="shared" si="173"/>
        <v>0</v>
      </c>
      <c r="Z677" s="46">
        <f t="shared" si="174"/>
        <v>0</v>
      </c>
      <c r="AA677" s="46">
        <f t="shared" si="175"/>
        <v>0</v>
      </c>
      <c r="AB677" s="46">
        <f t="shared" si="176"/>
        <v>0</v>
      </c>
      <c r="AC677" s="48">
        <f>IF(AB677=0,1,IF(AB677=1,0.99,IF(AB677=2,0.98,IF(AB677=3,0.97,IF(AB677=4,0.96,IF(AB677=5,0.95,IF(AB677=6,0.94)))))))</f>
        <v>1</v>
      </c>
      <c r="AD677" s="48">
        <f t="shared" si="177"/>
        <v>14.25</v>
      </c>
      <c r="AE677" s="48">
        <f t="shared" si="178"/>
        <v>14.25</v>
      </c>
      <c r="AF677" s="46">
        <f t="shared" si="179"/>
        <v>120</v>
      </c>
      <c r="AG677" s="128" t="s">
        <v>3451</v>
      </c>
      <c r="AH677" s="128" t="s">
        <v>3453</v>
      </c>
      <c r="AI677" s="128" t="s">
        <v>3455</v>
      </c>
      <c r="AJ677" s="128" t="s">
        <v>3456</v>
      </c>
      <c r="AK677" s="128" t="s">
        <v>3457</v>
      </c>
      <c r="AL677" s="128" t="s">
        <v>3454</v>
      </c>
      <c r="AM677" s="128" t="s">
        <v>3452</v>
      </c>
      <c r="AN677" s="128" t="s">
        <v>3460</v>
      </c>
      <c r="AO677" s="128" t="s">
        <v>3458</v>
      </c>
      <c r="AP677" s="128" t="s">
        <v>3459</v>
      </c>
      <c r="AQ677" s="191"/>
    </row>
    <row r="678" spans="1:43" s="16" customFormat="1" ht="27.75">
      <c r="A678" s="43">
        <v>671</v>
      </c>
      <c r="B678" s="44" t="s">
        <v>1780</v>
      </c>
      <c r="C678" s="44" t="s">
        <v>324</v>
      </c>
      <c r="D678" s="45" t="s">
        <v>1781</v>
      </c>
      <c r="E678" s="38">
        <v>17</v>
      </c>
      <c r="F678" s="48">
        <v>8.2200000000000006</v>
      </c>
      <c r="G678" s="46">
        <v>10</v>
      </c>
      <c r="H678" s="46" t="s">
        <v>3373</v>
      </c>
      <c r="I678" s="48">
        <v>11.82</v>
      </c>
      <c r="J678" s="46">
        <v>30</v>
      </c>
      <c r="K678" s="46" t="s">
        <v>3373</v>
      </c>
      <c r="L678" s="84">
        <f t="shared" si="166"/>
        <v>10.02</v>
      </c>
      <c r="M678" s="38">
        <f t="shared" si="167"/>
        <v>60</v>
      </c>
      <c r="N678" s="38">
        <f t="shared" si="168"/>
        <v>2</v>
      </c>
      <c r="O678" s="38">
        <f t="shared" si="169"/>
        <v>1</v>
      </c>
      <c r="P678" s="48">
        <v>10.029999999999999</v>
      </c>
      <c r="Q678" s="46">
        <v>30</v>
      </c>
      <c r="R678" s="46" t="s">
        <v>3372</v>
      </c>
      <c r="S678" s="48">
        <v>10.96</v>
      </c>
      <c r="T678" s="46">
        <v>30</v>
      </c>
      <c r="U678" s="46" t="s">
        <v>3372</v>
      </c>
      <c r="V678" s="48">
        <f t="shared" si="170"/>
        <v>10.495000000000001</v>
      </c>
      <c r="W678" s="46">
        <f t="shared" si="171"/>
        <v>60</v>
      </c>
      <c r="X678" s="46">
        <f t="shared" si="172"/>
        <v>0</v>
      </c>
      <c r="Y678" s="46">
        <f t="shared" si="173"/>
        <v>0</v>
      </c>
      <c r="Z678" s="46">
        <f t="shared" si="174"/>
        <v>2</v>
      </c>
      <c r="AA678" s="46">
        <f t="shared" si="175"/>
        <v>1</v>
      </c>
      <c r="AB678" s="46">
        <f t="shared" si="176"/>
        <v>3</v>
      </c>
      <c r="AC678" s="48">
        <f>IF(AB678=0,1,IF(AB678=1,0.99,IF(AB678=2,0.98,IF(AB678=3,0.97,IF(AB678=4,0.96,IF(AB678=5,0.95,IF(AB678=6,0.94)))))))</f>
        <v>0.97</v>
      </c>
      <c r="AD678" s="48">
        <f t="shared" si="177"/>
        <v>10.2575</v>
      </c>
      <c r="AE678" s="48">
        <f t="shared" si="178"/>
        <v>9.9497750000000007</v>
      </c>
      <c r="AF678" s="46">
        <f t="shared" si="179"/>
        <v>120</v>
      </c>
      <c r="AG678" s="130" t="s">
        <v>3452</v>
      </c>
      <c r="AH678" s="130" t="s">
        <v>3456</v>
      </c>
      <c r="AI678" s="130" t="s">
        <v>3451</v>
      </c>
      <c r="AJ678" s="130" t="s">
        <v>3457</v>
      </c>
      <c r="AK678" s="130" t="s">
        <v>3454</v>
      </c>
      <c r="AL678" s="130" t="s">
        <v>3453</v>
      </c>
      <c r="AM678" s="130" t="s">
        <v>3455</v>
      </c>
      <c r="AN678" s="130" t="s">
        <v>3460</v>
      </c>
      <c r="AO678" s="130" t="s">
        <v>3459</v>
      </c>
      <c r="AP678" s="130" t="s">
        <v>3458</v>
      </c>
      <c r="AQ678" s="191"/>
    </row>
    <row r="679" spans="1:43" s="16" customFormat="1" ht="27.75">
      <c r="A679" s="43">
        <v>672</v>
      </c>
      <c r="B679" s="37" t="s">
        <v>1783</v>
      </c>
      <c r="C679" s="37" t="s">
        <v>1010</v>
      </c>
      <c r="D679" s="45" t="s">
        <v>1784</v>
      </c>
      <c r="E679" s="38">
        <v>17</v>
      </c>
      <c r="F679" s="48">
        <v>10.51</v>
      </c>
      <c r="G679" s="46">
        <v>30</v>
      </c>
      <c r="H679" s="46" t="s">
        <v>3373</v>
      </c>
      <c r="I679" s="48">
        <v>9.75</v>
      </c>
      <c r="J679" s="46">
        <v>20</v>
      </c>
      <c r="K679" s="46" t="s">
        <v>3373</v>
      </c>
      <c r="L679" s="84">
        <f t="shared" si="166"/>
        <v>10.129999999999999</v>
      </c>
      <c r="M679" s="38">
        <f t="shared" si="167"/>
        <v>60</v>
      </c>
      <c r="N679" s="38">
        <f t="shared" si="168"/>
        <v>2</v>
      </c>
      <c r="O679" s="38">
        <f t="shared" si="169"/>
        <v>1</v>
      </c>
      <c r="P679" s="48">
        <v>9.64</v>
      </c>
      <c r="Q679" s="46">
        <v>22</v>
      </c>
      <c r="R679" s="46" t="s">
        <v>3373</v>
      </c>
      <c r="S679" s="48">
        <v>12.8</v>
      </c>
      <c r="T679" s="46">
        <v>30</v>
      </c>
      <c r="U679" s="46" t="s">
        <v>3372</v>
      </c>
      <c r="V679" s="48">
        <f t="shared" si="170"/>
        <v>11.22</v>
      </c>
      <c r="W679" s="46">
        <f t="shared" si="171"/>
        <v>60</v>
      </c>
      <c r="X679" s="46">
        <f t="shared" si="172"/>
        <v>1</v>
      </c>
      <c r="Y679" s="46">
        <f t="shared" si="173"/>
        <v>1</v>
      </c>
      <c r="Z679" s="46">
        <f t="shared" si="174"/>
        <v>3</v>
      </c>
      <c r="AA679" s="46">
        <f t="shared" si="175"/>
        <v>2</v>
      </c>
      <c r="AB679" s="46">
        <f t="shared" si="176"/>
        <v>5</v>
      </c>
      <c r="AC679" s="48">
        <f>IF(AB679=0,0.93,IF(AB679=1,0.92,IF(AB679=2,0.91,IF(AB679=3,0.9,IF(AB679=4,0.89,IF(AB679=5,0.88,IF(AB679=6,0.87)))))))</f>
        <v>0.88</v>
      </c>
      <c r="AD679" s="48">
        <f t="shared" si="177"/>
        <v>10.675000000000001</v>
      </c>
      <c r="AE679" s="48">
        <f t="shared" si="178"/>
        <v>9.3940000000000001</v>
      </c>
      <c r="AF679" s="46">
        <f t="shared" si="179"/>
        <v>120</v>
      </c>
      <c r="AG679" s="128" t="s">
        <v>3454</v>
      </c>
      <c r="AH679" s="128" t="s">
        <v>3455</v>
      </c>
      <c r="AI679" s="128" t="s">
        <v>3456</v>
      </c>
      <c r="AJ679" s="128" t="s">
        <v>3451</v>
      </c>
      <c r="AK679" s="128" t="s">
        <v>3452</v>
      </c>
      <c r="AL679" s="128" t="s">
        <v>3457</v>
      </c>
      <c r="AM679" s="128" t="s">
        <v>3453</v>
      </c>
      <c r="AN679" s="128" t="s">
        <v>3459</v>
      </c>
      <c r="AO679" s="128" t="s">
        <v>3460</v>
      </c>
      <c r="AP679" s="128" t="s">
        <v>3458</v>
      </c>
      <c r="AQ679" s="191"/>
    </row>
    <row r="680" spans="1:43" s="16" customFormat="1" ht="27.75">
      <c r="A680" s="43">
        <v>673</v>
      </c>
      <c r="B680" s="44" t="s">
        <v>1785</v>
      </c>
      <c r="C680" s="44" t="s">
        <v>941</v>
      </c>
      <c r="D680" s="45" t="s">
        <v>1786</v>
      </c>
      <c r="E680" s="38">
        <v>17</v>
      </c>
      <c r="F680" s="48">
        <v>10.89</v>
      </c>
      <c r="G680" s="46">
        <v>30</v>
      </c>
      <c r="H680" s="46" t="s">
        <v>3372</v>
      </c>
      <c r="I680" s="48">
        <v>10.49</v>
      </c>
      <c r="J680" s="46">
        <v>30</v>
      </c>
      <c r="K680" s="46" t="s">
        <v>3372</v>
      </c>
      <c r="L680" s="84">
        <f t="shared" si="166"/>
        <v>10.690000000000001</v>
      </c>
      <c r="M680" s="38">
        <f t="shared" si="167"/>
        <v>60</v>
      </c>
      <c r="N680" s="38">
        <f t="shared" si="168"/>
        <v>0</v>
      </c>
      <c r="O680" s="38">
        <f t="shared" si="169"/>
        <v>0</v>
      </c>
      <c r="P680" s="48">
        <v>10.83</v>
      </c>
      <c r="Q680" s="46">
        <v>30</v>
      </c>
      <c r="R680" s="46" t="s">
        <v>3372</v>
      </c>
      <c r="S680" s="48">
        <v>13.98</v>
      </c>
      <c r="T680" s="46">
        <v>30</v>
      </c>
      <c r="U680" s="46" t="s">
        <v>3372</v>
      </c>
      <c r="V680" s="48">
        <f t="shared" si="170"/>
        <v>12.405000000000001</v>
      </c>
      <c r="W680" s="46">
        <f t="shared" si="171"/>
        <v>60</v>
      </c>
      <c r="X680" s="46">
        <f t="shared" si="172"/>
        <v>0</v>
      </c>
      <c r="Y680" s="46">
        <f t="shared" si="173"/>
        <v>0</v>
      </c>
      <c r="Z680" s="46">
        <f t="shared" si="174"/>
        <v>0</v>
      </c>
      <c r="AA680" s="46">
        <f t="shared" si="175"/>
        <v>0</v>
      </c>
      <c r="AB680" s="46">
        <f t="shared" si="176"/>
        <v>0</v>
      </c>
      <c r="AC680" s="48">
        <f>IF(AB680=0,0.93,IF(AB680=1,0.92,IF(AB680=2,0.91,IF(AB680=3,0.9,IF(AB680=4,0.89,IF(AB680=5,0.88,IF(AB680=6,0.87)))))))</f>
        <v>0.93</v>
      </c>
      <c r="AD680" s="48">
        <f t="shared" si="177"/>
        <v>11.547500000000001</v>
      </c>
      <c r="AE680" s="48">
        <f t="shared" si="178"/>
        <v>10.739175000000001</v>
      </c>
      <c r="AF680" s="46">
        <f t="shared" si="179"/>
        <v>120</v>
      </c>
      <c r="AG680" s="128" t="s">
        <v>3452</v>
      </c>
      <c r="AH680" s="128" t="s">
        <v>3454</v>
      </c>
      <c r="AI680" s="128" t="s">
        <v>3457</v>
      </c>
      <c r="AJ680" s="128" t="s">
        <v>3456</v>
      </c>
      <c r="AK680" s="128" t="s">
        <v>3451</v>
      </c>
      <c r="AL680" s="128" t="s">
        <v>3455</v>
      </c>
      <c r="AM680" s="128" t="s">
        <v>3460</v>
      </c>
      <c r="AN680" s="128" t="s">
        <v>3459</v>
      </c>
      <c r="AO680" s="128" t="s">
        <v>3458</v>
      </c>
      <c r="AP680" s="128" t="s">
        <v>3453</v>
      </c>
      <c r="AQ680" s="191"/>
    </row>
    <row r="681" spans="1:43" s="16" customFormat="1" ht="27.75">
      <c r="A681" s="43">
        <v>674</v>
      </c>
      <c r="B681" s="44" t="s">
        <v>3482</v>
      </c>
      <c r="C681" s="44" t="s">
        <v>1787</v>
      </c>
      <c r="D681" s="45" t="s">
        <v>1788</v>
      </c>
      <c r="E681" s="38">
        <v>17</v>
      </c>
      <c r="F681" s="48">
        <v>11.91</v>
      </c>
      <c r="G681" s="46">
        <v>30</v>
      </c>
      <c r="H681" s="46" t="s">
        <v>3372</v>
      </c>
      <c r="I681" s="48">
        <v>9.7799999999999994</v>
      </c>
      <c r="J681" s="46">
        <v>18</v>
      </c>
      <c r="K681" s="46" t="s">
        <v>3373</v>
      </c>
      <c r="L681" s="84">
        <f t="shared" si="166"/>
        <v>10.844999999999999</v>
      </c>
      <c r="M681" s="38">
        <f t="shared" si="167"/>
        <v>60</v>
      </c>
      <c r="N681" s="38">
        <f t="shared" si="168"/>
        <v>1</v>
      </c>
      <c r="O681" s="38">
        <f t="shared" si="169"/>
        <v>1</v>
      </c>
      <c r="P681" s="48">
        <v>10.32</v>
      </c>
      <c r="Q681" s="46">
        <v>30</v>
      </c>
      <c r="R681" s="46" t="s">
        <v>3372</v>
      </c>
      <c r="S681" s="48">
        <v>11.61</v>
      </c>
      <c r="T681" s="46">
        <v>30</v>
      </c>
      <c r="U681" s="46" t="s">
        <v>3372</v>
      </c>
      <c r="V681" s="48">
        <f t="shared" si="170"/>
        <v>10.965</v>
      </c>
      <c r="W681" s="46">
        <f t="shared" si="171"/>
        <v>60</v>
      </c>
      <c r="X681" s="46">
        <f t="shared" si="172"/>
        <v>0</v>
      </c>
      <c r="Y681" s="46">
        <f t="shared" si="173"/>
        <v>0</v>
      </c>
      <c r="Z681" s="46">
        <f t="shared" si="174"/>
        <v>1</v>
      </c>
      <c r="AA681" s="46">
        <f t="shared" si="175"/>
        <v>1</v>
      </c>
      <c r="AB681" s="46">
        <f t="shared" si="176"/>
        <v>2</v>
      </c>
      <c r="AC681" s="48">
        <f>IF(AB681=0,0.93,IF(AB681=1,0.92,IF(AB681=2,0.91,IF(AB681=3,0.9,IF(AB681=4,0.89,IF(AB681=5,0.88,IF(AB681=6,0.87)))))))</f>
        <v>0.91</v>
      </c>
      <c r="AD681" s="48">
        <f t="shared" si="177"/>
        <v>10.904999999999999</v>
      </c>
      <c r="AE681" s="48">
        <f t="shared" si="178"/>
        <v>9.9235500000000005</v>
      </c>
      <c r="AF681" s="46">
        <f t="shared" si="179"/>
        <v>120</v>
      </c>
      <c r="AG681" s="128" t="s">
        <v>3453</v>
      </c>
      <c r="AH681" s="128" t="s">
        <v>3456</v>
      </c>
      <c r="AI681" s="128" t="s">
        <v>3451</v>
      </c>
      <c r="AJ681" s="128" t="s">
        <v>3457</v>
      </c>
      <c r="AK681" s="128" t="s">
        <v>3452</v>
      </c>
      <c r="AL681" s="128" t="s">
        <v>3454</v>
      </c>
      <c r="AM681" s="128" t="s">
        <v>3459</v>
      </c>
      <c r="AN681" s="128" t="s">
        <v>3455</v>
      </c>
      <c r="AO681" s="128" t="s">
        <v>3460</v>
      </c>
      <c r="AP681" s="128" t="s">
        <v>3458</v>
      </c>
      <c r="AQ681" s="191"/>
    </row>
    <row r="682" spans="1:43" s="16" customFormat="1" ht="27.75">
      <c r="A682" s="43">
        <v>675</v>
      </c>
      <c r="B682" s="37" t="s">
        <v>1600</v>
      </c>
      <c r="C682" s="37" t="s">
        <v>1789</v>
      </c>
      <c r="D682" s="45" t="s">
        <v>1790</v>
      </c>
      <c r="E682" s="38">
        <v>17</v>
      </c>
      <c r="F682" s="48">
        <v>10.26</v>
      </c>
      <c r="G682" s="46">
        <v>30</v>
      </c>
      <c r="H682" s="46" t="s">
        <v>3373</v>
      </c>
      <c r="I682" s="48">
        <v>10</v>
      </c>
      <c r="J682" s="46">
        <v>30</v>
      </c>
      <c r="K682" s="46" t="s">
        <v>3373</v>
      </c>
      <c r="L682" s="84">
        <f t="shared" si="166"/>
        <v>10.129999999999999</v>
      </c>
      <c r="M682" s="38">
        <f t="shared" si="167"/>
        <v>60</v>
      </c>
      <c r="N682" s="38">
        <f t="shared" si="168"/>
        <v>2</v>
      </c>
      <c r="O682" s="38">
        <f t="shared" si="169"/>
        <v>0</v>
      </c>
      <c r="P682" s="48">
        <v>10.18</v>
      </c>
      <c r="Q682" s="46">
        <v>30</v>
      </c>
      <c r="R682" s="46" t="s">
        <v>3372</v>
      </c>
      <c r="S682" s="48">
        <v>10.1</v>
      </c>
      <c r="T682" s="46">
        <v>30</v>
      </c>
      <c r="U682" s="46" t="s">
        <v>3372</v>
      </c>
      <c r="V682" s="48">
        <f t="shared" si="170"/>
        <v>10.14</v>
      </c>
      <c r="W682" s="46">
        <f t="shared" si="171"/>
        <v>60</v>
      </c>
      <c r="X682" s="46">
        <f t="shared" si="172"/>
        <v>0</v>
      </c>
      <c r="Y682" s="46">
        <f t="shared" si="173"/>
        <v>0</v>
      </c>
      <c r="Z682" s="46">
        <f t="shared" si="174"/>
        <v>2</v>
      </c>
      <c r="AA682" s="46">
        <f t="shared" si="175"/>
        <v>0</v>
      </c>
      <c r="AB682" s="46">
        <f t="shared" si="176"/>
        <v>2</v>
      </c>
      <c r="AC682" s="48">
        <f>IF(AB682=0,0.86,IF(AB682=1,0.85,IF(AB682=2,0.84,IF(AB682=3,0.83,IF(AB682=4,0.82,IF(AB682=5,0.81,IF(AB682=6,0.8)))))))</f>
        <v>0.84</v>
      </c>
      <c r="AD682" s="48">
        <f t="shared" si="177"/>
        <v>10.135</v>
      </c>
      <c r="AE682" s="48">
        <f t="shared" si="178"/>
        <v>8.513399999999999</v>
      </c>
      <c r="AF682" s="46">
        <f t="shared" si="179"/>
        <v>120</v>
      </c>
      <c r="AG682" s="128" t="s">
        <v>3453</v>
      </c>
      <c r="AH682" s="128" t="s">
        <v>3451</v>
      </c>
      <c r="AI682" s="128" t="s">
        <v>3452</v>
      </c>
      <c r="AJ682" s="128" t="s">
        <v>3454</v>
      </c>
      <c r="AK682" s="128" t="s">
        <v>3455</v>
      </c>
      <c r="AL682" s="128" t="s">
        <v>3457</v>
      </c>
      <c r="AM682" s="128" t="s">
        <v>3460</v>
      </c>
      <c r="AN682" s="128" t="s">
        <v>3456</v>
      </c>
      <c r="AO682" s="128" t="s">
        <v>3459</v>
      </c>
      <c r="AP682" s="128" t="s">
        <v>3458</v>
      </c>
      <c r="AQ682" s="191"/>
    </row>
    <row r="683" spans="1:43" s="16" customFormat="1" ht="27.75">
      <c r="A683" s="43">
        <v>676</v>
      </c>
      <c r="B683" s="44" t="s">
        <v>1791</v>
      </c>
      <c r="C683" s="44" t="s">
        <v>769</v>
      </c>
      <c r="D683" s="45" t="s">
        <v>1792</v>
      </c>
      <c r="E683" s="38">
        <v>17</v>
      </c>
      <c r="F683" s="48">
        <v>9.89</v>
      </c>
      <c r="G683" s="46">
        <v>12</v>
      </c>
      <c r="H683" s="46" t="s">
        <v>3373</v>
      </c>
      <c r="I683" s="48">
        <v>10.11</v>
      </c>
      <c r="J683" s="46">
        <v>30</v>
      </c>
      <c r="K683" s="46" t="s">
        <v>3373</v>
      </c>
      <c r="L683" s="84">
        <f t="shared" si="166"/>
        <v>10</v>
      </c>
      <c r="M683" s="38">
        <f t="shared" si="167"/>
        <v>60</v>
      </c>
      <c r="N683" s="38">
        <f t="shared" si="168"/>
        <v>2</v>
      </c>
      <c r="O683" s="38">
        <f t="shared" si="169"/>
        <v>1</v>
      </c>
      <c r="P683" s="48">
        <v>10.09</v>
      </c>
      <c r="Q683" s="46">
        <v>30</v>
      </c>
      <c r="R683" s="46" t="s">
        <v>3373</v>
      </c>
      <c r="S683" s="48">
        <v>9.91</v>
      </c>
      <c r="T683" s="46">
        <v>14</v>
      </c>
      <c r="U683" s="46" t="s">
        <v>3373</v>
      </c>
      <c r="V683" s="48">
        <f t="shared" si="170"/>
        <v>10</v>
      </c>
      <c r="W683" s="46">
        <f t="shared" si="171"/>
        <v>60</v>
      </c>
      <c r="X683" s="46">
        <f t="shared" si="172"/>
        <v>2</v>
      </c>
      <c r="Y683" s="46">
        <f t="shared" si="173"/>
        <v>1</v>
      </c>
      <c r="Z683" s="46">
        <f t="shared" si="174"/>
        <v>4</v>
      </c>
      <c r="AA683" s="46">
        <f t="shared" si="175"/>
        <v>2</v>
      </c>
      <c r="AB683" s="46">
        <f t="shared" si="176"/>
        <v>6</v>
      </c>
      <c r="AC683" s="48">
        <f>IF(AB683=0,1,IF(AB683=1,0.99,IF(AB683=2,0.98,IF(AB683=3,0.97,IF(AB683=4,0.96,IF(AB683=5,0.95,IF(AB683=6,0.94)))))))</f>
        <v>0.94</v>
      </c>
      <c r="AD683" s="48">
        <f t="shared" si="177"/>
        <v>10</v>
      </c>
      <c r="AE683" s="48">
        <f t="shared" si="178"/>
        <v>9.3999999999999986</v>
      </c>
      <c r="AF683" s="46">
        <f t="shared" si="179"/>
        <v>120</v>
      </c>
      <c r="AG683" s="128" t="s">
        <v>3453</v>
      </c>
      <c r="AH683" s="128" t="s">
        <v>3451</v>
      </c>
      <c r="AI683" s="128" t="s">
        <v>3454</v>
      </c>
      <c r="AJ683" s="128" t="s">
        <v>3456</v>
      </c>
      <c r="AK683" s="128" t="s">
        <v>3457</v>
      </c>
      <c r="AL683" s="128" t="s">
        <v>3452</v>
      </c>
      <c r="AM683" s="128" t="s">
        <v>3455</v>
      </c>
      <c r="AN683" s="128" t="s">
        <v>3459</v>
      </c>
      <c r="AO683" s="128" t="s">
        <v>3460</v>
      </c>
      <c r="AP683" s="128" t="s">
        <v>3458</v>
      </c>
      <c r="AQ683" s="191"/>
    </row>
    <row r="684" spans="1:43" s="16" customFormat="1" ht="27.75">
      <c r="A684" s="43">
        <v>677</v>
      </c>
      <c r="B684" s="44" t="s">
        <v>1793</v>
      </c>
      <c r="C684" s="44" t="s">
        <v>958</v>
      </c>
      <c r="D684" s="45" t="s">
        <v>1794</v>
      </c>
      <c r="E684" s="38">
        <v>17</v>
      </c>
      <c r="F684" s="48">
        <v>10.73</v>
      </c>
      <c r="G684" s="46">
        <v>30</v>
      </c>
      <c r="H684" s="46" t="s">
        <v>3372</v>
      </c>
      <c r="I684" s="48">
        <v>9.5299999999999994</v>
      </c>
      <c r="J684" s="46">
        <v>12</v>
      </c>
      <c r="K684" s="46" t="s">
        <v>3372</v>
      </c>
      <c r="L684" s="84">
        <f t="shared" si="166"/>
        <v>10.129999999999999</v>
      </c>
      <c r="M684" s="38">
        <f t="shared" si="167"/>
        <v>60</v>
      </c>
      <c r="N684" s="38">
        <f t="shared" si="168"/>
        <v>0</v>
      </c>
      <c r="O684" s="38">
        <f t="shared" si="169"/>
        <v>1</v>
      </c>
      <c r="P684" s="48">
        <v>9.5299999999999994</v>
      </c>
      <c r="Q684" s="46">
        <v>12</v>
      </c>
      <c r="R684" s="46" t="s">
        <v>3373</v>
      </c>
      <c r="S684" s="48">
        <v>13.24</v>
      </c>
      <c r="T684" s="46">
        <v>30</v>
      </c>
      <c r="U684" s="46" t="s">
        <v>3372</v>
      </c>
      <c r="V684" s="48">
        <f t="shared" si="170"/>
        <v>11.385</v>
      </c>
      <c r="W684" s="46">
        <f t="shared" si="171"/>
        <v>60</v>
      </c>
      <c r="X684" s="46">
        <f t="shared" si="172"/>
        <v>1</v>
      </c>
      <c r="Y684" s="46">
        <f t="shared" si="173"/>
        <v>1</v>
      </c>
      <c r="Z684" s="46">
        <f t="shared" si="174"/>
        <v>1</v>
      </c>
      <c r="AA684" s="46">
        <f t="shared" si="175"/>
        <v>2</v>
      </c>
      <c r="AB684" s="46">
        <f t="shared" si="176"/>
        <v>3</v>
      </c>
      <c r="AC684" s="48">
        <f>IF(AB684=0,1,IF(AB684=1,0.99,IF(AB684=2,0.98,IF(AB684=3,0.97,IF(AB684=4,0.96,IF(AB684=5,0.95,IF(AB684=6,0.94)))))))</f>
        <v>0.97</v>
      </c>
      <c r="AD684" s="48">
        <f t="shared" si="177"/>
        <v>10.7575</v>
      </c>
      <c r="AE684" s="48">
        <f t="shared" si="178"/>
        <v>10.434775</v>
      </c>
      <c r="AF684" s="46">
        <f t="shared" si="179"/>
        <v>120</v>
      </c>
      <c r="AG684" s="128" t="s">
        <v>3457</v>
      </c>
      <c r="AH684" s="128" t="s">
        <v>3452</v>
      </c>
      <c r="AI684" s="128" t="s">
        <v>3454</v>
      </c>
      <c r="AJ684" s="128" t="s">
        <v>3451</v>
      </c>
      <c r="AK684" s="128" t="s">
        <v>3453</v>
      </c>
      <c r="AL684" s="128" t="s">
        <v>3458</v>
      </c>
      <c r="AM684" s="128" t="s">
        <v>3456</v>
      </c>
      <c r="AN684" s="128" t="s">
        <v>3455</v>
      </c>
      <c r="AO684" s="128" t="s">
        <v>3460</v>
      </c>
      <c r="AP684" s="128" t="s">
        <v>3459</v>
      </c>
      <c r="AQ684" s="191"/>
    </row>
    <row r="685" spans="1:43" s="16" customFormat="1" ht="27.75">
      <c r="A685" s="43">
        <v>678</v>
      </c>
      <c r="B685" s="53" t="s">
        <v>1795</v>
      </c>
      <c r="C685" s="53" t="s">
        <v>1796</v>
      </c>
      <c r="D685" s="54" t="s">
        <v>1797</v>
      </c>
      <c r="E685" s="38">
        <v>17</v>
      </c>
      <c r="F685" s="48" t="s">
        <v>3509</v>
      </c>
      <c r="G685" s="46" t="s">
        <v>3509</v>
      </c>
      <c r="H685" s="46" t="s">
        <v>3509</v>
      </c>
      <c r="I685" s="48" t="s">
        <v>3509</v>
      </c>
      <c r="J685" s="46" t="s">
        <v>3509</v>
      </c>
      <c r="K685" s="46" t="s">
        <v>3509</v>
      </c>
      <c r="L685" s="84" t="e">
        <f t="shared" si="166"/>
        <v>#VALUE!</v>
      </c>
      <c r="M685" s="38" t="e">
        <f t="shared" si="167"/>
        <v>#VALUE!</v>
      </c>
      <c r="N685" s="38">
        <f t="shared" si="168"/>
        <v>2</v>
      </c>
      <c r="O685" s="38">
        <f t="shared" si="169"/>
        <v>0</v>
      </c>
      <c r="P685" s="48" t="s">
        <v>3509</v>
      </c>
      <c r="Q685" s="46" t="s">
        <v>3509</v>
      </c>
      <c r="R685" s="46" t="s">
        <v>3509</v>
      </c>
      <c r="S685" s="48" t="s">
        <v>3509</v>
      </c>
      <c r="T685" s="46" t="s">
        <v>3509</v>
      </c>
      <c r="U685" s="46" t="s">
        <v>3509</v>
      </c>
      <c r="V685" s="48" t="e">
        <f t="shared" si="170"/>
        <v>#VALUE!</v>
      </c>
      <c r="W685" s="46" t="e">
        <f t="shared" si="171"/>
        <v>#VALUE!</v>
      </c>
      <c r="X685" s="46">
        <f t="shared" si="172"/>
        <v>2</v>
      </c>
      <c r="Y685" s="46">
        <f t="shared" si="173"/>
        <v>0</v>
      </c>
      <c r="Z685" s="46">
        <f t="shared" si="174"/>
        <v>4</v>
      </c>
      <c r="AA685" s="46">
        <f t="shared" si="175"/>
        <v>0</v>
      </c>
      <c r="AB685" s="46">
        <f t="shared" si="176"/>
        <v>4</v>
      </c>
      <c r="AC685" s="48">
        <f>IF(AB685=0,0.86,IF(AB685=1,0.85,IF(AB685=2,0.84,IF(AB685=3,0.83,IF(AB685=4,0.82,IF(AB685=5,0.81,IF(AB685=6,0.8)))))))</f>
        <v>0.82</v>
      </c>
      <c r="AD685" s="48" t="e">
        <f t="shared" si="177"/>
        <v>#VALUE!</v>
      </c>
      <c r="AE685" s="48" t="e">
        <f t="shared" si="178"/>
        <v>#VALUE!</v>
      </c>
      <c r="AF685" s="46" t="e">
        <f t="shared" si="179"/>
        <v>#VALUE!</v>
      </c>
      <c r="AG685" s="128"/>
      <c r="AH685" s="128"/>
      <c r="AI685" s="128"/>
      <c r="AJ685" s="128"/>
      <c r="AK685" s="128"/>
      <c r="AL685" s="128"/>
      <c r="AM685" s="128"/>
      <c r="AN685" s="128"/>
      <c r="AO685" s="128"/>
      <c r="AP685" s="128"/>
      <c r="AQ685" s="191"/>
    </row>
    <row r="686" spans="1:43" s="16" customFormat="1" ht="27.75">
      <c r="A686" s="43">
        <v>679</v>
      </c>
      <c r="B686" s="44" t="s">
        <v>1798</v>
      </c>
      <c r="C686" s="44" t="s">
        <v>1799</v>
      </c>
      <c r="D686" s="45" t="s">
        <v>1800</v>
      </c>
      <c r="E686" s="38">
        <v>18</v>
      </c>
      <c r="F686" s="48">
        <v>13.14</v>
      </c>
      <c r="G686" s="46">
        <v>30</v>
      </c>
      <c r="H686" s="46" t="s">
        <v>3372</v>
      </c>
      <c r="I686" s="48">
        <v>9.68</v>
      </c>
      <c r="J686" s="46">
        <v>13</v>
      </c>
      <c r="K686" s="46" t="s">
        <v>3372</v>
      </c>
      <c r="L686" s="84">
        <f t="shared" si="166"/>
        <v>11.41</v>
      </c>
      <c r="M686" s="38">
        <f t="shared" si="167"/>
        <v>60</v>
      </c>
      <c r="N686" s="38">
        <f t="shared" si="168"/>
        <v>0</v>
      </c>
      <c r="O686" s="38">
        <f t="shared" si="169"/>
        <v>1</v>
      </c>
      <c r="P686" s="48">
        <v>12.35</v>
      </c>
      <c r="Q686" s="46">
        <v>30</v>
      </c>
      <c r="R686" s="46" t="s">
        <v>3372</v>
      </c>
      <c r="S686" s="48">
        <v>13.27</v>
      </c>
      <c r="T686" s="46">
        <v>30</v>
      </c>
      <c r="U686" s="46" t="s">
        <v>3372</v>
      </c>
      <c r="V686" s="48">
        <f t="shared" si="170"/>
        <v>12.809999999999999</v>
      </c>
      <c r="W686" s="46">
        <f t="shared" si="171"/>
        <v>60</v>
      </c>
      <c r="X686" s="46">
        <f t="shared" si="172"/>
        <v>0</v>
      </c>
      <c r="Y686" s="46">
        <f t="shared" si="173"/>
        <v>0</v>
      </c>
      <c r="Z686" s="46">
        <f t="shared" si="174"/>
        <v>0</v>
      </c>
      <c r="AA686" s="46">
        <f t="shared" si="175"/>
        <v>1</v>
      </c>
      <c r="AB686" s="46">
        <f t="shared" si="176"/>
        <v>1</v>
      </c>
      <c r="AC686" s="48">
        <f>IF(AB686=0,1,IF(AB686=1,0.99,IF(AB686=2,0.98,IF(AB686=3,0.97,IF(AB686=4,0.96,IF(AB686=5,0.95,IF(AB686=6,0.94)))))))</f>
        <v>0.99</v>
      </c>
      <c r="AD686" s="48">
        <f t="shared" si="177"/>
        <v>12.11</v>
      </c>
      <c r="AE686" s="48">
        <f t="shared" si="178"/>
        <v>11.988899999999999</v>
      </c>
      <c r="AF686" s="46">
        <f t="shared" si="179"/>
        <v>120</v>
      </c>
      <c r="AG686" s="128" t="s">
        <v>3455</v>
      </c>
      <c r="AH686" s="128" t="s">
        <v>3452</v>
      </c>
      <c r="AI686" s="128" t="s">
        <v>3451</v>
      </c>
      <c r="AJ686" s="128" t="s">
        <v>3454</v>
      </c>
      <c r="AK686" s="128" t="s">
        <v>3453</v>
      </c>
      <c r="AL686" s="128" t="s">
        <v>3460</v>
      </c>
      <c r="AM686" s="128" t="s">
        <v>3459</v>
      </c>
      <c r="AN686" s="128" t="s">
        <v>3456</v>
      </c>
      <c r="AO686" s="128" t="s">
        <v>3457</v>
      </c>
      <c r="AP686" s="128" t="s">
        <v>3458</v>
      </c>
      <c r="AQ686" s="191"/>
    </row>
    <row r="687" spans="1:43" s="16" customFormat="1" ht="27.75">
      <c r="A687" s="43">
        <v>680</v>
      </c>
      <c r="B687" s="44" t="s">
        <v>1801</v>
      </c>
      <c r="C687" s="44" t="s">
        <v>580</v>
      </c>
      <c r="D687" s="45" t="s">
        <v>1802</v>
      </c>
      <c r="E687" s="38">
        <v>18</v>
      </c>
      <c r="F687" s="48">
        <v>9.6</v>
      </c>
      <c r="G687" s="46">
        <v>18</v>
      </c>
      <c r="H687" s="46" t="s">
        <v>3373</v>
      </c>
      <c r="I687" s="48">
        <v>10.4</v>
      </c>
      <c r="J687" s="46">
        <v>30</v>
      </c>
      <c r="K687" s="46" t="s">
        <v>3373</v>
      </c>
      <c r="L687" s="84">
        <f t="shared" si="166"/>
        <v>10</v>
      </c>
      <c r="M687" s="38">
        <f t="shared" si="167"/>
        <v>60</v>
      </c>
      <c r="N687" s="38">
        <f t="shared" si="168"/>
        <v>2</v>
      </c>
      <c r="O687" s="38">
        <f t="shared" si="169"/>
        <v>1</v>
      </c>
      <c r="P687" s="48">
        <v>10.76</v>
      </c>
      <c r="Q687" s="46">
        <v>30</v>
      </c>
      <c r="R687" s="46" t="s">
        <v>3372</v>
      </c>
      <c r="S687" s="48">
        <v>11.48</v>
      </c>
      <c r="T687" s="46">
        <v>30</v>
      </c>
      <c r="U687" s="46" t="s">
        <v>3372</v>
      </c>
      <c r="V687" s="48">
        <f t="shared" si="170"/>
        <v>11.120000000000001</v>
      </c>
      <c r="W687" s="46">
        <f t="shared" si="171"/>
        <v>60</v>
      </c>
      <c r="X687" s="46">
        <f t="shared" si="172"/>
        <v>0</v>
      </c>
      <c r="Y687" s="46">
        <f t="shared" si="173"/>
        <v>0</v>
      </c>
      <c r="Z687" s="46">
        <f t="shared" si="174"/>
        <v>2</v>
      </c>
      <c r="AA687" s="46">
        <f t="shared" si="175"/>
        <v>1</v>
      </c>
      <c r="AB687" s="46">
        <f t="shared" si="176"/>
        <v>3</v>
      </c>
      <c r="AC687" s="48">
        <f>IF(AB687=0,1,IF(AB687=1,0.99,IF(AB687=2,0.98,IF(AB687=3,0.97,IF(AB687=4,0.96,IF(AB687=5,0.95,IF(AB687=6,0.94)))))))</f>
        <v>0.97</v>
      </c>
      <c r="AD687" s="48">
        <f t="shared" si="177"/>
        <v>10.56</v>
      </c>
      <c r="AE687" s="48">
        <f t="shared" si="178"/>
        <v>10.2432</v>
      </c>
      <c r="AF687" s="46">
        <f t="shared" si="179"/>
        <v>120</v>
      </c>
      <c r="AG687" s="128" t="s">
        <v>3456</v>
      </c>
      <c r="AH687" s="128" t="s">
        <v>3452</v>
      </c>
      <c r="AI687" s="128" t="s">
        <v>3453</v>
      </c>
      <c r="AJ687" s="128" t="s">
        <v>3460</v>
      </c>
      <c r="AK687" s="128" t="s">
        <v>3459</v>
      </c>
      <c r="AL687" s="128" t="s">
        <v>3455</v>
      </c>
      <c r="AM687" s="128" t="s">
        <v>3451</v>
      </c>
      <c r="AN687" s="128" t="s">
        <v>3454</v>
      </c>
      <c r="AO687" s="128" t="s">
        <v>3457</v>
      </c>
      <c r="AP687" s="128" t="s">
        <v>3458</v>
      </c>
      <c r="AQ687" s="191"/>
    </row>
    <row r="688" spans="1:43" s="16" customFormat="1" ht="27.75">
      <c r="A688" s="43">
        <v>681</v>
      </c>
      <c r="B688" s="44" t="s">
        <v>714</v>
      </c>
      <c r="C688" s="44" t="s">
        <v>3483</v>
      </c>
      <c r="D688" s="45" t="s">
        <v>1803</v>
      </c>
      <c r="E688" s="38">
        <v>18</v>
      </c>
      <c r="F688" s="48">
        <v>13.52</v>
      </c>
      <c r="G688" s="46">
        <v>30</v>
      </c>
      <c r="H688" s="46" t="s">
        <v>3372</v>
      </c>
      <c r="I688" s="48">
        <v>9.5299999999999994</v>
      </c>
      <c r="J688" s="46">
        <v>12</v>
      </c>
      <c r="K688" s="46" t="s">
        <v>3372</v>
      </c>
      <c r="L688" s="84">
        <f t="shared" si="166"/>
        <v>11.524999999999999</v>
      </c>
      <c r="M688" s="38">
        <f t="shared" si="167"/>
        <v>60</v>
      </c>
      <c r="N688" s="38">
        <f t="shared" si="168"/>
        <v>0</v>
      </c>
      <c r="O688" s="38">
        <f t="shared" si="169"/>
        <v>1</v>
      </c>
      <c r="P688" s="48">
        <v>10.050000000000001</v>
      </c>
      <c r="Q688" s="46">
        <v>30</v>
      </c>
      <c r="R688" s="46" t="s">
        <v>3373</v>
      </c>
      <c r="S688" s="48">
        <v>14.11</v>
      </c>
      <c r="T688" s="46">
        <v>30</v>
      </c>
      <c r="U688" s="46" t="s">
        <v>3372</v>
      </c>
      <c r="V688" s="48">
        <f t="shared" si="170"/>
        <v>12.08</v>
      </c>
      <c r="W688" s="46">
        <f t="shared" si="171"/>
        <v>60</v>
      </c>
      <c r="X688" s="46">
        <f t="shared" si="172"/>
        <v>1</v>
      </c>
      <c r="Y688" s="46">
        <f t="shared" si="173"/>
        <v>0</v>
      </c>
      <c r="Z688" s="46">
        <f t="shared" si="174"/>
        <v>1</v>
      </c>
      <c r="AA688" s="46">
        <f t="shared" si="175"/>
        <v>1</v>
      </c>
      <c r="AB688" s="46">
        <f t="shared" si="176"/>
        <v>2</v>
      </c>
      <c r="AC688" s="48">
        <f>IF(AB688=0,1,IF(AB688=1,0.99,IF(AB688=2,0.98,IF(AB688=3,0.97,IF(AB688=4,0.96,IF(AB688=5,0.95,IF(AB688=6,0.94)))))))</f>
        <v>0.98</v>
      </c>
      <c r="AD688" s="48">
        <f t="shared" si="177"/>
        <v>11.802499999999998</v>
      </c>
      <c r="AE688" s="48">
        <f t="shared" si="178"/>
        <v>11.566449999999998</v>
      </c>
      <c r="AF688" s="46">
        <f t="shared" si="179"/>
        <v>120</v>
      </c>
      <c r="AG688" s="128" t="s">
        <v>3453</v>
      </c>
      <c r="AH688" s="128" t="s">
        <v>3455</v>
      </c>
      <c r="AI688" s="128" t="s">
        <v>3451</v>
      </c>
      <c r="AJ688" s="128" t="s">
        <v>3456</v>
      </c>
      <c r="AK688" s="128" t="s">
        <v>3452</v>
      </c>
      <c r="AL688" s="128" t="s">
        <v>3457</v>
      </c>
      <c r="AM688" s="128" t="s">
        <v>3454</v>
      </c>
      <c r="AN688" s="128" t="s">
        <v>3459</v>
      </c>
      <c r="AO688" s="128" t="s">
        <v>3460</v>
      </c>
      <c r="AP688" s="128" t="s">
        <v>3458</v>
      </c>
      <c r="AQ688" s="191"/>
    </row>
    <row r="689" spans="1:43" s="16" customFormat="1" ht="27.75">
      <c r="A689" s="43">
        <v>682</v>
      </c>
      <c r="B689" s="37" t="s">
        <v>1807</v>
      </c>
      <c r="C689" s="37" t="s">
        <v>233</v>
      </c>
      <c r="D689" s="38" t="s">
        <v>1808</v>
      </c>
      <c r="E689" s="38">
        <v>18</v>
      </c>
      <c r="F689" s="48">
        <v>11.09</v>
      </c>
      <c r="G689" s="46">
        <v>30</v>
      </c>
      <c r="H689" s="46" t="s">
        <v>3373</v>
      </c>
      <c r="I689" s="48">
        <v>11.76</v>
      </c>
      <c r="J689" s="46">
        <v>30</v>
      </c>
      <c r="K689" s="46" t="s">
        <v>3372</v>
      </c>
      <c r="L689" s="84">
        <f t="shared" si="166"/>
        <v>11.425000000000001</v>
      </c>
      <c r="M689" s="38">
        <f t="shared" si="167"/>
        <v>60</v>
      </c>
      <c r="N689" s="38">
        <f t="shared" si="168"/>
        <v>1</v>
      </c>
      <c r="O689" s="38">
        <f t="shared" si="169"/>
        <v>0</v>
      </c>
      <c r="P689" s="48">
        <v>13.72</v>
      </c>
      <c r="Q689" s="46">
        <v>30</v>
      </c>
      <c r="R689" s="46" t="s">
        <v>3372</v>
      </c>
      <c r="S689" s="48">
        <v>13.22</v>
      </c>
      <c r="T689" s="46">
        <v>30</v>
      </c>
      <c r="U689" s="46" t="s">
        <v>3372</v>
      </c>
      <c r="V689" s="48">
        <f t="shared" si="170"/>
        <v>13.47</v>
      </c>
      <c r="W689" s="46">
        <f t="shared" si="171"/>
        <v>60</v>
      </c>
      <c r="X689" s="46">
        <f t="shared" si="172"/>
        <v>0</v>
      </c>
      <c r="Y689" s="46">
        <f t="shared" si="173"/>
        <v>0</v>
      </c>
      <c r="Z689" s="46">
        <f t="shared" si="174"/>
        <v>1</v>
      </c>
      <c r="AA689" s="46">
        <f t="shared" si="175"/>
        <v>0</v>
      </c>
      <c r="AB689" s="46">
        <f t="shared" si="176"/>
        <v>1</v>
      </c>
      <c r="AC689" s="48">
        <f>IF(AB689=0,1,IF(AB689=1,0.99,IF(AB689=2,0.98,IF(AB689=3,0.97,IF(AB689=4,0.96,IF(AB689=5,0.95,IF(AB689=6,0.94)))))))</f>
        <v>0.99</v>
      </c>
      <c r="AD689" s="48">
        <f t="shared" si="177"/>
        <v>12.447500000000002</v>
      </c>
      <c r="AE689" s="48">
        <f t="shared" si="178"/>
        <v>12.323025000000001</v>
      </c>
      <c r="AF689" s="46">
        <f t="shared" si="179"/>
        <v>120</v>
      </c>
      <c r="AG689" s="128" t="s">
        <v>3453</v>
      </c>
      <c r="AH689" s="128" t="s">
        <v>3451</v>
      </c>
      <c r="AI689" s="128" t="s">
        <v>3455</v>
      </c>
      <c r="AJ689" s="128" t="s">
        <v>3456</v>
      </c>
      <c r="AK689" s="128" t="s">
        <v>3454</v>
      </c>
      <c r="AL689" s="128" t="s">
        <v>3457</v>
      </c>
      <c r="AM689" s="128" t="s">
        <v>3452</v>
      </c>
      <c r="AN689" s="128" t="s">
        <v>3459</v>
      </c>
      <c r="AO689" s="128" t="s">
        <v>3460</v>
      </c>
      <c r="AP689" s="128" t="s">
        <v>3458</v>
      </c>
      <c r="AQ689" s="191"/>
    </row>
    <row r="690" spans="1:43" s="16" customFormat="1" ht="27.75">
      <c r="A690" s="43">
        <v>683</v>
      </c>
      <c r="B690" s="37" t="s">
        <v>1809</v>
      </c>
      <c r="C690" s="37" t="s">
        <v>1500</v>
      </c>
      <c r="D690" s="45" t="s">
        <v>1810</v>
      </c>
      <c r="E690" s="38">
        <v>18</v>
      </c>
      <c r="F690" s="48">
        <v>12.33</v>
      </c>
      <c r="G690" s="46">
        <v>30</v>
      </c>
      <c r="H690" s="46" t="s">
        <v>3373</v>
      </c>
      <c r="I690" s="48">
        <v>8.44</v>
      </c>
      <c r="J690" s="46">
        <v>20</v>
      </c>
      <c r="K690" s="46" t="s">
        <v>3372</v>
      </c>
      <c r="L690" s="84">
        <f t="shared" si="166"/>
        <v>10.385</v>
      </c>
      <c r="M690" s="38">
        <f t="shared" si="167"/>
        <v>60</v>
      </c>
      <c r="N690" s="38">
        <f t="shared" si="168"/>
        <v>1</v>
      </c>
      <c r="O690" s="38">
        <f t="shared" si="169"/>
        <v>1</v>
      </c>
      <c r="P690" s="48">
        <v>10.06</v>
      </c>
      <c r="Q690" s="46">
        <v>30</v>
      </c>
      <c r="R690" s="46" t="s">
        <v>3372</v>
      </c>
      <c r="S690" s="48">
        <v>10.78</v>
      </c>
      <c r="T690" s="46">
        <v>30</v>
      </c>
      <c r="U690" s="46" t="s">
        <v>3372</v>
      </c>
      <c r="V690" s="48">
        <f t="shared" si="170"/>
        <v>10.42</v>
      </c>
      <c r="W690" s="46">
        <f t="shared" si="171"/>
        <v>60</v>
      </c>
      <c r="X690" s="46">
        <f t="shared" si="172"/>
        <v>0</v>
      </c>
      <c r="Y690" s="46">
        <f t="shared" si="173"/>
        <v>0</v>
      </c>
      <c r="Z690" s="46">
        <f t="shared" si="174"/>
        <v>1</v>
      </c>
      <c r="AA690" s="46">
        <f t="shared" si="175"/>
        <v>1</v>
      </c>
      <c r="AB690" s="46">
        <f t="shared" si="176"/>
        <v>2</v>
      </c>
      <c r="AC690" s="48">
        <f>IF(AB690=0,0.86,IF(AB690=1,0.85,IF(AB690=2,0.84,IF(AB690=3,0.83,IF(AB690=4,0.82,IF(AB690=5,0.81,IF(AB690=6,0.8)))))))</f>
        <v>0.84</v>
      </c>
      <c r="AD690" s="48">
        <f t="shared" si="177"/>
        <v>10.4025</v>
      </c>
      <c r="AE690" s="48">
        <f t="shared" si="178"/>
        <v>8.7380999999999993</v>
      </c>
      <c r="AF690" s="46">
        <f t="shared" si="179"/>
        <v>120</v>
      </c>
      <c r="AG690" s="128" t="s">
        <v>3452</v>
      </c>
      <c r="AH690" s="128" t="s">
        <v>3457</v>
      </c>
      <c r="AI690" s="128" t="s">
        <v>3456</v>
      </c>
      <c r="AJ690" s="128" t="s">
        <v>3454</v>
      </c>
      <c r="AK690" s="128" t="s">
        <v>3455</v>
      </c>
      <c r="AL690" s="128" t="s">
        <v>3453</v>
      </c>
      <c r="AM690" s="128" t="s">
        <v>3460</v>
      </c>
      <c r="AN690" s="128" t="s">
        <v>3459</v>
      </c>
      <c r="AO690" s="128" t="s">
        <v>3458</v>
      </c>
      <c r="AP690" s="128" t="s">
        <v>3451</v>
      </c>
      <c r="AQ690" s="191"/>
    </row>
    <row r="691" spans="1:43" s="21" customFormat="1" ht="27.75">
      <c r="A691" s="45">
        <v>684</v>
      </c>
      <c r="B691" s="44" t="s">
        <v>1811</v>
      </c>
      <c r="C691" s="44" t="s">
        <v>1812</v>
      </c>
      <c r="D691" s="45" t="s">
        <v>1813</v>
      </c>
      <c r="E691" s="45">
        <v>18</v>
      </c>
      <c r="F691" s="56">
        <v>12.4</v>
      </c>
      <c r="G691" s="50">
        <v>30</v>
      </c>
      <c r="H691" s="50" t="s">
        <v>3372</v>
      </c>
      <c r="I691" s="56">
        <v>14.28</v>
      </c>
      <c r="J691" s="50">
        <v>30</v>
      </c>
      <c r="K691" s="50" t="s">
        <v>3372</v>
      </c>
      <c r="L691" s="94">
        <f t="shared" si="166"/>
        <v>13.34</v>
      </c>
      <c r="M691" s="45">
        <f t="shared" si="167"/>
        <v>60</v>
      </c>
      <c r="N691" s="45">
        <f t="shared" si="168"/>
        <v>0</v>
      </c>
      <c r="O691" s="45">
        <f t="shared" si="169"/>
        <v>0</v>
      </c>
      <c r="P691" s="56">
        <v>13.82</v>
      </c>
      <c r="Q691" s="50">
        <v>30</v>
      </c>
      <c r="R691" s="50" t="s">
        <v>3372</v>
      </c>
      <c r="S691" s="56">
        <v>15.78</v>
      </c>
      <c r="T691" s="50">
        <v>30</v>
      </c>
      <c r="U691" s="50" t="s">
        <v>3372</v>
      </c>
      <c r="V691" s="56">
        <f t="shared" si="170"/>
        <v>14.8</v>
      </c>
      <c r="W691" s="50">
        <f t="shared" si="171"/>
        <v>60</v>
      </c>
      <c r="X691" s="50">
        <f t="shared" si="172"/>
        <v>0</v>
      </c>
      <c r="Y691" s="50">
        <f t="shared" si="173"/>
        <v>0</v>
      </c>
      <c r="Z691" s="50">
        <f t="shared" si="174"/>
        <v>0</v>
      </c>
      <c r="AA691" s="50">
        <f t="shared" si="175"/>
        <v>0</v>
      </c>
      <c r="AB691" s="50">
        <f t="shared" si="176"/>
        <v>0</v>
      </c>
      <c r="AC691" s="56">
        <f>IF(AB691=0,1,IF(AB691=1,0.99,IF(AB691=2,0.98,IF(AB691=3,0.97,IF(AB691=4,0.96,IF(AB691=5,0.95,IF(AB691=6,0.94)))))))</f>
        <v>1</v>
      </c>
      <c r="AD691" s="56">
        <f t="shared" si="177"/>
        <v>14.07</v>
      </c>
      <c r="AE691" s="56">
        <f t="shared" si="178"/>
        <v>14.07</v>
      </c>
      <c r="AF691" s="50">
        <f t="shared" si="179"/>
        <v>120</v>
      </c>
      <c r="AG691" s="128" t="s">
        <v>3451</v>
      </c>
      <c r="AH691" s="128" t="s">
        <v>3453</v>
      </c>
      <c r="AI691" s="128" t="s">
        <v>3455</v>
      </c>
      <c r="AJ691" s="128" t="s">
        <v>3452</v>
      </c>
      <c r="AK691" s="128" t="s">
        <v>3457</v>
      </c>
      <c r="AL691" s="128" t="s">
        <v>3454</v>
      </c>
      <c r="AM691" s="128" t="s">
        <v>3456</v>
      </c>
      <c r="AN691" s="128" t="s">
        <v>3459</v>
      </c>
      <c r="AO691" s="128" t="s">
        <v>3460</v>
      </c>
      <c r="AP691" s="128" t="s">
        <v>3458</v>
      </c>
      <c r="AQ691" s="257"/>
    </row>
    <row r="692" spans="1:43" s="16" customFormat="1" ht="27.75">
      <c r="A692" s="43">
        <v>685</v>
      </c>
      <c r="B692" s="44" t="s">
        <v>112</v>
      </c>
      <c r="C692" s="44" t="s">
        <v>348</v>
      </c>
      <c r="D692" s="45" t="s">
        <v>1814</v>
      </c>
      <c r="E692" s="38">
        <v>18</v>
      </c>
      <c r="F692" s="48">
        <v>10</v>
      </c>
      <c r="G692" s="46">
        <v>30</v>
      </c>
      <c r="H692" s="46" t="s">
        <v>3373</v>
      </c>
      <c r="I692" s="48">
        <v>10</v>
      </c>
      <c r="J692" s="46">
        <v>30</v>
      </c>
      <c r="K692" s="46" t="s">
        <v>3373</v>
      </c>
      <c r="L692" s="84">
        <f t="shared" si="166"/>
        <v>10</v>
      </c>
      <c r="M692" s="38">
        <f t="shared" si="167"/>
        <v>60</v>
      </c>
      <c r="N692" s="38">
        <f t="shared" si="168"/>
        <v>2</v>
      </c>
      <c r="O692" s="38">
        <f t="shared" si="169"/>
        <v>0</v>
      </c>
      <c r="P692" s="48">
        <v>9.23</v>
      </c>
      <c r="Q692" s="46">
        <v>12</v>
      </c>
      <c r="R692" s="46" t="s">
        <v>3373</v>
      </c>
      <c r="S692" s="48">
        <v>11.42</v>
      </c>
      <c r="T692" s="46">
        <v>30</v>
      </c>
      <c r="U692" s="46" t="s">
        <v>3372</v>
      </c>
      <c r="V692" s="48">
        <f t="shared" si="170"/>
        <v>10.324999999999999</v>
      </c>
      <c r="W692" s="46">
        <f t="shared" si="171"/>
        <v>60</v>
      </c>
      <c r="X692" s="46">
        <f t="shared" si="172"/>
        <v>1</v>
      </c>
      <c r="Y692" s="46">
        <f t="shared" si="173"/>
        <v>1</v>
      </c>
      <c r="Z692" s="46">
        <f t="shared" si="174"/>
        <v>3</v>
      </c>
      <c r="AA692" s="46">
        <f t="shared" si="175"/>
        <v>1</v>
      </c>
      <c r="AB692" s="46">
        <f t="shared" si="176"/>
        <v>4</v>
      </c>
      <c r="AC692" s="48">
        <f>IF(AB692=0,0.93,IF(AB692=1,0.92,IF(AB692=2,0.91,IF(AB692=3,0.9,IF(AB692=4,0.89,IF(AB692=5,0.88,IF(AB692=6,0.87)))))))</f>
        <v>0.89</v>
      </c>
      <c r="AD692" s="48">
        <f t="shared" si="177"/>
        <v>10.1625</v>
      </c>
      <c r="AE692" s="48">
        <f t="shared" si="178"/>
        <v>9.0446249999999999</v>
      </c>
      <c r="AF692" s="46">
        <f t="shared" si="179"/>
        <v>120</v>
      </c>
      <c r="AG692" s="128" t="s">
        <v>3452</v>
      </c>
      <c r="AH692" s="128" t="s">
        <v>3455</v>
      </c>
      <c r="AI692" s="128" t="s">
        <v>3456</v>
      </c>
      <c r="AJ692" s="128" t="s">
        <v>3453</v>
      </c>
      <c r="AK692" s="128" t="s">
        <v>3451</v>
      </c>
      <c r="AL692" s="128" t="s">
        <v>3454</v>
      </c>
      <c r="AM692" s="128" t="s">
        <v>3457</v>
      </c>
      <c r="AN692" s="128" t="s">
        <v>3460</v>
      </c>
      <c r="AO692" s="128" t="s">
        <v>3459</v>
      </c>
      <c r="AP692" s="128" t="s">
        <v>3458</v>
      </c>
      <c r="AQ692" s="191"/>
    </row>
    <row r="693" spans="1:43" s="16" customFormat="1" ht="27.75">
      <c r="A693" s="43">
        <v>686</v>
      </c>
      <c r="B693" s="44" t="s">
        <v>1804</v>
      </c>
      <c r="C693" s="44" t="s">
        <v>1805</v>
      </c>
      <c r="D693" s="45" t="s">
        <v>1806</v>
      </c>
      <c r="E693" s="38">
        <v>18</v>
      </c>
      <c r="F693" s="48">
        <v>10.81</v>
      </c>
      <c r="G693" s="46">
        <v>30</v>
      </c>
      <c r="H693" s="46" t="s">
        <v>3372</v>
      </c>
      <c r="I693" s="48">
        <v>9.2899999999999991</v>
      </c>
      <c r="J693" s="46">
        <v>18</v>
      </c>
      <c r="K693" s="46" t="s">
        <v>3373</v>
      </c>
      <c r="L693" s="84">
        <f t="shared" si="166"/>
        <v>10.050000000000001</v>
      </c>
      <c r="M693" s="38">
        <f t="shared" si="167"/>
        <v>60</v>
      </c>
      <c r="N693" s="38">
        <f t="shared" si="168"/>
        <v>1</v>
      </c>
      <c r="O693" s="38">
        <f t="shared" si="169"/>
        <v>1</v>
      </c>
      <c r="P693" s="48">
        <v>9.7200000000000006</v>
      </c>
      <c r="Q693" s="46">
        <v>12</v>
      </c>
      <c r="R693" s="46" t="s">
        <v>3373</v>
      </c>
      <c r="S693" s="48">
        <v>14.15</v>
      </c>
      <c r="T693" s="46">
        <v>30</v>
      </c>
      <c r="U693" s="46" t="s">
        <v>3372</v>
      </c>
      <c r="V693" s="48">
        <f t="shared" si="170"/>
        <v>11.935</v>
      </c>
      <c r="W693" s="46">
        <f t="shared" si="171"/>
        <v>60</v>
      </c>
      <c r="X693" s="46">
        <f t="shared" si="172"/>
        <v>1</v>
      </c>
      <c r="Y693" s="46">
        <f t="shared" si="173"/>
        <v>1</v>
      </c>
      <c r="Z693" s="46">
        <f t="shared" si="174"/>
        <v>2</v>
      </c>
      <c r="AA693" s="46">
        <f t="shared" si="175"/>
        <v>2</v>
      </c>
      <c r="AB693" s="46">
        <f t="shared" si="176"/>
        <v>4</v>
      </c>
      <c r="AC693" s="48">
        <f>IF(AB693=0,0.93,IF(AB693=1,0.92,IF(AB693=2,0.91,IF(AB693=3,0.9,IF(AB693=4,0.89,IF(AB693=5,0.88,IF(AB693=6,0.87)))))))</f>
        <v>0.89</v>
      </c>
      <c r="AD693" s="48">
        <f t="shared" si="177"/>
        <v>10.9925</v>
      </c>
      <c r="AE693" s="48">
        <f t="shared" si="178"/>
        <v>9.7833249999999996</v>
      </c>
      <c r="AF693" s="46">
        <f t="shared" si="179"/>
        <v>120</v>
      </c>
      <c r="AG693" s="128" t="s">
        <v>3455</v>
      </c>
      <c r="AH693" s="128" t="s">
        <v>3453</v>
      </c>
      <c r="AI693" s="128" t="s">
        <v>3451</v>
      </c>
      <c r="AJ693" s="128" t="s">
        <v>3457</v>
      </c>
      <c r="AK693" s="128" t="s">
        <v>3452</v>
      </c>
      <c r="AL693" s="128" t="s">
        <v>3456</v>
      </c>
      <c r="AM693" s="128" t="s">
        <v>3454</v>
      </c>
      <c r="AN693" s="128" t="s">
        <v>3460</v>
      </c>
      <c r="AO693" s="128" t="s">
        <v>3458</v>
      </c>
      <c r="AP693" s="128" t="s">
        <v>3459</v>
      </c>
      <c r="AQ693" s="191"/>
    </row>
    <row r="694" spans="1:43" s="16" customFormat="1" ht="27.75">
      <c r="A694" s="43">
        <v>687</v>
      </c>
      <c r="B694" s="44" t="s">
        <v>1815</v>
      </c>
      <c r="C694" s="44" t="s">
        <v>1208</v>
      </c>
      <c r="D694" s="45" t="s">
        <v>1816</v>
      </c>
      <c r="E694" s="38">
        <v>18</v>
      </c>
      <c r="F694" s="48">
        <v>10</v>
      </c>
      <c r="G694" s="46">
        <v>30</v>
      </c>
      <c r="H694" s="46" t="s">
        <v>3373</v>
      </c>
      <c r="I694" s="48">
        <v>10</v>
      </c>
      <c r="J694" s="46">
        <v>30</v>
      </c>
      <c r="K694" s="46" t="s">
        <v>3373</v>
      </c>
      <c r="L694" s="84">
        <f t="shared" si="166"/>
        <v>10</v>
      </c>
      <c r="M694" s="38">
        <f t="shared" si="167"/>
        <v>60</v>
      </c>
      <c r="N694" s="38">
        <f t="shared" si="168"/>
        <v>2</v>
      </c>
      <c r="O694" s="38">
        <f t="shared" si="169"/>
        <v>0</v>
      </c>
      <c r="P694" s="48">
        <v>11.34</v>
      </c>
      <c r="Q694" s="46">
        <v>30</v>
      </c>
      <c r="R694" s="46" t="s">
        <v>3372</v>
      </c>
      <c r="S694" s="48">
        <v>11.24</v>
      </c>
      <c r="T694" s="46">
        <v>30</v>
      </c>
      <c r="U694" s="46" t="s">
        <v>3373</v>
      </c>
      <c r="V694" s="48">
        <f t="shared" si="170"/>
        <v>11.29</v>
      </c>
      <c r="W694" s="46">
        <f t="shared" si="171"/>
        <v>60</v>
      </c>
      <c r="X694" s="46">
        <f t="shared" si="172"/>
        <v>1</v>
      </c>
      <c r="Y694" s="46">
        <f t="shared" si="173"/>
        <v>0</v>
      </c>
      <c r="Z694" s="46">
        <f t="shared" si="174"/>
        <v>3</v>
      </c>
      <c r="AA694" s="46">
        <f t="shared" si="175"/>
        <v>0</v>
      </c>
      <c r="AB694" s="46">
        <f t="shared" si="176"/>
        <v>3</v>
      </c>
      <c r="AC694" s="48">
        <f>IF(AB694=0,0.93,IF(AB694=1,0.92,IF(AB694=2,0.91,IF(AB694=3,0.9,IF(AB694=4,0.89,IF(AB694=5,0.88,IF(AB694=6,0.87)))))))</f>
        <v>0.9</v>
      </c>
      <c r="AD694" s="48">
        <f t="shared" si="177"/>
        <v>10.645</v>
      </c>
      <c r="AE694" s="48">
        <f t="shared" si="178"/>
        <v>9.5805000000000007</v>
      </c>
      <c r="AF694" s="46">
        <f t="shared" si="179"/>
        <v>120</v>
      </c>
      <c r="AG694" s="128" t="s">
        <v>3452</v>
      </c>
      <c r="AH694" s="128" t="s">
        <v>3454</v>
      </c>
      <c r="AI694" s="128" t="s">
        <v>3455</v>
      </c>
      <c r="AJ694" s="128" t="s">
        <v>3451</v>
      </c>
      <c r="AK694" s="128" t="s">
        <v>3457</v>
      </c>
      <c r="AL694" s="128" t="s">
        <v>3456</v>
      </c>
      <c r="AM694" s="128" t="s">
        <v>3460</v>
      </c>
      <c r="AN694" s="128" t="s">
        <v>3453</v>
      </c>
      <c r="AO694" s="128" t="s">
        <v>3459</v>
      </c>
      <c r="AP694" s="128" t="s">
        <v>3458</v>
      </c>
      <c r="AQ694" s="191"/>
    </row>
    <row r="695" spans="1:43" s="16" customFormat="1" ht="27.75">
      <c r="A695" s="43">
        <v>688</v>
      </c>
      <c r="B695" s="37" t="s">
        <v>1817</v>
      </c>
      <c r="C695" s="37" t="s">
        <v>59</v>
      </c>
      <c r="D695" s="38" t="s">
        <v>1818</v>
      </c>
      <c r="E695" s="38">
        <v>18</v>
      </c>
      <c r="F695" s="48">
        <v>16.559999999999999</v>
      </c>
      <c r="G695" s="46">
        <v>30</v>
      </c>
      <c r="H695" s="46" t="s">
        <v>3373</v>
      </c>
      <c r="I695" s="48">
        <v>16.170000000000002</v>
      </c>
      <c r="J695" s="46">
        <v>30</v>
      </c>
      <c r="K695" s="46" t="s">
        <v>3372</v>
      </c>
      <c r="L695" s="84">
        <f t="shared" si="166"/>
        <v>16.365000000000002</v>
      </c>
      <c r="M695" s="38">
        <f t="shared" si="167"/>
        <v>60</v>
      </c>
      <c r="N695" s="38">
        <f t="shared" si="168"/>
        <v>1</v>
      </c>
      <c r="O695" s="38">
        <f t="shared" si="169"/>
        <v>0</v>
      </c>
      <c r="P695" s="48">
        <v>16.53</v>
      </c>
      <c r="Q695" s="46">
        <v>30</v>
      </c>
      <c r="R695" s="46" t="s">
        <v>3372</v>
      </c>
      <c r="S695" s="48">
        <v>16.72</v>
      </c>
      <c r="T695" s="46">
        <v>30</v>
      </c>
      <c r="U695" s="46" t="s">
        <v>3372</v>
      </c>
      <c r="V695" s="48">
        <f t="shared" si="170"/>
        <v>16.625</v>
      </c>
      <c r="W695" s="46">
        <f t="shared" si="171"/>
        <v>60</v>
      </c>
      <c r="X695" s="46">
        <f t="shared" si="172"/>
        <v>0</v>
      </c>
      <c r="Y695" s="46">
        <f t="shared" si="173"/>
        <v>0</v>
      </c>
      <c r="Z695" s="46">
        <f t="shared" si="174"/>
        <v>1</v>
      </c>
      <c r="AA695" s="46">
        <f t="shared" si="175"/>
        <v>0</v>
      </c>
      <c r="AB695" s="46">
        <f t="shared" si="176"/>
        <v>1</v>
      </c>
      <c r="AC695" s="48">
        <f>IF(AB695=0,1,IF(AB695=1,0.99,IF(AB695=2,0.98,IF(AB695=3,0.97,IF(AB695=4,0.96,IF(AB695=5,0.95,IF(AB695=6,0.94)))))))</f>
        <v>0.99</v>
      </c>
      <c r="AD695" s="48">
        <f t="shared" si="177"/>
        <v>16.495000000000001</v>
      </c>
      <c r="AE695" s="48">
        <f t="shared" si="178"/>
        <v>16.33005</v>
      </c>
      <c r="AF695" s="46">
        <f t="shared" si="179"/>
        <v>120</v>
      </c>
      <c r="AG695" s="128" t="s">
        <v>3453</v>
      </c>
      <c r="AH695" s="128" t="s">
        <v>3455</v>
      </c>
      <c r="AI695" s="128" t="s">
        <v>3451</v>
      </c>
      <c r="AJ695" s="128" t="s">
        <v>3452</v>
      </c>
      <c r="AK695" s="128" t="s">
        <v>3460</v>
      </c>
      <c r="AL695" s="128" t="s">
        <v>3454</v>
      </c>
      <c r="AM695" s="128" t="s">
        <v>3457</v>
      </c>
      <c r="AN695" s="128" t="s">
        <v>3459</v>
      </c>
      <c r="AO695" s="128" t="s">
        <v>3458</v>
      </c>
      <c r="AP695" s="128" t="s">
        <v>3456</v>
      </c>
      <c r="AQ695" s="191"/>
    </row>
    <row r="696" spans="1:43" s="16" customFormat="1" ht="27.75">
      <c r="A696" s="43">
        <v>689</v>
      </c>
      <c r="B696" s="44" t="s">
        <v>1819</v>
      </c>
      <c r="C696" s="44" t="s">
        <v>1820</v>
      </c>
      <c r="D696" s="45" t="s">
        <v>1821</v>
      </c>
      <c r="E696" s="38">
        <v>18</v>
      </c>
      <c r="F696" s="48">
        <v>13.58</v>
      </c>
      <c r="G696" s="46">
        <v>30</v>
      </c>
      <c r="H696" s="46" t="s">
        <v>3372</v>
      </c>
      <c r="I696" s="48">
        <v>9.4499999999999993</v>
      </c>
      <c r="J696" s="46">
        <v>12</v>
      </c>
      <c r="K696" s="46" t="s">
        <v>3372</v>
      </c>
      <c r="L696" s="84">
        <f t="shared" si="166"/>
        <v>11.515000000000001</v>
      </c>
      <c r="M696" s="38">
        <f t="shared" si="167"/>
        <v>60</v>
      </c>
      <c r="N696" s="38">
        <f t="shared" si="168"/>
        <v>0</v>
      </c>
      <c r="O696" s="38">
        <f t="shared" si="169"/>
        <v>1</v>
      </c>
      <c r="P696" s="48">
        <v>10.25</v>
      </c>
      <c r="Q696" s="46">
        <v>30</v>
      </c>
      <c r="R696" s="46" t="s">
        <v>3372</v>
      </c>
      <c r="S696" s="48">
        <v>10.66</v>
      </c>
      <c r="T696" s="46">
        <v>30</v>
      </c>
      <c r="U696" s="46" t="s">
        <v>3372</v>
      </c>
      <c r="V696" s="48">
        <f t="shared" si="170"/>
        <v>10.455</v>
      </c>
      <c r="W696" s="46">
        <f t="shared" si="171"/>
        <v>60</v>
      </c>
      <c r="X696" s="46">
        <f t="shared" si="172"/>
        <v>0</v>
      </c>
      <c r="Y696" s="46">
        <f t="shared" si="173"/>
        <v>0</v>
      </c>
      <c r="Z696" s="46">
        <f t="shared" si="174"/>
        <v>0</v>
      </c>
      <c r="AA696" s="46">
        <f t="shared" si="175"/>
        <v>1</v>
      </c>
      <c r="AB696" s="46">
        <f t="shared" si="176"/>
        <v>1</v>
      </c>
      <c r="AC696" s="48">
        <f>IF(AB696=0,1,IF(AB696=1,0.99,IF(AB696=2,0.98,IF(AB696=3,0.97,IF(AB696=4,0.96,IF(AB696=5,0.95,IF(AB696=6,0.94)))))))</f>
        <v>0.99</v>
      </c>
      <c r="AD696" s="48">
        <f t="shared" si="177"/>
        <v>10.984999999999999</v>
      </c>
      <c r="AE696" s="48">
        <f t="shared" si="178"/>
        <v>10.87515</v>
      </c>
      <c r="AF696" s="46">
        <f t="shared" si="179"/>
        <v>120</v>
      </c>
      <c r="AG696" s="128" t="s">
        <v>3451</v>
      </c>
      <c r="AH696" s="128" t="s">
        <v>3453</v>
      </c>
      <c r="AI696" s="128" t="s">
        <v>3455</v>
      </c>
      <c r="AJ696" s="128" t="s">
        <v>3456</v>
      </c>
      <c r="AK696" s="128" t="s">
        <v>3452</v>
      </c>
      <c r="AL696" s="128" t="s">
        <v>3454</v>
      </c>
      <c r="AM696" s="128" t="s">
        <v>3460</v>
      </c>
      <c r="AN696" s="128" t="s">
        <v>3457</v>
      </c>
      <c r="AO696" s="128" t="s">
        <v>3458</v>
      </c>
      <c r="AP696" s="128" t="s">
        <v>3459</v>
      </c>
      <c r="AQ696" s="191"/>
    </row>
    <row r="697" spans="1:43" s="16" customFormat="1" ht="27.75">
      <c r="A697" s="43">
        <v>690</v>
      </c>
      <c r="B697" s="44" t="s">
        <v>1822</v>
      </c>
      <c r="C697" s="44" t="s">
        <v>1823</v>
      </c>
      <c r="D697" s="45" t="s">
        <v>1824</v>
      </c>
      <c r="E697" s="38">
        <v>18</v>
      </c>
      <c r="F697" s="48">
        <v>10.86</v>
      </c>
      <c r="G697" s="46">
        <v>30</v>
      </c>
      <c r="H697" s="46" t="s">
        <v>3373</v>
      </c>
      <c r="I697" s="48">
        <v>10.119999999999999</v>
      </c>
      <c r="J697" s="46">
        <v>30</v>
      </c>
      <c r="K697" s="46" t="s">
        <v>3373</v>
      </c>
      <c r="L697" s="84">
        <f t="shared" si="166"/>
        <v>10.489999999999998</v>
      </c>
      <c r="M697" s="38">
        <f t="shared" si="167"/>
        <v>60</v>
      </c>
      <c r="N697" s="38">
        <f t="shared" si="168"/>
        <v>2</v>
      </c>
      <c r="O697" s="38">
        <f t="shared" si="169"/>
        <v>0</v>
      </c>
      <c r="P697" s="48">
        <v>13.33</v>
      </c>
      <c r="Q697" s="46">
        <v>30</v>
      </c>
      <c r="R697" s="46" t="s">
        <v>3372</v>
      </c>
      <c r="S697" s="48">
        <v>14.62</v>
      </c>
      <c r="T697" s="46">
        <v>30</v>
      </c>
      <c r="U697" s="46" t="s">
        <v>3372</v>
      </c>
      <c r="V697" s="48">
        <f t="shared" si="170"/>
        <v>13.975</v>
      </c>
      <c r="W697" s="46">
        <f t="shared" si="171"/>
        <v>60</v>
      </c>
      <c r="X697" s="46">
        <f t="shared" si="172"/>
        <v>0</v>
      </c>
      <c r="Y697" s="46">
        <f t="shared" si="173"/>
        <v>0</v>
      </c>
      <c r="Z697" s="46">
        <f t="shared" si="174"/>
        <v>2</v>
      </c>
      <c r="AA697" s="46">
        <f t="shared" si="175"/>
        <v>0</v>
      </c>
      <c r="AB697" s="46">
        <f t="shared" si="176"/>
        <v>2</v>
      </c>
      <c r="AC697" s="48">
        <f>IF(AB697=0,0.93,IF(AB697=1,0.92,IF(AB697=2,0.91,IF(AB697=3,0.9,IF(AB697=4,0.89,IF(AB697=5,0.88,IF(AB697=6,0.87)))))))</f>
        <v>0.91</v>
      </c>
      <c r="AD697" s="48">
        <f t="shared" si="177"/>
        <v>12.232499999999998</v>
      </c>
      <c r="AE697" s="48">
        <f t="shared" si="178"/>
        <v>11.131574999999998</v>
      </c>
      <c r="AF697" s="46">
        <f t="shared" si="179"/>
        <v>120</v>
      </c>
      <c r="AG697" s="128" t="s">
        <v>3451</v>
      </c>
      <c r="AH697" s="128" t="s">
        <v>3455</v>
      </c>
      <c r="AI697" s="128" t="s">
        <v>3453</v>
      </c>
      <c r="AJ697" s="128" t="s">
        <v>3454</v>
      </c>
      <c r="AK697" s="128" t="s">
        <v>3457</v>
      </c>
      <c r="AL697" s="128" t="s">
        <v>3452</v>
      </c>
      <c r="AM697" s="128" t="s">
        <v>3456</v>
      </c>
      <c r="AN697" s="128" t="s">
        <v>3460</v>
      </c>
      <c r="AO697" s="128" t="s">
        <v>3458</v>
      </c>
      <c r="AP697" s="128" t="s">
        <v>3459</v>
      </c>
      <c r="AQ697" s="191"/>
    </row>
    <row r="698" spans="1:43" s="16" customFormat="1" ht="27.75">
      <c r="A698" s="43">
        <v>691</v>
      </c>
      <c r="B698" s="37" t="s">
        <v>1825</v>
      </c>
      <c r="C698" s="37" t="s">
        <v>1826</v>
      </c>
      <c r="D698" s="38" t="s">
        <v>3447</v>
      </c>
      <c r="E698" s="38">
        <v>18</v>
      </c>
      <c r="F698" s="48">
        <v>12.77</v>
      </c>
      <c r="G698" s="46">
        <v>30</v>
      </c>
      <c r="H698" s="46" t="s">
        <v>3372</v>
      </c>
      <c r="I698" s="48">
        <v>14.43</v>
      </c>
      <c r="J698" s="46">
        <v>30</v>
      </c>
      <c r="K698" s="46" t="s">
        <v>3372</v>
      </c>
      <c r="L698" s="84">
        <f t="shared" si="166"/>
        <v>13.6</v>
      </c>
      <c r="M698" s="38">
        <f t="shared" si="167"/>
        <v>60</v>
      </c>
      <c r="N698" s="38">
        <f t="shared" si="168"/>
        <v>0</v>
      </c>
      <c r="O698" s="38">
        <f t="shared" si="169"/>
        <v>0</v>
      </c>
      <c r="P698" s="48">
        <v>16.100000000000001</v>
      </c>
      <c r="Q698" s="46">
        <v>30</v>
      </c>
      <c r="R698" s="46" t="s">
        <v>3372</v>
      </c>
      <c r="S698" s="48">
        <v>17.350000000000001</v>
      </c>
      <c r="T698" s="46">
        <v>30</v>
      </c>
      <c r="U698" s="46" t="s">
        <v>3372</v>
      </c>
      <c r="V698" s="48">
        <f t="shared" si="170"/>
        <v>16.725000000000001</v>
      </c>
      <c r="W698" s="46">
        <f t="shared" si="171"/>
        <v>60</v>
      </c>
      <c r="X698" s="46">
        <f t="shared" si="172"/>
        <v>0</v>
      </c>
      <c r="Y698" s="46">
        <f t="shared" si="173"/>
        <v>0</v>
      </c>
      <c r="Z698" s="46">
        <f t="shared" si="174"/>
        <v>0</v>
      </c>
      <c r="AA698" s="46">
        <f t="shared" si="175"/>
        <v>0</v>
      </c>
      <c r="AB698" s="46">
        <f t="shared" si="176"/>
        <v>0</v>
      </c>
      <c r="AC698" s="48">
        <f>IF(AB698=0,1,IF(AB698=1,0.99,IF(AB698=2,0.98,IF(AB698=3,0.97,IF(AB698=4,0.96,IF(AB698=5,0.95,IF(AB698=6,0.94)))))))</f>
        <v>1</v>
      </c>
      <c r="AD698" s="48">
        <f t="shared" si="177"/>
        <v>15.162500000000001</v>
      </c>
      <c r="AE698" s="48">
        <f t="shared" si="178"/>
        <v>15.162500000000001</v>
      </c>
      <c r="AF698" s="46">
        <f t="shared" si="179"/>
        <v>120</v>
      </c>
      <c r="AG698" s="128" t="s">
        <v>3453</v>
      </c>
      <c r="AH698" s="128" t="s">
        <v>3455</v>
      </c>
      <c r="AI698" s="128" t="s">
        <v>3452</v>
      </c>
      <c r="AJ698" s="128" t="s">
        <v>3451</v>
      </c>
      <c r="AK698" s="128" t="s">
        <v>3454</v>
      </c>
      <c r="AL698" s="128" t="s">
        <v>3456</v>
      </c>
      <c r="AM698" s="128" t="s">
        <v>3459</v>
      </c>
      <c r="AN698" s="128" t="s">
        <v>3457</v>
      </c>
      <c r="AO698" s="128" t="s">
        <v>3460</v>
      </c>
      <c r="AP698" s="128" t="s">
        <v>3458</v>
      </c>
      <c r="AQ698" s="191"/>
    </row>
    <row r="699" spans="1:43" s="16" customFormat="1" ht="27.75">
      <c r="A699" s="43">
        <v>692</v>
      </c>
      <c r="B699" s="44" t="s">
        <v>1827</v>
      </c>
      <c r="C699" s="44" t="s">
        <v>321</v>
      </c>
      <c r="D699" s="45" t="s">
        <v>1828</v>
      </c>
      <c r="E699" s="38">
        <v>18</v>
      </c>
      <c r="F699" s="48">
        <v>11.12</v>
      </c>
      <c r="G699" s="46">
        <v>30</v>
      </c>
      <c r="H699" s="46" t="s">
        <v>3373</v>
      </c>
      <c r="I699" s="48">
        <v>9.51</v>
      </c>
      <c r="J699" s="46">
        <v>14</v>
      </c>
      <c r="K699" s="46" t="s">
        <v>3372</v>
      </c>
      <c r="L699" s="84">
        <f t="shared" si="166"/>
        <v>10.315</v>
      </c>
      <c r="M699" s="38">
        <f t="shared" si="167"/>
        <v>60</v>
      </c>
      <c r="N699" s="38">
        <f t="shared" si="168"/>
        <v>1</v>
      </c>
      <c r="O699" s="38">
        <f t="shared" si="169"/>
        <v>1</v>
      </c>
      <c r="P699" s="48">
        <v>11.47</v>
      </c>
      <c r="Q699" s="46">
        <v>30</v>
      </c>
      <c r="R699" s="46" t="s">
        <v>3372</v>
      </c>
      <c r="S699" s="48">
        <v>10.75</v>
      </c>
      <c r="T699" s="46">
        <v>30</v>
      </c>
      <c r="U699" s="46" t="s">
        <v>3372</v>
      </c>
      <c r="V699" s="48">
        <f t="shared" si="170"/>
        <v>11.11</v>
      </c>
      <c r="W699" s="46">
        <f t="shared" si="171"/>
        <v>60</v>
      </c>
      <c r="X699" s="46">
        <f t="shared" si="172"/>
        <v>0</v>
      </c>
      <c r="Y699" s="46">
        <f t="shared" si="173"/>
        <v>0</v>
      </c>
      <c r="Z699" s="46">
        <f t="shared" si="174"/>
        <v>1</v>
      </c>
      <c r="AA699" s="46">
        <f t="shared" si="175"/>
        <v>1</v>
      </c>
      <c r="AB699" s="46">
        <f t="shared" si="176"/>
        <v>2</v>
      </c>
      <c r="AC699" s="48">
        <f>IF(AB699=0,1,IF(AB699=1,0.99,IF(AB699=2,0.98,IF(AB699=3,0.97,IF(AB699=4,0.96,IF(AB699=5,0.95,IF(AB699=6,0.94)))))))</f>
        <v>0.98</v>
      </c>
      <c r="AD699" s="48">
        <f t="shared" si="177"/>
        <v>10.712499999999999</v>
      </c>
      <c r="AE699" s="48">
        <f t="shared" si="178"/>
        <v>10.498249999999999</v>
      </c>
      <c r="AF699" s="46">
        <f t="shared" si="179"/>
        <v>120</v>
      </c>
      <c r="AG699" s="128" t="s">
        <v>3451</v>
      </c>
      <c r="AH699" s="128" t="s">
        <v>3453</v>
      </c>
      <c r="AI699" s="128" t="s">
        <v>3452</v>
      </c>
      <c r="AJ699" s="128" t="s">
        <v>3456</v>
      </c>
      <c r="AK699" s="128" t="s">
        <v>3454</v>
      </c>
      <c r="AL699" s="128" t="s">
        <v>3455</v>
      </c>
      <c r="AM699" s="128" t="s">
        <v>3460</v>
      </c>
      <c r="AN699" s="128" t="s">
        <v>3457</v>
      </c>
      <c r="AO699" s="128" t="s">
        <v>3459</v>
      </c>
      <c r="AP699" s="128" t="s">
        <v>3458</v>
      </c>
      <c r="AQ699" s="191"/>
    </row>
    <row r="700" spans="1:43" s="16" customFormat="1" ht="27.75">
      <c r="A700" s="43">
        <v>693</v>
      </c>
      <c r="B700" s="37" t="s">
        <v>1829</v>
      </c>
      <c r="C700" s="37" t="s">
        <v>1830</v>
      </c>
      <c r="D700" s="45" t="s">
        <v>1831</v>
      </c>
      <c r="E700" s="38">
        <v>18</v>
      </c>
      <c r="F700" s="48">
        <v>10.14</v>
      </c>
      <c r="G700" s="46">
        <v>30</v>
      </c>
      <c r="H700" s="46" t="s">
        <v>3373</v>
      </c>
      <c r="I700" s="48">
        <v>9.86</v>
      </c>
      <c r="J700" s="46">
        <v>24</v>
      </c>
      <c r="K700" s="46" t="s">
        <v>3373</v>
      </c>
      <c r="L700" s="84">
        <f t="shared" si="166"/>
        <v>10</v>
      </c>
      <c r="M700" s="38">
        <f t="shared" si="167"/>
        <v>60</v>
      </c>
      <c r="N700" s="38">
        <f t="shared" si="168"/>
        <v>2</v>
      </c>
      <c r="O700" s="38">
        <f t="shared" si="169"/>
        <v>1</v>
      </c>
      <c r="P700" s="48">
        <v>10.5</v>
      </c>
      <c r="Q700" s="46">
        <v>30</v>
      </c>
      <c r="R700" s="46" t="s">
        <v>3372</v>
      </c>
      <c r="S700" s="48">
        <v>12.16</v>
      </c>
      <c r="T700" s="46">
        <v>30</v>
      </c>
      <c r="U700" s="46" t="s">
        <v>3372</v>
      </c>
      <c r="V700" s="48">
        <f t="shared" si="170"/>
        <v>11.33</v>
      </c>
      <c r="W700" s="46">
        <f t="shared" si="171"/>
        <v>60</v>
      </c>
      <c r="X700" s="46">
        <f t="shared" si="172"/>
        <v>0</v>
      </c>
      <c r="Y700" s="46">
        <f t="shared" si="173"/>
        <v>0</v>
      </c>
      <c r="Z700" s="46">
        <f t="shared" si="174"/>
        <v>2</v>
      </c>
      <c r="AA700" s="46">
        <f t="shared" si="175"/>
        <v>1</v>
      </c>
      <c r="AB700" s="46">
        <f t="shared" si="176"/>
        <v>3</v>
      </c>
      <c r="AC700" s="48">
        <f>IF(AB700=0,0.86,IF(AB700=1,0.85,IF(AB700=2,0.84,IF(AB700=3,0.83,IF(AB700=4,0.82,IF(AB700=5,0.81,IF(AB700=6,0.8)))))))</f>
        <v>0.83</v>
      </c>
      <c r="AD700" s="48">
        <f t="shared" si="177"/>
        <v>10.664999999999999</v>
      </c>
      <c r="AE700" s="48">
        <f t="shared" si="178"/>
        <v>8.8519499999999987</v>
      </c>
      <c r="AF700" s="46">
        <f t="shared" si="179"/>
        <v>120</v>
      </c>
      <c r="AG700" s="128" t="s">
        <v>3452</v>
      </c>
      <c r="AH700" s="128" t="s">
        <v>3457</v>
      </c>
      <c r="AI700" s="128" t="s">
        <v>3456</v>
      </c>
      <c r="AJ700" s="128" t="s">
        <v>3454</v>
      </c>
      <c r="AK700" s="128" t="s">
        <v>3455</v>
      </c>
      <c r="AL700" s="128" t="s">
        <v>3453</v>
      </c>
      <c r="AM700" s="128" t="s">
        <v>3460</v>
      </c>
      <c r="AN700" s="128" t="s">
        <v>3459</v>
      </c>
      <c r="AO700" s="128" t="s">
        <v>3458</v>
      </c>
      <c r="AP700" s="128" t="s">
        <v>3451</v>
      </c>
      <c r="AQ700" s="191"/>
    </row>
    <row r="701" spans="1:43" s="16" customFormat="1" ht="27.75">
      <c r="A701" s="43">
        <v>694</v>
      </c>
      <c r="B701" s="37" t="s">
        <v>1832</v>
      </c>
      <c r="C701" s="37" t="s">
        <v>1533</v>
      </c>
      <c r="D701" s="38" t="s">
        <v>1833</v>
      </c>
      <c r="E701" s="38">
        <v>18</v>
      </c>
      <c r="F701" s="48">
        <v>10</v>
      </c>
      <c r="G701" s="46">
        <v>30</v>
      </c>
      <c r="H701" s="46" t="s">
        <v>3373</v>
      </c>
      <c r="I701" s="48">
        <v>10.99</v>
      </c>
      <c r="J701" s="46">
        <v>30</v>
      </c>
      <c r="K701" s="46" t="s">
        <v>3372</v>
      </c>
      <c r="L701" s="84">
        <f t="shared" si="166"/>
        <v>10.495000000000001</v>
      </c>
      <c r="M701" s="38">
        <f t="shared" si="167"/>
        <v>60</v>
      </c>
      <c r="N701" s="38">
        <f t="shared" si="168"/>
        <v>1</v>
      </c>
      <c r="O701" s="38">
        <f t="shared" si="169"/>
        <v>0</v>
      </c>
      <c r="P701" s="48">
        <v>11.38</v>
      </c>
      <c r="Q701" s="46">
        <v>30</v>
      </c>
      <c r="R701" s="46" t="s">
        <v>3372</v>
      </c>
      <c r="S701" s="48">
        <v>11.73</v>
      </c>
      <c r="T701" s="46">
        <v>30</v>
      </c>
      <c r="U701" s="46" t="s">
        <v>3372</v>
      </c>
      <c r="V701" s="48">
        <f t="shared" si="170"/>
        <v>11.555</v>
      </c>
      <c r="W701" s="46">
        <f t="shared" si="171"/>
        <v>60</v>
      </c>
      <c r="X701" s="46">
        <f t="shared" si="172"/>
        <v>0</v>
      </c>
      <c r="Y701" s="46">
        <f t="shared" si="173"/>
        <v>0</v>
      </c>
      <c r="Z701" s="46">
        <f t="shared" si="174"/>
        <v>1</v>
      </c>
      <c r="AA701" s="46">
        <f t="shared" si="175"/>
        <v>0</v>
      </c>
      <c r="AB701" s="46">
        <f t="shared" si="176"/>
        <v>1</v>
      </c>
      <c r="AC701" s="48">
        <f t="shared" ref="AC701:AC716" si="181">IF(AB701=0,1,IF(AB701=1,0.99,IF(AB701=2,0.98,IF(AB701=3,0.97,IF(AB701=4,0.96,IF(AB701=5,0.95,IF(AB701=6,0.94)))))))</f>
        <v>0.99</v>
      </c>
      <c r="AD701" s="48">
        <f t="shared" si="177"/>
        <v>11.025</v>
      </c>
      <c r="AE701" s="48">
        <f t="shared" si="178"/>
        <v>10.91475</v>
      </c>
      <c r="AF701" s="46">
        <f t="shared" si="179"/>
        <v>120</v>
      </c>
      <c r="AG701" s="128" t="s">
        <v>3451</v>
      </c>
      <c r="AH701" s="128" t="s">
        <v>3457</v>
      </c>
      <c r="AI701" s="128" t="s">
        <v>3453</v>
      </c>
      <c r="AJ701" s="128" t="s">
        <v>3454</v>
      </c>
      <c r="AK701" s="128" t="s">
        <v>3456</v>
      </c>
      <c r="AL701" s="128" t="s">
        <v>3455</v>
      </c>
      <c r="AM701" s="128" t="s">
        <v>3452</v>
      </c>
      <c r="AN701" s="128" t="s">
        <v>3460</v>
      </c>
      <c r="AO701" s="128" t="s">
        <v>3458</v>
      </c>
      <c r="AP701" s="128" t="s">
        <v>3459</v>
      </c>
      <c r="AQ701" s="191"/>
    </row>
    <row r="702" spans="1:43" s="16" customFormat="1" ht="27.75">
      <c r="A702" s="43">
        <v>695</v>
      </c>
      <c r="B702" s="37" t="s">
        <v>1834</v>
      </c>
      <c r="C702" s="37" t="s">
        <v>1132</v>
      </c>
      <c r="D702" s="38" t="s">
        <v>1835</v>
      </c>
      <c r="E702" s="38">
        <v>18</v>
      </c>
      <c r="F702" s="48">
        <v>10.050000000000001</v>
      </c>
      <c r="G702" s="46">
        <v>30</v>
      </c>
      <c r="H702" s="46" t="s">
        <v>3373</v>
      </c>
      <c r="I702" s="48">
        <v>10.52</v>
      </c>
      <c r="J702" s="46">
        <v>30</v>
      </c>
      <c r="K702" s="46" t="s">
        <v>3373</v>
      </c>
      <c r="L702" s="84">
        <f t="shared" si="166"/>
        <v>10.285</v>
      </c>
      <c r="M702" s="38">
        <f t="shared" si="167"/>
        <v>60</v>
      </c>
      <c r="N702" s="38">
        <f t="shared" si="168"/>
        <v>2</v>
      </c>
      <c r="O702" s="38">
        <f t="shared" si="169"/>
        <v>0</v>
      </c>
      <c r="P702" s="48">
        <v>10.39</v>
      </c>
      <c r="Q702" s="46">
        <v>30</v>
      </c>
      <c r="R702" s="46" t="s">
        <v>3372</v>
      </c>
      <c r="S702" s="48">
        <v>11.69</v>
      </c>
      <c r="T702" s="46">
        <v>30</v>
      </c>
      <c r="U702" s="46" t="s">
        <v>3372</v>
      </c>
      <c r="V702" s="48">
        <f t="shared" si="170"/>
        <v>11.04</v>
      </c>
      <c r="W702" s="46">
        <f t="shared" si="171"/>
        <v>60</v>
      </c>
      <c r="X702" s="46">
        <f t="shared" si="172"/>
        <v>0</v>
      </c>
      <c r="Y702" s="46">
        <f t="shared" si="173"/>
        <v>0</v>
      </c>
      <c r="Z702" s="46">
        <f t="shared" si="174"/>
        <v>2</v>
      </c>
      <c r="AA702" s="46">
        <f t="shared" si="175"/>
        <v>0</v>
      </c>
      <c r="AB702" s="46">
        <f t="shared" si="176"/>
        <v>2</v>
      </c>
      <c r="AC702" s="48">
        <f t="shared" si="181"/>
        <v>0.98</v>
      </c>
      <c r="AD702" s="48">
        <f t="shared" si="177"/>
        <v>10.6625</v>
      </c>
      <c r="AE702" s="48">
        <f t="shared" si="178"/>
        <v>10.449249999999999</v>
      </c>
      <c r="AF702" s="46">
        <f t="shared" si="179"/>
        <v>120</v>
      </c>
      <c r="AG702" s="128" t="s">
        <v>3453</v>
      </c>
      <c r="AH702" s="128" t="s">
        <v>3451</v>
      </c>
      <c r="AI702" s="128" t="s">
        <v>3454</v>
      </c>
      <c r="AJ702" s="128" t="s">
        <v>3452</v>
      </c>
      <c r="AK702" s="128" t="s">
        <v>3455</v>
      </c>
      <c r="AL702" s="128" t="s">
        <v>3457</v>
      </c>
      <c r="AM702" s="128" t="s">
        <v>3456</v>
      </c>
      <c r="AN702" s="128" t="s">
        <v>3460</v>
      </c>
      <c r="AO702" s="128" t="s">
        <v>3459</v>
      </c>
      <c r="AP702" s="128" t="s">
        <v>3458</v>
      </c>
      <c r="AQ702" s="191"/>
    </row>
    <row r="703" spans="1:43" s="16" customFormat="1" ht="27.75">
      <c r="A703" s="43">
        <v>696</v>
      </c>
      <c r="B703" s="37" t="s">
        <v>1668</v>
      </c>
      <c r="C703" s="37" t="s">
        <v>977</v>
      </c>
      <c r="D703" s="38" t="s">
        <v>1836</v>
      </c>
      <c r="E703" s="38">
        <v>18</v>
      </c>
      <c r="F703" s="48">
        <v>13.35</v>
      </c>
      <c r="G703" s="46">
        <v>30</v>
      </c>
      <c r="H703" s="46" t="s">
        <v>3372</v>
      </c>
      <c r="I703" s="48">
        <v>10.5</v>
      </c>
      <c r="J703" s="46">
        <v>30</v>
      </c>
      <c r="K703" s="46" t="s">
        <v>3372</v>
      </c>
      <c r="L703" s="84">
        <f t="shared" si="166"/>
        <v>11.925000000000001</v>
      </c>
      <c r="M703" s="38">
        <f t="shared" si="167"/>
        <v>60</v>
      </c>
      <c r="N703" s="38">
        <f t="shared" si="168"/>
        <v>0</v>
      </c>
      <c r="O703" s="38">
        <f t="shared" si="169"/>
        <v>0</v>
      </c>
      <c r="P703" s="48">
        <v>12.18</v>
      </c>
      <c r="Q703" s="46">
        <v>30</v>
      </c>
      <c r="R703" s="46" t="s">
        <v>3372</v>
      </c>
      <c r="S703" s="48">
        <v>13.62</v>
      </c>
      <c r="T703" s="46">
        <v>30</v>
      </c>
      <c r="U703" s="46" t="s">
        <v>3372</v>
      </c>
      <c r="V703" s="48">
        <f t="shared" si="170"/>
        <v>12.899999999999999</v>
      </c>
      <c r="W703" s="46">
        <f t="shared" si="171"/>
        <v>60</v>
      </c>
      <c r="X703" s="46">
        <f t="shared" si="172"/>
        <v>0</v>
      </c>
      <c r="Y703" s="46">
        <f t="shared" si="173"/>
        <v>0</v>
      </c>
      <c r="Z703" s="46">
        <f t="shared" si="174"/>
        <v>0</v>
      </c>
      <c r="AA703" s="46">
        <f t="shared" si="175"/>
        <v>0</v>
      </c>
      <c r="AB703" s="46">
        <f t="shared" si="176"/>
        <v>0</v>
      </c>
      <c r="AC703" s="48">
        <f t="shared" si="181"/>
        <v>1</v>
      </c>
      <c r="AD703" s="48">
        <f t="shared" si="177"/>
        <v>12.4125</v>
      </c>
      <c r="AE703" s="48">
        <f t="shared" si="178"/>
        <v>12.4125</v>
      </c>
      <c r="AF703" s="46">
        <f t="shared" si="179"/>
        <v>120</v>
      </c>
      <c r="AG703" s="128" t="s">
        <v>3451</v>
      </c>
      <c r="AH703" s="128" t="s">
        <v>3453</v>
      </c>
      <c r="AI703" s="128" t="s">
        <v>3456</v>
      </c>
      <c r="AJ703" s="128" t="s">
        <v>3455</v>
      </c>
      <c r="AK703" s="128" t="s">
        <v>3452</v>
      </c>
      <c r="AL703" s="128" t="s">
        <v>3454</v>
      </c>
      <c r="AM703" s="128" t="s">
        <v>3457</v>
      </c>
      <c r="AN703" s="128" t="s">
        <v>3460</v>
      </c>
      <c r="AO703" s="128" t="s">
        <v>3459</v>
      </c>
      <c r="AP703" s="128" t="s">
        <v>3458</v>
      </c>
      <c r="AQ703" s="191"/>
    </row>
    <row r="704" spans="1:43" s="16" customFormat="1" ht="27.75">
      <c r="A704" s="43">
        <v>697</v>
      </c>
      <c r="B704" s="37" t="s">
        <v>1837</v>
      </c>
      <c r="C704" s="37" t="s">
        <v>3396</v>
      </c>
      <c r="D704" s="38" t="s">
        <v>1838</v>
      </c>
      <c r="E704" s="38">
        <v>18</v>
      </c>
      <c r="F704" s="48">
        <v>12.28</v>
      </c>
      <c r="G704" s="46">
        <v>30</v>
      </c>
      <c r="H704" s="46" t="s">
        <v>3372</v>
      </c>
      <c r="I704" s="48">
        <v>13.64</v>
      </c>
      <c r="J704" s="46">
        <v>30</v>
      </c>
      <c r="K704" s="46" t="s">
        <v>3372</v>
      </c>
      <c r="L704" s="84">
        <f t="shared" si="166"/>
        <v>12.96</v>
      </c>
      <c r="M704" s="38">
        <f t="shared" si="167"/>
        <v>60</v>
      </c>
      <c r="N704" s="38">
        <f t="shared" si="168"/>
        <v>0</v>
      </c>
      <c r="O704" s="38">
        <f t="shared" si="169"/>
        <v>0</v>
      </c>
      <c r="P704" s="48">
        <v>12.33</v>
      </c>
      <c r="Q704" s="46">
        <v>30</v>
      </c>
      <c r="R704" s="46" t="s">
        <v>3372</v>
      </c>
      <c r="S704" s="48">
        <v>13.9</v>
      </c>
      <c r="T704" s="46">
        <v>30</v>
      </c>
      <c r="U704" s="46" t="s">
        <v>3372</v>
      </c>
      <c r="V704" s="48">
        <f t="shared" si="170"/>
        <v>13.115</v>
      </c>
      <c r="W704" s="46">
        <f t="shared" si="171"/>
        <v>60</v>
      </c>
      <c r="X704" s="46">
        <f t="shared" si="172"/>
        <v>0</v>
      </c>
      <c r="Y704" s="46">
        <f t="shared" si="173"/>
        <v>0</v>
      </c>
      <c r="Z704" s="46">
        <f t="shared" si="174"/>
        <v>0</v>
      </c>
      <c r="AA704" s="46">
        <f t="shared" si="175"/>
        <v>0</v>
      </c>
      <c r="AB704" s="46">
        <f t="shared" si="176"/>
        <v>0</v>
      </c>
      <c r="AC704" s="48">
        <f t="shared" si="181"/>
        <v>1</v>
      </c>
      <c r="AD704" s="48">
        <f t="shared" si="177"/>
        <v>13.037500000000001</v>
      </c>
      <c r="AE704" s="48">
        <f t="shared" si="178"/>
        <v>13.037500000000001</v>
      </c>
      <c r="AF704" s="46">
        <f t="shared" si="179"/>
        <v>120</v>
      </c>
      <c r="AG704" s="128" t="s">
        <v>3451</v>
      </c>
      <c r="AH704" s="128" t="s">
        <v>3453</v>
      </c>
      <c r="AI704" s="128" t="s">
        <v>3454</v>
      </c>
      <c r="AJ704" s="128" t="s">
        <v>3452</v>
      </c>
      <c r="AK704" s="128" t="s">
        <v>3458</v>
      </c>
      <c r="AL704" s="128" t="s">
        <v>3457</v>
      </c>
      <c r="AM704" s="128" t="s">
        <v>3456</v>
      </c>
      <c r="AN704" s="128" t="s">
        <v>3455</v>
      </c>
      <c r="AO704" s="128" t="s">
        <v>3459</v>
      </c>
      <c r="AP704" s="128" t="s">
        <v>3460</v>
      </c>
      <c r="AQ704" s="191"/>
    </row>
    <row r="705" spans="1:43" s="16" customFormat="1" ht="27.75">
      <c r="A705" s="43">
        <v>698</v>
      </c>
      <c r="B705" s="37" t="s">
        <v>1839</v>
      </c>
      <c r="C705" s="37" t="s">
        <v>568</v>
      </c>
      <c r="D705" s="38" t="s">
        <v>1840</v>
      </c>
      <c r="E705" s="38">
        <v>18</v>
      </c>
      <c r="F705" s="48">
        <v>10</v>
      </c>
      <c r="G705" s="46">
        <v>30</v>
      </c>
      <c r="H705" s="46" t="s">
        <v>3372</v>
      </c>
      <c r="I705" s="48">
        <v>11.14</v>
      </c>
      <c r="J705" s="46">
        <v>30</v>
      </c>
      <c r="K705" s="46" t="s">
        <v>3373</v>
      </c>
      <c r="L705" s="84">
        <f t="shared" si="166"/>
        <v>10.57</v>
      </c>
      <c r="M705" s="38">
        <f t="shared" si="167"/>
        <v>60</v>
      </c>
      <c r="N705" s="38">
        <f t="shared" si="168"/>
        <v>1</v>
      </c>
      <c r="O705" s="38">
        <f t="shared" si="169"/>
        <v>0</v>
      </c>
      <c r="P705" s="48">
        <v>10.44</v>
      </c>
      <c r="Q705" s="46">
        <v>30</v>
      </c>
      <c r="R705" s="46" t="s">
        <v>3372</v>
      </c>
      <c r="S705" s="48">
        <v>12.56</v>
      </c>
      <c r="T705" s="46">
        <v>30</v>
      </c>
      <c r="U705" s="46" t="s">
        <v>3372</v>
      </c>
      <c r="V705" s="48">
        <f t="shared" si="170"/>
        <v>11.5</v>
      </c>
      <c r="W705" s="46">
        <f t="shared" si="171"/>
        <v>60</v>
      </c>
      <c r="X705" s="46">
        <f t="shared" si="172"/>
        <v>0</v>
      </c>
      <c r="Y705" s="46">
        <f t="shared" si="173"/>
        <v>0</v>
      </c>
      <c r="Z705" s="46">
        <f t="shared" si="174"/>
        <v>1</v>
      </c>
      <c r="AA705" s="46">
        <f t="shared" si="175"/>
        <v>0</v>
      </c>
      <c r="AB705" s="46">
        <f t="shared" si="176"/>
        <v>1</v>
      </c>
      <c r="AC705" s="48">
        <f t="shared" si="181"/>
        <v>0.99</v>
      </c>
      <c r="AD705" s="48">
        <f t="shared" si="177"/>
        <v>11.035</v>
      </c>
      <c r="AE705" s="48">
        <f t="shared" si="178"/>
        <v>10.92465</v>
      </c>
      <c r="AF705" s="46">
        <f t="shared" si="179"/>
        <v>120</v>
      </c>
      <c r="AG705" s="128" t="s">
        <v>3452</v>
      </c>
      <c r="AH705" s="128" t="s">
        <v>3456</v>
      </c>
      <c r="AI705" s="128" t="s">
        <v>3455</v>
      </c>
      <c r="AJ705" s="128" t="s">
        <v>3453</v>
      </c>
      <c r="AK705" s="128" t="s">
        <v>3457</v>
      </c>
      <c r="AL705" s="128" t="s">
        <v>3454</v>
      </c>
      <c r="AM705" s="128" t="s">
        <v>3451</v>
      </c>
      <c r="AN705" s="128" t="s">
        <v>3460</v>
      </c>
      <c r="AO705" s="128" t="s">
        <v>3459</v>
      </c>
      <c r="AP705" s="128" t="s">
        <v>3458</v>
      </c>
      <c r="AQ705" s="191"/>
    </row>
    <row r="706" spans="1:43" s="16" customFormat="1" ht="27.75">
      <c r="A706" s="43">
        <v>699</v>
      </c>
      <c r="B706" s="37" t="s">
        <v>1841</v>
      </c>
      <c r="C706" s="37" t="s">
        <v>1842</v>
      </c>
      <c r="D706" s="38" t="s">
        <v>1843</v>
      </c>
      <c r="E706" s="38">
        <v>18</v>
      </c>
      <c r="F706" s="48">
        <v>14.4</v>
      </c>
      <c r="G706" s="46">
        <v>30</v>
      </c>
      <c r="H706" s="46" t="s">
        <v>3372</v>
      </c>
      <c r="I706" s="48">
        <v>14.07</v>
      </c>
      <c r="J706" s="46">
        <v>30</v>
      </c>
      <c r="K706" s="46" t="s">
        <v>3372</v>
      </c>
      <c r="L706" s="84">
        <f t="shared" si="166"/>
        <v>14.234999999999999</v>
      </c>
      <c r="M706" s="38">
        <f t="shared" si="167"/>
        <v>60</v>
      </c>
      <c r="N706" s="38">
        <f t="shared" si="168"/>
        <v>0</v>
      </c>
      <c r="O706" s="38">
        <f t="shared" si="169"/>
        <v>0</v>
      </c>
      <c r="P706" s="48">
        <v>13.61</v>
      </c>
      <c r="Q706" s="46">
        <v>30</v>
      </c>
      <c r="R706" s="46" t="s">
        <v>3372</v>
      </c>
      <c r="S706" s="48">
        <v>15.62</v>
      </c>
      <c r="T706" s="46">
        <v>30</v>
      </c>
      <c r="U706" s="46" t="s">
        <v>3372</v>
      </c>
      <c r="V706" s="48">
        <f t="shared" si="170"/>
        <v>14.614999999999998</v>
      </c>
      <c r="W706" s="46">
        <f t="shared" si="171"/>
        <v>60</v>
      </c>
      <c r="X706" s="46">
        <f t="shared" si="172"/>
        <v>0</v>
      </c>
      <c r="Y706" s="46">
        <f t="shared" si="173"/>
        <v>0</v>
      </c>
      <c r="Z706" s="46">
        <f t="shared" si="174"/>
        <v>0</v>
      </c>
      <c r="AA706" s="46">
        <f t="shared" si="175"/>
        <v>0</v>
      </c>
      <c r="AB706" s="46">
        <f t="shared" si="176"/>
        <v>0</v>
      </c>
      <c r="AC706" s="48">
        <f t="shared" si="181"/>
        <v>1</v>
      </c>
      <c r="AD706" s="48">
        <f t="shared" si="177"/>
        <v>14.424999999999999</v>
      </c>
      <c r="AE706" s="48">
        <f t="shared" si="178"/>
        <v>14.424999999999999</v>
      </c>
      <c r="AF706" s="46">
        <f t="shared" si="179"/>
        <v>120</v>
      </c>
      <c r="AG706" s="128" t="s">
        <v>3451</v>
      </c>
      <c r="AH706" s="128" t="s">
        <v>3455</v>
      </c>
      <c r="AI706" s="128" t="s">
        <v>3453</v>
      </c>
      <c r="AJ706" s="128" t="s">
        <v>3457</v>
      </c>
      <c r="AK706" s="128" t="s">
        <v>3452</v>
      </c>
      <c r="AL706" s="128" t="s">
        <v>3454</v>
      </c>
      <c r="AM706" s="128" t="s">
        <v>3456</v>
      </c>
      <c r="AN706" s="128" t="s">
        <v>3459</v>
      </c>
      <c r="AO706" s="128" t="s">
        <v>3458</v>
      </c>
      <c r="AP706" s="128" t="s">
        <v>3460</v>
      </c>
      <c r="AQ706" s="191"/>
    </row>
    <row r="707" spans="1:43" s="16" customFormat="1" ht="27.75">
      <c r="A707" s="43">
        <v>700</v>
      </c>
      <c r="B707" s="37" t="s">
        <v>1844</v>
      </c>
      <c r="C707" s="37" t="s">
        <v>580</v>
      </c>
      <c r="D707" s="38" t="s">
        <v>1845</v>
      </c>
      <c r="E707" s="38">
        <v>18</v>
      </c>
      <c r="F707" s="48">
        <v>12.94</v>
      </c>
      <c r="G707" s="46">
        <v>30</v>
      </c>
      <c r="H707" s="46" t="s">
        <v>3372</v>
      </c>
      <c r="I707" s="48">
        <v>11.56</v>
      </c>
      <c r="J707" s="46">
        <v>30</v>
      </c>
      <c r="K707" s="46" t="s">
        <v>3372</v>
      </c>
      <c r="L707" s="84">
        <f t="shared" si="166"/>
        <v>12.25</v>
      </c>
      <c r="M707" s="38">
        <f t="shared" si="167"/>
        <v>60</v>
      </c>
      <c r="N707" s="38">
        <f t="shared" si="168"/>
        <v>0</v>
      </c>
      <c r="O707" s="38">
        <f t="shared" si="169"/>
        <v>0</v>
      </c>
      <c r="P707" s="48">
        <v>11.73</v>
      </c>
      <c r="Q707" s="46">
        <v>30</v>
      </c>
      <c r="R707" s="46" t="s">
        <v>3372</v>
      </c>
      <c r="S707" s="48">
        <v>15.31</v>
      </c>
      <c r="T707" s="46">
        <v>30</v>
      </c>
      <c r="U707" s="46" t="s">
        <v>3372</v>
      </c>
      <c r="V707" s="48">
        <f t="shared" si="170"/>
        <v>13.52</v>
      </c>
      <c r="W707" s="46">
        <f t="shared" si="171"/>
        <v>60</v>
      </c>
      <c r="X707" s="46">
        <f t="shared" si="172"/>
        <v>0</v>
      </c>
      <c r="Y707" s="46">
        <f t="shared" si="173"/>
        <v>0</v>
      </c>
      <c r="Z707" s="46">
        <f t="shared" si="174"/>
        <v>0</v>
      </c>
      <c r="AA707" s="46">
        <f t="shared" si="175"/>
        <v>0</v>
      </c>
      <c r="AB707" s="46">
        <f t="shared" si="176"/>
        <v>0</v>
      </c>
      <c r="AC707" s="48">
        <f t="shared" si="181"/>
        <v>1</v>
      </c>
      <c r="AD707" s="48">
        <f t="shared" si="177"/>
        <v>12.885</v>
      </c>
      <c r="AE707" s="48">
        <f t="shared" si="178"/>
        <v>12.885</v>
      </c>
      <c r="AF707" s="46">
        <f t="shared" si="179"/>
        <v>120</v>
      </c>
      <c r="AG707" s="128" t="s">
        <v>3451</v>
      </c>
      <c r="AH707" s="128" t="s">
        <v>3453</v>
      </c>
      <c r="AI707" s="128" t="s">
        <v>3455</v>
      </c>
      <c r="AJ707" s="128" t="s">
        <v>3452</v>
      </c>
      <c r="AK707" s="128" t="s">
        <v>3454</v>
      </c>
      <c r="AL707" s="128" t="s">
        <v>3456</v>
      </c>
      <c r="AM707" s="128" t="s">
        <v>3460</v>
      </c>
      <c r="AN707" s="128" t="s">
        <v>3457</v>
      </c>
      <c r="AO707" s="128" t="s">
        <v>3459</v>
      </c>
      <c r="AP707" s="128" t="s">
        <v>3458</v>
      </c>
      <c r="AQ707" s="191"/>
    </row>
    <row r="708" spans="1:43" s="16" customFormat="1" ht="27.75">
      <c r="A708" s="43">
        <v>701</v>
      </c>
      <c r="B708" s="37" t="s">
        <v>1846</v>
      </c>
      <c r="C708" s="37" t="s">
        <v>1847</v>
      </c>
      <c r="D708" s="38" t="s">
        <v>1848</v>
      </c>
      <c r="E708" s="38">
        <v>18</v>
      </c>
      <c r="F708" s="48">
        <v>10.220000000000001</v>
      </c>
      <c r="G708" s="46">
        <v>30</v>
      </c>
      <c r="H708" s="46" t="s">
        <v>3372</v>
      </c>
      <c r="I708" s="48">
        <v>12.49</v>
      </c>
      <c r="J708" s="46">
        <v>30</v>
      </c>
      <c r="K708" s="46" t="s">
        <v>3372</v>
      </c>
      <c r="L708" s="84">
        <f t="shared" si="166"/>
        <v>11.355</v>
      </c>
      <c r="M708" s="38">
        <f t="shared" si="167"/>
        <v>60</v>
      </c>
      <c r="N708" s="38">
        <f t="shared" si="168"/>
        <v>0</v>
      </c>
      <c r="O708" s="38">
        <f t="shared" si="169"/>
        <v>0</v>
      </c>
      <c r="P708" s="48">
        <v>13.09</v>
      </c>
      <c r="Q708" s="46">
        <v>30</v>
      </c>
      <c r="R708" s="46" t="s">
        <v>3372</v>
      </c>
      <c r="S708" s="48">
        <v>14.15</v>
      </c>
      <c r="T708" s="46">
        <v>30</v>
      </c>
      <c r="U708" s="46" t="s">
        <v>3372</v>
      </c>
      <c r="V708" s="48">
        <f t="shared" si="170"/>
        <v>13.620000000000001</v>
      </c>
      <c r="W708" s="46">
        <f t="shared" si="171"/>
        <v>60</v>
      </c>
      <c r="X708" s="46">
        <f t="shared" si="172"/>
        <v>0</v>
      </c>
      <c r="Y708" s="46">
        <f t="shared" si="173"/>
        <v>0</v>
      </c>
      <c r="Z708" s="46">
        <f t="shared" si="174"/>
        <v>0</v>
      </c>
      <c r="AA708" s="46">
        <f t="shared" si="175"/>
        <v>0</v>
      </c>
      <c r="AB708" s="46">
        <f t="shared" si="176"/>
        <v>0</v>
      </c>
      <c r="AC708" s="48">
        <f t="shared" si="181"/>
        <v>1</v>
      </c>
      <c r="AD708" s="48">
        <f t="shared" si="177"/>
        <v>12.487500000000001</v>
      </c>
      <c r="AE708" s="48">
        <f t="shared" si="178"/>
        <v>12.487500000000001</v>
      </c>
      <c r="AF708" s="46">
        <f t="shared" si="179"/>
        <v>120</v>
      </c>
      <c r="AG708" s="128" t="s">
        <v>3451</v>
      </c>
      <c r="AH708" s="128" t="s">
        <v>3453</v>
      </c>
      <c r="AI708" s="128" t="s">
        <v>3456</v>
      </c>
      <c r="AJ708" s="128" t="s">
        <v>3455</v>
      </c>
      <c r="AK708" s="128" t="s">
        <v>3454</v>
      </c>
      <c r="AL708" s="128" t="s">
        <v>3457</v>
      </c>
      <c r="AM708" s="128" t="s">
        <v>3452</v>
      </c>
      <c r="AN708" s="128" t="s">
        <v>3460</v>
      </c>
      <c r="AO708" s="128" t="s">
        <v>3459</v>
      </c>
      <c r="AP708" s="128" t="s">
        <v>3458</v>
      </c>
      <c r="AQ708" s="191"/>
    </row>
    <row r="709" spans="1:43" s="16" customFormat="1" ht="27.75">
      <c r="A709" s="43">
        <v>702</v>
      </c>
      <c r="B709" s="72" t="s">
        <v>1849</v>
      </c>
      <c r="C709" s="72" t="s">
        <v>1850</v>
      </c>
      <c r="D709" s="38" t="s">
        <v>1851</v>
      </c>
      <c r="E709" s="38">
        <v>18</v>
      </c>
      <c r="F709" s="48">
        <v>10.76</v>
      </c>
      <c r="G709" s="46">
        <v>30</v>
      </c>
      <c r="H709" s="46" t="s">
        <v>3372</v>
      </c>
      <c r="I709" s="48">
        <v>11.07</v>
      </c>
      <c r="J709" s="46">
        <v>30</v>
      </c>
      <c r="K709" s="46" t="s">
        <v>3372</v>
      </c>
      <c r="L709" s="84">
        <f t="shared" si="166"/>
        <v>10.914999999999999</v>
      </c>
      <c r="M709" s="38">
        <f t="shared" si="167"/>
        <v>60</v>
      </c>
      <c r="N709" s="38">
        <f t="shared" si="168"/>
        <v>0</v>
      </c>
      <c r="O709" s="38">
        <f t="shared" si="169"/>
        <v>0</v>
      </c>
      <c r="P709" s="48">
        <v>13.78</v>
      </c>
      <c r="Q709" s="46">
        <v>30</v>
      </c>
      <c r="R709" s="46" t="s">
        <v>3372</v>
      </c>
      <c r="S709" s="48">
        <v>12.85</v>
      </c>
      <c r="T709" s="46">
        <v>30</v>
      </c>
      <c r="U709" s="46" t="s">
        <v>3372</v>
      </c>
      <c r="V709" s="48">
        <f t="shared" si="170"/>
        <v>13.315</v>
      </c>
      <c r="W709" s="46">
        <f t="shared" si="171"/>
        <v>60</v>
      </c>
      <c r="X709" s="46">
        <f t="shared" si="172"/>
        <v>0</v>
      </c>
      <c r="Y709" s="46">
        <f t="shared" si="173"/>
        <v>0</v>
      </c>
      <c r="Z709" s="46">
        <f t="shared" si="174"/>
        <v>0</v>
      </c>
      <c r="AA709" s="46">
        <f t="shared" si="175"/>
        <v>0</v>
      </c>
      <c r="AB709" s="46">
        <f t="shared" si="176"/>
        <v>0</v>
      </c>
      <c r="AC709" s="48">
        <f t="shared" si="181"/>
        <v>1</v>
      </c>
      <c r="AD709" s="48">
        <f t="shared" si="177"/>
        <v>12.114999999999998</v>
      </c>
      <c r="AE709" s="48">
        <f t="shared" si="178"/>
        <v>12.114999999999998</v>
      </c>
      <c r="AF709" s="46">
        <f t="shared" si="179"/>
        <v>120</v>
      </c>
      <c r="AG709" s="129" t="s">
        <v>3453</v>
      </c>
      <c r="AH709" s="129" t="s">
        <v>3455</v>
      </c>
      <c r="AI709" s="129" t="s">
        <v>3452</v>
      </c>
      <c r="AJ709" s="129" t="s">
        <v>3454</v>
      </c>
      <c r="AK709" s="129" t="s">
        <v>3456</v>
      </c>
      <c r="AL709" s="129" t="s">
        <v>3451</v>
      </c>
      <c r="AM709" s="129" t="s">
        <v>3457</v>
      </c>
      <c r="AN709" s="129" t="s">
        <v>3460</v>
      </c>
      <c r="AO709" s="129" t="s">
        <v>3459</v>
      </c>
      <c r="AP709" s="129" t="s">
        <v>3458</v>
      </c>
      <c r="AQ709" s="191"/>
    </row>
    <row r="710" spans="1:43" s="16" customFormat="1" ht="27.75">
      <c r="A710" s="43">
        <v>703</v>
      </c>
      <c r="B710" s="37" t="s">
        <v>1852</v>
      </c>
      <c r="C710" s="37" t="s">
        <v>565</v>
      </c>
      <c r="D710" s="38" t="s">
        <v>1853</v>
      </c>
      <c r="E710" s="38">
        <v>18</v>
      </c>
      <c r="F710" s="48">
        <v>11.9</v>
      </c>
      <c r="G710" s="46">
        <v>30</v>
      </c>
      <c r="H710" s="46" t="s">
        <v>3372</v>
      </c>
      <c r="I710" s="48">
        <v>11.74</v>
      </c>
      <c r="J710" s="46">
        <v>30</v>
      </c>
      <c r="K710" s="46" t="s">
        <v>3372</v>
      </c>
      <c r="L710" s="84">
        <f t="shared" si="166"/>
        <v>11.82</v>
      </c>
      <c r="M710" s="38">
        <f t="shared" si="167"/>
        <v>60</v>
      </c>
      <c r="N710" s="38">
        <f t="shared" si="168"/>
        <v>0</v>
      </c>
      <c r="O710" s="38">
        <f t="shared" si="169"/>
        <v>0</v>
      </c>
      <c r="P710" s="48">
        <v>10.96</v>
      </c>
      <c r="Q710" s="46">
        <v>30</v>
      </c>
      <c r="R710" s="46" t="s">
        <v>3372</v>
      </c>
      <c r="S710" s="48">
        <v>14.34</v>
      </c>
      <c r="T710" s="46">
        <v>30</v>
      </c>
      <c r="U710" s="46" t="s">
        <v>3372</v>
      </c>
      <c r="V710" s="48">
        <f t="shared" si="170"/>
        <v>12.65</v>
      </c>
      <c r="W710" s="46">
        <f t="shared" si="171"/>
        <v>60</v>
      </c>
      <c r="X710" s="46">
        <f t="shared" si="172"/>
        <v>0</v>
      </c>
      <c r="Y710" s="46">
        <f t="shared" si="173"/>
        <v>0</v>
      </c>
      <c r="Z710" s="46">
        <f t="shared" si="174"/>
        <v>0</v>
      </c>
      <c r="AA710" s="46">
        <f t="shared" si="175"/>
        <v>0</v>
      </c>
      <c r="AB710" s="46">
        <f t="shared" si="176"/>
        <v>0</v>
      </c>
      <c r="AC710" s="48">
        <f t="shared" si="181"/>
        <v>1</v>
      </c>
      <c r="AD710" s="48">
        <f t="shared" si="177"/>
        <v>12.234999999999999</v>
      </c>
      <c r="AE710" s="48">
        <f t="shared" si="178"/>
        <v>12.234999999999999</v>
      </c>
      <c r="AF710" s="46">
        <f t="shared" si="179"/>
        <v>120</v>
      </c>
      <c r="AG710" s="128" t="s">
        <v>3453</v>
      </c>
      <c r="AH710" s="128" t="s">
        <v>3451</v>
      </c>
      <c r="AI710" s="128" t="s">
        <v>3452</v>
      </c>
      <c r="AJ710" s="128" t="s">
        <v>3455</v>
      </c>
      <c r="AK710" s="128" t="s">
        <v>3457</v>
      </c>
      <c r="AL710" s="128" t="s">
        <v>3454</v>
      </c>
      <c r="AM710" s="128" t="s">
        <v>3456</v>
      </c>
      <c r="AN710" s="128" t="s">
        <v>3459</v>
      </c>
      <c r="AO710" s="128" t="s">
        <v>3460</v>
      </c>
      <c r="AP710" s="128" t="s">
        <v>3458</v>
      </c>
      <c r="AQ710" s="191"/>
    </row>
    <row r="711" spans="1:43" s="16" customFormat="1" ht="27.75">
      <c r="A711" s="43">
        <v>704</v>
      </c>
      <c r="B711" s="134" t="s">
        <v>1854</v>
      </c>
      <c r="C711" s="37" t="s">
        <v>1855</v>
      </c>
      <c r="D711" s="38" t="s">
        <v>1856</v>
      </c>
      <c r="E711" s="38">
        <v>18</v>
      </c>
      <c r="F711" s="48">
        <v>10.71</v>
      </c>
      <c r="G711" s="46">
        <v>30</v>
      </c>
      <c r="H711" s="46" t="s">
        <v>3372</v>
      </c>
      <c r="I711" s="48">
        <v>11.64</v>
      </c>
      <c r="J711" s="46">
        <v>30</v>
      </c>
      <c r="K711" s="46" t="s">
        <v>3372</v>
      </c>
      <c r="L711" s="84">
        <f t="shared" ref="L711:L774" si="182">(F711+I711)/2</f>
        <v>11.175000000000001</v>
      </c>
      <c r="M711" s="38">
        <f t="shared" ref="M711:M774" si="183">IF(L711&gt;=10,60,G711+J711)</f>
        <v>60</v>
      </c>
      <c r="N711" s="38">
        <f t="shared" ref="N711:N774" si="184">IF(H711="ACC",0,1)+IF(K711="ACC",0,1)</f>
        <v>0</v>
      </c>
      <c r="O711" s="38">
        <f t="shared" ref="O711:O774" si="185">IF(F711&lt;10,1,(IF(I711&lt;10,1,0)))</f>
        <v>0</v>
      </c>
      <c r="P711" s="48">
        <v>11.58</v>
      </c>
      <c r="Q711" s="46">
        <v>30</v>
      </c>
      <c r="R711" s="46" t="s">
        <v>3372</v>
      </c>
      <c r="S711" s="48">
        <v>14.04</v>
      </c>
      <c r="T711" s="46">
        <v>30</v>
      </c>
      <c r="U711" s="46" t="s">
        <v>3372</v>
      </c>
      <c r="V711" s="48">
        <f t="shared" ref="V711:V774" si="186">(P711+S711)/2</f>
        <v>12.809999999999999</v>
      </c>
      <c r="W711" s="46">
        <f t="shared" ref="W711:W774" si="187">IF(V711&gt;=10,60,Q711+T711)</f>
        <v>60</v>
      </c>
      <c r="X711" s="46">
        <f t="shared" ref="X711:X774" si="188">IF(R711="ACC",0,1)+IF(U711="ACC",0,1)</f>
        <v>0</v>
      </c>
      <c r="Y711" s="46">
        <f t="shared" ref="Y711:Y774" si="189">IF(P711&lt;10,1,(IF(S711&lt;10,1,0)))</f>
        <v>0</v>
      </c>
      <c r="Z711" s="46">
        <f t="shared" ref="Z711:Z774" si="190">N711+X711</f>
        <v>0</v>
      </c>
      <c r="AA711" s="46">
        <f t="shared" ref="AA711:AA774" si="191">O711+Y711</f>
        <v>0</v>
      </c>
      <c r="AB711" s="46">
        <f t="shared" ref="AB711:AB774" si="192">Z711+AA711</f>
        <v>0</v>
      </c>
      <c r="AC711" s="48">
        <f t="shared" si="181"/>
        <v>1</v>
      </c>
      <c r="AD711" s="48">
        <f t="shared" ref="AD711:AD774" si="193">AVERAGE(L711,V711)</f>
        <v>11.9925</v>
      </c>
      <c r="AE711" s="48">
        <f t="shared" ref="AE711:AE774" si="194">AC711*AD711</f>
        <v>11.9925</v>
      </c>
      <c r="AF711" s="46">
        <f t="shared" ref="AF711:AF774" si="195">M711+W711</f>
        <v>120</v>
      </c>
      <c r="AG711" s="128" t="s">
        <v>3453</v>
      </c>
      <c r="AH711" s="128" t="s">
        <v>3451</v>
      </c>
      <c r="AI711" s="128" t="s">
        <v>3455</v>
      </c>
      <c r="AJ711" s="128" t="s">
        <v>3456</v>
      </c>
      <c r="AK711" s="128" t="s">
        <v>3454</v>
      </c>
      <c r="AL711" s="128" t="s">
        <v>3457</v>
      </c>
      <c r="AM711" s="128" t="s">
        <v>3452</v>
      </c>
      <c r="AN711" s="128" t="s">
        <v>3459</v>
      </c>
      <c r="AO711" s="128" t="s">
        <v>3460</v>
      </c>
      <c r="AP711" s="128" t="s">
        <v>3458</v>
      </c>
      <c r="AQ711" s="191"/>
    </row>
    <row r="712" spans="1:43" s="16" customFormat="1" ht="27.75">
      <c r="A712" s="43">
        <v>705</v>
      </c>
      <c r="B712" s="37" t="s">
        <v>1857</v>
      </c>
      <c r="C712" s="37" t="s">
        <v>3397</v>
      </c>
      <c r="D712" s="38" t="s">
        <v>1858</v>
      </c>
      <c r="E712" s="38">
        <v>18</v>
      </c>
      <c r="F712" s="48">
        <v>11.29</v>
      </c>
      <c r="G712" s="46">
        <v>30</v>
      </c>
      <c r="H712" s="46" t="s">
        <v>3373</v>
      </c>
      <c r="I712" s="48">
        <v>10.44</v>
      </c>
      <c r="J712" s="46">
        <v>30</v>
      </c>
      <c r="K712" s="46" t="s">
        <v>3373</v>
      </c>
      <c r="L712" s="84">
        <f t="shared" si="182"/>
        <v>10.864999999999998</v>
      </c>
      <c r="M712" s="38">
        <f t="shared" si="183"/>
        <v>60</v>
      </c>
      <c r="N712" s="38">
        <f t="shared" si="184"/>
        <v>2</v>
      </c>
      <c r="O712" s="38">
        <f t="shared" si="185"/>
        <v>0</v>
      </c>
      <c r="P712" s="48">
        <v>10.7</v>
      </c>
      <c r="Q712" s="46">
        <v>30</v>
      </c>
      <c r="R712" s="46" t="s">
        <v>3372</v>
      </c>
      <c r="S712" s="48">
        <v>10.16</v>
      </c>
      <c r="T712" s="46">
        <v>30</v>
      </c>
      <c r="U712" s="46" t="s">
        <v>3372</v>
      </c>
      <c r="V712" s="48">
        <f t="shared" si="186"/>
        <v>10.43</v>
      </c>
      <c r="W712" s="46">
        <f t="shared" si="187"/>
        <v>60</v>
      </c>
      <c r="X712" s="46">
        <f t="shared" si="188"/>
        <v>0</v>
      </c>
      <c r="Y712" s="46">
        <f t="shared" si="189"/>
        <v>0</v>
      </c>
      <c r="Z712" s="46">
        <f t="shared" si="190"/>
        <v>2</v>
      </c>
      <c r="AA712" s="46">
        <f t="shared" si="191"/>
        <v>0</v>
      </c>
      <c r="AB712" s="46">
        <f t="shared" si="192"/>
        <v>2</v>
      </c>
      <c r="AC712" s="48">
        <f t="shared" si="181"/>
        <v>0.98</v>
      </c>
      <c r="AD712" s="48">
        <f t="shared" si="193"/>
        <v>10.647499999999999</v>
      </c>
      <c r="AE712" s="48">
        <f t="shared" si="194"/>
        <v>10.43455</v>
      </c>
      <c r="AF712" s="46">
        <f t="shared" si="195"/>
        <v>120</v>
      </c>
      <c r="AG712" s="128" t="s">
        <v>3453</v>
      </c>
      <c r="AH712" s="128" t="s">
        <v>3452</v>
      </c>
      <c r="AI712" s="128" t="s">
        <v>3454</v>
      </c>
      <c r="AJ712" s="128" t="s">
        <v>3455</v>
      </c>
      <c r="AK712" s="128" t="s">
        <v>3451</v>
      </c>
      <c r="AL712" s="128" t="s">
        <v>3457</v>
      </c>
      <c r="AM712" s="128" t="s">
        <v>3456</v>
      </c>
      <c r="AN712" s="128" t="s">
        <v>3460</v>
      </c>
      <c r="AO712" s="128" t="s">
        <v>3459</v>
      </c>
      <c r="AP712" s="128" t="s">
        <v>3458</v>
      </c>
      <c r="AQ712" s="191"/>
    </row>
    <row r="713" spans="1:43" s="16" customFormat="1" ht="27.75">
      <c r="A713" s="43">
        <v>706</v>
      </c>
      <c r="B713" s="37" t="s">
        <v>1859</v>
      </c>
      <c r="C713" s="37" t="s">
        <v>580</v>
      </c>
      <c r="D713" s="38" t="s">
        <v>1860</v>
      </c>
      <c r="E713" s="38">
        <v>18</v>
      </c>
      <c r="F713" s="48">
        <v>10.48</v>
      </c>
      <c r="G713" s="46">
        <v>30</v>
      </c>
      <c r="H713" s="46" t="s">
        <v>3372</v>
      </c>
      <c r="I713" s="48">
        <v>11.16</v>
      </c>
      <c r="J713" s="46">
        <v>30</v>
      </c>
      <c r="K713" s="46" t="s">
        <v>3372</v>
      </c>
      <c r="L713" s="84">
        <f t="shared" si="182"/>
        <v>10.82</v>
      </c>
      <c r="M713" s="38">
        <f t="shared" si="183"/>
        <v>60</v>
      </c>
      <c r="N713" s="38">
        <f t="shared" si="184"/>
        <v>0</v>
      </c>
      <c r="O713" s="38">
        <f t="shared" si="185"/>
        <v>0</v>
      </c>
      <c r="P713" s="48">
        <v>11.73</v>
      </c>
      <c r="Q713" s="46">
        <v>30</v>
      </c>
      <c r="R713" s="46" t="s">
        <v>3372</v>
      </c>
      <c r="S713" s="48">
        <v>10.84</v>
      </c>
      <c r="T713" s="46">
        <v>30</v>
      </c>
      <c r="U713" s="46" t="s">
        <v>3372</v>
      </c>
      <c r="V713" s="48">
        <f t="shared" si="186"/>
        <v>11.285</v>
      </c>
      <c r="W713" s="46">
        <f t="shared" si="187"/>
        <v>60</v>
      </c>
      <c r="X713" s="46">
        <f t="shared" si="188"/>
        <v>0</v>
      </c>
      <c r="Y713" s="46">
        <f t="shared" si="189"/>
        <v>0</v>
      </c>
      <c r="Z713" s="46">
        <f t="shared" si="190"/>
        <v>0</v>
      </c>
      <c r="AA713" s="46">
        <f t="shared" si="191"/>
        <v>0</v>
      </c>
      <c r="AB713" s="46">
        <f t="shared" si="192"/>
        <v>0</v>
      </c>
      <c r="AC713" s="48">
        <f t="shared" si="181"/>
        <v>1</v>
      </c>
      <c r="AD713" s="48">
        <f t="shared" si="193"/>
        <v>11.0525</v>
      </c>
      <c r="AE713" s="48">
        <f t="shared" si="194"/>
        <v>11.0525</v>
      </c>
      <c r="AF713" s="46">
        <f t="shared" si="195"/>
        <v>120</v>
      </c>
      <c r="AG713" s="128" t="s">
        <v>3452</v>
      </c>
      <c r="AH713" s="128" t="s">
        <v>3454</v>
      </c>
      <c r="AI713" s="128" t="s">
        <v>3451</v>
      </c>
      <c r="AJ713" s="128" t="s">
        <v>3455</v>
      </c>
      <c r="AK713" s="128" t="s">
        <v>3457</v>
      </c>
      <c r="AL713" s="128" t="s">
        <v>3460</v>
      </c>
      <c r="AM713" s="128" t="s">
        <v>3453</v>
      </c>
      <c r="AN713" s="128" t="s">
        <v>3456</v>
      </c>
      <c r="AO713" s="128" t="s">
        <v>3458</v>
      </c>
      <c r="AP713" s="128" t="s">
        <v>3459</v>
      </c>
      <c r="AQ713" s="191"/>
    </row>
    <row r="714" spans="1:43" s="16" customFormat="1" ht="27.75">
      <c r="A714" s="43">
        <v>707</v>
      </c>
      <c r="B714" s="37" t="s">
        <v>1861</v>
      </c>
      <c r="C714" s="37" t="s">
        <v>227</v>
      </c>
      <c r="D714" s="38" t="s">
        <v>1862</v>
      </c>
      <c r="E714" s="38">
        <v>18</v>
      </c>
      <c r="F714" s="48">
        <v>12.3</v>
      </c>
      <c r="G714" s="46">
        <v>30</v>
      </c>
      <c r="H714" s="46" t="s">
        <v>3372</v>
      </c>
      <c r="I714" s="48">
        <v>13.91</v>
      </c>
      <c r="J714" s="46">
        <v>30</v>
      </c>
      <c r="K714" s="46" t="s">
        <v>3372</v>
      </c>
      <c r="L714" s="84">
        <f t="shared" si="182"/>
        <v>13.105</v>
      </c>
      <c r="M714" s="38">
        <f t="shared" si="183"/>
        <v>60</v>
      </c>
      <c r="N714" s="38">
        <f t="shared" si="184"/>
        <v>0</v>
      </c>
      <c r="O714" s="38">
        <f t="shared" si="185"/>
        <v>0</v>
      </c>
      <c r="P714" s="48">
        <v>13.18</v>
      </c>
      <c r="Q714" s="46">
        <v>30</v>
      </c>
      <c r="R714" s="46" t="s">
        <v>3372</v>
      </c>
      <c r="S714" s="48">
        <v>11.96</v>
      </c>
      <c r="T714" s="46">
        <v>30</v>
      </c>
      <c r="U714" s="46" t="s">
        <v>3372</v>
      </c>
      <c r="V714" s="48">
        <f t="shared" si="186"/>
        <v>12.57</v>
      </c>
      <c r="W714" s="46">
        <f t="shared" si="187"/>
        <v>60</v>
      </c>
      <c r="X714" s="46">
        <f t="shared" si="188"/>
        <v>0</v>
      </c>
      <c r="Y714" s="46">
        <f t="shared" si="189"/>
        <v>0</v>
      </c>
      <c r="Z714" s="46">
        <f t="shared" si="190"/>
        <v>0</v>
      </c>
      <c r="AA714" s="46">
        <f t="shared" si="191"/>
        <v>0</v>
      </c>
      <c r="AB714" s="46">
        <f t="shared" si="192"/>
        <v>0</v>
      </c>
      <c r="AC714" s="48">
        <f t="shared" si="181"/>
        <v>1</v>
      </c>
      <c r="AD714" s="48">
        <f t="shared" si="193"/>
        <v>12.8375</v>
      </c>
      <c r="AE714" s="48">
        <f t="shared" si="194"/>
        <v>12.8375</v>
      </c>
      <c r="AF714" s="46">
        <f t="shared" si="195"/>
        <v>120</v>
      </c>
      <c r="AG714" s="128" t="s">
        <v>3453</v>
      </c>
      <c r="AH714" s="128" t="s">
        <v>3454</v>
      </c>
      <c r="AI714" s="128" t="s">
        <v>3451</v>
      </c>
      <c r="AJ714" s="128" t="s">
        <v>3456</v>
      </c>
      <c r="AK714" s="128" t="s">
        <v>3452</v>
      </c>
      <c r="AL714" s="128" t="s">
        <v>3457</v>
      </c>
      <c r="AM714" s="128" t="s">
        <v>3455</v>
      </c>
      <c r="AN714" s="128" t="s">
        <v>3459</v>
      </c>
      <c r="AO714" s="128" t="s">
        <v>3460</v>
      </c>
      <c r="AP714" s="128" t="s">
        <v>3458</v>
      </c>
      <c r="AQ714" s="191"/>
    </row>
    <row r="715" spans="1:43" s="16" customFormat="1" ht="27.75">
      <c r="A715" s="43">
        <v>708</v>
      </c>
      <c r="B715" s="37" t="s">
        <v>1863</v>
      </c>
      <c r="C715" s="37" t="s">
        <v>1865</v>
      </c>
      <c r="D715" s="38" t="s">
        <v>1866</v>
      </c>
      <c r="E715" s="38">
        <v>18</v>
      </c>
      <c r="F715" s="48">
        <v>10.08</v>
      </c>
      <c r="G715" s="46">
        <v>30</v>
      </c>
      <c r="H715" s="46" t="s">
        <v>3372</v>
      </c>
      <c r="I715" s="48">
        <v>10.210000000000001</v>
      </c>
      <c r="J715" s="46">
        <v>30</v>
      </c>
      <c r="K715" s="46" t="s">
        <v>3372</v>
      </c>
      <c r="L715" s="84">
        <f t="shared" si="182"/>
        <v>10.145</v>
      </c>
      <c r="M715" s="38">
        <f t="shared" si="183"/>
        <v>60</v>
      </c>
      <c r="N715" s="38">
        <f t="shared" si="184"/>
        <v>0</v>
      </c>
      <c r="O715" s="38">
        <f t="shared" si="185"/>
        <v>0</v>
      </c>
      <c r="P715" s="48">
        <v>11.14</v>
      </c>
      <c r="Q715" s="46">
        <v>30</v>
      </c>
      <c r="R715" s="46" t="s">
        <v>3372</v>
      </c>
      <c r="S715" s="48">
        <v>13.23</v>
      </c>
      <c r="T715" s="46">
        <v>30</v>
      </c>
      <c r="U715" s="46" t="s">
        <v>3372</v>
      </c>
      <c r="V715" s="48">
        <f t="shared" si="186"/>
        <v>12.185</v>
      </c>
      <c r="W715" s="46">
        <f t="shared" si="187"/>
        <v>60</v>
      </c>
      <c r="X715" s="46">
        <f t="shared" si="188"/>
        <v>0</v>
      </c>
      <c r="Y715" s="46">
        <f t="shared" si="189"/>
        <v>0</v>
      </c>
      <c r="Z715" s="46">
        <f t="shared" si="190"/>
        <v>0</v>
      </c>
      <c r="AA715" s="46">
        <f t="shared" si="191"/>
        <v>0</v>
      </c>
      <c r="AB715" s="46">
        <f t="shared" si="192"/>
        <v>0</v>
      </c>
      <c r="AC715" s="48">
        <f t="shared" si="181"/>
        <v>1</v>
      </c>
      <c r="AD715" s="48">
        <f t="shared" si="193"/>
        <v>11.164999999999999</v>
      </c>
      <c r="AE715" s="48">
        <f t="shared" si="194"/>
        <v>11.164999999999999</v>
      </c>
      <c r="AF715" s="46">
        <f t="shared" si="195"/>
        <v>120</v>
      </c>
      <c r="AG715" s="128" t="s">
        <v>3451</v>
      </c>
      <c r="AH715" s="128" t="s">
        <v>3453</v>
      </c>
      <c r="AI715" s="128" t="s">
        <v>3456</v>
      </c>
      <c r="AJ715" s="128" t="s">
        <v>3457</v>
      </c>
      <c r="AK715" s="128" t="s">
        <v>3452</v>
      </c>
      <c r="AL715" s="128" t="s">
        <v>3454</v>
      </c>
      <c r="AM715" s="128" t="s">
        <v>3455</v>
      </c>
      <c r="AN715" s="128" t="s">
        <v>3459</v>
      </c>
      <c r="AO715" s="128" t="s">
        <v>3460</v>
      </c>
      <c r="AP715" s="128" t="s">
        <v>3458</v>
      </c>
      <c r="AQ715" s="191"/>
    </row>
    <row r="716" spans="1:43" s="16" customFormat="1" ht="27.75">
      <c r="A716" s="43">
        <v>709</v>
      </c>
      <c r="B716" s="37" t="s">
        <v>1863</v>
      </c>
      <c r="C716" s="37" t="s">
        <v>227</v>
      </c>
      <c r="D716" s="38" t="s">
        <v>1864</v>
      </c>
      <c r="E716" s="38">
        <v>18</v>
      </c>
      <c r="F716" s="48">
        <v>11.88</v>
      </c>
      <c r="G716" s="46">
        <v>30</v>
      </c>
      <c r="H716" s="46" t="s">
        <v>3372</v>
      </c>
      <c r="I716" s="48">
        <v>11.72</v>
      </c>
      <c r="J716" s="46">
        <v>30</v>
      </c>
      <c r="K716" s="46" t="s">
        <v>3372</v>
      </c>
      <c r="L716" s="84">
        <f t="shared" si="182"/>
        <v>11.8</v>
      </c>
      <c r="M716" s="38">
        <f t="shared" si="183"/>
        <v>60</v>
      </c>
      <c r="N716" s="38">
        <f t="shared" si="184"/>
        <v>0</v>
      </c>
      <c r="O716" s="38">
        <f t="shared" si="185"/>
        <v>0</v>
      </c>
      <c r="P716" s="48">
        <v>12.21</v>
      </c>
      <c r="Q716" s="46">
        <v>30</v>
      </c>
      <c r="R716" s="46" t="s">
        <v>3372</v>
      </c>
      <c r="S716" s="48">
        <v>14.49</v>
      </c>
      <c r="T716" s="46">
        <v>30</v>
      </c>
      <c r="U716" s="46" t="s">
        <v>3372</v>
      </c>
      <c r="V716" s="48">
        <f t="shared" si="186"/>
        <v>13.350000000000001</v>
      </c>
      <c r="W716" s="46">
        <f t="shared" si="187"/>
        <v>60</v>
      </c>
      <c r="X716" s="46">
        <f t="shared" si="188"/>
        <v>0</v>
      </c>
      <c r="Y716" s="46">
        <f t="shared" si="189"/>
        <v>0</v>
      </c>
      <c r="Z716" s="46">
        <f t="shared" si="190"/>
        <v>0</v>
      </c>
      <c r="AA716" s="46">
        <f t="shared" si="191"/>
        <v>0</v>
      </c>
      <c r="AB716" s="46">
        <f t="shared" si="192"/>
        <v>0</v>
      </c>
      <c r="AC716" s="48">
        <f t="shared" si="181"/>
        <v>1</v>
      </c>
      <c r="AD716" s="48">
        <f t="shared" si="193"/>
        <v>12.575000000000001</v>
      </c>
      <c r="AE716" s="48">
        <f t="shared" si="194"/>
        <v>12.575000000000001</v>
      </c>
      <c r="AF716" s="46">
        <f t="shared" si="195"/>
        <v>120</v>
      </c>
      <c r="AG716" s="128" t="s">
        <v>3456</v>
      </c>
      <c r="AH716" s="128" t="s">
        <v>3453</v>
      </c>
      <c r="AI716" s="130" t="s">
        <v>3452</v>
      </c>
      <c r="AJ716" s="128" t="s">
        <v>3451</v>
      </c>
      <c r="AK716" s="128" t="s">
        <v>3455</v>
      </c>
      <c r="AL716" s="128" t="s">
        <v>3454</v>
      </c>
      <c r="AM716" s="128" t="s">
        <v>3457</v>
      </c>
      <c r="AN716" s="128" t="s">
        <v>3460</v>
      </c>
      <c r="AO716" s="128" t="s">
        <v>3458</v>
      </c>
      <c r="AP716" s="128" t="s">
        <v>3459</v>
      </c>
      <c r="AQ716" s="191"/>
    </row>
    <row r="717" spans="1:43" s="16" customFormat="1" ht="27.75">
      <c r="A717" s="43">
        <v>710</v>
      </c>
      <c r="B717" s="37" t="s">
        <v>1390</v>
      </c>
      <c r="C717" s="37" t="s">
        <v>1139</v>
      </c>
      <c r="D717" s="38" t="s">
        <v>1867</v>
      </c>
      <c r="E717" s="38">
        <v>18</v>
      </c>
      <c r="F717" s="48">
        <v>12.21</v>
      </c>
      <c r="G717" s="46">
        <v>30</v>
      </c>
      <c r="H717" s="46" t="s">
        <v>3372</v>
      </c>
      <c r="I717" s="48">
        <v>14.52</v>
      </c>
      <c r="J717" s="46">
        <v>30</v>
      </c>
      <c r="K717" s="46" t="s">
        <v>3372</v>
      </c>
      <c r="L717" s="84">
        <f t="shared" si="182"/>
        <v>13.365</v>
      </c>
      <c r="M717" s="38">
        <f t="shared" si="183"/>
        <v>60</v>
      </c>
      <c r="N717" s="38">
        <f t="shared" si="184"/>
        <v>0</v>
      </c>
      <c r="O717" s="38">
        <f t="shared" si="185"/>
        <v>0</v>
      </c>
      <c r="P717" s="48">
        <v>13.58</v>
      </c>
      <c r="Q717" s="46">
        <v>30</v>
      </c>
      <c r="R717" s="46" t="s">
        <v>3372</v>
      </c>
      <c r="S717" s="48">
        <v>14.45</v>
      </c>
      <c r="T717" s="46">
        <v>30</v>
      </c>
      <c r="U717" s="46" t="s">
        <v>3372</v>
      </c>
      <c r="V717" s="48">
        <f t="shared" si="186"/>
        <v>14.015000000000001</v>
      </c>
      <c r="W717" s="46">
        <f t="shared" si="187"/>
        <v>60</v>
      </c>
      <c r="X717" s="46">
        <f t="shared" si="188"/>
        <v>0</v>
      </c>
      <c r="Y717" s="46">
        <f t="shared" si="189"/>
        <v>0</v>
      </c>
      <c r="Z717" s="46">
        <f t="shared" si="190"/>
        <v>0</v>
      </c>
      <c r="AA717" s="46">
        <f t="shared" si="191"/>
        <v>0</v>
      </c>
      <c r="AB717" s="46">
        <f t="shared" si="192"/>
        <v>0</v>
      </c>
      <c r="AC717" s="48">
        <f>IF(AB717=0,0.93,IF(AB717=1,0.92,IF(AB717=2,0.91,IF(AB717=3,0.9,IF(AB717=4,0.89,IF(AB717=5,0.88,IF(AB717=6,0.87)))))))</f>
        <v>0.93</v>
      </c>
      <c r="AD717" s="48">
        <f t="shared" si="193"/>
        <v>13.690000000000001</v>
      </c>
      <c r="AE717" s="48">
        <f t="shared" si="194"/>
        <v>12.731700000000002</v>
      </c>
      <c r="AF717" s="46">
        <f t="shared" si="195"/>
        <v>120</v>
      </c>
      <c r="AG717" s="128" t="s">
        <v>3454</v>
      </c>
      <c r="AH717" s="128" t="s">
        <v>3456</v>
      </c>
      <c r="AI717" s="128" t="s">
        <v>3459</v>
      </c>
      <c r="AJ717" s="128" t="s">
        <v>3455</v>
      </c>
      <c r="AK717" s="128" t="s">
        <v>3460</v>
      </c>
      <c r="AL717" s="128" t="s">
        <v>3457</v>
      </c>
      <c r="AM717" s="128" t="s">
        <v>3453</v>
      </c>
      <c r="AN717" s="128" t="s">
        <v>3451</v>
      </c>
      <c r="AO717" s="128" t="s">
        <v>3452</v>
      </c>
      <c r="AP717" s="128" t="s">
        <v>3458</v>
      </c>
      <c r="AQ717" s="191"/>
    </row>
    <row r="718" spans="1:43" s="16" customFormat="1" ht="27.75">
      <c r="A718" s="43">
        <v>711</v>
      </c>
      <c r="B718" s="37" t="s">
        <v>1868</v>
      </c>
      <c r="C718" s="37" t="s">
        <v>1869</v>
      </c>
      <c r="D718" s="38" t="s">
        <v>3484</v>
      </c>
      <c r="E718" s="38">
        <v>18</v>
      </c>
      <c r="F718" s="48">
        <v>14.11</v>
      </c>
      <c r="G718" s="46">
        <v>30</v>
      </c>
      <c r="H718" s="46" t="s">
        <v>3372</v>
      </c>
      <c r="I718" s="48">
        <v>13.38</v>
      </c>
      <c r="J718" s="46">
        <v>30</v>
      </c>
      <c r="K718" s="46" t="s">
        <v>3372</v>
      </c>
      <c r="L718" s="84">
        <f t="shared" si="182"/>
        <v>13.745000000000001</v>
      </c>
      <c r="M718" s="38">
        <f t="shared" si="183"/>
        <v>60</v>
      </c>
      <c r="N718" s="38">
        <f t="shared" si="184"/>
        <v>0</v>
      </c>
      <c r="O718" s="38">
        <f t="shared" si="185"/>
        <v>0</v>
      </c>
      <c r="P718" s="48">
        <v>13.83</v>
      </c>
      <c r="Q718" s="46">
        <v>30</v>
      </c>
      <c r="R718" s="46" t="s">
        <v>3372</v>
      </c>
      <c r="S718" s="48">
        <v>12.69</v>
      </c>
      <c r="T718" s="46">
        <v>30</v>
      </c>
      <c r="U718" s="46" t="s">
        <v>3372</v>
      </c>
      <c r="V718" s="48">
        <f t="shared" si="186"/>
        <v>13.26</v>
      </c>
      <c r="W718" s="46">
        <f t="shared" si="187"/>
        <v>60</v>
      </c>
      <c r="X718" s="46">
        <f t="shared" si="188"/>
        <v>0</v>
      </c>
      <c r="Y718" s="46">
        <f t="shared" si="189"/>
        <v>0</v>
      </c>
      <c r="Z718" s="46">
        <f t="shared" si="190"/>
        <v>0</v>
      </c>
      <c r="AA718" s="46">
        <f t="shared" si="191"/>
        <v>0</v>
      </c>
      <c r="AB718" s="46">
        <f t="shared" si="192"/>
        <v>0</v>
      </c>
      <c r="AC718" s="48">
        <f>IF(AB718=0,0.93,IF(AB718=1,0.92,IF(AB718=2,0.91,IF(AB718=3,0.9,IF(AB718=4,0.89,IF(AB718=5,0.88,IF(AB718=6,0.87)))))))</f>
        <v>0.93</v>
      </c>
      <c r="AD718" s="48">
        <f t="shared" si="193"/>
        <v>13.502500000000001</v>
      </c>
      <c r="AE718" s="48">
        <f t="shared" si="194"/>
        <v>12.557325000000002</v>
      </c>
      <c r="AF718" s="46">
        <f t="shared" si="195"/>
        <v>120</v>
      </c>
      <c r="AG718" s="128" t="s">
        <v>3454</v>
      </c>
      <c r="AH718" s="128" t="s">
        <v>3456</v>
      </c>
      <c r="AI718" s="128" t="s">
        <v>3459</v>
      </c>
      <c r="AJ718" s="128" t="s">
        <v>3455</v>
      </c>
      <c r="AK718" s="128" t="s">
        <v>3460</v>
      </c>
      <c r="AL718" s="128" t="s">
        <v>3457</v>
      </c>
      <c r="AM718" s="128" t="s">
        <v>3453</v>
      </c>
      <c r="AN718" s="128" t="s">
        <v>3451</v>
      </c>
      <c r="AO718" s="128" t="s">
        <v>3452</v>
      </c>
      <c r="AP718" s="128" t="s">
        <v>3458</v>
      </c>
      <c r="AQ718" s="191"/>
    </row>
    <row r="719" spans="1:43" s="16" customFormat="1" ht="27.75">
      <c r="A719" s="43">
        <v>712</v>
      </c>
      <c r="B719" s="37" t="s">
        <v>1870</v>
      </c>
      <c r="C719" s="37" t="s">
        <v>3398</v>
      </c>
      <c r="D719" s="38" t="s">
        <v>1871</v>
      </c>
      <c r="E719" s="38">
        <v>18</v>
      </c>
      <c r="F719" s="48">
        <v>11.81</v>
      </c>
      <c r="G719" s="46">
        <v>30</v>
      </c>
      <c r="H719" s="46" t="s">
        <v>3372</v>
      </c>
      <c r="I719" s="48">
        <v>12.25</v>
      </c>
      <c r="J719" s="46">
        <v>30</v>
      </c>
      <c r="K719" s="46" t="s">
        <v>3372</v>
      </c>
      <c r="L719" s="84">
        <f t="shared" si="182"/>
        <v>12.030000000000001</v>
      </c>
      <c r="M719" s="38">
        <f t="shared" si="183"/>
        <v>60</v>
      </c>
      <c r="N719" s="38">
        <f t="shared" si="184"/>
        <v>0</v>
      </c>
      <c r="O719" s="38">
        <f t="shared" si="185"/>
        <v>0</v>
      </c>
      <c r="P719" s="48">
        <v>13.64</v>
      </c>
      <c r="Q719" s="46">
        <v>30</v>
      </c>
      <c r="R719" s="46" t="s">
        <v>3373</v>
      </c>
      <c r="S719" s="48">
        <v>13.36</v>
      </c>
      <c r="T719" s="46">
        <v>30</v>
      </c>
      <c r="U719" s="46" t="s">
        <v>3372</v>
      </c>
      <c r="V719" s="48">
        <f t="shared" si="186"/>
        <v>13.5</v>
      </c>
      <c r="W719" s="46">
        <f t="shared" si="187"/>
        <v>60</v>
      </c>
      <c r="X719" s="46">
        <f t="shared" si="188"/>
        <v>1</v>
      </c>
      <c r="Y719" s="46">
        <f t="shared" si="189"/>
        <v>0</v>
      </c>
      <c r="Z719" s="46">
        <f t="shared" si="190"/>
        <v>1</v>
      </c>
      <c r="AA719" s="46">
        <f t="shared" si="191"/>
        <v>0</v>
      </c>
      <c r="AB719" s="46">
        <f t="shared" si="192"/>
        <v>1</v>
      </c>
      <c r="AC719" s="48">
        <f>IF(AB719=0,1,IF(AB719=1,0.99,IF(AB719=2,0.98,IF(AB719=3,0.97,IF(AB719=4,0.96,IF(AB719=5,0.95,IF(AB719=6,0.94)))))))</f>
        <v>0.99</v>
      </c>
      <c r="AD719" s="48">
        <f t="shared" si="193"/>
        <v>12.765000000000001</v>
      </c>
      <c r="AE719" s="48">
        <f t="shared" si="194"/>
        <v>12.63735</v>
      </c>
      <c r="AF719" s="46">
        <f t="shared" si="195"/>
        <v>120</v>
      </c>
      <c r="AG719" s="128" t="s">
        <v>3452</v>
      </c>
      <c r="AH719" s="128" t="s">
        <v>3453</v>
      </c>
      <c r="AI719" s="128" t="s">
        <v>3457</v>
      </c>
      <c r="AJ719" s="128" t="s">
        <v>3456</v>
      </c>
      <c r="AK719" s="128" t="s">
        <v>3454</v>
      </c>
      <c r="AL719" s="128" t="s">
        <v>3455</v>
      </c>
      <c r="AM719" s="128" t="s">
        <v>3460</v>
      </c>
      <c r="AN719" s="128" t="s">
        <v>3459</v>
      </c>
      <c r="AO719" s="128" t="s">
        <v>3451</v>
      </c>
      <c r="AP719" s="128" t="s">
        <v>3458</v>
      </c>
      <c r="AQ719" s="191"/>
    </row>
    <row r="720" spans="1:43" s="16" customFormat="1" ht="27.75">
      <c r="A720" s="43">
        <v>713</v>
      </c>
      <c r="B720" s="37" t="s">
        <v>1872</v>
      </c>
      <c r="C720" s="37" t="s">
        <v>1873</v>
      </c>
      <c r="D720" s="45" t="s">
        <v>1874</v>
      </c>
      <c r="E720" s="38">
        <v>18</v>
      </c>
      <c r="F720" s="48">
        <v>10</v>
      </c>
      <c r="G720" s="46">
        <v>30</v>
      </c>
      <c r="H720" s="46" t="s">
        <v>3373</v>
      </c>
      <c r="I720" s="48">
        <v>10</v>
      </c>
      <c r="J720" s="46">
        <v>30</v>
      </c>
      <c r="K720" s="46" t="s">
        <v>3373</v>
      </c>
      <c r="L720" s="84">
        <f t="shared" si="182"/>
        <v>10</v>
      </c>
      <c r="M720" s="38">
        <f t="shared" si="183"/>
        <v>60</v>
      </c>
      <c r="N720" s="38">
        <f t="shared" si="184"/>
        <v>2</v>
      </c>
      <c r="O720" s="38">
        <f t="shared" si="185"/>
        <v>0</v>
      </c>
      <c r="P720" s="48">
        <v>11.09</v>
      </c>
      <c r="Q720" s="46">
        <v>30</v>
      </c>
      <c r="R720" s="46" t="s">
        <v>3372</v>
      </c>
      <c r="S720" s="48">
        <v>13.55</v>
      </c>
      <c r="T720" s="46">
        <v>30</v>
      </c>
      <c r="U720" s="46" t="s">
        <v>3372</v>
      </c>
      <c r="V720" s="48">
        <f t="shared" si="186"/>
        <v>12.32</v>
      </c>
      <c r="W720" s="46">
        <f t="shared" si="187"/>
        <v>60</v>
      </c>
      <c r="X720" s="46">
        <f t="shared" si="188"/>
        <v>0</v>
      </c>
      <c r="Y720" s="46">
        <f t="shared" si="189"/>
        <v>0</v>
      </c>
      <c r="Z720" s="46">
        <f t="shared" si="190"/>
        <v>2</v>
      </c>
      <c r="AA720" s="46">
        <f t="shared" si="191"/>
        <v>0</v>
      </c>
      <c r="AB720" s="46">
        <f t="shared" si="192"/>
        <v>2</v>
      </c>
      <c r="AC720" s="48">
        <f>IF(AB720=0,0.93,IF(AB720=1,0.92,IF(AB720=2,0.91,IF(AB720=3,0.9,IF(AB720=4,0.89,IF(AB720=5,0.88,IF(AB720=6,0.87)))))))</f>
        <v>0.91</v>
      </c>
      <c r="AD720" s="48">
        <f t="shared" si="193"/>
        <v>11.16</v>
      </c>
      <c r="AE720" s="48">
        <f t="shared" si="194"/>
        <v>10.1556</v>
      </c>
      <c r="AF720" s="46">
        <f t="shared" si="195"/>
        <v>120</v>
      </c>
      <c r="AG720" s="128" t="s">
        <v>3453</v>
      </c>
      <c r="AH720" s="128" t="s">
        <v>3452</v>
      </c>
      <c r="AI720" s="128" t="s">
        <v>3457</v>
      </c>
      <c r="AJ720" s="128" t="s">
        <v>3455</v>
      </c>
      <c r="AK720" s="128" t="s">
        <v>3451</v>
      </c>
      <c r="AL720" s="128" t="s">
        <v>3454</v>
      </c>
      <c r="AM720" s="128" t="s">
        <v>3456</v>
      </c>
      <c r="AN720" s="128" t="s">
        <v>3460</v>
      </c>
      <c r="AO720" s="128" t="s">
        <v>3459</v>
      </c>
      <c r="AP720" s="128" t="s">
        <v>3458</v>
      </c>
      <c r="AQ720" s="191"/>
    </row>
    <row r="721" spans="1:43" s="16" customFormat="1" ht="27.75">
      <c r="A721" s="43">
        <v>714</v>
      </c>
      <c r="B721" s="44" t="s">
        <v>1875</v>
      </c>
      <c r="C721" s="44" t="s">
        <v>1876</v>
      </c>
      <c r="D721" s="45" t="s">
        <v>1877</v>
      </c>
      <c r="E721" s="38">
        <v>18</v>
      </c>
      <c r="F721" s="48">
        <v>15.02</v>
      </c>
      <c r="G721" s="46">
        <v>30</v>
      </c>
      <c r="H721" s="46" t="s">
        <v>3372</v>
      </c>
      <c r="I721" s="48">
        <v>8.99</v>
      </c>
      <c r="J721" s="46">
        <v>23</v>
      </c>
      <c r="K721" s="46" t="s">
        <v>3372</v>
      </c>
      <c r="L721" s="84">
        <f t="shared" si="182"/>
        <v>12.004999999999999</v>
      </c>
      <c r="M721" s="38">
        <f t="shared" si="183"/>
        <v>60</v>
      </c>
      <c r="N721" s="38">
        <f t="shared" si="184"/>
        <v>0</v>
      </c>
      <c r="O721" s="38">
        <f t="shared" si="185"/>
        <v>1</v>
      </c>
      <c r="P721" s="48">
        <v>14</v>
      </c>
      <c r="Q721" s="46">
        <v>30</v>
      </c>
      <c r="R721" s="46" t="s">
        <v>3372</v>
      </c>
      <c r="S721" s="48">
        <v>13.66</v>
      </c>
      <c r="T721" s="46">
        <v>30</v>
      </c>
      <c r="U721" s="46" t="s">
        <v>3372</v>
      </c>
      <c r="V721" s="48">
        <f t="shared" si="186"/>
        <v>13.83</v>
      </c>
      <c r="W721" s="46">
        <f t="shared" si="187"/>
        <v>60</v>
      </c>
      <c r="X721" s="46">
        <f t="shared" si="188"/>
        <v>0</v>
      </c>
      <c r="Y721" s="46">
        <f t="shared" si="189"/>
        <v>0</v>
      </c>
      <c r="Z721" s="46">
        <f t="shared" si="190"/>
        <v>0</v>
      </c>
      <c r="AA721" s="46">
        <f t="shared" si="191"/>
        <v>1</v>
      </c>
      <c r="AB721" s="46">
        <f t="shared" si="192"/>
        <v>1</v>
      </c>
      <c r="AC721" s="48">
        <f>IF(AB721=0,1,IF(AB721=1,0.99,IF(AB721=2,0.98,IF(AB721=3,0.97,IF(AB721=4,0.96,IF(AB721=5,0.95,IF(AB721=6,0.94)))))))</f>
        <v>0.99</v>
      </c>
      <c r="AD721" s="48">
        <f t="shared" si="193"/>
        <v>12.9175</v>
      </c>
      <c r="AE721" s="48">
        <f t="shared" si="194"/>
        <v>12.788325</v>
      </c>
      <c r="AF721" s="46">
        <f t="shared" si="195"/>
        <v>120</v>
      </c>
      <c r="AG721" s="129" t="s">
        <v>3451</v>
      </c>
      <c r="AH721" s="129" t="s">
        <v>3453</v>
      </c>
      <c r="AI721" s="129" t="s">
        <v>3452</v>
      </c>
      <c r="AJ721" s="129" t="s">
        <v>3456</v>
      </c>
      <c r="AK721" s="129" t="s">
        <v>3455</v>
      </c>
      <c r="AL721" s="129" t="s">
        <v>3454</v>
      </c>
      <c r="AM721" s="129" t="s">
        <v>3457</v>
      </c>
      <c r="AN721" s="129" t="s">
        <v>3460</v>
      </c>
      <c r="AO721" s="129" t="s">
        <v>3459</v>
      </c>
      <c r="AP721" s="129" t="s">
        <v>3458</v>
      </c>
      <c r="AQ721" s="191"/>
    </row>
    <row r="722" spans="1:43" s="16" customFormat="1" ht="27.75">
      <c r="A722" s="43">
        <v>715</v>
      </c>
      <c r="B722" s="37" t="s">
        <v>799</v>
      </c>
      <c r="C722" s="37" t="s">
        <v>1878</v>
      </c>
      <c r="D722" s="45" t="s">
        <v>1879</v>
      </c>
      <c r="E722" s="38">
        <v>18</v>
      </c>
      <c r="F722" s="48">
        <v>10.41</v>
      </c>
      <c r="G722" s="46">
        <v>30</v>
      </c>
      <c r="H722" s="46" t="s">
        <v>3373</v>
      </c>
      <c r="I722" s="48">
        <v>10</v>
      </c>
      <c r="J722" s="46">
        <v>30</v>
      </c>
      <c r="K722" s="46" t="s">
        <v>3372</v>
      </c>
      <c r="L722" s="84">
        <f t="shared" si="182"/>
        <v>10.205</v>
      </c>
      <c r="M722" s="38">
        <f t="shared" si="183"/>
        <v>60</v>
      </c>
      <c r="N722" s="38">
        <f t="shared" si="184"/>
        <v>1</v>
      </c>
      <c r="O722" s="38">
        <f t="shared" si="185"/>
        <v>0</v>
      </c>
      <c r="P722" s="48">
        <v>8.84</v>
      </c>
      <c r="Q722" s="46">
        <v>16</v>
      </c>
      <c r="R722" s="46" t="s">
        <v>3373</v>
      </c>
      <c r="S722" s="48">
        <v>10.92</v>
      </c>
      <c r="T722" s="46">
        <v>30</v>
      </c>
      <c r="U722" s="46" t="s">
        <v>3372</v>
      </c>
      <c r="V722" s="48">
        <f t="shared" si="186"/>
        <v>9.879999999999999</v>
      </c>
      <c r="W722" s="46">
        <f t="shared" si="187"/>
        <v>46</v>
      </c>
      <c r="X722" s="46">
        <f t="shared" si="188"/>
        <v>1</v>
      </c>
      <c r="Y722" s="46">
        <f t="shared" si="189"/>
        <v>1</v>
      </c>
      <c r="Z722" s="46">
        <f t="shared" si="190"/>
        <v>2</v>
      </c>
      <c r="AA722" s="46">
        <f t="shared" si="191"/>
        <v>1</v>
      </c>
      <c r="AB722" s="46">
        <f t="shared" si="192"/>
        <v>3</v>
      </c>
      <c r="AC722" s="48">
        <f>IF(AB722=0,0.79,IF(AB722=1,0.78,IF(AB722=2,0.77,IF(AB722=3,0.76,IF(AB722=4,0.75,IF(AB722=5,0.74,IF(AB722=6,0.73)))))))</f>
        <v>0.76</v>
      </c>
      <c r="AD722" s="48">
        <f t="shared" si="193"/>
        <v>10.0425</v>
      </c>
      <c r="AE722" s="48">
        <f t="shared" si="194"/>
        <v>7.6323000000000008</v>
      </c>
      <c r="AF722" s="46">
        <f t="shared" si="195"/>
        <v>106</v>
      </c>
      <c r="AG722" s="128" t="s">
        <v>3453</v>
      </c>
      <c r="AH722" s="128" t="s">
        <v>3451</v>
      </c>
      <c r="AI722" s="128" t="s">
        <v>3459</v>
      </c>
      <c r="AJ722" s="128" t="s">
        <v>3455</v>
      </c>
      <c r="AK722" s="128" t="s">
        <v>3452</v>
      </c>
      <c r="AL722" s="128" t="s">
        <v>3454</v>
      </c>
      <c r="AM722" s="128" t="s">
        <v>3456</v>
      </c>
      <c r="AN722" s="128" t="s">
        <v>3460</v>
      </c>
      <c r="AO722" s="128" t="s">
        <v>3457</v>
      </c>
      <c r="AP722" s="128" t="s">
        <v>3458</v>
      </c>
      <c r="AQ722" s="191"/>
    </row>
    <row r="723" spans="1:43" s="16" customFormat="1" ht="27.75">
      <c r="A723" s="43">
        <v>716</v>
      </c>
      <c r="B723" s="44" t="s">
        <v>1880</v>
      </c>
      <c r="C723" s="44" t="s">
        <v>560</v>
      </c>
      <c r="D723" s="45" t="s">
        <v>1881</v>
      </c>
      <c r="E723" s="38">
        <v>18</v>
      </c>
      <c r="F723" s="48">
        <v>11</v>
      </c>
      <c r="G723" s="46">
        <v>30</v>
      </c>
      <c r="H723" s="46" t="s">
        <v>3372</v>
      </c>
      <c r="I723" s="48">
        <v>9.3000000000000007</v>
      </c>
      <c r="J723" s="46">
        <v>17</v>
      </c>
      <c r="K723" s="46" t="s">
        <v>3372</v>
      </c>
      <c r="L723" s="84">
        <f t="shared" si="182"/>
        <v>10.15</v>
      </c>
      <c r="M723" s="38">
        <f t="shared" si="183"/>
        <v>60</v>
      </c>
      <c r="N723" s="38">
        <f t="shared" si="184"/>
        <v>0</v>
      </c>
      <c r="O723" s="38">
        <f t="shared" si="185"/>
        <v>1</v>
      </c>
      <c r="P723" s="48">
        <v>10.39</v>
      </c>
      <c r="Q723" s="46">
        <v>30</v>
      </c>
      <c r="R723" s="46" t="s">
        <v>3372</v>
      </c>
      <c r="S723" s="48">
        <v>12.22</v>
      </c>
      <c r="T723" s="46">
        <v>30</v>
      </c>
      <c r="U723" s="46" t="s">
        <v>3373</v>
      </c>
      <c r="V723" s="48">
        <f t="shared" si="186"/>
        <v>11.305</v>
      </c>
      <c r="W723" s="46">
        <f t="shared" si="187"/>
        <v>60</v>
      </c>
      <c r="X723" s="46">
        <f t="shared" si="188"/>
        <v>1</v>
      </c>
      <c r="Y723" s="46">
        <f t="shared" si="189"/>
        <v>0</v>
      </c>
      <c r="Z723" s="46">
        <f t="shared" si="190"/>
        <v>1</v>
      </c>
      <c r="AA723" s="46">
        <f t="shared" si="191"/>
        <v>1</v>
      </c>
      <c r="AB723" s="46">
        <f t="shared" si="192"/>
        <v>2</v>
      </c>
      <c r="AC723" s="48">
        <f>IF(AB723=0,1,IF(AB723=1,0.99,IF(AB723=2,0.98,IF(AB723=3,0.97,IF(AB723=4,0.96,IF(AB723=5,0.95,IF(AB723=6,0.94)))))))</f>
        <v>0.98</v>
      </c>
      <c r="AD723" s="48">
        <f t="shared" si="193"/>
        <v>10.727499999999999</v>
      </c>
      <c r="AE723" s="48">
        <f t="shared" si="194"/>
        <v>10.512949999999998</v>
      </c>
      <c r="AF723" s="46">
        <f t="shared" si="195"/>
        <v>120</v>
      </c>
      <c r="AG723" s="128" t="s">
        <v>3456</v>
      </c>
      <c r="AH723" s="128" t="s">
        <v>3452</v>
      </c>
      <c r="AI723" s="128" t="s">
        <v>3459</v>
      </c>
      <c r="AJ723" s="128" t="s">
        <v>3453</v>
      </c>
      <c r="AK723" s="128" t="s">
        <v>3451</v>
      </c>
      <c r="AL723" s="128" t="s">
        <v>3455</v>
      </c>
      <c r="AM723" s="128" t="s">
        <v>3460</v>
      </c>
      <c r="AN723" s="128" t="s">
        <v>3457</v>
      </c>
      <c r="AO723" s="128" t="s">
        <v>3454</v>
      </c>
      <c r="AP723" s="128" t="s">
        <v>3458</v>
      </c>
      <c r="AQ723" s="191"/>
    </row>
    <row r="724" spans="1:43" s="16" customFormat="1" ht="27.75">
      <c r="A724" s="43">
        <v>717</v>
      </c>
      <c r="B724" s="44" t="s">
        <v>1882</v>
      </c>
      <c r="C724" s="44" t="s">
        <v>345</v>
      </c>
      <c r="D724" s="45" t="s">
        <v>1883</v>
      </c>
      <c r="E724" s="38">
        <v>18</v>
      </c>
      <c r="F724" s="48">
        <v>10.51</v>
      </c>
      <c r="G724" s="46">
        <v>30</v>
      </c>
      <c r="H724" s="46" t="s">
        <v>3373</v>
      </c>
      <c r="I724" s="48">
        <v>10.46</v>
      </c>
      <c r="J724" s="46">
        <v>30</v>
      </c>
      <c r="K724" s="46" t="s">
        <v>3372</v>
      </c>
      <c r="L724" s="84">
        <f t="shared" si="182"/>
        <v>10.484999999999999</v>
      </c>
      <c r="M724" s="38">
        <f t="shared" si="183"/>
        <v>60</v>
      </c>
      <c r="N724" s="38">
        <f t="shared" si="184"/>
        <v>1</v>
      </c>
      <c r="O724" s="38">
        <f t="shared" si="185"/>
        <v>0</v>
      </c>
      <c r="P724" s="48">
        <v>11.45</v>
      </c>
      <c r="Q724" s="46">
        <v>30</v>
      </c>
      <c r="R724" s="46" t="s">
        <v>3372</v>
      </c>
      <c r="S724" s="48">
        <v>10.039999999999999</v>
      </c>
      <c r="T724" s="46">
        <v>30</v>
      </c>
      <c r="U724" s="46" t="s">
        <v>3372</v>
      </c>
      <c r="V724" s="48">
        <f t="shared" si="186"/>
        <v>10.744999999999999</v>
      </c>
      <c r="W724" s="46">
        <f t="shared" si="187"/>
        <v>60</v>
      </c>
      <c r="X724" s="46">
        <f t="shared" si="188"/>
        <v>0</v>
      </c>
      <c r="Y724" s="46">
        <f t="shared" si="189"/>
        <v>0</v>
      </c>
      <c r="Z724" s="46">
        <f t="shared" si="190"/>
        <v>1</v>
      </c>
      <c r="AA724" s="46">
        <f t="shared" si="191"/>
        <v>0</v>
      </c>
      <c r="AB724" s="46">
        <f t="shared" si="192"/>
        <v>1</v>
      </c>
      <c r="AC724" s="48">
        <f>IF(AB724=0,1,IF(AB724=1,0.99,IF(AB724=2,0.98,IF(AB724=3,0.97,IF(AB724=4,0.96,IF(AB724=5,0.95,IF(AB724=6,0.94)))))))</f>
        <v>0.99</v>
      </c>
      <c r="AD724" s="48">
        <f t="shared" si="193"/>
        <v>10.614999999999998</v>
      </c>
      <c r="AE724" s="48">
        <f t="shared" si="194"/>
        <v>10.508849999999999</v>
      </c>
      <c r="AF724" s="46">
        <f t="shared" si="195"/>
        <v>120</v>
      </c>
      <c r="AG724" s="128" t="s">
        <v>3453</v>
      </c>
      <c r="AH724" s="128" t="s">
        <v>3455</v>
      </c>
      <c r="AI724" s="128" t="s">
        <v>3452</v>
      </c>
      <c r="AJ724" s="128" t="s">
        <v>3451</v>
      </c>
      <c r="AK724" s="128" t="s">
        <v>3454</v>
      </c>
      <c r="AL724" s="128" t="s">
        <v>3457</v>
      </c>
      <c r="AM724" s="128" t="s">
        <v>3456</v>
      </c>
      <c r="AN724" s="128" t="s">
        <v>3460</v>
      </c>
      <c r="AO724" s="128" t="s">
        <v>3458</v>
      </c>
      <c r="AP724" s="128" t="s">
        <v>3459</v>
      </c>
      <c r="AQ724" s="191"/>
    </row>
    <row r="725" spans="1:43" s="16" customFormat="1" ht="27.75">
      <c r="A725" s="43">
        <v>718</v>
      </c>
      <c r="B725" s="44" t="s">
        <v>1884</v>
      </c>
      <c r="C725" s="44" t="s">
        <v>207</v>
      </c>
      <c r="D725" s="45" t="s">
        <v>1885</v>
      </c>
      <c r="E725" s="38">
        <v>18</v>
      </c>
      <c r="F725" s="48">
        <v>11.48</v>
      </c>
      <c r="G725" s="46">
        <v>30</v>
      </c>
      <c r="H725" s="46" t="s">
        <v>3373</v>
      </c>
      <c r="I725" s="48">
        <v>9.19</v>
      </c>
      <c r="J725" s="46">
        <v>18</v>
      </c>
      <c r="K725" s="46" t="s">
        <v>3373</v>
      </c>
      <c r="L725" s="84">
        <f t="shared" si="182"/>
        <v>10.335000000000001</v>
      </c>
      <c r="M725" s="38">
        <f t="shared" si="183"/>
        <v>60</v>
      </c>
      <c r="N725" s="38">
        <f t="shared" si="184"/>
        <v>2</v>
      </c>
      <c r="O725" s="38">
        <f t="shared" si="185"/>
        <v>1</v>
      </c>
      <c r="P725" s="48">
        <v>9.0500000000000007</v>
      </c>
      <c r="Q725" s="46">
        <v>10</v>
      </c>
      <c r="R725" s="46" t="s">
        <v>3373</v>
      </c>
      <c r="S725" s="48">
        <v>11.23</v>
      </c>
      <c r="T725" s="46">
        <v>30</v>
      </c>
      <c r="U725" s="46" t="s">
        <v>3372</v>
      </c>
      <c r="V725" s="48">
        <f t="shared" si="186"/>
        <v>10.14</v>
      </c>
      <c r="W725" s="46">
        <f t="shared" si="187"/>
        <v>60</v>
      </c>
      <c r="X725" s="46">
        <f t="shared" si="188"/>
        <v>1</v>
      </c>
      <c r="Y725" s="46">
        <f t="shared" si="189"/>
        <v>1</v>
      </c>
      <c r="Z725" s="46">
        <f t="shared" si="190"/>
        <v>3</v>
      </c>
      <c r="AA725" s="46">
        <f t="shared" si="191"/>
        <v>2</v>
      </c>
      <c r="AB725" s="46">
        <f t="shared" si="192"/>
        <v>5</v>
      </c>
      <c r="AC725" s="48">
        <f>IF(AB725=0,1,IF(AB725=1,0.99,IF(AB725=2,0.98,IF(AB725=3,0.97,IF(AB725=4,0.96,IF(AB725=5,0.95,IF(AB725=6,0.94)))))))</f>
        <v>0.95</v>
      </c>
      <c r="AD725" s="48">
        <f t="shared" si="193"/>
        <v>10.237500000000001</v>
      </c>
      <c r="AE725" s="48">
        <f t="shared" si="194"/>
        <v>9.7256250000000009</v>
      </c>
      <c r="AF725" s="46">
        <f t="shared" si="195"/>
        <v>120</v>
      </c>
      <c r="AG725" s="128" t="s">
        <v>3453</v>
      </c>
      <c r="AH725" s="128" t="s">
        <v>3452</v>
      </c>
      <c r="AI725" s="128" t="s">
        <v>3454</v>
      </c>
      <c r="AJ725" s="128" t="s">
        <v>3457</v>
      </c>
      <c r="AK725" s="128" t="s">
        <v>3451</v>
      </c>
      <c r="AL725" s="128" t="s">
        <v>3456</v>
      </c>
      <c r="AM725" s="128" t="s">
        <v>3455</v>
      </c>
      <c r="AN725" s="128" t="s">
        <v>3460</v>
      </c>
      <c r="AO725" s="128" t="s">
        <v>3459</v>
      </c>
      <c r="AP725" s="128" t="s">
        <v>3458</v>
      </c>
      <c r="AQ725" s="191"/>
    </row>
    <row r="726" spans="1:43" s="16" customFormat="1" ht="27.75">
      <c r="A726" s="43">
        <v>719</v>
      </c>
      <c r="B726" s="37" t="s">
        <v>1314</v>
      </c>
      <c r="C726" s="37" t="s">
        <v>1886</v>
      </c>
      <c r="D726" s="45" t="s">
        <v>1887</v>
      </c>
      <c r="E726" s="38">
        <v>18</v>
      </c>
      <c r="F726" s="48">
        <v>11.06</v>
      </c>
      <c r="G726" s="46">
        <v>30</v>
      </c>
      <c r="H726" s="46" t="s">
        <v>3373</v>
      </c>
      <c r="I726" s="48">
        <v>10.68</v>
      </c>
      <c r="J726" s="46">
        <v>30</v>
      </c>
      <c r="K726" s="46" t="s">
        <v>3373</v>
      </c>
      <c r="L726" s="84">
        <f t="shared" si="182"/>
        <v>10.870000000000001</v>
      </c>
      <c r="M726" s="38">
        <f t="shared" si="183"/>
        <v>60</v>
      </c>
      <c r="N726" s="38">
        <f t="shared" si="184"/>
        <v>2</v>
      </c>
      <c r="O726" s="38">
        <f t="shared" si="185"/>
        <v>0</v>
      </c>
      <c r="P726" s="48">
        <v>9.98</v>
      </c>
      <c r="Q726" s="46">
        <v>18</v>
      </c>
      <c r="R726" s="46" t="s">
        <v>3373</v>
      </c>
      <c r="S726" s="48">
        <v>10.7</v>
      </c>
      <c r="T726" s="46">
        <v>30</v>
      </c>
      <c r="U726" s="46" t="s">
        <v>3373</v>
      </c>
      <c r="V726" s="48">
        <f t="shared" si="186"/>
        <v>10.34</v>
      </c>
      <c r="W726" s="46">
        <f t="shared" si="187"/>
        <v>60</v>
      </c>
      <c r="X726" s="46">
        <f t="shared" si="188"/>
        <v>2</v>
      </c>
      <c r="Y726" s="46">
        <f t="shared" si="189"/>
        <v>1</v>
      </c>
      <c r="Z726" s="46">
        <f t="shared" si="190"/>
        <v>4</v>
      </c>
      <c r="AA726" s="46">
        <f t="shared" si="191"/>
        <v>1</v>
      </c>
      <c r="AB726" s="46">
        <f t="shared" si="192"/>
        <v>5</v>
      </c>
      <c r="AC726" s="48">
        <f>IF(AB726=0,1,IF(AB726=1,0.99,IF(AB726=2,0.98,IF(AB726=3,0.97,IF(AB726=4,0.96,IF(AB726=5,0.95,IF(AB726=6,0.94)))))))</f>
        <v>0.95</v>
      </c>
      <c r="AD726" s="48">
        <f t="shared" si="193"/>
        <v>10.605</v>
      </c>
      <c r="AE726" s="48">
        <f t="shared" si="194"/>
        <v>10.07475</v>
      </c>
      <c r="AF726" s="46">
        <f t="shared" si="195"/>
        <v>120</v>
      </c>
      <c r="AG726" s="128" t="s">
        <v>3453</v>
      </c>
      <c r="AH726" s="128" t="s">
        <v>3451</v>
      </c>
      <c r="AI726" s="128" t="s">
        <v>3455</v>
      </c>
      <c r="AJ726" s="128" t="s">
        <v>3454</v>
      </c>
      <c r="AK726" s="128" t="s">
        <v>3452</v>
      </c>
      <c r="AL726" s="128" t="s">
        <v>3456</v>
      </c>
      <c r="AM726" s="128" t="s">
        <v>3460</v>
      </c>
      <c r="AN726" s="128" t="s">
        <v>3459</v>
      </c>
      <c r="AO726" s="128" t="s">
        <v>3457</v>
      </c>
      <c r="AP726" s="128" t="s">
        <v>3458</v>
      </c>
      <c r="AQ726" s="191"/>
    </row>
    <row r="727" spans="1:43" s="16" customFormat="1" ht="27.75">
      <c r="A727" s="43">
        <v>720</v>
      </c>
      <c r="B727" s="37" t="s">
        <v>1888</v>
      </c>
      <c r="C727" s="37" t="s">
        <v>1889</v>
      </c>
      <c r="D727" s="45" t="s">
        <v>1890</v>
      </c>
      <c r="E727" s="38">
        <v>18</v>
      </c>
      <c r="F727" s="48">
        <v>10</v>
      </c>
      <c r="G727" s="46">
        <v>30</v>
      </c>
      <c r="H727" s="46" t="s">
        <v>3373</v>
      </c>
      <c r="I727" s="48">
        <v>10</v>
      </c>
      <c r="J727" s="46">
        <v>30</v>
      </c>
      <c r="K727" s="46" t="s">
        <v>3373</v>
      </c>
      <c r="L727" s="84">
        <f t="shared" si="182"/>
        <v>10</v>
      </c>
      <c r="M727" s="38">
        <f t="shared" si="183"/>
        <v>60</v>
      </c>
      <c r="N727" s="38">
        <f t="shared" si="184"/>
        <v>2</v>
      </c>
      <c r="O727" s="38">
        <f t="shared" si="185"/>
        <v>0</v>
      </c>
      <c r="P727" s="48">
        <v>10.15</v>
      </c>
      <c r="Q727" s="46">
        <v>30</v>
      </c>
      <c r="R727" s="46" t="s">
        <v>3373</v>
      </c>
      <c r="S727" s="48">
        <v>11.18</v>
      </c>
      <c r="T727" s="46">
        <v>30</v>
      </c>
      <c r="U727" s="46" t="s">
        <v>3373</v>
      </c>
      <c r="V727" s="48">
        <f t="shared" si="186"/>
        <v>10.664999999999999</v>
      </c>
      <c r="W727" s="46">
        <f t="shared" si="187"/>
        <v>60</v>
      </c>
      <c r="X727" s="46">
        <f t="shared" si="188"/>
        <v>2</v>
      </c>
      <c r="Y727" s="46">
        <f t="shared" si="189"/>
        <v>0</v>
      </c>
      <c r="Z727" s="46">
        <f t="shared" si="190"/>
        <v>4</v>
      </c>
      <c r="AA727" s="46">
        <f t="shared" si="191"/>
        <v>0</v>
      </c>
      <c r="AB727" s="46">
        <f t="shared" si="192"/>
        <v>4</v>
      </c>
      <c r="AC727" s="48">
        <f>IF(AB727=0,0.86,IF(AB727=1,0.85,IF(AB727=2,0.84,IF(AB727=3,0.83,IF(AB727=4,0.82,IF(AB727=5,0.81,IF(AB727=6,0.8)))))))</f>
        <v>0.82</v>
      </c>
      <c r="AD727" s="48">
        <f t="shared" si="193"/>
        <v>10.3325</v>
      </c>
      <c r="AE727" s="48">
        <f t="shared" si="194"/>
        <v>8.4726499999999998</v>
      </c>
      <c r="AF727" s="46">
        <f t="shared" si="195"/>
        <v>120</v>
      </c>
      <c r="AG727" s="128" t="s">
        <v>3452</v>
      </c>
      <c r="AH727" s="128" t="s">
        <v>3456</v>
      </c>
      <c r="AI727" s="128" t="s">
        <v>3451</v>
      </c>
      <c r="AJ727" s="128" t="s">
        <v>3454</v>
      </c>
      <c r="AK727" s="128" t="s">
        <v>3460</v>
      </c>
      <c r="AL727" s="128" t="s">
        <v>3457</v>
      </c>
      <c r="AM727" s="128" t="s">
        <v>3453</v>
      </c>
      <c r="AN727" s="128" t="s">
        <v>3455</v>
      </c>
      <c r="AO727" s="128" t="s">
        <v>3459</v>
      </c>
      <c r="AP727" s="128" t="s">
        <v>3458</v>
      </c>
      <c r="AQ727" s="191"/>
    </row>
    <row r="728" spans="1:43" s="16" customFormat="1" ht="27.75">
      <c r="A728" s="43">
        <v>721</v>
      </c>
      <c r="B728" s="44" t="s">
        <v>1891</v>
      </c>
      <c r="C728" s="44" t="s">
        <v>1892</v>
      </c>
      <c r="D728" s="45" t="s">
        <v>1893</v>
      </c>
      <c r="E728" s="38">
        <v>18</v>
      </c>
      <c r="F728" s="48">
        <v>12.55</v>
      </c>
      <c r="G728" s="46">
        <v>30</v>
      </c>
      <c r="H728" s="46" t="s">
        <v>3372</v>
      </c>
      <c r="I728" s="48">
        <v>8.39</v>
      </c>
      <c r="J728" s="46">
        <v>18</v>
      </c>
      <c r="K728" s="46" t="s">
        <v>3372</v>
      </c>
      <c r="L728" s="84">
        <f t="shared" si="182"/>
        <v>10.47</v>
      </c>
      <c r="M728" s="38">
        <f t="shared" si="183"/>
        <v>60</v>
      </c>
      <c r="N728" s="38">
        <f t="shared" si="184"/>
        <v>0</v>
      </c>
      <c r="O728" s="38">
        <f t="shared" si="185"/>
        <v>1</v>
      </c>
      <c r="P728" s="48">
        <v>10.81</v>
      </c>
      <c r="Q728" s="46">
        <v>30</v>
      </c>
      <c r="R728" s="46" t="s">
        <v>3372</v>
      </c>
      <c r="S728" s="48">
        <v>12.7</v>
      </c>
      <c r="T728" s="46">
        <v>30</v>
      </c>
      <c r="U728" s="46" t="s">
        <v>3372</v>
      </c>
      <c r="V728" s="48">
        <f t="shared" si="186"/>
        <v>11.754999999999999</v>
      </c>
      <c r="W728" s="46">
        <f t="shared" si="187"/>
        <v>60</v>
      </c>
      <c r="X728" s="46">
        <f t="shared" si="188"/>
        <v>0</v>
      </c>
      <c r="Y728" s="46">
        <f t="shared" si="189"/>
        <v>0</v>
      </c>
      <c r="Z728" s="46">
        <f t="shared" si="190"/>
        <v>0</v>
      </c>
      <c r="AA728" s="46">
        <f t="shared" si="191"/>
        <v>1</v>
      </c>
      <c r="AB728" s="46">
        <f t="shared" si="192"/>
        <v>1</v>
      </c>
      <c r="AC728" s="48">
        <f>IF(AB728=0,1,IF(AB728=1,0.99,IF(AB728=2,0.98,IF(AB728=3,0.97,IF(AB728=4,0.96,IF(AB728=5,0.95,IF(AB728=6,0.94)))))))</f>
        <v>0.99</v>
      </c>
      <c r="AD728" s="48">
        <f t="shared" si="193"/>
        <v>11.112500000000001</v>
      </c>
      <c r="AE728" s="48">
        <f t="shared" si="194"/>
        <v>11.001375000000001</v>
      </c>
      <c r="AF728" s="46">
        <f t="shared" si="195"/>
        <v>120</v>
      </c>
      <c r="AG728" s="128" t="s">
        <v>3456</v>
      </c>
      <c r="AH728" s="128" t="s">
        <v>3451</v>
      </c>
      <c r="AI728" s="128" t="s">
        <v>3453</v>
      </c>
      <c r="AJ728" s="128" t="s">
        <v>3452</v>
      </c>
      <c r="AK728" s="128" t="s">
        <v>3459</v>
      </c>
      <c r="AL728" s="128" t="s">
        <v>3455</v>
      </c>
      <c r="AM728" s="128" t="s">
        <v>3454</v>
      </c>
      <c r="AN728" s="128" t="s">
        <v>3460</v>
      </c>
      <c r="AO728" s="128" t="s">
        <v>3457</v>
      </c>
      <c r="AP728" s="128" t="s">
        <v>3458</v>
      </c>
      <c r="AQ728" s="191"/>
    </row>
    <row r="729" spans="1:43" s="16" customFormat="1" ht="27.75">
      <c r="A729" s="43">
        <v>722</v>
      </c>
      <c r="B729" s="37" t="s">
        <v>1894</v>
      </c>
      <c r="C729" s="37" t="s">
        <v>442</v>
      </c>
      <c r="D729" s="45" t="s">
        <v>1895</v>
      </c>
      <c r="E729" s="38">
        <v>18</v>
      </c>
      <c r="F729" s="48">
        <v>11.65</v>
      </c>
      <c r="G729" s="46">
        <v>30</v>
      </c>
      <c r="H729" s="46" t="s">
        <v>3372</v>
      </c>
      <c r="I729" s="48">
        <v>8.73</v>
      </c>
      <c r="J729" s="46">
        <v>19</v>
      </c>
      <c r="K729" s="46" t="s">
        <v>3372</v>
      </c>
      <c r="L729" s="84">
        <f t="shared" si="182"/>
        <v>10.190000000000001</v>
      </c>
      <c r="M729" s="38">
        <f t="shared" si="183"/>
        <v>60</v>
      </c>
      <c r="N729" s="38">
        <f t="shared" si="184"/>
        <v>0</v>
      </c>
      <c r="O729" s="38">
        <f t="shared" si="185"/>
        <v>1</v>
      </c>
      <c r="P729" s="48">
        <v>10.97</v>
      </c>
      <c r="Q729" s="46">
        <v>30</v>
      </c>
      <c r="R729" s="46" t="s">
        <v>3372</v>
      </c>
      <c r="S729" s="48">
        <v>10.050000000000001</v>
      </c>
      <c r="T729" s="46">
        <v>30</v>
      </c>
      <c r="U729" s="46" t="s">
        <v>3372</v>
      </c>
      <c r="V729" s="48">
        <f t="shared" si="186"/>
        <v>10.510000000000002</v>
      </c>
      <c r="W729" s="46">
        <f t="shared" si="187"/>
        <v>60</v>
      </c>
      <c r="X729" s="46">
        <f t="shared" si="188"/>
        <v>0</v>
      </c>
      <c r="Y729" s="46">
        <f t="shared" si="189"/>
        <v>0</v>
      </c>
      <c r="Z729" s="46">
        <f t="shared" si="190"/>
        <v>0</v>
      </c>
      <c r="AA729" s="46">
        <f t="shared" si="191"/>
        <v>1</v>
      </c>
      <c r="AB729" s="46">
        <f t="shared" si="192"/>
        <v>1</v>
      </c>
      <c r="AC729" s="48">
        <f>IF(AB729=0,0.93,IF(AB729=1,0.92,IF(AB729=2,0.91,IF(AB729=3,0.9,IF(AB729=4,0.89,IF(AB729=5,0.88,IF(AB729=6,0.87)))))))</f>
        <v>0.92</v>
      </c>
      <c r="AD729" s="48">
        <f t="shared" si="193"/>
        <v>10.350000000000001</v>
      </c>
      <c r="AE729" s="48">
        <f t="shared" si="194"/>
        <v>9.522000000000002</v>
      </c>
      <c r="AF729" s="46">
        <f t="shared" si="195"/>
        <v>120</v>
      </c>
      <c r="AG729" s="128" t="s">
        <v>3451</v>
      </c>
      <c r="AH729" s="128" t="s">
        <v>3456</v>
      </c>
      <c r="AI729" s="128" t="s">
        <v>3452</v>
      </c>
      <c r="AJ729" s="128" t="s">
        <v>3453</v>
      </c>
      <c r="AK729" s="128" t="s">
        <v>3454</v>
      </c>
      <c r="AL729" s="128" t="s">
        <v>3459</v>
      </c>
      <c r="AM729" s="128" t="s">
        <v>3455</v>
      </c>
      <c r="AN729" s="128" t="s">
        <v>3460</v>
      </c>
      <c r="AO729" s="128" t="s">
        <v>3457</v>
      </c>
      <c r="AP729" s="128" t="s">
        <v>3458</v>
      </c>
      <c r="AQ729" s="191"/>
    </row>
    <row r="730" spans="1:43" s="16" customFormat="1" ht="27.75">
      <c r="A730" s="43">
        <v>723</v>
      </c>
      <c r="B730" s="37" t="s">
        <v>1896</v>
      </c>
      <c r="C730" s="37" t="s">
        <v>1897</v>
      </c>
      <c r="D730" s="38" t="s">
        <v>1898</v>
      </c>
      <c r="E730" s="38">
        <v>18</v>
      </c>
      <c r="F730" s="48">
        <v>10.5</v>
      </c>
      <c r="G730" s="46">
        <v>30</v>
      </c>
      <c r="H730" s="46" t="s">
        <v>3373</v>
      </c>
      <c r="I730" s="48">
        <v>10.220000000000001</v>
      </c>
      <c r="J730" s="46">
        <v>30</v>
      </c>
      <c r="K730" s="46" t="s">
        <v>3373</v>
      </c>
      <c r="L730" s="84">
        <f t="shared" si="182"/>
        <v>10.36</v>
      </c>
      <c r="M730" s="38">
        <f t="shared" si="183"/>
        <v>60</v>
      </c>
      <c r="N730" s="38">
        <f t="shared" si="184"/>
        <v>2</v>
      </c>
      <c r="O730" s="38">
        <f t="shared" si="185"/>
        <v>0</v>
      </c>
      <c r="P730" s="48">
        <v>10.82</v>
      </c>
      <c r="Q730" s="46">
        <v>30</v>
      </c>
      <c r="R730" s="46" t="s">
        <v>3373</v>
      </c>
      <c r="S730" s="48">
        <v>12.42</v>
      </c>
      <c r="T730" s="46">
        <v>30</v>
      </c>
      <c r="U730" s="46" t="s">
        <v>3372</v>
      </c>
      <c r="V730" s="48">
        <f t="shared" si="186"/>
        <v>11.620000000000001</v>
      </c>
      <c r="W730" s="46">
        <f t="shared" si="187"/>
        <v>60</v>
      </c>
      <c r="X730" s="46">
        <f t="shared" si="188"/>
        <v>1</v>
      </c>
      <c r="Y730" s="46">
        <f t="shared" si="189"/>
        <v>0</v>
      </c>
      <c r="Z730" s="46">
        <f t="shared" si="190"/>
        <v>3</v>
      </c>
      <c r="AA730" s="46">
        <f t="shared" si="191"/>
        <v>0</v>
      </c>
      <c r="AB730" s="46">
        <f t="shared" si="192"/>
        <v>3</v>
      </c>
      <c r="AC730" s="48">
        <f>IF(AB730=0,0.93,IF(AB730=1,0.92,IF(AB730=2,0.91,IF(AB730=3,0.9,IF(AB730=4,0.89,IF(AB730=5,0.88,IF(AB730=6,0.87)))))))</f>
        <v>0.9</v>
      </c>
      <c r="AD730" s="48">
        <f t="shared" si="193"/>
        <v>10.99</v>
      </c>
      <c r="AE730" s="48">
        <f t="shared" si="194"/>
        <v>9.891</v>
      </c>
      <c r="AF730" s="46">
        <f t="shared" si="195"/>
        <v>120</v>
      </c>
      <c r="AG730" s="128" t="s">
        <v>3453</v>
      </c>
      <c r="AH730" s="128" t="s">
        <v>3451</v>
      </c>
      <c r="AI730" s="128" t="s">
        <v>3455</v>
      </c>
      <c r="AJ730" s="128" t="s">
        <v>3454</v>
      </c>
      <c r="AK730" s="128" t="s">
        <v>3452</v>
      </c>
      <c r="AL730" s="128" t="s">
        <v>3456</v>
      </c>
      <c r="AM730" s="128" t="s">
        <v>3460</v>
      </c>
      <c r="AN730" s="128" t="s">
        <v>3459</v>
      </c>
      <c r="AO730" s="128" t="s">
        <v>3457</v>
      </c>
      <c r="AP730" s="128" t="s">
        <v>3458</v>
      </c>
      <c r="AQ730" s="191"/>
    </row>
    <row r="731" spans="1:43" s="16" customFormat="1" ht="27.75">
      <c r="A731" s="43">
        <v>724</v>
      </c>
      <c r="B731" s="44" t="s">
        <v>1899</v>
      </c>
      <c r="C731" s="44" t="s">
        <v>1900</v>
      </c>
      <c r="D731" s="45" t="s">
        <v>1901</v>
      </c>
      <c r="E731" s="38">
        <v>19</v>
      </c>
      <c r="F731" s="48">
        <v>11.61</v>
      </c>
      <c r="G731" s="46">
        <v>30</v>
      </c>
      <c r="H731" s="46" t="s">
        <v>3373</v>
      </c>
      <c r="I731" s="48">
        <v>9.69</v>
      </c>
      <c r="J731" s="46">
        <v>12</v>
      </c>
      <c r="K731" s="46" t="s">
        <v>3373</v>
      </c>
      <c r="L731" s="84">
        <f t="shared" si="182"/>
        <v>10.649999999999999</v>
      </c>
      <c r="M731" s="38">
        <f t="shared" si="183"/>
        <v>60</v>
      </c>
      <c r="N731" s="38">
        <f t="shared" si="184"/>
        <v>2</v>
      </c>
      <c r="O731" s="38">
        <f t="shared" si="185"/>
        <v>1</v>
      </c>
      <c r="P731" s="48">
        <v>10.41</v>
      </c>
      <c r="Q731" s="46">
        <v>30</v>
      </c>
      <c r="R731" s="46" t="s">
        <v>3372</v>
      </c>
      <c r="S731" s="48">
        <v>11.54</v>
      </c>
      <c r="T731" s="46">
        <v>30</v>
      </c>
      <c r="U731" s="46" t="s">
        <v>3372</v>
      </c>
      <c r="V731" s="48">
        <f t="shared" si="186"/>
        <v>10.975</v>
      </c>
      <c r="W731" s="46">
        <f t="shared" si="187"/>
        <v>60</v>
      </c>
      <c r="X731" s="46">
        <f t="shared" si="188"/>
        <v>0</v>
      </c>
      <c r="Y731" s="46">
        <f t="shared" si="189"/>
        <v>0</v>
      </c>
      <c r="Z731" s="46">
        <f t="shared" si="190"/>
        <v>2</v>
      </c>
      <c r="AA731" s="46">
        <f t="shared" si="191"/>
        <v>1</v>
      </c>
      <c r="AB731" s="46">
        <f t="shared" si="192"/>
        <v>3</v>
      </c>
      <c r="AC731" s="48">
        <f>IF(AB731=0,1,IF(AB731=1,0.99,IF(AB731=2,0.98,IF(AB731=3,0.97,IF(AB731=4,0.96,IF(AB731=5,0.95,IF(AB731=6,0.94)))))))</f>
        <v>0.97</v>
      </c>
      <c r="AD731" s="48">
        <f t="shared" si="193"/>
        <v>10.8125</v>
      </c>
      <c r="AE731" s="48">
        <f t="shared" si="194"/>
        <v>10.488125</v>
      </c>
      <c r="AF731" s="46">
        <f t="shared" si="195"/>
        <v>120</v>
      </c>
      <c r="AG731" s="128" t="s">
        <v>3456</v>
      </c>
      <c r="AH731" s="128" t="s">
        <v>3451</v>
      </c>
      <c r="AI731" s="128" t="s">
        <v>3452</v>
      </c>
      <c r="AJ731" s="128" t="s">
        <v>3455</v>
      </c>
      <c r="AK731" s="128" t="s">
        <v>3454</v>
      </c>
      <c r="AL731" s="128" t="s">
        <v>3453</v>
      </c>
      <c r="AM731" s="128" t="s">
        <v>3457</v>
      </c>
      <c r="AN731" s="128" t="s">
        <v>3460</v>
      </c>
      <c r="AO731" s="128" t="s">
        <v>3459</v>
      </c>
      <c r="AP731" s="128" t="s">
        <v>3458</v>
      </c>
      <c r="AQ731" s="191"/>
    </row>
    <row r="732" spans="1:43" s="16" customFormat="1" ht="27.75">
      <c r="A732" s="43">
        <v>725</v>
      </c>
      <c r="B732" s="47" t="s">
        <v>1902</v>
      </c>
      <c r="C732" s="47" t="s">
        <v>1903</v>
      </c>
      <c r="D732" s="46" t="s">
        <v>1904</v>
      </c>
      <c r="E732" s="38">
        <v>19</v>
      </c>
      <c r="F732" s="48">
        <v>10.37</v>
      </c>
      <c r="G732" s="46">
        <v>30</v>
      </c>
      <c r="H732" s="46" t="s">
        <v>3372</v>
      </c>
      <c r="I732" s="48">
        <v>10.26</v>
      </c>
      <c r="J732" s="46">
        <v>30</v>
      </c>
      <c r="K732" s="46" t="s">
        <v>3373</v>
      </c>
      <c r="L732" s="84">
        <f t="shared" si="182"/>
        <v>10.315</v>
      </c>
      <c r="M732" s="38">
        <f t="shared" si="183"/>
        <v>60</v>
      </c>
      <c r="N732" s="38">
        <f t="shared" si="184"/>
        <v>1</v>
      </c>
      <c r="O732" s="38">
        <f t="shared" si="185"/>
        <v>0</v>
      </c>
      <c r="P732" s="48">
        <v>9.7200000000000006</v>
      </c>
      <c r="Q732" s="46">
        <v>10</v>
      </c>
      <c r="R732" s="46" t="s">
        <v>3373</v>
      </c>
      <c r="S732" s="48">
        <v>11.12</v>
      </c>
      <c r="T732" s="46">
        <v>30</v>
      </c>
      <c r="U732" s="46" t="s">
        <v>3372</v>
      </c>
      <c r="V732" s="48">
        <f t="shared" si="186"/>
        <v>10.42</v>
      </c>
      <c r="W732" s="46">
        <f t="shared" si="187"/>
        <v>60</v>
      </c>
      <c r="X732" s="46">
        <f t="shared" si="188"/>
        <v>1</v>
      </c>
      <c r="Y732" s="46">
        <f t="shared" si="189"/>
        <v>1</v>
      </c>
      <c r="Z732" s="46">
        <f t="shared" si="190"/>
        <v>2</v>
      </c>
      <c r="AA732" s="46">
        <f t="shared" si="191"/>
        <v>1</v>
      </c>
      <c r="AB732" s="46">
        <f t="shared" si="192"/>
        <v>3</v>
      </c>
      <c r="AC732" s="48">
        <f>IF(AB732=0,1,IF(AB732=1,0.99,IF(AB732=2,0.98,IF(AB732=3,0.97,IF(AB732=4,0.96,IF(AB732=5,0.95,IF(AB732=6,0.94)))))))</f>
        <v>0.97</v>
      </c>
      <c r="AD732" s="48">
        <f t="shared" si="193"/>
        <v>10.3675</v>
      </c>
      <c r="AE732" s="48">
        <f t="shared" si="194"/>
        <v>10.056474999999999</v>
      </c>
      <c r="AF732" s="46">
        <f t="shared" si="195"/>
        <v>120</v>
      </c>
      <c r="AG732" s="128" t="s">
        <v>3453</v>
      </c>
      <c r="AH732" s="128" t="s">
        <v>3451</v>
      </c>
      <c r="AI732" s="128" t="s">
        <v>3456</v>
      </c>
      <c r="AJ732" s="128" t="s">
        <v>3454</v>
      </c>
      <c r="AK732" s="128" t="s">
        <v>3452</v>
      </c>
      <c r="AL732" s="128" t="s">
        <v>3455</v>
      </c>
      <c r="AM732" s="128" t="s">
        <v>3457</v>
      </c>
      <c r="AN732" s="128" t="s">
        <v>3460</v>
      </c>
      <c r="AO732" s="128" t="s">
        <v>3459</v>
      </c>
      <c r="AP732" s="128" t="s">
        <v>3458</v>
      </c>
      <c r="AQ732" s="191"/>
    </row>
    <row r="733" spans="1:43" s="16" customFormat="1" ht="27.75">
      <c r="A733" s="43">
        <v>726</v>
      </c>
      <c r="B733" s="44" t="s">
        <v>1905</v>
      </c>
      <c r="C733" s="44" t="s">
        <v>1906</v>
      </c>
      <c r="D733" s="45" t="s">
        <v>1907</v>
      </c>
      <c r="E733" s="38">
        <v>19</v>
      </c>
      <c r="F733" s="48">
        <v>10.37</v>
      </c>
      <c r="G733" s="46">
        <v>30</v>
      </c>
      <c r="H733" s="46" t="s">
        <v>3373</v>
      </c>
      <c r="I733" s="48">
        <v>9.66</v>
      </c>
      <c r="J733" s="46">
        <v>12</v>
      </c>
      <c r="K733" s="46" t="s">
        <v>3373</v>
      </c>
      <c r="L733" s="84">
        <f t="shared" si="182"/>
        <v>10.015000000000001</v>
      </c>
      <c r="M733" s="38">
        <f t="shared" si="183"/>
        <v>60</v>
      </c>
      <c r="N733" s="38">
        <f t="shared" si="184"/>
        <v>2</v>
      </c>
      <c r="O733" s="38">
        <f t="shared" si="185"/>
        <v>1</v>
      </c>
      <c r="P733" s="48">
        <v>9.3000000000000007</v>
      </c>
      <c r="Q733" s="46">
        <v>16</v>
      </c>
      <c r="R733" s="46" t="s">
        <v>3373</v>
      </c>
      <c r="S733" s="48">
        <v>11.74</v>
      </c>
      <c r="T733" s="46">
        <v>30</v>
      </c>
      <c r="U733" s="46" t="s">
        <v>3372</v>
      </c>
      <c r="V733" s="48">
        <f t="shared" si="186"/>
        <v>10.52</v>
      </c>
      <c r="W733" s="46">
        <f t="shared" si="187"/>
        <v>60</v>
      </c>
      <c r="X733" s="46">
        <f t="shared" si="188"/>
        <v>1</v>
      </c>
      <c r="Y733" s="46">
        <f t="shared" si="189"/>
        <v>1</v>
      </c>
      <c r="Z733" s="46">
        <f t="shared" si="190"/>
        <v>3</v>
      </c>
      <c r="AA733" s="46">
        <f t="shared" si="191"/>
        <v>2</v>
      </c>
      <c r="AB733" s="46">
        <f t="shared" si="192"/>
        <v>5</v>
      </c>
      <c r="AC733" s="48">
        <f>IF(AB733=0,1,IF(AB733=1,0.99,IF(AB733=2,0.98,IF(AB733=3,0.97,IF(AB733=4,0.96,IF(AB733=5,0.95,IF(AB733=6,0.94)))))))</f>
        <v>0.95</v>
      </c>
      <c r="AD733" s="48">
        <f t="shared" si="193"/>
        <v>10.2675</v>
      </c>
      <c r="AE733" s="48">
        <f t="shared" si="194"/>
        <v>9.7541250000000002</v>
      </c>
      <c r="AF733" s="46">
        <f t="shared" si="195"/>
        <v>120</v>
      </c>
      <c r="AG733" s="128" t="s">
        <v>3453</v>
      </c>
      <c r="AH733" s="128" t="s">
        <v>3451</v>
      </c>
      <c r="AI733" s="128" t="s">
        <v>3455</v>
      </c>
      <c r="AJ733" s="128" t="s">
        <v>3454</v>
      </c>
      <c r="AK733" s="128" t="s">
        <v>3452</v>
      </c>
      <c r="AL733" s="128" t="s">
        <v>3456</v>
      </c>
      <c r="AM733" s="128" t="s">
        <v>3457</v>
      </c>
      <c r="AN733" s="128" t="s">
        <v>3459</v>
      </c>
      <c r="AO733" s="128" t="s">
        <v>3458</v>
      </c>
      <c r="AP733" s="128" t="s">
        <v>3460</v>
      </c>
      <c r="AQ733" s="191"/>
    </row>
    <row r="734" spans="1:43" s="16" customFormat="1" ht="27.75">
      <c r="A734" s="43">
        <v>727</v>
      </c>
      <c r="B734" s="74" t="s">
        <v>1908</v>
      </c>
      <c r="C734" s="74" t="s">
        <v>1909</v>
      </c>
      <c r="D734" s="54" t="s">
        <v>1910</v>
      </c>
      <c r="E734" s="38">
        <v>19</v>
      </c>
      <c r="F734" s="48">
        <v>8.4499999999999993</v>
      </c>
      <c r="G734" s="46">
        <v>7</v>
      </c>
      <c r="H734" s="46" t="s">
        <v>3373</v>
      </c>
      <c r="I734" s="48">
        <v>11.55</v>
      </c>
      <c r="J734" s="46">
        <v>30</v>
      </c>
      <c r="K734" s="46" t="s">
        <v>3373</v>
      </c>
      <c r="L734" s="84">
        <f t="shared" si="182"/>
        <v>10</v>
      </c>
      <c r="M734" s="38">
        <f t="shared" si="183"/>
        <v>60</v>
      </c>
      <c r="N734" s="38">
        <f t="shared" si="184"/>
        <v>2</v>
      </c>
      <c r="O734" s="38">
        <f t="shared" si="185"/>
        <v>1</v>
      </c>
      <c r="P734" s="48">
        <v>9.85</v>
      </c>
      <c r="Q734" s="46">
        <v>10</v>
      </c>
      <c r="R734" s="46" t="s">
        <v>3373</v>
      </c>
      <c r="S734" s="48">
        <v>11.27</v>
      </c>
      <c r="T734" s="46">
        <v>30</v>
      </c>
      <c r="U734" s="46" t="s">
        <v>3372</v>
      </c>
      <c r="V734" s="48">
        <f t="shared" si="186"/>
        <v>10.559999999999999</v>
      </c>
      <c r="W734" s="46">
        <f t="shared" si="187"/>
        <v>60</v>
      </c>
      <c r="X734" s="46">
        <f t="shared" si="188"/>
        <v>1</v>
      </c>
      <c r="Y734" s="46">
        <f t="shared" si="189"/>
        <v>1</v>
      </c>
      <c r="Z734" s="46">
        <f t="shared" si="190"/>
        <v>3</v>
      </c>
      <c r="AA734" s="46">
        <f t="shared" si="191"/>
        <v>2</v>
      </c>
      <c r="AB734" s="46">
        <f t="shared" si="192"/>
        <v>5</v>
      </c>
      <c r="AC734" s="48">
        <f>IF(AB734=0,0.79,IF(AB734=1,0.78,IF(AB734=2,0.77,IF(AB734=3,0.76,IF(AB734=4,0.75,IF(AB734=5,0.74,IF(AB734=6,0.73)))))))</f>
        <v>0.74</v>
      </c>
      <c r="AD734" s="48">
        <f t="shared" si="193"/>
        <v>10.28</v>
      </c>
      <c r="AE734" s="48">
        <f t="shared" si="194"/>
        <v>7.6071999999999997</v>
      </c>
      <c r="AF734" s="46">
        <f t="shared" si="195"/>
        <v>120</v>
      </c>
      <c r="AG734" s="128" t="s">
        <v>3457</v>
      </c>
      <c r="AH734" s="128" t="s">
        <v>3452</v>
      </c>
      <c r="AI734" s="128" t="s">
        <v>3454</v>
      </c>
      <c r="AJ734" s="128" t="s">
        <v>3453</v>
      </c>
      <c r="AK734" s="128" t="s">
        <v>3456</v>
      </c>
      <c r="AL734" s="128" t="s">
        <v>3451</v>
      </c>
      <c r="AM734" s="128" t="s">
        <v>3459</v>
      </c>
      <c r="AN734" s="128" t="s">
        <v>3455</v>
      </c>
      <c r="AO734" s="128" t="s">
        <v>3460</v>
      </c>
      <c r="AP734" s="128" t="s">
        <v>3458</v>
      </c>
      <c r="AQ734" s="191"/>
    </row>
    <row r="735" spans="1:43" s="16" customFormat="1" ht="27.75">
      <c r="A735" s="43">
        <v>728</v>
      </c>
      <c r="B735" s="44" t="s">
        <v>1911</v>
      </c>
      <c r="C735" s="44" t="s">
        <v>305</v>
      </c>
      <c r="D735" s="45" t="s">
        <v>1912</v>
      </c>
      <c r="E735" s="38">
        <v>19</v>
      </c>
      <c r="F735" s="48">
        <v>12.48</v>
      </c>
      <c r="G735" s="46">
        <v>30</v>
      </c>
      <c r="H735" s="46" t="s">
        <v>3372</v>
      </c>
      <c r="I735" s="48">
        <v>10.36</v>
      </c>
      <c r="J735" s="46">
        <v>30</v>
      </c>
      <c r="K735" s="46" t="s">
        <v>3372</v>
      </c>
      <c r="L735" s="84">
        <f t="shared" si="182"/>
        <v>11.42</v>
      </c>
      <c r="M735" s="38">
        <f t="shared" si="183"/>
        <v>60</v>
      </c>
      <c r="N735" s="38">
        <f t="shared" si="184"/>
        <v>0</v>
      </c>
      <c r="O735" s="38">
        <f t="shared" si="185"/>
        <v>0</v>
      </c>
      <c r="P735" s="48">
        <v>11.45</v>
      </c>
      <c r="Q735" s="46">
        <v>30</v>
      </c>
      <c r="R735" s="46" t="s">
        <v>3372</v>
      </c>
      <c r="S735" s="48">
        <v>13.02</v>
      </c>
      <c r="T735" s="46">
        <v>30</v>
      </c>
      <c r="U735" s="46" t="s">
        <v>3372</v>
      </c>
      <c r="V735" s="48">
        <f t="shared" si="186"/>
        <v>12.234999999999999</v>
      </c>
      <c r="W735" s="46">
        <f t="shared" si="187"/>
        <v>60</v>
      </c>
      <c r="X735" s="46">
        <f t="shared" si="188"/>
        <v>0</v>
      </c>
      <c r="Y735" s="46">
        <f t="shared" si="189"/>
        <v>0</v>
      </c>
      <c r="Z735" s="46">
        <f t="shared" si="190"/>
        <v>0</v>
      </c>
      <c r="AA735" s="46">
        <f t="shared" si="191"/>
        <v>0</v>
      </c>
      <c r="AB735" s="46">
        <f t="shared" si="192"/>
        <v>0</v>
      </c>
      <c r="AC735" s="48">
        <f>IF(AB735=0,1,IF(AB735=1,0.99,IF(AB735=2,0.98,IF(AB735=3,0.97,IF(AB735=4,0.96,IF(AB735=5,0.95,IF(AB735=6,0.94)))))))</f>
        <v>1</v>
      </c>
      <c r="AD735" s="48">
        <f t="shared" si="193"/>
        <v>11.827500000000001</v>
      </c>
      <c r="AE735" s="48">
        <f t="shared" si="194"/>
        <v>11.827500000000001</v>
      </c>
      <c r="AF735" s="46">
        <f t="shared" si="195"/>
        <v>120</v>
      </c>
      <c r="AG735" s="128" t="s">
        <v>3454</v>
      </c>
      <c r="AH735" s="128" t="s">
        <v>3455</v>
      </c>
      <c r="AI735" s="128" t="s">
        <v>3451</v>
      </c>
      <c r="AJ735" s="128" t="s">
        <v>3453</v>
      </c>
      <c r="AK735" s="128" t="s">
        <v>3452</v>
      </c>
      <c r="AL735" s="128" t="s">
        <v>3456</v>
      </c>
      <c r="AM735" s="128" t="s">
        <v>3457</v>
      </c>
      <c r="AN735" s="128" t="s">
        <v>3460</v>
      </c>
      <c r="AO735" s="128" t="s">
        <v>3458</v>
      </c>
      <c r="AP735" s="128" t="s">
        <v>3459</v>
      </c>
      <c r="AQ735" s="191"/>
    </row>
    <row r="736" spans="1:43" s="16" customFormat="1" ht="27.75">
      <c r="A736" s="43">
        <v>729</v>
      </c>
      <c r="B736" s="44" t="s">
        <v>341</v>
      </c>
      <c r="C736" s="44" t="s">
        <v>1913</v>
      </c>
      <c r="D736" s="45" t="s">
        <v>1914</v>
      </c>
      <c r="E736" s="38">
        <v>19</v>
      </c>
      <c r="F736" s="48">
        <v>11.05</v>
      </c>
      <c r="G736" s="46">
        <v>30</v>
      </c>
      <c r="H736" s="46" t="s">
        <v>3373</v>
      </c>
      <c r="I736" s="48">
        <v>8.9499999999999993</v>
      </c>
      <c r="J736" s="46">
        <v>7</v>
      </c>
      <c r="K736" s="46" t="s">
        <v>3373</v>
      </c>
      <c r="L736" s="84">
        <f t="shared" si="182"/>
        <v>10</v>
      </c>
      <c r="M736" s="38">
        <f t="shared" si="183"/>
        <v>60</v>
      </c>
      <c r="N736" s="38">
        <f t="shared" si="184"/>
        <v>2</v>
      </c>
      <c r="O736" s="38">
        <f t="shared" si="185"/>
        <v>1</v>
      </c>
      <c r="P736" s="48">
        <v>8.8000000000000007</v>
      </c>
      <c r="Q736" s="46">
        <v>12</v>
      </c>
      <c r="R736" s="46" t="s">
        <v>3373</v>
      </c>
      <c r="S736" s="48">
        <v>12.89</v>
      </c>
      <c r="T736" s="46">
        <v>30</v>
      </c>
      <c r="U736" s="46" t="s">
        <v>3372</v>
      </c>
      <c r="V736" s="48">
        <f t="shared" si="186"/>
        <v>10.845000000000001</v>
      </c>
      <c r="W736" s="46">
        <f t="shared" si="187"/>
        <v>60</v>
      </c>
      <c r="X736" s="46">
        <f t="shared" si="188"/>
        <v>1</v>
      </c>
      <c r="Y736" s="46">
        <f t="shared" si="189"/>
        <v>1</v>
      </c>
      <c r="Z736" s="46">
        <f t="shared" si="190"/>
        <v>3</v>
      </c>
      <c r="AA736" s="46">
        <f t="shared" si="191"/>
        <v>2</v>
      </c>
      <c r="AB736" s="46">
        <f t="shared" si="192"/>
        <v>5</v>
      </c>
      <c r="AC736" s="48">
        <f>IF(AB736=0,1,IF(AB736=1,0.99,IF(AB736=2,0.98,IF(AB736=3,0.97,IF(AB736=4,0.96,IF(AB736=5,0.95,IF(AB736=6,0.94)))))))</f>
        <v>0.95</v>
      </c>
      <c r="AD736" s="48">
        <f t="shared" si="193"/>
        <v>10.422499999999999</v>
      </c>
      <c r="AE736" s="48">
        <f t="shared" si="194"/>
        <v>9.9013749999999998</v>
      </c>
      <c r="AF736" s="46">
        <f t="shared" si="195"/>
        <v>120</v>
      </c>
      <c r="AG736" s="128" t="s">
        <v>3457</v>
      </c>
      <c r="AH736" s="128" t="s">
        <v>3453</v>
      </c>
      <c r="AI736" s="128" t="s">
        <v>3455</v>
      </c>
      <c r="AJ736" s="128" t="s">
        <v>3451</v>
      </c>
      <c r="AK736" s="128" t="s">
        <v>3456</v>
      </c>
      <c r="AL736" s="128" t="s">
        <v>3452</v>
      </c>
      <c r="AM736" s="128" t="s">
        <v>3454</v>
      </c>
      <c r="AN736" s="128" t="s">
        <v>3459</v>
      </c>
      <c r="AO736" s="128" t="s">
        <v>3458</v>
      </c>
      <c r="AP736" s="128" t="s">
        <v>3460</v>
      </c>
      <c r="AQ736" s="191"/>
    </row>
    <row r="737" spans="1:43" s="16" customFormat="1" ht="27.75">
      <c r="A737" s="43">
        <v>730</v>
      </c>
      <c r="B737" s="37" t="s">
        <v>1915</v>
      </c>
      <c r="C737" s="37" t="s">
        <v>1916</v>
      </c>
      <c r="D737" s="45" t="s">
        <v>1917</v>
      </c>
      <c r="E737" s="38">
        <v>19</v>
      </c>
      <c r="F737" s="48">
        <v>10.86</v>
      </c>
      <c r="G737" s="46">
        <v>30</v>
      </c>
      <c r="H737" s="46" t="s">
        <v>3373</v>
      </c>
      <c r="I737" s="48">
        <v>10</v>
      </c>
      <c r="J737" s="46">
        <v>30</v>
      </c>
      <c r="K737" s="46" t="s">
        <v>3373</v>
      </c>
      <c r="L737" s="84">
        <f t="shared" si="182"/>
        <v>10.43</v>
      </c>
      <c r="M737" s="38">
        <f t="shared" si="183"/>
        <v>60</v>
      </c>
      <c r="N737" s="38">
        <f t="shared" si="184"/>
        <v>2</v>
      </c>
      <c r="O737" s="38">
        <f t="shared" si="185"/>
        <v>0</v>
      </c>
      <c r="P737" s="48">
        <v>9.41</v>
      </c>
      <c r="Q737" s="46">
        <v>10</v>
      </c>
      <c r="R737" s="46" t="s">
        <v>3373</v>
      </c>
      <c r="S737" s="48">
        <v>10.029999999999999</v>
      </c>
      <c r="T737" s="46">
        <v>30</v>
      </c>
      <c r="U737" s="46" t="s">
        <v>3373</v>
      </c>
      <c r="V737" s="48">
        <f t="shared" si="186"/>
        <v>9.7199999999999989</v>
      </c>
      <c r="W737" s="46">
        <f t="shared" si="187"/>
        <v>40</v>
      </c>
      <c r="X737" s="46">
        <f t="shared" si="188"/>
        <v>2</v>
      </c>
      <c r="Y737" s="46">
        <f t="shared" si="189"/>
        <v>1</v>
      </c>
      <c r="Z737" s="46">
        <f t="shared" si="190"/>
        <v>4</v>
      </c>
      <c r="AA737" s="46">
        <f t="shared" si="191"/>
        <v>1</v>
      </c>
      <c r="AB737" s="46">
        <f t="shared" si="192"/>
        <v>5</v>
      </c>
      <c r="AC737" s="48">
        <f>IF(AB737=0,0.86,IF(AB737=1,0.85,IF(AB737=2,0.84,IF(AB737=3,0.83,IF(AB737=4,0.82,IF(AB737=5,0.81,IF(AB737=6,0.8)))))))</f>
        <v>0.81</v>
      </c>
      <c r="AD737" s="48">
        <f t="shared" si="193"/>
        <v>10.074999999999999</v>
      </c>
      <c r="AE737" s="48">
        <f t="shared" si="194"/>
        <v>8.1607500000000002</v>
      </c>
      <c r="AF737" s="46">
        <f t="shared" si="195"/>
        <v>100</v>
      </c>
      <c r="AG737" s="128" t="s">
        <v>3460</v>
      </c>
      <c r="AH737" s="128" t="s">
        <v>3456</v>
      </c>
      <c r="AI737" s="128" t="s">
        <v>3451</v>
      </c>
      <c r="AJ737" s="128" t="s">
        <v>3455</v>
      </c>
      <c r="AK737" s="128" t="s">
        <v>3453</v>
      </c>
      <c r="AL737" s="128" t="s">
        <v>3454</v>
      </c>
      <c r="AM737" s="128" t="s">
        <v>3459</v>
      </c>
      <c r="AN737" s="128" t="s">
        <v>3452</v>
      </c>
      <c r="AO737" s="128" t="s">
        <v>3457</v>
      </c>
      <c r="AP737" s="128" t="s">
        <v>3458</v>
      </c>
      <c r="AQ737" s="191"/>
    </row>
    <row r="738" spans="1:43" s="16" customFormat="1" ht="27.75">
      <c r="A738" s="43">
        <v>731</v>
      </c>
      <c r="B738" s="44" t="s">
        <v>1918</v>
      </c>
      <c r="C738" s="44" t="s">
        <v>1919</v>
      </c>
      <c r="D738" s="45" t="s">
        <v>1920</v>
      </c>
      <c r="E738" s="38">
        <v>19</v>
      </c>
      <c r="F738" s="48">
        <v>11.02</v>
      </c>
      <c r="G738" s="46">
        <v>30</v>
      </c>
      <c r="H738" s="46" t="s">
        <v>3373</v>
      </c>
      <c r="I738" s="48">
        <v>9.34</v>
      </c>
      <c r="J738" s="46">
        <v>18</v>
      </c>
      <c r="K738" s="46" t="s">
        <v>3373</v>
      </c>
      <c r="L738" s="84">
        <f t="shared" si="182"/>
        <v>10.18</v>
      </c>
      <c r="M738" s="38">
        <f t="shared" si="183"/>
        <v>60</v>
      </c>
      <c r="N738" s="38">
        <f t="shared" si="184"/>
        <v>2</v>
      </c>
      <c r="O738" s="38">
        <f t="shared" si="185"/>
        <v>1</v>
      </c>
      <c r="P738" s="48">
        <v>11.04</v>
      </c>
      <c r="Q738" s="46">
        <v>30</v>
      </c>
      <c r="R738" s="46" t="s">
        <v>3373</v>
      </c>
      <c r="S738" s="48">
        <v>14.69</v>
      </c>
      <c r="T738" s="46">
        <v>30</v>
      </c>
      <c r="U738" s="46" t="s">
        <v>3372</v>
      </c>
      <c r="V738" s="48">
        <f t="shared" si="186"/>
        <v>12.864999999999998</v>
      </c>
      <c r="W738" s="46">
        <f t="shared" si="187"/>
        <v>60</v>
      </c>
      <c r="X738" s="46">
        <f t="shared" si="188"/>
        <v>1</v>
      </c>
      <c r="Y738" s="46">
        <f t="shared" si="189"/>
        <v>0</v>
      </c>
      <c r="Z738" s="46">
        <f t="shared" si="190"/>
        <v>3</v>
      </c>
      <c r="AA738" s="46">
        <f t="shared" si="191"/>
        <v>1</v>
      </c>
      <c r="AB738" s="46">
        <f t="shared" si="192"/>
        <v>4</v>
      </c>
      <c r="AC738" s="48">
        <f>IF(AB738=0,1,IF(AB738=1,0.99,IF(AB738=2,0.98,IF(AB738=3,0.97,IF(AB738=4,0.96,IF(AB738=5,0.95,IF(AB738=6,0.94)))))))</f>
        <v>0.96</v>
      </c>
      <c r="AD738" s="48">
        <f t="shared" si="193"/>
        <v>11.522499999999999</v>
      </c>
      <c r="AE738" s="48">
        <f t="shared" si="194"/>
        <v>11.061599999999999</v>
      </c>
      <c r="AF738" s="46">
        <f t="shared" si="195"/>
        <v>120</v>
      </c>
      <c r="AG738" s="128" t="s">
        <v>3453</v>
      </c>
      <c r="AH738" s="128" t="s">
        <v>3457</v>
      </c>
      <c r="AI738" s="128" t="s">
        <v>3456</v>
      </c>
      <c r="AJ738" s="128" t="s">
        <v>3460</v>
      </c>
      <c r="AK738" s="128" t="s">
        <v>3452</v>
      </c>
      <c r="AL738" s="128" t="s">
        <v>3454</v>
      </c>
      <c r="AM738" s="128" t="s">
        <v>3455</v>
      </c>
      <c r="AN738" s="128" t="s">
        <v>3451</v>
      </c>
      <c r="AO738" s="128" t="s">
        <v>3459</v>
      </c>
      <c r="AP738" s="128" t="s">
        <v>3458</v>
      </c>
      <c r="AQ738" s="191"/>
    </row>
    <row r="739" spans="1:43" s="16" customFormat="1" ht="27.75">
      <c r="A739" s="43">
        <v>732</v>
      </c>
      <c r="B739" s="44" t="s">
        <v>1921</v>
      </c>
      <c r="C739" s="44" t="s">
        <v>1071</v>
      </c>
      <c r="D739" s="45" t="s">
        <v>1922</v>
      </c>
      <c r="E739" s="38">
        <v>19</v>
      </c>
      <c r="F739" s="48">
        <v>10.48</v>
      </c>
      <c r="G739" s="46">
        <v>30</v>
      </c>
      <c r="H739" s="46" t="s">
        <v>3373</v>
      </c>
      <c r="I739" s="48">
        <v>9.52</v>
      </c>
      <c r="J739" s="46">
        <v>24</v>
      </c>
      <c r="K739" s="46" t="s">
        <v>3373</v>
      </c>
      <c r="L739" s="84">
        <f t="shared" si="182"/>
        <v>10</v>
      </c>
      <c r="M739" s="38">
        <f t="shared" si="183"/>
        <v>60</v>
      </c>
      <c r="N739" s="38">
        <f t="shared" si="184"/>
        <v>2</v>
      </c>
      <c r="O739" s="38">
        <f t="shared" si="185"/>
        <v>1</v>
      </c>
      <c r="P739" s="48">
        <v>10.84</v>
      </c>
      <c r="Q739" s="46">
        <v>30</v>
      </c>
      <c r="R739" s="46" t="s">
        <v>3373</v>
      </c>
      <c r="S739" s="48">
        <v>13.19</v>
      </c>
      <c r="T739" s="46">
        <v>30</v>
      </c>
      <c r="U739" s="46" t="s">
        <v>3372</v>
      </c>
      <c r="V739" s="48">
        <f t="shared" si="186"/>
        <v>12.015000000000001</v>
      </c>
      <c r="W739" s="46">
        <f t="shared" si="187"/>
        <v>60</v>
      </c>
      <c r="X739" s="46">
        <f t="shared" si="188"/>
        <v>1</v>
      </c>
      <c r="Y739" s="46">
        <f t="shared" si="189"/>
        <v>0</v>
      </c>
      <c r="Z739" s="46">
        <f t="shared" si="190"/>
        <v>3</v>
      </c>
      <c r="AA739" s="46">
        <f t="shared" si="191"/>
        <v>1</v>
      </c>
      <c r="AB739" s="46">
        <f t="shared" si="192"/>
        <v>4</v>
      </c>
      <c r="AC739" s="48">
        <f>IF(AB739=0,1,IF(AB739=1,0.99,IF(AB739=2,0.98,IF(AB739=3,0.97,IF(AB739=4,0.96,IF(AB739=5,0.95,IF(AB739=6,0.94)))))))</f>
        <v>0.96</v>
      </c>
      <c r="AD739" s="48">
        <f t="shared" si="193"/>
        <v>11.0075</v>
      </c>
      <c r="AE739" s="48">
        <f t="shared" si="194"/>
        <v>10.5672</v>
      </c>
      <c r="AF739" s="46">
        <f t="shared" si="195"/>
        <v>120</v>
      </c>
      <c r="AG739" s="128" t="s">
        <v>3453</v>
      </c>
      <c r="AH739" s="128" t="s">
        <v>3451</v>
      </c>
      <c r="AI739" s="128" t="s">
        <v>3456</v>
      </c>
      <c r="AJ739" s="128" t="s">
        <v>3454</v>
      </c>
      <c r="AK739" s="128" t="s">
        <v>3452</v>
      </c>
      <c r="AL739" s="128" t="s">
        <v>3455</v>
      </c>
      <c r="AM739" s="128" t="s">
        <v>3457</v>
      </c>
      <c r="AN739" s="128" t="s">
        <v>3460</v>
      </c>
      <c r="AO739" s="128" t="s">
        <v>3459</v>
      </c>
      <c r="AP739" s="128" t="s">
        <v>3458</v>
      </c>
      <c r="AQ739" s="191"/>
    </row>
    <row r="740" spans="1:43" s="16" customFormat="1" ht="27.75">
      <c r="A740" s="43">
        <v>733</v>
      </c>
      <c r="B740" s="44" t="s">
        <v>1363</v>
      </c>
      <c r="C740" s="44" t="s">
        <v>324</v>
      </c>
      <c r="D740" s="45" t="s">
        <v>1923</v>
      </c>
      <c r="E740" s="38">
        <v>19</v>
      </c>
      <c r="F740" s="48">
        <v>12.52</v>
      </c>
      <c r="G740" s="46">
        <v>30</v>
      </c>
      <c r="H740" s="46" t="s">
        <v>3372</v>
      </c>
      <c r="I740" s="48">
        <v>8.33</v>
      </c>
      <c r="J740" s="46">
        <v>12</v>
      </c>
      <c r="K740" s="46" t="s">
        <v>3372</v>
      </c>
      <c r="L740" s="84">
        <f t="shared" si="182"/>
        <v>10.425000000000001</v>
      </c>
      <c r="M740" s="38">
        <f t="shared" si="183"/>
        <v>60</v>
      </c>
      <c r="N740" s="38">
        <f t="shared" si="184"/>
        <v>0</v>
      </c>
      <c r="O740" s="38">
        <f t="shared" si="185"/>
        <v>1</v>
      </c>
      <c r="P740" s="48">
        <v>12.5</v>
      </c>
      <c r="Q740" s="46">
        <v>30</v>
      </c>
      <c r="R740" s="46" t="s">
        <v>3372</v>
      </c>
      <c r="S740" s="48">
        <v>10.28</v>
      </c>
      <c r="T740" s="46">
        <v>30</v>
      </c>
      <c r="U740" s="46" t="s">
        <v>3372</v>
      </c>
      <c r="V740" s="48">
        <f t="shared" si="186"/>
        <v>11.39</v>
      </c>
      <c r="W740" s="46">
        <f t="shared" si="187"/>
        <v>60</v>
      </c>
      <c r="X740" s="46">
        <f t="shared" si="188"/>
        <v>0</v>
      </c>
      <c r="Y740" s="46">
        <f t="shared" si="189"/>
        <v>0</v>
      </c>
      <c r="Z740" s="46">
        <f t="shared" si="190"/>
        <v>0</v>
      </c>
      <c r="AA740" s="46">
        <f t="shared" si="191"/>
        <v>1</v>
      </c>
      <c r="AB740" s="46">
        <f t="shared" si="192"/>
        <v>1</v>
      </c>
      <c r="AC740" s="48">
        <f>IF(AB740=0,1,IF(AB740=1,0.99,IF(AB740=2,0.98,IF(AB740=3,0.97,IF(AB740=4,0.96,IF(AB740=5,0.95,IF(AB740=6,0.94)))))))</f>
        <v>0.99</v>
      </c>
      <c r="AD740" s="48">
        <f t="shared" si="193"/>
        <v>10.907500000000001</v>
      </c>
      <c r="AE740" s="48">
        <f t="shared" si="194"/>
        <v>10.798425</v>
      </c>
      <c r="AF740" s="46">
        <f t="shared" si="195"/>
        <v>120</v>
      </c>
      <c r="AG740" s="128" t="s">
        <v>3453</v>
      </c>
      <c r="AH740" s="128" t="s">
        <v>3451</v>
      </c>
      <c r="AI740" s="128" t="s">
        <v>3455</v>
      </c>
      <c r="AJ740" s="128" t="s">
        <v>3452</v>
      </c>
      <c r="AK740" s="128" t="s">
        <v>3456</v>
      </c>
      <c r="AL740" s="128" t="s">
        <v>3454</v>
      </c>
      <c r="AM740" s="128" t="s">
        <v>3457</v>
      </c>
      <c r="AN740" s="128" t="s">
        <v>3460</v>
      </c>
      <c r="AO740" s="128" t="s">
        <v>3459</v>
      </c>
      <c r="AP740" s="128" t="s">
        <v>3458</v>
      </c>
      <c r="AQ740" s="191"/>
    </row>
    <row r="741" spans="1:43" s="16" customFormat="1" ht="27.75">
      <c r="A741" s="43">
        <v>734</v>
      </c>
      <c r="B741" s="37" t="s">
        <v>1924</v>
      </c>
      <c r="C741" s="37" t="s">
        <v>142</v>
      </c>
      <c r="D741" s="38" t="s">
        <v>1925</v>
      </c>
      <c r="E741" s="38">
        <v>19</v>
      </c>
      <c r="F741" s="48">
        <v>10</v>
      </c>
      <c r="G741" s="46">
        <v>30</v>
      </c>
      <c r="H741" s="46" t="s">
        <v>3373</v>
      </c>
      <c r="I741" s="48">
        <v>10.79</v>
      </c>
      <c r="J741" s="46">
        <v>30</v>
      </c>
      <c r="K741" s="46" t="s">
        <v>3372</v>
      </c>
      <c r="L741" s="84">
        <f t="shared" si="182"/>
        <v>10.395</v>
      </c>
      <c r="M741" s="38">
        <f t="shared" si="183"/>
        <v>60</v>
      </c>
      <c r="N741" s="38">
        <f t="shared" si="184"/>
        <v>1</v>
      </c>
      <c r="O741" s="38">
        <f t="shared" si="185"/>
        <v>0</v>
      </c>
      <c r="P741" s="48">
        <v>10.199999999999999</v>
      </c>
      <c r="Q741" s="46">
        <v>30</v>
      </c>
      <c r="R741" s="46" t="s">
        <v>3373</v>
      </c>
      <c r="S741" s="48">
        <v>12.08</v>
      </c>
      <c r="T741" s="46">
        <v>30</v>
      </c>
      <c r="U741" s="46" t="s">
        <v>3372</v>
      </c>
      <c r="V741" s="48">
        <f t="shared" si="186"/>
        <v>11.14</v>
      </c>
      <c r="W741" s="46">
        <f t="shared" si="187"/>
        <v>60</v>
      </c>
      <c r="X741" s="46">
        <f t="shared" si="188"/>
        <v>1</v>
      </c>
      <c r="Y741" s="46">
        <f t="shared" si="189"/>
        <v>0</v>
      </c>
      <c r="Z741" s="46">
        <f t="shared" si="190"/>
        <v>2</v>
      </c>
      <c r="AA741" s="46">
        <f t="shared" si="191"/>
        <v>0</v>
      </c>
      <c r="AB741" s="46">
        <f t="shared" si="192"/>
        <v>2</v>
      </c>
      <c r="AC741" s="48">
        <f>IF(AB741=0,1,IF(AB741=1,0.99,IF(AB741=2,0.98,IF(AB741=3,0.97,IF(AB741=4,0.96,IF(AB741=5,0.95,IF(AB741=6,0.94)))))))</f>
        <v>0.98</v>
      </c>
      <c r="AD741" s="48">
        <f t="shared" si="193"/>
        <v>10.7675</v>
      </c>
      <c r="AE741" s="48">
        <f t="shared" si="194"/>
        <v>10.552149999999999</v>
      </c>
      <c r="AF741" s="46">
        <f t="shared" si="195"/>
        <v>120</v>
      </c>
      <c r="AG741" s="128" t="s">
        <v>3451</v>
      </c>
      <c r="AH741" s="128" t="s">
        <v>3452</v>
      </c>
      <c r="AI741" s="128" t="s">
        <v>3454</v>
      </c>
      <c r="AJ741" s="128" t="s">
        <v>3455</v>
      </c>
      <c r="AK741" s="128" t="s">
        <v>3457</v>
      </c>
      <c r="AL741" s="128" t="s">
        <v>3460</v>
      </c>
      <c r="AM741" s="128" t="s">
        <v>3456</v>
      </c>
      <c r="AN741" s="128" t="s">
        <v>3458</v>
      </c>
      <c r="AO741" s="128" t="s">
        <v>3459</v>
      </c>
      <c r="AP741" s="128" t="s">
        <v>3453</v>
      </c>
      <c r="AQ741" s="191"/>
    </row>
    <row r="742" spans="1:43" s="16" customFormat="1" ht="27.75">
      <c r="A742" s="43">
        <v>735</v>
      </c>
      <c r="B742" s="37" t="s">
        <v>1926</v>
      </c>
      <c r="C742" s="37" t="s">
        <v>1270</v>
      </c>
      <c r="D742" s="45" t="s">
        <v>1927</v>
      </c>
      <c r="E742" s="38">
        <v>19</v>
      </c>
      <c r="F742" s="48">
        <v>9.58</v>
      </c>
      <c r="G742" s="46">
        <v>23</v>
      </c>
      <c r="H742" s="46" t="s">
        <v>3372</v>
      </c>
      <c r="I742" s="48">
        <v>10.66</v>
      </c>
      <c r="J742" s="46">
        <v>30</v>
      </c>
      <c r="K742" s="46" t="s">
        <v>3373</v>
      </c>
      <c r="L742" s="84">
        <f t="shared" si="182"/>
        <v>10.120000000000001</v>
      </c>
      <c r="M742" s="38">
        <f t="shared" si="183"/>
        <v>60</v>
      </c>
      <c r="N742" s="38">
        <f t="shared" si="184"/>
        <v>1</v>
      </c>
      <c r="O742" s="38">
        <f t="shared" si="185"/>
        <v>1</v>
      </c>
      <c r="P742" s="48">
        <v>10.11</v>
      </c>
      <c r="Q742" s="46">
        <v>30</v>
      </c>
      <c r="R742" s="46" t="s">
        <v>3373</v>
      </c>
      <c r="S742" s="48">
        <v>12.31</v>
      </c>
      <c r="T742" s="46">
        <v>30</v>
      </c>
      <c r="U742" s="46" t="s">
        <v>3372</v>
      </c>
      <c r="V742" s="48">
        <f t="shared" si="186"/>
        <v>11.21</v>
      </c>
      <c r="W742" s="46">
        <f t="shared" si="187"/>
        <v>60</v>
      </c>
      <c r="X742" s="46">
        <f t="shared" si="188"/>
        <v>1</v>
      </c>
      <c r="Y742" s="46">
        <f t="shared" si="189"/>
        <v>0</v>
      </c>
      <c r="Z742" s="46">
        <f t="shared" si="190"/>
        <v>2</v>
      </c>
      <c r="AA742" s="46">
        <f t="shared" si="191"/>
        <v>1</v>
      </c>
      <c r="AB742" s="46">
        <f t="shared" si="192"/>
        <v>3</v>
      </c>
      <c r="AC742" s="48">
        <f>IF(AB742=0,0.93,IF(AB742=1,0.92,IF(AB742=2,0.91,IF(AB742=3,0.9,IF(AB742=4,0.89,IF(AB742=5,0.88,IF(AB742=6,0.87)))))))</f>
        <v>0.9</v>
      </c>
      <c r="AD742" s="48">
        <f t="shared" si="193"/>
        <v>10.665000000000001</v>
      </c>
      <c r="AE742" s="48">
        <f t="shared" si="194"/>
        <v>9.5985000000000014</v>
      </c>
      <c r="AF742" s="46">
        <f t="shared" si="195"/>
        <v>120</v>
      </c>
      <c r="AG742" s="128" t="s">
        <v>3457</v>
      </c>
      <c r="AH742" s="128" t="s">
        <v>3451</v>
      </c>
      <c r="AI742" s="128" t="s">
        <v>3456</v>
      </c>
      <c r="AJ742" s="128" t="s">
        <v>3453</v>
      </c>
      <c r="AK742" s="128" t="s">
        <v>3452</v>
      </c>
      <c r="AL742" s="128" t="s">
        <v>3454</v>
      </c>
      <c r="AM742" s="128" t="s">
        <v>3455</v>
      </c>
      <c r="AN742" s="128" t="s">
        <v>3459</v>
      </c>
      <c r="AO742" s="128" t="s">
        <v>3460</v>
      </c>
      <c r="AP742" s="128" t="s">
        <v>3458</v>
      </c>
      <c r="AQ742" s="191"/>
    </row>
    <row r="743" spans="1:43" s="16" customFormat="1" ht="27.75">
      <c r="A743" s="43">
        <v>736</v>
      </c>
      <c r="B743" s="44" t="s">
        <v>1448</v>
      </c>
      <c r="C743" s="44" t="s">
        <v>142</v>
      </c>
      <c r="D743" s="45" t="s">
        <v>1928</v>
      </c>
      <c r="E743" s="38">
        <v>19</v>
      </c>
      <c r="F743" s="48">
        <v>11.49</v>
      </c>
      <c r="G743" s="46">
        <v>30</v>
      </c>
      <c r="H743" s="46" t="s">
        <v>3372</v>
      </c>
      <c r="I743" s="48">
        <v>9.48</v>
      </c>
      <c r="J743" s="46">
        <v>19</v>
      </c>
      <c r="K743" s="46" t="s">
        <v>3372</v>
      </c>
      <c r="L743" s="84">
        <f t="shared" si="182"/>
        <v>10.484999999999999</v>
      </c>
      <c r="M743" s="38">
        <f t="shared" si="183"/>
        <v>60</v>
      </c>
      <c r="N743" s="38">
        <f t="shared" si="184"/>
        <v>0</v>
      </c>
      <c r="O743" s="38">
        <f t="shared" si="185"/>
        <v>1</v>
      </c>
      <c r="P743" s="48">
        <v>10</v>
      </c>
      <c r="Q743" s="46">
        <v>30</v>
      </c>
      <c r="R743" s="46" t="s">
        <v>3372</v>
      </c>
      <c r="S743" s="48">
        <v>11.13</v>
      </c>
      <c r="T743" s="46">
        <v>30</v>
      </c>
      <c r="U743" s="46" t="s">
        <v>3372</v>
      </c>
      <c r="V743" s="48">
        <f t="shared" si="186"/>
        <v>10.565000000000001</v>
      </c>
      <c r="W743" s="46">
        <f t="shared" si="187"/>
        <v>60</v>
      </c>
      <c r="X743" s="46">
        <f t="shared" si="188"/>
        <v>0</v>
      </c>
      <c r="Y743" s="46">
        <f t="shared" si="189"/>
        <v>0</v>
      </c>
      <c r="Z743" s="46">
        <f t="shared" si="190"/>
        <v>0</v>
      </c>
      <c r="AA743" s="46">
        <f t="shared" si="191"/>
        <v>1</v>
      </c>
      <c r="AB743" s="46">
        <f t="shared" si="192"/>
        <v>1</v>
      </c>
      <c r="AC743" s="48">
        <f>IF(AB743=0,1,IF(AB743=1,0.99,IF(AB743=2,0.98,IF(AB743=3,0.97,IF(AB743=4,0.96,IF(AB743=5,0.95,IF(AB743=6,0.94)))))))</f>
        <v>0.99</v>
      </c>
      <c r="AD743" s="48">
        <f t="shared" si="193"/>
        <v>10.525</v>
      </c>
      <c r="AE743" s="48">
        <f t="shared" si="194"/>
        <v>10.419750000000001</v>
      </c>
      <c r="AF743" s="46">
        <f t="shared" si="195"/>
        <v>120</v>
      </c>
      <c r="AG743" s="128" t="s">
        <v>3454</v>
      </c>
      <c r="AH743" s="128" t="s">
        <v>3457</v>
      </c>
      <c r="AI743" s="128" t="s">
        <v>3451</v>
      </c>
      <c r="AJ743" s="128" t="s">
        <v>3452</v>
      </c>
      <c r="AK743" s="128" t="s">
        <v>3455</v>
      </c>
      <c r="AL743" s="128" t="s">
        <v>3456</v>
      </c>
      <c r="AM743" s="128" t="s">
        <v>3453</v>
      </c>
      <c r="AN743" s="128" t="s">
        <v>3458</v>
      </c>
      <c r="AO743" s="128" t="s">
        <v>3460</v>
      </c>
      <c r="AP743" s="128" t="s">
        <v>3459</v>
      </c>
      <c r="AQ743" s="191"/>
    </row>
    <row r="744" spans="1:43" s="16" customFormat="1" ht="27.75">
      <c r="A744" s="43">
        <v>737</v>
      </c>
      <c r="B744" s="37" t="s">
        <v>1929</v>
      </c>
      <c r="C744" s="37" t="s">
        <v>606</v>
      </c>
      <c r="D744" s="45" t="s">
        <v>1930</v>
      </c>
      <c r="E744" s="38">
        <v>19</v>
      </c>
      <c r="F744" s="48">
        <v>11.67</v>
      </c>
      <c r="G744" s="46">
        <v>30</v>
      </c>
      <c r="H744" s="46" t="s">
        <v>3372</v>
      </c>
      <c r="I744" s="48">
        <v>11.74</v>
      </c>
      <c r="J744" s="46">
        <v>30</v>
      </c>
      <c r="K744" s="46" t="s">
        <v>3372</v>
      </c>
      <c r="L744" s="84">
        <f t="shared" si="182"/>
        <v>11.705</v>
      </c>
      <c r="M744" s="38">
        <f t="shared" si="183"/>
        <v>60</v>
      </c>
      <c r="N744" s="38">
        <f t="shared" si="184"/>
        <v>0</v>
      </c>
      <c r="O744" s="38">
        <f t="shared" si="185"/>
        <v>0</v>
      </c>
      <c r="P744" s="48" t="s">
        <v>3509</v>
      </c>
      <c r="Q744" s="46" t="s">
        <v>3509</v>
      </c>
      <c r="R744" s="46" t="s">
        <v>3509</v>
      </c>
      <c r="S744" s="48">
        <v>4.84</v>
      </c>
      <c r="T744" s="46">
        <v>11</v>
      </c>
      <c r="U744" s="46" t="s">
        <v>3373</v>
      </c>
      <c r="V744" s="48" t="e">
        <f t="shared" si="186"/>
        <v>#VALUE!</v>
      </c>
      <c r="W744" s="46" t="e">
        <f t="shared" si="187"/>
        <v>#VALUE!</v>
      </c>
      <c r="X744" s="46">
        <f t="shared" si="188"/>
        <v>2</v>
      </c>
      <c r="Y744" s="46">
        <f t="shared" si="189"/>
        <v>1</v>
      </c>
      <c r="Z744" s="46">
        <f t="shared" si="190"/>
        <v>2</v>
      </c>
      <c r="AA744" s="46">
        <f t="shared" si="191"/>
        <v>1</v>
      </c>
      <c r="AB744" s="46">
        <f t="shared" si="192"/>
        <v>3</v>
      </c>
      <c r="AC744" s="48">
        <f>IF(AB744=0,0.93,IF(AB744=1,0.92,IF(AB744=2,0.91,IF(AB744=3,0.9,IF(AB744=4,0.89,IF(AB744=5,0.88,IF(AB744=6,0.87)))))))</f>
        <v>0.9</v>
      </c>
      <c r="AD744" s="48" t="e">
        <f t="shared" si="193"/>
        <v>#VALUE!</v>
      </c>
      <c r="AE744" s="48" t="e">
        <f t="shared" si="194"/>
        <v>#VALUE!</v>
      </c>
      <c r="AF744" s="46" t="e">
        <f t="shared" si="195"/>
        <v>#VALUE!</v>
      </c>
      <c r="AG744" s="128"/>
      <c r="AH744" s="128"/>
      <c r="AI744" s="128"/>
      <c r="AJ744" s="128"/>
      <c r="AK744" s="128"/>
      <c r="AL744" s="128"/>
      <c r="AM744" s="128"/>
      <c r="AN744" s="128"/>
      <c r="AO744" s="128"/>
      <c r="AP744" s="128"/>
      <c r="AQ744" s="191"/>
    </row>
    <row r="745" spans="1:43" s="16" customFormat="1" ht="27.75">
      <c r="A745" s="43">
        <v>738</v>
      </c>
      <c r="B745" s="37" t="s">
        <v>1931</v>
      </c>
      <c r="C745" s="37" t="s">
        <v>1932</v>
      </c>
      <c r="D745" s="38" t="s">
        <v>1933</v>
      </c>
      <c r="E745" s="38">
        <v>19</v>
      </c>
      <c r="F745" s="48">
        <v>12.5</v>
      </c>
      <c r="G745" s="46">
        <v>30</v>
      </c>
      <c r="H745" s="46" t="s">
        <v>3372</v>
      </c>
      <c r="I745" s="48">
        <v>10.26</v>
      </c>
      <c r="J745" s="46">
        <v>30</v>
      </c>
      <c r="K745" s="46" t="s">
        <v>3372</v>
      </c>
      <c r="L745" s="84">
        <f t="shared" si="182"/>
        <v>11.379999999999999</v>
      </c>
      <c r="M745" s="38">
        <f t="shared" si="183"/>
        <v>60</v>
      </c>
      <c r="N745" s="38">
        <f t="shared" si="184"/>
        <v>0</v>
      </c>
      <c r="O745" s="38">
        <f t="shared" si="185"/>
        <v>0</v>
      </c>
      <c r="P745" s="48">
        <v>10.64</v>
      </c>
      <c r="Q745" s="46">
        <v>30</v>
      </c>
      <c r="R745" s="46" t="s">
        <v>3373</v>
      </c>
      <c r="S745" s="48">
        <v>11.06</v>
      </c>
      <c r="T745" s="46">
        <v>30</v>
      </c>
      <c r="U745" s="46" t="s">
        <v>3372</v>
      </c>
      <c r="V745" s="48">
        <f t="shared" si="186"/>
        <v>10.850000000000001</v>
      </c>
      <c r="W745" s="46">
        <f t="shared" si="187"/>
        <v>60</v>
      </c>
      <c r="X745" s="46">
        <f t="shared" si="188"/>
        <v>1</v>
      </c>
      <c r="Y745" s="46">
        <f t="shared" si="189"/>
        <v>0</v>
      </c>
      <c r="Z745" s="46">
        <f t="shared" si="190"/>
        <v>1</v>
      </c>
      <c r="AA745" s="46">
        <f t="shared" si="191"/>
        <v>0</v>
      </c>
      <c r="AB745" s="46">
        <f t="shared" si="192"/>
        <v>1</v>
      </c>
      <c r="AC745" s="48">
        <f>IF(AB745=0,1,IF(AB745=1,0.99,IF(AB745=2,0.98,IF(AB745=3,0.97,IF(AB745=4,0.96,IF(AB745=5,0.95,IF(AB745=6,0.94)))))))</f>
        <v>0.99</v>
      </c>
      <c r="AD745" s="48">
        <f t="shared" si="193"/>
        <v>11.115</v>
      </c>
      <c r="AE745" s="48">
        <f t="shared" si="194"/>
        <v>11.00385</v>
      </c>
      <c r="AF745" s="46">
        <f t="shared" si="195"/>
        <v>120</v>
      </c>
      <c r="AG745" s="128" t="s">
        <v>3452</v>
      </c>
      <c r="AH745" s="128" t="s">
        <v>3451</v>
      </c>
      <c r="AI745" s="128" t="s">
        <v>3457</v>
      </c>
      <c r="AJ745" s="128" t="s">
        <v>3455</v>
      </c>
      <c r="AK745" s="128" t="s">
        <v>3456</v>
      </c>
      <c r="AL745" s="128" t="s">
        <v>3454</v>
      </c>
      <c r="AM745" s="128" t="s">
        <v>3459</v>
      </c>
      <c r="AN745" s="128" t="s">
        <v>3453</v>
      </c>
      <c r="AO745" s="128" t="s">
        <v>3458</v>
      </c>
      <c r="AP745" s="128" t="s">
        <v>3460</v>
      </c>
      <c r="AQ745" s="191"/>
    </row>
    <row r="746" spans="1:43" s="16" customFormat="1" ht="27.75">
      <c r="A746" s="43">
        <v>739</v>
      </c>
      <c r="B746" s="37" t="s">
        <v>1934</v>
      </c>
      <c r="C746" s="37" t="s">
        <v>493</v>
      </c>
      <c r="D746" s="38" t="s">
        <v>1935</v>
      </c>
      <c r="E746" s="38">
        <v>19</v>
      </c>
      <c r="F746" s="48">
        <v>10.039999999999999</v>
      </c>
      <c r="G746" s="46">
        <v>30</v>
      </c>
      <c r="H746" s="46" t="s">
        <v>3372</v>
      </c>
      <c r="I746" s="48">
        <v>10</v>
      </c>
      <c r="J746" s="46">
        <v>30</v>
      </c>
      <c r="K746" s="46" t="s">
        <v>3372</v>
      </c>
      <c r="L746" s="84">
        <f t="shared" si="182"/>
        <v>10.02</v>
      </c>
      <c r="M746" s="38">
        <f t="shared" si="183"/>
        <v>60</v>
      </c>
      <c r="N746" s="38">
        <f t="shared" si="184"/>
        <v>0</v>
      </c>
      <c r="O746" s="38">
        <f t="shared" si="185"/>
        <v>0</v>
      </c>
      <c r="P746" s="48">
        <v>9.98</v>
      </c>
      <c r="Q746" s="46">
        <v>12</v>
      </c>
      <c r="R746" s="46" t="s">
        <v>3372</v>
      </c>
      <c r="S746" s="48">
        <v>11.14</v>
      </c>
      <c r="T746" s="46">
        <v>30</v>
      </c>
      <c r="U746" s="46" t="s">
        <v>3372</v>
      </c>
      <c r="V746" s="48">
        <f t="shared" si="186"/>
        <v>10.56</v>
      </c>
      <c r="W746" s="46">
        <f t="shared" si="187"/>
        <v>60</v>
      </c>
      <c r="X746" s="46">
        <f t="shared" si="188"/>
        <v>0</v>
      </c>
      <c r="Y746" s="46">
        <f t="shared" si="189"/>
        <v>1</v>
      </c>
      <c r="Z746" s="46">
        <f t="shared" si="190"/>
        <v>0</v>
      </c>
      <c r="AA746" s="46">
        <f t="shared" si="191"/>
        <v>1</v>
      </c>
      <c r="AB746" s="46">
        <f t="shared" si="192"/>
        <v>1</v>
      </c>
      <c r="AC746" s="48">
        <f>IF(AB746=0,0.86,IF(AB746=1,0.85,IF(AB746=2,0.84,IF(AB746=3,0.83,IF(AB746=4,0.82,IF(AB746=5,0.81,IF(AB746=6,0.8)))))))</f>
        <v>0.85</v>
      </c>
      <c r="AD746" s="48">
        <f t="shared" si="193"/>
        <v>10.29</v>
      </c>
      <c r="AE746" s="48">
        <f t="shared" si="194"/>
        <v>8.7464999999999993</v>
      </c>
      <c r="AF746" s="46">
        <f t="shared" si="195"/>
        <v>120</v>
      </c>
      <c r="AG746" s="128" t="s">
        <v>3453</v>
      </c>
      <c r="AH746" s="128" t="s">
        <v>3457</v>
      </c>
      <c r="AI746" s="128" t="s">
        <v>3451</v>
      </c>
      <c r="AJ746" s="128" t="s">
        <v>3456</v>
      </c>
      <c r="AK746" s="128" t="s">
        <v>3455</v>
      </c>
      <c r="AL746" s="128" t="s">
        <v>3452</v>
      </c>
      <c r="AM746" s="128" t="s">
        <v>3454</v>
      </c>
      <c r="AN746" s="128" t="s">
        <v>3460</v>
      </c>
      <c r="AO746" s="128" t="s">
        <v>3459</v>
      </c>
      <c r="AP746" s="128" t="s">
        <v>3458</v>
      </c>
      <c r="AQ746" s="191"/>
    </row>
    <row r="747" spans="1:43" s="16" customFormat="1" ht="27.75">
      <c r="A747" s="43">
        <v>740</v>
      </c>
      <c r="B747" s="37" t="s">
        <v>1936</v>
      </c>
      <c r="C747" s="37" t="s">
        <v>1937</v>
      </c>
      <c r="D747" s="38" t="s">
        <v>1938</v>
      </c>
      <c r="E747" s="38">
        <v>19</v>
      </c>
      <c r="F747" s="48">
        <v>10.220000000000001</v>
      </c>
      <c r="G747" s="46">
        <v>30</v>
      </c>
      <c r="H747" s="46" t="s">
        <v>3372</v>
      </c>
      <c r="I747" s="48">
        <v>11.06</v>
      </c>
      <c r="J747" s="46">
        <v>30</v>
      </c>
      <c r="K747" s="46" t="s">
        <v>3373</v>
      </c>
      <c r="L747" s="84">
        <f t="shared" si="182"/>
        <v>10.64</v>
      </c>
      <c r="M747" s="38">
        <f t="shared" si="183"/>
        <v>60</v>
      </c>
      <c r="N747" s="38">
        <f t="shared" si="184"/>
        <v>1</v>
      </c>
      <c r="O747" s="38">
        <f t="shared" si="185"/>
        <v>0</v>
      </c>
      <c r="P747" s="48">
        <v>10.98</v>
      </c>
      <c r="Q747" s="46">
        <v>30</v>
      </c>
      <c r="R747" s="46" t="s">
        <v>3372</v>
      </c>
      <c r="S747" s="48">
        <v>12.85</v>
      </c>
      <c r="T747" s="46">
        <v>30</v>
      </c>
      <c r="U747" s="46" t="s">
        <v>3372</v>
      </c>
      <c r="V747" s="48">
        <f t="shared" si="186"/>
        <v>11.914999999999999</v>
      </c>
      <c r="W747" s="46">
        <f t="shared" si="187"/>
        <v>60</v>
      </c>
      <c r="X747" s="46">
        <f t="shared" si="188"/>
        <v>0</v>
      </c>
      <c r="Y747" s="46">
        <f t="shared" si="189"/>
        <v>0</v>
      </c>
      <c r="Z747" s="46">
        <f t="shared" si="190"/>
        <v>1</v>
      </c>
      <c r="AA747" s="46">
        <f t="shared" si="191"/>
        <v>0</v>
      </c>
      <c r="AB747" s="46">
        <f t="shared" si="192"/>
        <v>1</v>
      </c>
      <c r="AC747" s="48">
        <f>IF(AB747=0,1,IF(AB747=1,0.99,IF(AB747=2,0.98,IF(AB747=3,0.97,IF(AB747=4,0.96,IF(AB747=5,0.95,IF(AB747=6,0.94)))))))</f>
        <v>0.99</v>
      </c>
      <c r="AD747" s="48">
        <f t="shared" si="193"/>
        <v>11.2775</v>
      </c>
      <c r="AE747" s="48">
        <f t="shared" si="194"/>
        <v>11.164724999999999</v>
      </c>
      <c r="AF747" s="46">
        <f t="shared" si="195"/>
        <v>120</v>
      </c>
      <c r="AG747" s="128" t="s">
        <v>3452</v>
      </c>
      <c r="AH747" s="128" t="s">
        <v>3453</v>
      </c>
      <c r="AI747" s="128" t="s">
        <v>3455</v>
      </c>
      <c r="AJ747" s="128" t="s">
        <v>3454</v>
      </c>
      <c r="AK747" s="128" t="s">
        <v>3451</v>
      </c>
      <c r="AL747" s="128" t="s">
        <v>3456</v>
      </c>
      <c r="AM747" s="128" t="s">
        <v>3457</v>
      </c>
      <c r="AN747" s="128" t="s">
        <v>3459</v>
      </c>
      <c r="AO747" s="128" t="s">
        <v>3460</v>
      </c>
      <c r="AP747" s="128" t="s">
        <v>3458</v>
      </c>
      <c r="AQ747" s="191"/>
    </row>
    <row r="748" spans="1:43" s="16" customFormat="1" ht="27.75">
      <c r="A748" s="43">
        <v>741</v>
      </c>
      <c r="B748" s="37" t="s">
        <v>1939</v>
      </c>
      <c r="C748" s="37" t="s">
        <v>1940</v>
      </c>
      <c r="D748" s="38" t="s">
        <v>1941</v>
      </c>
      <c r="E748" s="38">
        <v>19</v>
      </c>
      <c r="F748" s="48">
        <v>10.119999999999999</v>
      </c>
      <c r="G748" s="46">
        <v>30</v>
      </c>
      <c r="H748" s="46" t="s">
        <v>3372</v>
      </c>
      <c r="I748" s="48">
        <v>12.2</v>
      </c>
      <c r="J748" s="46">
        <v>30</v>
      </c>
      <c r="K748" s="46" t="s">
        <v>3372</v>
      </c>
      <c r="L748" s="84">
        <f t="shared" si="182"/>
        <v>11.16</v>
      </c>
      <c r="M748" s="38">
        <f t="shared" si="183"/>
        <v>60</v>
      </c>
      <c r="N748" s="38">
        <f t="shared" si="184"/>
        <v>0</v>
      </c>
      <c r="O748" s="38">
        <f t="shared" si="185"/>
        <v>0</v>
      </c>
      <c r="P748" s="48">
        <v>11.22</v>
      </c>
      <c r="Q748" s="46">
        <v>30</v>
      </c>
      <c r="R748" s="46" t="s">
        <v>3373</v>
      </c>
      <c r="S748" s="48">
        <v>13.89</v>
      </c>
      <c r="T748" s="46">
        <v>30</v>
      </c>
      <c r="U748" s="46" t="s">
        <v>3372</v>
      </c>
      <c r="V748" s="48">
        <f t="shared" si="186"/>
        <v>12.555</v>
      </c>
      <c r="W748" s="46">
        <f t="shared" si="187"/>
        <v>60</v>
      </c>
      <c r="X748" s="46">
        <f t="shared" si="188"/>
        <v>1</v>
      </c>
      <c r="Y748" s="46">
        <f t="shared" si="189"/>
        <v>0</v>
      </c>
      <c r="Z748" s="46">
        <f t="shared" si="190"/>
        <v>1</v>
      </c>
      <c r="AA748" s="46">
        <f t="shared" si="191"/>
        <v>0</v>
      </c>
      <c r="AB748" s="46">
        <f t="shared" si="192"/>
        <v>1</v>
      </c>
      <c r="AC748" s="48">
        <f>IF(AB748=0,0.93,IF(AB748=1,0.92,IF(AB748=2,0.91,IF(AB748=3,0.9,IF(AB748=4,0.89,IF(AB748=5,0.88,IF(AB748=6,0.87)))))))</f>
        <v>0.92</v>
      </c>
      <c r="AD748" s="48">
        <f t="shared" si="193"/>
        <v>11.8575</v>
      </c>
      <c r="AE748" s="48">
        <f t="shared" si="194"/>
        <v>10.908900000000001</v>
      </c>
      <c r="AF748" s="46">
        <f t="shared" si="195"/>
        <v>120</v>
      </c>
      <c r="AG748" s="128" t="s">
        <v>3453</v>
      </c>
      <c r="AH748" s="128" t="s">
        <v>3451</v>
      </c>
      <c r="AI748" s="128" t="s">
        <v>3456</v>
      </c>
      <c r="AJ748" s="128" t="s">
        <v>3454</v>
      </c>
      <c r="AK748" s="128" t="s">
        <v>3452</v>
      </c>
      <c r="AL748" s="128" t="s">
        <v>3455</v>
      </c>
      <c r="AM748" s="128" t="s">
        <v>3460</v>
      </c>
      <c r="AN748" s="128" t="s">
        <v>3457</v>
      </c>
      <c r="AO748" s="128" t="s">
        <v>3459</v>
      </c>
      <c r="AP748" s="128" t="s">
        <v>3458</v>
      </c>
      <c r="AQ748" s="191"/>
    </row>
    <row r="749" spans="1:43" s="16" customFormat="1" ht="27.75">
      <c r="A749" s="43">
        <v>742</v>
      </c>
      <c r="B749" s="37" t="s">
        <v>1939</v>
      </c>
      <c r="C749" s="37" t="s">
        <v>1942</v>
      </c>
      <c r="D749" s="38" t="s">
        <v>1943</v>
      </c>
      <c r="E749" s="38">
        <v>19</v>
      </c>
      <c r="F749" s="48">
        <v>10.72</v>
      </c>
      <c r="G749" s="46">
        <v>30</v>
      </c>
      <c r="H749" s="46" t="s">
        <v>3373</v>
      </c>
      <c r="I749" s="48">
        <v>10.210000000000001</v>
      </c>
      <c r="J749" s="46">
        <v>30</v>
      </c>
      <c r="K749" s="46" t="s">
        <v>3373</v>
      </c>
      <c r="L749" s="84">
        <f t="shared" si="182"/>
        <v>10.465</v>
      </c>
      <c r="M749" s="38">
        <f t="shared" si="183"/>
        <v>60</v>
      </c>
      <c r="N749" s="38">
        <f t="shared" si="184"/>
        <v>2</v>
      </c>
      <c r="O749" s="38">
        <f t="shared" si="185"/>
        <v>0</v>
      </c>
      <c r="P749" s="48">
        <v>7.86</v>
      </c>
      <c r="Q749" s="46">
        <v>10</v>
      </c>
      <c r="R749" s="46" t="s">
        <v>3373</v>
      </c>
      <c r="S749" s="48">
        <v>8.98</v>
      </c>
      <c r="T749" s="46">
        <v>20</v>
      </c>
      <c r="U749" s="46" t="s">
        <v>3373</v>
      </c>
      <c r="V749" s="48">
        <f t="shared" si="186"/>
        <v>8.42</v>
      </c>
      <c r="W749" s="46">
        <f t="shared" si="187"/>
        <v>30</v>
      </c>
      <c r="X749" s="46">
        <f t="shared" si="188"/>
        <v>2</v>
      </c>
      <c r="Y749" s="46">
        <f t="shared" si="189"/>
        <v>1</v>
      </c>
      <c r="Z749" s="46">
        <f t="shared" si="190"/>
        <v>4</v>
      </c>
      <c r="AA749" s="46">
        <f t="shared" si="191"/>
        <v>1</v>
      </c>
      <c r="AB749" s="46">
        <f t="shared" si="192"/>
        <v>5</v>
      </c>
      <c r="AC749" s="48">
        <f>IF(AB749=0,1,IF(AB749=1,0.99,IF(AB749=2,0.98,IF(AB749=3,0.97,IF(AB749=4,0.96,IF(AB749=5,0.95,IF(AB749=6,0.94)))))))</f>
        <v>0.95</v>
      </c>
      <c r="AD749" s="48">
        <f t="shared" si="193"/>
        <v>9.442499999999999</v>
      </c>
      <c r="AE749" s="48">
        <f t="shared" si="194"/>
        <v>8.9703749999999989</v>
      </c>
      <c r="AF749" s="46">
        <f t="shared" si="195"/>
        <v>90</v>
      </c>
      <c r="AG749" s="128" t="s">
        <v>3460</v>
      </c>
      <c r="AH749" s="128" t="s">
        <v>3451</v>
      </c>
      <c r="AI749" s="128" t="s">
        <v>3452</v>
      </c>
      <c r="AJ749" s="128" t="s">
        <v>3456</v>
      </c>
      <c r="AK749" s="128" t="s">
        <v>3455</v>
      </c>
      <c r="AL749" s="128" t="s">
        <v>3454</v>
      </c>
      <c r="AM749" s="128" t="s">
        <v>3459</v>
      </c>
      <c r="AN749" s="128" t="s">
        <v>3457</v>
      </c>
      <c r="AO749" s="128" t="s">
        <v>3453</v>
      </c>
      <c r="AP749" s="128" t="s">
        <v>3458</v>
      </c>
      <c r="AQ749" s="191"/>
    </row>
    <row r="750" spans="1:43" s="16" customFormat="1" ht="27.75">
      <c r="A750" s="43">
        <v>743</v>
      </c>
      <c r="B750" s="37" t="s">
        <v>1944</v>
      </c>
      <c r="C750" s="37" t="s">
        <v>1750</v>
      </c>
      <c r="D750" s="38" t="s">
        <v>1945</v>
      </c>
      <c r="E750" s="38">
        <v>19</v>
      </c>
      <c r="F750" s="48">
        <v>11.96</v>
      </c>
      <c r="G750" s="46">
        <v>30</v>
      </c>
      <c r="H750" s="46" t="s">
        <v>3373</v>
      </c>
      <c r="I750" s="48">
        <v>13.1</v>
      </c>
      <c r="J750" s="46">
        <v>30</v>
      </c>
      <c r="K750" s="46" t="s">
        <v>3372</v>
      </c>
      <c r="L750" s="84">
        <f t="shared" si="182"/>
        <v>12.530000000000001</v>
      </c>
      <c r="M750" s="38">
        <f t="shared" si="183"/>
        <v>60</v>
      </c>
      <c r="N750" s="38">
        <f t="shared" si="184"/>
        <v>1</v>
      </c>
      <c r="O750" s="38">
        <f t="shared" si="185"/>
        <v>0</v>
      </c>
      <c r="P750" s="48">
        <v>12.06</v>
      </c>
      <c r="Q750" s="46">
        <v>30</v>
      </c>
      <c r="R750" s="46" t="s">
        <v>3372</v>
      </c>
      <c r="S750" s="48">
        <v>11.19</v>
      </c>
      <c r="T750" s="46">
        <v>30</v>
      </c>
      <c r="U750" s="46" t="s">
        <v>3372</v>
      </c>
      <c r="V750" s="48">
        <f t="shared" si="186"/>
        <v>11.625</v>
      </c>
      <c r="W750" s="46">
        <f t="shared" si="187"/>
        <v>60</v>
      </c>
      <c r="X750" s="46">
        <f t="shared" si="188"/>
        <v>0</v>
      </c>
      <c r="Y750" s="46">
        <f t="shared" si="189"/>
        <v>0</v>
      </c>
      <c r="Z750" s="46">
        <f t="shared" si="190"/>
        <v>1</v>
      </c>
      <c r="AA750" s="46">
        <f t="shared" si="191"/>
        <v>0</v>
      </c>
      <c r="AB750" s="46">
        <f t="shared" si="192"/>
        <v>1</v>
      </c>
      <c r="AC750" s="48">
        <f>IF(AB750=0,1,IF(AB750=1,0.99,IF(AB750=2,0.98,IF(AB750=3,0.97,IF(AB750=4,0.96,IF(AB750=5,0.95,IF(AB750=6,0.94)))))))</f>
        <v>0.99</v>
      </c>
      <c r="AD750" s="48">
        <f t="shared" si="193"/>
        <v>12.077500000000001</v>
      </c>
      <c r="AE750" s="48">
        <f t="shared" si="194"/>
        <v>11.956725</v>
      </c>
      <c r="AF750" s="46">
        <f t="shared" si="195"/>
        <v>120</v>
      </c>
      <c r="AG750" s="128" t="s">
        <v>3453</v>
      </c>
      <c r="AH750" s="128" t="s">
        <v>3456</v>
      </c>
      <c r="AI750" s="128" t="s">
        <v>3451</v>
      </c>
      <c r="AJ750" s="128" t="s">
        <v>3457</v>
      </c>
      <c r="AK750" s="128" t="s">
        <v>3455</v>
      </c>
      <c r="AL750" s="128" t="s">
        <v>3452</v>
      </c>
      <c r="AM750" s="128" t="s">
        <v>3454</v>
      </c>
      <c r="AN750" s="128" t="s">
        <v>3460</v>
      </c>
      <c r="AO750" s="128" t="s">
        <v>3458</v>
      </c>
      <c r="AP750" s="128" t="s">
        <v>3459</v>
      </c>
      <c r="AQ750" s="191"/>
    </row>
    <row r="751" spans="1:43" s="16" customFormat="1" ht="27.75">
      <c r="A751" s="43">
        <v>744</v>
      </c>
      <c r="B751" s="37" t="s">
        <v>1946</v>
      </c>
      <c r="C751" s="37" t="s">
        <v>743</v>
      </c>
      <c r="D751" s="38" t="s">
        <v>1947</v>
      </c>
      <c r="E751" s="38">
        <v>19</v>
      </c>
      <c r="F751" s="48">
        <v>12.04</v>
      </c>
      <c r="G751" s="46">
        <v>30</v>
      </c>
      <c r="H751" s="46" t="s">
        <v>3373</v>
      </c>
      <c r="I751" s="48">
        <v>10.5</v>
      </c>
      <c r="J751" s="46">
        <v>30</v>
      </c>
      <c r="K751" s="46" t="s">
        <v>3372</v>
      </c>
      <c r="L751" s="84">
        <f t="shared" si="182"/>
        <v>11.27</v>
      </c>
      <c r="M751" s="38">
        <f t="shared" si="183"/>
        <v>60</v>
      </c>
      <c r="N751" s="38">
        <f t="shared" si="184"/>
        <v>1</v>
      </c>
      <c r="O751" s="38">
        <f t="shared" si="185"/>
        <v>0</v>
      </c>
      <c r="P751" s="48">
        <v>11.65</v>
      </c>
      <c r="Q751" s="46">
        <v>30</v>
      </c>
      <c r="R751" s="46" t="s">
        <v>3372</v>
      </c>
      <c r="S751" s="48">
        <v>13.13</v>
      </c>
      <c r="T751" s="46">
        <v>30</v>
      </c>
      <c r="U751" s="46" t="s">
        <v>3372</v>
      </c>
      <c r="V751" s="48">
        <f t="shared" si="186"/>
        <v>12.39</v>
      </c>
      <c r="W751" s="46">
        <f t="shared" si="187"/>
        <v>60</v>
      </c>
      <c r="X751" s="46">
        <f t="shared" si="188"/>
        <v>0</v>
      </c>
      <c r="Y751" s="46">
        <f t="shared" si="189"/>
        <v>0</v>
      </c>
      <c r="Z751" s="46">
        <f t="shared" si="190"/>
        <v>1</v>
      </c>
      <c r="AA751" s="46">
        <f t="shared" si="191"/>
        <v>0</v>
      </c>
      <c r="AB751" s="46">
        <f t="shared" si="192"/>
        <v>1</v>
      </c>
      <c r="AC751" s="48">
        <f>IF(AB751=0,1,IF(AB751=1,0.99,IF(AB751=2,0.98,IF(AB751=3,0.97,IF(AB751=4,0.96,IF(AB751=5,0.95,IF(AB751=6,0.94)))))))</f>
        <v>0.99</v>
      </c>
      <c r="AD751" s="48">
        <f t="shared" si="193"/>
        <v>11.83</v>
      </c>
      <c r="AE751" s="48">
        <f t="shared" si="194"/>
        <v>11.7117</v>
      </c>
      <c r="AF751" s="46">
        <f t="shared" si="195"/>
        <v>120</v>
      </c>
      <c r="AG751" s="128" t="s">
        <v>3451</v>
      </c>
      <c r="AH751" s="128" t="s">
        <v>3453</v>
      </c>
      <c r="AI751" s="128" t="s">
        <v>3452</v>
      </c>
      <c r="AJ751" s="128" t="s">
        <v>3455</v>
      </c>
      <c r="AK751" s="128" t="s">
        <v>3454</v>
      </c>
      <c r="AL751" s="128" t="s">
        <v>3457</v>
      </c>
      <c r="AM751" s="128" t="s">
        <v>3456</v>
      </c>
      <c r="AN751" s="128" t="s">
        <v>3458</v>
      </c>
      <c r="AO751" s="128" t="s">
        <v>3460</v>
      </c>
      <c r="AP751" s="128" t="s">
        <v>3459</v>
      </c>
      <c r="AQ751" s="191"/>
    </row>
    <row r="752" spans="1:43" s="16" customFormat="1" ht="27.75">
      <c r="A752" s="43">
        <v>745</v>
      </c>
      <c r="B752" s="37" t="s">
        <v>1948</v>
      </c>
      <c r="C752" s="37" t="s">
        <v>661</v>
      </c>
      <c r="D752" s="38" t="s">
        <v>1949</v>
      </c>
      <c r="E752" s="38">
        <v>19</v>
      </c>
      <c r="F752" s="48">
        <v>10</v>
      </c>
      <c r="G752" s="46">
        <v>30</v>
      </c>
      <c r="H752" s="46" t="s">
        <v>3373</v>
      </c>
      <c r="I752" s="48">
        <v>10</v>
      </c>
      <c r="J752" s="46">
        <v>30</v>
      </c>
      <c r="K752" s="46" t="s">
        <v>3373</v>
      </c>
      <c r="L752" s="84">
        <f t="shared" si="182"/>
        <v>10</v>
      </c>
      <c r="M752" s="38">
        <f t="shared" si="183"/>
        <v>60</v>
      </c>
      <c r="N752" s="38">
        <f t="shared" si="184"/>
        <v>2</v>
      </c>
      <c r="O752" s="38">
        <f t="shared" si="185"/>
        <v>0</v>
      </c>
      <c r="P752" s="48">
        <v>10.18</v>
      </c>
      <c r="Q752" s="46">
        <v>30</v>
      </c>
      <c r="R752" s="46" t="s">
        <v>3372</v>
      </c>
      <c r="S752" s="48">
        <v>11.75</v>
      </c>
      <c r="T752" s="46">
        <v>30</v>
      </c>
      <c r="U752" s="46" t="s">
        <v>3372</v>
      </c>
      <c r="V752" s="48">
        <f t="shared" si="186"/>
        <v>10.965</v>
      </c>
      <c r="W752" s="46">
        <f t="shared" si="187"/>
        <v>60</v>
      </c>
      <c r="X752" s="46">
        <f t="shared" si="188"/>
        <v>0</v>
      </c>
      <c r="Y752" s="46">
        <f t="shared" si="189"/>
        <v>0</v>
      </c>
      <c r="Z752" s="46">
        <f t="shared" si="190"/>
        <v>2</v>
      </c>
      <c r="AA752" s="46">
        <f t="shared" si="191"/>
        <v>0</v>
      </c>
      <c r="AB752" s="46">
        <f t="shared" si="192"/>
        <v>2</v>
      </c>
      <c r="AC752" s="48">
        <f>IF(AB752=0,0.93,IF(AB752=1,0.92,IF(AB752=2,0.91,IF(AB752=3,0.9,IF(AB752=4,0.89,IF(AB752=5,0.88,IF(AB752=6,0.87)))))))</f>
        <v>0.91</v>
      </c>
      <c r="AD752" s="48">
        <f t="shared" si="193"/>
        <v>10.4825</v>
      </c>
      <c r="AE752" s="48">
        <f t="shared" si="194"/>
        <v>9.5390750000000004</v>
      </c>
      <c r="AF752" s="46">
        <f t="shared" si="195"/>
        <v>120</v>
      </c>
      <c r="AG752" s="128" t="s">
        <v>3456</v>
      </c>
      <c r="AH752" s="128" t="s">
        <v>3457</v>
      </c>
      <c r="AI752" s="128" t="s">
        <v>3455</v>
      </c>
      <c r="AJ752" s="128" t="s">
        <v>3460</v>
      </c>
      <c r="AK752" s="128" t="s">
        <v>3454</v>
      </c>
      <c r="AL752" s="128" t="s">
        <v>3459</v>
      </c>
      <c r="AM752" s="128" t="s">
        <v>3452</v>
      </c>
      <c r="AN752" s="128" t="s">
        <v>3453</v>
      </c>
      <c r="AO752" s="128" t="s">
        <v>3451</v>
      </c>
      <c r="AP752" s="128" t="s">
        <v>3458</v>
      </c>
      <c r="AQ752" s="191"/>
    </row>
    <row r="753" spans="1:43" s="16" customFormat="1" ht="27.75">
      <c r="A753" s="43">
        <v>746</v>
      </c>
      <c r="B753" s="37" t="s">
        <v>1950</v>
      </c>
      <c r="C753" s="37" t="s">
        <v>1144</v>
      </c>
      <c r="D753" s="38" t="s">
        <v>1951</v>
      </c>
      <c r="E753" s="38">
        <v>19</v>
      </c>
      <c r="F753" s="48">
        <v>15.64</v>
      </c>
      <c r="G753" s="46">
        <v>30</v>
      </c>
      <c r="H753" s="46" t="s">
        <v>3372</v>
      </c>
      <c r="I753" s="48">
        <v>16.64</v>
      </c>
      <c r="J753" s="46">
        <v>30</v>
      </c>
      <c r="K753" s="46" t="s">
        <v>3372</v>
      </c>
      <c r="L753" s="84">
        <f t="shared" si="182"/>
        <v>16.14</v>
      </c>
      <c r="M753" s="38">
        <f t="shared" si="183"/>
        <v>60</v>
      </c>
      <c r="N753" s="38">
        <f t="shared" si="184"/>
        <v>0</v>
      </c>
      <c r="O753" s="38">
        <f t="shared" si="185"/>
        <v>0</v>
      </c>
      <c r="P753" s="48">
        <v>15.06</v>
      </c>
      <c r="Q753" s="46">
        <v>30</v>
      </c>
      <c r="R753" s="46" t="s">
        <v>3372</v>
      </c>
      <c r="S753" s="48">
        <v>17.14</v>
      </c>
      <c r="T753" s="46">
        <v>30</v>
      </c>
      <c r="U753" s="46" t="s">
        <v>3372</v>
      </c>
      <c r="V753" s="48">
        <f t="shared" si="186"/>
        <v>16.100000000000001</v>
      </c>
      <c r="W753" s="46">
        <f t="shared" si="187"/>
        <v>60</v>
      </c>
      <c r="X753" s="46">
        <f t="shared" si="188"/>
        <v>0</v>
      </c>
      <c r="Y753" s="46">
        <f t="shared" si="189"/>
        <v>0</v>
      </c>
      <c r="Z753" s="46">
        <f t="shared" si="190"/>
        <v>0</v>
      </c>
      <c r="AA753" s="46">
        <f t="shared" si="191"/>
        <v>0</v>
      </c>
      <c r="AB753" s="46">
        <f t="shared" si="192"/>
        <v>0</v>
      </c>
      <c r="AC753" s="48">
        <f>IF(AB753=0,1,IF(AB753=1,0.99,IF(AB753=2,0.98,IF(AB753=3,0.97,IF(AB753=4,0.96,IF(AB753=5,0.95,IF(AB753=6,0.94)))))))</f>
        <v>1</v>
      </c>
      <c r="AD753" s="48">
        <f t="shared" si="193"/>
        <v>16.12</v>
      </c>
      <c r="AE753" s="48">
        <f t="shared" si="194"/>
        <v>16.12</v>
      </c>
      <c r="AF753" s="46">
        <f t="shared" si="195"/>
        <v>120</v>
      </c>
      <c r="AG753" s="128" t="s">
        <v>3453</v>
      </c>
      <c r="AH753" s="128" t="s">
        <v>3451</v>
      </c>
      <c r="AI753" s="128" t="s">
        <v>3452</v>
      </c>
      <c r="AJ753" s="128" t="s">
        <v>3454</v>
      </c>
      <c r="AK753" s="128" t="s">
        <v>3455</v>
      </c>
      <c r="AL753" s="128" t="s">
        <v>3457</v>
      </c>
      <c r="AM753" s="128" t="s">
        <v>3456</v>
      </c>
      <c r="AN753" s="128" t="s">
        <v>3459</v>
      </c>
      <c r="AO753" s="128" t="s">
        <v>3460</v>
      </c>
      <c r="AP753" s="128" t="s">
        <v>3458</v>
      </c>
      <c r="AQ753" s="191"/>
    </row>
    <row r="754" spans="1:43" s="16" customFormat="1" ht="27.75">
      <c r="A754" s="43">
        <v>747</v>
      </c>
      <c r="B754" s="37" t="s">
        <v>1952</v>
      </c>
      <c r="C754" s="37" t="s">
        <v>1953</v>
      </c>
      <c r="D754" s="38" t="s">
        <v>1954</v>
      </c>
      <c r="E754" s="38">
        <v>19</v>
      </c>
      <c r="F754" s="48">
        <v>13.03</v>
      </c>
      <c r="G754" s="46">
        <v>30</v>
      </c>
      <c r="H754" s="46" t="s">
        <v>3372</v>
      </c>
      <c r="I754" s="48">
        <v>11.71</v>
      </c>
      <c r="J754" s="46">
        <v>30</v>
      </c>
      <c r="K754" s="46" t="s">
        <v>3372</v>
      </c>
      <c r="L754" s="84">
        <f t="shared" si="182"/>
        <v>12.370000000000001</v>
      </c>
      <c r="M754" s="38">
        <f t="shared" si="183"/>
        <v>60</v>
      </c>
      <c r="N754" s="38">
        <f t="shared" si="184"/>
        <v>0</v>
      </c>
      <c r="O754" s="38">
        <f t="shared" si="185"/>
        <v>0</v>
      </c>
      <c r="P754" s="48">
        <v>12.4</v>
      </c>
      <c r="Q754" s="46">
        <v>30</v>
      </c>
      <c r="R754" s="46" t="s">
        <v>3373</v>
      </c>
      <c r="S754" s="48">
        <v>14.19</v>
      </c>
      <c r="T754" s="46">
        <v>30</v>
      </c>
      <c r="U754" s="46" t="s">
        <v>3372</v>
      </c>
      <c r="V754" s="48">
        <f t="shared" si="186"/>
        <v>13.295</v>
      </c>
      <c r="W754" s="46">
        <f t="shared" si="187"/>
        <v>60</v>
      </c>
      <c r="X754" s="46">
        <f t="shared" si="188"/>
        <v>1</v>
      </c>
      <c r="Y754" s="46">
        <f t="shared" si="189"/>
        <v>0</v>
      </c>
      <c r="Z754" s="46">
        <f t="shared" si="190"/>
        <v>1</v>
      </c>
      <c r="AA754" s="46">
        <f t="shared" si="191"/>
        <v>0</v>
      </c>
      <c r="AB754" s="46">
        <f t="shared" si="192"/>
        <v>1</v>
      </c>
      <c r="AC754" s="48">
        <f>IF(AB754=0,1,IF(AB754=1,0.99,IF(AB754=2,0.98,IF(AB754=3,0.97,IF(AB754=4,0.96,IF(AB754=5,0.95,IF(AB754=6,0.94)))))))</f>
        <v>0.99</v>
      </c>
      <c r="AD754" s="48">
        <f t="shared" si="193"/>
        <v>12.8325</v>
      </c>
      <c r="AE754" s="48">
        <f t="shared" si="194"/>
        <v>12.704174999999999</v>
      </c>
      <c r="AF754" s="46">
        <f t="shared" si="195"/>
        <v>120</v>
      </c>
      <c r="AG754" s="128" t="s">
        <v>3453</v>
      </c>
      <c r="AH754" s="128" t="s">
        <v>3451</v>
      </c>
      <c r="AI754" s="128" t="s">
        <v>3456</v>
      </c>
      <c r="AJ754" s="128" t="s">
        <v>3454</v>
      </c>
      <c r="AK754" s="128" t="s">
        <v>3452</v>
      </c>
      <c r="AL754" s="128" t="s">
        <v>3455</v>
      </c>
      <c r="AM754" s="128" t="s">
        <v>3460</v>
      </c>
      <c r="AN754" s="128" t="s">
        <v>3457</v>
      </c>
      <c r="AO754" s="128" t="s">
        <v>3459</v>
      </c>
      <c r="AP754" s="128" t="s">
        <v>3458</v>
      </c>
      <c r="AQ754" s="191"/>
    </row>
    <row r="755" spans="1:43" s="16" customFormat="1" ht="27.75">
      <c r="A755" s="43">
        <v>748</v>
      </c>
      <c r="B755" s="37" t="s">
        <v>1955</v>
      </c>
      <c r="C755" s="37" t="s">
        <v>568</v>
      </c>
      <c r="D755" s="38" t="s">
        <v>1956</v>
      </c>
      <c r="E755" s="38">
        <v>19</v>
      </c>
      <c r="F755" s="48">
        <v>11.73</v>
      </c>
      <c r="G755" s="46">
        <v>30</v>
      </c>
      <c r="H755" s="46" t="s">
        <v>3372</v>
      </c>
      <c r="I755" s="48">
        <v>10.61</v>
      </c>
      <c r="J755" s="46">
        <v>30</v>
      </c>
      <c r="K755" s="46" t="s">
        <v>3372</v>
      </c>
      <c r="L755" s="84">
        <f t="shared" si="182"/>
        <v>11.17</v>
      </c>
      <c r="M755" s="38">
        <f t="shared" si="183"/>
        <v>60</v>
      </c>
      <c r="N755" s="38">
        <f t="shared" si="184"/>
        <v>0</v>
      </c>
      <c r="O755" s="38">
        <f t="shared" si="185"/>
        <v>0</v>
      </c>
      <c r="P755" s="48">
        <v>11.82</v>
      </c>
      <c r="Q755" s="46">
        <v>30</v>
      </c>
      <c r="R755" s="46" t="s">
        <v>3372</v>
      </c>
      <c r="S755" s="48">
        <v>13.54</v>
      </c>
      <c r="T755" s="46">
        <v>30</v>
      </c>
      <c r="U755" s="46" t="s">
        <v>3372</v>
      </c>
      <c r="V755" s="48">
        <f t="shared" si="186"/>
        <v>12.68</v>
      </c>
      <c r="W755" s="46">
        <f t="shared" si="187"/>
        <v>60</v>
      </c>
      <c r="X755" s="46">
        <f t="shared" si="188"/>
        <v>0</v>
      </c>
      <c r="Y755" s="46">
        <f t="shared" si="189"/>
        <v>0</v>
      </c>
      <c r="Z755" s="46">
        <f t="shared" si="190"/>
        <v>0</v>
      </c>
      <c r="AA755" s="46">
        <f t="shared" si="191"/>
        <v>0</v>
      </c>
      <c r="AB755" s="46">
        <f t="shared" si="192"/>
        <v>0</v>
      </c>
      <c r="AC755" s="48">
        <f>IF(AB755=0,1,IF(AB755=1,0.99,IF(AB755=2,0.98,IF(AB755=3,0.97,IF(AB755=4,0.96,IF(AB755=5,0.95,IF(AB755=6,0.94)))))))</f>
        <v>1</v>
      </c>
      <c r="AD755" s="48">
        <f t="shared" si="193"/>
        <v>11.925000000000001</v>
      </c>
      <c r="AE755" s="48">
        <f t="shared" si="194"/>
        <v>11.925000000000001</v>
      </c>
      <c r="AF755" s="46">
        <f t="shared" si="195"/>
        <v>120</v>
      </c>
      <c r="AG755" s="128" t="s">
        <v>3454</v>
      </c>
      <c r="AH755" s="128" t="s">
        <v>3452</v>
      </c>
      <c r="AI755" s="128" t="s">
        <v>3457</v>
      </c>
      <c r="AJ755" s="128" t="s">
        <v>3455</v>
      </c>
      <c r="AK755" s="128" t="s">
        <v>3451</v>
      </c>
      <c r="AL755" s="128" t="s">
        <v>3453</v>
      </c>
      <c r="AM755" s="128" t="s">
        <v>3456</v>
      </c>
      <c r="AN755" s="128" t="s">
        <v>3460</v>
      </c>
      <c r="AO755" s="128" t="s">
        <v>3459</v>
      </c>
      <c r="AP755" s="128" t="s">
        <v>3458</v>
      </c>
      <c r="AQ755" s="191"/>
    </row>
    <row r="756" spans="1:43" s="16" customFormat="1" ht="27.75">
      <c r="A756" s="43">
        <v>749</v>
      </c>
      <c r="B756" s="37" t="s">
        <v>1957</v>
      </c>
      <c r="C756" s="37" t="s">
        <v>760</v>
      </c>
      <c r="D756" s="38" t="s">
        <v>1958</v>
      </c>
      <c r="E756" s="38">
        <v>19</v>
      </c>
      <c r="F756" s="48">
        <v>9.74</v>
      </c>
      <c r="G756" s="46">
        <v>15</v>
      </c>
      <c r="H756" s="46" t="s">
        <v>3372</v>
      </c>
      <c r="I756" s="48">
        <v>11.11</v>
      </c>
      <c r="J756" s="46">
        <v>30</v>
      </c>
      <c r="K756" s="46" t="s">
        <v>3372</v>
      </c>
      <c r="L756" s="84">
        <f t="shared" si="182"/>
        <v>10.425000000000001</v>
      </c>
      <c r="M756" s="38">
        <f t="shared" si="183"/>
        <v>60</v>
      </c>
      <c r="N756" s="38">
        <f t="shared" si="184"/>
        <v>0</v>
      </c>
      <c r="O756" s="38">
        <f t="shared" si="185"/>
        <v>1</v>
      </c>
      <c r="P756" s="48">
        <v>11.72</v>
      </c>
      <c r="Q756" s="46">
        <v>30</v>
      </c>
      <c r="R756" s="46" t="s">
        <v>3372</v>
      </c>
      <c r="S756" s="48">
        <v>13.95</v>
      </c>
      <c r="T756" s="46">
        <v>30</v>
      </c>
      <c r="U756" s="46" t="s">
        <v>3372</v>
      </c>
      <c r="V756" s="48">
        <f t="shared" si="186"/>
        <v>12.835000000000001</v>
      </c>
      <c r="W756" s="46">
        <f t="shared" si="187"/>
        <v>60</v>
      </c>
      <c r="X756" s="46">
        <f t="shared" si="188"/>
        <v>0</v>
      </c>
      <c r="Y756" s="46">
        <f t="shared" si="189"/>
        <v>0</v>
      </c>
      <c r="Z756" s="46">
        <f t="shared" si="190"/>
        <v>0</v>
      </c>
      <c r="AA756" s="46">
        <f t="shared" si="191"/>
        <v>1</v>
      </c>
      <c r="AB756" s="46">
        <f t="shared" si="192"/>
        <v>1</v>
      </c>
      <c r="AC756" s="48">
        <f>IF(AB756=0,1,IF(AB756=1,0.99,IF(AB756=2,0.98,IF(AB756=3,0.97,IF(AB756=4,0.96,IF(AB756=5,0.95,IF(AB756=6,0.94)))))))</f>
        <v>0.99</v>
      </c>
      <c r="AD756" s="48">
        <f t="shared" si="193"/>
        <v>11.63</v>
      </c>
      <c r="AE756" s="48">
        <f t="shared" si="194"/>
        <v>11.5137</v>
      </c>
      <c r="AF756" s="46">
        <f t="shared" si="195"/>
        <v>120</v>
      </c>
      <c r="AG756" s="128" t="s">
        <v>3451</v>
      </c>
      <c r="AH756" s="128" t="s">
        <v>3454</v>
      </c>
      <c r="AI756" s="128" t="s">
        <v>3456</v>
      </c>
      <c r="AJ756" s="128" t="s">
        <v>3452</v>
      </c>
      <c r="AK756" s="128" t="s">
        <v>3453</v>
      </c>
      <c r="AL756" s="128" t="s">
        <v>3455</v>
      </c>
      <c r="AM756" s="128" t="s">
        <v>3457</v>
      </c>
      <c r="AN756" s="128" t="s">
        <v>3460</v>
      </c>
      <c r="AO756" s="128" t="s">
        <v>3458</v>
      </c>
      <c r="AP756" s="128" t="s">
        <v>3459</v>
      </c>
      <c r="AQ756" s="191"/>
    </row>
    <row r="757" spans="1:43" s="16" customFormat="1" ht="27.75">
      <c r="A757" s="43">
        <v>750</v>
      </c>
      <c r="B757" s="37" t="s">
        <v>1959</v>
      </c>
      <c r="C757" s="37" t="s">
        <v>1960</v>
      </c>
      <c r="D757" s="38" t="s">
        <v>1961</v>
      </c>
      <c r="E757" s="38">
        <v>19</v>
      </c>
      <c r="F757" s="48">
        <v>11.78</v>
      </c>
      <c r="G757" s="46">
        <v>30</v>
      </c>
      <c r="H757" s="46" t="s">
        <v>3372</v>
      </c>
      <c r="I757" s="48">
        <v>13.31</v>
      </c>
      <c r="J757" s="46">
        <v>30</v>
      </c>
      <c r="K757" s="46" t="s">
        <v>3372</v>
      </c>
      <c r="L757" s="84">
        <f t="shared" si="182"/>
        <v>12.545</v>
      </c>
      <c r="M757" s="38">
        <f t="shared" si="183"/>
        <v>60</v>
      </c>
      <c r="N757" s="38">
        <f t="shared" si="184"/>
        <v>0</v>
      </c>
      <c r="O757" s="38">
        <f t="shared" si="185"/>
        <v>0</v>
      </c>
      <c r="P757" s="48">
        <v>14.1</v>
      </c>
      <c r="Q757" s="46">
        <v>30</v>
      </c>
      <c r="R757" s="46" t="s">
        <v>3372</v>
      </c>
      <c r="S757" s="48">
        <v>15.7</v>
      </c>
      <c r="T757" s="46">
        <v>30</v>
      </c>
      <c r="U757" s="46" t="s">
        <v>3372</v>
      </c>
      <c r="V757" s="48">
        <f t="shared" si="186"/>
        <v>14.899999999999999</v>
      </c>
      <c r="W757" s="46">
        <f t="shared" si="187"/>
        <v>60</v>
      </c>
      <c r="X757" s="46">
        <f t="shared" si="188"/>
        <v>0</v>
      </c>
      <c r="Y757" s="46">
        <f t="shared" si="189"/>
        <v>0</v>
      </c>
      <c r="Z757" s="46">
        <f t="shared" si="190"/>
        <v>0</v>
      </c>
      <c r="AA757" s="46">
        <f t="shared" si="191"/>
        <v>0</v>
      </c>
      <c r="AB757" s="46">
        <f t="shared" si="192"/>
        <v>0</v>
      </c>
      <c r="AC757" s="48">
        <f>IF(AB757=0,0.93,IF(AB757=1,0.92,IF(AB757=2,0.91,IF(AB757=3,0.9,IF(AB757=4,0.89,IF(AB757=5,0.88,IF(AB757=6,0.87)))))))</f>
        <v>0.93</v>
      </c>
      <c r="AD757" s="48">
        <f t="shared" si="193"/>
        <v>13.7225</v>
      </c>
      <c r="AE757" s="48">
        <f t="shared" si="194"/>
        <v>12.761925000000002</v>
      </c>
      <c r="AF757" s="46">
        <f t="shared" si="195"/>
        <v>120</v>
      </c>
      <c r="AG757" s="128" t="s">
        <v>3453</v>
      </c>
      <c r="AH757" s="128" t="s">
        <v>3451</v>
      </c>
      <c r="AI757" s="128" t="s">
        <v>3454</v>
      </c>
      <c r="AJ757" s="128" t="s">
        <v>3452</v>
      </c>
      <c r="AK757" s="128" t="s">
        <v>3455</v>
      </c>
      <c r="AL757" s="128" t="s">
        <v>3457</v>
      </c>
      <c r="AM757" s="128" t="s">
        <v>3456</v>
      </c>
      <c r="AN757" s="128" t="s">
        <v>3460</v>
      </c>
      <c r="AO757" s="128" t="s">
        <v>3459</v>
      </c>
      <c r="AP757" s="128" t="s">
        <v>3458</v>
      </c>
      <c r="AQ757" s="191"/>
    </row>
    <row r="758" spans="1:43" s="16" customFormat="1" ht="27.75">
      <c r="A758" s="43">
        <v>751</v>
      </c>
      <c r="B758" s="37" t="s">
        <v>144</v>
      </c>
      <c r="C758" s="37" t="s">
        <v>1962</v>
      </c>
      <c r="D758" s="38" t="s">
        <v>1963</v>
      </c>
      <c r="E758" s="38">
        <v>19</v>
      </c>
      <c r="F758" s="48">
        <v>10.53</v>
      </c>
      <c r="G758" s="46">
        <v>30</v>
      </c>
      <c r="H758" s="46" t="s">
        <v>3373</v>
      </c>
      <c r="I758" s="48">
        <v>10.55</v>
      </c>
      <c r="J758" s="46">
        <v>30</v>
      </c>
      <c r="K758" s="46" t="s">
        <v>3373</v>
      </c>
      <c r="L758" s="84">
        <f t="shared" si="182"/>
        <v>10.54</v>
      </c>
      <c r="M758" s="38">
        <f t="shared" si="183"/>
        <v>60</v>
      </c>
      <c r="N758" s="38">
        <f t="shared" si="184"/>
        <v>2</v>
      </c>
      <c r="O758" s="38">
        <f t="shared" si="185"/>
        <v>0</v>
      </c>
      <c r="P758" s="48">
        <v>9.94</v>
      </c>
      <c r="Q758" s="46">
        <v>12</v>
      </c>
      <c r="R758" s="46" t="s">
        <v>3373</v>
      </c>
      <c r="S758" s="48">
        <v>12.66</v>
      </c>
      <c r="T758" s="46">
        <v>30</v>
      </c>
      <c r="U758" s="46" t="s">
        <v>3372</v>
      </c>
      <c r="V758" s="48">
        <f t="shared" si="186"/>
        <v>11.3</v>
      </c>
      <c r="W758" s="46">
        <f t="shared" si="187"/>
        <v>60</v>
      </c>
      <c r="X758" s="46">
        <f t="shared" si="188"/>
        <v>1</v>
      </c>
      <c r="Y758" s="46">
        <f t="shared" si="189"/>
        <v>1</v>
      </c>
      <c r="Z758" s="46">
        <f t="shared" si="190"/>
        <v>3</v>
      </c>
      <c r="AA758" s="46">
        <f t="shared" si="191"/>
        <v>1</v>
      </c>
      <c r="AB758" s="46">
        <f t="shared" si="192"/>
        <v>4</v>
      </c>
      <c r="AC758" s="48">
        <f>IF(AB758=0,0.93,IF(AB758=1,0.92,IF(AB758=2,0.91,IF(AB758=3,0.9,IF(AB758=4,0.89,IF(AB758=5,0.88,IF(AB758=6,0.87)))))))</f>
        <v>0.89</v>
      </c>
      <c r="AD758" s="48">
        <f t="shared" si="193"/>
        <v>10.92</v>
      </c>
      <c r="AE758" s="48">
        <f t="shared" si="194"/>
        <v>9.7187999999999999</v>
      </c>
      <c r="AF758" s="46">
        <f t="shared" si="195"/>
        <v>120</v>
      </c>
      <c r="AG758" s="128" t="s">
        <v>3453</v>
      </c>
      <c r="AH758" s="128" t="s">
        <v>3451</v>
      </c>
      <c r="AI758" s="128" t="s">
        <v>3456</v>
      </c>
      <c r="AJ758" s="128" t="s">
        <v>3454</v>
      </c>
      <c r="AK758" s="128" t="s">
        <v>3452</v>
      </c>
      <c r="AL758" s="128" t="s">
        <v>3455</v>
      </c>
      <c r="AM758" s="128" t="s">
        <v>3457</v>
      </c>
      <c r="AN758" s="128" t="s">
        <v>3460</v>
      </c>
      <c r="AO758" s="128" t="s">
        <v>3459</v>
      </c>
      <c r="AP758" s="128" t="s">
        <v>3458</v>
      </c>
      <c r="AQ758" s="191"/>
    </row>
    <row r="759" spans="1:43" s="16" customFormat="1" ht="27.75">
      <c r="A759" s="43">
        <v>752</v>
      </c>
      <c r="B759" s="37" t="s">
        <v>1964</v>
      </c>
      <c r="C759" s="37" t="s">
        <v>612</v>
      </c>
      <c r="D759" s="38" t="s">
        <v>1965</v>
      </c>
      <c r="E759" s="38">
        <v>19</v>
      </c>
      <c r="F759" s="48">
        <v>11.96</v>
      </c>
      <c r="G759" s="46">
        <v>30</v>
      </c>
      <c r="H759" s="46" t="s">
        <v>3372</v>
      </c>
      <c r="I759" s="48">
        <v>12.53</v>
      </c>
      <c r="J759" s="46">
        <v>30</v>
      </c>
      <c r="K759" s="46" t="s">
        <v>3372</v>
      </c>
      <c r="L759" s="84">
        <f t="shared" si="182"/>
        <v>12.245000000000001</v>
      </c>
      <c r="M759" s="38">
        <f t="shared" si="183"/>
        <v>60</v>
      </c>
      <c r="N759" s="38">
        <f t="shared" si="184"/>
        <v>0</v>
      </c>
      <c r="O759" s="38">
        <f t="shared" si="185"/>
        <v>0</v>
      </c>
      <c r="P759" s="48">
        <v>12.95</v>
      </c>
      <c r="Q759" s="46">
        <v>30</v>
      </c>
      <c r="R759" s="46" t="s">
        <v>3373</v>
      </c>
      <c r="S759" s="48">
        <v>13.22</v>
      </c>
      <c r="T759" s="46">
        <v>30</v>
      </c>
      <c r="U759" s="46" t="s">
        <v>3372</v>
      </c>
      <c r="V759" s="48">
        <f t="shared" si="186"/>
        <v>13.085000000000001</v>
      </c>
      <c r="W759" s="46">
        <f t="shared" si="187"/>
        <v>60</v>
      </c>
      <c r="X759" s="46">
        <f t="shared" si="188"/>
        <v>1</v>
      </c>
      <c r="Y759" s="46">
        <f t="shared" si="189"/>
        <v>0</v>
      </c>
      <c r="Z759" s="46">
        <f t="shared" si="190"/>
        <v>1</v>
      </c>
      <c r="AA759" s="46">
        <f t="shared" si="191"/>
        <v>0</v>
      </c>
      <c r="AB759" s="46">
        <f t="shared" si="192"/>
        <v>1</v>
      </c>
      <c r="AC759" s="48">
        <f>IF(AB759=0,0.93,IF(AB759=1,0.92,IF(AB759=2,0.91,IF(AB759=3,0.9,IF(AB759=4,0.89,IF(AB759=5,0.88,IF(AB759=6,0.87)))))))</f>
        <v>0.92</v>
      </c>
      <c r="AD759" s="48">
        <f t="shared" si="193"/>
        <v>12.665000000000001</v>
      </c>
      <c r="AE759" s="48">
        <f t="shared" si="194"/>
        <v>11.651800000000001</v>
      </c>
      <c r="AF759" s="46">
        <f t="shared" si="195"/>
        <v>120</v>
      </c>
      <c r="AG759" s="128" t="s">
        <v>3454</v>
      </c>
      <c r="AH759" s="128" t="s">
        <v>3457</v>
      </c>
      <c r="AI759" s="128" t="s">
        <v>3452</v>
      </c>
      <c r="AJ759" s="128" t="s">
        <v>3456</v>
      </c>
      <c r="AK759" s="128" t="s">
        <v>3451</v>
      </c>
      <c r="AL759" s="128" t="s">
        <v>3455</v>
      </c>
      <c r="AM759" s="128" t="s">
        <v>3460</v>
      </c>
      <c r="AN759" s="128" t="s">
        <v>3458</v>
      </c>
      <c r="AO759" s="128" t="s">
        <v>3459</v>
      </c>
      <c r="AP759" s="128" t="s">
        <v>3453</v>
      </c>
      <c r="AQ759" s="191"/>
    </row>
    <row r="760" spans="1:43" s="16" customFormat="1" ht="27.75">
      <c r="A760" s="43">
        <v>753</v>
      </c>
      <c r="B760" s="37" t="s">
        <v>1966</v>
      </c>
      <c r="C760" s="37" t="s">
        <v>1199</v>
      </c>
      <c r="D760" s="38" t="s">
        <v>1967</v>
      </c>
      <c r="E760" s="38">
        <v>19</v>
      </c>
      <c r="F760" s="48">
        <v>10</v>
      </c>
      <c r="G760" s="46">
        <v>30</v>
      </c>
      <c r="H760" s="46" t="s">
        <v>3372</v>
      </c>
      <c r="I760" s="48">
        <v>10.33</v>
      </c>
      <c r="J760" s="46">
        <v>30</v>
      </c>
      <c r="K760" s="46" t="s">
        <v>3373</v>
      </c>
      <c r="L760" s="84">
        <f t="shared" si="182"/>
        <v>10.164999999999999</v>
      </c>
      <c r="M760" s="38">
        <f t="shared" si="183"/>
        <v>60</v>
      </c>
      <c r="N760" s="38">
        <f t="shared" si="184"/>
        <v>1</v>
      </c>
      <c r="O760" s="38">
        <f t="shared" si="185"/>
        <v>0</v>
      </c>
      <c r="P760" s="48">
        <v>9.16</v>
      </c>
      <c r="Q760" s="46">
        <v>5</v>
      </c>
      <c r="R760" s="46" t="s">
        <v>3373</v>
      </c>
      <c r="S760" s="48">
        <v>10.02</v>
      </c>
      <c r="T760" s="46">
        <v>30</v>
      </c>
      <c r="U760" s="46" t="s">
        <v>3372</v>
      </c>
      <c r="V760" s="48">
        <f t="shared" si="186"/>
        <v>9.59</v>
      </c>
      <c r="W760" s="46">
        <f t="shared" si="187"/>
        <v>35</v>
      </c>
      <c r="X760" s="46">
        <f t="shared" si="188"/>
        <v>1</v>
      </c>
      <c r="Y760" s="46">
        <f t="shared" si="189"/>
        <v>1</v>
      </c>
      <c r="Z760" s="46">
        <f t="shared" si="190"/>
        <v>2</v>
      </c>
      <c r="AA760" s="46">
        <f t="shared" si="191"/>
        <v>1</v>
      </c>
      <c r="AB760" s="46">
        <f t="shared" si="192"/>
        <v>3</v>
      </c>
      <c r="AC760" s="48">
        <f>IF(AB760=0,1,IF(AB760=1,0.99,IF(AB760=2,0.98,IF(AB760=3,0.97,IF(AB760=4,0.96,IF(AB760=5,0.95,IF(AB760=6,0.94)))))))</f>
        <v>0.97</v>
      </c>
      <c r="AD760" s="48">
        <f t="shared" si="193"/>
        <v>9.8774999999999995</v>
      </c>
      <c r="AE760" s="48">
        <f t="shared" si="194"/>
        <v>9.581175</v>
      </c>
      <c r="AF760" s="46">
        <f t="shared" si="195"/>
        <v>95</v>
      </c>
      <c r="AG760" s="128" t="s">
        <v>3453</v>
      </c>
      <c r="AH760" s="128" t="s">
        <v>3451</v>
      </c>
      <c r="AI760" s="128" t="s">
        <v>3456</v>
      </c>
      <c r="AJ760" s="128" t="s">
        <v>3454</v>
      </c>
      <c r="AK760" s="128" t="s">
        <v>3452</v>
      </c>
      <c r="AL760" s="128" t="s">
        <v>3455</v>
      </c>
      <c r="AM760" s="128" t="s">
        <v>3457</v>
      </c>
      <c r="AN760" s="128" t="s">
        <v>3460</v>
      </c>
      <c r="AO760" s="128" t="s">
        <v>3459</v>
      </c>
      <c r="AP760" s="128" t="s">
        <v>3458</v>
      </c>
      <c r="AQ760" s="191"/>
    </row>
    <row r="761" spans="1:43" s="16" customFormat="1" ht="27.75">
      <c r="A761" s="43">
        <v>754</v>
      </c>
      <c r="B761" s="37" t="s">
        <v>1968</v>
      </c>
      <c r="C761" s="37" t="s">
        <v>790</v>
      </c>
      <c r="D761" s="38" t="s">
        <v>1969</v>
      </c>
      <c r="E761" s="38">
        <v>19</v>
      </c>
      <c r="F761" s="48">
        <v>11.51</v>
      </c>
      <c r="G761" s="46">
        <v>30</v>
      </c>
      <c r="H761" s="46" t="s">
        <v>3372</v>
      </c>
      <c r="I761" s="48">
        <v>10.42</v>
      </c>
      <c r="J761" s="46">
        <v>30</v>
      </c>
      <c r="K761" s="46" t="s">
        <v>3372</v>
      </c>
      <c r="L761" s="84">
        <f t="shared" si="182"/>
        <v>10.965</v>
      </c>
      <c r="M761" s="38">
        <f t="shared" si="183"/>
        <v>60</v>
      </c>
      <c r="N761" s="38">
        <f t="shared" si="184"/>
        <v>0</v>
      </c>
      <c r="O761" s="38">
        <f t="shared" si="185"/>
        <v>0</v>
      </c>
      <c r="P761" s="48">
        <v>9.67</v>
      </c>
      <c r="Q761" s="46">
        <v>16</v>
      </c>
      <c r="R761" s="46" t="s">
        <v>3373</v>
      </c>
      <c r="S761" s="48">
        <v>12.65</v>
      </c>
      <c r="T761" s="46">
        <v>30</v>
      </c>
      <c r="U761" s="46" t="s">
        <v>3372</v>
      </c>
      <c r="V761" s="48">
        <f t="shared" si="186"/>
        <v>11.16</v>
      </c>
      <c r="W761" s="46">
        <f t="shared" si="187"/>
        <v>60</v>
      </c>
      <c r="X761" s="46">
        <f t="shared" si="188"/>
        <v>1</v>
      </c>
      <c r="Y761" s="46">
        <f t="shared" si="189"/>
        <v>1</v>
      </c>
      <c r="Z761" s="46">
        <f t="shared" si="190"/>
        <v>1</v>
      </c>
      <c r="AA761" s="46">
        <f t="shared" si="191"/>
        <v>1</v>
      </c>
      <c r="AB761" s="46">
        <f t="shared" si="192"/>
        <v>2</v>
      </c>
      <c r="AC761" s="48">
        <f>IF(AB761=0,1,IF(AB761=1,0.99,IF(AB761=2,0.98,IF(AB761=3,0.97,IF(AB761=4,0.96,IF(AB761=5,0.95,IF(AB761=6,0.94)))))))</f>
        <v>0.98</v>
      </c>
      <c r="AD761" s="48">
        <f t="shared" si="193"/>
        <v>11.0625</v>
      </c>
      <c r="AE761" s="48">
        <f t="shared" si="194"/>
        <v>10.84125</v>
      </c>
      <c r="AF761" s="46">
        <f t="shared" si="195"/>
        <v>120</v>
      </c>
      <c r="AG761" s="128" t="s">
        <v>3451</v>
      </c>
      <c r="AH761" s="128" t="s">
        <v>3452</v>
      </c>
      <c r="AI761" s="128" t="s">
        <v>3454</v>
      </c>
      <c r="AJ761" s="128" t="s">
        <v>3455</v>
      </c>
      <c r="AK761" s="128" t="s">
        <v>3457</v>
      </c>
      <c r="AL761" s="128" t="s">
        <v>3456</v>
      </c>
      <c r="AM761" s="128" t="s">
        <v>3453</v>
      </c>
      <c r="AN761" s="128" t="s">
        <v>3460</v>
      </c>
      <c r="AO761" s="128" t="s">
        <v>3459</v>
      </c>
      <c r="AP761" s="128" t="s">
        <v>3458</v>
      </c>
      <c r="AQ761" s="191"/>
    </row>
    <row r="762" spans="1:43" s="16" customFormat="1" ht="27.75">
      <c r="A762" s="43">
        <v>755</v>
      </c>
      <c r="B762" s="37" t="s">
        <v>1970</v>
      </c>
      <c r="C762" s="37" t="s">
        <v>254</v>
      </c>
      <c r="D762" s="45" t="s">
        <v>1971</v>
      </c>
      <c r="E762" s="38">
        <v>19</v>
      </c>
      <c r="F762" s="48">
        <v>10.119999999999999</v>
      </c>
      <c r="G762" s="46">
        <v>30</v>
      </c>
      <c r="H762" s="46" t="s">
        <v>3373</v>
      </c>
      <c r="I762" s="48">
        <v>10.02</v>
      </c>
      <c r="J762" s="46">
        <v>30</v>
      </c>
      <c r="K762" s="46" t="s">
        <v>3373</v>
      </c>
      <c r="L762" s="84">
        <f t="shared" si="182"/>
        <v>10.07</v>
      </c>
      <c r="M762" s="38">
        <f t="shared" si="183"/>
        <v>60</v>
      </c>
      <c r="N762" s="38">
        <f t="shared" si="184"/>
        <v>2</v>
      </c>
      <c r="O762" s="38">
        <f t="shared" si="185"/>
        <v>0</v>
      </c>
      <c r="P762" s="48">
        <v>10.07</v>
      </c>
      <c r="Q762" s="46">
        <v>30</v>
      </c>
      <c r="R762" s="46" t="s">
        <v>3373</v>
      </c>
      <c r="S762" s="48">
        <v>8.7100000000000009</v>
      </c>
      <c r="T762" s="46">
        <v>14</v>
      </c>
      <c r="U762" s="46" t="s">
        <v>3373</v>
      </c>
      <c r="V762" s="48">
        <f t="shared" si="186"/>
        <v>9.39</v>
      </c>
      <c r="W762" s="46">
        <f t="shared" si="187"/>
        <v>44</v>
      </c>
      <c r="X762" s="46">
        <f t="shared" si="188"/>
        <v>2</v>
      </c>
      <c r="Y762" s="46">
        <f t="shared" si="189"/>
        <v>1</v>
      </c>
      <c r="Z762" s="46">
        <f t="shared" si="190"/>
        <v>4</v>
      </c>
      <c r="AA762" s="46">
        <f t="shared" si="191"/>
        <v>1</v>
      </c>
      <c r="AB762" s="46">
        <f t="shared" si="192"/>
        <v>5</v>
      </c>
      <c r="AC762" s="48">
        <f>IF(AB762=0,0.79,IF(AB762=1,0.78,IF(AB762=2,0.77,IF(AB762=3,0.76,IF(AB762=4,0.75,IF(AB762=5,0.74,IF(AB762=6,0.73)))))))</f>
        <v>0.74</v>
      </c>
      <c r="AD762" s="48">
        <f t="shared" si="193"/>
        <v>9.73</v>
      </c>
      <c r="AE762" s="48">
        <f t="shared" si="194"/>
        <v>7.2002000000000006</v>
      </c>
      <c r="AF762" s="46">
        <f t="shared" si="195"/>
        <v>104</v>
      </c>
      <c r="AG762" s="128" t="s">
        <v>3453</v>
      </c>
      <c r="AH762" s="128" t="s">
        <v>3451</v>
      </c>
      <c r="AI762" s="128" t="s">
        <v>3457</v>
      </c>
      <c r="AJ762" s="128" t="s">
        <v>3455</v>
      </c>
      <c r="AK762" s="128" t="s">
        <v>3454</v>
      </c>
      <c r="AL762" s="128" t="s">
        <v>3456</v>
      </c>
      <c r="AM762" s="128" t="s">
        <v>3452</v>
      </c>
      <c r="AN762" s="128" t="s">
        <v>3460</v>
      </c>
      <c r="AO762" s="128" t="s">
        <v>3458</v>
      </c>
      <c r="AP762" s="128" t="s">
        <v>3459</v>
      </c>
      <c r="AQ762" s="191"/>
    </row>
    <row r="763" spans="1:43" s="16" customFormat="1" ht="27.75">
      <c r="A763" s="43">
        <v>756</v>
      </c>
      <c r="B763" s="44" t="s">
        <v>1972</v>
      </c>
      <c r="C763" s="44" t="s">
        <v>1973</v>
      </c>
      <c r="D763" s="45" t="s">
        <v>1974</v>
      </c>
      <c r="E763" s="38">
        <v>19</v>
      </c>
      <c r="F763" s="48">
        <v>11.62</v>
      </c>
      <c r="G763" s="46">
        <v>30</v>
      </c>
      <c r="H763" s="46" t="s">
        <v>3372</v>
      </c>
      <c r="I763" s="48">
        <v>8.66</v>
      </c>
      <c r="J763" s="46">
        <v>17</v>
      </c>
      <c r="K763" s="46" t="s">
        <v>3372</v>
      </c>
      <c r="L763" s="84">
        <f t="shared" si="182"/>
        <v>10.14</v>
      </c>
      <c r="M763" s="38">
        <f t="shared" si="183"/>
        <v>60</v>
      </c>
      <c r="N763" s="38">
        <f t="shared" si="184"/>
        <v>0</v>
      </c>
      <c r="O763" s="38">
        <f t="shared" si="185"/>
        <v>1</v>
      </c>
      <c r="P763" s="48">
        <v>11.52</v>
      </c>
      <c r="Q763" s="46">
        <v>30</v>
      </c>
      <c r="R763" s="46" t="s">
        <v>3372</v>
      </c>
      <c r="S763" s="48">
        <v>11.22</v>
      </c>
      <c r="T763" s="46">
        <v>30</v>
      </c>
      <c r="U763" s="46" t="s">
        <v>3372</v>
      </c>
      <c r="V763" s="48">
        <f t="shared" si="186"/>
        <v>11.370000000000001</v>
      </c>
      <c r="W763" s="46">
        <f t="shared" si="187"/>
        <v>60</v>
      </c>
      <c r="X763" s="46">
        <f t="shared" si="188"/>
        <v>0</v>
      </c>
      <c r="Y763" s="46">
        <f t="shared" si="189"/>
        <v>0</v>
      </c>
      <c r="Z763" s="46">
        <f t="shared" si="190"/>
        <v>0</v>
      </c>
      <c r="AA763" s="46">
        <f t="shared" si="191"/>
        <v>1</v>
      </c>
      <c r="AB763" s="46">
        <f t="shared" si="192"/>
        <v>1</v>
      </c>
      <c r="AC763" s="48">
        <f>IF(AB763=0,0.93,IF(AB763=1,0.92,IF(AB763=2,0.91,IF(AB763=3,0.9,IF(AB763=4,0.89,IF(AB763=5,0.88,IF(AB763=6,0.87)))))))</f>
        <v>0.92</v>
      </c>
      <c r="AD763" s="48">
        <f t="shared" si="193"/>
        <v>10.755000000000001</v>
      </c>
      <c r="AE763" s="48">
        <f t="shared" si="194"/>
        <v>9.8946000000000005</v>
      </c>
      <c r="AF763" s="46">
        <f t="shared" si="195"/>
        <v>120</v>
      </c>
      <c r="AG763" s="128" t="s">
        <v>3453</v>
      </c>
      <c r="AH763" s="128" t="s">
        <v>3452</v>
      </c>
      <c r="AI763" s="128" t="s">
        <v>3454</v>
      </c>
      <c r="AJ763" s="128" t="s">
        <v>3456</v>
      </c>
      <c r="AK763" s="128" t="s">
        <v>3451</v>
      </c>
      <c r="AL763" s="128" t="s">
        <v>3457</v>
      </c>
      <c r="AM763" s="128" t="s">
        <v>3455</v>
      </c>
      <c r="AN763" s="128" t="s">
        <v>3459</v>
      </c>
      <c r="AO763" s="130" t="s">
        <v>3458</v>
      </c>
      <c r="AP763" s="128" t="s">
        <v>3460</v>
      </c>
      <c r="AQ763" s="191"/>
    </row>
    <row r="764" spans="1:43" s="16" customFormat="1" ht="27.75">
      <c r="A764" s="43">
        <v>757</v>
      </c>
      <c r="B764" s="44" t="s">
        <v>1975</v>
      </c>
      <c r="C764" s="44" t="s">
        <v>1524</v>
      </c>
      <c r="D764" s="45" t="s">
        <v>1976</v>
      </c>
      <c r="E764" s="38">
        <v>19</v>
      </c>
      <c r="F764" s="48">
        <v>9.26</v>
      </c>
      <c r="G764" s="46">
        <v>15</v>
      </c>
      <c r="H764" s="46" t="s">
        <v>3373</v>
      </c>
      <c r="I764" s="48">
        <v>10.74</v>
      </c>
      <c r="J764" s="46">
        <v>30</v>
      </c>
      <c r="K764" s="46" t="s">
        <v>3373</v>
      </c>
      <c r="L764" s="84">
        <f t="shared" si="182"/>
        <v>10</v>
      </c>
      <c r="M764" s="38">
        <f t="shared" si="183"/>
        <v>60</v>
      </c>
      <c r="N764" s="38">
        <f t="shared" si="184"/>
        <v>2</v>
      </c>
      <c r="O764" s="38">
        <f t="shared" si="185"/>
        <v>1</v>
      </c>
      <c r="P764" s="48">
        <v>9.4499999999999993</v>
      </c>
      <c r="Q764" s="46">
        <v>12</v>
      </c>
      <c r="R764" s="46" t="s">
        <v>3373</v>
      </c>
      <c r="S764" s="48">
        <v>11.61</v>
      </c>
      <c r="T764" s="46">
        <v>30</v>
      </c>
      <c r="U764" s="46" t="s">
        <v>3372</v>
      </c>
      <c r="V764" s="48">
        <f t="shared" si="186"/>
        <v>10.53</v>
      </c>
      <c r="W764" s="46">
        <f t="shared" si="187"/>
        <v>60</v>
      </c>
      <c r="X764" s="46">
        <f t="shared" si="188"/>
        <v>1</v>
      </c>
      <c r="Y764" s="46">
        <f t="shared" si="189"/>
        <v>1</v>
      </c>
      <c r="Z764" s="46">
        <f t="shared" si="190"/>
        <v>3</v>
      </c>
      <c r="AA764" s="46">
        <f t="shared" si="191"/>
        <v>2</v>
      </c>
      <c r="AB764" s="46">
        <f t="shared" si="192"/>
        <v>5</v>
      </c>
      <c r="AC764" s="48">
        <f t="shared" ref="AC764:AC776" si="196">IF(AB764=0,1,IF(AB764=1,0.99,IF(AB764=2,0.98,IF(AB764=3,0.97,IF(AB764=4,0.96,IF(AB764=5,0.95,IF(AB764=6,0.94)))))))</f>
        <v>0.95</v>
      </c>
      <c r="AD764" s="48">
        <f t="shared" si="193"/>
        <v>10.265000000000001</v>
      </c>
      <c r="AE764" s="48">
        <f t="shared" si="194"/>
        <v>9.7517499999999995</v>
      </c>
      <c r="AF764" s="46">
        <f t="shared" si="195"/>
        <v>120</v>
      </c>
      <c r="AG764" s="128" t="s">
        <v>3453</v>
      </c>
      <c r="AH764" s="128" t="s">
        <v>3451</v>
      </c>
      <c r="AI764" s="128" t="s">
        <v>3457</v>
      </c>
      <c r="AJ764" s="128" t="s">
        <v>3455</v>
      </c>
      <c r="AK764" s="128" t="s">
        <v>3452</v>
      </c>
      <c r="AL764" s="128" t="s">
        <v>3454</v>
      </c>
      <c r="AM764" s="128" t="s">
        <v>3456</v>
      </c>
      <c r="AN764" s="128" t="s">
        <v>3459</v>
      </c>
      <c r="AO764" s="128" t="s">
        <v>3460</v>
      </c>
      <c r="AP764" s="128" t="s">
        <v>3458</v>
      </c>
      <c r="AQ764" s="191"/>
    </row>
    <row r="765" spans="1:43" s="16" customFormat="1" ht="27.75">
      <c r="A765" s="43">
        <v>758</v>
      </c>
      <c r="B765" s="44" t="s">
        <v>1977</v>
      </c>
      <c r="C765" s="44" t="s">
        <v>1978</v>
      </c>
      <c r="D765" s="45" t="s">
        <v>1979</v>
      </c>
      <c r="E765" s="38">
        <v>19</v>
      </c>
      <c r="F765" s="48">
        <v>10.14</v>
      </c>
      <c r="G765" s="46">
        <v>30</v>
      </c>
      <c r="H765" s="46" t="s">
        <v>3372</v>
      </c>
      <c r="I765" s="48">
        <v>9.86</v>
      </c>
      <c r="J765" s="46">
        <v>12</v>
      </c>
      <c r="K765" s="46" t="s">
        <v>3373</v>
      </c>
      <c r="L765" s="84">
        <f t="shared" si="182"/>
        <v>10</v>
      </c>
      <c r="M765" s="38">
        <f t="shared" si="183"/>
        <v>60</v>
      </c>
      <c r="N765" s="38">
        <f t="shared" si="184"/>
        <v>1</v>
      </c>
      <c r="O765" s="38">
        <f t="shared" si="185"/>
        <v>1</v>
      </c>
      <c r="P765" s="48">
        <v>11.62</v>
      </c>
      <c r="Q765" s="46">
        <v>30</v>
      </c>
      <c r="R765" s="46" t="s">
        <v>3372</v>
      </c>
      <c r="S765" s="48">
        <v>11.8</v>
      </c>
      <c r="T765" s="46">
        <v>30</v>
      </c>
      <c r="U765" s="46" t="s">
        <v>3372</v>
      </c>
      <c r="V765" s="48">
        <f t="shared" si="186"/>
        <v>11.71</v>
      </c>
      <c r="W765" s="46">
        <f t="shared" si="187"/>
        <v>60</v>
      </c>
      <c r="X765" s="46">
        <f t="shared" si="188"/>
        <v>0</v>
      </c>
      <c r="Y765" s="46">
        <f t="shared" si="189"/>
        <v>0</v>
      </c>
      <c r="Z765" s="46">
        <f t="shared" si="190"/>
        <v>1</v>
      </c>
      <c r="AA765" s="46">
        <f t="shared" si="191"/>
        <v>1</v>
      </c>
      <c r="AB765" s="46">
        <f t="shared" si="192"/>
        <v>2</v>
      </c>
      <c r="AC765" s="48">
        <f t="shared" si="196"/>
        <v>0.98</v>
      </c>
      <c r="AD765" s="48">
        <f t="shared" si="193"/>
        <v>10.855</v>
      </c>
      <c r="AE765" s="48">
        <f t="shared" si="194"/>
        <v>10.6379</v>
      </c>
      <c r="AF765" s="46">
        <f t="shared" si="195"/>
        <v>120</v>
      </c>
      <c r="AG765" s="128" t="s">
        <v>3453</v>
      </c>
      <c r="AH765" s="128" t="s">
        <v>3452</v>
      </c>
      <c r="AI765" s="128" t="s">
        <v>3451</v>
      </c>
      <c r="AJ765" s="128" t="s">
        <v>3457</v>
      </c>
      <c r="AK765" s="128" t="s">
        <v>3455</v>
      </c>
      <c r="AL765" s="128" t="s">
        <v>3456</v>
      </c>
      <c r="AM765" s="128" t="s">
        <v>3454</v>
      </c>
      <c r="AN765" s="128" t="s">
        <v>3460</v>
      </c>
      <c r="AO765" s="128" t="s">
        <v>3459</v>
      </c>
      <c r="AP765" s="128" t="s">
        <v>3458</v>
      </c>
      <c r="AQ765" s="191"/>
    </row>
    <row r="766" spans="1:43" s="16" customFormat="1" ht="27.75">
      <c r="A766" s="43">
        <v>759</v>
      </c>
      <c r="B766" s="44" t="s">
        <v>1980</v>
      </c>
      <c r="C766" s="44" t="s">
        <v>1981</v>
      </c>
      <c r="D766" s="45" t="s">
        <v>1982</v>
      </c>
      <c r="E766" s="38">
        <v>19</v>
      </c>
      <c r="F766" s="48">
        <v>10.25</v>
      </c>
      <c r="G766" s="46">
        <v>30</v>
      </c>
      <c r="H766" s="46" t="s">
        <v>3372</v>
      </c>
      <c r="I766" s="48">
        <v>12.44</v>
      </c>
      <c r="J766" s="46">
        <v>30</v>
      </c>
      <c r="K766" s="46" t="s">
        <v>3372</v>
      </c>
      <c r="L766" s="84">
        <f t="shared" si="182"/>
        <v>11.344999999999999</v>
      </c>
      <c r="M766" s="38">
        <f t="shared" si="183"/>
        <v>60</v>
      </c>
      <c r="N766" s="38">
        <f t="shared" si="184"/>
        <v>0</v>
      </c>
      <c r="O766" s="38">
        <f t="shared" si="185"/>
        <v>0</v>
      </c>
      <c r="P766" s="48">
        <v>9.3800000000000008</v>
      </c>
      <c r="Q766" s="46">
        <v>18</v>
      </c>
      <c r="R766" s="46" t="s">
        <v>3373</v>
      </c>
      <c r="S766" s="48">
        <v>10.08</v>
      </c>
      <c r="T766" s="46">
        <v>30</v>
      </c>
      <c r="U766" s="46" t="s">
        <v>3372</v>
      </c>
      <c r="V766" s="48">
        <f t="shared" si="186"/>
        <v>9.73</v>
      </c>
      <c r="W766" s="46">
        <f t="shared" si="187"/>
        <v>48</v>
      </c>
      <c r="X766" s="46">
        <f t="shared" si="188"/>
        <v>1</v>
      </c>
      <c r="Y766" s="46">
        <f t="shared" si="189"/>
        <v>1</v>
      </c>
      <c r="Z766" s="46">
        <f t="shared" si="190"/>
        <v>1</v>
      </c>
      <c r="AA766" s="46">
        <f t="shared" si="191"/>
        <v>1</v>
      </c>
      <c r="AB766" s="46">
        <f t="shared" si="192"/>
        <v>2</v>
      </c>
      <c r="AC766" s="48">
        <f t="shared" si="196"/>
        <v>0.98</v>
      </c>
      <c r="AD766" s="48">
        <f t="shared" si="193"/>
        <v>10.5375</v>
      </c>
      <c r="AE766" s="48">
        <f t="shared" si="194"/>
        <v>10.326749999999999</v>
      </c>
      <c r="AF766" s="46">
        <f t="shared" si="195"/>
        <v>108</v>
      </c>
      <c r="AG766" s="128" t="s">
        <v>3453</v>
      </c>
      <c r="AH766" s="128" t="s">
        <v>3451</v>
      </c>
      <c r="AI766" s="128" t="s">
        <v>3452</v>
      </c>
      <c r="AJ766" s="128" t="s">
        <v>3457</v>
      </c>
      <c r="AK766" s="128" t="s">
        <v>3454</v>
      </c>
      <c r="AL766" s="128" t="s">
        <v>3455</v>
      </c>
      <c r="AM766" s="128" t="s">
        <v>3456</v>
      </c>
      <c r="AN766" s="128" t="s">
        <v>3460</v>
      </c>
      <c r="AO766" s="128" t="s">
        <v>3459</v>
      </c>
      <c r="AP766" s="128" t="s">
        <v>3458</v>
      </c>
      <c r="AQ766" s="191"/>
    </row>
    <row r="767" spans="1:43" s="16" customFormat="1" ht="27.75">
      <c r="A767" s="43">
        <v>760</v>
      </c>
      <c r="B767" s="44" t="s">
        <v>1983</v>
      </c>
      <c r="C767" s="44" t="s">
        <v>1984</v>
      </c>
      <c r="D767" s="45" t="s">
        <v>1985</v>
      </c>
      <c r="E767" s="38">
        <v>19</v>
      </c>
      <c r="F767" s="48">
        <v>10.14</v>
      </c>
      <c r="G767" s="46">
        <v>30</v>
      </c>
      <c r="H767" s="46" t="s">
        <v>3373</v>
      </c>
      <c r="I767" s="48">
        <v>9.86</v>
      </c>
      <c r="J767" s="46">
        <v>18</v>
      </c>
      <c r="K767" s="46" t="s">
        <v>3373</v>
      </c>
      <c r="L767" s="84">
        <f t="shared" si="182"/>
        <v>10</v>
      </c>
      <c r="M767" s="38">
        <f t="shared" si="183"/>
        <v>60</v>
      </c>
      <c r="N767" s="38">
        <f t="shared" si="184"/>
        <v>2</v>
      </c>
      <c r="O767" s="38">
        <f t="shared" si="185"/>
        <v>1</v>
      </c>
      <c r="P767" s="48">
        <v>9.15</v>
      </c>
      <c r="Q767" s="46">
        <v>10</v>
      </c>
      <c r="R767" s="46" t="s">
        <v>3373</v>
      </c>
      <c r="S767" s="48">
        <v>11.24</v>
      </c>
      <c r="T767" s="46">
        <v>30</v>
      </c>
      <c r="U767" s="46" t="s">
        <v>3373</v>
      </c>
      <c r="V767" s="48">
        <f t="shared" si="186"/>
        <v>10.195</v>
      </c>
      <c r="W767" s="46">
        <f t="shared" si="187"/>
        <v>60</v>
      </c>
      <c r="X767" s="46">
        <f t="shared" si="188"/>
        <v>2</v>
      </c>
      <c r="Y767" s="46">
        <f t="shared" si="189"/>
        <v>1</v>
      </c>
      <c r="Z767" s="46">
        <f t="shared" si="190"/>
        <v>4</v>
      </c>
      <c r="AA767" s="46">
        <f t="shared" si="191"/>
        <v>2</v>
      </c>
      <c r="AB767" s="46">
        <f t="shared" si="192"/>
        <v>6</v>
      </c>
      <c r="AC767" s="48">
        <f t="shared" si="196"/>
        <v>0.94</v>
      </c>
      <c r="AD767" s="48">
        <f t="shared" si="193"/>
        <v>10.0975</v>
      </c>
      <c r="AE767" s="48">
        <f t="shared" si="194"/>
        <v>9.4916499999999999</v>
      </c>
      <c r="AF767" s="46">
        <f t="shared" si="195"/>
        <v>120</v>
      </c>
      <c r="AG767" s="128" t="s">
        <v>3451</v>
      </c>
      <c r="AH767" s="128" t="s">
        <v>3456</v>
      </c>
      <c r="AI767" s="128" t="s">
        <v>3453</v>
      </c>
      <c r="AJ767" s="128" t="s">
        <v>3452</v>
      </c>
      <c r="AK767" s="128" t="s">
        <v>3455</v>
      </c>
      <c r="AL767" s="128" t="s">
        <v>3454</v>
      </c>
      <c r="AM767" s="128" t="s">
        <v>3457</v>
      </c>
      <c r="AN767" s="128" t="s">
        <v>3459</v>
      </c>
      <c r="AO767" s="128" t="s">
        <v>3460</v>
      </c>
      <c r="AP767" s="128" t="s">
        <v>3458</v>
      </c>
      <c r="AQ767" s="191"/>
    </row>
    <row r="768" spans="1:43" s="16" customFormat="1" ht="27.75">
      <c r="A768" s="43">
        <v>761</v>
      </c>
      <c r="B768" s="44" t="s">
        <v>1986</v>
      </c>
      <c r="C768" s="44" t="s">
        <v>1987</v>
      </c>
      <c r="D768" s="45" t="s">
        <v>1988</v>
      </c>
      <c r="E768" s="38">
        <v>19</v>
      </c>
      <c r="F768" s="48">
        <v>10.37</v>
      </c>
      <c r="G768" s="46">
        <v>30</v>
      </c>
      <c r="H768" s="46" t="s">
        <v>3373</v>
      </c>
      <c r="I768" s="48">
        <v>9.6300000000000008</v>
      </c>
      <c r="J768" s="46">
        <v>18</v>
      </c>
      <c r="K768" s="46" t="s">
        <v>3373</v>
      </c>
      <c r="L768" s="84">
        <f t="shared" si="182"/>
        <v>10</v>
      </c>
      <c r="M768" s="38">
        <f t="shared" si="183"/>
        <v>60</v>
      </c>
      <c r="N768" s="38">
        <f t="shared" si="184"/>
        <v>2</v>
      </c>
      <c r="O768" s="38">
        <f t="shared" si="185"/>
        <v>1</v>
      </c>
      <c r="P768" s="48">
        <v>10.72</v>
      </c>
      <c r="Q768" s="46">
        <v>30</v>
      </c>
      <c r="R768" s="46" t="s">
        <v>3373</v>
      </c>
      <c r="S768" s="48">
        <v>11.72</v>
      </c>
      <c r="T768" s="46">
        <v>30</v>
      </c>
      <c r="U768" s="46" t="s">
        <v>3372</v>
      </c>
      <c r="V768" s="48">
        <f t="shared" si="186"/>
        <v>11.22</v>
      </c>
      <c r="W768" s="46">
        <f t="shared" si="187"/>
        <v>60</v>
      </c>
      <c r="X768" s="46">
        <f t="shared" si="188"/>
        <v>1</v>
      </c>
      <c r="Y768" s="46">
        <f t="shared" si="189"/>
        <v>0</v>
      </c>
      <c r="Z768" s="46">
        <f t="shared" si="190"/>
        <v>3</v>
      </c>
      <c r="AA768" s="46">
        <f t="shared" si="191"/>
        <v>1</v>
      </c>
      <c r="AB768" s="46">
        <f t="shared" si="192"/>
        <v>4</v>
      </c>
      <c r="AC768" s="48">
        <f t="shared" si="196"/>
        <v>0.96</v>
      </c>
      <c r="AD768" s="48">
        <f t="shared" si="193"/>
        <v>10.61</v>
      </c>
      <c r="AE768" s="48">
        <f t="shared" si="194"/>
        <v>10.185599999999999</v>
      </c>
      <c r="AF768" s="46">
        <f t="shared" si="195"/>
        <v>120</v>
      </c>
      <c r="AG768" s="128" t="s">
        <v>3453</v>
      </c>
      <c r="AH768" s="128" t="s">
        <v>3451</v>
      </c>
      <c r="AI768" s="128" t="s">
        <v>3452</v>
      </c>
      <c r="AJ768" s="128" t="s">
        <v>3456</v>
      </c>
      <c r="AK768" s="128" t="s">
        <v>3454</v>
      </c>
      <c r="AL768" s="128" t="s">
        <v>3455</v>
      </c>
      <c r="AM768" s="128" t="s">
        <v>3457</v>
      </c>
      <c r="AN768" s="128" t="s">
        <v>3460</v>
      </c>
      <c r="AO768" s="128" t="s">
        <v>3459</v>
      </c>
      <c r="AP768" s="128" t="s">
        <v>3458</v>
      </c>
      <c r="AQ768" s="191"/>
    </row>
    <row r="769" spans="1:43" s="16" customFormat="1" ht="27.75">
      <c r="A769" s="43">
        <v>762</v>
      </c>
      <c r="B769" s="44" t="s">
        <v>1989</v>
      </c>
      <c r="C769" s="44" t="s">
        <v>1990</v>
      </c>
      <c r="D769" s="45" t="s">
        <v>1991</v>
      </c>
      <c r="E769" s="38">
        <v>19</v>
      </c>
      <c r="F769" s="48">
        <v>10.94</v>
      </c>
      <c r="G769" s="46">
        <v>30</v>
      </c>
      <c r="H769" s="46" t="s">
        <v>3373</v>
      </c>
      <c r="I769" s="48">
        <v>9.4600000000000009</v>
      </c>
      <c r="J769" s="46">
        <v>19</v>
      </c>
      <c r="K769" s="46" t="s">
        <v>3372</v>
      </c>
      <c r="L769" s="84">
        <f t="shared" si="182"/>
        <v>10.199999999999999</v>
      </c>
      <c r="M769" s="38">
        <f t="shared" si="183"/>
        <v>60</v>
      </c>
      <c r="N769" s="38">
        <f t="shared" si="184"/>
        <v>1</v>
      </c>
      <c r="O769" s="38">
        <f t="shared" si="185"/>
        <v>1</v>
      </c>
      <c r="P769" s="48">
        <v>10.46</v>
      </c>
      <c r="Q769" s="46">
        <v>30</v>
      </c>
      <c r="R769" s="46" t="s">
        <v>3372</v>
      </c>
      <c r="S769" s="48">
        <v>11.12</v>
      </c>
      <c r="T769" s="46">
        <v>30</v>
      </c>
      <c r="U769" s="46" t="s">
        <v>3372</v>
      </c>
      <c r="V769" s="48">
        <f t="shared" si="186"/>
        <v>10.79</v>
      </c>
      <c r="W769" s="46">
        <f t="shared" si="187"/>
        <v>60</v>
      </c>
      <c r="X769" s="46">
        <f t="shared" si="188"/>
        <v>0</v>
      </c>
      <c r="Y769" s="46">
        <f t="shared" si="189"/>
        <v>0</v>
      </c>
      <c r="Z769" s="46">
        <f t="shared" si="190"/>
        <v>1</v>
      </c>
      <c r="AA769" s="46">
        <f t="shared" si="191"/>
        <v>1</v>
      </c>
      <c r="AB769" s="46">
        <f t="shared" si="192"/>
        <v>2</v>
      </c>
      <c r="AC769" s="48">
        <f t="shared" si="196"/>
        <v>0.98</v>
      </c>
      <c r="AD769" s="48">
        <f t="shared" si="193"/>
        <v>10.494999999999999</v>
      </c>
      <c r="AE769" s="48">
        <f t="shared" si="194"/>
        <v>10.2851</v>
      </c>
      <c r="AF769" s="46">
        <f t="shared" si="195"/>
        <v>120</v>
      </c>
      <c r="AG769" s="128" t="s">
        <v>3456</v>
      </c>
      <c r="AH769" s="128" t="s">
        <v>3451</v>
      </c>
      <c r="AI769" s="128" t="s">
        <v>3457</v>
      </c>
      <c r="AJ769" s="128" t="s">
        <v>3454</v>
      </c>
      <c r="AK769" s="128" t="s">
        <v>3453</v>
      </c>
      <c r="AL769" s="128" t="s">
        <v>3455</v>
      </c>
      <c r="AM769" s="128" t="s">
        <v>3452</v>
      </c>
      <c r="AN769" s="128" t="s">
        <v>3460</v>
      </c>
      <c r="AO769" s="128" t="s">
        <v>3458</v>
      </c>
      <c r="AP769" s="128" t="s">
        <v>3459</v>
      </c>
      <c r="AQ769" s="191"/>
    </row>
    <row r="770" spans="1:43" s="16" customFormat="1" ht="27.75">
      <c r="A770" s="43">
        <v>763</v>
      </c>
      <c r="B770" s="44" t="s">
        <v>1992</v>
      </c>
      <c r="C770" s="44" t="s">
        <v>45</v>
      </c>
      <c r="D770" s="45" t="s">
        <v>1993</v>
      </c>
      <c r="E770" s="38">
        <v>19</v>
      </c>
      <c r="F770" s="48">
        <v>12.58</v>
      </c>
      <c r="G770" s="46">
        <v>30</v>
      </c>
      <c r="H770" s="46" t="s">
        <v>3372</v>
      </c>
      <c r="I770" s="48">
        <v>7.74</v>
      </c>
      <c r="J770" s="46">
        <v>11</v>
      </c>
      <c r="K770" s="46" t="s">
        <v>3372</v>
      </c>
      <c r="L770" s="84">
        <f t="shared" si="182"/>
        <v>10.16</v>
      </c>
      <c r="M770" s="38">
        <f t="shared" si="183"/>
        <v>60</v>
      </c>
      <c r="N770" s="38">
        <f t="shared" si="184"/>
        <v>0</v>
      </c>
      <c r="O770" s="38">
        <f t="shared" si="185"/>
        <v>1</v>
      </c>
      <c r="P770" s="48">
        <v>11.39</v>
      </c>
      <c r="Q770" s="46">
        <v>30</v>
      </c>
      <c r="R770" s="46" t="s">
        <v>3372</v>
      </c>
      <c r="S770" s="48">
        <v>11.7</v>
      </c>
      <c r="T770" s="46">
        <v>30</v>
      </c>
      <c r="U770" s="46" t="s">
        <v>3372</v>
      </c>
      <c r="V770" s="48">
        <f t="shared" si="186"/>
        <v>11.545</v>
      </c>
      <c r="W770" s="46">
        <f t="shared" si="187"/>
        <v>60</v>
      </c>
      <c r="X770" s="46">
        <f t="shared" si="188"/>
        <v>0</v>
      </c>
      <c r="Y770" s="46">
        <f t="shared" si="189"/>
        <v>0</v>
      </c>
      <c r="Z770" s="46">
        <f t="shared" si="190"/>
        <v>0</v>
      </c>
      <c r="AA770" s="46">
        <f t="shared" si="191"/>
        <v>1</v>
      </c>
      <c r="AB770" s="46">
        <f t="shared" si="192"/>
        <v>1</v>
      </c>
      <c r="AC770" s="48">
        <f t="shared" si="196"/>
        <v>0.99</v>
      </c>
      <c r="AD770" s="48">
        <f t="shared" si="193"/>
        <v>10.852499999999999</v>
      </c>
      <c r="AE770" s="48">
        <f t="shared" si="194"/>
        <v>10.743974999999999</v>
      </c>
      <c r="AF770" s="46">
        <f t="shared" si="195"/>
        <v>120</v>
      </c>
      <c r="AG770" s="128" t="s">
        <v>3453</v>
      </c>
      <c r="AH770" s="128" t="s">
        <v>3456</v>
      </c>
      <c r="AI770" s="128" t="s">
        <v>3454</v>
      </c>
      <c r="AJ770" s="128" t="s">
        <v>3457</v>
      </c>
      <c r="AK770" s="128" t="s">
        <v>3452</v>
      </c>
      <c r="AL770" s="128" t="s">
        <v>3451</v>
      </c>
      <c r="AM770" s="128" t="s">
        <v>3455</v>
      </c>
      <c r="AN770" s="128" t="s">
        <v>3458</v>
      </c>
      <c r="AO770" s="128" t="s">
        <v>3460</v>
      </c>
      <c r="AP770" s="128" t="s">
        <v>3459</v>
      </c>
      <c r="AQ770" s="191"/>
    </row>
    <row r="771" spans="1:43" s="16" customFormat="1" ht="27.75">
      <c r="A771" s="43">
        <v>764</v>
      </c>
      <c r="B771" s="44" t="s">
        <v>1994</v>
      </c>
      <c r="C771" s="44" t="s">
        <v>790</v>
      </c>
      <c r="D771" s="45" t="s">
        <v>1995</v>
      </c>
      <c r="E771" s="38">
        <v>19</v>
      </c>
      <c r="F771" s="48">
        <v>11.28</v>
      </c>
      <c r="G771" s="46">
        <v>30</v>
      </c>
      <c r="H771" s="46" t="s">
        <v>3373</v>
      </c>
      <c r="I771" s="48">
        <v>12.28</v>
      </c>
      <c r="J771" s="46">
        <v>30</v>
      </c>
      <c r="K771" s="46" t="s">
        <v>3372</v>
      </c>
      <c r="L771" s="84">
        <f t="shared" si="182"/>
        <v>11.78</v>
      </c>
      <c r="M771" s="38">
        <f t="shared" si="183"/>
        <v>60</v>
      </c>
      <c r="N771" s="38">
        <f t="shared" si="184"/>
        <v>1</v>
      </c>
      <c r="O771" s="38">
        <f t="shared" si="185"/>
        <v>0</v>
      </c>
      <c r="P771" s="48">
        <v>11.17</v>
      </c>
      <c r="Q771" s="46">
        <v>30</v>
      </c>
      <c r="R771" s="46" t="s">
        <v>3372</v>
      </c>
      <c r="S771" s="48">
        <v>12.21</v>
      </c>
      <c r="T771" s="46">
        <v>30</v>
      </c>
      <c r="U771" s="46" t="s">
        <v>3372</v>
      </c>
      <c r="V771" s="48">
        <f t="shared" si="186"/>
        <v>11.690000000000001</v>
      </c>
      <c r="W771" s="46">
        <f t="shared" si="187"/>
        <v>60</v>
      </c>
      <c r="X771" s="46">
        <f t="shared" si="188"/>
        <v>0</v>
      </c>
      <c r="Y771" s="46">
        <f t="shared" si="189"/>
        <v>0</v>
      </c>
      <c r="Z771" s="46">
        <f t="shared" si="190"/>
        <v>1</v>
      </c>
      <c r="AA771" s="46">
        <f t="shared" si="191"/>
        <v>0</v>
      </c>
      <c r="AB771" s="46">
        <f t="shared" si="192"/>
        <v>1</v>
      </c>
      <c r="AC771" s="48">
        <f t="shared" si="196"/>
        <v>0.99</v>
      </c>
      <c r="AD771" s="48">
        <f t="shared" si="193"/>
        <v>11.734999999999999</v>
      </c>
      <c r="AE771" s="48">
        <f t="shared" si="194"/>
        <v>11.617649999999999</v>
      </c>
      <c r="AF771" s="46">
        <f t="shared" si="195"/>
        <v>120</v>
      </c>
      <c r="AG771" s="128" t="s">
        <v>3452</v>
      </c>
      <c r="AH771" s="128" t="s">
        <v>3454</v>
      </c>
      <c r="AI771" s="128" t="s">
        <v>3451</v>
      </c>
      <c r="AJ771" s="128" t="s">
        <v>3455</v>
      </c>
      <c r="AK771" s="128" t="s">
        <v>3453</v>
      </c>
      <c r="AL771" s="128" t="s">
        <v>3456</v>
      </c>
      <c r="AM771" s="128" t="s">
        <v>3457</v>
      </c>
      <c r="AN771" s="128" t="s">
        <v>3460</v>
      </c>
      <c r="AO771" s="128" t="s">
        <v>3458</v>
      </c>
      <c r="AP771" s="128" t="s">
        <v>3459</v>
      </c>
      <c r="AQ771" s="191"/>
    </row>
    <row r="772" spans="1:43" s="16" customFormat="1" ht="27.75">
      <c r="A772" s="43">
        <v>765</v>
      </c>
      <c r="B772" s="37" t="s">
        <v>1996</v>
      </c>
      <c r="C772" s="37" t="s">
        <v>1456</v>
      </c>
      <c r="D772" s="38" t="s">
        <v>1997</v>
      </c>
      <c r="E772" s="38">
        <v>19</v>
      </c>
      <c r="F772" s="48">
        <v>15.7</v>
      </c>
      <c r="G772" s="46">
        <v>30</v>
      </c>
      <c r="H772" s="46" t="s">
        <v>3372</v>
      </c>
      <c r="I772" s="48">
        <v>12.68</v>
      </c>
      <c r="J772" s="46">
        <v>30</v>
      </c>
      <c r="K772" s="46" t="s">
        <v>3372</v>
      </c>
      <c r="L772" s="84">
        <f t="shared" si="182"/>
        <v>14.19</v>
      </c>
      <c r="M772" s="38">
        <f t="shared" si="183"/>
        <v>60</v>
      </c>
      <c r="N772" s="38">
        <f t="shared" si="184"/>
        <v>0</v>
      </c>
      <c r="O772" s="38">
        <f t="shared" si="185"/>
        <v>0</v>
      </c>
      <c r="P772" s="48">
        <v>13.37</v>
      </c>
      <c r="Q772" s="46">
        <v>30</v>
      </c>
      <c r="R772" s="46" t="s">
        <v>3372</v>
      </c>
      <c r="S772" s="48">
        <v>15.3</v>
      </c>
      <c r="T772" s="46">
        <v>30</v>
      </c>
      <c r="U772" s="46" t="s">
        <v>3372</v>
      </c>
      <c r="V772" s="48">
        <f t="shared" si="186"/>
        <v>14.335000000000001</v>
      </c>
      <c r="W772" s="46">
        <f t="shared" si="187"/>
        <v>60</v>
      </c>
      <c r="X772" s="46">
        <f t="shared" si="188"/>
        <v>0</v>
      </c>
      <c r="Y772" s="46">
        <f t="shared" si="189"/>
        <v>0</v>
      </c>
      <c r="Z772" s="46">
        <f t="shared" si="190"/>
        <v>0</v>
      </c>
      <c r="AA772" s="46">
        <f t="shared" si="191"/>
        <v>0</v>
      </c>
      <c r="AB772" s="46">
        <f t="shared" si="192"/>
        <v>0</v>
      </c>
      <c r="AC772" s="48">
        <f t="shared" si="196"/>
        <v>1</v>
      </c>
      <c r="AD772" s="48">
        <f t="shared" si="193"/>
        <v>14.262499999999999</v>
      </c>
      <c r="AE772" s="48">
        <f t="shared" si="194"/>
        <v>14.262499999999999</v>
      </c>
      <c r="AF772" s="46">
        <f t="shared" si="195"/>
        <v>120</v>
      </c>
      <c r="AG772" s="128" t="s">
        <v>3453</v>
      </c>
      <c r="AH772" s="128" t="s">
        <v>3457</v>
      </c>
      <c r="AI772" s="128" t="s">
        <v>3455</v>
      </c>
      <c r="AJ772" s="128" t="s">
        <v>3452</v>
      </c>
      <c r="AK772" s="128" t="s">
        <v>3451</v>
      </c>
      <c r="AL772" s="128" t="s">
        <v>3456</v>
      </c>
      <c r="AM772" s="128" t="s">
        <v>3454</v>
      </c>
      <c r="AN772" s="128" t="s">
        <v>3459</v>
      </c>
      <c r="AO772" s="128" t="s">
        <v>3458</v>
      </c>
      <c r="AP772" s="128" t="s">
        <v>3460</v>
      </c>
      <c r="AQ772" s="191"/>
    </row>
    <row r="773" spans="1:43" s="16" customFormat="1" ht="27.75">
      <c r="A773" s="43">
        <v>766</v>
      </c>
      <c r="B773" s="44" t="s">
        <v>1998</v>
      </c>
      <c r="C773" s="44" t="s">
        <v>1999</v>
      </c>
      <c r="D773" s="45" t="s">
        <v>2000</v>
      </c>
      <c r="E773" s="38">
        <v>20</v>
      </c>
      <c r="F773" s="48">
        <v>10.17</v>
      </c>
      <c r="G773" s="46">
        <v>30</v>
      </c>
      <c r="H773" s="46" t="s">
        <v>3372</v>
      </c>
      <c r="I773" s="48">
        <v>9.83</v>
      </c>
      <c r="J773" s="46">
        <v>18</v>
      </c>
      <c r="K773" s="46" t="s">
        <v>3373</v>
      </c>
      <c r="L773" s="84">
        <f t="shared" si="182"/>
        <v>10</v>
      </c>
      <c r="M773" s="38">
        <f t="shared" si="183"/>
        <v>60</v>
      </c>
      <c r="N773" s="38">
        <f t="shared" si="184"/>
        <v>1</v>
      </c>
      <c r="O773" s="38">
        <f t="shared" si="185"/>
        <v>1</v>
      </c>
      <c r="P773" s="48">
        <v>9.5399999999999991</v>
      </c>
      <c r="Q773" s="46">
        <v>12</v>
      </c>
      <c r="R773" s="46" t="s">
        <v>3373</v>
      </c>
      <c r="S773" s="48">
        <v>13.07</v>
      </c>
      <c r="T773" s="46">
        <v>30</v>
      </c>
      <c r="U773" s="46" t="s">
        <v>3372</v>
      </c>
      <c r="V773" s="48">
        <f t="shared" si="186"/>
        <v>11.305</v>
      </c>
      <c r="W773" s="46">
        <f t="shared" si="187"/>
        <v>60</v>
      </c>
      <c r="X773" s="46">
        <f t="shared" si="188"/>
        <v>1</v>
      </c>
      <c r="Y773" s="46">
        <f t="shared" si="189"/>
        <v>1</v>
      </c>
      <c r="Z773" s="46">
        <f t="shared" si="190"/>
        <v>2</v>
      </c>
      <c r="AA773" s="46">
        <f t="shared" si="191"/>
        <v>2</v>
      </c>
      <c r="AB773" s="46">
        <f t="shared" si="192"/>
        <v>4</v>
      </c>
      <c r="AC773" s="48">
        <f t="shared" si="196"/>
        <v>0.96</v>
      </c>
      <c r="AD773" s="48">
        <f t="shared" si="193"/>
        <v>10.6525</v>
      </c>
      <c r="AE773" s="48">
        <f t="shared" si="194"/>
        <v>10.2264</v>
      </c>
      <c r="AF773" s="46">
        <f t="shared" si="195"/>
        <v>120</v>
      </c>
      <c r="AG773" s="128" t="s">
        <v>3451</v>
      </c>
      <c r="AH773" s="128" t="s">
        <v>3455</v>
      </c>
      <c r="AI773" s="128" t="s">
        <v>3457</v>
      </c>
      <c r="AJ773" s="128" t="s">
        <v>3452</v>
      </c>
      <c r="AK773" s="128" t="s">
        <v>3456</v>
      </c>
      <c r="AL773" s="128" t="s">
        <v>3454</v>
      </c>
      <c r="AM773" s="128" t="s">
        <v>3460</v>
      </c>
      <c r="AN773" s="128" t="s">
        <v>3458</v>
      </c>
      <c r="AO773" s="128" t="s">
        <v>3459</v>
      </c>
      <c r="AP773" s="128" t="s">
        <v>3453</v>
      </c>
      <c r="AQ773" s="191"/>
    </row>
    <row r="774" spans="1:43" s="16" customFormat="1" ht="27.75">
      <c r="A774" s="43">
        <v>767</v>
      </c>
      <c r="B774" s="44" t="s">
        <v>2001</v>
      </c>
      <c r="C774" s="44" t="s">
        <v>941</v>
      </c>
      <c r="D774" s="132" t="s">
        <v>2002</v>
      </c>
      <c r="E774" s="38">
        <v>20</v>
      </c>
      <c r="F774" s="48">
        <v>9.86</v>
      </c>
      <c r="G774" s="46">
        <v>18</v>
      </c>
      <c r="H774" s="46" t="s">
        <v>3373</v>
      </c>
      <c r="I774" s="48">
        <v>10.14</v>
      </c>
      <c r="J774" s="46">
        <v>30</v>
      </c>
      <c r="K774" s="46" t="s">
        <v>3373</v>
      </c>
      <c r="L774" s="84">
        <f t="shared" si="182"/>
        <v>10</v>
      </c>
      <c r="M774" s="38">
        <f t="shared" si="183"/>
        <v>60</v>
      </c>
      <c r="N774" s="38">
        <f t="shared" si="184"/>
        <v>2</v>
      </c>
      <c r="O774" s="38">
        <f t="shared" si="185"/>
        <v>1</v>
      </c>
      <c r="P774" s="48">
        <v>9.98</v>
      </c>
      <c r="Q774" s="46">
        <v>18</v>
      </c>
      <c r="R774" s="46" t="s">
        <v>3373</v>
      </c>
      <c r="S774" s="48">
        <v>11.33</v>
      </c>
      <c r="T774" s="46">
        <v>30</v>
      </c>
      <c r="U774" s="46" t="s">
        <v>3372</v>
      </c>
      <c r="V774" s="48">
        <f t="shared" si="186"/>
        <v>10.655000000000001</v>
      </c>
      <c r="W774" s="46">
        <f t="shared" si="187"/>
        <v>60</v>
      </c>
      <c r="X774" s="46">
        <f t="shared" si="188"/>
        <v>1</v>
      </c>
      <c r="Y774" s="46">
        <f t="shared" si="189"/>
        <v>1</v>
      </c>
      <c r="Z774" s="46">
        <f t="shared" si="190"/>
        <v>3</v>
      </c>
      <c r="AA774" s="46">
        <f t="shared" si="191"/>
        <v>2</v>
      </c>
      <c r="AB774" s="46">
        <f t="shared" si="192"/>
        <v>5</v>
      </c>
      <c r="AC774" s="48">
        <f t="shared" si="196"/>
        <v>0.95</v>
      </c>
      <c r="AD774" s="48">
        <f t="shared" si="193"/>
        <v>10.327500000000001</v>
      </c>
      <c r="AE774" s="48">
        <f t="shared" si="194"/>
        <v>9.8111250000000005</v>
      </c>
      <c r="AF774" s="46">
        <f t="shared" si="195"/>
        <v>120</v>
      </c>
      <c r="AG774" s="128" t="s">
        <v>3451</v>
      </c>
      <c r="AH774" s="128" t="s">
        <v>3452</v>
      </c>
      <c r="AI774" s="128" t="s">
        <v>3456</v>
      </c>
      <c r="AJ774" s="128" t="s">
        <v>3454</v>
      </c>
      <c r="AK774" s="128" t="s">
        <v>3457</v>
      </c>
      <c r="AL774" s="128" t="s">
        <v>3453</v>
      </c>
      <c r="AM774" s="128" t="s">
        <v>3455</v>
      </c>
      <c r="AN774" s="128" t="s">
        <v>3460</v>
      </c>
      <c r="AO774" s="128" t="s">
        <v>3459</v>
      </c>
      <c r="AP774" s="128" t="s">
        <v>3458</v>
      </c>
      <c r="AQ774" s="191"/>
    </row>
    <row r="775" spans="1:43" s="16" customFormat="1" ht="27.75">
      <c r="A775" s="43">
        <v>768</v>
      </c>
      <c r="B775" s="44" t="s">
        <v>2003</v>
      </c>
      <c r="C775" s="44" t="s">
        <v>2004</v>
      </c>
      <c r="D775" s="45" t="s">
        <v>2005</v>
      </c>
      <c r="E775" s="38">
        <v>20</v>
      </c>
      <c r="F775" s="48">
        <v>10.45</v>
      </c>
      <c r="G775" s="46">
        <v>30</v>
      </c>
      <c r="H775" s="46" t="s">
        <v>3372</v>
      </c>
      <c r="I775" s="48">
        <v>9.5500000000000007</v>
      </c>
      <c r="J775" s="46">
        <v>18</v>
      </c>
      <c r="K775" s="46" t="s">
        <v>3373</v>
      </c>
      <c r="L775" s="84">
        <f t="shared" ref="L775:L838" si="197">(F775+I775)/2</f>
        <v>10</v>
      </c>
      <c r="M775" s="38">
        <f t="shared" ref="M775:M838" si="198">IF(L775&gt;=10,60,G775+J775)</f>
        <v>60</v>
      </c>
      <c r="N775" s="38">
        <f t="shared" ref="N775:N838" si="199">IF(H775="ACC",0,1)+IF(K775="ACC",0,1)</f>
        <v>1</v>
      </c>
      <c r="O775" s="38">
        <f t="shared" ref="O775:O838" si="200">IF(F775&lt;10,1,(IF(I775&lt;10,1,0)))</f>
        <v>1</v>
      </c>
      <c r="P775" s="48">
        <v>10.08</v>
      </c>
      <c r="Q775" s="46">
        <v>30</v>
      </c>
      <c r="R775" s="46" t="s">
        <v>3373</v>
      </c>
      <c r="S775" s="48">
        <v>11.79</v>
      </c>
      <c r="T775" s="46">
        <v>30</v>
      </c>
      <c r="U775" s="46" t="s">
        <v>3372</v>
      </c>
      <c r="V775" s="48">
        <f t="shared" ref="V775:V836" si="201">(P775+S775)/2</f>
        <v>10.934999999999999</v>
      </c>
      <c r="W775" s="46">
        <f t="shared" ref="W775:W835" si="202">IF(V775&gt;=10,60,Q775+T775)</f>
        <v>60</v>
      </c>
      <c r="X775" s="46">
        <f t="shared" ref="X775:X835" si="203">IF(R775="ACC",0,1)+IF(U775="ACC",0,1)</f>
        <v>1</v>
      </c>
      <c r="Y775" s="46">
        <f t="shared" ref="Y775:Y835" si="204">IF(P775&lt;10,1,(IF(S775&lt;10,1,0)))</f>
        <v>0</v>
      </c>
      <c r="Z775" s="46">
        <f t="shared" ref="Z775:Z838" si="205">N775+X775</f>
        <v>2</v>
      </c>
      <c r="AA775" s="46">
        <f t="shared" ref="AA775:AA838" si="206">O775+Y775</f>
        <v>1</v>
      </c>
      <c r="AB775" s="46">
        <f t="shared" ref="AB775:AB838" si="207">Z775+AA775</f>
        <v>3</v>
      </c>
      <c r="AC775" s="48">
        <f t="shared" si="196"/>
        <v>0.97</v>
      </c>
      <c r="AD775" s="48">
        <f t="shared" ref="AD775:AD838" si="208">AVERAGE(L775,V775)</f>
        <v>10.467499999999999</v>
      </c>
      <c r="AE775" s="48">
        <f t="shared" ref="AE775:AE838" si="209">AC775*AD775</f>
        <v>10.153474999999998</v>
      </c>
      <c r="AF775" s="46">
        <f t="shared" ref="AF775:AF838" si="210">M775+W775</f>
        <v>120</v>
      </c>
      <c r="AG775" s="128" t="s">
        <v>3454</v>
      </c>
      <c r="AH775" s="128" t="s">
        <v>3451</v>
      </c>
      <c r="AI775" s="128" t="s">
        <v>3456</v>
      </c>
      <c r="AJ775" s="128" t="s">
        <v>3452</v>
      </c>
      <c r="AK775" s="128" t="s">
        <v>3453</v>
      </c>
      <c r="AL775" s="128" t="s">
        <v>3457</v>
      </c>
      <c r="AM775" s="128" t="s">
        <v>3455</v>
      </c>
      <c r="AN775" s="128" t="s">
        <v>3460</v>
      </c>
      <c r="AO775" s="128" t="s">
        <v>3459</v>
      </c>
      <c r="AP775" s="128" t="s">
        <v>3458</v>
      </c>
      <c r="AQ775" s="191"/>
    </row>
    <row r="776" spans="1:43" s="16" customFormat="1" ht="27.75">
      <c r="A776" s="43">
        <v>769</v>
      </c>
      <c r="B776" s="44" t="s">
        <v>2006</v>
      </c>
      <c r="C776" s="44" t="s">
        <v>3399</v>
      </c>
      <c r="D776" s="45" t="s">
        <v>2007</v>
      </c>
      <c r="E776" s="38">
        <v>20</v>
      </c>
      <c r="F776" s="48">
        <v>10.11</v>
      </c>
      <c r="G776" s="46">
        <v>30</v>
      </c>
      <c r="H776" s="46" t="s">
        <v>3372</v>
      </c>
      <c r="I776" s="48">
        <v>10.56</v>
      </c>
      <c r="J776" s="46">
        <v>30</v>
      </c>
      <c r="K776" s="46" t="s">
        <v>3373</v>
      </c>
      <c r="L776" s="84">
        <f t="shared" si="197"/>
        <v>10.335000000000001</v>
      </c>
      <c r="M776" s="38">
        <f t="shared" si="198"/>
        <v>60</v>
      </c>
      <c r="N776" s="38">
        <f t="shared" si="199"/>
        <v>1</v>
      </c>
      <c r="O776" s="38">
        <f t="shared" si="200"/>
        <v>0</v>
      </c>
      <c r="P776" s="48">
        <v>11.48</v>
      </c>
      <c r="Q776" s="46">
        <v>30</v>
      </c>
      <c r="R776" s="46" t="s">
        <v>3372</v>
      </c>
      <c r="S776" s="48">
        <v>14.52</v>
      </c>
      <c r="T776" s="46">
        <v>30</v>
      </c>
      <c r="U776" s="46" t="s">
        <v>3372</v>
      </c>
      <c r="V776" s="48">
        <f t="shared" si="201"/>
        <v>13</v>
      </c>
      <c r="W776" s="46">
        <f t="shared" si="202"/>
        <v>60</v>
      </c>
      <c r="X776" s="46">
        <f t="shared" si="203"/>
        <v>0</v>
      </c>
      <c r="Y776" s="46">
        <f t="shared" si="204"/>
        <v>0</v>
      </c>
      <c r="Z776" s="46">
        <f t="shared" si="205"/>
        <v>1</v>
      </c>
      <c r="AA776" s="46">
        <f t="shared" si="206"/>
        <v>0</v>
      </c>
      <c r="AB776" s="46">
        <f t="shared" si="207"/>
        <v>1</v>
      </c>
      <c r="AC776" s="48">
        <f t="shared" si="196"/>
        <v>0.99</v>
      </c>
      <c r="AD776" s="48">
        <f t="shared" si="208"/>
        <v>11.6675</v>
      </c>
      <c r="AE776" s="48">
        <f t="shared" si="209"/>
        <v>11.550825</v>
      </c>
      <c r="AF776" s="46">
        <f t="shared" si="210"/>
        <v>120</v>
      </c>
      <c r="AG776" s="128" t="s">
        <v>3453</v>
      </c>
      <c r="AH776" s="128" t="s">
        <v>3452</v>
      </c>
      <c r="AI776" s="128" t="s">
        <v>3451</v>
      </c>
      <c r="AJ776" s="128" t="s">
        <v>3456</v>
      </c>
      <c r="AK776" s="128" t="s">
        <v>3454</v>
      </c>
      <c r="AL776" s="128" t="s">
        <v>3460</v>
      </c>
      <c r="AM776" s="128" t="s">
        <v>3455</v>
      </c>
      <c r="AN776" s="128" t="s">
        <v>3457</v>
      </c>
      <c r="AO776" s="128" t="s">
        <v>3459</v>
      </c>
      <c r="AP776" s="128" t="s">
        <v>3458</v>
      </c>
      <c r="AQ776" s="191"/>
    </row>
    <row r="777" spans="1:43" s="16" customFormat="1" ht="27.75">
      <c r="A777" s="43">
        <v>770</v>
      </c>
      <c r="B777" s="37" t="s">
        <v>2008</v>
      </c>
      <c r="C777" s="37" t="s">
        <v>1329</v>
      </c>
      <c r="D777" s="45" t="s">
        <v>2009</v>
      </c>
      <c r="E777" s="38">
        <v>20</v>
      </c>
      <c r="F777" s="48">
        <v>10.71</v>
      </c>
      <c r="G777" s="46">
        <v>30</v>
      </c>
      <c r="H777" s="46" t="s">
        <v>3372</v>
      </c>
      <c r="I777" s="48">
        <v>10</v>
      </c>
      <c r="J777" s="46">
        <v>30</v>
      </c>
      <c r="K777" s="46" t="s">
        <v>3373</v>
      </c>
      <c r="L777" s="84">
        <f t="shared" si="197"/>
        <v>10.355</v>
      </c>
      <c r="M777" s="38">
        <f t="shared" si="198"/>
        <v>60</v>
      </c>
      <c r="N777" s="38">
        <f t="shared" si="199"/>
        <v>1</v>
      </c>
      <c r="O777" s="38">
        <f t="shared" si="200"/>
        <v>0</v>
      </c>
      <c r="P777" s="48">
        <v>10.39</v>
      </c>
      <c r="Q777" s="46">
        <v>30</v>
      </c>
      <c r="R777" s="46" t="s">
        <v>3372</v>
      </c>
      <c r="S777" s="48">
        <v>13.22</v>
      </c>
      <c r="T777" s="46">
        <v>30</v>
      </c>
      <c r="U777" s="46" t="s">
        <v>3372</v>
      </c>
      <c r="V777" s="48">
        <f t="shared" si="201"/>
        <v>11.805</v>
      </c>
      <c r="W777" s="46">
        <f t="shared" si="202"/>
        <v>60</v>
      </c>
      <c r="X777" s="46">
        <f t="shared" si="203"/>
        <v>0</v>
      </c>
      <c r="Y777" s="46">
        <f t="shared" si="204"/>
        <v>0</v>
      </c>
      <c r="Z777" s="46">
        <f t="shared" si="205"/>
        <v>1</v>
      </c>
      <c r="AA777" s="46">
        <f t="shared" si="206"/>
        <v>0</v>
      </c>
      <c r="AB777" s="46">
        <f t="shared" si="207"/>
        <v>1</v>
      </c>
      <c r="AC777" s="48">
        <f>IF(AB777=0,0.93,IF(AB777=1,0.92,IF(AB777=2,0.91,IF(AB777=3,0.9,IF(AB777=4,0.89,IF(AB777=5,0.88,IF(AB777=6,0.87)))))))</f>
        <v>0.92</v>
      </c>
      <c r="AD777" s="48">
        <f t="shared" si="208"/>
        <v>11.08</v>
      </c>
      <c r="AE777" s="48">
        <f t="shared" si="209"/>
        <v>10.1936</v>
      </c>
      <c r="AF777" s="46">
        <f t="shared" si="210"/>
        <v>120</v>
      </c>
      <c r="AG777" s="128" t="s">
        <v>3456</v>
      </c>
      <c r="AH777" s="128" t="s">
        <v>3455</v>
      </c>
      <c r="AI777" s="128" t="s">
        <v>3454</v>
      </c>
      <c r="AJ777" s="128" t="s">
        <v>3452</v>
      </c>
      <c r="AK777" s="128" t="s">
        <v>3460</v>
      </c>
      <c r="AL777" s="128" t="s">
        <v>3451</v>
      </c>
      <c r="AM777" s="128" t="s">
        <v>3459</v>
      </c>
      <c r="AN777" s="128" t="s">
        <v>3453</v>
      </c>
      <c r="AO777" s="128" t="s">
        <v>3458</v>
      </c>
      <c r="AP777" s="128" t="s">
        <v>3457</v>
      </c>
      <c r="AQ777" s="191"/>
    </row>
    <row r="778" spans="1:43" s="16" customFormat="1" ht="27.75">
      <c r="A778" s="43">
        <v>771</v>
      </c>
      <c r="B778" s="44" t="s">
        <v>2010</v>
      </c>
      <c r="C778" s="44" t="s">
        <v>2011</v>
      </c>
      <c r="D778" s="45" t="s">
        <v>2012</v>
      </c>
      <c r="E778" s="38">
        <v>20</v>
      </c>
      <c r="F778" s="48">
        <v>12.14</v>
      </c>
      <c r="G778" s="46">
        <v>30</v>
      </c>
      <c r="H778" s="46" t="s">
        <v>3372</v>
      </c>
      <c r="I778" s="48">
        <v>7.89</v>
      </c>
      <c r="J778" s="46">
        <v>2</v>
      </c>
      <c r="K778" s="46" t="s">
        <v>3372</v>
      </c>
      <c r="L778" s="84">
        <f t="shared" si="197"/>
        <v>10.015000000000001</v>
      </c>
      <c r="M778" s="38">
        <f t="shared" si="198"/>
        <v>60</v>
      </c>
      <c r="N778" s="38">
        <f t="shared" si="199"/>
        <v>0</v>
      </c>
      <c r="O778" s="38">
        <f t="shared" si="200"/>
        <v>1</v>
      </c>
      <c r="P778" s="48">
        <v>10.35</v>
      </c>
      <c r="Q778" s="46">
        <v>30</v>
      </c>
      <c r="R778" s="46" t="s">
        <v>3373</v>
      </c>
      <c r="S778" s="48">
        <v>12.18</v>
      </c>
      <c r="T778" s="46">
        <v>30</v>
      </c>
      <c r="U778" s="46" t="s">
        <v>3373</v>
      </c>
      <c r="V778" s="48">
        <f t="shared" si="201"/>
        <v>11.265000000000001</v>
      </c>
      <c r="W778" s="46">
        <f t="shared" si="202"/>
        <v>60</v>
      </c>
      <c r="X778" s="46">
        <f t="shared" si="203"/>
        <v>2</v>
      </c>
      <c r="Y778" s="46">
        <f t="shared" si="204"/>
        <v>0</v>
      </c>
      <c r="Z778" s="46">
        <f t="shared" si="205"/>
        <v>2</v>
      </c>
      <c r="AA778" s="46">
        <f t="shared" si="206"/>
        <v>1</v>
      </c>
      <c r="AB778" s="46">
        <f t="shared" si="207"/>
        <v>3</v>
      </c>
      <c r="AC778" s="48">
        <f>IF(AB778=0,1,IF(AB778=1,0.99,IF(AB778=2,0.98,IF(AB778=3,0.97,IF(AB778=4,0.96,IF(AB778=5,0.95,IF(AB778=6,0.94)))))))</f>
        <v>0.97</v>
      </c>
      <c r="AD778" s="48">
        <f t="shared" si="208"/>
        <v>10.64</v>
      </c>
      <c r="AE778" s="48">
        <f t="shared" si="209"/>
        <v>10.3208</v>
      </c>
      <c r="AF778" s="46">
        <f t="shared" si="210"/>
        <v>120</v>
      </c>
      <c r="AG778" s="128" t="s">
        <v>3451</v>
      </c>
      <c r="AH778" s="128" t="s">
        <v>3457</v>
      </c>
      <c r="AI778" s="128" t="s">
        <v>3452</v>
      </c>
      <c r="AJ778" s="128" t="s">
        <v>3454</v>
      </c>
      <c r="AK778" s="128" t="s">
        <v>3456</v>
      </c>
      <c r="AL778" s="128" t="s">
        <v>3453</v>
      </c>
      <c r="AM778" s="128" t="s">
        <v>3459</v>
      </c>
      <c r="AN778" s="128" t="s">
        <v>3455</v>
      </c>
      <c r="AO778" s="128" t="s">
        <v>3460</v>
      </c>
      <c r="AP778" s="128" t="s">
        <v>3458</v>
      </c>
      <c r="AQ778" s="191"/>
    </row>
    <row r="779" spans="1:43" s="16" customFormat="1" ht="27.75">
      <c r="A779" s="43">
        <v>772</v>
      </c>
      <c r="B779" s="44" t="s">
        <v>1613</v>
      </c>
      <c r="C779" s="44" t="s">
        <v>618</v>
      </c>
      <c r="D779" s="45" t="s">
        <v>2013</v>
      </c>
      <c r="E779" s="38">
        <v>20</v>
      </c>
      <c r="F779" s="48">
        <v>11.78</v>
      </c>
      <c r="G779" s="46">
        <v>30</v>
      </c>
      <c r="H779" s="46" t="s">
        <v>3372</v>
      </c>
      <c r="I779" s="48">
        <v>9.7899999999999991</v>
      </c>
      <c r="J779" s="46">
        <v>18</v>
      </c>
      <c r="K779" s="46" t="s">
        <v>3372</v>
      </c>
      <c r="L779" s="84">
        <f t="shared" si="197"/>
        <v>10.785</v>
      </c>
      <c r="M779" s="38">
        <f t="shared" si="198"/>
        <v>60</v>
      </c>
      <c r="N779" s="38">
        <f t="shared" si="199"/>
        <v>0</v>
      </c>
      <c r="O779" s="38">
        <f t="shared" si="200"/>
        <v>1</v>
      </c>
      <c r="P779" s="48">
        <v>11.7</v>
      </c>
      <c r="Q779" s="46">
        <v>30</v>
      </c>
      <c r="R779" s="46" t="s">
        <v>3372</v>
      </c>
      <c r="S779" s="48">
        <v>15.22</v>
      </c>
      <c r="T779" s="46">
        <v>30</v>
      </c>
      <c r="U779" s="46" t="s">
        <v>3372</v>
      </c>
      <c r="V779" s="48">
        <f t="shared" si="201"/>
        <v>13.46</v>
      </c>
      <c r="W779" s="46">
        <f t="shared" si="202"/>
        <v>60</v>
      </c>
      <c r="X779" s="46">
        <f t="shared" si="203"/>
        <v>0</v>
      </c>
      <c r="Y779" s="46">
        <f t="shared" si="204"/>
        <v>0</v>
      </c>
      <c r="Z779" s="46">
        <f t="shared" si="205"/>
        <v>0</v>
      </c>
      <c r="AA779" s="46">
        <f t="shared" si="206"/>
        <v>1</v>
      </c>
      <c r="AB779" s="46">
        <f t="shared" si="207"/>
        <v>1</v>
      </c>
      <c r="AC779" s="48">
        <f>IF(AB779=0,1,IF(AB779=1,0.99,IF(AB779=2,0.98,IF(AB779=3,0.97,IF(AB779=4,0.96,IF(AB779=5,0.95,IF(AB779=6,0.94)))))))</f>
        <v>0.99</v>
      </c>
      <c r="AD779" s="48">
        <f t="shared" si="208"/>
        <v>12.1225</v>
      </c>
      <c r="AE779" s="48">
        <f t="shared" si="209"/>
        <v>12.001275</v>
      </c>
      <c r="AF779" s="46">
        <f t="shared" si="210"/>
        <v>120</v>
      </c>
      <c r="AG779" s="128" t="s">
        <v>3456</v>
      </c>
      <c r="AH779" s="128" t="s">
        <v>3451</v>
      </c>
      <c r="AI779" s="128" t="s">
        <v>3452</v>
      </c>
      <c r="AJ779" s="128" t="s">
        <v>3453</v>
      </c>
      <c r="AK779" s="128" t="s">
        <v>3455</v>
      </c>
      <c r="AL779" s="128" t="s">
        <v>3454</v>
      </c>
      <c r="AM779" s="128" t="s">
        <v>3457</v>
      </c>
      <c r="AN779" s="128" t="s">
        <v>3460</v>
      </c>
      <c r="AO779" s="128" t="s">
        <v>3459</v>
      </c>
      <c r="AP779" s="128" t="s">
        <v>3458</v>
      </c>
      <c r="AQ779" s="191"/>
    </row>
    <row r="780" spans="1:43" s="16" customFormat="1" ht="27.75">
      <c r="A780" s="43">
        <v>773</v>
      </c>
      <c r="B780" s="37" t="s">
        <v>2014</v>
      </c>
      <c r="C780" s="37" t="s">
        <v>2015</v>
      </c>
      <c r="D780" s="38" t="s">
        <v>2016</v>
      </c>
      <c r="E780" s="38">
        <v>20</v>
      </c>
      <c r="F780" s="48">
        <v>11.5</v>
      </c>
      <c r="G780" s="46">
        <v>30</v>
      </c>
      <c r="H780" s="46" t="s">
        <v>3373</v>
      </c>
      <c r="I780" s="48">
        <v>10</v>
      </c>
      <c r="J780" s="46">
        <v>30</v>
      </c>
      <c r="K780" s="46" t="s">
        <v>3372</v>
      </c>
      <c r="L780" s="84">
        <f t="shared" si="197"/>
        <v>10.75</v>
      </c>
      <c r="M780" s="38">
        <f t="shared" si="198"/>
        <v>60</v>
      </c>
      <c r="N780" s="38">
        <f t="shared" si="199"/>
        <v>1</v>
      </c>
      <c r="O780" s="38">
        <f t="shared" si="200"/>
        <v>0</v>
      </c>
      <c r="P780" s="48">
        <v>11.31</v>
      </c>
      <c r="Q780" s="46">
        <v>30</v>
      </c>
      <c r="R780" s="46" t="s">
        <v>3372</v>
      </c>
      <c r="S780" s="48">
        <v>13.54</v>
      </c>
      <c r="T780" s="46">
        <v>30</v>
      </c>
      <c r="U780" s="46" t="s">
        <v>3372</v>
      </c>
      <c r="V780" s="48">
        <f t="shared" si="201"/>
        <v>12.425000000000001</v>
      </c>
      <c r="W780" s="46">
        <f t="shared" si="202"/>
        <v>60</v>
      </c>
      <c r="X780" s="46">
        <f t="shared" si="203"/>
        <v>0</v>
      </c>
      <c r="Y780" s="46">
        <f t="shared" si="204"/>
        <v>0</v>
      </c>
      <c r="Z780" s="46">
        <f t="shared" si="205"/>
        <v>1</v>
      </c>
      <c r="AA780" s="46">
        <f t="shared" si="206"/>
        <v>0</v>
      </c>
      <c r="AB780" s="46">
        <f t="shared" si="207"/>
        <v>1</v>
      </c>
      <c r="AC780" s="48">
        <f>IF(AB780=0,1,IF(AB780=1,0.99,IF(AB780=2,0.98,IF(AB780=3,0.97,IF(AB780=4,0.96,IF(AB780=5,0.95,IF(AB780=6,0.94)))))))</f>
        <v>0.99</v>
      </c>
      <c r="AD780" s="48">
        <f t="shared" si="208"/>
        <v>11.5875</v>
      </c>
      <c r="AE780" s="48">
        <f t="shared" si="209"/>
        <v>11.471625</v>
      </c>
      <c r="AF780" s="46">
        <f t="shared" si="210"/>
        <v>120</v>
      </c>
      <c r="AG780" s="128" t="s">
        <v>3453</v>
      </c>
      <c r="AH780" s="128" t="s">
        <v>3451</v>
      </c>
      <c r="AI780" s="128" t="s">
        <v>3456</v>
      </c>
      <c r="AJ780" s="128" t="s">
        <v>3455</v>
      </c>
      <c r="AK780" s="128" t="s">
        <v>3454</v>
      </c>
      <c r="AL780" s="128" t="s">
        <v>3452</v>
      </c>
      <c r="AM780" s="128" t="s">
        <v>3460</v>
      </c>
      <c r="AN780" s="128" t="s">
        <v>3457</v>
      </c>
      <c r="AO780" s="128" t="s">
        <v>3459</v>
      </c>
      <c r="AP780" s="128" t="s">
        <v>3458</v>
      </c>
      <c r="AQ780" s="191"/>
    </row>
    <row r="781" spans="1:43" s="16" customFormat="1" ht="27.75">
      <c r="A781" s="43">
        <v>774</v>
      </c>
      <c r="B781" s="44" t="s">
        <v>645</v>
      </c>
      <c r="C781" s="44" t="s">
        <v>189</v>
      </c>
      <c r="D781" s="45" t="s">
        <v>2017</v>
      </c>
      <c r="E781" s="38">
        <v>20</v>
      </c>
      <c r="F781" s="48">
        <v>10.55</v>
      </c>
      <c r="G781" s="46">
        <v>30</v>
      </c>
      <c r="H781" s="46" t="s">
        <v>3372</v>
      </c>
      <c r="I781" s="48">
        <v>11.38</v>
      </c>
      <c r="J781" s="46">
        <v>30</v>
      </c>
      <c r="K781" s="46" t="s">
        <v>3373</v>
      </c>
      <c r="L781" s="84">
        <f t="shared" si="197"/>
        <v>10.965</v>
      </c>
      <c r="M781" s="38">
        <f t="shared" si="198"/>
        <v>60</v>
      </c>
      <c r="N781" s="38">
        <f t="shared" si="199"/>
        <v>1</v>
      </c>
      <c r="O781" s="38">
        <f t="shared" si="200"/>
        <v>0</v>
      </c>
      <c r="P781" s="48">
        <v>11.2</v>
      </c>
      <c r="Q781" s="46">
        <v>30</v>
      </c>
      <c r="R781" s="46" t="s">
        <v>3372</v>
      </c>
      <c r="S781" s="48">
        <v>12.04</v>
      </c>
      <c r="T781" s="46">
        <v>30</v>
      </c>
      <c r="U781" s="46" t="s">
        <v>3372</v>
      </c>
      <c r="V781" s="48">
        <f t="shared" si="201"/>
        <v>11.62</v>
      </c>
      <c r="W781" s="46">
        <f t="shared" si="202"/>
        <v>60</v>
      </c>
      <c r="X781" s="46">
        <f t="shared" si="203"/>
        <v>0</v>
      </c>
      <c r="Y781" s="46">
        <f t="shared" si="204"/>
        <v>0</v>
      </c>
      <c r="Z781" s="46">
        <f t="shared" si="205"/>
        <v>1</v>
      </c>
      <c r="AA781" s="46">
        <f t="shared" si="206"/>
        <v>0</v>
      </c>
      <c r="AB781" s="46">
        <f t="shared" si="207"/>
        <v>1</v>
      </c>
      <c r="AC781" s="48">
        <f>IF(AB781=0,1,IF(AB781=1,0.99,IF(AB781=2,0.98,IF(AB781=3,0.97,IF(AB781=4,0.96,IF(AB781=5,0.95,IF(AB781=6,0.94)))))))</f>
        <v>0.99</v>
      </c>
      <c r="AD781" s="48">
        <f t="shared" si="208"/>
        <v>11.2925</v>
      </c>
      <c r="AE781" s="48">
        <f t="shared" si="209"/>
        <v>11.179575</v>
      </c>
      <c r="AF781" s="46">
        <f t="shared" si="210"/>
        <v>120</v>
      </c>
      <c r="AG781" s="128" t="s">
        <v>3451</v>
      </c>
      <c r="AH781" s="128" t="s">
        <v>3456</v>
      </c>
      <c r="AI781" s="128" t="s">
        <v>3453</v>
      </c>
      <c r="AJ781" s="128" t="s">
        <v>3455</v>
      </c>
      <c r="AK781" s="128" t="s">
        <v>3452</v>
      </c>
      <c r="AL781" s="128" t="s">
        <v>3454</v>
      </c>
      <c r="AM781" s="128" t="s">
        <v>3460</v>
      </c>
      <c r="AN781" s="128" t="s">
        <v>3457</v>
      </c>
      <c r="AO781" s="128" t="s">
        <v>3459</v>
      </c>
      <c r="AP781" s="128" t="s">
        <v>3458</v>
      </c>
      <c r="AQ781" s="191"/>
    </row>
    <row r="782" spans="1:43" s="16" customFormat="1" ht="27.75">
      <c r="A782" s="43">
        <v>775</v>
      </c>
      <c r="B782" s="73" t="s">
        <v>2018</v>
      </c>
      <c r="C782" s="73" t="s">
        <v>351</v>
      </c>
      <c r="D782" s="45" t="s">
        <v>2019</v>
      </c>
      <c r="E782" s="38">
        <v>20</v>
      </c>
      <c r="F782" s="48">
        <v>10.01</v>
      </c>
      <c r="G782" s="46">
        <v>30</v>
      </c>
      <c r="H782" s="46" t="s">
        <v>3373</v>
      </c>
      <c r="I782" s="48">
        <v>9.99</v>
      </c>
      <c r="J782" s="46">
        <v>10</v>
      </c>
      <c r="K782" s="46" t="s">
        <v>3373</v>
      </c>
      <c r="L782" s="84">
        <f t="shared" si="197"/>
        <v>10</v>
      </c>
      <c r="M782" s="38">
        <f t="shared" si="198"/>
        <v>60</v>
      </c>
      <c r="N782" s="38">
        <f t="shared" si="199"/>
        <v>2</v>
      </c>
      <c r="O782" s="38">
        <f t="shared" si="200"/>
        <v>1</v>
      </c>
      <c r="P782" s="48" t="s">
        <v>3509</v>
      </c>
      <c r="Q782" s="46" t="s">
        <v>3509</v>
      </c>
      <c r="R782" s="46" t="s">
        <v>3509</v>
      </c>
      <c r="S782" s="48">
        <v>11.37</v>
      </c>
      <c r="T782" s="46">
        <v>30</v>
      </c>
      <c r="U782" s="46" t="s">
        <v>3372</v>
      </c>
      <c r="V782" s="48" t="e">
        <f t="shared" si="201"/>
        <v>#VALUE!</v>
      </c>
      <c r="W782" s="46" t="e">
        <f t="shared" si="202"/>
        <v>#VALUE!</v>
      </c>
      <c r="X782" s="46">
        <f t="shared" si="203"/>
        <v>1</v>
      </c>
      <c r="Y782" s="46">
        <f t="shared" si="204"/>
        <v>0</v>
      </c>
      <c r="Z782" s="46">
        <f t="shared" si="205"/>
        <v>3</v>
      </c>
      <c r="AA782" s="46">
        <f t="shared" si="206"/>
        <v>1</v>
      </c>
      <c r="AB782" s="46">
        <f t="shared" si="207"/>
        <v>4</v>
      </c>
      <c r="AC782" s="48">
        <f>IF(AB782=0,0.86,IF(AB782=1,0.85,IF(AB782=2,0.84,IF(AB782=3,0.83,IF(AB782=4,0.82,IF(AB782=5,0.81,IF(AB782=6,0.8)))))))</f>
        <v>0.82</v>
      </c>
      <c r="AD782" s="48" t="e">
        <f t="shared" si="208"/>
        <v>#VALUE!</v>
      </c>
      <c r="AE782" s="48" t="e">
        <f t="shared" si="209"/>
        <v>#VALUE!</v>
      </c>
      <c r="AF782" s="46" t="e">
        <f t="shared" si="210"/>
        <v>#VALUE!</v>
      </c>
      <c r="AG782" s="128" t="s">
        <v>3451</v>
      </c>
      <c r="AH782" s="128" t="s">
        <v>3452</v>
      </c>
      <c r="AI782" s="128" t="s">
        <v>3453</v>
      </c>
      <c r="AJ782" s="128" t="s">
        <v>3454</v>
      </c>
      <c r="AK782" s="128" t="s">
        <v>3456</v>
      </c>
      <c r="AL782" s="128" t="s">
        <v>3460</v>
      </c>
      <c r="AM782" s="128" t="s">
        <v>3455</v>
      </c>
      <c r="AN782" s="128" t="s">
        <v>3457</v>
      </c>
      <c r="AO782" s="128" t="s">
        <v>3459</v>
      </c>
      <c r="AP782" s="128" t="s">
        <v>3458</v>
      </c>
      <c r="AQ782" s="191"/>
    </row>
    <row r="783" spans="1:43" s="16" customFormat="1" ht="27.75">
      <c r="A783" s="43">
        <v>776</v>
      </c>
      <c r="B783" s="44" t="s">
        <v>2020</v>
      </c>
      <c r="C783" s="44" t="s">
        <v>2021</v>
      </c>
      <c r="D783" s="45" t="s">
        <v>2022</v>
      </c>
      <c r="E783" s="38">
        <v>20</v>
      </c>
      <c r="F783" s="48">
        <v>10.96</v>
      </c>
      <c r="G783" s="46">
        <v>30</v>
      </c>
      <c r="H783" s="46" t="s">
        <v>3372</v>
      </c>
      <c r="I783" s="48">
        <v>9.64</v>
      </c>
      <c r="J783" s="46">
        <v>17</v>
      </c>
      <c r="K783" s="46" t="s">
        <v>3372</v>
      </c>
      <c r="L783" s="84">
        <f t="shared" si="197"/>
        <v>10.3</v>
      </c>
      <c r="M783" s="38">
        <f t="shared" si="198"/>
        <v>60</v>
      </c>
      <c r="N783" s="38">
        <f t="shared" si="199"/>
        <v>0</v>
      </c>
      <c r="O783" s="38">
        <f t="shared" si="200"/>
        <v>1</v>
      </c>
      <c r="P783" s="48">
        <v>10.87</v>
      </c>
      <c r="Q783" s="46">
        <v>30</v>
      </c>
      <c r="R783" s="46" t="s">
        <v>3372</v>
      </c>
      <c r="S783" s="48">
        <v>14.74</v>
      </c>
      <c r="T783" s="46">
        <v>30</v>
      </c>
      <c r="U783" s="46" t="s">
        <v>3372</v>
      </c>
      <c r="V783" s="48">
        <f t="shared" si="201"/>
        <v>12.805</v>
      </c>
      <c r="W783" s="46">
        <f t="shared" si="202"/>
        <v>60</v>
      </c>
      <c r="X783" s="46">
        <f t="shared" si="203"/>
        <v>0</v>
      </c>
      <c r="Y783" s="46">
        <f t="shared" si="204"/>
        <v>0</v>
      </c>
      <c r="Z783" s="46">
        <f t="shared" si="205"/>
        <v>0</v>
      </c>
      <c r="AA783" s="46">
        <f t="shared" si="206"/>
        <v>1</v>
      </c>
      <c r="AB783" s="46">
        <f t="shared" si="207"/>
        <v>1</v>
      </c>
      <c r="AC783" s="48">
        <f>IF(AB783=0,0.93,IF(AB783=1,0.92,IF(AB783=2,0.91,IF(AB783=3,0.9,IF(AB783=4,0.89,IF(AB783=5,0.88,IF(AB783=6,0.87)))))))</f>
        <v>0.92</v>
      </c>
      <c r="AD783" s="48">
        <f t="shared" si="208"/>
        <v>11.5525</v>
      </c>
      <c r="AE783" s="48">
        <f t="shared" si="209"/>
        <v>10.628300000000001</v>
      </c>
      <c r="AF783" s="46">
        <f t="shared" si="210"/>
        <v>120</v>
      </c>
      <c r="AG783" s="128" t="s">
        <v>3453</v>
      </c>
      <c r="AH783" s="128" t="s">
        <v>3454</v>
      </c>
      <c r="AI783" s="128" t="s">
        <v>3452</v>
      </c>
      <c r="AJ783" s="128" t="s">
        <v>3451</v>
      </c>
      <c r="AK783" s="128" t="s">
        <v>3456</v>
      </c>
      <c r="AL783" s="128" t="s">
        <v>3460</v>
      </c>
      <c r="AM783" s="128" t="s">
        <v>3455</v>
      </c>
      <c r="AN783" s="128" t="s">
        <v>3457</v>
      </c>
      <c r="AO783" s="128" t="s">
        <v>3459</v>
      </c>
      <c r="AP783" s="128" t="s">
        <v>3458</v>
      </c>
      <c r="AQ783" s="191"/>
    </row>
    <row r="784" spans="1:43" s="16" customFormat="1" ht="27.75">
      <c r="A784" s="43">
        <v>777</v>
      </c>
      <c r="B784" s="37" t="s">
        <v>2023</v>
      </c>
      <c r="C784" s="37" t="s">
        <v>2024</v>
      </c>
      <c r="D784" s="45" t="s">
        <v>2025</v>
      </c>
      <c r="E784" s="38">
        <v>20</v>
      </c>
      <c r="F784" s="48">
        <v>10.53</v>
      </c>
      <c r="G784" s="46">
        <v>30</v>
      </c>
      <c r="H784" s="46" t="s">
        <v>3372</v>
      </c>
      <c r="I784" s="48">
        <v>10.11</v>
      </c>
      <c r="J784" s="46">
        <v>30</v>
      </c>
      <c r="K784" s="46" t="s">
        <v>3372</v>
      </c>
      <c r="L784" s="84">
        <f t="shared" si="197"/>
        <v>10.32</v>
      </c>
      <c r="M784" s="38">
        <f t="shared" si="198"/>
        <v>60</v>
      </c>
      <c r="N784" s="38">
        <f t="shared" si="199"/>
        <v>0</v>
      </c>
      <c r="O784" s="38">
        <f t="shared" si="200"/>
        <v>0</v>
      </c>
      <c r="P784" s="48">
        <v>9.51</v>
      </c>
      <c r="Q784" s="46">
        <v>18</v>
      </c>
      <c r="R784" s="46" t="s">
        <v>3373</v>
      </c>
      <c r="S784" s="48">
        <v>11.96</v>
      </c>
      <c r="T784" s="46">
        <v>30</v>
      </c>
      <c r="U784" s="46" t="s">
        <v>3372</v>
      </c>
      <c r="V784" s="48">
        <f t="shared" si="201"/>
        <v>10.734999999999999</v>
      </c>
      <c r="W784" s="46">
        <f t="shared" si="202"/>
        <v>60</v>
      </c>
      <c r="X784" s="46">
        <f t="shared" si="203"/>
        <v>1</v>
      </c>
      <c r="Y784" s="46">
        <f t="shared" si="204"/>
        <v>1</v>
      </c>
      <c r="Z784" s="46">
        <f t="shared" si="205"/>
        <v>1</v>
      </c>
      <c r="AA784" s="46">
        <f t="shared" si="206"/>
        <v>1</v>
      </c>
      <c r="AB784" s="46">
        <f t="shared" si="207"/>
        <v>2</v>
      </c>
      <c r="AC784" s="48">
        <f>IF(AB784=0,0.93,IF(AB784=1,0.92,IF(AB784=2,0.91,IF(AB784=3,0.9,IF(AB784=4,0.89,IF(AB784=5,0.88,IF(AB784=6,0.87)))))))</f>
        <v>0.91</v>
      </c>
      <c r="AD784" s="48">
        <f t="shared" si="208"/>
        <v>10.5275</v>
      </c>
      <c r="AE784" s="48">
        <f t="shared" si="209"/>
        <v>9.5800250000000009</v>
      </c>
      <c r="AF784" s="46">
        <f t="shared" si="210"/>
        <v>120</v>
      </c>
      <c r="AG784" s="128" t="s">
        <v>3456</v>
      </c>
      <c r="AH784" s="128" t="s">
        <v>3455</v>
      </c>
      <c r="AI784" s="128" t="s">
        <v>3452</v>
      </c>
      <c r="AJ784" s="128" t="s">
        <v>3454</v>
      </c>
      <c r="AK784" s="128" t="s">
        <v>3451</v>
      </c>
      <c r="AL784" s="128" t="s">
        <v>3460</v>
      </c>
      <c r="AM784" s="128" t="s">
        <v>3459</v>
      </c>
      <c r="AN784" s="128" t="s">
        <v>3458</v>
      </c>
      <c r="AO784" s="128" t="s">
        <v>3457</v>
      </c>
      <c r="AP784" s="128" t="s">
        <v>3453</v>
      </c>
      <c r="AQ784" s="191"/>
    </row>
    <row r="785" spans="1:43" s="16" customFormat="1" ht="27.75">
      <c r="A785" s="43">
        <v>778</v>
      </c>
      <c r="B785" s="37" t="s">
        <v>2026</v>
      </c>
      <c r="C785" s="37" t="s">
        <v>2027</v>
      </c>
      <c r="D785" s="45" t="s">
        <v>2028</v>
      </c>
      <c r="E785" s="38">
        <v>20</v>
      </c>
      <c r="F785" s="48">
        <v>10.83</v>
      </c>
      <c r="G785" s="46">
        <v>30</v>
      </c>
      <c r="H785" s="46" t="s">
        <v>3373</v>
      </c>
      <c r="I785" s="48">
        <v>9.18</v>
      </c>
      <c r="J785" s="46">
        <v>16</v>
      </c>
      <c r="K785" s="46" t="s">
        <v>3373</v>
      </c>
      <c r="L785" s="84">
        <f t="shared" si="197"/>
        <v>10.004999999999999</v>
      </c>
      <c r="M785" s="38">
        <f t="shared" si="198"/>
        <v>60</v>
      </c>
      <c r="N785" s="38">
        <f t="shared" si="199"/>
        <v>2</v>
      </c>
      <c r="O785" s="38">
        <f t="shared" si="200"/>
        <v>1</v>
      </c>
      <c r="P785" s="48">
        <v>9.8800000000000008</v>
      </c>
      <c r="Q785" s="46">
        <v>18</v>
      </c>
      <c r="R785" s="46" t="s">
        <v>3373</v>
      </c>
      <c r="S785" s="48">
        <v>13.21</v>
      </c>
      <c r="T785" s="46">
        <v>30</v>
      </c>
      <c r="U785" s="46" t="s">
        <v>3373</v>
      </c>
      <c r="V785" s="48">
        <f t="shared" si="201"/>
        <v>11.545000000000002</v>
      </c>
      <c r="W785" s="46">
        <f t="shared" si="202"/>
        <v>60</v>
      </c>
      <c r="X785" s="46">
        <f t="shared" si="203"/>
        <v>2</v>
      </c>
      <c r="Y785" s="46">
        <f t="shared" si="204"/>
        <v>1</v>
      </c>
      <c r="Z785" s="46">
        <f t="shared" si="205"/>
        <v>4</v>
      </c>
      <c r="AA785" s="46">
        <f t="shared" si="206"/>
        <v>2</v>
      </c>
      <c r="AB785" s="46">
        <f t="shared" si="207"/>
        <v>6</v>
      </c>
      <c r="AC785" s="48">
        <f>IF(AB785=0,0.79,IF(AB785=1,0.78,IF(AB785=2,0.77,IF(AB785=3,0.76,IF(AB785=4,0.75,IF(AB785=5,0.74,IF(AB785=6,0.73)))))))</f>
        <v>0.73</v>
      </c>
      <c r="AD785" s="48">
        <f t="shared" si="208"/>
        <v>10.775</v>
      </c>
      <c r="AE785" s="48">
        <f t="shared" si="209"/>
        <v>7.8657500000000002</v>
      </c>
      <c r="AF785" s="46">
        <f t="shared" si="210"/>
        <v>120</v>
      </c>
      <c r="AG785" s="128" t="s">
        <v>3451</v>
      </c>
      <c r="AH785" s="128" t="s">
        <v>3452</v>
      </c>
      <c r="AI785" s="128" t="s">
        <v>3453</v>
      </c>
      <c r="AJ785" s="128" t="s">
        <v>3454</v>
      </c>
      <c r="AK785" s="128" t="s">
        <v>3456</v>
      </c>
      <c r="AL785" s="128" t="s">
        <v>3460</v>
      </c>
      <c r="AM785" s="128" t="s">
        <v>3455</v>
      </c>
      <c r="AN785" s="128" t="s">
        <v>3457</v>
      </c>
      <c r="AO785" s="128" t="s">
        <v>3459</v>
      </c>
      <c r="AP785" s="128" t="s">
        <v>3458</v>
      </c>
      <c r="AQ785" s="191"/>
    </row>
    <row r="786" spans="1:43" s="16" customFormat="1" ht="27.75">
      <c r="A786" s="43">
        <v>779</v>
      </c>
      <c r="B786" s="44" t="s">
        <v>2029</v>
      </c>
      <c r="C786" s="44" t="s">
        <v>574</v>
      </c>
      <c r="D786" s="45" t="s">
        <v>2030</v>
      </c>
      <c r="E786" s="38">
        <v>20</v>
      </c>
      <c r="F786" s="48">
        <v>9.41</v>
      </c>
      <c r="G786" s="46">
        <v>13</v>
      </c>
      <c r="H786" s="46" t="s">
        <v>3373</v>
      </c>
      <c r="I786" s="48">
        <v>10.59</v>
      </c>
      <c r="J786" s="46">
        <v>30</v>
      </c>
      <c r="K786" s="46" t="s">
        <v>3373</v>
      </c>
      <c r="L786" s="84">
        <f t="shared" si="197"/>
        <v>10</v>
      </c>
      <c r="M786" s="38">
        <f t="shared" si="198"/>
        <v>60</v>
      </c>
      <c r="N786" s="38">
        <f t="shared" si="199"/>
        <v>2</v>
      </c>
      <c r="O786" s="38">
        <f t="shared" si="200"/>
        <v>1</v>
      </c>
      <c r="P786" s="48">
        <v>9.6</v>
      </c>
      <c r="Q786" s="46">
        <v>16</v>
      </c>
      <c r="R786" s="46" t="s">
        <v>3373</v>
      </c>
      <c r="S786" s="48">
        <v>13.76</v>
      </c>
      <c r="T786" s="46">
        <v>30</v>
      </c>
      <c r="U786" s="46" t="s">
        <v>3372</v>
      </c>
      <c r="V786" s="48">
        <f t="shared" si="201"/>
        <v>11.68</v>
      </c>
      <c r="W786" s="46">
        <f t="shared" si="202"/>
        <v>60</v>
      </c>
      <c r="X786" s="46">
        <f t="shared" si="203"/>
        <v>1</v>
      </c>
      <c r="Y786" s="46">
        <f t="shared" si="204"/>
        <v>1</v>
      </c>
      <c r="Z786" s="46">
        <f t="shared" si="205"/>
        <v>3</v>
      </c>
      <c r="AA786" s="46">
        <f t="shared" si="206"/>
        <v>2</v>
      </c>
      <c r="AB786" s="46">
        <f t="shared" si="207"/>
        <v>5</v>
      </c>
      <c r="AC786" s="48">
        <f>IF(AB786=0,1,IF(AB786=1,0.99,IF(AB786=2,0.98,IF(AB786=3,0.97,IF(AB786=4,0.96,IF(AB786=5,0.95,IF(AB786=6,0.94)))))))</f>
        <v>0.95</v>
      </c>
      <c r="AD786" s="48">
        <f t="shared" si="208"/>
        <v>10.84</v>
      </c>
      <c r="AE786" s="48">
        <f t="shared" si="209"/>
        <v>10.298</v>
      </c>
      <c r="AF786" s="46">
        <f t="shared" si="210"/>
        <v>120</v>
      </c>
      <c r="AG786" s="128" t="s">
        <v>3451</v>
      </c>
      <c r="AH786" s="128" t="s">
        <v>3456</v>
      </c>
      <c r="AI786" s="128" t="s">
        <v>3454</v>
      </c>
      <c r="AJ786" s="128" t="s">
        <v>3457</v>
      </c>
      <c r="AK786" s="128" t="s">
        <v>3452</v>
      </c>
      <c r="AL786" s="128" t="s">
        <v>3455</v>
      </c>
      <c r="AM786" s="128" t="s">
        <v>3460</v>
      </c>
      <c r="AN786" s="128" t="s">
        <v>3453</v>
      </c>
      <c r="AO786" s="128" t="s">
        <v>3459</v>
      </c>
      <c r="AP786" s="128" t="s">
        <v>3458</v>
      </c>
      <c r="AQ786" s="191"/>
    </row>
    <row r="787" spans="1:43" s="16" customFormat="1" ht="27.75">
      <c r="A787" s="43">
        <v>780</v>
      </c>
      <c r="B787" s="44" t="s">
        <v>2031</v>
      </c>
      <c r="C787" s="44" t="s">
        <v>2032</v>
      </c>
      <c r="D787" s="45" t="s">
        <v>2033</v>
      </c>
      <c r="E787" s="38">
        <v>20</v>
      </c>
      <c r="F787" s="48">
        <v>9.51</v>
      </c>
      <c r="G787" s="46">
        <v>17</v>
      </c>
      <c r="H787" s="46" t="s">
        <v>3372</v>
      </c>
      <c r="I787" s="48">
        <v>10.49</v>
      </c>
      <c r="J787" s="46">
        <v>30</v>
      </c>
      <c r="K787" s="46" t="s">
        <v>3373</v>
      </c>
      <c r="L787" s="84">
        <f t="shared" si="197"/>
        <v>10</v>
      </c>
      <c r="M787" s="38">
        <f t="shared" si="198"/>
        <v>60</v>
      </c>
      <c r="N787" s="38">
        <f t="shared" si="199"/>
        <v>1</v>
      </c>
      <c r="O787" s="38">
        <f t="shared" si="200"/>
        <v>1</v>
      </c>
      <c r="P787" s="48">
        <v>8.81</v>
      </c>
      <c r="Q787" s="46">
        <v>16</v>
      </c>
      <c r="R787" s="46" t="s">
        <v>3373</v>
      </c>
      <c r="S787" s="48">
        <v>11.41</v>
      </c>
      <c r="T787" s="46">
        <v>30</v>
      </c>
      <c r="U787" s="46" t="s">
        <v>3373</v>
      </c>
      <c r="V787" s="48">
        <f t="shared" si="201"/>
        <v>10.11</v>
      </c>
      <c r="W787" s="46">
        <f t="shared" si="202"/>
        <v>60</v>
      </c>
      <c r="X787" s="46">
        <f t="shared" si="203"/>
        <v>2</v>
      </c>
      <c r="Y787" s="46">
        <f t="shared" si="204"/>
        <v>1</v>
      </c>
      <c r="Z787" s="46">
        <f t="shared" si="205"/>
        <v>3</v>
      </c>
      <c r="AA787" s="46">
        <f t="shared" si="206"/>
        <v>2</v>
      </c>
      <c r="AB787" s="46">
        <f t="shared" si="207"/>
        <v>5</v>
      </c>
      <c r="AC787" s="48">
        <f>IF(AB787=0,0.93,IF(AB787=1,0.92,IF(AB787=2,0.91,IF(AB787=3,0.9,IF(AB787=4,0.89,IF(AB787=5,0.88,IF(AB787=6,0.87)))))))</f>
        <v>0.88</v>
      </c>
      <c r="AD787" s="48">
        <f t="shared" si="208"/>
        <v>10.055</v>
      </c>
      <c r="AE787" s="48">
        <f t="shared" si="209"/>
        <v>8.8483999999999998</v>
      </c>
      <c r="AF787" s="46">
        <f t="shared" si="210"/>
        <v>120</v>
      </c>
      <c r="AG787" s="128" t="s">
        <v>3456</v>
      </c>
      <c r="AH787" s="128" t="s">
        <v>3452</v>
      </c>
      <c r="AI787" s="128" t="s">
        <v>3454</v>
      </c>
      <c r="AJ787" s="128" t="s">
        <v>3457</v>
      </c>
      <c r="AK787" s="128" t="s">
        <v>3451</v>
      </c>
      <c r="AL787" s="128" t="s">
        <v>3453</v>
      </c>
      <c r="AM787" s="128" t="s">
        <v>3460</v>
      </c>
      <c r="AN787" s="128" t="s">
        <v>3455</v>
      </c>
      <c r="AO787" s="128" t="s">
        <v>3459</v>
      </c>
      <c r="AP787" s="128" t="s">
        <v>3458</v>
      </c>
      <c r="AQ787" s="191"/>
    </row>
    <row r="788" spans="1:43" s="16" customFormat="1" ht="27.75">
      <c r="A788" s="43">
        <v>781</v>
      </c>
      <c r="B788" s="44" t="s">
        <v>2034</v>
      </c>
      <c r="C788" s="44" t="s">
        <v>2035</v>
      </c>
      <c r="D788" s="45" t="s">
        <v>2036</v>
      </c>
      <c r="E788" s="38">
        <v>20</v>
      </c>
      <c r="F788" s="48">
        <v>11.01</v>
      </c>
      <c r="G788" s="46">
        <v>30</v>
      </c>
      <c r="H788" s="46" t="s">
        <v>3373</v>
      </c>
      <c r="I788" s="48">
        <v>9.2100000000000009</v>
      </c>
      <c r="J788" s="46">
        <v>19</v>
      </c>
      <c r="K788" s="46" t="s">
        <v>3372</v>
      </c>
      <c r="L788" s="84">
        <f t="shared" si="197"/>
        <v>10.11</v>
      </c>
      <c r="M788" s="38">
        <f t="shared" si="198"/>
        <v>60</v>
      </c>
      <c r="N788" s="38">
        <f t="shared" si="199"/>
        <v>1</v>
      </c>
      <c r="O788" s="38">
        <f t="shared" si="200"/>
        <v>1</v>
      </c>
      <c r="P788" s="48">
        <v>10.1</v>
      </c>
      <c r="Q788" s="46">
        <v>30</v>
      </c>
      <c r="R788" s="46" t="s">
        <v>3373</v>
      </c>
      <c r="S788" s="48">
        <v>12.16</v>
      </c>
      <c r="T788" s="46">
        <v>30</v>
      </c>
      <c r="U788" s="46" t="s">
        <v>3372</v>
      </c>
      <c r="V788" s="48">
        <f t="shared" si="201"/>
        <v>11.129999999999999</v>
      </c>
      <c r="W788" s="46">
        <f t="shared" si="202"/>
        <v>60</v>
      </c>
      <c r="X788" s="46">
        <f t="shared" si="203"/>
        <v>1</v>
      </c>
      <c r="Y788" s="46">
        <f t="shared" si="204"/>
        <v>0</v>
      </c>
      <c r="Z788" s="46">
        <f t="shared" si="205"/>
        <v>2</v>
      </c>
      <c r="AA788" s="46">
        <f t="shared" si="206"/>
        <v>1</v>
      </c>
      <c r="AB788" s="46">
        <f t="shared" si="207"/>
        <v>3</v>
      </c>
      <c r="AC788" s="48">
        <f>IF(AB788=0,0.86,IF(AB788=1,0.85,IF(AB788=2,0.84,IF(AB788=3,0.83,IF(AB788=4,0.82,IF(AB788=5,0.81,IF(AB788=6,0.8)))))))</f>
        <v>0.83</v>
      </c>
      <c r="AD788" s="48">
        <f t="shared" si="208"/>
        <v>10.62</v>
      </c>
      <c r="AE788" s="48">
        <f t="shared" si="209"/>
        <v>8.8145999999999987</v>
      </c>
      <c r="AF788" s="46">
        <f t="shared" si="210"/>
        <v>120</v>
      </c>
      <c r="AG788" s="128" t="s">
        <v>3457</v>
      </c>
      <c r="AH788" s="128" t="s">
        <v>3452</v>
      </c>
      <c r="AI788" s="128" t="s">
        <v>3454</v>
      </c>
      <c r="AJ788" s="128" t="s">
        <v>3451</v>
      </c>
      <c r="AK788" s="128" t="s">
        <v>3453</v>
      </c>
      <c r="AL788" s="128" t="s">
        <v>3456</v>
      </c>
      <c r="AM788" s="128" t="s">
        <v>3455</v>
      </c>
      <c r="AN788" s="128" t="s">
        <v>3460</v>
      </c>
      <c r="AO788" s="128" t="s">
        <v>3459</v>
      </c>
      <c r="AP788" s="128" t="s">
        <v>3458</v>
      </c>
      <c r="AQ788" s="191"/>
    </row>
    <row r="789" spans="1:43" s="16" customFormat="1" ht="27.75">
      <c r="A789" s="43">
        <v>782</v>
      </c>
      <c r="B789" s="37" t="s">
        <v>2037</v>
      </c>
      <c r="C789" s="37" t="s">
        <v>230</v>
      </c>
      <c r="D789" s="38" t="s">
        <v>2038</v>
      </c>
      <c r="E789" s="38">
        <v>20</v>
      </c>
      <c r="F789" s="48">
        <v>10.5</v>
      </c>
      <c r="G789" s="46">
        <v>30</v>
      </c>
      <c r="H789" s="46" t="s">
        <v>3372</v>
      </c>
      <c r="I789" s="48">
        <v>10.210000000000001</v>
      </c>
      <c r="J789" s="46">
        <v>30</v>
      </c>
      <c r="K789" s="46" t="s">
        <v>3373</v>
      </c>
      <c r="L789" s="84">
        <f t="shared" si="197"/>
        <v>10.355</v>
      </c>
      <c r="M789" s="38">
        <f t="shared" si="198"/>
        <v>60</v>
      </c>
      <c r="N789" s="38">
        <f t="shared" si="199"/>
        <v>1</v>
      </c>
      <c r="O789" s="38">
        <f t="shared" si="200"/>
        <v>0</v>
      </c>
      <c r="P789" s="48">
        <v>9.02</v>
      </c>
      <c r="Q789" s="46">
        <v>12</v>
      </c>
      <c r="R789" s="46" t="s">
        <v>3373</v>
      </c>
      <c r="S789" s="48">
        <v>12.91</v>
      </c>
      <c r="T789" s="46">
        <v>30</v>
      </c>
      <c r="U789" s="46" t="s">
        <v>3372</v>
      </c>
      <c r="V789" s="48">
        <f t="shared" si="201"/>
        <v>10.965</v>
      </c>
      <c r="W789" s="46">
        <f t="shared" si="202"/>
        <v>60</v>
      </c>
      <c r="X789" s="46">
        <f t="shared" si="203"/>
        <v>1</v>
      </c>
      <c r="Y789" s="46">
        <f t="shared" si="204"/>
        <v>1</v>
      </c>
      <c r="Z789" s="46">
        <f t="shared" si="205"/>
        <v>2</v>
      </c>
      <c r="AA789" s="46">
        <f t="shared" si="206"/>
        <v>1</v>
      </c>
      <c r="AB789" s="46">
        <f t="shared" si="207"/>
        <v>3</v>
      </c>
      <c r="AC789" s="48">
        <f t="shared" ref="AC789:AC796" si="211">IF(AB789=0,1,IF(AB789=1,0.99,IF(AB789=2,0.98,IF(AB789=3,0.97,IF(AB789=4,0.96,IF(AB789=5,0.95,IF(AB789=6,0.94)))))))</f>
        <v>0.97</v>
      </c>
      <c r="AD789" s="48">
        <f t="shared" si="208"/>
        <v>10.66</v>
      </c>
      <c r="AE789" s="48">
        <f t="shared" si="209"/>
        <v>10.340199999999999</v>
      </c>
      <c r="AF789" s="46">
        <f t="shared" si="210"/>
        <v>120</v>
      </c>
      <c r="AG789" s="128" t="s">
        <v>3452</v>
      </c>
      <c r="AH789" s="128" t="s">
        <v>3456</v>
      </c>
      <c r="AI789" s="128" t="s">
        <v>3454</v>
      </c>
      <c r="AJ789" s="128" t="s">
        <v>3455</v>
      </c>
      <c r="AK789" s="128" t="s">
        <v>3451</v>
      </c>
      <c r="AL789" s="128" t="s">
        <v>3453</v>
      </c>
      <c r="AM789" s="128" t="s">
        <v>3459</v>
      </c>
      <c r="AN789" s="128" t="s">
        <v>3457</v>
      </c>
      <c r="AO789" s="128" t="s">
        <v>3460</v>
      </c>
      <c r="AP789" s="128" t="s">
        <v>3458</v>
      </c>
      <c r="AQ789" s="191"/>
    </row>
    <row r="790" spans="1:43" s="16" customFormat="1" ht="27.75">
      <c r="A790" s="43">
        <v>783</v>
      </c>
      <c r="B790" s="37" t="s">
        <v>2039</v>
      </c>
      <c r="C790" s="37" t="s">
        <v>2040</v>
      </c>
      <c r="D790" s="38" t="s">
        <v>2041</v>
      </c>
      <c r="E790" s="38">
        <v>20</v>
      </c>
      <c r="F790" s="48">
        <v>11.66</v>
      </c>
      <c r="G790" s="46">
        <v>30</v>
      </c>
      <c r="H790" s="46" t="s">
        <v>3372</v>
      </c>
      <c r="I790" s="48">
        <v>10.46</v>
      </c>
      <c r="J790" s="46">
        <v>30</v>
      </c>
      <c r="K790" s="46" t="s">
        <v>3373</v>
      </c>
      <c r="L790" s="84">
        <f t="shared" si="197"/>
        <v>11.06</v>
      </c>
      <c r="M790" s="38">
        <f t="shared" si="198"/>
        <v>60</v>
      </c>
      <c r="N790" s="38">
        <f t="shared" si="199"/>
        <v>1</v>
      </c>
      <c r="O790" s="38">
        <f t="shared" si="200"/>
        <v>0</v>
      </c>
      <c r="P790" s="48">
        <v>12.15</v>
      </c>
      <c r="Q790" s="46">
        <v>30</v>
      </c>
      <c r="R790" s="46" t="s">
        <v>3372</v>
      </c>
      <c r="S790" s="48">
        <v>13.47</v>
      </c>
      <c r="T790" s="46">
        <v>30</v>
      </c>
      <c r="U790" s="46" t="s">
        <v>3372</v>
      </c>
      <c r="V790" s="48">
        <f t="shared" si="201"/>
        <v>12.81</v>
      </c>
      <c r="W790" s="46">
        <f t="shared" si="202"/>
        <v>60</v>
      </c>
      <c r="X790" s="46">
        <f t="shared" si="203"/>
        <v>0</v>
      </c>
      <c r="Y790" s="46">
        <f t="shared" si="204"/>
        <v>0</v>
      </c>
      <c r="Z790" s="46">
        <f t="shared" si="205"/>
        <v>1</v>
      </c>
      <c r="AA790" s="46">
        <f t="shared" si="206"/>
        <v>0</v>
      </c>
      <c r="AB790" s="46">
        <f t="shared" si="207"/>
        <v>1</v>
      </c>
      <c r="AC790" s="48">
        <f t="shared" si="211"/>
        <v>0.99</v>
      </c>
      <c r="AD790" s="48">
        <f t="shared" si="208"/>
        <v>11.935</v>
      </c>
      <c r="AE790" s="48">
        <f t="shared" si="209"/>
        <v>11.81565</v>
      </c>
      <c r="AF790" s="46">
        <f t="shared" si="210"/>
        <v>120</v>
      </c>
      <c r="AG790" s="128" t="s">
        <v>3453</v>
      </c>
      <c r="AH790" s="128" t="s">
        <v>3452</v>
      </c>
      <c r="AI790" s="128" t="s">
        <v>3456</v>
      </c>
      <c r="AJ790" s="128" t="s">
        <v>3451</v>
      </c>
      <c r="AK790" s="128" t="s">
        <v>3454</v>
      </c>
      <c r="AL790" s="128" t="s">
        <v>3457</v>
      </c>
      <c r="AM790" s="128" t="s">
        <v>3455</v>
      </c>
      <c r="AN790" s="128" t="s">
        <v>3460</v>
      </c>
      <c r="AO790" s="128" t="s">
        <v>3459</v>
      </c>
      <c r="AP790" s="128" t="s">
        <v>3458</v>
      </c>
      <c r="AQ790" s="191"/>
    </row>
    <row r="791" spans="1:43" s="16" customFormat="1" ht="27.75">
      <c r="A791" s="43">
        <v>784</v>
      </c>
      <c r="B791" s="37" t="s">
        <v>2042</v>
      </c>
      <c r="C791" s="37" t="s">
        <v>2043</v>
      </c>
      <c r="D791" s="38" t="s">
        <v>2044</v>
      </c>
      <c r="E791" s="38">
        <v>20</v>
      </c>
      <c r="F791" s="48">
        <v>13.62</v>
      </c>
      <c r="G791" s="46">
        <v>30</v>
      </c>
      <c r="H791" s="46" t="s">
        <v>3372</v>
      </c>
      <c r="I791" s="48">
        <v>15.55</v>
      </c>
      <c r="J791" s="46">
        <v>30</v>
      </c>
      <c r="K791" s="46" t="s">
        <v>3372</v>
      </c>
      <c r="L791" s="84">
        <f t="shared" si="197"/>
        <v>14.585000000000001</v>
      </c>
      <c r="M791" s="38">
        <f t="shared" si="198"/>
        <v>60</v>
      </c>
      <c r="N791" s="38">
        <f t="shared" si="199"/>
        <v>0</v>
      </c>
      <c r="O791" s="38">
        <f t="shared" si="200"/>
        <v>0</v>
      </c>
      <c r="P791" s="48">
        <v>13.06</v>
      </c>
      <c r="Q791" s="46">
        <v>30</v>
      </c>
      <c r="R791" s="46" t="s">
        <v>3372</v>
      </c>
      <c r="S791" s="48">
        <v>15.68</v>
      </c>
      <c r="T791" s="46">
        <v>30</v>
      </c>
      <c r="U791" s="46" t="s">
        <v>3372</v>
      </c>
      <c r="V791" s="48">
        <f t="shared" si="201"/>
        <v>14.370000000000001</v>
      </c>
      <c r="W791" s="46">
        <f t="shared" si="202"/>
        <v>60</v>
      </c>
      <c r="X791" s="46">
        <f t="shared" si="203"/>
        <v>0</v>
      </c>
      <c r="Y791" s="46">
        <f t="shared" si="204"/>
        <v>0</v>
      </c>
      <c r="Z791" s="46">
        <f t="shared" si="205"/>
        <v>0</v>
      </c>
      <c r="AA791" s="46">
        <f t="shared" si="206"/>
        <v>0</v>
      </c>
      <c r="AB791" s="46">
        <f t="shared" si="207"/>
        <v>0</v>
      </c>
      <c r="AC791" s="48">
        <f t="shared" si="211"/>
        <v>1</v>
      </c>
      <c r="AD791" s="48">
        <f t="shared" si="208"/>
        <v>14.477500000000001</v>
      </c>
      <c r="AE791" s="48">
        <f t="shared" si="209"/>
        <v>14.477500000000001</v>
      </c>
      <c r="AF791" s="46">
        <f t="shared" si="210"/>
        <v>120</v>
      </c>
      <c r="AG791" s="128" t="s">
        <v>3453</v>
      </c>
      <c r="AH791" s="128" t="s">
        <v>3451</v>
      </c>
      <c r="AI791" s="128" t="s">
        <v>3452</v>
      </c>
      <c r="AJ791" s="128" t="s">
        <v>3456</v>
      </c>
      <c r="AK791" s="128" t="s">
        <v>3454</v>
      </c>
      <c r="AL791" s="128" t="s">
        <v>3460</v>
      </c>
      <c r="AM791" s="128" t="s">
        <v>3455</v>
      </c>
      <c r="AN791" s="128" t="s">
        <v>3457</v>
      </c>
      <c r="AO791" s="128" t="s">
        <v>3458</v>
      </c>
      <c r="AP791" s="128" t="s">
        <v>3459</v>
      </c>
      <c r="AQ791" s="191"/>
    </row>
    <row r="792" spans="1:43" s="16" customFormat="1" ht="27.75">
      <c r="A792" s="43">
        <v>785</v>
      </c>
      <c r="B792" s="37" t="s">
        <v>2042</v>
      </c>
      <c r="C792" s="37" t="s">
        <v>2045</v>
      </c>
      <c r="D792" s="38" t="s">
        <v>2046</v>
      </c>
      <c r="E792" s="38">
        <v>20</v>
      </c>
      <c r="F792" s="48">
        <v>10.96</v>
      </c>
      <c r="G792" s="46">
        <v>30</v>
      </c>
      <c r="H792" s="46" t="s">
        <v>3373</v>
      </c>
      <c r="I792" s="48">
        <v>12.49</v>
      </c>
      <c r="J792" s="46">
        <v>30</v>
      </c>
      <c r="K792" s="46" t="s">
        <v>3372</v>
      </c>
      <c r="L792" s="84">
        <f t="shared" si="197"/>
        <v>11.725000000000001</v>
      </c>
      <c r="M792" s="38">
        <f t="shared" si="198"/>
        <v>60</v>
      </c>
      <c r="N792" s="38">
        <f t="shared" si="199"/>
        <v>1</v>
      </c>
      <c r="O792" s="38">
        <f t="shared" si="200"/>
        <v>0</v>
      </c>
      <c r="P792" s="48">
        <v>11.18</v>
      </c>
      <c r="Q792" s="46">
        <v>30</v>
      </c>
      <c r="R792" s="46" t="s">
        <v>3372</v>
      </c>
      <c r="S792" s="48">
        <v>10.55</v>
      </c>
      <c r="T792" s="46">
        <v>30</v>
      </c>
      <c r="U792" s="46" t="s">
        <v>3372</v>
      </c>
      <c r="V792" s="48">
        <f t="shared" si="201"/>
        <v>10.865</v>
      </c>
      <c r="W792" s="46">
        <f t="shared" si="202"/>
        <v>60</v>
      </c>
      <c r="X792" s="46">
        <f t="shared" si="203"/>
        <v>0</v>
      </c>
      <c r="Y792" s="46">
        <f t="shared" si="204"/>
        <v>0</v>
      </c>
      <c r="Z792" s="46">
        <f t="shared" si="205"/>
        <v>1</v>
      </c>
      <c r="AA792" s="46">
        <f t="shared" si="206"/>
        <v>0</v>
      </c>
      <c r="AB792" s="46">
        <f t="shared" si="207"/>
        <v>1</v>
      </c>
      <c r="AC792" s="48">
        <f t="shared" si="211"/>
        <v>0.99</v>
      </c>
      <c r="AD792" s="48">
        <f t="shared" si="208"/>
        <v>11.295000000000002</v>
      </c>
      <c r="AE792" s="48">
        <f t="shared" si="209"/>
        <v>11.182050000000002</v>
      </c>
      <c r="AF792" s="46">
        <f t="shared" si="210"/>
        <v>120</v>
      </c>
      <c r="AG792" s="128" t="s">
        <v>3456</v>
      </c>
      <c r="AH792" s="128" t="s">
        <v>3453</v>
      </c>
      <c r="AI792" s="128" t="s">
        <v>3452</v>
      </c>
      <c r="AJ792" s="128" t="s">
        <v>3451</v>
      </c>
      <c r="AK792" s="128" t="s">
        <v>3454</v>
      </c>
      <c r="AL792" s="128" t="s">
        <v>3455</v>
      </c>
      <c r="AM792" s="128" t="s">
        <v>3460</v>
      </c>
      <c r="AN792" s="128" t="s">
        <v>3459</v>
      </c>
      <c r="AO792" s="128" t="s">
        <v>3458</v>
      </c>
      <c r="AP792" s="128" t="s">
        <v>3457</v>
      </c>
      <c r="AQ792" s="191"/>
    </row>
    <row r="793" spans="1:43" s="16" customFormat="1" ht="27.75">
      <c r="A793" s="43">
        <v>786</v>
      </c>
      <c r="B793" s="37" t="s">
        <v>2047</v>
      </c>
      <c r="C793" s="37" t="s">
        <v>2048</v>
      </c>
      <c r="D793" s="38" t="s">
        <v>2049</v>
      </c>
      <c r="E793" s="38">
        <v>20</v>
      </c>
      <c r="F793" s="48">
        <v>10.02</v>
      </c>
      <c r="G793" s="46">
        <v>30</v>
      </c>
      <c r="H793" s="46" t="s">
        <v>3372</v>
      </c>
      <c r="I793" s="48">
        <v>10.07</v>
      </c>
      <c r="J793" s="46">
        <v>30</v>
      </c>
      <c r="K793" s="46" t="s">
        <v>3372</v>
      </c>
      <c r="L793" s="84">
        <f t="shared" si="197"/>
        <v>10.045</v>
      </c>
      <c r="M793" s="38">
        <f t="shared" si="198"/>
        <v>60</v>
      </c>
      <c r="N793" s="38">
        <f t="shared" si="199"/>
        <v>0</v>
      </c>
      <c r="O793" s="38">
        <f t="shared" si="200"/>
        <v>0</v>
      </c>
      <c r="P793" s="48">
        <v>12.56</v>
      </c>
      <c r="Q793" s="46">
        <v>30</v>
      </c>
      <c r="R793" s="46" t="s">
        <v>3372</v>
      </c>
      <c r="S793" s="48">
        <v>13.39</v>
      </c>
      <c r="T793" s="46">
        <v>30</v>
      </c>
      <c r="U793" s="46" t="s">
        <v>3372</v>
      </c>
      <c r="V793" s="48">
        <f t="shared" si="201"/>
        <v>12.975000000000001</v>
      </c>
      <c r="W793" s="46">
        <f t="shared" si="202"/>
        <v>60</v>
      </c>
      <c r="X793" s="46">
        <f t="shared" si="203"/>
        <v>0</v>
      </c>
      <c r="Y793" s="46">
        <f t="shared" si="204"/>
        <v>0</v>
      </c>
      <c r="Z793" s="46">
        <f t="shared" si="205"/>
        <v>0</v>
      </c>
      <c r="AA793" s="46">
        <f t="shared" si="206"/>
        <v>0</v>
      </c>
      <c r="AB793" s="46">
        <f t="shared" si="207"/>
        <v>0</v>
      </c>
      <c r="AC793" s="48">
        <f t="shared" si="211"/>
        <v>1</v>
      </c>
      <c r="AD793" s="48">
        <f t="shared" si="208"/>
        <v>11.510000000000002</v>
      </c>
      <c r="AE793" s="48">
        <f t="shared" si="209"/>
        <v>11.510000000000002</v>
      </c>
      <c r="AF793" s="46">
        <f t="shared" si="210"/>
        <v>120</v>
      </c>
      <c r="AG793" s="128" t="s">
        <v>3451</v>
      </c>
      <c r="AH793" s="128" t="s">
        <v>3452</v>
      </c>
      <c r="AI793" s="128" t="s">
        <v>3453</v>
      </c>
      <c r="AJ793" s="128" t="s">
        <v>3456</v>
      </c>
      <c r="AK793" s="128" t="s">
        <v>3454</v>
      </c>
      <c r="AL793" s="128" t="s">
        <v>3455</v>
      </c>
      <c r="AM793" s="128" t="s">
        <v>3460</v>
      </c>
      <c r="AN793" s="128" t="s">
        <v>3457</v>
      </c>
      <c r="AO793" s="128" t="s">
        <v>3459</v>
      </c>
      <c r="AP793" s="128" t="s">
        <v>3458</v>
      </c>
      <c r="AQ793" s="191"/>
    </row>
    <row r="794" spans="1:43" s="16" customFormat="1" ht="27.75">
      <c r="A794" s="43">
        <v>787</v>
      </c>
      <c r="B794" s="37" t="s">
        <v>1306</v>
      </c>
      <c r="C794" s="37" t="s">
        <v>201</v>
      </c>
      <c r="D794" s="38" t="s">
        <v>2050</v>
      </c>
      <c r="E794" s="38">
        <v>20</v>
      </c>
      <c r="F794" s="48">
        <v>13.57</v>
      </c>
      <c r="G794" s="46">
        <v>30</v>
      </c>
      <c r="H794" s="46" t="s">
        <v>3373</v>
      </c>
      <c r="I794" s="48">
        <v>13.7</v>
      </c>
      <c r="J794" s="46">
        <v>30</v>
      </c>
      <c r="K794" s="46" t="s">
        <v>3372</v>
      </c>
      <c r="L794" s="84">
        <f t="shared" si="197"/>
        <v>13.635</v>
      </c>
      <c r="M794" s="38">
        <f t="shared" si="198"/>
        <v>60</v>
      </c>
      <c r="N794" s="38">
        <f t="shared" si="199"/>
        <v>1</v>
      </c>
      <c r="O794" s="38">
        <f t="shared" si="200"/>
        <v>0</v>
      </c>
      <c r="P794" s="48">
        <v>14.15</v>
      </c>
      <c r="Q794" s="46">
        <v>30</v>
      </c>
      <c r="R794" s="46" t="s">
        <v>3372</v>
      </c>
      <c r="S794" s="48">
        <v>13.29</v>
      </c>
      <c r="T794" s="46">
        <v>30</v>
      </c>
      <c r="U794" s="46" t="s">
        <v>3372</v>
      </c>
      <c r="V794" s="48">
        <f t="shared" si="201"/>
        <v>13.719999999999999</v>
      </c>
      <c r="W794" s="46">
        <f t="shared" si="202"/>
        <v>60</v>
      </c>
      <c r="X794" s="46">
        <f t="shared" si="203"/>
        <v>0</v>
      </c>
      <c r="Y794" s="46">
        <f t="shared" si="204"/>
        <v>0</v>
      </c>
      <c r="Z794" s="46">
        <f t="shared" si="205"/>
        <v>1</v>
      </c>
      <c r="AA794" s="46">
        <f t="shared" si="206"/>
        <v>0</v>
      </c>
      <c r="AB794" s="46">
        <f t="shared" si="207"/>
        <v>1</v>
      </c>
      <c r="AC794" s="48">
        <f t="shared" si="211"/>
        <v>0.99</v>
      </c>
      <c r="AD794" s="48">
        <f t="shared" si="208"/>
        <v>13.677499999999998</v>
      </c>
      <c r="AE794" s="48">
        <f t="shared" si="209"/>
        <v>13.540724999999998</v>
      </c>
      <c r="AF794" s="46">
        <f t="shared" si="210"/>
        <v>120</v>
      </c>
      <c r="AG794" s="128" t="s">
        <v>3453</v>
      </c>
      <c r="AH794" s="128" t="s">
        <v>3451</v>
      </c>
      <c r="AI794" s="128" t="s">
        <v>3454</v>
      </c>
      <c r="AJ794" s="128" t="s">
        <v>3456</v>
      </c>
      <c r="AK794" s="128" t="s">
        <v>3452</v>
      </c>
      <c r="AL794" s="128" t="s">
        <v>3457</v>
      </c>
      <c r="AM794" s="128" t="s">
        <v>3455</v>
      </c>
      <c r="AN794" s="128" t="s">
        <v>3459</v>
      </c>
      <c r="AO794" s="128" t="s">
        <v>3460</v>
      </c>
      <c r="AP794" s="128" t="s">
        <v>3458</v>
      </c>
      <c r="AQ794" s="191"/>
    </row>
    <row r="795" spans="1:43" s="16" customFormat="1" ht="27.75">
      <c r="A795" s="43">
        <v>788</v>
      </c>
      <c r="B795" s="37" t="s">
        <v>2051</v>
      </c>
      <c r="C795" s="37" t="s">
        <v>2052</v>
      </c>
      <c r="D795" s="38" t="s">
        <v>2053</v>
      </c>
      <c r="E795" s="38">
        <v>20</v>
      </c>
      <c r="F795" s="48">
        <v>10.5</v>
      </c>
      <c r="G795" s="46">
        <v>30</v>
      </c>
      <c r="H795" s="46" t="s">
        <v>3373</v>
      </c>
      <c r="I795" s="48">
        <v>10.210000000000001</v>
      </c>
      <c r="J795" s="46">
        <v>30</v>
      </c>
      <c r="K795" s="46" t="s">
        <v>3372</v>
      </c>
      <c r="L795" s="84">
        <f t="shared" si="197"/>
        <v>10.355</v>
      </c>
      <c r="M795" s="38">
        <f t="shared" si="198"/>
        <v>60</v>
      </c>
      <c r="N795" s="38">
        <f t="shared" si="199"/>
        <v>1</v>
      </c>
      <c r="O795" s="38">
        <f t="shared" si="200"/>
        <v>0</v>
      </c>
      <c r="P795" s="48">
        <v>11.02</v>
      </c>
      <c r="Q795" s="46">
        <v>30</v>
      </c>
      <c r="R795" s="46" t="s">
        <v>3372</v>
      </c>
      <c r="S795" s="48">
        <v>14.29</v>
      </c>
      <c r="T795" s="46">
        <v>30</v>
      </c>
      <c r="U795" s="46" t="s">
        <v>3372</v>
      </c>
      <c r="V795" s="48">
        <f t="shared" si="201"/>
        <v>12.654999999999999</v>
      </c>
      <c r="W795" s="46">
        <f t="shared" si="202"/>
        <v>60</v>
      </c>
      <c r="X795" s="46">
        <f t="shared" si="203"/>
        <v>0</v>
      </c>
      <c r="Y795" s="46">
        <f t="shared" si="204"/>
        <v>0</v>
      </c>
      <c r="Z795" s="46">
        <f t="shared" si="205"/>
        <v>1</v>
      </c>
      <c r="AA795" s="46">
        <f t="shared" si="206"/>
        <v>0</v>
      </c>
      <c r="AB795" s="46">
        <f t="shared" si="207"/>
        <v>1</v>
      </c>
      <c r="AC795" s="48">
        <f t="shared" si="211"/>
        <v>0.99</v>
      </c>
      <c r="AD795" s="48">
        <f t="shared" si="208"/>
        <v>11.504999999999999</v>
      </c>
      <c r="AE795" s="48">
        <f t="shared" si="209"/>
        <v>11.389949999999999</v>
      </c>
      <c r="AF795" s="46">
        <f t="shared" si="210"/>
        <v>120</v>
      </c>
      <c r="AG795" s="128" t="s">
        <v>3456</v>
      </c>
      <c r="AH795" s="128" t="s">
        <v>3451</v>
      </c>
      <c r="AI795" s="128" t="s">
        <v>3452</v>
      </c>
      <c r="AJ795" s="128" t="s">
        <v>3453</v>
      </c>
      <c r="AK795" s="128" t="s">
        <v>3455</v>
      </c>
      <c r="AL795" s="128" t="s">
        <v>3454</v>
      </c>
      <c r="AM795" s="128" t="s">
        <v>3460</v>
      </c>
      <c r="AN795" s="128" t="s">
        <v>3459</v>
      </c>
      <c r="AO795" s="128" t="s">
        <v>3457</v>
      </c>
      <c r="AP795" s="128" t="s">
        <v>3458</v>
      </c>
      <c r="AQ795" s="191"/>
    </row>
    <row r="796" spans="1:43" s="16" customFormat="1" ht="27.75">
      <c r="A796" s="43">
        <v>789</v>
      </c>
      <c r="B796" s="37" t="s">
        <v>2054</v>
      </c>
      <c r="C796" s="37" t="s">
        <v>2055</v>
      </c>
      <c r="D796" s="38" t="s">
        <v>2056</v>
      </c>
      <c r="E796" s="38">
        <v>20</v>
      </c>
      <c r="F796" s="48">
        <v>12.4</v>
      </c>
      <c r="G796" s="46">
        <v>30</v>
      </c>
      <c r="H796" s="46" t="s">
        <v>3372</v>
      </c>
      <c r="I796" s="48">
        <v>10.19</v>
      </c>
      <c r="J796" s="46">
        <v>30</v>
      </c>
      <c r="K796" s="46" t="s">
        <v>3372</v>
      </c>
      <c r="L796" s="84">
        <f t="shared" si="197"/>
        <v>11.295</v>
      </c>
      <c r="M796" s="38">
        <f t="shared" si="198"/>
        <v>60</v>
      </c>
      <c r="N796" s="38">
        <f t="shared" si="199"/>
        <v>0</v>
      </c>
      <c r="O796" s="38">
        <f t="shared" si="200"/>
        <v>0</v>
      </c>
      <c r="P796" s="48">
        <v>11.15</v>
      </c>
      <c r="Q796" s="46">
        <v>30</v>
      </c>
      <c r="R796" s="46" t="s">
        <v>3372</v>
      </c>
      <c r="S796" s="48">
        <v>11.99</v>
      </c>
      <c r="T796" s="46">
        <v>30</v>
      </c>
      <c r="U796" s="46" t="s">
        <v>3372</v>
      </c>
      <c r="V796" s="48">
        <f t="shared" si="201"/>
        <v>11.57</v>
      </c>
      <c r="W796" s="46">
        <f t="shared" si="202"/>
        <v>60</v>
      </c>
      <c r="X796" s="46">
        <f t="shared" si="203"/>
        <v>0</v>
      </c>
      <c r="Y796" s="46">
        <f t="shared" si="204"/>
        <v>0</v>
      </c>
      <c r="Z796" s="46">
        <f t="shared" si="205"/>
        <v>0</v>
      </c>
      <c r="AA796" s="46">
        <f t="shared" si="206"/>
        <v>0</v>
      </c>
      <c r="AB796" s="46">
        <f t="shared" si="207"/>
        <v>0</v>
      </c>
      <c r="AC796" s="48">
        <f t="shared" si="211"/>
        <v>1</v>
      </c>
      <c r="AD796" s="48">
        <f t="shared" si="208"/>
        <v>11.432500000000001</v>
      </c>
      <c r="AE796" s="48">
        <f t="shared" si="209"/>
        <v>11.432500000000001</v>
      </c>
      <c r="AF796" s="46">
        <f t="shared" si="210"/>
        <v>120</v>
      </c>
      <c r="AG796" s="128" t="s">
        <v>3453</v>
      </c>
      <c r="AH796" s="128" t="s">
        <v>3451</v>
      </c>
      <c r="AI796" s="128" t="s">
        <v>3454</v>
      </c>
      <c r="AJ796" s="128" t="s">
        <v>3452</v>
      </c>
      <c r="AK796" s="128" t="s">
        <v>3456</v>
      </c>
      <c r="AL796" s="128" t="s">
        <v>3457</v>
      </c>
      <c r="AM796" s="128" t="s">
        <v>3455</v>
      </c>
      <c r="AN796" s="128" t="s">
        <v>3459</v>
      </c>
      <c r="AO796" s="128" t="s">
        <v>3460</v>
      </c>
      <c r="AP796" s="128" t="s">
        <v>3458</v>
      </c>
      <c r="AQ796" s="191"/>
    </row>
    <row r="797" spans="1:43" s="16" customFormat="1" ht="27.75">
      <c r="A797" s="43">
        <v>790</v>
      </c>
      <c r="B797" s="37" t="s">
        <v>1875</v>
      </c>
      <c r="C797" s="37" t="s">
        <v>2059</v>
      </c>
      <c r="D797" s="45" t="s">
        <v>2060</v>
      </c>
      <c r="E797" s="38">
        <v>20</v>
      </c>
      <c r="F797" s="48">
        <v>10.02</v>
      </c>
      <c r="G797" s="46">
        <v>30</v>
      </c>
      <c r="H797" s="46" t="s">
        <v>3373</v>
      </c>
      <c r="I797" s="48">
        <v>9.98</v>
      </c>
      <c r="J797" s="46">
        <v>24</v>
      </c>
      <c r="K797" s="46" t="s">
        <v>3373</v>
      </c>
      <c r="L797" s="84">
        <f t="shared" si="197"/>
        <v>10</v>
      </c>
      <c r="M797" s="38">
        <f t="shared" si="198"/>
        <v>60</v>
      </c>
      <c r="N797" s="38">
        <f t="shared" si="199"/>
        <v>2</v>
      </c>
      <c r="O797" s="38">
        <f t="shared" si="200"/>
        <v>1</v>
      </c>
      <c r="P797" s="48">
        <v>9.9</v>
      </c>
      <c r="Q797" s="46">
        <v>18</v>
      </c>
      <c r="R797" s="46" t="s">
        <v>3373</v>
      </c>
      <c r="S797" s="48">
        <v>12.06</v>
      </c>
      <c r="T797" s="46">
        <v>30</v>
      </c>
      <c r="U797" s="46" t="s">
        <v>3372</v>
      </c>
      <c r="V797" s="48">
        <f t="shared" si="201"/>
        <v>10.98</v>
      </c>
      <c r="W797" s="46">
        <f t="shared" si="202"/>
        <v>60</v>
      </c>
      <c r="X797" s="46">
        <f t="shared" si="203"/>
        <v>1</v>
      </c>
      <c r="Y797" s="46">
        <f t="shared" si="204"/>
        <v>1</v>
      </c>
      <c r="Z797" s="46">
        <f t="shared" si="205"/>
        <v>3</v>
      </c>
      <c r="AA797" s="46">
        <f t="shared" si="206"/>
        <v>2</v>
      </c>
      <c r="AB797" s="46">
        <f t="shared" si="207"/>
        <v>5</v>
      </c>
      <c r="AC797" s="48">
        <f>IF(AB797=0,0.93,IF(AB797=1,0.92,IF(AB797=2,0.91,IF(AB797=3,0.9,IF(AB797=4,0.89,IF(AB797=5,0.88,IF(AB797=6,0.87)))))))</f>
        <v>0.88</v>
      </c>
      <c r="AD797" s="48">
        <f t="shared" si="208"/>
        <v>10.49</v>
      </c>
      <c r="AE797" s="48">
        <f t="shared" si="209"/>
        <v>9.2311999999999994</v>
      </c>
      <c r="AF797" s="46">
        <f t="shared" si="210"/>
        <v>120</v>
      </c>
      <c r="AG797" s="128" t="s">
        <v>3460</v>
      </c>
      <c r="AH797" s="128" t="s">
        <v>3453</v>
      </c>
      <c r="AI797" s="128" t="s">
        <v>3451</v>
      </c>
      <c r="AJ797" s="128" t="s">
        <v>3452</v>
      </c>
      <c r="AK797" s="128" t="s">
        <v>3456</v>
      </c>
      <c r="AL797" s="128" t="s">
        <v>3454</v>
      </c>
      <c r="AM797" s="128" t="s">
        <v>3459</v>
      </c>
      <c r="AN797" s="128" t="s">
        <v>3455</v>
      </c>
      <c r="AO797" s="128" t="s">
        <v>3457</v>
      </c>
      <c r="AP797" s="128" t="s">
        <v>3458</v>
      </c>
      <c r="AQ797" s="191"/>
    </row>
    <row r="798" spans="1:43" s="16" customFormat="1" ht="27.75">
      <c r="A798" s="43">
        <v>791</v>
      </c>
      <c r="B798" s="37" t="s">
        <v>1875</v>
      </c>
      <c r="C798" s="37" t="s">
        <v>2057</v>
      </c>
      <c r="D798" s="38" t="s">
        <v>2058</v>
      </c>
      <c r="E798" s="38">
        <v>20</v>
      </c>
      <c r="F798" s="48">
        <v>13.17</v>
      </c>
      <c r="G798" s="46">
        <v>30</v>
      </c>
      <c r="H798" s="46" t="s">
        <v>3372</v>
      </c>
      <c r="I798" s="48">
        <v>12.58</v>
      </c>
      <c r="J798" s="46">
        <v>30</v>
      </c>
      <c r="K798" s="46" t="s">
        <v>3372</v>
      </c>
      <c r="L798" s="84">
        <f t="shared" si="197"/>
        <v>12.875</v>
      </c>
      <c r="M798" s="38">
        <f t="shared" si="198"/>
        <v>60</v>
      </c>
      <c r="N798" s="38">
        <f t="shared" si="199"/>
        <v>0</v>
      </c>
      <c r="O798" s="38">
        <f t="shared" si="200"/>
        <v>0</v>
      </c>
      <c r="P798" s="48">
        <v>13.86</v>
      </c>
      <c r="Q798" s="46">
        <v>30</v>
      </c>
      <c r="R798" s="46" t="s">
        <v>3372</v>
      </c>
      <c r="S798" s="48">
        <v>15.97</v>
      </c>
      <c r="T798" s="46">
        <v>30</v>
      </c>
      <c r="U798" s="46" t="s">
        <v>3372</v>
      </c>
      <c r="V798" s="48">
        <f t="shared" si="201"/>
        <v>14.914999999999999</v>
      </c>
      <c r="W798" s="46">
        <f t="shared" si="202"/>
        <v>60</v>
      </c>
      <c r="X798" s="46">
        <f t="shared" si="203"/>
        <v>0</v>
      </c>
      <c r="Y798" s="46">
        <f t="shared" si="204"/>
        <v>0</v>
      </c>
      <c r="Z798" s="46">
        <f t="shared" si="205"/>
        <v>0</v>
      </c>
      <c r="AA798" s="46">
        <f t="shared" si="206"/>
        <v>0</v>
      </c>
      <c r="AB798" s="46">
        <f t="shared" si="207"/>
        <v>0</v>
      </c>
      <c r="AC798" s="48">
        <f>IF(AB798=0,1,IF(AB798=1,0.99,IF(AB798=2,0.98,IF(AB798=3,0.97,IF(AB798=4,0.96,IF(AB798=5,0.95,IF(AB798=6,0.94)))))))</f>
        <v>1</v>
      </c>
      <c r="AD798" s="48">
        <f t="shared" si="208"/>
        <v>13.895</v>
      </c>
      <c r="AE798" s="48">
        <f t="shared" si="209"/>
        <v>13.895</v>
      </c>
      <c r="AF798" s="46">
        <f t="shared" si="210"/>
        <v>120</v>
      </c>
      <c r="AG798" s="128" t="s">
        <v>3451</v>
      </c>
      <c r="AH798" s="128" t="s">
        <v>3453</v>
      </c>
      <c r="AI798" s="128" t="s">
        <v>3454</v>
      </c>
      <c r="AJ798" s="128" t="s">
        <v>3452</v>
      </c>
      <c r="AK798" s="128" t="s">
        <v>3456</v>
      </c>
      <c r="AL798" s="128" t="s">
        <v>3457</v>
      </c>
      <c r="AM798" s="128" t="s">
        <v>3455</v>
      </c>
      <c r="AN798" s="128" t="s">
        <v>3460</v>
      </c>
      <c r="AO798" s="128" t="s">
        <v>3458</v>
      </c>
      <c r="AP798" s="128" t="s">
        <v>3459</v>
      </c>
      <c r="AQ798" s="191"/>
    </row>
    <row r="799" spans="1:43" s="16" customFormat="1" ht="27.75">
      <c r="A799" s="43">
        <v>792</v>
      </c>
      <c r="B799" s="37" t="s">
        <v>799</v>
      </c>
      <c r="C799" s="37" t="s">
        <v>3485</v>
      </c>
      <c r="D799" s="38" t="s">
        <v>2061</v>
      </c>
      <c r="E799" s="38">
        <v>20</v>
      </c>
      <c r="F799" s="48">
        <v>12.27</v>
      </c>
      <c r="G799" s="46">
        <v>30</v>
      </c>
      <c r="H799" s="46" t="s">
        <v>3372</v>
      </c>
      <c r="I799" s="48">
        <v>12.41</v>
      </c>
      <c r="J799" s="46">
        <v>30</v>
      </c>
      <c r="K799" s="46" t="s">
        <v>3372</v>
      </c>
      <c r="L799" s="84">
        <f t="shared" si="197"/>
        <v>12.34</v>
      </c>
      <c r="M799" s="38">
        <f t="shared" si="198"/>
        <v>60</v>
      </c>
      <c r="N799" s="38">
        <f t="shared" si="199"/>
        <v>0</v>
      </c>
      <c r="O799" s="38">
        <f t="shared" si="200"/>
        <v>0</v>
      </c>
      <c r="P799" s="48">
        <v>12.99</v>
      </c>
      <c r="Q799" s="46">
        <v>30</v>
      </c>
      <c r="R799" s="46" t="s">
        <v>3372</v>
      </c>
      <c r="S799" s="48">
        <v>12.59</v>
      </c>
      <c r="T799" s="46">
        <v>30</v>
      </c>
      <c r="U799" s="46" t="s">
        <v>3372</v>
      </c>
      <c r="V799" s="48">
        <f t="shared" si="201"/>
        <v>12.79</v>
      </c>
      <c r="W799" s="46">
        <f t="shared" si="202"/>
        <v>60</v>
      </c>
      <c r="X799" s="46">
        <f t="shared" si="203"/>
        <v>0</v>
      </c>
      <c r="Y799" s="46">
        <f t="shared" si="204"/>
        <v>0</v>
      </c>
      <c r="Z799" s="46">
        <f t="shared" si="205"/>
        <v>0</v>
      </c>
      <c r="AA799" s="46">
        <f t="shared" si="206"/>
        <v>0</v>
      </c>
      <c r="AB799" s="46">
        <f t="shared" si="207"/>
        <v>0</v>
      </c>
      <c r="AC799" s="48">
        <f>IF(AB799=0,1,IF(AB799=1,0.99,IF(AB799=2,0.98,IF(AB799=3,0.97,IF(AB799=4,0.96,IF(AB799=5,0.95,IF(AB799=6,0.94)))))))</f>
        <v>1</v>
      </c>
      <c r="AD799" s="48">
        <f t="shared" si="208"/>
        <v>12.565</v>
      </c>
      <c r="AE799" s="48">
        <f t="shared" si="209"/>
        <v>12.565</v>
      </c>
      <c r="AF799" s="46">
        <f t="shared" si="210"/>
        <v>120</v>
      </c>
      <c r="AG799" s="128" t="s">
        <v>3453</v>
      </c>
      <c r="AH799" s="128" t="s">
        <v>3451</v>
      </c>
      <c r="AI799" s="128" t="s">
        <v>3456</v>
      </c>
      <c r="AJ799" s="128" t="s">
        <v>3452</v>
      </c>
      <c r="AK799" s="128" t="s">
        <v>3455</v>
      </c>
      <c r="AL799" s="128" t="s">
        <v>3454</v>
      </c>
      <c r="AM799" s="128" t="s">
        <v>3460</v>
      </c>
      <c r="AN799" s="128" t="s">
        <v>3457</v>
      </c>
      <c r="AO799" s="128" t="s">
        <v>3459</v>
      </c>
      <c r="AP799" s="128" t="s">
        <v>3458</v>
      </c>
      <c r="AQ799" s="191"/>
    </row>
    <row r="800" spans="1:43" s="16" customFormat="1" ht="27.75">
      <c r="A800" s="43">
        <v>793</v>
      </c>
      <c r="B800" s="37" t="s">
        <v>2062</v>
      </c>
      <c r="C800" s="37" t="s">
        <v>3400</v>
      </c>
      <c r="D800" s="38" t="s">
        <v>2063</v>
      </c>
      <c r="E800" s="38">
        <v>20</v>
      </c>
      <c r="F800" s="48">
        <v>11.15</v>
      </c>
      <c r="G800" s="46">
        <v>30</v>
      </c>
      <c r="H800" s="46" t="s">
        <v>3372</v>
      </c>
      <c r="I800" s="48">
        <v>11.75</v>
      </c>
      <c r="J800" s="46">
        <v>30</v>
      </c>
      <c r="K800" s="46" t="s">
        <v>3373</v>
      </c>
      <c r="L800" s="84">
        <f t="shared" si="197"/>
        <v>11.45</v>
      </c>
      <c r="M800" s="38">
        <f t="shared" si="198"/>
        <v>60</v>
      </c>
      <c r="N800" s="38">
        <f t="shared" si="199"/>
        <v>1</v>
      </c>
      <c r="O800" s="38">
        <f t="shared" si="200"/>
        <v>0</v>
      </c>
      <c r="P800" s="48">
        <v>10.66</v>
      </c>
      <c r="Q800" s="46">
        <v>30</v>
      </c>
      <c r="R800" s="46" t="s">
        <v>3372</v>
      </c>
      <c r="S800" s="48">
        <v>10.78</v>
      </c>
      <c r="T800" s="46">
        <v>30</v>
      </c>
      <c r="U800" s="46" t="s">
        <v>3372</v>
      </c>
      <c r="V800" s="48">
        <f t="shared" si="201"/>
        <v>10.719999999999999</v>
      </c>
      <c r="W800" s="46">
        <f t="shared" si="202"/>
        <v>60</v>
      </c>
      <c r="X800" s="46">
        <f t="shared" si="203"/>
        <v>0</v>
      </c>
      <c r="Y800" s="46">
        <f t="shared" si="204"/>
        <v>0</v>
      </c>
      <c r="Z800" s="46">
        <f t="shared" si="205"/>
        <v>1</v>
      </c>
      <c r="AA800" s="46">
        <f t="shared" si="206"/>
        <v>0</v>
      </c>
      <c r="AB800" s="46">
        <f t="shared" si="207"/>
        <v>1</v>
      </c>
      <c r="AC800" s="48">
        <f>IF(AB800=0,1,IF(AB800=1,0.99,IF(AB800=2,0.98,IF(AB800=3,0.97,IF(AB800=4,0.96,IF(AB800=5,0.95,IF(AB800=6,0.94)))))))</f>
        <v>0.99</v>
      </c>
      <c r="AD800" s="48">
        <f t="shared" si="208"/>
        <v>11.084999999999999</v>
      </c>
      <c r="AE800" s="48">
        <f t="shared" si="209"/>
        <v>10.97415</v>
      </c>
      <c r="AF800" s="46">
        <f t="shared" si="210"/>
        <v>120</v>
      </c>
      <c r="AG800" s="128" t="s">
        <v>3453</v>
      </c>
      <c r="AH800" s="128" t="s">
        <v>3456</v>
      </c>
      <c r="AI800" s="128" t="s">
        <v>3452</v>
      </c>
      <c r="AJ800" s="128" t="s">
        <v>3451</v>
      </c>
      <c r="AK800" s="128" t="s">
        <v>3454</v>
      </c>
      <c r="AL800" s="128" t="s">
        <v>3457</v>
      </c>
      <c r="AM800" s="128" t="s">
        <v>3455</v>
      </c>
      <c r="AN800" s="128" t="s">
        <v>3460</v>
      </c>
      <c r="AO800" s="128" t="s">
        <v>3459</v>
      </c>
      <c r="AP800" s="128" t="s">
        <v>3458</v>
      </c>
      <c r="AQ800" s="191"/>
    </row>
    <row r="801" spans="1:43" s="16" customFormat="1" ht="27.75">
      <c r="A801" s="43">
        <v>794</v>
      </c>
      <c r="B801" s="37" t="s">
        <v>2064</v>
      </c>
      <c r="C801" s="37" t="s">
        <v>227</v>
      </c>
      <c r="D801" s="38" t="s">
        <v>2065</v>
      </c>
      <c r="E801" s="38">
        <v>20</v>
      </c>
      <c r="F801" s="48">
        <v>10.8</v>
      </c>
      <c r="G801" s="46">
        <v>30</v>
      </c>
      <c r="H801" s="46" t="s">
        <v>3373</v>
      </c>
      <c r="I801" s="48">
        <v>10.039999999999999</v>
      </c>
      <c r="J801" s="46">
        <v>30</v>
      </c>
      <c r="K801" s="46" t="s">
        <v>3373</v>
      </c>
      <c r="L801" s="84">
        <f t="shared" si="197"/>
        <v>10.42</v>
      </c>
      <c r="M801" s="38">
        <f t="shared" si="198"/>
        <v>60</v>
      </c>
      <c r="N801" s="38">
        <f t="shared" si="199"/>
        <v>2</v>
      </c>
      <c r="O801" s="38">
        <f t="shared" si="200"/>
        <v>0</v>
      </c>
      <c r="P801" s="48">
        <v>9.81</v>
      </c>
      <c r="Q801" s="46">
        <v>16</v>
      </c>
      <c r="R801" s="46" t="s">
        <v>3373</v>
      </c>
      <c r="S801" s="48">
        <v>12.46</v>
      </c>
      <c r="T801" s="46">
        <v>30</v>
      </c>
      <c r="U801" s="46" t="s">
        <v>3372</v>
      </c>
      <c r="V801" s="48">
        <f t="shared" si="201"/>
        <v>11.135000000000002</v>
      </c>
      <c r="W801" s="46">
        <f t="shared" si="202"/>
        <v>60</v>
      </c>
      <c r="X801" s="46">
        <f t="shared" si="203"/>
        <v>1</v>
      </c>
      <c r="Y801" s="46">
        <f t="shared" si="204"/>
        <v>1</v>
      </c>
      <c r="Z801" s="46">
        <f t="shared" si="205"/>
        <v>3</v>
      </c>
      <c r="AA801" s="46">
        <f t="shared" si="206"/>
        <v>1</v>
      </c>
      <c r="AB801" s="46">
        <f t="shared" si="207"/>
        <v>4</v>
      </c>
      <c r="AC801" s="48">
        <f>IF(AB801=0,1,IF(AB801=1,0.99,IF(AB801=2,0.98,IF(AB801=3,0.97,IF(AB801=4,0.96,IF(AB801=5,0.95,IF(AB801=6,0.94)))))))</f>
        <v>0.96</v>
      </c>
      <c r="AD801" s="48">
        <f t="shared" si="208"/>
        <v>10.7775</v>
      </c>
      <c r="AE801" s="48">
        <f t="shared" si="209"/>
        <v>10.346399999999999</v>
      </c>
      <c r="AF801" s="46">
        <f t="shared" si="210"/>
        <v>120</v>
      </c>
      <c r="AG801" s="128" t="s">
        <v>3451</v>
      </c>
      <c r="AH801" s="128" t="s">
        <v>3456</v>
      </c>
      <c r="AI801" s="128" t="s">
        <v>3452</v>
      </c>
      <c r="AJ801" s="128" t="s">
        <v>3453</v>
      </c>
      <c r="AK801" s="128" t="s">
        <v>3457</v>
      </c>
      <c r="AL801" s="128" t="s">
        <v>3454</v>
      </c>
      <c r="AM801" s="128" t="s">
        <v>3455</v>
      </c>
      <c r="AN801" s="128" t="s">
        <v>3460</v>
      </c>
      <c r="AO801" s="128" t="s">
        <v>3458</v>
      </c>
      <c r="AP801" s="128" t="s">
        <v>3459</v>
      </c>
      <c r="AQ801" s="191"/>
    </row>
    <row r="802" spans="1:43" s="16" customFormat="1" ht="27.75">
      <c r="A802" s="43">
        <v>795</v>
      </c>
      <c r="B802" s="37" t="s">
        <v>1593</v>
      </c>
      <c r="C802" s="37" t="s">
        <v>724</v>
      </c>
      <c r="D802" s="38" t="s">
        <v>2066</v>
      </c>
      <c r="E802" s="38">
        <v>20</v>
      </c>
      <c r="F802" s="48">
        <v>11.86</v>
      </c>
      <c r="G802" s="46">
        <v>30</v>
      </c>
      <c r="H802" s="46" t="s">
        <v>3373</v>
      </c>
      <c r="I802" s="48">
        <v>10.56</v>
      </c>
      <c r="J802" s="46">
        <v>30</v>
      </c>
      <c r="K802" s="46" t="s">
        <v>3372</v>
      </c>
      <c r="L802" s="84">
        <f t="shared" si="197"/>
        <v>11.21</v>
      </c>
      <c r="M802" s="38">
        <f t="shared" si="198"/>
        <v>60</v>
      </c>
      <c r="N802" s="38">
        <f t="shared" si="199"/>
        <v>1</v>
      </c>
      <c r="O802" s="38">
        <f t="shared" si="200"/>
        <v>0</v>
      </c>
      <c r="P802" s="48">
        <v>10.63</v>
      </c>
      <c r="Q802" s="46">
        <v>30</v>
      </c>
      <c r="R802" s="46" t="s">
        <v>3372</v>
      </c>
      <c r="S802" s="48">
        <v>10.25</v>
      </c>
      <c r="T802" s="46">
        <v>30</v>
      </c>
      <c r="U802" s="46" t="s">
        <v>3372</v>
      </c>
      <c r="V802" s="48">
        <f t="shared" si="201"/>
        <v>10.440000000000001</v>
      </c>
      <c r="W802" s="46">
        <f t="shared" si="202"/>
        <v>60</v>
      </c>
      <c r="X802" s="46">
        <f t="shared" si="203"/>
        <v>0</v>
      </c>
      <c r="Y802" s="46">
        <f t="shared" si="204"/>
        <v>0</v>
      </c>
      <c r="Z802" s="46">
        <f t="shared" si="205"/>
        <v>1</v>
      </c>
      <c r="AA802" s="46">
        <f t="shared" si="206"/>
        <v>0</v>
      </c>
      <c r="AB802" s="46">
        <f t="shared" si="207"/>
        <v>1</v>
      </c>
      <c r="AC802" s="48">
        <f>IF(AB802=0,1,IF(AB802=1,0.99,IF(AB802=2,0.98,IF(AB802=3,0.97,IF(AB802=4,0.96,IF(AB802=5,0.95,IF(AB802=6,0.94)))))))</f>
        <v>0.99</v>
      </c>
      <c r="AD802" s="48">
        <f t="shared" si="208"/>
        <v>10.825000000000001</v>
      </c>
      <c r="AE802" s="48">
        <f t="shared" si="209"/>
        <v>10.716750000000001</v>
      </c>
      <c r="AF802" s="46">
        <f t="shared" si="210"/>
        <v>120</v>
      </c>
      <c r="AG802" s="128" t="s">
        <v>3456</v>
      </c>
      <c r="AH802" s="128" t="s">
        <v>3451</v>
      </c>
      <c r="AI802" s="128" t="s">
        <v>3452</v>
      </c>
      <c r="AJ802" s="128" t="s">
        <v>3454</v>
      </c>
      <c r="AK802" s="128" t="s">
        <v>3455</v>
      </c>
      <c r="AL802" s="128" t="s">
        <v>3457</v>
      </c>
      <c r="AM802" s="128" t="s">
        <v>3453</v>
      </c>
      <c r="AN802" s="128" t="s">
        <v>3460</v>
      </c>
      <c r="AO802" s="128" t="s">
        <v>3459</v>
      </c>
      <c r="AP802" s="128" t="s">
        <v>3458</v>
      </c>
      <c r="AQ802" s="191"/>
    </row>
    <row r="803" spans="1:43" s="16" customFormat="1" ht="27.75">
      <c r="A803" s="43">
        <v>796</v>
      </c>
      <c r="B803" s="37" t="s">
        <v>1595</v>
      </c>
      <c r="C803" s="37" t="s">
        <v>2067</v>
      </c>
      <c r="D803" s="38" t="s">
        <v>2068</v>
      </c>
      <c r="E803" s="38">
        <v>20</v>
      </c>
      <c r="F803" s="48">
        <v>10.57</v>
      </c>
      <c r="G803" s="46">
        <v>30</v>
      </c>
      <c r="H803" s="46" t="s">
        <v>3373</v>
      </c>
      <c r="I803" s="48">
        <v>10</v>
      </c>
      <c r="J803" s="46">
        <v>30</v>
      </c>
      <c r="K803" s="46" t="s">
        <v>3373</v>
      </c>
      <c r="L803" s="84">
        <f t="shared" si="197"/>
        <v>10.285</v>
      </c>
      <c r="M803" s="38">
        <f t="shared" si="198"/>
        <v>60</v>
      </c>
      <c r="N803" s="38">
        <f t="shared" si="199"/>
        <v>2</v>
      </c>
      <c r="O803" s="38">
        <f t="shared" si="200"/>
        <v>0</v>
      </c>
      <c r="P803" s="48">
        <v>10</v>
      </c>
      <c r="Q803" s="46">
        <v>30</v>
      </c>
      <c r="R803" s="46" t="s">
        <v>3373</v>
      </c>
      <c r="S803" s="48">
        <v>13.09</v>
      </c>
      <c r="T803" s="46">
        <v>30</v>
      </c>
      <c r="U803" s="46" t="s">
        <v>3372</v>
      </c>
      <c r="V803" s="48">
        <f t="shared" si="201"/>
        <v>11.545</v>
      </c>
      <c r="W803" s="46">
        <f t="shared" si="202"/>
        <v>60</v>
      </c>
      <c r="X803" s="46">
        <f t="shared" si="203"/>
        <v>1</v>
      </c>
      <c r="Y803" s="46">
        <f t="shared" si="204"/>
        <v>0</v>
      </c>
      <c r="Z803" s="46">
        <f t="shared" si="205"/>
        <v>3</v>
      </c>
      <c r="AA803" s="46">
        <f t="shared" si="206"/>
        <v>0</v>
      </c>
      <c r="AB803" s="46">
        <f t="shared" si="207"/>
        <v>3</v>
      </c>
      <c r="AC803" s="48">
        <f>IF(AB803=0,0.93,IF(AB803=1,0.92,IF(AB803=2,0.91,IF(AB803=3,0.9,IF(AB803=4,0.89,IF(AB803=5,0.88,IF(AB803=6,0.87)))))))</f>
        <v>0.9</v>
      </c>
      <c r="AD803" s="48">
        <f t="shared" si="208"/>
        <v>10.914999999999999</v>
      </c>
      <c r="AE803" s="48">
        <f t="shared" si="209"/>
        <v>9.8234999999999992</v>
      </c>
      <c r="AF803" s="46">
        <f t="shared" si="210"/>
        <v>120</v>
      </c>
      <c r="AG803" s="128" t="s">
        <v>3452</v>
      </c>
      <c r="AH803" s="128" t="s">
        <v>3456</v>
      </c>
      <c r="AI803" s="128" t="s">
        <v>3455</v>
      </c>
      <c r="AJ803" s="128" t="s">
        <v>3453</v>
      </c>
      <c r="AK803" s="128" t="s">
        <v>3457</v>
      </c>
      <c r="AL803" s="128" t="s">
        <v>3460</v>
      </c>
      <c r="AM803" s="128" t="s">
        <v>3459</v>
      </c>
      <c r="AN803" s="128" t="s">
        <v>3454</v>
      </c>
      <c r="AO803" s="128" t="s">
        <v>3458</v>
      </c>
      <c r="AP803" s="128" t="s">
        <v>3451</v>
      </c>
      <c r="AQ803" s="191"/>
    </row>
    <row r="804" spans="1:43" s="16" customFormat="1" ht="27.75">
      <c r="A804" s="43">
        <v>797</v>
      </c>
      <c r="B804" s="37" t="s">
        <v>2069</v>
      </c>
      <c r="C804" s="37" t="s">
        <v>2070</v>
      </c>
      <c r="D804" s="38" t="s">
        <v>2071</v>
      </c>
      <c r="E804" s="38">
        <v>20</v>
      </c>
      <c r="F804" s="48">
        <v>14.5</v>
      </c>
      <c r="G804" s="46">
        <v>30</v>
      </c>
      <c r="H804" s="46" t="s">
        <v>3372</v>
      </c>
      <c r="I804" s="48">
        <v>12.65</v>
      </c>
      <c r="J804" s="46">
        <v>30</v>
      </c>
      <c r="K804" s="46" t="s">
        <v>3372</v>
      </c>
      <c r="L804" s="84">
        <f t="shared" si="197"/>
        <v>13.574999999999999</v>
      </c>
      <c r="M804" s="38">
        <f t="shared" si="198"/>
        <v>60</v>
      </c>
      <c r="N804" s="38">
        <f t="shared" si="199"/>
        <v>0</v>
      </c>
      <c r="O804" s="38">
        <f t="shared" si="200"/>
        <v>0</v>
      </c>
      <c r="P804" s="48">
        <v>14.19</v>
      </c>
      <c r="Q804" s="46">
        <v>30</v>
      </c>
      <c r="R804" s="46" t="s">
        <v>3372</v>
      </c>
      <c r="S804" s="48">
        <v>16.34</v>
      </c>
      <c r="T804" s="46">
        <v>30</v>
      </c>
      <c r="U804" s="46" t="s">
        <v>3372</v>
      </c>
      <c r="V804" s="48">
        <f t="shared" si="201"/>
        <v>15.265000000000001</v>
      </c>
      <c r="W804" s="46">
        <f t="shared" si="202"/>
        <v>60</v>
      </c>
      <c r="X804" s="46">
        <f t="shared" si="203"/>
        <v>0</v>
      </c>
      <c r="Y804" s="46">
        <f t="shared" si="204"/>
        <v>0</v>
      </c>
      <c r="Z804" s="46">
        <f t="shared" si="205"/>
        <v>0</v>
      </c>
      <c r="AA804" s="46">
        <f t="shared" si="206"/>
        <v>0</v>
      </c>
      <c r="AB804" s="46">
        <f t="shared" si="207"/>
        <v>0</v>
      </c>
      <c r="AC804" s="48">
        <f>IF(AB804=0,1,IF(AB804=1,0.99,IF(AB804=2,0.98,IF(AB804=3,0.97,IF(AB804=4,0.96,IF(AB804=5,0.95,IF(AB804=6,0.94)))))))</f>
        <v>1</v>
      </c>
      <c r="AD804" s="48">
        <f t="shared" si="208"/>
        <v>14.42</v>
      </c>
      <c r="AE804" s="48">
        <f t="shared" si="209"/>
        <v>14.42</v>
      </c>
      <c r="AF804" s="46">
        <f t="shared" si="210"/>
        <v>120</v>
      </c>
      <c r="AG804" s="128" t="s">
        <v>3453</v>
      </c>
      <c r="AH804" s="128" t="s">
        <v>3451</v>
      </c>
      <c r="AI804" s="128" t="s">
        <v>3455</v>
      </c>
      <c r="AJ804" s="128" t="s">
        <v>3452</v>
      </c>
      <c r="AK804" s="128" t="s">
        <v>3454</v>
      </c>
      <c r="AL804" s="128" t="s">
        <v>3460</v>
      </c>
      <c r="AM804" s="128" t="s">
        <v>3457</v>
      </c>
      <c r="AN804" s="128" t="s">
        <v>3456</v>
      </c>
      <c r="AO804" s="128" t="s">
        <v>3459</v>
      </c>
      <c r="AP804" s="128" t="s">
        <v>3458</v>
      </c>
      <c r="AQ804" s="191"/>
    </row>
    <row r="805" spans="1:43" s="16" customFormat="1" ht="27.75">
      <c r="A805" s="43">
        <v>798</v>
      </c>
      <c r="B805" s="37" t="s">
        <v>2072</v>
      </c>
      <c r="C805" s="37" t="s">
        <v>1602</v>
      </c>
      <c r="D805" s="38" t="s">
        <v>2073</v>
      </c>
      <c r="E805" s="38">
        <v>20</v>
      </c>
      <c r="F805" s="48">
        <v>15.05</v>
      </c>
      <c r="G805" s="46">
        <v>30</v>
      </c>
      <c r="H805" s="46" t="s">
        <v>3372</v>
      </c>
      <c r="I805" s="48">
        <v>15.76</v>
      </c>
      <c r="J805" s="46">
        <v>30</v>
      </c>
      <c r="K805" s="46" t="s">
        <v>3372</v>
      </c>
      <c r="L805" s="84">
        <f t="shared" si="197"/>
        <v>15.405000000000001</v>
      </c>
      <c r="M805" s="38">
        <f t="shared" si="198"/>
        <v>60</v>
      </c>
      <c r="N805" s="38">
        <f t="shared" si="199"/>
        <v>0</v>
      </c>
      <c r="O805" s="38">
        <f t="shared" si="200"/>
        <v>0</v>
      </c>
      <c r="P805" s="48">
        <v>13.96</v>
      </c>
      <c r="Q805" s="46">
        <v>30</v>
      </c>
      <c r="R805" s="46" t="s">
        <v>3372</v>
      </c>
      <c r="S805" s="48">
        <v>15.77</v>
      </c>
      <c r="T805" s="46">
        <v>30</v>
      </c>
      <c r="U805" s="46" t="s">
        <v>3372</v>
      </c>
      <c r="V805" s="48">
        <f t="shared" si="201"/>
        <v>14.865</v>
      </c>
      <c r="W805" s="46">
        <f t="shared" si="202"/>
        <v>60</v>
      </c>
      <c r="X805" s="46">
        <f t="shared" si="203"/>
        <v>0</v>
      </c>
      <c r="Y805" s="46">
        <f t="shared" si="204"/>
        <v>0</v>
      </c>
      <c r="Z805" s="46">
        <f t="shared" si="205"/>
        <v>0</v>
      </c>
      <c r="AA805" s="46">
        <f t="shared" si="206"/>
        <v>0</v>
      </c>
      <c r="AB805" s="46">
        <f t="shared" si="207"/>
        <v>0</v>
      </c>
      <c r="AC805" s="48">
        <f>IF(AB805=0,1,IF(AB805=1,0.99,IF(AB805=2,0.98,IF(AB805=3,0.97,IF(AB805=4,0.96,IF(AB805=5,0.95,IF(AB805=6,0.94)))))))</f>
        <v>1</v>
      </c>
      <c r="AD805" s="48">
        <f t="shared" si="208"/>
        <v>15.135000000000002</v>
      </c>
      <c r="AE805" s="48">
        <f t="shared" si="209"/>
        <v>15.135000000000002</v>
      </c>
      <c r="AF805" s="46">
        <f t="shared" si="210"/>
        <v>120</v>
      </c>
      <c r="AG805" s="128" t="s">
        <v>3453</v>
      </c>
      <c r="AH805" s="128" t="s">
        <v>3455</v>
      </c>
      <c r="AI805" s="128" t="s">
        <v>3451</v>
      </c>
      <c r="AJ805" s="128" t="s">
        <v>3452</v>
      </c>
      <c r="AK805" s="128" t="s">
        <v>3456</v>
      </c>
      <c r="AL805" s="128" t="s">
        <v>3454</v>
      </c>
      <c r="AM805" s="128" t="s">
        <v>3457</v>
      </c>
      <c r="AN805" s="128" t="s">
        <v>3460</v>
      </c>
      <c r="AO805" s="128" t="s">
        <v>3458</v>
      </c>
      <c r="AP805" s="128" t="s">
        <v>3459</v>
      </c>
      <c r="AQ805" s="191"/>
    </row>
    <row r="806" spans="1:43" s="16" customFormat="1" ht="27.75">
      <c r="A806" s="43">
        <v>799</v>
      </c>
      <c r="B806" s="37" t="s">
        <v>2074</v>
      </c>
      <c r="C806" s="37" t="s">
        <v>907</v>
      </c>
      <c r="D806" s="45" t="s">
        <v>2075</v>
      </c>
      <c r="E806" s="38">
        <v>20</v>
      </c>
      <c r="F806" s="48">
        <v>10.199999999999999</v>
      </c>
      <c r="G806" s="46">
        <v>30</v>
      </c>
      <c r="H806" s="46" t="s">
        <v>3372</v>
      </c>
      <c r="I806" s="48">
        <v>10.29</v>
      </c>
      <c r="J806" s="46">
        <v>30</v>
      </c>
      <c r="K806" s="46" t="s">
        <v>3372</v>
      </c>
      <c r="L806" s="84">
        <f t="shared" si="197"/>
        <v>10.244999999999999</v>
      </c>
      <c r="M806" s="38">
        <f t="shared" si="198"/>
        <v>60</v>
      </c>
      <c r="N806" s="38">
        <f t="shared" si="199"/>
        <v>0</v>
      </c>
      <c r="O806" s="38">
        <f t="shared" si="200"/>
        <v>0</v>
      </c>
      <c r="P806" s="48">
        <v>10.16</v>
      </c>
      <c r="Q806" s="46">
        <v>30</v>
      </c>
      <c r="R806" s="46" t="s">
        <v>3373</v>
      </c>
      <c r="S806" s="48">
        <v>10.81</v>
      </c>
      <c r="T806" s="46">
        <v>30</v>
      </c>
      <c r="U806" s="46" t="s">
        <v>3373</v>
      </c>
      <c r="V806" s="48">
        <f t="shared" si="201"/>
        <v>10.484999999999999</v>
      </c>
      <c r="W806" s="46">
        <f t="shared" si="202"/>
        <v>60</v>
      </c>
      <c r="X806" s="46">
        <f t="shared" si="203"/>
        <v>2</v>
      </c>
      <c r="Y806" s="46">
        <f t="shared" si="204"/>
        <v>0</v>
      </c>
      <c r="Z806" s="46">
        <f t="shared" si="205"/>
        <v>2</v>
      </c>
      <c r="AA806" s="46">
        <f t="shared" si="206"/>
        <v>0</v>
      </c>
      <c r="AB806" s="46">
        <f t="shared" si="207"/>
        <v>2</v>
      </c>
      <c r="AC806" s="48">
        <f>IF(AB806=0,0.86,IF(AB806=1,0.85,IF(AB806=2,0.84,IF(AB806=3,0.83,IF(AB806=4,0.82,IF(AB806=5,0.81,IF(AB806=6,0.8)))))))</f>
        <v>0.84</v>
      </c>
      <c r="AD806" s="48">
        <f t="shared" si="208"/>
        <v>10.364999999999998</v>
      </c>
      <c r="AE806" s="48">
        <f t="shared" si="209"/>
        <v>8.7065999999999981</v>
      </c>
      <c r="AF806" s="46">
        <f t="shared" si="210"/>
        <v>120</v>
      </c>
      <c r="AG806" s="128" t="s">
        <v>3453</v>
      </c>
      <c r="AH806" s="128" t="s">
        <v>3451</v>
      </c>
      <c r="AI806" s="128" t="s">
        <v>3456</v>
      </c>
      <c r="AJ806" s="128" t="s">
        <v>3454</v>
      </c>
      <c r="AK806" s="128" t="s">
        <v>3452</v>
      </c>
      <c r="AL806" s="128" t="s">
        <v>3455</v>
      </c>
      <c r="AM806" s="128" t="s">
        <v>3460</v>
      </c>
      <c r="AN806" s="128" t="s">
        <v>3459</v>
      </c>
      <c r="AO806" s="128" t="s">
        <v>3457</v>
      </c>
      <c r="AP806" s="128" t="s">
        <v>3458</v>
      </c>
      <c r="AQ806" s="191"/>
    </row>
    <row r="807" spans="1:43" s="16" customFormat="1" ht="27.75">
      <c r="A807" s="43">
        <v>800</v>
      </c>
      <c r="B807" s="44" t="s">
        <v>1600</v>
      </c>
      <c r="C807" s="44" t="s">
        <v>2076</v>
      </c>
      <c r="D807" s="45" t="s">
        <v>2077</v>
      </c>
      <c r="E807" s="38">
        <v>20</v>
      </c>
      <c r="F807" s="48">
        <v>10.82</v>
      </c>
      <c r="G807" s="46">
        <v>30</v>
      </c>
      <c r="H807" s="46" t="s">
        <v>3373</v>
      </c>
      <c r="I807" s="48">
        <v>9.73</v>
      </c>
      <c r="J807" s="46">
        <v>20</v>
      </c>
      <c r="K807" s="46" t="s">
        <v>3372</v>
      </c>
      <c r="L807" s="84">
        <f t="shared" si="197"/>
        <v>10.275</v>
      </c>
      <c r="M807" s="38">
        <f t="shared" si="198"/>
        <v>60</v>
      </c>
      <c r="N807" s="38">
        <f t="shared" si="199"/>
        <v>1</v>
      </c>
      <c r="O807" s="38">
        <f t="shared" si="200"/>
        <v>1</v>
      </c>
      <c r="P807" s="48">
        <v>11.02</v>
      </c>
      <c r="Q807" s="46">
        <v>30</v>
      </c>
      <c r="R807" s="46" t="s">
        <v>3372</v>
      </c>
      <c r="S807" s="48">
        <v>12.32</v>
      </c>
      <c r="T807" s="46">
        <v>30</v>
      </c>
      <c r="U807" s="46" t="s">
        <v>3372</v>
      </c>
      <c r="V807" s="48">
        <f t="shared" si="201"/>
        <v>11.67</v>
      </c>
      <c r="W807" s="46">
        <f t="shared" si="202"/>
        <v>60</v>
      </c>
      <c r="X807" s="46">
        <f t="shared" si="203"/>
        <v>0</v>
      </c>
      <c r="Y807" s="46">
        <f t="shared" si="204"/>
        <v>0</v>
      </c>
      <c r="Z807" s="46">
        <f t="shared" si="205"/>
        <v>1</v>
      </c>
      <c r="AA807" s="46">
        <f t="shared" si="206"/>
        <v>1</v>
      </c>
      <c r="AB807" s="46">
        <f t="shared" si="207"/>
        <v>2</v>
      </c>
      <c r="AC807" s="48">
        <f>IF(AB807=0,1,IF(AB807=1,0.99,IF(AB807=2,0.98,IF(AB807=3,0.97,IF(AB807=4,0.96,IF(AB807=5,0.95,IF(AB807=6,0.94)))))))</f>
        <v>0.98</v>
      </c>
      <c r="AD807" s="48">
        <f t="shared" si="208"/>
        <v>10.9725</v>
      </c>
      <c r="AE807" s="48">
        <f t="shared" si="209"/>
        <v>10.75305</v>
      </c>
      <c r="AF807" s="46">
        <f t="shared" si="210"/>
        <v>120</v>
      </c>
      <c r="AG807" s="128" t="s">
        <v>3451</v>
      </c>
      <c r="AH807" s="128" t="s">
        <v>3455</v>
      </c>
      <c r="AI807" s="128" t="s">
        <v>3453</v>
      </c>
      <c r="AJ807" s="128" t="s">
        <v>3454</v>
      </c>
      <c r="AK807" s="128" t="s">
        <v>3452</v>
      </c>
      <c r="AL807" s="128" t="s">
        <v>3457</v>
      </c>
      <c r="AM807" s="128" t="s">
        <v>3456</v>
      </c>
      <c r="AN807" s="128" t="s">
        <v>3460</v>
      </c>
      <c r="AO807" s="128" t="s">
        <v>3459</v>
      </c>
      <c r="AP807" s="128" t="s">
        <v>3458</v>
      </c>
      <c r="AQ807" s="191"/>
    </row>
    <row r="808" spans="1:43" s="16" customFormat="1" ht="27.75">
      <c r="A808" s="43">
        <v>801</v>
      </c>
      <c r="B808" s="44" t="s">
        <v>2078</v>
      </c>
      <c r="C808" s="44" t="s">
        <v>2079</v>
      </c>
      <c r="D808" s="45" t="s">
        <v>2080</v>
      </c>
      <c r="E808" s="38">
        <v>20</v>
      </c>
      <c r="F808" s="48">
        <v>10</v>
      </c>
      <c r="G808" s="46">
        <v>30</v>
      </c>
      <c r="H808" s="46" t="s">
        <v>3373</v>
      </c>
      <c r="I808" s="48">
        <v>10</v>
      </c>
      <c r="J808" s="46">
        <v>30</v>
      </c>
      <c r="K808" s="46" t="s">
        <v>3373</v>
      </c>
      <c r="L808" s="84">
        <f t="shared" si="197"/>
        <v>10</v>
      </c>
      <c r="M808" s="38">
        <f t="shared" si="198"/>
        <v>60</v>
      </c>
      <c r="N808" s="38">
        <f t="shared" si="199"/>
        <v>2</v>
      </c>
      <c r="O808" s="38">
        <f t="shared" si="200"/>
        <v>0</v>
      </c>
      <c r="P808" s="48">
        <v>8.51</v>
      </c>
      <c r="Q808" s="46">
        <v>5</v>
      </c>
      <c r="R808" s="46" t="s">
        <v>3373</v>
      </c>
      <c r="S808" s="48">
        <v>9.39</v>
      </c>
      <c r="T808" s="46">
        <v>16</v>
      </c>
      <c r="U808" s="46" t="s">
        <v>3373</v>
      </c>
      <c r="V808" s="48">
        <f t="shared" si="201"/>
        <v>8.9499999999999993</v>
      </c>
      <c r="W808" s="46">
        <f t="shared" si="202"/>
        <v>21</v>
      </c>
      <c r="X808" s="46">
        <f t="shared" si="203"/>
        <v>2</v>
      </c>
      <c r="Y808" s="46">
        <f t="shared" si="204"/>
        <v>1</v>
      </c>
      <c r="Z808" s="46">
        <f t="shared" si="205"/>
        <v>4</v>
      </c>
      <c r="AA808" s="46">
        <f t="shared" si="206"/>
        <v>1</v>
      </c>
      <c r="AB808" s="46">
        <f t="shared" si="207"/>
        <v>5</v>
      </c>
      <c r="AC808" s="48">
        <f>IF(AB808=0,1,IF(AB808=1,0.99,IF(AB808=2,0.98,IF(AB808=3,0.97,IF(AB808=4,0.96,IF(AB808=5,0.95,IF(AB808=6,0.94)))))))</f>
        <v>0.95</v>
      </c>
      <c r="AD808" s="48">
        <f t="shared" si="208"/>
        <v>9.4749999999999996</v>
      </c>
      <c r="AE808" s="48">
        <f t="shared" si="209"/>
        <v>9.0012499999999989</v>
      </c>
      <c r="AF808" s="46">
        <f t="shared" si="210"/>
        <v>81</v>
      </c>
      <c r="AG808" s="128"/>
      <c r="AH808" s="128"/>
      <c r="AI808" s="128"/>
      <c r="AJ808" s="128"/>
      <c r="AK808" s="128"/>
      <c r="AL808" s="128"/>
      <c r="AM808" s="128"/>
      <c r="AN808" s="128"/>
      <c r="AO808" s="128"/>
      <c r="AP808" s="128"/>
      <c r="AQ808" s="191"/>
    </row>
    <row r="809" spans="1:43" s="16" customFormat="1" ht="27.75">
      <c r="A809" s="43">
        <v>802</v>
      </c>
      <c r="B809" s="53" t="s">
        <v>2081</v>
      </c>
      <c r="C809" s="53" t="s">
        <v>898</v>
      </c>
      <c r="D809" s="54" t="s">
        <v>2082</v>
      </c>
      <c r="E809" s="38">
        <v>20</v>
      </c>
      <c r="F809" s="48">
        <v>10.8</v>
      </c>
      <c r="G809" s="46">
        <v>30</v>
      </c>
      <c r="H809" s="46" t="s">
        <v>3372</v>
      </c>
      <c r="I809" s="48">
        <v>11.26</v>
      </c>
      <c r="J809" s="46">
        <v>30</v>
      </c>
      <c r="K809" s="46" t="s">
        <v>3372</v>
      </c>
      <c r="L809" s="84">
        <f t="shared" si="197"/>
        <v>11.030000000000001</v>
      </c>
      <c r="M809" s="38">
        <f t="shared" si="198"/>
        <v>60</v>
      </c>
      <c r="N809" s="38">
        <f t="shared" si="199"/>
        <v>0</v>
      </c>
      <c r="O809" s="38">
        <f t="shared" si="200"/>
        <v>0</v>
      </c>
      <c r="P809" s="48">
        <v>10.039999999999999</v>
      </c>
      <c r="Q809" s="46">
        <v>30</v>
      </c>
      <c r="R809" s="46" t="s">
        <v>3373</v>
      </c>
      <c r="S809" s="48">
        <v>13.54</v>
      </c>
      <c r="T809" s="46">
        <v>30</v>
      </c>
      <c r="U809" s="46" t="s">
        <v>3372</v>
      </c>
      <c r="V809" s="48">
        <f t="shared" si="201"/>
        <v>11.79</v>
      </c>
      <c r="W809" s="46">
        <f t="shared" si="202"/>
        <v>60</v>
      </c>
      <c r="X809" s="46">
        <f t="shared" si="203"/>
        <v>1</v>
      </c>
      <c r="Y809" s="46">
        <f t="shared" si="204"/>
        <v>0</v>
      </c>
      <c r="Z809" s="46">
        <f t="shared" si="205"/>
        <v>1</v>
      </c>
      <c r="AA809" s="46">
        <f t="shared" si="206"/>
        <v>0</v>
      </c>
      <c r="AB809" s="46">
        <f t="shared" si="207"/>
        <v>1</v>
      </c>
      <c r="AC809" s="48">
        <f>IF(AB809=0,1,IF(AB809=1,0.99,IF(AB809=2,0.98,IF(AB809=3,0.97,IF(AB809=4,0.96,IF(AB809=5,0.95,IF(AB809=6,0.94)))))))</f>
        <v>0.99</v>
      </c>
      <c r="AD809" s="48">
        <f t="shared" si="208"/>
        <v>11.41</v>
      </c>
      <c r="AE809" s="48">
        <f t="shared" si="209"/>
        <v>11.2959</v>
      </c>
      <c r="AF809" s="46">
        <f t="shared" si="210"/>
        <v>120</v>
      </c>
      <c r="AG809" s="128" t="s">
        <v>3456</v>
      </c>
      <c r="AH809" s="128" t="s">
        <v>3451</v>
      </c>
      <c r="AI809" s="128" t="s">
        <v>3453</v>
      </c>
      <c r="AJ809" s="128" t="s">
        <v>3452</v>
      </c>
      <c r="AK809" s="128" t="s">
        <v>3454</v>
      </c>
      <c r="AL809" s="128" t="s">
        <v>3455</v>
      </c>
      <c r="AM809" s="128" t="s">
        <v>3457</v>
      </c>
      <c r="AN809" s="128" t="s">
        <v>3460</v>
      </c>
      <c r="AO809" s="128" t="s">
        <v>3459</v>
      </c>
      <c r="AP809" s="128" t="s">
        <v>3458</v>
      </c>
      <c r="AQ809" s="191"/>
    </row>
    <row r="810" spans="1:43" s="16" customFormat="1" ht="27.75">
      <c r="A810" s="43">
        <v>803</v>
      </c>
      <c r="B810" s="37" t="s">
        <v>2083</v>
      </c>
      <c r="C810" s="37" t="s">
        <v>2084</v>
      </c>
      <c r="D810" s="45" t="s">
        <v>2085</v>
      </c>
      <c r="E810" s="38">
        <v>20</v>
      </c>
      <c r="F810" s="48">
        <v>11.19</v>
      </c>
      <c r="G810" s="46">
        <v>30</v>
      </c>
      <c r="H810" s="46" t="s">
        <v>3373</v>
      </c>
      <c r="I810" s="48">
        <v>9.7100000000000009</v>
      </c>
      <c r="J810" s="46">
        <v>22</v>
      </c>
      <c r="K810" s="46" t="s">
        <v>3373</v>
      </c>
      <c r="L810" s="84">
        <f t="shared" si="197"/>
        <v>10.45</v>
      </c>
      <c r="M810" s="38">
        <f t="shared" si="198"/>
        <v>60</v>
      </c>
      <c r="N810" s="38">
        <f t="shared" si="199"/>
        <v>2</v>
      </c>
      <c r="O810" s="38">
        <f t="shared" si="200"/>
        <v>1</v>
      </c>
      <c r="P810" s="48">
        <v>10.199999999999999</v>
      </c>
      <c r="Q810" s="46">
        <v>30</v>
      </c>
      <c r="R810" s="46" t="s">
        <v>3372</v>
      </c>
      <c r="S810" s="48">
        <v>10.1</v>
      </c>
      <c r="T810" s="46">
        <v>30</v>
      </c>
      <c r="U810" s="46" t="s">
        <v>3373</v>
      </c>
      <c r="V810" s="48">
        <f t="shared" si="201"/>
        <v>10.149999999999999</v>
      </c>
      <c r="W810" s="46">
        <f t="shared" si="202"/>
        <v>60</v>
      </c>
      <c r="X810" s="46">
        <f t="shared" si="203"/>
        <v>1</v>
      </c>
      <c r="Y810" s="46">
        <f t="shared" si="204"/>
        <v>0</v>
      </c>
      <c r="Z810" s="46">
        <f t="shared" si="205"/>
        <v>3</v>
      </c>
      <c r="AA810" s="46">
        <f t="shared" si="206"/>
        <v>1</v>
      </c>
      <c r="AB810" s="46">
        <f t="shared" si="207"/>
        <v>4</v>
      </c>
      <c r="AC810" s="48">
        <f>IF(AB810=0,0.93,IF(AB810=1,0.92,IF(AB810=2,0.91,IF(AB810=3,0.9,IF(AB810=4,0.89,IF(AB810=5,0.88,IF(AB810=6,0.87)))))))</f>
        <v>0.89</v>
      </c>
      <c r="AD810" s="48">
        <f t="shared" si="208"/>
        <v>10.299999999999999</v>
      </c>
      <c r="AE810" s="48">
        <f t="shared" si="209"/>
        <v>9.1669999999999998</v>
      </c>
      <c r="AF810" s="46">
        <f t="shared" si="210"/>
        <v>120</v>
      </c>
      <c r="AG810" s="128"/>
      <c r="AH810" s="128"/>
      <c r="AI810" s="128"/>
      <c r="AJ810" s="128"/>
      <c r="AK810" s="128"/>
      <c r="AL810" s="128"/>
      <c r="AM810" s="128"/>
      <c r="AN810" s="128"/>
      <c r="AO810" s="128"/>
      <c r="AP810" s="128"/>
      <c r="AQ810" s="191"/>
    </row>
    <row r="811" spans="1:43" s="16" customFormat="1" ht="27.75">
      <c r="A811" s="43">
        <v>804</v>
      </c>
      <c r="B811" s="37" t="s">
        <v>2086</v>
      </c>
      <c r="C811" s="37" t="s">
        <v>609</v>
      </c>
      <c r="D811" s="38" t="s">
        <v>2087</v>
      </c>
      <c r="E811" s="38">
        <v>20</v>
      </c>
      <c r="F811" s="48">
        <v>10.54</v>
      </c>
      <c r="G811" s="46">
        <v>30</v>
      </c>
      <c r="H811" s="46" t="s">
        <v>3372</v>
      </c>
      <c r="I811" s="48">
        <v>10.31</v>
      </c>
      <c r="J811" s="46">
        <v>30</v>
      </c>
      <c r="K811" s="46" t="s">
        <v>3373</v>
      </c>
      <c r="L811" s="84">
        <f t="shared" si="197"/>
        <v>10.425000000000001</v>
      </c>
      <c r="M811" s="38">
        <f t="shared" si="198"/>
        <v>60</v>
      </c>
      <c r="N811" s="38">
        <f t="shared" si="199"/>
        <v>1</v>
      </c>
      <c r="O811" s="38">
        <f t="shared" si="200"/>
        <v>0</v>
      </c>
      <c r="P811" s="48">
        <v>10.98</v>
      </c>
      <c r="Q811" s="46">
        <v>30</v>
      </c>
      <c r="R811" s="46" t="s">
        <v>3372</v>
      </c>
      <c r="S811" s="48">
        <v>14.19</v>
      </c>
      <c r="T811" s="46">
        <v>30</v>
      </c>
      <c r="U811" s="46" t="s">
        <v>3372</v>
      </c>
      <c r="V811" s="48">
        <f t="shared" si="201"/>
        <v>12.585000000000001</v>
      </c>
      <c r="W811" s="46">
        <f t="shared" si="202"/>
        <v>60</v>
      </c>
      <c r="X811" s="46">
        <f t="shared" si="203"/>
        <v>0</v>
      </c>
      <c r="Y811" s="46">
        <f t="shared" si="204"/>
        <v>0</v>
      </c>
      <c r="Z811" s="46">
        <f t="shared" si="205"/>
        <v>1</v>
      </c>
      <c r="AA811" s="46">
        <f t="shared" si="206"/>
        <v>0</v>
      </c>
      <c r="AB811" s="46">
        <f t="shared" si="207"/>
        <v>1</v>
      </c>
      <c r="AC811" s="48">
        <f>IF(AB811=0,0.93,IF(AB811=1,0.92,IF(AB811=2,0.91,IF(AB811=3,0.9,IF(AB811=4,0.89,IF(AB811=5,0.88,IF(AB811=6,0.87)))))))</f>
        <v>0.92</v>
      </c>
      <c r="AD811" s="48">
        <f t="shared" si="208"/>
        <v>11.505000000000001</v>
      </c>
      <c r="AE811" s="48">
        <f t="shared" si="209"/>
        <v>10.584600000000002</v>
      </c>
      <c r="AF811" s="46">
        <f t="shared" si="210"/>
        <v>120</v>
      </c>
      <c r="AG811" s="128" t="s">
        <v>3453</v>
      </c>
      <c r="AH811" s="128" t="s">
        <v>3454</v>
      </c>
      <c r="AI811" s="128" t="s">
        <v>3451</v>
      </c>
      <c r="AJ811" s="128" t="s">
        <v>3452</v>
      </c>
      <c r="AK811" s="128" t="s">
        <v>3455</v>
      </c>
      <c r="AL811" s="128" t="s">
        <v>3460</v>
      </c>
      <c r="AM811" s="128" t="s">
        <v>3457</v>
      </c>
      <c r="AN811" s="128" t="s">
        <v>3456</v>
      </c>
      <c r="AO811" s="128" t="s">
        <v>3458</v>
      </c>
      <c r="AP811" s="128" t="s">
        <v>3459</v>
      </c>
      <c r="AQ811" s="191"/>
    </row>
    <row r="812" spans="1:43" s="16" customFormat="1" ht="27.75">
      <c r="A812" s="43">
        <v>805</v>
      </c>
      <c r="B812" s="37" t="s">
        <v>2088</v>
      </c>
      <c r="C812" s="37" t="s">
        <v>2089</v>
      </c>
      <c r="D812" s="38" t="s">
        <v>2090</v>
      </c>
      <c r="E812" s="38">
        <v>20</v>
      </c>
      <c r="F812" s="48">
        <v>11.79</v>
      </c>
      <c r="G812" s="46">
        <v>30</v>
      </c>
      <c r="H812" s="46" t="s">
        <v>3373</v>
      </c>
      <c r="I812" s="48">
        <v>10.4</v>
      </c>
      <c r="J812" s="46">
        <v>30</v>
      </c>
      <c r="K812" s="46" t="s">
        <v>3372</v>
      </c>
      <c r="L812" s="84">
        <f t="shared" si="197"/>
        <v>11.094999999999999</v>
      </c>
      <c r="M812" s="38">
        <f t="shared" si="198"/>
        <v>60</v>
      </c>
      <c r="N812" s="38">
        <f t="shared" si="199"/>
        <v>1</v>
      </c>
      <c r="O812" s="38">
        <f t="shared" si="200"/>
        <v>0</v>
      </c>
      <c r="P812" s="48">
        <v>9.91</v>
      </c>
      <c r="Q812" s="46">
        <v>18</v>
      </c>
      <c r="R812" s="46" t="s">
        <v>3373</v>
      </c>
      <c r="S812" s="48">
        <v>11.81</v>
      </c>
      <c r="T812" s="46">
        <v>30</v>
      </c>
      <c r="U812" s="46" t="s">
        <v>3372</v>
      </c>
      <c r="V812" s="48">
        <f t="shared" si="201"/>
        <v>10.86</v>
      </c>
      <c r="W812" s="46">
        <f t="shared" si="202"/>
        <v>60</v>
      </c>
      <c r="X812" s="46">
        <f t="shared" si="203"/>
        <v>1</v>
      </c>
      <c r="Y812" s="46">
        <f t="shared" si="204"/>
        <v>1</v>
      </c>
      <c r="Z812" s="46">
        <f t="shared" si="205"/>
        <v>2</v>
      </c>
      <c r="AA812" s="46">
        <f t="shared" si="206"/>
        <v>1</v>
      </c>
      <c r="AB812" s="46">
        <f t="shared" si="207"/>
        <v>3</v>
      </c>
      <c r="AC812" s="48">
        <f>IF(AB812=0,1,IF(AB812=1,0.99,IF(AB812=2,0.98,IF(AB812=3,0.97,IF(AB812=4,0.96,IF(AB812=5,0.95,IF(AB812=6,0.94)))))))</f>
        <v>0.97</v>
      </c>
      <c r="AD812" s="48">
        <f t="shared" si="208"/>
        <v>10.977499999999999</v>
      </c>
      <c r="AE812" s="48">
        <f t="shared" si="209"/>
        <v>10.648174999999998</v>
      </c>
      <c r="AF812" s="46">
        <f t="shared" si="210"/>
        <v>120</v>
      </c>
      <c r="AG812" s="128" t="s">
        <v>3454</v>
      </c>
      <c r="AH812" s="128" t="s">
        <v>3451</v>
      </c>
      <c r="AI812" s="128" t="s">
        <v>3455</v>
      </c>
      <c r="AJ812" s="128" t="s">
        <v>3452</v>
      </c>
      <c r="AK812" s="128" t="s">
        <v>3456</v>
      </c>
      <c r="AL812" s="128" t="s">
        <v>3453</v>
      </c>
      <c r="AM812" s="128" t="s">
        <v>3460</v>
      </c>
      <c r="AN812" s="128" t="s">
        <v>3457</v>
      </c>
      <c r="AO812" s="128" t="s">
        <v>3459</v>
      </c>
      <c r="AP812" s="128" t="s">
        <v>3458</v>
      </c>
      <c r="AQ812" s="191"/>
    </row>
    <row r="813" spans="1:43" s="16" customFormat="1" ht="27.75">
      <c r="A813" s="43">
        <v>806</v>
      </c>
      <c r="B813" s="37" t="s">
        <v>2091</v>
      </c>
      <c r="C813" s="37" t="s">
        <v>2092</v>
      </c>
      <c r="D813" s="45" t="s">
        <v>2093</v>
      </c>
      <c r="E813" s="38">
        <v>21</v>
      </c>
      <c r="F813" s="48">
        <v>11.19</v>
      </c>
      <c r="G813" s="46">
        <v>30</v>
      </c>
      <c r="H813" s="46" t="s">
        <v>3373</v>
      </c>
      <c r="I813" s="48">
        <v>10.050000000000001</v>
      </c>
      <c r="J813" s="46">
        <v>30</v>
      </c>
      <c r="K813" s="46" t="s">
        <v>3373</v>
      </c>
      <c r="L813" s="84">
        <f t="shared" si="197"/>
        <v>10.620000000000001</v>
      </c>
      <c r="M813" s="38">
        <f t="shared" si="198"/>
        <v>60</v>
      </c>
      <c r="N813" s="38">
        <f t="shared" si="199"/>
        <v>2</v>
      </c>
      <c r="O813" s="38">
        <f t="shared" si="200"/>
        <v>0</v>
      </c>
      <c r="P813" s="48">
        <v>10.18</v>
      </c>
      <c r="Q813" s="46">
        <v>30</v>
      </c>
      <c r="R813" s="46" t="s">
        <v>3372</v>
      </c>
      <c r="S813" s="48">
        <v>10.050000000000001</v>
      </c>
      <c r="T813" s="46">
        <v>30</v>
      </c>
      <c r="U813" s="46" t="s">
        <v>3373</v>
      </c>
      <c r="V813" s="48">
        <f t="shared" si="201"/>
        <v>10.115</v>
      </c>
      <c r="W813" s="46">
        <f t="shared" si="202"/>
        <v>60</v>
      </c>
      <c r="X813" s="46">
        <f t="shared" si="203"/>
        <v>1</v>
      </c>
      <c r="Y813" s="46">
        <f t="shared" si="204"/>
        <v>0</v>
      </c>
      <c r="Z813" s="46">
        <f t="shared" si="205"/>
        <v>3</v>
      </c>
      <c r="AA813" s="46">
        <f t="shared" si="206"/>
        <v>0</v>
      </c>
      <c r="AB813" s="46">
        <f t="shared" si="207"/>
        <v>3</v>
      </c>
      <c r="AC813" s="48">
        <f>IF(AB813=0,0.93,IF(AB813=1,0.92,IF(AB813=2,0.91,IF(AB813=3,0.9,IF(AB813=4,0.89,IF(AB813=5,0.88,IF(AB813=6,0.87)))))))</f>
        <v>0.9</v>
      </c>
      <c r="AD813" s="48">
        <f t="shared" si="208"/>
        <v>10.3675</v>
      </c>
      <c r="AE813" s="48">
        <f t="shared" si="209"/>
        <v>9.3307500000000001</v>
      </c>
      <c r="AF813" s="46">
        <f t="shared" si="210"/>
        <v>120</v>
      </c>
      <c r="AG813" s="128" t="s">
        <v>3456</v>
      </c>
      <c r="AH813" s="128" t="s">
        <v>3453</v>
      </c>
      <c r="AI813" s="128" t="s">
        <v>3455</v>
      </c>
      <c r="AJ813" s="128" t="s">
        <v>3452</v>
      </c>
      <c r="AK813" s="128" t="s">
        <v>3454</v>
      </c>
      <c r="AL813" s="128" t="s">
        <v>3457</v>
      </c>
      <c r="AM813" s="128" t="s">
        <v>3451</v>
      </c>
      <c r="AN813" s="128" t="s">
        <v>3460</v>
      </c>
      <c r="AO813" s="128" t="s">
        <v>3459</v>
      </c>
      <c r="AP813" s="128" t="s">
        <v>3458</v>
      </c>
      <c r="AQ813" s="191"/>
    </row>
    <row r="814" spans="1:43" s="16" customFormat="1" ht="27.75">
      <c r="A814" s="43">
        <v>807</v>
      </c>
      <c r="B814" s="44" t="s">
        <v>2094</v>
      </c>
      <c r="C814" s="44" t="s">
        <v>2095</v>
      </c>
      <c r="D814" s="45" t="s">
        <v>2096</v>
      </c>
      <c r="E814" s="38">
        <v>21</v>
      </c>
      <c r="F814" s="48">
        <v>10.61</v>
      </c>
      <c r="G814" s="46">
        <v>30</v>
      </c>
      <c r="H814" s="46" t="s">
        <v>3372</v>
      </c>
      <c r="I814" s="48">
        <v>9.58</v>
      </c>
      <c r="J814" s="46">
        <v>19</v>
      </c>
      <c r="K814" s="46" t="s">
        <v>3372</v>
      </c>
      <c r="L814" s="84">
        <f t="shared" si="197"/>
        <v>10.094999999999999</v>
      </c>
      <c r="M814" s="38">
        <f t="shared" si="198"/>
        <v>60</v>
      </c>
      <c r="N814" s="38">
        <f t="shared" si="199"/>
        <v>0</v>
      </c>
      <c r="O814" s="38">
        <f t="shared" si="200"/>
        <v>1</v>
      </c>
      <c r="P814" s="48">
        <v>10.27</v>
      </c>
      <c r="Q814" s="46">
        <v>30</v>
      </c>
      <c r="R814" s="46" t="s">
        <v>3372</v>
      </c>
      <c r="S814" s="48">
        <v>12.69</v>
      </c>
      <c r="T814" s="46">
        <v>30</v>
      </c>
      <c r="U814" s="46" t="s">
        <v>3372</v>
      </c>
      <c r="V814" s="48">
        <f t="shared" si="201"/>
        <v>11.48</v>
      </c>
      <c r="W814" s="46">
        <f t="shared" si="202"/>
        <v>60</v>
      </c>
      <c r="X814" s="46">
        <f t="shared" si="203"/>
        <v>0</v>
      </c>
      <c r="Y814" s="46">
        <f t="shared" si="204"/>
        <v>0</v>
      </c>
      <c r="Z814" s="46">
        <f t="shared" si="205"/>
        <v>0</v>
      </c>
      <c r="AA814" s="46">
        <f t="shared" si="206"/>
        <v>1</v>
      </c>
      <c r="AB814" s="46">
        <f t="shared" si="207"/>
        <v>1</v>
      </c>
      <c r="AC814" s="48">
        <f>IF(AB814=0,1,IF(AB814=1,0.99,IF(AB814=2,0.98,IF(AB814=3,0.97,IF(AB814=4,0.96,IF(AB814=5,0.95,IF(AB814=6,0.94)))))))</f>
        <v>0.99</v>
      </c>
      <c r="AD814" s="48">
        <f t="shared" si="208"/>
        <v>10.7875</v>
      </c>
      <c r="AE814" s="48">
        <f t="shared" si="209"/>
        <v>10.679625</v>
      </c>
      <c r="AF814" s="46">
        <f t="shared" si="210"/>
        <v>120</v>
      </c>
      <c r="AG814" s="128" t="s">
        <v>3453</v>
      </c>
      <c r="AH814" s="128" t="s">
        <v>3451</v>
      </c>
      <c r="AI814" s="128" t="s">
        <v>3452</v>
      </c>
      <c r="AJ814" s="128" t="s">
        <v>3454</v>
      </c>
      <c r="AK814" s="128" t="s">
        <v>3455</v>
      </c>
      <c r="AL814" s="128" t="s">
        <v>3460</v>
      </c>
      <c r="AM814" s="128" t="s">
        <v>3458</v>
      </c>
      <c r="AN814" s="128" t="s">
        <v>3457</v>
      </c>
      <c r="AO814" s="128" t="s">
        <v>3459</v>
      </c>
      <c r="AP814" s="128" t="s">
        <v>3458</v>
      </c>
      <c r="AQ814" s="191"/>
    </row>
    <row r="815" spans="1:43" s="16" customFormat="1" ht="27.75">
      <c r="A815" s="43">
        <v>808</v>
      </c>
      <c r="B815" s="44" t="s">
        <v>2097</v>
      </c>
      <c r="C815" s="44" t="s">
        <v>3436</v>
      </c>
      <c r="D815" s="45" t="s">
        <v>2098</v>
      </c>
      <c r="E815" s="38">
        <v>21</v>
      </c>
      <c r="F815" s="48">
        <v>11.7</v>
      </c>
      <c r="G815" s="46">
        <v>30</v>
      </c>
      <c r="H815" s="46" t="s">
        <v>3372</v>
      </c>
      <c r="I815" s="48">
        <v>9.84</v>
      </c>
      <c r="J815" s="46">
        <v>23</v>
      </c>
      <c r="K815" s="46" t="s">
        <v>3373</v>
      </c>
      <c r="L815" s="84">
        <f t="shared" si="197"/>
        <v>10.77</v>
      </c>
      <c r="M815" s="38">
        <f t="shared" si="198"/>
        <v>60</v>
      </c>
      <c r="N815" s="38">
        <f t="shared" si="199"/>
        <v>1</v>
      </c>
      <c r="O815" s="38">
        <f t="shared" si="200"/>
        <v>1</v>
      </c>
      <c r="P815" s="48">
        <v>11.75</v>
      </c>
      <c r="Q815" s="46">
        <v>30</v>
      </c>
      <c r="R815" s="46" t="s">
        <v>3372</v>
      </c>
      <c r="S815" s="48">
        <v>12.26</v>
      </c>
      <c r="T815" s="46">
        <v>30</v>
      </c>
      <c r="U815" s="46" t="s">
        <v>3372</v>
      </c>
      <c r="V815" s="48">
        <f t="shared" si="201"/>
        <v>12.004999999999999</v>
      </c>
      <c r="W815" s="46">
        <f t="shared" si="202"/>
        <v>60</v>
      </c>
      <c r="X815" s="46">
        <f t="shared" si="203"/>
        <v>0</v>
      </c>
      <c r="Y815" s="46">
        <f t="shared" si="204"/>
        <v>0</v>
      </c>
      <c r="Z815" s="46">
        <f t="shared" si="205"/>
        <v>1</v>
      </c>
      <c r="AA815" s="46">
        <f t="shared" si="206"/>
        <v>1</v>
      </c>
      <c r="AB815" s="46">
        <f t="shared" si="207"/>
        <v>2</v>
      </c>
      <c r="AC815" s="48">
        <f>IF(AB815=0,0.93,IF(AB815=1,0.92,IF(AB815=2,0.91,IF(AB815=3,0.9,IF(AB815=4,0.89,IF(AB815=5,0.88,IF(AB815=6,0.87)))))))</f>
        <v>0.91</v>
      </c>
      <c r="AD815" s="48">
        <f t="shared" si="208"/>
        <v>11.387499999999999</v>
      </c>
      <c r="AE815" s="48">
        <f t="shared" si="209"/>
        <v>10.362625</v>
      </c>
      <c r="AF815" s="46">
        <f t="shared" si="210"/>
        <v>120</v>
      </c>
      <c r="AG815" s="128" t="s">
        <v>3453</v>
      </c>
      <c r="AH815" s="128" t="s">
        <v>3451</v>
      </c>
      <c r="AI815" s="128" t="s">
        <v>3456</v>
      </c>
      <c r="AJ815" s="128" t="s">
        <v>3452</v>
      </c>
      <c r="AK815" s="128" t="s">
        <v>3454</v>
      </c>
      <c r="AL815" s="128" t="s">
        <v>3457</v>
      </c>
      <c r="AM815" s="128" t="s">
        <v>3455</v>
      </c>
      <c r="AN815" s="128" t="s">
        <v>3460</v>
      </c>
      <c r="AO815" s="128" t="s">
        <v>3459</v>
      </c>
      <c r="AP815" s="128" t="s">
        <v>3458</v>
      </c>
      <c r="AQ815" s="191"/>
    </row>
    <row r="816" spans="1:43" s="16" customFormat="1" ht="27.75">
      <c r="A816" s="43">
        <v>809</v>
      </c>
      <c r="B816" s="44" t="s">
        <v>314</v>
      </c>
      <c r="C816" s="44" t="s">
        <v>3401</v>
      </c>
      <c r="D816" s="45" t="s">
        <v>2099</v>
      </c>
      <c r="E816" s="38">
        <v>21</v>
      </c>
      <c r="F816" s="48">
        <v>10.15</v>
      </c>
      <c r="G816" s="46">
        <v>30</v>
      </c>
      <c r="H816" s="46" t="s">
        <v>3373</v>
      </c>
      <c r="I816" s="48">
        <v>9.85</v>
      </c>
      <c r="J816" s="46">
        <v>13</v>
      </c>
      <c r="K816" s="46" t="s">
        <v>3373</v>
      </c>
      <c r="L816" s="84">
        <f t="shared" si="197"/>
        <v>10</v>
      </c>
      <c r="M816" s="38">
        <f t="shared" si="198"/>
        <v>60</v>
      </c>
      <c r="N816" s="38">
        <f t="shared" si="199"/>
        <v>2</v>
      </c>
      <c r="O816" s="38">
        <f t="shared" si="200"/>
        <v>1</v>
      </c>
      <c r="P816" s="48">
        <v>9.8699999999999992</v>
      </c>
      <c r="Q816" s="46">
        <v>16</v>
      </c>
      <c r="R816" s="46" t="s">
        <v>3373</v>
      </c>
      <c r="S816" s="46">
        <v>10.93</v>
      </c>
      <c r="T816" s="46">
        <v>30</v>
      </c>
      <c r="U816" s="46" t="s">
        <v>3372</v>
      </c>
      <c r="V816" s="48">
        <f>(P816+S817)/2</f>
        <v>10.664999999999999</v>
      </c>
      <c r="W816" s="46">
        <f>IF(V816&gt;=10,60,Q816+T817)</f>
        <v>60</v>
      </c>
      <c r="X816" s="46">
        <f>IF(R816="ACC",0,1)+IF(U817="ACC",0,1)</f>
        <v>1</v>
      </c>
      <c r="Y816" s="46">
        <f>IF(P816&lt;10,1,(IF(S817&lt;10,1,0)))</f>
        <v>1</v>
      </c>
      <c r="Z816" s="46">
        <f t="shared" si="205"/>
        <v>3</v>
      </c>
      <c r="AA816" s="46">
        <f t="shared" si="206"/>
        <v>2</v>
      </c>
      <c r="AB816" s="46">
        <f t="shared" si="207"/>
        <v>5</v>
      </c>
      <c r="AC816" s="48">
        <f>IF(AB816=0,1,IF(AB816=1,0.99,IF(AB816=2,0.98,IF(AB816=3,0.97,IF(AB816=4,0.96,IF(AB816=5,0.95,IF(AB816=6,0.94)))))))</f>
        <v>0.95</v>
      </c>
      <c r="AD816" s="48">
        <f t="shared" si="208"/>
        <v>10.3325</v>
      </c>
      <c r="AE816" s="48">
        <f t="shared" si="209"/>
        <v>9.8158749999999984</v>
      </c>
      <c r="AF816" s="46">
        <f t="shared" si="210"/>
        <v>120</v>
      </c>
      <c r="AG816" s="128" t="s">
        <v>3457</v>
      </c>
      <c r="AH816" s="128" t="s">
        <v>3460</v>
      </c>
      <c r="AI816" s="128" t="s">
        <v>3456</v>
      </c>
      <c r="AJ816" s="128" t="s">
        <v>3455</v>
      </c>
      <c r="AK816" s="128" t="s">
        <v>3452</v>
      </c>
      <c r="AL816" s="128" t="s">
        <v>3459</v>
      </c>
      <c r="AM816" s="128" t="s">
        <v>3453</v>
      </c>
      <c r="AN816" s="128" t="s">
        <v>3458</v>
      </c>
      <c r="AO816" s="128" t="s">
        <v>3454</v>
      </c>
      <c r="AP816" s="128" t="s">
        <v>3451</v>
      </c>
      <c r="AQ816" s="191"/>
    </row>
    <row r="817" spans="1:43" s="16" customFormat="1" ht="27.75">
      <c r="A817" s="43">
        <v>810</v>
      </c>
      <c r="B817" s="44" t="s">
        <v>2100</v>
      </c>
      <c r="C817" s="44" t="s">
        <v>829</v>
      </c>
      <c r="D817" s="38" t="s">
        <v>2101</v>
      </c>
      <c r="E817" s="38">
        <v>21</v>
      </c>
      <c r="F817" s="48">
        <v>12.3</v>
      </c>
      <c r="G817" s="46">
        <v>30</v>
      </c>
      <c r="H817" s="46" t="s">
        <v>3372</v>
      </c>
      <c r="I817" s="48">
        <v>9.15</v>
      </c>
      <c r="J817" s="46">
        <v>18</v>
      </c>
      <c r="K817" s="46" t="s">
        <v>3372</v>
      </c>
      <c r="L817" s="84">
        <f t="shared" si="197"/>
        <v>10.725000000000001</v>
      </c>
      <c r="M817" s="38">
        <f t="shared" si="198"/>
        <v>60</v>
      </c>
      <c r="N817" s="38">
        <f t="shared" si="199"/>
        <v>0</v>
      </c>
      <c r="O817" s="38">
        <f t="shared" si="200"/>
        <v>1</v>
      </c>
      <c r="P817" s="48">
        <v>9.81</v>
      </c>
      <c r="Q817" s="46">
        <v>12</v>
      </c>
      <c r="R817" s="46" t="s">
        <v>3373</v>
      </c>
      <c r="S817" s="48">
        <v>11.46</v>
      </c>
      <c r="T817" s="46">
        <v>30</v>
      </c>
      <c r="U817" s="46" t="s">
        <v>3372</v>
      </c>
      <c r="V817" s="48">
        <f>(P817+S818)/2</f>
        <v>10.48</v>
      </c>
      <c r="W817" s="46">
        <f>IF(V817&gt;=10,60,Q817+T818)</f>
        <v>60</v>
      </c>
      <c r="X817" s="46">
        <f>IF(R817="ACC",0,1)+IF(U818="ACC",0,1)</f>
        <v>1</v>
      </c>
      <c r="Y817" s="46">
        <f>IF(P817&lt;10,1,(IF(S818&lt;10,1,0)))</f>
        <v>1</v>
      </c>
      <c r="Z817" s="46">
        <f t="shared" si="205"/>
        <v>1</v>
      </c>
      <c r="AA817" s="46">
        <f t="shared" si="206"/>
        <v>2</v>
      </c>
      <c r="AB817" s="46">
        <f t="shared" si="207"/>
        <v>3</v>
      </c>
      <c r="AC817" s="48">
        <f>IF(AB817=0,1,IF(AB817=1,0.99,IF(AB817=2,0.98,IF(AB817=3,0.97,IF(AB817=4,0.96,IF(AB817=5,0.95,IF(AB817=6,0.94)))))))</f>
        <v>0.97</v>
      </c>
      <c r="AD817" s="48">
        <f t="shared" si="208"/>
        <v>10.602500000000001</v>
      </c>
      <c r="AE817" s="48">
        <f t="shared" si="209"/>
        <v>10.284425000000001</v>
      </c>
      <c r="AF817" s="46">
        <f t="shared" si="210"/>
        <v>120</v>
      </c>
      <c r="AG817" s="128" t="s">
        <v>3453</v>
      </c>
      <c r="AH817" s="128" t="s">
        <v>3451</v>
      </c>
      <c r="AI817" s="128" t="s">
        <v>3452</v>
      </c>
      <c r="AJ817" s="128" t="s">
        <v>3456</v>
      </c>
      <c r="AK817" s="128" t="s">
        <v>3454</v>
      </c>
      <c r="AL817" s="128" t="s">
        <v>3455</v>
      </c>
      <c r="AM817" s="128" t="s">
        <v>3457</v>
      </c>
      <c r="AN817" s="128" t="s">
        <v>3460</v>
      </c>
      <c r="AO817" s="128" t="s">
        <v>3459</v>
      </c>
      <c r="AP817" s="128" t="s">
        <v>3458</v>
      </c>
      <c r="AQ817" s="191"/>
    </row>
    <row r="818" spans="1:43" s="16" customFormat="1" ht="27.75">
      <c r="A818" s="43">
        <v>811</v>
      </c>
      <c r="B818" s="37" t="s">
        <v>2102</v>
      </c>
      <c r="C818" s="37" t="s">
        <v>324</v>
      </c>
      <c r="D818" s="38" t="s">
        <v>2103</v>
      </c>
      <c r="E818" s="38">
        <v>21</v>
      </c>
      <c r="F818" s="48">
        <v>10.99</v>
      </c>
      <c r="G818" s="46">
        <v>30</v>
      </c>
      <c r="H818" s="46" t="s">
        <v>3372</v>
      </c>
      <c r="I818" s="48">
        <v>12.42</v>
      </c>
      <c r="J818" s="46">
        <v>30</v>
      </c>
      <c r="K818" s="46" t="s">
        <v>3372</v>
      </c>
      <c r="L818" s="84">
        <f t="shared" si="197"/>
        <v>11.705</v>
      </c>
      <c r="M818" s="38">
        <f t="shared" si="198"/>
        <v>60</v>
      </c>
      <c r="N818" s="38">
        <f t="shared" si="199"/>
        <v>0</v>
      </c>
      <c r="O818" s="38">
        <f t="shared" si="200"/>
        <v>0</v>
      </c>
      <c r="P818" s="48">
        <v>10.199999999999999</v>
      </c>
      <c r="Q818" s="46">
        <v>30</v>
      </c>
      <c r="R818" s="46" t="s">
        <v>3372</v>
      </c>
      <c r="S818" s="48">
        <v>11.15</v>
      </c>
      <c r="T818" s="46">
        <v>30</v>
      </c>
      <c r="U818" s="46" t="s">
        <v>3372</v>
      </c>
      <c r="V818" s="48">
        <f>(P818+S819)/2</f>
        <v>10.629999999999999</v>
      </c>
      <c r="W818" s="46">
        <f>IF(V818&gt;=10,60,Q818+#REF!)</f>
        <v>60</v>
      </c>
      <c r="X818" s="46" t="e">
        <f>IF(R818="ACC",0,1)+IF(#REF!="ACC",0,1)</f>
        <v>#REF!</v>
      </c>
      <c r="Y818" s="46" t="e">
        <f>IF(P818&lt;10,1,(IF(#REF!&lt;10,1,0)))</f>
        <v>#REF!</v>
      </c>
      <c r="Z818" s="46" t="e">
        <f t="shared" si="205"/>
        <v>#REF!</v>
      </c>
      <c r="AA818" s="46" t="e">
        <f t="shared" si="206"/>
        <v>#REF!</v>
      </c>
      <c r="AB818" s="46" t="e">
        <f t="shared" si="207"/>
        <v>#REF!</v>
      </c>
      <c r="AC818" s="48" t="e">
        <f>IF(AB818=0,1,IF(AB818=1,0.99,IF(AB818=2,0.98,IF(AB818=3,0.97,IF(AB818=4,0.96,IF(AB818=5,0.95,IF(AB818=6,0.94)))))))</f>
        <v>#REF!</v>
      </c>
      <c r="AD818" s="48">
        <f t="shared" si="208"/>
        <v>11.1675</v>
      </c>
      <c r="AE818" s="48" t="e">
        <f t="shared" si="209"/>
        <v>#REF!</v>
      </c>
      <c r="AF818" s="46">
        <f t="shared" si="210"/>
        <v>120</v>
      </c>
      <c r="AG818" s="128" t="s">
        <v>3453</v>
      </c>
      <c r="AH818" s="128" t="s">
        <v>3451</v>
      </c>
      <c r="AI818" s="128" t="s">
        <v>3452</v>
      </c>
      <c r="AJ818" s="128" t="s">
        <v>3456</v>
      </c>
      <c r="AK818" s="128" t="s">
        <v>3454</v>
      </c>
      <c r="AL818" s="128" t="s">
        <v>3455</v>
      </c>
      <c r="AM818" s="128" t="s">
        <v>3457</v>
      </c>
      <c r="AN818" s="128" t="s">
        <v>3460</v>
      </c>
      <c r="AO818" s="128" t="s">
        <v>3459</v>
      </c>
      <c r="AP818" s="128" t="s">
        <v>3458</v>
      </c>
      <c r="AQ818" s="191"/>
    </row>
    <row r="819" spans="1:43" s="16" customFormat="1" ht="27.75">
      <c r="A819" s="43">
        <v>812</v>
      </c>
      <c r="B819" s="44" t="s">
        <v>2104</v>
      </c>
      <c r="C819" s="44" t="s">
        <v>2105</v>
      </c>
      <c r="D819" s="45" t="s">
        <v>2106</v>
      </c>
      <c r="E819" s="38">
        <v>21</v>
      </c>
      <c r="F819" s="48">
        <v>15.92</v>
      </c>
      <c r="G819" s="46">
        <v>30</v>
      </c>
      <c r="H819" s="46" t="s">
        <v>3372</v>
      </c>
      <c r="I819" s="48">
        <v>8.75</v>
      </c>
      <c r="J819" s="46">
        <v>17</v>
      </c>
      <c r="K819" s="46" t="s">
        <v>3372</v>
      </c>
      <c r="L819" s="84">
        <f t="shared" si="197"/>
        <v>12.335000000000001</v>
      </c>
      <c r="M819" s="38">
        <f t="shared" si="198"/>
        <v>60</v>
      </c>
      <c r="N819" s="38">
        <f t="shared" si="199"/>
        <v>0</v>
      </c>
      <c r="O819" s="38">
        <f t="shared" si="200"/>
        <v>1</v>
      </c>
      <c r="P819" s="48">
        <v>11.74</v>
      </c>
      <c r="Q819" s="46">
        <v>30</v>
      </c>
      <c r="R819" s="46" t="s">
        <v>3372</v>
      </c>
      <c r="S819" s="48">
        <v>11.06</v>
      </c>
      <c r="T819" s="46">
        <v>30</v>
      </c>
      <c r="U819" s="46" t="s">
        <v>3372</v>
      </c>
      <c r="V819" s="48">
        <f t="shared" si="201"/>
        <v>11.4</v>
      </c>
      <c r="W819" s="46">
        <f t="shared" si="202"/>
        <v>60</v>
      </c>
      <c r="X819" s="46">
        <f t="shared" si="203"/>
        <v>0</v>
      </c>
      <c r="Y819" s="46">
        <f t="shared" si="204"/>
        <v>0</v>
      </c>
      <c r="Z819" s="46">
        <f t="shared" si="205"/>
        <v>0</v>
      </c>
      <c r="AA819" s="46">
        <f t="shared" si="206"/>
        <v>1</v>
      </c>
      <c r="AB819" s="46">
        <f t="shared" si="207"/>
        <v>1</v>
      </c>
      <c r="AC819" s="48">
        <f>IF(AB819=0,1,IF(AB819=1,0.99,IF(AB819=2,0.98,IF(AB819=3,0.97,IF(AB819=4,0.96,IF(AB819=5,0.95,IF(AB819=6,0.94)))))))</f>
        <v>0.99</v>
      </c>
      <c r="AD819" s="48">
        <f t="shared" si="208"/>
        <v>11.8675</v>
      </c>
      <c r="AE819" s="48">
        <f t="shared" si="209"/>
        <v>11.748825</v>
      </c>
      <c r="AF819" s="46">
        <f t="shared" si="210"/>
        <v>120</v>
      </c>
      <c r="AG819" s="128" t="s">
        <v>3457</v>
      </c>
      <c r="AH819" s="128" t="s">
        <v>3452</v>
      </c>
      <c r="AI819" s="128" t="s">
        <v>3453</v>
      </c>
      <c r="AJ819" s="128" t="s">
        <v>3459</v>
      </c>
      <c r="AK819" s="128" t="s">
        <v>3454</v>
      </c>
      <c r="AL819" s="128" t="s">
        <v>3456</v>
      </c>
      <c r="AM819" s="128" t="s">
        <v>3451</v>
      </c>
      <c r="AN819" s="128" t="s">
        <v>3455</v>
      </c>
      <c r="AO819" s="128" t="s">
        <v>3460</v>
      </c>
      <c r="AP819" s="128" t="s">
        <v>3458</v>
      </c>
      <c r="AQ819" s="191"/>
    </row>
    <row r="820" spans="1:43" s="16" customFormat="1" ht="27.75">
      <c r="A820" s="43">
        <v>813</v>
      </c>
      <c r="B820" s="37" t="s">
        <v>438</v>
      </c>
      <c r="C820" s="37" t="s">
        <v>2107</v>
      </c>
      <c r="D820" s="45" t="s">
        <v>2108</v>
      </c>
      <c r="E820" s="38">
        <v>21</v>
      </c>
      <c r="F820" s="48">
        <v>10.210000000000001</v>
      </c>
      <c r="G820" s="46">
        <v>30</v>
      </c>
      <c r="H820" s="46" t="s">
        <v>3373</v>
      </c>
      <c r="I820" s="48">
        <v>10</v>
      </c>
      <c r="J820" s="46">
        <v>30</v>
      </c>
      <c r="K820" s="46" t="s">
        <v>3372</v>
      </c>
      <c r="L820" s="84">
        <f t="shared" si="197"/>
        <v>10.105</v>
      </c>
      <c r="M820" s="38">
        <f t="shared" si="198"/>
        <v>60</v>
      </c>
      <c r="N820" s="38">
        <f t="shared" si="199"/>
        <v>1</v>
      </c>
      <c r="O820" s="38">
        <f t="shared" si="200"/>
        <v>0</v>
      </c>
      <c r="P820" s="48">
        <v>10.353</v>
      </c>
      <c r="Q820" s="46">
        <v>30</v>
      </c>
      <c r="R820" s="46" t="s">
        <v>3373</v>
      </c>
      <c r="S820" s="48">
        <v>12.93</v>
      </c>
      <c r="T820" s="46">
        <v>30</v>
      </c>
      <c r="U820" s="46" t="s">
        <v>3372</v>
      </c>
      <c r="V820" s="48">
        <f t="shared" si="201"/>
        <v>11.641500000000001</v>
      </c>
      <c r="W820" s="46">
        <f t="shared" si="202"/>
        <v>60</v>
      </c>
      <c r="X820" s="46">
        <f t="shared" si="203"/>
        <v>1</v>
      </c>
      <c r="Y820" s="46">
        <f t="shared" si="204"/>
        <v>0</v>
      </c>
      <c r="Z820" s="46">
        <f t="shared" si="205"/>
        <v>2</v>
      </c>
      <c r="AA820" s="46">
        <f t="shared" si="206"/>
        <v>0</v>
      </c>
      <c r="AB820" s="46">
        <f t="shared" si="207"/>
        <v>2</v>
      </c>
      <c r="AC820" s="48">
        <f>IF(AB820=0,0.86,IF(AB820=1,0.85,IF(AB820=2,0.84,IF(AB820=3,0.83,IF(AB820=4,0.82,IF(AB820=5,0.81,IF(AB820=6,0.8)))))))</f>
        <v>0.84</v>
      </c>
      <c r="AD820" s="48">
        <f t="shared" si="208"/>
        <v>10.873250000000001</v>
      </c>
      <c r="AE820" s="48">
        <f t="shared" si="209"/>
        <v>9.1335300000000004</v>
      </c>
      <c r="AF820" s="46">
        <f t="shared" si="210"/>
        <v>120</v>
      </c>
      <c r="AG820" s="128" t="s">
        <v>3451</v>
      </c>
      <c r="AH820" s="128" t="s">
        <v>3453</v>
      </c>
      <c r="AI820" s="128" t="s">
        <v>3452</v>
      </c>
      <c r="AJ820" s="128" t="s">
        <v>3455</v>
      </c>
      <c r="AK820" s="128" t="s">
        <v>3456</v>
      </c>
      <c r="AL820" s="128" t="s">
        <v>3457</v>
      </c>
      <c r="AM820" s="128" t="s">
        <v>3460</v>
      </c>
      <c r="AN820" s="128" t="s">
        <v>3459</v>
      </c>
      <c r="AO820" s="128" t="s">
        <v>3454</v>
      </c>
      <c r="AP820" s="128" t="s">
        <v>3466</v>
      </c>
      <c r="AQ820" s="191"/>
    </row>
    <row r="821" spans="1:43" s="16" customFormat="1" ht="27.75">
      <c r="A821" s="43">
        <v>814</v>
      </c>
      <c r="B821" s="53" t="s">
        <v>2109</v>
      </c>
      <c r="C821" s="53" t="s">
        <v>2110</v>
      </c>
      <c r="D821" s="45" t="s">
        <v>2111</v>
      </c>
      <c r="E821" s="38">
        <v>21</v>
      </c>
      <c r="F821" s="48">
        <v>9.85</v>
      </c>
      <c r="G821" s="46">
        <v>25</v>
      </c>
      <c r="H821" s="46" t="s">
        <v>3373</v>
      </c>
      <c r="I821" s="48">
        <v>10.15</v>
      </c>
      <c r="J821" s="46">
        <v>30</v>
      </c>
      <c r="K821" s="46" t="s">
        <v>3372</v>
      </c>
      <c r="L821" s="84">
        <f t="shared" si="197"/>
        <v>10</v>
      </c>
      <c r="M821" s="38">
        <f t="shared" si="198"/>
        <v>60</v>
      </c>
      <c r="N821" s="38">
        <f t="shared" si="199"/>
        <v>1</v>
      </c>
      <c r="O821" s="38">
        <f t="shared" si="200"/>
        <v>1</v>
      </c>
      <c r="P821" s="48">
        <v>9.27</v>
      </c>
      <c r="Q821" s="46">
        <v>18</v>
      </c>
      <c r="R821" s="46" t="s">
        <v>3373</v>
      </c>
      <c r="S821" s="48">
        <v>11.98</v>
      </c>
      <c r="T821" s="46">
        <v>30</v>
      </c>
      <c r="U821" s="46" t="s">
        <v>3373</v>
      </c>
      <c r="V821" s="48">
        <f t="shared" si="201"/>
        <v>10.625</v>
      </c>
      <c r="W821" s="46">
        <f t="shared" si="202"/>
        <v>60</v>
      </c>
      <c r="X821" s="46">
        <f t="shared" si="203"/>
        <v>2</v>
      </c>
      <c r="Y821" s="46">
        <f t="shared" si="204"/>
        <v>1</v>
      </c>
      <c r="Z821" s="46">
        <f t="shared" si="205"/>
        <v>3</v>
      </c>
      <c r="AA821" s="46">
        <f t="shared" si="206"/>
        <v>2</v>
      </c>
      <c r="AB821" s="46">
        <f t="shared" si="207"/>
        <v>5</v>
      </c>
      <c r="AC821" s="48">
        <f>IF(AB821=0,0.86,IF(AB821=1,0.85,IF(AB821=2,0.84,IF(AB821=3,0.83,IF(AB821=4,0.82,IF(AB821=5,0.81,IF(AB821=6,0.8)))))))</f>
        <v>0.81</v>
      </c>
      <c r="AD821" s="48">
        <f t="shared" si="208"/>
        <v>10.3125</v>
      </c>
      <c r="AE821" s="48">
        <f t="shared" si="209"/>
        <v>8.3531250000000004</v>
      </c>
      <c r="AF821" s="46">
        <f t="shared" si="210"/>
        <v>120</v>
      </c>
      <c r="AG821" s="128" t="s">
        <v>3460</v>
      </c>
      <c r="AH821" s="128" t="s">
        <v>3452</v>
      </c>
      <c r="AI821" s="128" t="s">
        <v>3456</v>
      </c>
      <c r="AJ821" s="128" t="s">
        <v>3455</v>
      </c>
      <c r="AK821" s="128" t="s">
        <v>3453</v>
      </c>
      <c r="AL821" s="128" t="s">
        <v>3454</v>
      </c>
      <c r="AM821" s="128" t="s">
        <v>3451</v>
      </c>
      <c r="AN821" s="128" t="s">
        <v>3457</v>
      </c>
      <c r="AO821" s="128" t="s">
        <v>3458</v>
      </c>
      <c r="AP821" s="128" t="s">
        <v>3459</v>
      </c>
      <c r="AQ821" s="191"/>
    </row>
    <row r="822" spans="1:43" s="16" customFormat="1" ht="27.75">
      <c r="A822" s="43">
        <v>815</v>
      </c>
      <c r="B822" s="44" t="s">
        <v>2112</v>
      </c>
      <c r="C822" s="44" t="s">
        <v>3486</v>
      </c>
      <c r="D822" s="45" t="s">
        <v>2113</v>
      </c>
      <c r="E822" s="38">
        <v>21</v>
      </c>
      <c r="F822" s="48">
        <v>13</v>
      </c>
      <c r="G822" s="46">
        <v>30</v>
      </c>
      <c r="H822" s="46" t="s">
        <v>3372</v>
      </c>
      <c r="I822" s="48">
        <v>12.97</v>
      </c>
      <c r="J822" s="46">
        <v>30</v>
      </c>
      <c r="K822" s="46" t="s">
        <v>3372</v>
      </c>
      <c r="L822" s="84">
        <f t="shared" si="197"/>
        <v>12.984999999999999</v>
      </c>
      <c r="M822" s="38">
        <f t="shared" si="198"/>
        <v>60</v>
      </c>
      <c r="N822" s="38">
        <f t="shared" si="199"/>
        <v>0</v>
      </c>
      <c r="O822" s="38">
        <f t="shared" si="200"/>
        <v>0</v>
      </c>
      <c r="P822" s="48">
        <v>13.57</v>
      </c>
      <c r="Q822" s="46">
        <v>30</v>
      </c>
      <c r="R822" s="46" t="s">
        <v>3372</v>
      </c>
      <c r="S822" s="48">
        <v>15.75</v>
      </c>
      <c r="T822" s="46">
        <v>30</v>
      </c>
      <c r="U822" s="46" t="s">
        <v>3372</v>
      </c>
      <c r="V822" s="48">
        <f t="shared" si="201"/>
        <v>14.66</v>
      </c>
      <c r="W822" s="46">
        <f t="shared" si="202"/>
        <v>60</v>
      </c>
      <c r="X822" s="46">
        <f t="shared" si="203"/>
        <v>0</v>
      </c>
      <c r="Y822" s="46">
        <f t="shared" si="204"/>
        <v>0</v>
      </c>
      <c r="Z822" s="46">
        <f t="shared" si="205"/>
        <v>0</v>
      </c>
      <c r="AA822" s="46">
        <f t="shared" si="206"/>
        <v>0</v>
      </c>
      <c r="AB822" s="46">
        <f t="shared" si="207"/>
        <v>0</v>
      </c>
      <c r="AC822" s="48">
        <f>IF(AB822=0,1,IF(AB822=1,0.99,IF(AB822=2,0.98,IF(AB822=3,0.97,IF(AB822=4,0.96,IF(AB822=5,0.95,IF(AB822=6,0.94)))))))</f>
        <v>1</v>
      </c>
      <c r="AD822" s="48">
        <f t="shared" si="208"/>
        <v>13.8225</v>
      </c>
      <c r="AE822" s="48">
        <f t="shared" si="209"/>
        <v>13.8225</v>
      </c>
      <c r="AF822" s="46">
        <f t="shared" si="210"/>
        <v>120</v>
      </c>
      <c r="AG822" s="128" t="s">
        <v>3453</v>
      </c>
      <c r="AH822" s="128" t="s">
        <v>3451</v>
      </c>
      <c r="AI822" s="128" t="s">
        <v>3457</v>
      </c>
      <c r="AJ822" s="128" t="s">
        <v>3455</v>
      </c>
      <c r="AK822" s="128" t="s">
        <v>3454</v>
      </c>
      <c r="AL822" s="128" t="s">
        <v>3452</v>
      </c>
      <c r="AM822" s="128" t="s">
        <v>3456</v>
      </c>
      <c r="AN822" s="128" t="s">
        <v>3460</v>
      </c>
      <c r="AO822" s="128" t="s">
        <v>3459</v>
      </c>
      <c r="AP822" s="128" t="s">
        <v>3458</v>
      </c>
      <c r="AQ822" s="191"/>
    </row>
    <row r="823" spans="1:43" s="16" customFormat="1" ht="27.75">
      <c r="A823" s="43">
        <v>816</v>
      </c>
      <c r="B823" s="44" t="s">
        <v>1426</v>
      </c>
      <c r="C823" s="44" t="s">
        <v>2114</v>
      </c>
      <c r="D823" s="45" t="s">
        <v>2115</v>
      </c>
      <c r="E823" s="38">
        <v>21</v>
      </c>
      <c r="F823" s="48">
        <v>9.4600000000000009</v>
      </c>
      <c r="G823" s="46">
        <v>11</v>
      </c>
      <c r="H823" s="46" t="s">
        <v>3373</v>
      </c>
      <c r="I823" s="48">
        <v>10.54</v>
      </c>
      <c r="J823" s="46">
        <v>30</v>
      </c>
      <c r="K823" s="46" t="s">
        <v>3372</v>
      </c>
      <c r="L823" s="84">
        <f t="shared" si="197"/>
        <v>10</v>
      </c>
      <c r="M823" s="38">
        <f t="shared" si="198"/>
        <v>60</v>
      </c>
      <c r="N823" s="38">
        <f t="shared" si="199"/>
        <v>1</v>
      </c>
      <c r="O823" s="38">
        <f t="shared" si="200"/>
        <v>1</v>
      </c>
      <c r="P823" s="48" t="s">
        <v>3509</v>
      </c>
      <c r="Q823" s="46" t="s">
        <v>3509</v>
      </c>
      <c r="R823" s="46" t="s">
        <v>3509</v>
      </c>
      <c r="S823" s="48">
        <v>2.92</v>
      </c>
      <c r="T823" s="46">
        <v>0</v>
      </c>
      <c r="U823" s="46" t="s">
        <v>3373</v>
      </c>
      <c r="V823" s="48" t="e">
        <f t="shared" si="201"/>
        <v>#VALUE!</v>
      </c>
      <c r="W823" s="46" t="e">
        <f t="shared" si="202"/>
        <v>#VALUE!</v>
      </c>
      <c r="X823" s="46">
        <f t="shared" si="203"/>
        <v>2</v>
      </c>
      <c r="Y823" s="46">
        <f t="shared" si="204"/>
        <v>1</v>
      </c>
      <c r="Z823" s="46">
        <f t="shared" si="205"/>
        <v>3</v>
      </c>
      <c r="AA823" s="46">
        <f t="shared" si="206"/>
        <v>2</v>
      </c>
      <c r="AB823" s="46">
        <f t="shared" si="207"/>
        <v>5</v>
      </c>
      <c r="AC823" s="48">
        <f>IF(AB823=0,0.93,IF(AB823=1,0.92,IF(AB823=2,0.91,IF(AB823=3,0.9,IF(AB823=4,0.89,IF(AB823=5,0.88,IF(AB823=6,0.87)))))))</f>
        <v>0.88</v>
      </c>
      <c r="AD823" s="48" t="e">
        <f t="shared" si="208"/>
        <v>#VALUE!</v>
      </c>
      <c r="AE823" s="48" t="e">
        <f t="shared" si="209"/>
        <v>#VALUE!</v>
      </c>
      <c r="AF823" s="46" t="e">
        <f t="shared" si="210"/>
        <v>#VALUE!</v>
      </c>
      <c r="AG823" s="128"/>
      <c r="AH823" s="128"/>
      <c r="AI823" s="128"/>
      <c r="AJ823" s="128"/>
      <c r="AK823" s="128"/>
      <c r="AL823" s="128"/>
      <c r="AM823" s="128"/>
      <c r="AN823" s="128"/>
      <c r="AO823" s="128"/>
      <c r="AP823" s="128"/>
      <c r="AQ823" s="191"/>
    </row>
    <row r="824" spans="1:43" s="16" customFormat="1" ht="27.75">
      <c r="A824" s="43">
        <v>817</v>
      </c>
      <c r="B824" s="44" t="s">
        <v>3487</v>
      </c>
      <c r="C824" s="44" t="s">
        <v>1334</v>
      </c>
      <c r="D824" s="45" t="s">
        <v>2116</v>
      </c>
      <c r="E824" s="38">
        <v>21</v>
      </c>
      <c r="F824" s="48">
        <v>10</v>
      </c>
      <c r="G824" s="46">
        <v>30</v>
      </c>
      <c r="H824" s="46" t="s">
        <v>3373</v>
      </c>
      <c r="I824" s="48">
        <v>10</v>
      </c>
      <c r="J824" s="46">
        <v>30</v>
      </c>
      <c r="K824" s="46" t="s">
        <v>3373</v>
      </c>
      <c r="L824" s="84">
        <f t="shared" si="197"/>
        <v>10</v>
      </c>
      <c r="M824" s="38">
        <f t="shared" si="198"/>
        <v>60</v>
      </c>
      <c r="N824" s="38">
        <f t="shared" si="199"/>
        <v>2</v>
      </c>
      <c r="O824" s="38">
        <f t="shared" si="200"/>
        <v>0</v>
      </c>
      <c r="P824" s="48">
        <v>8.39</v>
      </c>
      <c r="Q824" s="46">
        <v>5</v>
      </c>
      <c r="R824" s="46" t="s">
        <v>3373</v>
      </c>
      <c r="S824" s="48">
        <v>11.61</v>
      </c>
      <c r="T824" s="46">
        <v>30</v>
      </c>
      <c r="U824" s="46" t="s">
        <v>3372</v>
      </c>
      <c r="V824" s="48">
        <f t="shared" si="201"/>
        <v>10</v>
      </c>
      <c r="W824" s="46">
        <f t="shared" si="202"/>
        <v>60</v>
      </c>
      <c r="X824" s="46">
        <f t="shared" si="203"/>
        <v>1</v>
      </c>
      <c r="Y824" s="46">
        <f t="shared" si="204"/>
        <v>1</v>
      </c>
      <c r="Z824" s="46">
        <f t="shared" si="205"/>
        <v>3</v>
      </c>
      <c r="AA824" s="46">
        <f t="shared" si="206"/>
        <v>1</v>
      </c>
      <c r="AB824" s="46">
        <f t="shared" si="207"/>
        <v>4</v>
      </c>
      <c r="AC824" s="48">
        <f>IF(AB824=0,0.93,IF(AB824=1,0.92,IF(AB824=2,0.91,IF(AB824=3,0.9,IF(AB824=4,0.89,IF(AB824=5,0.88,IF(AB824=6,0.87)))))))</f>
        <v>0.89</v>
      </c>
      <c r="AD824" s="48">
        <f t="shared" si="208"/>
        <v>10</v>
      </c>
      <c r="AE824" s="48">
        <f t="shared" si="209"/>
        <v>8.9</v>
      </c>
      <c r="AF824" s="46">
        <f t="shared" si="210"/>
        <v>120</v>
      </c>
      <c r="AG824" s="128" t="s">
        <v>3460</v>
      </c>
      <c r="AH824" s="128" t="s">
        <v>3456</v>
      </c>
      <c r="AI824" s="128" t="s">
        <v>3457</v>
      </c>
      <c r="AJ824" s="128" t="s">
        <v>3454</v>
      </c>
      <c r="AK824" s="128" t="s">
        <v>3452</v>
      </c>
      <c r="AL824" s="128" t="s">
        <v>3451</v>
      </c>
      <c r="AM824" s="128" t="s">
        <v>3453</v>
      </c>
      <c r="AN824" s="128" t="s">
        <v>3455</v>
      </c>
      <c r="AO824" s="128" t="s">
        <v>3459</v>
      </c>
      <c r="AP824" s="128" t="s">
        <v>3458</v>
      </c>
      <c r="AQ824" s="191"/>
    </row>
    <row r="825" spans="1:43" s="16" customFormat="1" ht="27.75">
      <c r="A825" s="43">
        <v>818</v>
      </c>
      <c r="B825" s="44" t="s">
        <v>2117</v>
      </c>
      <c r="C825" s="44" t="s">
        <v>2118</v>
      </c>
      <c r="D825" s="45" t="s">
        <v>2119</v>
      </c>
      <c r="E825" s="38">
        <v>21</v>
      </c>
      <c r="F825" s="48">
        <v>10.59</v>
      </c>
      <c r="G825" s="46">
        <v>30</v>
      </c>
      <c r="H825" s="46" t="s">
        <v>3372</v>
      </c>
      <c r="I825" s="48">
        <v>9.41</v>
      </c>
      <c r="J825" s="46">
        <v>12</v>
      </c>
      <c r="K825" s="46" t="s">
        <v>3373</v>
      </c>
      <c r="L825" s="84">
        <f t="shared" si="197"/>
        <v>10</v>
      </c>
      <c r="M825" s="38">
        <f t="shared" si="198"/>
        <v>60</v>
      </c>
      <c r="N825" s="38">
        <f t="shared" si="199"/>
        <v>1</v>
      </c>
      <c r="O825" s="38">
        <f t="shared" si="200"/>
        <v>1</v>
      </c>
      <c r="P825" s="48">
        <v>11.38</v>
      </c>
      <c r="Q825" s="46">
        <v>30</v>
      </c>
      <c r="R825" s="46" t="s">
        <v>3372</v>
      </c>
      <c r="S825" s="48">
        <v>14.54</v>
      </c>
      <c r="T825" s="46">
        <v>30</v>
      </c>
      <c r="U825" s="46" t="s">
        <v>3372</v>
      </c>
      <c r="V825" s="48">
        <f t="shared" si="201"/>
        <v>12.96</v>
      </c>
      <c r="W825" s="46">
        <f t="shared" si="202"/>
        <v>60</v>
      </c>
      <c r="X825" s="46">
        <f t="shared" si="203"/>
        <v>0</v>
      </c>
      <c r="Y825" s="46">
        <f t="shared" si="204"/>
        <v>0</v>
      </c>
      <c r="Z825" s="46">
        <f t="shared" si="205"/>
        <v>1</v>
      </c>
      <c r="AA825" s="46">
        <f t="shared" si="206"/>
        <v>1</v>
      </c>
      <c r="AB825" s="46">
        <f t="shared" si="207"/>
        <v>2</v>
      </c>
      <c r="AC825" s="48">
        <f t="shared" ref="AC825:AC830" si="212">IF(AB825=0,1,IF(AB825=1,0.99,IF(AB825=2,0.98,IF(AB825=3,0.97,IF(AB825=4,0.96,IF(AB825=5,0.95,IF(AB825=6,0.94)))))))</f>
        <v>0.98</v>
      </c>
      <c r="AD825" s="48">
        <f t="shared" si="208"/>
        <v>11.48</v>
      </c>
      <c r="AE825" s="48">
        <f t="shared" si="209"/>
        <v>11.250400000000001</v>
      </c>
      <c r="AF825" s="46">
        <f t="shared" si="210"/>
        <v>120</v>
      </c>
      <c r="AG825" s="128" t="s">
        <v>3451</v>
      </c>
      <c r="AH825" s="128" t="s">
        <v>3452</v>
      </c>
      <c r="AI825" s="128" t="s">
        <v>3453</v>
      </c>
      <c r="AJ825" s="128" t="s">
        <v>3455</v>
      </c>
      <c r="AK825" s="128" t="s">
        <v>3457</v>
      </c>
      <c r="AL825" s="128" t="s">
        <v>3456</v>
      </c>
      <c r="AM825" s="128" t="s">
        <v>3454</v>
      </c>
      <c r="AN825" s="128" t="s">
        <v>3460</v>
      </c>
      <c r="AO825" s="128" t="s">
        <v>3459</v>
      </c>
      <c r="AP825" s="128" t="s">
        <v>3458</v>
      </c>
      <c r="AQ825" s="191"/>
    </row>
    <row r="826" spans="1:43" s="16" customFormat="1" ht="27.75">
      <c r="A826" s="43">
        <v>819</v>
      </c>
      <c r="B826" s="44" t="s">
        <v>2120</v>
      </c>
      <c r="C826" s="44" t="s">
        <v>1469</v>
      </c>
      <c r="D826" s="45" t="s">
        <v>2121</v>
      </c>
      <c r="E826" s="38">
        <v>21</v>
      </c>
      <c r="F826" s="48">
        <v>12.75</v>
      </c>
      <c r="G826" s="46">
        <v>30</v>
      </c>
      <c r="H826" s="46" t="s">
        <v>3372</v>
      </c>
      <c r="I826" s="48">
        <v>8.18</v>
      </c>
      <c r="J826" s="46">
        <v>16</v>
      </c>
      <c r="K826" s="46" t="s">
        <v>3373</v>
      </c>
      <c r="L826" s="84">
        <f t="shared" si="197"/>
        <v>10.465</v>
      </c>
      <c r="M826" s="38">
        <f t="shared" si="198"/>
        <v>60</v>
      </c>
      <c r="N826" s="38">
        <f t="shared" si="199"/>
        <v>1</v>
      </c>
      <c r="O826" s="38">
        <f t="shared" si="200"/>
        <v>1</v>
      </c>
      <c r="P826" s="48">
        <v>9.5</v>
      </c>
      <c r="Q826" s="46">
        <v>12</v>
      </c>
      <c r="R826" s="46" t="s">
        <v>3372</v>
      </c>
      <c r="S826" s="48">
        <v>12.44</v>
      </c>
      <c r="T826" s="46">
        <v>30</v>
      </c>
      <c r="U826" s="46" t="s">
        <v>3372</v>
      </c>
      <c r="V826" s="48">
        <f t="shared" si="201"/>
        <v>10.969999999999999</v>
      </c>
      <c r="W826" s="46">
        <f t="shared" si="202"/>
        <v>60</v>
      </c>
      <c r="X826" s="46">
        <f t="shared" si="203"/>
        <v>0</v>
      </c>
      <c r="Y826" s="46">
        <f t="shared" si="204"/>
        <v>1</v>
      </c>
      <c r="Z826" s="46">
        <f t="shared" si="205"/>
        <v>1</v>
      </c>
      <c r="AA826" s="46">
        <f t="shared" si="206"/>
        <v>2</v>
      </c>
      <c r="AB826" s="46">
        <f t="shared" si="207"/>
        <v>3</v>
      </c>
      <c r="AC826" s="48">
        <f t="shared" si="212"/>
        <v>0.97</v>
      </c>
      <c r="AD826" s="48">
        <f t="shared" si="208"/>
        <v>10.717499999999999</v>
      </c>
      <c r="AE826" s="48">
        <f t="shared" si="209"/>
        <v>10.395975</v>
      </c>
      <c r="AF826" s="46">
        <f t="shared" si="210"/>
        <v>120</v>
      </c>
      <c r="AG826" s="128" t="s">
        <v>3454</v>
      </c>
      <c r="AH826" s="128" t="s">
        <v>3455</v>
      </c>
      <c r="AI826" s="128" t="s">
        <v>3451</v>
      </c>
      <c r="AJ826" s="128" t="s">
        <v>3452</v>
      </c>
      <c r="AK826" s="128" t="s">
        <v>3457</v>
      </c>
      <c r="AL826" s="128" t="s">
        <v>3453</v>
      </c>
      <c r="AM826" s="128" t="s">
        <v>3460</v>
      </c>
      <c r="AN826" s="128" t="s">
        <v>3456</v>
      </c>
      <c r="AO826" s="128" t="s">
        <v>3459</v>
      </c>
      <c r="AP826" s="128" t="s">
        <v>3458</v>
      </c>
      <c r="AQ826" s="191"/>
    </row>
    <row r="827" spans="1:43" s="16" customFormat="1" ht="27.75">
      <c r="A827" s="43">
        <v>820</v>
      </c>
      <c r="B827" s="44" t="s">
        <v>2122</v>
      </c>
      <c r="C827" s="44" t="s">
        <v>257</v>
      </c>
      <c r="D827" s="45" t="s">
        <v>2123</v>
      </c>
      <c r="E827" s="38">
        <v>21</v>
      </c>
      <c r="F827" s="48">
        <v>13.63</v>
      </c>
      <c r="G827" s="46">
        <v>30</v>
      </c>
      <c r="H827" s="46" t="s">
        <v>3372</v>
      </c>
      <c r="I827" s="48">
        <v>12.15</v>
      </c>
      <c r="J827" s="46">
        <v>30</v>
      </c>
      <c r="K827" s="46" t="s">
        <v>3372</v>
      </c>
      <c r="L827" s="84">
        <f t="shared" si="197"/>
        <v>12.89</v>
      </c>
      <c r="M827" s="38">
        <f t="shared" si="198"/>
        <v>60</v>
      </c>
      <c r="N827" s="38">
        <f t="shared" si="199"/>
        <v>0</v>
      </c>
      <c r="O827" s="38">
        <f t="shared" si="200"/>
        <v>0</v>
      </c>
      <c r="P827" s="48">
        <v>11.93</v>
      </c>
      <c r="Q827" s="46">
        <v>30</v>
      </c>
      <c r="R827" s="46" t="s">
        <v>3372</v>
      </c>
      <c r="S827" s="48">
        <v>12.24</v>
      </c>
      <c r="T827" s="46">
        <v>30</v>
      </c>
      <c r="U827" s="46" t="s">
        <v>3372</v>
      </c>
      <c r="V827" s="48">
        <f t="shared" si="201"/>
        <v>12.085000000000001</v>
      </c>
      <c r="W827" s="46">
        <f t="shared" si="202"/>
        <v>60</v>
      </c>
      <c r="X827" s="46">
        <f t="shared" si="203"/>
        <v>0</v>
      </c>
      <c r="Y827" s="46">
        <f t="shared" si="204"/>
        <v>0</v>
      </c>
      <c r="Z827" s="46">
        <f t="shared" si="205"/>
        <v>0</v>
      </c>
      <c r="AA827" s="46">
        <f t="shared" si="206"/>
        <v>0</v>
      </c>
      <c r="AB827" s="46">
        <f t="shared" si="207"/>
        <v>0</v>
      </c>
      <c r="AC827" s="48">
        <f t="shared" si="212"/>
        <v>1</v>
      </c>
      <c r="AD827" s="48">
        <f t="shared" si="208"/>
        <v>12.487500000000001</v>
      </c>
      <c r="AE827" s="48">
        <f t="shared" si="209"/>
        <v>12.487500000000001</v>
      </c>
      <c r="AF827" s="46">
        <f t="shared" si="210"/>
        <v>120</v>
      </c>
      <c r="AG827" s="128" t="s">
        <v>3453</v>
      </c>
      <c r="AH827" s="128" t="s">
        <v>3451</v>
      </c>
      <c r="AI827" s="128" t="s">
        <v>3457</v>
      </c>
      <c r="AJ827" s="128" t="s">
        <v>3456</v>
      </c>
      <c r="AK827" s="128" t="s">
        <v>3455</v>
      </c>
      <c r="AL827" s="128" t="s">
        <v>3454</v>
      </c>
      <c r="AM827" s="128" t="s">
        <v>3452</v>
      </c>
      <c r="AN827" s="128" t="s">
        <v>3460</v>
      </c>
      <c r="AO827" s="128" t="s">
        <v>3459</v>
      </c>
      <c r="AP827" s="128" t="s">
        <v>3458</v>
      </c>
      <c r="AQ827" s="191"/>
    </row>
    <row r="828" spans="1:43" s="16" customFormat="1" ht="27.75">
      <c r="A828" s="43">
        <v>821</v>
      </c>
      <c r="B828" s="44" t="s">
        <v>2124</v>
      </c>
      <c r="C828" s="44" t="s">
        <v>233</v>
      </c>
      <c r="D828" s="45" t="s">
        <v>2125</v>
      </c>
      <c r="E828" s="38">
        <v>21</v>
      </c>
      <c r="F828" s="48">
        <v>12.46</v>
      </c>
      <c r="G828" s="46">
        <v>30</v>
      </c>
      <c r="H828" s="46" t="s">
        <v>3372</v>
      </c>
      <c r="I828" s="48">
        <v>9.06</v>
      </c>
      <c r="J828" s="46">
        <v>13</v>
      </c>
      <c r="K828" s="46" t="s">
        <v>3372</v>
      </c>
      <c r="L828" s="84">
        <f t="shared" si="197"/>
        <v>10.760000000000002</v>
      </c>
      <c r="M828" s="38">
        <f t="shared" si="198"/>
        <v>60</v>
      </c>
      <c r="N828" s="38">
        <f t="shared" si="199"/>
        <v>0</v>
      </c>
      <c r="O828" s="38">
        <f t="shared" si="200"/>
        <v>1</v>
      </c>
      <c r="P828" s="48">
        <v>10.96</v>
      </c>
      <c r="Q828" s="46">
        <v>30</v>
      </c>
      <c r="R828" s="46" t="s">
        <v>3373</v>
      </c>
      <c r="S828" s="48">
        <v>12.82</v>
      </c>
      <c r="T828" s="46">
        <v>30</v>
      </c>
      <c r="U828" s="46" t="s">
        <v>3372</v>
      </c>
      <c r="V828" s="48">
        <f t="shared" si="201"/>
        <v>11.89</v>
      </c>
      <c r="W828" s="46">
        <f t="shared" si="202"/>
        <v>60</v>
      </c>
      <c r="X828" s="46">
        <f t="shared" si="203"/>
        <v>1</v>
      </c>
      <c r="Y828" s="46">
        <f t="shared" si="204"/>
        <v>0</v>
      </c>
      <c r="Z828" s="46">
        <f t="shared" si="205"/>
        <v>1</v>
      </c>
      <c r="AA828" s="46">
        <f t="shared" si="206"/>
        <v>1</v>
      </c>
      <c r="AB828" s="46">
        <f t="shared" si="207"/>
        <v>2</v>
      </c>
      <c r="AC828" s="48">
        <f t="shared" si="212"/>
        <v>0.98</v>
      </c>
      <c r="AD828" s="48">
        <f t="shared" si="208"/>
        <v>11.325000000000001</v>
      </c>
      <c r="AE828" s="48">
        <f t="shared" si="209"/>
        <v>11.098500000000001</v>
      </c>
      <c r="AF828" s="46">
        <f t="shared" si="210"/>
        <v>120</v>
      </c>
      <c r="AG828" s="128" t="s">
        <v>3453</v>
      </c>
      <c r="AH828" s="128" t="s">
        <v>3451</v>
      </c>
      <c r="AI828" s="128" t="s">
        <v>3452</v>
      </c>
      <c r="AJ828" s="128" t="s">
        <v>3456</v>
      </c>
      <c r="AK828" s="128" t="s">
        <v>3455</v>
      </c>
      <c r="AL828" s="128" t="s">
        <v>3454</v>
      </c>
      <c r="AM828" s="128" t="s">
        <v>3457</v>
      </c>
      <c r="AN828" s="128" t="s">
        <v>3460</v>
      </c>
      <c r="AO828" s="128" t="s">
        <v>3459</v>
      </c>
      <c r="AP828" s="128" t="s">
        <v>3458</v>
      </c>
      <c r="AQ828" s="191"/>
    </row>
    <row r="829" spans="1:43" s="16" customFormat="1" ht="27.75">
      <c r="A829" s="43">
        <v>822</v>
      </c>
      <c r="B829" s="44" t="s">
        <v>2126</v>
      </c>
      <c r="C829" s="44" t="s">
        <v>2127</v>
      </c>
      <c r="D829" s="54" t="s">
        <v>2128</v>
      </c>
      <c r="E829" s="38">
        <v>21</v>
      </c>
      <c r="F829" s="48">
        <v>11.23</v>
      </c>
      <c r="G829" s="46">
        <v>30</v>
      </c>
      <c r="H829" s="46" t="s">
        <v>3372</v>
      </c>
      <c r="I829" s="48">
        <v>10.61</v>
      </c>
      <c r="J829" s="46">
        <v>30</v>
      </c>
      <c r="K829" s="46" t="s">
        <v>3372</v>
      </c>
      <c r="L829" s="84">
        <f t="shared" si="197"/>
        <v>10.92</v>
      </c>
      <c r="M829" s="38">
        <f t="shared" si="198"/>
        <v>60</v>
      </c>
      <c r="N829" s="38">
        <f t="shared" si="199"/>
        <v>0</v>
      </c>
      <c r="O829" s="38">
        <f t="shared" si="200"/>
        <v>0</v>
      </c>
      <c r="P829" s="48">
        <v>10.55</v>
      </c>
      <c r="Q829" s="46">
        <v>30</v>
      </c>
      <c r="R829" s="46" t="s">
        <v>3372</v>
      </c>
      <c r="S829" s="48">
        <v>11.24</v>
      </c>
      <c r="T829" s="46">
        <v>30</v>
      </c>
      <c r="U829" s="46" t="s">
        <v>3372</v>
      </c>
      <c r="V829" s="48">
        <f t="shared" si="201"/>
        <v>10.895</v>
      </c>
      <c r="W829" s="46">
        <f t="shared" si="202"/>
        <v>60</v>
      </c>
      <c r="X829" s="46">
        <f t="shared" si="203"/>
        <v>0</v>
      </c>
      <c r="Y829" s="46">
        <f t="shared" si="204"/>
        <v>0</v>
      </c>
      <c r="Z829" s="46">
        <f t="shared" si="205"/>
        <v>0</v>
      </c>
      <c r="AA829" s="46">
        <f t="shared" si="206"/>
        <v>0</v>
      </c>
      <c r="AB829" s="46">
        <f t="shared" si="207"/>
        <v>0</v>
      </c>
      <c r="AC829" s="48">
        <f t="shared" si="212"/>
        <v>1</v>
      </c>
      <c r="AD829" s="48">
        <f t="shared" si="208"/>
        <v>10.907499999999999</v>
      </c>
      <c r="AE829" s="48">
        <f t="shared" si="209"/>
        <v>10.907499999999999</v>
      </c>
      <c r="AF829" s="46">
        <f t="shared" si="210"/>
        <v>120</v>
      </c>
      <c r="AG829" s="128" t="s">
        <v>3451</v>
      </c>
      <c r="AH829" s="128" t="s">
        <v>3456</v>
      </c>
      <c r="AI829" s="128" t="s">
        <v>3454</v>
      </c>
      <c r="AJ829" s="128" t="s">
        <v>3452</v>
      </c>
      <c r="AK829" s="128" t="s">
        <v>3455</v>
      </c>
      <c r="AL829" s="128" t="s">
        <v>3457</v>
      </c>
      <c r="AM829" s="128" t="s">
        <v>3460</v>
      </c>
      <c r="AN829" s="128" t="s">
        <v>3453</v>
      </c>
      <c r="AO829" s="128" t="s">
        <v>3459</v>
      </c>
      <c r="AP829" s="128" t="s">
        <v>3458</v>
      </c>
      <c r="AQ829" s="191"/>
    </row>
    <row r="830" spans="1:43" s="16" customFormat="1" ht="27.75">
      <c r="A830" s="43">
        <v>823</v>
      </c>
      <c r="B830" s="44" t="s">
        <v>2129</v>
      </c>
      <c r="C830" s="44" t="s">
        <v>2130</v>
      </c>
      <c r="D830" s="45" t="s">
        <v>2131</v>
      </c>
      <c r="E830" s="38">
        <v>21</v>
      </c>
      <c r="F830" s="48">
        <v>10.25</v>
      </c>
      <c r="G830" s="46">
        <v>30</v>
      </c>
      <c r="H830" s="46" t="s">
        <v>3372</v>
      </c>
      <c r="I830" s="48">
        <v>10.75</v>
      </c>
      <c r="J830" s="46">
        <v>30</v>
      </c>
      <c r="K830" s="46" t="s">
        <v>3373</v>
      </c>
      <c r="L830" s="84">
        <f t="shared" si="197"/>
        <v>10.5</v>
      </c>
      <c r="M830" s="38">
        <f t="shared" si="198"/>
        <v>60</v>
      </c>
      <c r="N830" s="38">
        <f t="shared" si="199"/>
        <v>1</v>
      </c>
      <c r="O830" s="38">
        <f t="shared" si="200"/>
        <v>0</v>
      </c>
      <c r="P830" s="48">
        <v>9.49</v>
      </c>
      <c r="Q830" s="46">
        <v>10</v>
      </c>
      <c r="R830" s="46" t="s">
        <v>3373</v>
      </c>
      <c r="S830" s="48">
        <v>11.65</v>
      </c>
      <c r="T830" s="46">
        <v>30</v>
      </c>
      <c r="U830" s="46" t="s">
        <v>3372</v>
      </c>
      <c r="V830" s="48">
        <f t="shared" si="201"/>
        <v>10.57</v>
      </c>
      <c r="W830" s="46">
        <f t="shared" si="202"/>
        <v>60</v>
      </c>
      <c r="X830" s="46">
        <f t="shared" si="203"/>
        <v>1</v>
      </c>
      <c r="Y830" s="46">
        <f t="shared" si="204"/>
        <v>1</v>
      </c>
      <c r="Z830" s="46">
        <f t="shared" si="205"/>
        <v>2</v>
      </c>
      <c r="AA830" s="46">
        <f t="shared" si="206"/>
        <v>1</v>
      </c>
      <c r="AB830" s="46">
        <f t="shared" si="207"/>
        <v>3</v>
      </c>
      <c r="AC830" s="48">
        <f t="shared" si="212"/>
        <v>0.97</v>
      </c>
      <c r="AD830" s="48">
        <f t="shared" si="208"/>
        <v>10.535</v>
      </c>
      <c r="AE830" s="48">
        <f t="shared" si="209"/>
        <v>10.21895</v>
      </c>
      <c r="AF830" s="46">
        <f t="shared" si="210"/>
        <v>120</v>
      </c>
      <c r="AG830" s="128" t="s">
        <v>3451</v>
      </c>
      <c r="AH830" s="128" t="s">
        <v>3453</v>
      </c>
      <c r="AI830" s="128" t="s">
        <v>3452</v>
      </c>
      <c r="AJ830" s="128" t="s">
        <v>3457</v>
      </c>
      <c r="AK830" s="128" t="s">
        <v>3456</v>
      </c>
      <c r="AL830" s="128" t="s">
        <v>3454</v>
      </c>
      <c r="AM830" s="128" t="s">
        <v>3455</v>
      </c>
      <c r="AN830" s="128" t="s">
        <v>3460</v>
      </c>
      <c r="AO830" s="128" t="s">
        <v>3459</v>
      </c>
      <c r="AP830" s="128" t="s">
        <v>3458</v>
      </c>
      <c r="AQ830" s="191"/>
    </row>
    <row r="831" spans="1:43" s="16" customFormat="1" ht="27.75">
      <c r="A831" s="43">
        <v>824</v>
      </c>
      <c r="B831" s="44" t="s">
        <v>2132</v>
      </c>
      <c r="C831" s="44" t="s">
        <v>3437</v>
      </c>
      <c r="D831" s="45" t="s">
        <v>2133</v>
      </c>
      <c r="E831" s="38">
        <v>21</v>
      </c>
      <c r="F831" s="48">
        <v>11.15</v>
      </c>
      <c r="G831" s="46">
        <v>30</v>
      </c>
      <c r="H831" s="46" t="s">
        <v>3372</v>
      </c>
      <c r="I831" s="48">
        <v>9.66</v>
      </c>
      <c r="J831" s="46">
        <v>12</v>
      </c>
      <c r="K831" s="46" t="s">
        <v>3373</v>
      </c>
      <c r="L831" s="84">
        <f t="shared" si="197"/>
        <v>10.405000000000001</v>
      </c>
      <c r="M831" s="38">
        <f t="shared" si="198"/>
        <v>60</v>
      </c>
      <c r="N831" s="38">
        <f t="shared" si="199"/>
        <v>1</v>
      </c>
      <c r="O831" s="38">
        <f t="shared" si="200"/>
        <v>1</v>
      </c>
      <c r="P831" s="48">
        <v>9.17</v>
      </c>
      <c r="Q831" s="46">
        <v>12</v>
      </c>
      <c r="R831" s="46" t="s">
        <v>3373</v>
      </c>
      <c r="S831" s="48">
        <v>12.13</v>
      </c>
      <c r="T831" s="46">
        <v>30</v>
      </c>
      <c r="U831" s="46" t="s">
        <v>3372</v>
      </c>
      <c r="V831" s="48">
        <f t="shared" si="201"/>
        <v>10.65</v>
      </c>
      <c r="W831" s="46">
        <f t="shared" si="202"/>
        <v>60</v>
      </c>
      <c r="X831" s="46">
        <f t="shared" si="203"/>
        <v>1</v>
      </c>
      <c r="Y831" s="46">
        <f t="shared" si="204"/>
        <v>1</v>
      </c>
      <c r="Z831" s="46">
        <f t="shared" si="205"/>
        <v>2</v>
      </c>
      <c r="AA831" s="46">
        <f t="shared" si="206"/>
        <v>2</v>
      </c>
      <c r="AB831" s="46">
        <f t="shared" si="207"/>
        <v>4</v>
      </c>
      <c r="AC831" s="48">
        <f>IF(AB831=0,0.93,IF(AB831=1,0.92,IF(AB831=2,0.91,IF(AB831=3,0.9,IF(AB831=4,0.89,IF(AB831=5,0.88,IF(AB831=6,0.87)))))))</f>
        <v>0.89</v>
      </c>
      <c r="AD831" s="48">
        <f t="shared" si="208"/>
        <v>10.5275</v>
      </c>
      <c r="AE831" s="48">
        <f t="shared" si="209"/>
        <v>9.3694749999999996</v>
      </c>
      <c r="AF831" s="46">
        <f t="shared" si="210"/>
        <v>120</v>
      </c>
      <c r="AG831" s="128" t="s">
        <v>3453</v>
      </c>
      <c r="AH831" s="128" t="s">
        <v>3451</v>
      </c>
      <c r="AI831" s="128" t="s">
        <v>3456</v>
      </c>
      <c r="AJ831" s="128" t="s">
        <v>3452</v>
      </c>
      <c r="AK831" s="128" t="s">
        <v>3454</v>
      </c>
      <c r="AL831" s="128" t="s">
        <v>3455</v>
      </c>
      <c r="AM831" s="128" t="s">
        <v>3457</v>
      </c>
      <c r="AN831" s="128" t="s">
        <v>3459</v>
      </c>
      <c r="AO831" s="128" t="s">
        <v>3460</v>
      </c>
      <c r="AP831" s="128" t="s">
        <v>3458</v>
      </c>
      <c r="AQ831" s="191"/>
    </row>
    <row r="832" spans="1:43" s="16" customFormat="1" ht="27.75">
      <c r="A832" s="43">
        <v>825</v>
      </c>
      <c r="B832" s="53" t="s">
        <v>2134</v>
      </c>
      <c r="C832" s="53" t="s">
        <v>2135</v>
      </c>
      <c r="D832" s="54" t="s">
        <v>2136</v>
      </c>
      <c r="E832" s="38">
        <v>21</v>
      </c>
      <c r="F832" s="48">
        <v>11.24</v>
      </c>
      <c r="G832" s="46">
        <v>30</v>
      </c>
      <c r="H832" s="46" t="s">
        <v>3372</v>
      </c>
      <c r="I832" s="48">
        <v>9.7200000000000006</v>
      </c>
      <c r="J832" s="46">
        <v>24</v>
      </c>
      <c r="K832" s="46" t="s">
        <v>3373</v>
      </c>
      <c r="L832" s="84">
        <f t="shared" si="197"/>
        <v>10.48</v>
      </c>
      <c r="M832" s="38">
        <f t="shared" si="198"/>
        <v>60</v>
      </c>
      <c r="N832" s="38">
        <f t="shared" si="199"/>
        <v>1</v>
      </c>
      <c r="O832" s="38">
        <f t="shared" si="200"/>
        <v>1</v>
      </c>
      <c r="P832" s="48">
        <v>10</v>
      </c>
      <c r="Q832" s="46">
        <v>30</v>
      </c>
      <c r="R832" s="46" t="s">
        <v>3373</v>
      </c>
      <c r="S832" s="48">
        <v>13.28</v>
      </c>
      <c r="T832" s="46">
        <v>30</v>
      </c>
      <c r="U832" s="46" t="s">
        <v>3372</v>
      </c>
      <c r="V832" s="48">
        <f t="shared" si="201"/>
        <v>11.64</v>
      </c>
      <c r="W832" s="46">
        <f t="shared" si="202"/>
        <v>60</v>
      </c>
      <c r="X832" s="46">
        <f t="shared" si="203"/>
        <v>1</v>
      </c>
      <c r="Y832" s="46">
        <f t="shared" si="204"/>
        <v>0</v>
      </c>
      <c r="Z832" s="46">
        <f t="shared" si="205"/>
        <v>2</v>
      </c>
      <c r="AA832" s="46">
        <f t="shared" si="206"/>
        <v>1</v>
      </c>
      <c r="AB832" s="46">
        <f t="shared" si="207"/>
        <v>3</v>
      </c>
      <c r="AC832" s="48">
        <f>IF(AB832=0,0.93,IF(AB832=1,0.92,IF(AB832=2,0.91,IF(AB832=3,0.9,IF(AB832=4,0.89,IF(AB832=5,0.88,IF(AB832=6,0.87)))))))</f>
        <v>0.9</v>
      </c>
      <c r="AD832" s="48">
        <f t="shared" si="208"/>
        <v>11.06</v>
      </c>
      <c r="AE832" s="48">
        <f t="shared" si="209"/>
        <v>9.9540000000000006</v>
      </c>
      <c r="AF832" s="46">
        <f t="shared" si="210"/>
        <v>120</v>
      </c>
      <c r="AG832" s="128" t="s">
        <v>3452</v>
      </c>
      <c r="AH832" s="128" t="s">
        <v>3456</v>
      </c>
      <c r="AI832" s="128" t="s">
        <v>3451</v>
      </c>
      <c r="AJ832" s="128" t="s">
        <v>3455</v>
      </c>
      <c r="AK832" s="128" t="s">
        <v>3453</v>
      </c>
      <c r="AL832" s="128" t="s">
        <v>3457</v>
      </c>
      <c r="AM832" s="128" t="s">
        <v>3454</v>
      </c>
      <c r="AN832" s="128" t="s">
        <v>3460</v>
      </c>
      <c r="AO832" s="128" t="s">
        <v>3458</v>
      </c>
      <c r="AP832" s="128" t="s">
        <v>3459</v>
      </c>
      <c r="AQ832" s="191"/>
    </row>
    <row r="833" spans="1:43" s="16" customFormat="1" ht="27.75">
      <c r="A833" s="43">
        <v>826</v>
      </c>
      <c r="B833" s="44" t="s">
        <v>2137</v>
      </c>
      <c r="C833" s="44" t="s">
        <v>3402</v>
      </c>
      <c r="D833" s="45" t="s">
        <v>2138</v>
      </c>
      <c r="E833" s="38">
        <v>21</v>
      </c>
      <c r="F833" s="48">
        <v>10.14</v>
      </c>
      <c r="G833" s="46">
        <v>30</v>
      </c>
      <c r="H833" s="46" t="s">
        <v>3372</v>
      </c>
      <c r="I833" s="48">
        <v>9.86</v>
      </c>
      <c r="J833" s="46">
        <v>12</v>
      </c>
      <c r="K833" s="46" t="s">
        <v>3373</v>
      </c>
      <c r="L833" s="84">
        <f t="shared" si="197"/>
        <v>10</v>
      </c>
      <c r="M833" s="38">
        <f t="shared" si="198"/>
        <v>60</v>
      </c>
      <c r="N833" s="38">
        <f t="shared" si="199"/>
        <v>1</v>
      </c>
      <c r="O833" s="38">
        <f t="shared" si="200"/>
        <v>1</v>
      </c>
      <c r="P833" s="48">
        <v>8.9499999999999993</v>
      </c>
      <c r="Q833" s="46">
        <v>12</v>
      </c>
      <c r="R833" s="46" t="s">
        <v>3372</v>
      </c>
      <c r="S833" s="48">
        <v>6.82</v>
      </c>
      <c r="T833" s="46">
        <v>15</v>
      </c>
      <c r="U833" s="46" t="s">
        <v>3373</v>
      </c>
      <c r="V833" s="48">
        <f t="shared" si="201"/>
        <v>7.8849999999999998</v>
      </c>
      <c r="W833" s="46">
        <f t="shared" si="202"/>
        <v>27</v>
      </c>
      <c r="X833" s="46">
        <f t="shared" si="203"/>
        <v>1</v>
      </c>
      <c r="Y833" s="46">
        <f t="shared" si="204"/>
        <v>1</v>
      </c>
      <c r="Z833" s="46">
        <f t="shared" si="205"/>
        <v>2</v>
      </c>
      <c r="AA833" s="46">
        <f t="shared" si="206"/>
        <v>2</v>
      </c>
      <c r="AB833" s="46">
        <f t="shared" si="207"/>
        <v>4</v>
      </c>
      <c r="AC833" s="48">
        <f t="shared" ref="AC833:AC839" si="213">IF(AB833=0,1,IF(AB833=1,0.99,IF(AB833=2,0.98,IF(AB833=3,0.97,IF(AB833=4,0.96,IF(AB833=5,0.95,IF(AB833=6,0.94)))))))</f>
        <v>0.96</v>
      </c>
      <c r="AD833" s="48">
        <f t="shared" si="208"/>
        <v>8.942499999999999</v>
      </c>
      <c r="AE833" s="48">
        <f t="shared" si="209"/>
        <v>8.5847999999999995</v>
      </c>
      <c r="AF833" s="46">
        <f t="shared" si="210"/>
        <v>87</v>
      </c>
      <c r="AG833" s="128" t="s">
        <v>3452</v>
      </c>
      <c r="AH833" s="128" t="s">
        <v>3456</v>
      </c>
      <c r="AI833" s="128" t="s">
        <v>3451</v>
      </c>
      <c r="AJ833" s="128" t="s">
        <v>3454</v>
      </c>
      <c r="AK833" s="128" t="s">
        <v>3455</v>
      </c>
      <c r="AL833" s="128" t="s">
        <v>3457</v>
      </c>
      <c r="AM833" s="128" t="s">
        <v>3460</v>
      </c>
      <c r="AN833" s="128" t="s">
        <v>3459</v>
      </c>
      <c r="AO833" s="128" t="s">
        <v>3453</v>
      </c>
      <c r="AP833" s="128" t="s">
        <v>3458</v>
      </c>
      <c r="AQ833" s="191"/>
    </row>
    <row r="834" spans="1:43" s="16" customFormat="1" ht="27.75">
      <c r="A834" s="43">
        <v>827</v>
      </c>
      <c r="B834" s="44" t="s">
        <v>2139</v>
      </c>
      <c r="C834" s="44" t="s">
        <v>2140</v>
      </c>
      <c r="D834" s="45" t="s">
        <v>2141</v>
      </c>
      <c r="E834" s="38">
        <v>21</v>
      </c>
      <c r="F834" s="48">
        <v>10.83</v>
      </c>
      <c r="G834" s="46">
        <v>30</v>
      </c>
      <c r="H834" s="46" t="s">
        <v>3373</v>
      </c>
      <c r="I834" s="48">
        <v>9.17</v>
      </c>
      <c r="J834" s="46">
        <v>12</v>
      </c>
      <c r="K834" s="46" t="s">
        <v>3373</v>
      </c>
      <c r="L834" s="84">
        <f t="shared" si="197"/>
        <v>10</v>
      </c>
      <c r="M834" s="38">
        <f t="shared" si="198"/>
        <v>60</v>
      </c>
      <c r="N834" s="38">
        <f t="shared" si="199"/>
        <v>2</v>
      </c>
      <c r="O834" s="38">
        <f t="shared" si="200"/>
        <v>1</v>
      </c>
      <c r="P834" s="48">
        <v>9.52</v>
      </c>
      <c r="Q834" s="46">
        <v>10</v>
      </c>
      <c r="R834" s="46" t="s">
        <v>3373</v>
      </c>
      <c r="S834" s="48">
        <v>10.48</v>
      </c>
      <c r="T834" s="46">
        <v>30</v>
      </c>
      <c r="U834" s="46" t="s">
        <v>3372</v>
      </c>
      <c r="V834" s="48">
        <f t="shared" si="201"/>
        <v>10</v>
      </c>
      <c r="W834" s="46">
        <f t="shared" si="202"/>
        <v>60</v>
      </c>
      <c r="X834" s="46">
        <f t="shared" si="203"/>
        <v>1</v>
      </c>
      <c r="Y834" s="46">
        <f t="shared" si="204"/>
        <v>1</v>
      </c>
      <c r="Z834" s="46">
        <f t="shared" si="205"/>
        <v>3</v>
      </c>
      <c r="AA834" s="46">
        <f t="shared" si="206"/>
        <v>2</v>
      </c>
      <c r="AB834" s="46">
        <f t="shared" si="207"/>
        <v>5</v>
      </c>
      <c r="AC834" s="48">
        <f t="shared" si="213"/>
        <v>0.95</v>
      </c>
      <c r="AD834" s="48">
        <f t="shared" si="208"/>
        <v>10</v>
      </c>
      <c r="AE834" s="48">
        <f t="shared" si="209"/>
        <v>9.5</v>
      </c>
      <c r="AF834" s="46">
        <f t="shared" si="210"/>
        <v>120</v>
      </c>
      <c r="AG834" s="128" t="s">
        <v>3460</v>
      </c>
      <c r="AH834" s="128" t="s">
        <v>3451</v>
      </c>
      <c r="AI834" s="128" t="s">
        <v>3456</v>
      </c>
      <c r="AJ834" s="128" t="s">
        <v>3455</v>
      </c>
      <c r="AK834" s="128" t="s">
        <v>3452</v>
      </c>
      <c r="AL834" s="128" t="s">
        <v>3454</v>
      </c>
      <c r="AM834" s="128" t="s">
        <v>3457</v>
      </c>
      <c r="AN834" s="128" t="s">
        <v>3453</v>
      </c>
      <c r="AO834" s="128" t="s">
        <v>3459</v>
      </c>
      <c r="AP834" s="128" t="s">
        <v>3458</v>
      </c>
      <c r="AQ834" s="191"/>
    </row>
    <row r="835" spans="1:43" s="16" customFormat="1" ht="27.75">
      <c r="A835" s="43">
        <v>828</v>
      </c>
      <c r="B835" s="44" t="s">
        <v>485</v>
      </c>
      <c r="C835" s="44" t="s">
        <v>1307</v>
      </c>
      <c r="D835" s="45" t="s">
        <v>2142</v>
      </c>
      <c r="E835" s="38">
        <v>21</v>
      </c>
      <c r="F835" s="48">
        <v>10</v>
      </c>
      <c r="G835" s="46">
        <v>30</v>
      </c>
      <c r="H835" s="46" t="s">
        <v>3373</v>
      </c>
      <c r="I835" s="48">
        <v>10.26</v>
      </c>
      <c r="J835" s="46">
        <v>30</v>
      </c>
      <c r="K835" s="46" t="s">
        <v>3372</v>
      </c>
      <c r="L835" s="84">
        <f t="shared" si="197"/>
        <v>10.129999999999999</v>
      </c>
      <c r="M835" s="38">
        <f t="shared" si="198"/>
        <v>60</v>
      </c>
      <c r="N835" s="38">
        <f t="shared" si="199"/>
        <v>1</v>
      </c>
      <c r="O835" s="38">
        <f t="shared" si="200"/>
        <v>0</v>
      </c>
      <c r="P835" s="48">
        <v>9.61</v>
      </c>
      <c r="Q835" s="46">
        <v>15</v>
      </c>
      <c r="R835" s="46" t="s">
        <v>3373</v>
      </c>
      <c r="S835" s="48">
        <v>12.51</v>
      </c>
      <c r="T835" s="46">
        <v>30</v>
      </c>
      <c r="U835" s="46" t="s">
        <v>3372</v>
      </c>
      <c r="V835" s="48">
        <f t="shared" si="201"/>
        <v>11.059999999999999</v>
      </c>
      <c r="W835" s="46">
        <f t="shared" si="202"/>
        <v>60</v>
      </c>
      <c r="X835" s="46">
        <f t="shared" si="203"/>
        <v>1</v>
      </c>
      <c r="Y835" s="46">
        <f t="shared" si="204"/>
        <v>1</v>
      </c>
      <c r="Z835" s="46">
        <f t="shared" si="205"/>
        <v>2</v>
      </c>
      <c r="AA835" s="46">
        <f t="shared" si="206"/>
        <v>1</v>
      </c>
      <c r="AB835" s="46">
        <f t="shared" si="207"/>
        <v>3</v>
      </c>
      <c r="AC835" s="48">
        <f t="shared" si="213"/>
        <v>0.97</v>
      </c>
      <c r="AD835" s="48">
        <f t="shared" si="208"/>
        <v>10.594999999999999</v>
      </c>
      <c r="AE835" s="48">
        <f t="shared" si="209"/>
        <v>10.277149999999999</v>
      </c>
      <c r="AF835" s="46">
        <f t="shared" si="210"/>
        <v>120</v>
      </c>
      <c r="AG835" s="128" t="s">
        <v>3453</v>
      </c>
      <c r="AH835" s="128" t="s">
        <v>3451</v>
      </c>
      <c r="AI835" s="128" t="s">
        <v>3452</v>
      </c>
      <c r="AJ835" s="128" t="s">
        <v>3456</v>
      </c>
      <c r="AK835" s="128" t="s">
        <v>3455</v>
      </c>
      <c r="AL835" s="128" t="s">
        <v>3454</v>
      </c>
      <c r="AM835" s="128" t="s">
        <v>3457</v>
      </c>
      <c r="AN835" s="128" t="s">
        <v>3459</v>
      </c>
      <c r="AO835" s="128" t="s">
        <v>3460</v>
      </c>
      <c r="AP835" s="128" t="s">
        <v>3458</v>
      </c>
      <c r="AQ835" s="191"/>
    </row>
    <row r="836" spans="1:43" s="16" customFormat="1" ht="27.75">
      <c r="A836" s="43">
        <v>829</v>
      </c>
      <c r="B836" s="37" t="s">
        <v>2143</v>
      </c>
      <c r="C836" s="37" t="s">
        <v>3403</v>
      </c>
      <c r="D836" s="38" t="s">
        <v>2144</v>
      </c>
      <c r="E836" s="38">
        <v>21</v>
      </c>
      <c r="F836" s="48">
        <v>10.039999999999999</v>
      </c>
      <c r="G836" s="46">
        <v>30</v>
      </c>
      <c r="H836" s="46" t="s">
        <v>3372</v>
      </c>
      <c r="I836" s="48">
        <v>14.08</v>
      </c>
      <c r="J836" s="46">
        <v>30</v>
      </c>
      <c r="K836" s="46" t="s">
        <v>3372</v>
      </c>
      <c r="L836" s="84">
        <f t="shared" si="197"/>
        <v>12.059999999999999</v>
      </c>
      <c r="M836" s="38">
        <f t="shared" si="198"/>
        <v>60</v>
      </c>
      <c r="N836" s="38">
        <f t="shared" si="199"/>
        <v>0</v>
      </c>
      <c r="O836" s="38">
        <f t="shared" si="200"/>
        <v>0</v>
      </c>
      <c r="P836" s="48">
        <v>14.06</v>
      </c>
      <c r="Q836" s="46">
        <v>30</v>
      </c>
      <c r="R836" s="46" t="s">
        <v>3372</v>
      </c>
      <c r="S836" s="48">
        <v>15.85</v>
      </c>
      <c r="T836" s="46">
        <v>30</v>
      </c>
      <c r="U836" s="46" t="s">
        <v>3372</v>
      </c>
      <c r="V836" s="48">
        <f t="shared" si="201"/>
        <v>14.955</v>
      </c>
      <c r="W836" s="46">
        <f>IF(V836&gt;=10,60,Q836+#REF!)</f>
        <v>60</v>
      </c>
      <c r="X836" s="46" t="e">
        <f>IF(R836="ACC",0,1)+IF(#REF!="ACC",0,1)</f>
        <v>#REF!</v>
      </c>
      <c r="Y836" s="46" t="e">
        <f>IF(P836&lt;10,1,(IF(#REF!&lt;10,1,0)))</f>
        <v>#REF!</v>
      </c>
      <c r="Z836" s="46" t="e">
        <f t="shared" si="205"/>
        <v>#REF!</v>
      </c>
      <c r="AA836" s="46" t="e">
        <f t="shared" si="206"/>
        <v>#REF!</v>
      </c>
      <c r="AB836" s="46" t="e">
        <f t="shared" si="207"/>
        <v>#REF!</v>
      </c>
      <c r="AC836" s="48" t="e">
        <f t="shared" si="213"/>
        <v>#REF!</v>
      </c>
      <c r="AD836" s="48">
        <f t="shared" si="208"/>
        <v>13.5075</v>
      </c>
      <c r="AE836" s="48" t="e">
        <f t="shared" si="209"/>
        <v>#REF!</v>
      </c>
      <c r="AF836" s="46">
        <f t="shared" si="210"/>
        <v>120</v>
      </c>
      <c r="AG836" s="128" t="s">
        <v>3453</v>
      </c>
      <c r="AH836" s="128" t="s">
        <v>3451</v>
      </c>
      <c r="AI836" s="128" t="s">
        <v>3452</v>
      </c>
      <c r="AJ836" s="128" t="s">
        <v>3454</v>
      </c>
      <c r="AK836" s="128" t="s">
        <v>3455</v>
      </c>
      <c r="AL836" s="128" t="s">
        <v>3457</v>
      </c>
      <c r="AM836" s="128" t="s">
        <v>3456</v>
      </c>
      <c r="AN836" s="128" t="s">
        <v>3460</v>
      </c>
      <c r="AO836" s="128" t="s">
        <v>3459</v>
      </c>
      <c r="AP836" s="128" t="s">
        <v>3458</v>
      </c>
      <c r="AQ836" s="191"/>
    </row>
    <row r="837" spans="1:43" s="16" customFormat="1" ht="22.5" customHeight="1">
      <c r="A837" s="43">
        <v>830</v>
      </c>
      <c r="B837" s="37" t="s">
        <v>2145</v>
      </c>
      <c r="C837" s="37" t="s">
        <v>2146</v>
      </c>
      <c r="D837" s="38" t="s">
        <v>2147</v>
      </c>
      <c r="E837" s="38">
        <v>21</v>
      </c>
      <c r="F837" s="48">
        <v>11.07</v>
      </c>
      <c r="G837" s="46">
        <v>30</v>
      </c>
      <c r="H837" s="46" t="s">
        <v>3372</v>
      </c>
      <c r="I837" s="48">
        <v>13.04</v>
      </c>
      <c r="J837" s="46">
        <v>30</v>
      </c>
      <c r="K837" s="46" t="s">
        <v>3372</v>
      </c>
      <c r="L837" s="84">
        <f t="shared" si="197"/>
        <v>12.055</v>
      </c>
      <c r="M837" s="38">
        <f t="shared" si="198"/>
        <v>60</v>
      </c>
      <c r="N837" s="38">
        <f t="shared" si="199"/>
        <v>0</v>
      </c>
      <c r="O837" s="38">
        <f t="shared" si="200"/>
        <v>0</v>
      </c>
      <c r="P837" s="48">
        <v>12.54</v>
      </c>
      <c r="Q837" s="46">
        <v>30</v>
      </c>
      <c r="R837" s="46" t="s">
        <v>3372</v>
      </c>
      <c r="S837" s="48">
        <v>11.78</v>
      </c>
      <c r="T837" s="46">
        <v>30</v>
      </c>
      <c r="U837" s="46" t="s">
        <v>3372</v>
      </c>
      <c r="V837" s="48">
        <f>(P837+S836)/2</f>
        <v>14.195</v>
      </c>
      <c r="W837" s="46">
        <f>IF(V837&gt;=10,60,Q837+T836)</f>
        <v>60</v>
      </c>
      <c r="X837" s="46">
        <f>IF(R837="ACC",0,1)+IF(U836="ACC",0,1)</f>
        <v>0</v>
      </c>
      <c r="Y837" s="46">
        <f>IF(P837&lt;10,1,(IF(S836&lt;10,1,0)))</f>
        <v>0</v>
      </c>
      <c r="Z837" s="46">
        <f t="shared" si="205"/>
        <v>0</v>
      </c>
      <c r="AA837" s="46">
        <f t="shared" si="206"/>
        <v>0</v>
      </c>
      <c r="AB837" s="46">
        <f t="shared" si="207"/>
        <v>0</v>
      </c>
      <c r="AC837" s="48">
        <f t="shared" si="213"/>
        <v>1</v>
      </c>
      <c r="AD837" s="48">
        <f t="shared" si="208"/>
        <v>13.125</v>
      </c>
      <c r="AE837" s="48">
        <f t="shared" si="209"/>
        <v>13.125</v>
      </c>
      <c r="AF837" s="46">
        <f t="shared" si="210"/>
        <v>120</v>
      </c>
      <c r="AG837" s="128" t="s">
        <v>3453</v>
      </c>
      <c r="AH837" s="128" t="s">
        <v>3451</v>
      </c>
      <c r="AI837" s="128" t="s">
        <v>3454</v>
      </c>
      <c r="AJ837" s="128" t="s">
        <v>3452</v>
      </c>
      <c r="AK837" s="128" t="s">
        <v>3456</v>
      </c>
      <c r="AL837" s="128" t="s">
        <v>3459</v>
      </c>
      <c r="AM837" s="128" t="s">
        <v>3457</v>
      </c>
      <c r="AN837" s="128" t="s">
        <v>3455</v>
      </c>
      <c r="AO837" s="128" t="s">
        <v>3460</v>
      </c>
      <c r="AP837" s="128" t="s">
        <v>3458</v>
      </c>
      <c r="AQ837" s="191"/>
    </row>
    <row r="838" spans="1:43" s="16" customFormat="1" ht="27.75">
      <c r="A838" s="43">
        <v>831</v>
      </c>
      <c r="B838" s="37" t="s">
        <v>2148</v>
      </c>
      <c r="C838" s="37" t="s">
        <v>757</v>
      </c>
      <c r="D838" s="38" t="s">
        <v>2149</v>
      </c>
      <c r="E838" s="38">
        <v>21</v>
      </c>
      <c r="F838" s="48">
        <v>12.55</v>
      </c>
      <c r="G838" s="46">
        <v>30</v>
      </c>
      <c r="H838" s="46" t="s">
        <v>3372</v>
      </c>
      <c r="I838" s="48">
        <v>11.29</v>
      </c>
      <c r="J838" s="46">
        <v>30</v>
      </c>
      <c r="K838" s="46" t="s">
        <v>3372</v>
      </c>
      <c r="L838" s="84">
        <f t="shared" si="197"/>
        <v>11.92</v>
      </c>
      <c r="M838" s="38">
        <f t="shared" si="198"/>
        <v>60</v>
      </c>
      <c r="N838" s="38">
        <f t="shared" si="199"/>
        <v>0</v>
      </c>
      <c r="O838" s="38">
        <f t="shared" si="200"/>
        <v>0</v>
      </c>
      <c r="P838" s="48">
        <v>10.75</v>
      </c>
      <c r="Q838" s="46">
        <v>30</v>
      </c>
      <c r="R838" s="46" t="s">
        <v>3372</v>
      </c>
      <c r="S838" s="48">
        <v>12.68</v>
      </c>
      <c r="T838" s="46">
        <v>30</v>
      </c>
      <c r="U838" s="46" t="s">
        <v>3372</v>
      </c>
      <c r="V838" s="48">
        <f>(P838+S837)/2</f>
        <v>11.265000000000001</v>
      </c>
      <c r="W838" s="46">
        <f>IF(V838&gt;=10,60,Q838+T837)</f>
        <v>60</v>
      </c>
      <c r="X838" s="46">
        <f>IF(R838="ACC",0,1)+IF(U837="ACC",0,1)</f>
        <v>0</v>
      </c>
      <c r="Y838" s="46">
        <f>IF(P838&lt;10,1,(IF(S837&lt;10,1,0)))</f>
        <v>0</v>
      </c>
      <c r="Z838" s="46">
        <f t="shared" si="205"/>
        <v>0</v>
      </c>
      <c r="AA838" s="46">
        <f t="shared" si="206"/>
        <v>0</v>
      </c>
      <c r="AB838" s="46">
        <f t="shared" si="207"/>
        <v>0</v>
      </c>
      <c r="AC838" s="48">
        <f t="shared" si="213"/>
        <v>1</v>
      </c>
      <c r="AD838" s="48">
        <f t="shared" si="208"/>
        <v>11.592500000000001</v>
      </c>
      <c r="AE838" s="48">
        <f t="shared" si="209"/>
        <v>11.592500000000001</v>
      </c>
      <c r="AF838" s="46">
        <f t="shared" si="210"/>
        <v>120</v>
      </c>
      <c r="AG838" s="128" t="s">
        <v>3452</v>
      </c>
      <c r="AH838" s="128" t="s">
        <v>3453</v>
      </c>
      <c r="AI838" s="128" t="s">
        <v>3451</v>
      </c>
      <c r="AJ838" s="128" t="s">
        <v>3457</v>
      </c>
      <c r="AK838" s="128" t="s">
        <v>3456</v>
      </c>
      <c r="AL838" s="128" t="s">
        <v>3454</v>
      </c>
      <c r="AM838" s="128" t="s">
        <v>3455</v>
      </c>
      <c r="AN838" s="128" t="s">
        <v>3460</v>
      </c>
      <c r="AO838" s="128" t="s">
        <v>3458</v>
      </c>
      <c r="AP838" s="128" t="s">
        <v>3459</v>
      </c>
      <c r="AQ838" s="191"/>
    </row>
    <row r="839" spans="1:43" s="16" customFormat="1" ht="27.75">
      <c r="A839" s="43">
        <v>832</v>
      </c>
      <c r="B839" s="37" t="s">
        <v>2150</v>
      </c>
      <c r="C839" s="37" t="s">
        <v>2151</v>
      </c>
      <c r="D839" s="38" t="s">
        <v>2152</v>
      </c>
      <c r="E839" s="38">
        <v>21</v>
      </c>
      <c r="F839" s="48">
        <v>10.91</v>
      </c>
      <c r="G839" s="46">
        <v>30</v>
      </c>
      <c r="H839" s="46" t="s">
        <v>3372</v>
      </c>
      <c r="I839" s="48">
        <v>11.48</v>
      </c>
      <c r="J839" s="46">
        <v>30</v>
      </c>
      <c r="K839" s="46" t="s">
        <v>3372</v>
      </c>
      <c r="L839" s="84">
        <f t="shared" ref="L839:L901" si="214">(F839+I839)/2</f>
        <v>11.195</v>
      </c>
      <c r="M839" s="38">
        <f t="shared" ref="M839:M901" si="215">IF(L839&gt;=10,60,G839+J839)</f>
        <v>60</v>
      </c>
      <c r="N839" s="38">
        <f t="shared" ref="N839:N901" si="216">IF(H839="ACC",0,1)+IF(K839="ACC",0,1)</f>
        <v>0</v>
      </c>
      <c r="O839" s="38">
        <f t="shared" ref="O839:O901" si="217">IF(F839&lt;10,1,(IF(I839&lt;10,1,0)))</f>
        <v>0</v>
      </c>
      <c r="P839" s="48">
        <v>11.93</v>
      </c>
      <c r="Q839" s="46">
        <v>30</v>
      </c>
      <c r="R839" s="46" t="s">
        <v>3372</v>
      </c>
      <c r="S839" s="46">
        <v>12.79</v>
      </c>
      <c r="T839" s="46">
        <v>30</v>
      </c>
      <c r="U839" s="46" t="s">
        <v>3372</v>
      </c>
      <c r="V839" s="48">
        <f>(P839+S838)/2</f>
        <v>12.305</v>
      </c>
      <c r="W839" s="46">
        <f>IF(V839&gt;=10,60,Q839+T838)</f>
        <v>60</v>
      </c>
      <c r="X839" s="46">
        <f>IF(R839="ACC",0,1)+IF(U838="ACC",0,1)</f>
        <v>0</v>
      </c>
      <c r="Y839" s="46">
        <f>IF(P839&lt;10,1,(IF(S838&lt;10,1,0)))</f>
        <v>0</v>
      </c>
      <c r="Z839" s="46">
        <f t="shared" ref="Z839:Z901" si="218">N839+X839</f>
        <v>0</v>
      </c>
      <c r="AA839" s="46">
        <f t="shared" ref="AA839:AA901" si="219">O839+Y839</f>
        <v>0</v>
      </c>
      <c r="AB839" s="46">
        <f t="shared" ref="AB839:AB901" si="220">Z839+AA839</f>
        <v>0</v>
      </c>
      <c r="AC839" s="48">
        <f t="shared" si="213"/>
        <v>1</v>
      </c>
      <c r="AD839" s="48">
        <f t="shared" ref="AD839:AD901" si="221">AVERAGE(L839,V839)</f>
        <v>11.75</v>
      </c>
      <c r="AE839" s="48">
        <f t="shared" ref="AE839:AE901" si="222">AC839*AD839</f>
        <v>11.75</v>
      </c>
      <c r="AF839" s="46">
        <f t="shared" ref="AF839:AF901" si="223">M839+W839</f>
        <v>120</v>
      </c>
      <c r="AG839" s="128" t="s">
        <v>3455</v>
      </c>
      <c r="AH839" s="128" t="s">
        <v>3460</v>
      </c>
      <c r="AI839" s="128" t="s">
        <v>3456</v>
      </c>
      <c r="AJ839" s="128" t="s">
        <v>3453</v>
      </c>
      <c r="AK839" s="128" t="s">
        <v>3451</v>
      </c>
      <c r="AL839" s="128" t="s">
        <v>3452</v>
      </c>
      <c r="AM839" s="128" t="s">
        <v>3457</v>
      </c>
      <c r="AN839" s="128" t="s">
        <v>3458</v>
      </c>
      <c r="AO839" s="128" t="s">
        <v>3459</v>
      </c>
      <c r="AP839" s="128" t="s">
        <v>3454</v>
      </c>
      <c r="AQ839" s="191"/>
    </row>
    <row r="840" spans="1:43" s="16" customFormat="1" ht="27.75">
      <c r="A840" s="43">
        <v>833</v>
      </c>
      <c r="B840" s="37" t="s">
        <v>2153</v>
      </c>
      <c r="C840" s="37" t="s">
        <v>2154</v>
      </c>
      <c r="D840" s="38" t="s">
        <v>2155</v>
      </c>
      <c r="E840" s="38">
        <v>21</v>
      </c>
      <c r="F840" s="48">
        <v>10.08</v>
      </c>
      <c r="G840" s="46">
        <v>30</v>
      </c>
      <c r="H840" s="46" t="s">
        <v>3373</v>
      </c>
      <c r="I840" s="48">
        <v>10</v>
      </c>
      <c r="J840" s="46">
        <v>30</v>
      </c>
      <c r="K840" s="46" t="s">
        <v>3373</v>
      </c>
      <c r="L840" s="84">
        <f t="shared" si="214"/>
        <v>10.039999999999999</v>
      </c>
      <c r="M840" s="38">
        <f t="shared" si="215"/>
        <v>60</v>
      </c>
      <c r="N840" s="38">
        <f t="shared" si="216"/>
        <v>2</v>
      </c>
      <c r="O840" s="38">
        <f t="shared" si="217"/>
        <v>0</v>
      </c>
      <c r="P840" s="48">
        <v>2.62</v>
      </c>
      <c r="Q840" s="46">
        <v>0</v>
      </c>
      <c r="R840" s="46" t="s">
        <v>3372</v>
      </c>
      <c r="S840" s="48" t="s">
        <v>3509</v>
      </c>
      <c r="T840" s="46" t="s">
        <v>3509</v>
      </c>
      <c r="U840" s="46" t="s">
        <v>3509</v>
      </c>
      <c r="V840" s="48" t="e">
        <f t="shared" ref="V840:V901" si="224">(P840+S840)/2</f>
        <v>#VALUE!</v>
      </c>
      <c r="W840" s="46" t="e">
        <f t="shared" ref="W840:W901" si="225">IF(V840&gt;=10,60,Q840+T840)</f>
        <v>#VALUE!</v>
      </c>
      <c r="X840" s="46">
        <f t="shared" ref="X840:X901" si="226">IF(R840="ACC",0,1)+IF(U840="ACC",0,1)</f>
        <v>1</v>
      </c>
      <c r="Y840" s="46">
        <f t="shared" ref="Y840:Y901" si="227">IF(P840&lt;10,1,(IF(S840&lt;10,1,0)))</f>
        <v>1</v>
      </c>
      <c r="Z840" s="46">
        <f t="shared" si="218"/>
        <v>3</v>
      </c>
      <c r="AA840" s="46">
        <f t="shared" si="219"/>
        <v>1</v>
      </c>
      <c r="AB840" s="46">
        <f t="shared" si="220"/>
        <v>4</v>
      </c>
      <c r="AC840" s="48">
        <f>IF(AB840=0,0.93,IF(AB840=1,0.92,IF(AB840=2,0.91,IF(AB840=3,0.9,IF(AB840=4,0.89,IF(AB840=5,0.88,IF(AB840=6,0.87)))))))</f>
        <v>0.89</v>
      </c>
      <c r="AD840" s="48" t="e">
        <f t="shared" si="221"/>
        <v>#VALUE!</v>
      </c>
      <c r="AE840" s="48" t="e">
        <f t="shared" si="222"/>
        <v>#VALUE!</v>
      </c>
      <c r="AF840" s="46" t="e">
        <f t="shared" si="223"/>
        <v>#VALUE!</v>
      </c>
      <c r="AG840" s="128"/>
      <c r="AH840" s="128"/>
      <c r="AI840" s="128"/>
      <c r="AJ840" s="128"/>
      <c r="AK840" s="128"/>
      <c r="AL840" s="128"/>
      <c r="AM840" s="128"/>
      <c r="AN840" s="128"/>
      <c r="AO840" s="128"/>
      <c r="AP840" s="128"/>
      <c r="AQ840" s="191"/>
    </row>
    <row r="841" spans="1:43" s="16" customFormat="1" ht="27.75">
      <c r="A841" s="43">
        <v>834</v>
      </c>
      <c r="B841" s="37" t="s">
        <v>2156</v>
      </c>
      <c r="C841" s="37" t="s">
        <v>986</v>
      </c>
      <c r="D841" s="38" t="s">
        <v>2157</v>
      </c>
      <c r="E841" s="38">
        <v>21</v>
      </c>
      <c r="F841" s="48">
        <v>10.66</v>
      </c>
      <c r="G841" s="46">
        <v>30</v>
      </c>
      <c r="H841" s="46" t="s">
        <v>3372</v>
      </c>
      <c r="I841" s="48">
        <v>11.5</v>
      </c>
      <c r="J841" s="46">
        <v>30</v>
      </c>
      <c r="K841" s="46" t="s">
        <v>3373</v>
      </c>
      <c r="L841" s="84">
        <f t="shared" si="214"/>
        <v>11.08</v>
      </c>
      <c r="M841" s="38">
        <f t="shared" si="215"/>
        <v>60</v>
      </c>
      <c r="N841" s="38">
        <f t="shared" si="216"/>
        <v>1</v>
      </c>
      <c r="O841" s="38">
        <f t="shared" si="217"/>
        <v>0</v>
      </c>
      <c r="P841" s="48">
        <v>10.36</v>
      </c>
      <c r="Q841" s="46">
        <v>30</v>
      </c>
      <c r="R841" s="46" t="s">
        <v>3373</v>
      </c>
      <c r="S841" s="48">
        <v>9.86</v>
      </c>
      <c r="T841" s="46">
        <v>16</v>
      </c>
      <c r="U841" s="46" t="s">
        <v>3373</v>
      </c>
      <c r="V841" s="48">
        <f t="shared" si="224"/>
        <v>10.11</v>
      </c>
      <c r="W841" s="46">
        <f t="shared" si="225"/>
        <v>60</v>
      </c>
      <c r="X841" s="46">
        <f t="shared" si="226"/>
        <v>2</v>
      </c>
      <c r="Y841" s="46">
        <f t="shared" si="227"/>
        <v>1</v>
      </c>
      <c r="Z841" s="46">
        <f t="shared" si="218"/>
        <v>3</v>
      </c>
      <c r="AA841" s="46">
        <f t="shared" si="219"/>
        <v>1</v>
      </c>
      <c r="AB841" s="46">
        <f t="shared" si="220"/>
        <v>4</v>
      </c>
      <c r="AC841" s="48">
        <f>IF(AB841=0,0.93,IF(AB841=1,0.92,IF(AB841=2,0.91,IF(AB841=3,0.9,IF(AB841=4,0.89,IF(AB841=5,0.88,IF(AB841=6,0.87)))))))</f>
        <v>0.89</v>
      </c>
      <c r="AD841" s="48">
        <f t="shared" si="221"/>
        <v>10.594999999999999</v>
      </c>
      <c r="AE841" s="48">
        <f t="shared" si="222"/>
        <v>9.429549999999999</v>
      </c>
      <c r="AF841" s="46">
        <f t="shared" si="223"/>
        <v>120</v>
      </c>
      <c r="AG841" s="128" t="s">
        <v>3456</v>
      </c>
      <c r="AH841" s="128" t="s">
        <v>3451</v>
      </c>
      <c r="AI841" s="128" t="s">
        <v>3454</v>
      </c>
      <c r="AJ841" s="128" t="s">
        <v>3452</v>
      </c>
      <c r="AK841" s="128" t="s">
        <v>3453</v>
      </c>
      <c r="AL841" s="128" t="s">
        <v>3457</v>
      </c>
      <c r="AM841" s="128" t="s">
        <v>3455</v>
      </c>
      <c r="AN841" s="128" t="s">
        <v>3460</v>
      </c>
      <c r="AO841" s="128" t="s">
        <v>3459</v>
      </c>
      <c r="AP841" s="128" t="s">
        <v>3458</v>
      </c>
      <c r="AQ841" s="191"/>
    </row>
    <row r="842" spans="1:43" s="16" customFormat="1" ht="27.75">
      <c r="A842" s="43">
        <v>835</v>
      </c>
      <c r="B842" s="37" t="s">
        <v>2158</v>
      </c>
      <c r="C842" s="37" t="s">
        <v>233</v>
      </c>
      <c r="D842" s="38" t="s">
        <v>2159</v>
      </c>
      <c r="E842" s="38">
        <v>21</v>
      </c>
      <c r="F842" s="48">
        <v>11.55</v>
      </c>
      <c r="G842" s="46">
        <v>30</v>
      </c>
      <c r="H842" s="46" t="s">
        <v>3372</v>
      </c>
      <c r="I842" s="48">
        <v>11.08</v>
      </c>
      <c r="J842" s="46">
        <v>30</v>
      </c>
      <c r="K842" s="46" t="s">
        <v>3372</v>
      </c>
      <c r="L842" s="84">
        <f t="shared" si="214"/>
        <v>11.315000000000001</v>
      </c>
      <c r="M842" s="38">
        <f t="shared" si="215"/>
        <v>60</v>
      </c>
      <c r="N842" s="38">
        <f t="shared" si="216"/>
        <v>0</v>
      </c>
      <c r="O842" s="38">
        <f t="shared" si="217"/>
        <v>0</v>
      </c>
      <c r="P842" s="48">
        <v>11.34</v>
      </c>
      <c r="Q842" s="46">
        <v>30</v>
      </c>
      <c r="R842" s="46" t="s">
        <v>3372</v>
      </c>
      <c r="S842" s="48">
        <v>10.54</v>
      </c>
      <c r="T842" s="46">
        <v>30</v>
      </c>
      <c r="U842" s="46" t="s">
        <v>3372</v>
      </c>
      <c r="V842" s="48">
        <f t="shared" si="224"/>
        <v>10.94</v>
      </c>
      <c r="W842" s="46">
        <f t="shared" si="225"/>
        <v>60</v>
      </c>
      <c r="X842" s="46">
        <f t="shared" si="226"/>
        <v>0</v>
      </c>
      <c r="Y842" s="46">
        <f t="shared" si="227"/>
        <v>0</v>
      </c>
      <c r="Z842" s="46">
        <f t="shared" si="218"/>
        <v>0</v>
      </c>
      <c r="AA842" s="46">
        <f t="shared" si="219"/>
        <v>0</v>
      </c>
      <c r="AB842" s="46">
        <f t="shared" si="220"/>
        <v>0</v>
      </c>
      <c r="AC842" s="48">
        <f>IF(AB842=0,1,IF(AB842=1,0.99,IF(AB842=2,0.98,IF(AB842=3,0.97,IF(AB842=4,0.96,IF(AB842=5,0.95,IF(AB842=6,0.94)))))))</f>
        <v>1</v>
      </c>
      <c r="AD842" s="48">
        <f t="shared" si="221"/>
        <v>11.127500000000001</v>
      </c>
      <c r="AE842" s="48">
        <f t="shared" si="222"/>
        <v>11.127500000000001</v>
      </c>
      <c r="AF842" s="46">
        <f t="shared" si="223"/>
        <v>120</v>
      </c>
      <c r="AG842" s="128" t="s">
        <v>3451</v>
      </c>
      <c r="AH842" s="128" t="s">
        <v>3453</v>
      </c>
      <c r="AI842" s="128" t="s">
        <v>3452</v>
      </c>
      <c r="AJ842" s="128" t="s">
        <v>3456</v>
      </c>
      <c r="AK842" s="128" t="s">
        <v>3455</v>
      </c>
      <c r="AL842" s="128" t="s">
        <v>3457</v>
      </c>
      <c r="AM842" s="128" t="s">
        <v>3454</v>
      </c>
      <c r="AN842" s="128" t="s">
        <v>3459</v>
      </c>
      <c r="AO842" s="128" t="s">
        <v>3458</v>
      </c>
      <c r="AP842" s="128" t="s">
        <v>3460</v>
      </c>
      <c r="AQ842" s="191"/>
    </row>
    <row r="843" spans="1:43" s="16" customFormat="1" ht="27.75">
      <c r="A843" s="43">
        <v>836</v>
      </c>
      <c r="B843" s="37" t="s">
        <v>2160</v>
      </c>
      <c r="C843" s="37" t="s">
        <v>3404</v>
      </c>
      <c r="D843" s="38" t="s">
        <v>2161</v>
      </c>
      <c r="E843" s="38">
        <v>21</v>
      </c>
      <c r="F843" s="48">
        <v>10.82</v>
      </c>
      <c r="G843" s="46">
        <v>30</v>
      </c>
      <c r="H843" s="46" t="s">
        <v>3372</v>
      </c>
      <c r="I843" s="48">
        <v>10.77</v>
      </c>
      <c r="J843" s="46">
        <v>30</v>
      </c>
      <c r="K843" s="46" t="s">
        <v>3373</v>
      </c>
      <c r="L843" s="84">
        <f t="shared" si="214"/>
        <v>10.795</v>
      </c>
      <c r="M843" s="38">
        <f t="shared" si="215"/>
        <v>60</v>
      </c>
      <c r="N843" s="38">
        <f t="shared" si="216"/>
        <v>1</v>
      </c>
      <c r="O843" s="38">
        <f t="shared" si="217"/>
        <v>0</v>
      </c>
      <c r="P843" s="48">
        <v>10.42</v>
      </c>
      <c r="Q843" s="46">
        <v>30</v>
      </c>
      <c r="R843" s="46" t="s">
        <v>3372</v>
      </c>
      <c r="S843" s="48">
        <v>13.42</v>
      </c>
      <c r="T843" s="46">
        <v>30</v>
      </c>
      <c r="U843" s="46" t="s">
        <v>3372</v>
      </c>
      <c r="V843" s="48">
        <f t="shared" si="224"/>
        <v>11.92</v>
      </c>
      <c r="W843" s="46">
        <f t="shared" si="225"/>
        <v>60</v>
      </c>
      <c r="X843" s="46">
        <f t="shared" si="226"/>
        <v>0</v>
      </c>
      <c r="Y843" s="46">
        <f t="shared" si="227"/>
        <v>0</v>
      </c>
      <c r="Z843" s="46">
        <f t="shared" si="218"/>
        <v>1</v>
      </c>
      <c r="AA843" s="46">
        <f t="shared" si="219"/>
        <v>0</v>
      </c>
      <c r="AB843" s="46">
        <f t="shared" si="220"/>
        <v>1</v>
      </c>
      <c r="AC843" s="48">
        <f>IF(AB843=0,1,IF(AB843=1,0.99,IF(AB843=2,0.98,IF(AB843=3,0.97,IF(AB843=4,0.96,IF(AB843=5,0.95,IF(AB843=6,0.94)))))))</f>
        <v>0.99</v>
      </c>
      <c r="AD843" s="48">
        <f t="shared" si="221"/>
        <v>11.3575</v>
      </c>
      <c r="AE843" s="48">
        <f t="shared" si="222"/>
        <v>11.243924999999999</v>
      </c>
      <c r="AF843" s="46">
        <f t="shared" si="223"/>
        <v>120</v>
      </c>
      <c r="AG843" s="128" t="s">
        <v>3453</v>
      </c>
      <c r="AH843" s="128" t="s">
        <v>3452</v>
      </c>
      <c r="AI843" s="128" t="s">
        <v>3451</v>
      </c>
      <c r="AJ843" s="128" t="s">
        <v>3456</v>
      </c>
      <c r="AK843" s="128" t="s">
        <v>3455</v>
      </c>
      <c r="AL843" s="128" t="s">
        <v>3454</v>
      </c>
      <c r="AM843" s="128" t="s">
        <v>3460</v>
      </c>
      <c r="AN843" s="128" t="s">
        <v>3459</v>
      </c>
      <c r="AO843" s="128" t="s">
        <v>3457</v>
      </c>
      <c r="AP843" s="128" t="s">
        <v>3458</v>
      </c>
      <c r="AQ843" s="191"/>
    </row>
    <row r="844" spans="1:43" s="16" customFormat="1" ht="27.75">
      <c r="A844" s="43">
        <v>837</v>
      </c>
      <c r="B844" s="37" t="s">
        <v>2162</v>
      </c>
      <c r="C844" s="37" t="s">
        <v>2163</v>
      </c>
      <c r="D844" s="38" t="s">
        <v>2164</v>
      </c>
      <c r="E844" s="38">
        <v>21</v>
      </c>
      <c r="F844" s="48">
        <v>10.029999999999999</v>
      </c>
      <c r="G844" s="46">
        <v>30</v>
      </c>
      <c r="H844" s="46" t="s">
        <v>3373</v>
      </c>
      <c r="I844" s="48">
        <v>11.51</v>
      </c>
      <c r="J844" s="46">
        <v>30</v>
      </c>
      <c r="K844" s="46" t="s">
        <v>3373</v>
      </c>
      <c r="L844" s="84">
        <f t="shared" si="214"/>
        <v>10.77</v>
      </c>
      <c r="M844" s="38">
        <f t="shared" si="215"/>
        <v>60</v>
      </c>
      <c r="N844" s="38">
        <f t="shared" si="216"/>
        <v>2</v>
      </c>
      <c r="O844" s="38">
        <f t="shared" si="217"/>
        <v>0</v>
      </c>
      <c r="P844" s="48">
        <v>8.7100000000000009</v>
      </c>
      <c r="Q844" s="46">
        <v>10</v>
      </c>
      <c r="R844" s="46" t="s">
        <v>3373</v>
      </c>
      <c r="S844" s="48">
        <v>12.99</v>
      </c>
      <c r="T844" s="46">
        <v>30</v>
      </c>
      <c r="U844" s="46" t="s">
        <v>3372</v>
      </c>
      <c r="V844" s="48">
        <f t="shared" si="224"/>
        <v>10.850000000000001</v>
      </c>
      <c r="W844" s="46">
        <f t="shared" si="225"/>
        <v>60</v>
      </c>
      <c r="X844" s="46">
        <f t="shared" si="226"/>
        <v>1</v>
      </c>
      <c r="Y844" s="46">
        <f t="shared" si="227"/>
        <v>1</v>
      </c>
      <c r="Z844" s="46">
        <f t="shared" si="218"/>
        <v>3</v>
      </c>
      <c r="AA844" s="46">
        <f t="shared" si="219"/>
        <v>1</v>
      </c>
      <c r="AB844" s="46">
        <f t="shared" si="220"/>
        <v>4</v>
      </c>
      <c r="AC844" s="48">
        <f>IF(AB844=0,0.93,IF(AB844=1,0.92,IF(AB844=2,0.91,IF(AB844=3,0.9,IF(AB844=4,0.89,IF(AB844=5,0.88,IF(AB844=6,0.87)))))))</f>
        <v>0.89</v>
      </c>
      <c r="AD844" s="48">
        <f t="shared" si="221"/>
        <v>10.81</v>
      </c>
      <c r="AE844" s="48">
        <f t="shared" si="222"/>
        <v>9.6209000000000007</v>
      </c>
      <c r="AF844" s="46">
        <f t="shared" si="223"/>
        <v>120</v>
      </c>
      <c r="AG844" s="128" t="s">
        <v>3456</v>
      </c>
      <c r="AH844" s="128" t="s">
        <v>3451</v>
      </c>
      <c r="AI844" s="128" t="s">
        <v>3453</v>
      </c>
      <c r="AJ844" s="128" t="s">
        <v>3452</v>
      </c>
      <c r="AK844" s="128" t="s">
        <v>3457</v>
      </c>
      <c r="AL844" s="128" t="s">
        <v>3455</v>
      </c>
      <c r="AM844" s="128" t="s">
        <v>3454</v>
      </c>
      <c r="AN844" s="128" t="s">
        <v>3460</v>
      </c>
      <c r="AO844" s="128" t="s">
        <v>3458</v>
      </c>
      <c r="AP844" s="128" t="s">
        <v>3459</v>
      </c>
      <c r="AQ844" s="191"/>
    </row>
    <row r="845" spans="1:43" s="16" customFormat="1" ht="27.75">
      <c r="A845" s="43">
        <v>838</v>
      </c>
      <c r="B845" s="44" t="s">
        <v>2165</v>
      </c>
      <c r="C845" s="44" t="s">
        <v>2166</v>
      </c>
      <c r="D845" s="45" t="s">
        <v>2167</v>
      </c>
      <c r="E845" s="38">
        <v>21</v>
      </c>
      <c r="F845" s="48">
        <v>10</v>
      </c>
      <c r="G845" s="46">
        <v>30</v>
      </c>
      <c r="H845" s="46" t="s">
        <v>3373</v>
      </c>
      <c r="I845" s="48">
        <v>10</v>
      </c>
      <c r="J845" s="46">
        <v>30</v>
      </c>
      <c r="K845" s="46" t="s">
        <v>3373</v>
      </c>
      <c r="L845" s="84">
        <f t="shared" si="214"/>
        <v>10</v>
      </c>
      <c r="M845" s="38">
        <f t="shared" si="215"/>
        <v>60</v>
      </c>
      <c r="N845" s="38">
        <f t="shared" si="216"/>
        <v>2</v>
      </c>
      <c r="O845" s="38">
        <f t="shared" si="217"/>
        <v>0</v>
      </c>
      <c r="P845" s="48">
        <v>9.76</v>
      </c>
      <c r="Q845" s="46">
        <v>18</v>
      </c>
      <c r="R845" s="46" t="s">
        <v>3373</v>
      </c>
      <c r="S845" s="48">
        <v>11.47</v>
      </c>
      <c r="T845" s="46">
        <v>30</v>
      </c>
      <c r="U845" s="46" t="s">
        <v>3372</v>
      </c>
      <c r="V845" s="48">
        <f t="shared" si="224"/>
        <v>10.615</v>
      </c>
      <c r="W845" s="46">
        <f t="shared" si="225"/>
        <v>60</v>
      </c>
      <c r="X845" s="46">
        <f t="shared" si="226"/>
        <v>1</v>
      </c>
      <c r="Y845" s="46">
        <f t="shared" si="227"/>
        <v>1</v>
      </c>
      <c r="Z845" s="46">
        <f t="shared" si="218"/>
        <v>3</v>
      </c>
      <c r="AA845" s="46">
        <f t="shared" si="219"/>
        <v>1</v>
      </c>
      <c r="AB845" s="46">
        <f t="shared" si="220"/>
        <v>4</v>
      </c>
      <c r="AC845" s="48">
        <f>IF(AB845=0,1,IF(AB845=1,0.99,IF(AB845=2,0.98,IF(AB845=3,0.97,IF(AB845=4,0.96,IF(AB845=5,0.95,IF(AB845=6,0.94)))))))</f>
        <v>0.96</v>
      </c>
      <c r="AD845" s="48">
        <f t="shared" si="221"/>
        <v>10.307500000000001</v>
      </c>
      <c r="AE845" s="48">
        <f t="shared" si="222"/>
        <v>9.8952000000000009</v>
      </c>
      <c r="AF845" s="46">
        <f t="shared" si="223"/>
        <v>120</v>
      </c>
      <c r="AG845" s="128" t="s">
        <v>3453</v>
      </c>
      <c r="AH845" s="128" t="s">
        <v>3456</v>
      </c>
      <c r="AI845" s="128" t="s">
        <v>3451</v>
      </c>
      <c r="AJ845" s="128" t="s">
        <v>3455</v>
      </c>
      <c r="AK845" s="128" t="s">
        <v>3452</v>
      </c>
      <c r="AL845" s="128" t="s">
        <v>3457</v>
      </c>
      <c r="AM845" s="128" t="s">
        <v>3460</v>
      </c>
      <c r="AN845" s="128" t="s">
        <v>3454</v>
      </c>
      <c r="AO845" s="128" t="s">
        <v>3459</v>
      </c>
      <c r="AP845" s="128" t="s">
        <v>3458</v>
      </c>
      <c r="AQ845" s="191"/>
    </row>
    <row r="846" spans="1:43" s="16" customFormat="1" ht="27.75">
      <c r="A846" s="43">
        <v>839</v>
      </c>
      <c r="B846" s="37" t="s">
        <v>2168</v>
      </c>
      <c r="C846" s="37" t="s">
        <v>2169</v>
      </c>
      <c r="D846" s="38" t="s">
        <v>2170</v>
      </c>
      <c r="E846" s="38">
        <v>21</v>
      </c>
      <c r="F846" s="48">
        <v>12.15</v>
      </c>
      <c r="G846" s="46">
        <v>30</v>
      </c>
      <c r="H846" s="46" t="s">
        <v>3372</v>
      </c>
      <c r="I846" s="48">
        <v>10.15</v>
      </c>
      <c r="J846" s="46">
        <v>30</v>
      </c>
      <c r="K846" s="46" t="s">
        <v>3372</v>
      </c>
      <c r="L846" s="84">
        <f t="shared" si="214"/>
        <v>11.15</v>
      </c>
      <c r="M846" s="38">
        <f t="shared" si="215"/>
        <v>60</v>
      </c>
      <c r="N846" s="38">
        <f t="shared" si="216"/>
        <v>0</v>
      </c>
      <c r="O846" s="38">
        <f t="shared" si="217"/>
        <v>0</v>
      </c>
      <c r="P846" s="48">
        <v>11.48</v>
      </c>
      <c r="Q846" s="46">
        <v>30</v>
      </c>
      <c r="R846" s="46" t="s">
        <v>3372</v>
      </c>
      <c r="S846" s="48">
        <v>13.08</v>
      </c>
      <c r="T846" s="46">
        <v>30</v>
      </c>
      <c r="U846" s="46" t="s">
        <v>3372</v>
      </c>
      <c r="V846" s="48">
        <f t="shared" si="224"/>
        <v>12.280000000000001</v>
      </c>
      <c r="W846" s="46">
        <f t="shared" si="225"/>
        <v>60</v>
      </c>
      <c r="X846" s="46">
        <f t="shared" si="226"/>
        <v>0</v>
      </c>
      <c r="Y846" s="46">
        <f t="shared" si="227"/>
        <v>0</v>
      </c>
      <c r="Z846" s="46">
        <f t="shared" si="218"/>
        <v>0</v>
      </c>
      <c r="AA846" s="46">
        <f t="shared" si="219"/>
        <v>0</v>
      </c>
      <c r="AB846" s="46">
        <f t="shared" si="220"/>
        <v>0</v>
      </c>
      <c r="AC846" s="48">
        <f>IF(AB846=0,1,IF(AB846=1,0.99,IF(AB846=2,0.98,IF(AB846=3,0.97,IF(AB846=4,0.96,IF(AB846=5,0.95,IF(AB846=6,0.94)))))))</f>
        <v>1</v>
      </c>
      <c r="AD846" s="48">
        <f t="shared" si="221"/>
        <v>11.715</v>
      </c>
      <c r="AE846" s="48">
        <f t="shared" si="222"/>
        <v>11.715</v>
      </c>
      <c r="AF846" s="46">
        <f t="shared" si="223"/>
        <v>120</v>
      </c>
      <c r="AG846" s="128" t="s">
        <v>3451</v>
      </c>
      <c r="AH846" s="128" t="s">
        <v>3453</v>
      </c>
      <c r="AI846" s="128" t="s">
        <v>3456</v>
      </c>
      <c r="AJ846" s="128" t="s">
        <v>3457</v>
      </c>
      <c r="AK846" s="128" t="s">
        <v>3452</v>
      </c>
      <c r="AL846" s="128" t="s">
        <v>3454</v>
      </c>
      <c r="AM846" s="128" t="s">
        <v>3455</v>
      </c>
      <c r="AN846" s="128" t="s">
        <v>3460</v>
      </c>
      <c r="AO846" s="128" t="s">
        <v>3458</v>
      </c>
      <c r="AP846" s="128" t="s">
        <v>3459</v>
      </c>
      <c r="AQ846" s="191"/>
    </row>
    <row r="847" spans="1:43" s="16" customFormat="1" ht="27.75">
      <c r="A847" s="43">
        <v>840</v>
      </c>
      <c r="B847" s="37" t="s">
        <v>2171</v>
      </c>
      <c r="C847" s="37" t="s">
        <v>681</v>
      </c>
      <c r="D847" s="38" t="s">
        <v>2172</v>
      </c>
      <c r="E847" s="38">
        <v>21</v>
      </c>
      <c r="F847" s="48">
        <v>10.76</v>
      </c>
      <c r="G847" s="46">
        <v>30</v>
      </c>
      <c r="H847" s="46" t="s">
        <v>3372</v>
      </c>
      <c r="I847" s="48">
        <v>10.26</v>
      </c>
      <c r="J847" s="46">
        <v>30</v>
      </c>
      <c r="K847" s="46" t="s">
        <v>3373</v>
      </c>
      <c r="L847" s="84">
        <f t="shared" si="214"/>
        <v>10.51</v>
      </c>
      <c r="M847" s="38">
        <f t="shared" si="215"/>
        <v>60</v>
      </c>
      <c r="N847" s="38">
        <f t="shared" si="216"/>
        <v>1</v>
      </c>
      <c r="O847" s="38">
        <f t="shared" si="217"/>
        <v>0</v>
      </c>
      <c r="P847" s="48">
        <v>7.36</v>
      </c>
      <c r="Q847" s="46">
        <v>4</v>
      </c>
      <c r="R847" s="46" t="s">
        <v>3373</v>
      </c>
      <c r="S847" s="48">
        <v>9.86</v>
      </c>
      <c r="T847" s="46">
        <v>16</v>
      </c>
      <c r="U847" s="46" t="s">
        <v>3373</v>
      </c>
      <c r="V847" s="48">
        <f t="shared" si="224"/>
        <v>8.61</v>
      </c>
      <c r="W847" s="46">
        <f t="shared" si="225"/>
        <v>20</v>
      </c>
      <c r="X847" s="46">
        <f t="shared" si="226"/>
        <v>2</v>
      </c>
      <c r="Y847" s="46">
        <f t="shared" si="227"/>
        <v>1</v>
      </c>
      <c r="Z847" s="46">
        <f t="shared" si="218"/>
        <v>3</v>
      </c>
      <c r="AA847" s="46">
        <f t="shared" si="219"/>
        <v>1</v>
      </c>
      <c r="AB847" s="46">
        <f t="shared" si="220"/>
        <v>4</v>
      </c>
      <c r="AC847" s="48">
        <f>IF(AB847=0,0.93,IF(AB847=1,0.92,IF(AB847=2,0.91,IF(AB847=3,0.9,IF(AB847=4,0.89,IF(AB847=5,0.88,IF(AB847=6,0.87)))))))</f>
        <v>0.89</v>
      </c>
      <c r="AD847" s="48">
        <f t="shared" si="221"/>
        <v>9.5599999999999987</v>
      </c>
      <c r="AE847" s="48">
        <f t="shared" si="222"/>
        <v>8.5083999999999982</v>
      </c>
      <c r="AF847" s="46">
        <f t="shared" si="223"/>
        <v>80</v>
      </c>
      <c r="AG847" s="128" t="s">
        <v>3457</v>
      </c>
      <c r="AH847" s="128" t="s">
        <v>3452</v>
      </c>
      <c r="AI847" s="128" t="s">
        <v>3451</v>
      </c>
      <c r="AJ847" s="128" t="s">
        <v>3454</v>
      </c>
      <c r="AK847" s="128" t="s">
        <v>3453</v>
      </c>
      <c r="AL847" s="128" t="s">
        <v>3455</v>
      </c>
      <c r="AM847" s="128" t="s">
        <v>3460</v>
      </c>
      <c r="AN847" s="128" t="s">
        <v>3456</v>
      </c>
      <c r="AO847" s="128" t="s">
        <v>3458</v>
      </c>
      <c r="AP847" s="128" t="s">
        <v>3459</v>
      </c>
      <c r="AQ847" s="191"/>
    </row>
    <row r="848" spans="1:43" s="16" customFormat="1" ht="27.75">
      <c r="A848" s="43">
        <v>841</v>
      </c>
      <c r="B848" s="37" t="s">
        <v>2173</v>
      </c>
      <c r="C848" s="37" t="s">
        <v>2174</v>
      </c>
      <c r="D848" s="38" t="s">
        <v>2175</v>
      </c>
      <c r="E848" s="38">
        <v>21</v>
      </c>
      <c r="F848" s="48">
        <v>11.44</v>
      </c>
      <c r="G848" s="46">
        <v>30</v>
      </c>
      <c r="H848" s="46" t="s">
        <v>3372</v>
      </c>
      <c r="I848" s="48">
        <v>12.92</v>
      </c>
      <c r="J848" s="46">
        <v>30</v>
      </c>
      <c r="K848" s="46" t="s">
        <v>3372</v>
      </c>
      <c r="L848" s="84">
        <f t="shared" si="214"/>
        <v>12.18</v>
      </c>
      <c r="M848" s="38">
        <f t="shared" si="215"/>
        <v>60</v>
      </c>
      <c r="N848" s="38">
        <f t="shared" si="216"/>
        <v>0</v>
      </c>
      <c r="O848" s="38">
        <f t="shared" si="217"/>
        <v>0</v>
      </c>
      <c r="P848" s="48">
        <v>11.41</v>
      </c>
      <c r="Q848" s="46">
        <v>30</v>
      </c>
      <c r="R848" s="46" t="s">
        <v>3372</v>
      </c>
      <c r="S848" s="48">
        <v>14.92</v>
      </c>
      <c r="T848" s="46">
        <v>30</v>
      </c>
      <c r="U848" s="46" t="s">
        <v>3372</v>
      </c>
      <c r="V848" s="48">
        <f t="shared" si="224"/>
        <v>13.164999999999999</v>
      </c>
      <c r="W848" s="46">
        <f t="shared" si="225"/>
        <v>60</v>
      </c>
      <c r="X848" s="46">
        <f t="shared" si="226"/>
        <v>0</v>
      </c>
      <c r="Y848" s="46">
        <f t="shared" si="227"/>
        <v>0</v>
      </c>
      <c r="Z848" s="46">
        <f t="shared" si="218"/>
        <v>0</v>
      </c>
      <c r="AA848" s="46">
        <f t="shared" si="219"/>
        <v>0</v>
      </c>
      <c r="AB848" s="46">
        <f t="shared" si="220"/>
        <v>0</v>
      </c>
      <c r="AC848" s="48">
        <f>IF(AB848=0,1,IF(AB848=1,0.99,IF(AB848=2,0.98,IF(AB848=3,0.97,IF(AB848=4,0.96,IF(AB848=5,0.95,IF(AB848=6,0.94)))))))</f>
        <v>1</v>
      </c>
      <c r="AD848" s="48">
        <f t="shared" si="221"/>
        <v>12.672499999999999</v>
      </c>
      <c r="AE848" s="48">
        <f t="shared" si="222"/>
        <v>12.672499999999999</v>
      </c>
      <c r="AF848" s="46">
        <f t="shared" si="223"/>
        <v>120</v>
      </c>
      <c r="AG848" s="128" t="s">
        <v>3455</v>
      </c>
      <c r="AH848" s="128" t="s">
        <v>3451</v>
      </c>
      <c r="AI848" s="128" t="s">
        <v>3457</v>
      </c>
      <c r="AJ848" s="128" t="s">
        <v>3456</v>
      </c>
      <c r="AK848" s="128" t="s">
        <v>3454</v>
      </c>
      <c r="AL848" s="128" t="s">
        <v>3452</v>
      </c>
      <c r="AM848" s="128" t="s">
        <v>3453</v>
      </c>
      <c r="AN848" s="128" t="s">
        <v>3459</v>
      </c>
      <c r="AO848" s="128" t="s">
        <v>3460</v>
      </c>
      <c r="AP848" s="128" t="s">
        <v>3458</v>
      </c>
      <c r="AQ848" s="191"/>
    </row>
    <row r="849" spans="1:43" s="16" customFormat="1" ht="27.75">
      <c r="A849" s="43">
        <v>842</v>
      </c>
      <c r="B849" s="44" t="s">
        <v>2176</v>
      </c>
      <c r="C849" s="44" t="s">
        <v>3405</v>
      </c>
      <c r="D849" s="45" t="s">
        <v>2177</v>
      </c>
      <c r="E849" s="38">
        <v>21</v>
      </c>
      <c r="F849" s="48">
        <v>12.54</v>
      </c>
      <c r="G849" s="46">
        <v>30</v>
      </c>
      <c r="H849" s="46" t="s">
        <v>3372</v>
      </c>
      <c r="I849" s="48">
        <v>9.32</v>
      </c>
      <c r="J849" s="46">
        <v>17</v>
      </c>
      <c r="K849" s="46" t="s">
        <v>3372</v>
      </c>
      <c r="L849" s="84">
        <f t="shared" si="214"/>
        <v>10.93</v>
      </c>
      <c r="M849" s="38">
        <f t="shared" si="215"/>
        <v>60</v>
      </c>
      <c r="N849" s="38">
        <f t="shared" si="216"/>
        <v>0</v>
      </c>
      <c r="O849" s="38">
        <f t="shared" si="217"/>
        <v>1</v>
      </c>
      <c r="P849" s="48">
        <v>8.61</v>
      </c>
      <c r="Q849" s="46">
        <v>12</v>
      </c>
      <c r="R849" s="46" t="s">
        <v>3373</v>
      </c>
      <c r="S849" s="48">
        <v>13.77</v>
      </c>
      <c r="T849" s="46">
        <v>30</v>
      </c>
      <c r="U849" s="46" t="s">
        <v>3372</v>
      </c>
      <c r="V849" s="48">
        <f t="shared" si="224"/>
        <v>11.19</v>
      </c>
      <c r="W849" s="46">
        <f t="shared" si="225"/>
        <v>60</v>
      </c>
      <c r="X849" s="46">
        <f t="shared" si="226"/>
        <v>1</v>
      </c>
      <c r="Y849" s="46">
        <f t="shared" si="227"/>
        <v>1</v>
      </c>
      <c r="Z849" s="46">
        <f t="shared" si="218"/>
        <v>1</v>
      </c>
      <c r="AA849" s="46">
        <f t="shared" si="219"/>
        <v>2</v>
      </c>
      <c r="AB849" s="46">
        <f t="shared" si="220"/>
        <v>3</v>
      </c>
      <c r="AC849" s="48">
        <f>IF(AB849=0,1,IF(AB849=1,0.99,IF(AB849=2,0.98,IF(AB849=3,0.97,IF(AB849=4,0.96,IF(AB849=5,0.95,IF(AB849=6,0.94)))))))</f>
        <v>0.97</v>
      </c>
      <c r="AD849" s="48">
        <f t="shared" si="221"/>
        <v>11.059999999999999</v>
      </c>
      <c r="AE849" s="48">
        <f t="shared" si="222"/>
        <v>10.728199999999999</v>
      </c>
      <c r="AF849" s="46">
        <f t="shared" si="223"/>
        <v>120</v>
      </c>
      <c r="AG849" s="128" t="s">
        <v>3451</v>
      </c>
      <c r="AH849" s="128" t="s">
        <v>3456</v>
      </c>
      <c r="AI849" s="128" t="s">
        <v>3452</v>
      </c>
      <c r="AJ849" s="128" t="s">
        <v>3453</v>
      </c>
      <c r="AK849" s="128" t="s">
        <v>3454</v>
      </c>
      <c r="AL849" s="128" t="s">
        <v>3457</v>
      </c>
      <c r="AM849" s="128" t="s">
        <v>3455</v>
      </c>
      <c r="AN849" s="128" t="s">
        <v>3460</v>
      </c>
      <c r="AO849" s="128" t="s">
        <v>3458</v>
      </c>
      <c r="AP849" s="128" t="s">
        <v>3459</v>
      </c>
      <c r="AQ849" s="191"/>
    </row>
    <row r="850" spans="1:43" s="16" customFormat="1" ht="27.75">
      <c r="A850" s="43">
        <v>843</v>
      </c>
      <c r="B850" s="37" t="s">
        <v>2178</v>
      </c>
      <c r="C850" s="37" t="s">
        <v>1268</v>
      </c>
      <c r="D850" s="38" t="s">
        <v>2179</v>
      </c>
      <c r="E850" s="38">
        <v>21</v>
      </c>
      <c r="F850" s="48">
        <v>13.13</v>
      </c>
      <c r="G850" s="46">
        <v>30</v>
      </c>
      <c r="H850" s="46" t="s">
        <v>3372</v>
      </c>
      <c r="I850" s="48">
        <v>10.41</v>
      </c>
      <c r="J850" s="46">
        <v>30</v>
      </c>
      <c r="K850" s="46" t="s">
        <v>3372</v>
      </c>
      <c r="L850" s="84">
        <f t="shared" si="214"/>
        <v>11.77</v>
      </c>
      <c r="M850" s="38">
        <f t="shared" si="215"/>
        <v>60</v>
      </c>
      <c r="N850" s="38">
        <f t="shared" si="216"/>
        <v>0</v>
      </c>
      <c r="O850" s="38">
        <f t="shared" si="217"/>
        <v>0</v>
      </c>
      <c r="P850" s="48">
        <v>11.06</v>
      </c>
      <c r="Q850" s="46">
        <v>30</v>
      </c>
      <c r="R850" s="46" t="s">
        <v>3372</v>
      </c>
      <c r="S850" s="48">
        <v>14.06</v>
      </c>
      <c r="T850" s="46">
        <v>30</v>
      </c>
      <c r="U850" s="46" t="s">
        <v>3372</v>
      </c>
      <c r="V850" s="48">
        <f t="shared" si="224"/>
        <v>12.56</v>
      </c>
      <c r="W850" s="46">
        <f t="shared" si="225"/>
        <v>60</v>
      </c>
      <c r="X850" s="46">
        <f t="shared" si="226"/>
        <v>0</v>
      </c>
      <c r="Y850" s="46">
        <f t="shared" si="227"/>
        <v>0</v>
      </c>
      <c r="Z850" s="46">
        <f t="shared" si="218"/>
        <v>0</v>
      </c>
      <c r="AA850" s="46">
        <f t="shared" si="219"/>
        <v>0</v>
      </c>
      <c r="AB850" s="46">
        <f t="shared" si="220"/>
        <v>0</v>
      </c>
      <c r="AC850" s="48">
        <f>IF(AB850=0,1,IF(AB850=1,0.99,IF(AB850=2,0.98,IF(AB850=3,0.97,IF(AB850=4,0.96,IF(AB850=5,0.95,IF(AB850=6,0.94)))))))</f>
        <v>1</v>
      </c>
      <c r="AD850" s="48">
        <f t="shared" si="221"/>
        <v>12.164999999999999</v>
      </c>
      <c r="AE850" s="48">
        <f t="shared" si="222"/>
        <v>12.164999999999999</v>
      </c>
      <c r="AF850" s="46">
        <f t="shared" si="223"/>
        <v>120</v>
      </c>
      <c r="AG850" s="128" t="s">
        <v>3451</v>
      </c>
      <c r="AH850" s="128" t="s">
        <v>3453</v>
      </c>
      <c r="AI850" s="128" t="s">
        <v>3456</v>
      </c>
      <c r="AJ850" s="128" t="s">
        <v>3455</v>
      </c>
      <c r="AK850" s="128" t="s">
        <v>3452</v>
      </c>
      <c r="AL850" s="128" t="s">
        <v>3454</v>
      </c>
      <c r="AM850" s="128" t="s">
        <v>3457</v>
      </c>
      <c r="AN850" s="128" t="s">
        <v>3460</v>
      </c>
      <c r="AO850" s="128" t="s">
        <v>3458</v>
      </c>
      <c r="AP850" s="128" t="s">
        <v>3459</v>
      </c>
      <c r="AQ850" s="191"/>
    </row>
    <row r="851" spans="1:43" s="16" customFormat="1" ht="27.75">
      <c r="A851" s="43">
        <v>844</v>
      </c>
      <c r="B851" s="44" t="s">
        <v>2180</v>
      </c>
      <c r="C851" s="44" t="s">
        <v>2181</v>
      </c>
      <c r="D851" s="45" t="s">
        <v>2182</v>
      </c>
      <c r="E851" s="38">
        <v>21</v>
      </c>
      <c r="F851" s="48">
        <v>11.3</v>
      </c>
      <c r="G851" s="46">
        <v>30</v>
      </c>
      <c r="H851" s="46" t="s">
        <v>3372</v>
      </c>
      <c r="I851" s="48">
        <v>9.2200000000000006</v>
      </c>
      <c r="J851" s="46">
        <v>18</v>
      </c>
      <c r="K851" s="46" t="s">
        <v>3373</v>
      </c>
      <c r="L851" s="84">
        <f t="shared" si="214"/>
        <v>10.260000000000002</v>
      </c>
      <c r="M851" s="38">
        <f t="shared" si="215"/>
        <v>60</v>
      </c>
      <c r="N851" s="38">
        <f t="shared" si="216"/>
        <v>1</v>
      </c>
      <c r="O851" s="38">
        <f t="shared" si="217"/>
        <v>1</v>
      </c>
      <c r="P851" s="48">
        <v>9.3699999999999992</v>
      </c>
      <c r="Q851" s="46">
        <v>16</v>
      </c>
      <c r="R851" s="46" t="s">
        <v>3373</v>
      </c>
      <c r="S851" s="48">
        <v>13.39</v>
      </c>
      <c r="T851" s="46">
        <v>30</v>
      </c>
      <c r="U851" s="46" t="s">
        <v>3372</v>
      </c>
      <c r="V851" s="48">
        <f t="shared" si="224"/>
        <v>11.379999999999999</v>
      </c>
      <c r="W851" s="46">
        <f t="shared" si="225"/>
        <v>60</v>
      </c>
      <c r="X851" s="46">
        <f t="shared" si="226"/>
        <v>1</v>
      </c>
      <c r="Y851" s="46">
        <f t="shared" si="227"/>
        <v>1</v>
      </c>
      <c r="Z851" s="46">
        <f t="shared" si="218"/>
        <v>2</v>
      </c>
      <c r="AA851" s="46">
        <f t="shared" si="219"/>
        <v>2</v>
      </c>
      <c r="AB851" s="46">
        <f t="shared" si="220"/>
        <v>4</v>
      </c>
      <c r="AC851" s="48">
        <f>IF(AB851=0,0.93,IF(AB851=1,0.92,IF(AB851=2,0.91,IF(AB851=3,0.9,IF(AB851=4,0.89,IF(AB851=5,0.88,IF(AB851=6,0.87)))))))</f>
        <v>0.89</v>
      </c>
      <c r="AD851" s="48">
        <f t="shared" si="221"/>
        <v>10.82</v>
      </c>
      <c r="AE851" s="48">
        <f t="shared" si="222"/>
        <v>9.6298000000000012</v>
      </c>
      <c r="AF851" s="46">
        <f t="shared" si="223"/>
        <v>120</v>
      </c>
      <c r="AG851" s="128" t="s">
        <v>3453</v>
      </c>
      <c r="AH851" s="128" t="s">
        <v>3456</v>
      </c>
      <c r="AI851" s="128" t="s">
        <v>3451</v>
      </c>
      <c r="AJ851" s="128" t="s">
        <v>3452</v>
      </c>
      <c r="AK851" s="128" t="s">
        <v>3457</v>
      </c>
      <c r="AL851" s="128" t="s">
        <v>3460</v>
      </c>
      <c r="AM851" s="128" t="s">
        <v>3454</v>
      </c>
      <c r="AN851" s="128" t="s">
        <v>3455</v>
      </c>
      <c r="AO851" s="128" t="s">
        <v>3459</v>
      </c>
      <c r="AP851" s="128" t="s">
        <v>3458</v>
      </c>
      <c r="AQ851" s="191"/>
    </row>
    <row r="852" spans="1:43" s="16" customFormat="1" ht="27.75">
      <c r="A852" s="43">
        <v>845</v>
      </c>
      <c r="B852" s="37" t="s">
        <v>2183</v>
      </c>
      <c r="C852" s="37" t="s">
        <v>2184</v>
      </c>
      <c r="D852" s="38" t="s">
        <v>2185</v>
      </c>
      <c r="E852" s="38">
        <v>21</v>
      </c>
      <c r="F852" s="48">
        <v>10.84</v>
      </c>
      <c r="G852" s="46">
        <v>30</v>
      </c>
      <c r="H852" s="46" t="s">
        <v>3372</v>
      </c>
      <c r="I852" s="48">
        <v>10</v>
      </c>
      <c r="J852" s="46">
        <v>30</v>
      </c>
      <c r="K852" s="46" t="s">
        <v>3373</v>
      </c>
      <c r="L852" s="84">
        <f t="shared" si="214"/>
        <v>10.42</v>
      </c>
      <c r="M852" s="38">
        <f t="shared" si="215"/>
        <v>60</v>
      </c>
      <c r="N852" s="38">
        <f t="shared" si="216"/>
        <v>1</v>
      </c>
      <c r="O852" s="38">
        <f t="shared" si="217"/>
        <v>0</v>
      </c>
      <c r="P852" s="48">
        <v>9.11</v>
      </c>
      <c r="Q852" s="46">
        <v>12</v>
      </c>
      <c r="R852" s="46" t="s">
        <v>3373</v>
      </c>
      <c r="S852" s="48">
        <v>11.51</v>
      </c>
      <c r="T852" s="46">
        <v>30</v>
      </c>
      <c r="U852" s="46" t="s">
        <v>3372</v>
      </c>
      <c r="V852" s="48">
        <f t="shared" si="224"/>
        <v>10.309999999999999</v>
      </c>
      <c r="W852" s="46">
        <f t="shared" si="225"/>
        <v>60</v>
      </c>
      <c r="X852" s="46">
        <f t="shared" si="226"/>
        <v>1</v>
      </c>
      <c r="Y852" s="46">
        <f t="shared" si="227"/>
        <v>1</v>
      </c>
      <c r="Z852" s="46">
        <f t="shared" si="218"/>
        <v>2</v>
      </c>
      <c r="AA852" s="46">
        <f t="shared" si="219"/>
        <v>1</v>
      </c>
      <c r="AB852" s="46">
        <f t="shared" si="220"/>
        <v>3</v>
      </c>
      <c r="AC852" s="48">
        <f>IF(AB852=0,0.93,IF(AB852=1,0.92,IF(AB852=2,0.91,IF(AB852=3,0.9,IF(AB852=4,0.89,IF(AB852=5,0.88,IF(AB852=6,0.87)))))))</f>
        <v>0.9</v>
      </c>
      <c r="AD852" s="48">
        <f t="shared" si="221"/>
        <v>10.364999999999998</v>
      </c>
      <c r="AE852" s="48">
        <f t="shared" si="222"/>
        <v>9.3284999999999982</v>
      </c>
      <c r="AF852" s="46">
        <f t="shared" si="223"/>
        <v>120</v>
      </c>
      <c r="AG852" s="128" t="s">
        <v>3453</v>
      </c>
      <c r="AH852" s="128" t="s">
        <v>3456</v>
      </c>
      <c r="AI852" s="128" t="s">
        <v>3451</v>
      </c>
      <c r="AJ852" s="128" t="s">
        <v>3455</v>
      </c>
      <c r="AK852" s="128" t="s">
        <v>3452</v>
      </c>
      <c r="AL852" s="128" t="s">
        <v>3457</v>
      </c>
      <c r="AM852" s="128" t="s">
        <v>3460</v>
      </c>
      <c r="AN852" s="128" t="s">
        <v>3454</v>
      </c>
      <c r="AO852" s="128" t="s">
        <v>3459</v>
      </c>
      <c r="AP852" s="128" t="s">
        <v>3458</v>
      </c>
      <c r="AQ852" s="191"/>
    </row>
    <row r="853" spans="1:43" s="16" customFormat="1" ht="27.75">
      <c r="A853" s="43">
        <v>846</v>
      </c>
      <c r="B853" s="37" t="s">
        <v>2186</v>
      </c>
      <c r="C853" s="37" t="s">
        <v>790</v>
      </c>
      <c r="D853" s="38" t="s">
        <v>2187</v>
      </c>
      <c r="E853" s="38">
        <v>21</v>
      </c>
      <c r="F853" s="48">
        <v>11.57</v>
      </c>
      <c r="G853" s="46">
        <v>30</v>
      </c>
      <c r="H853" s="46" t="s">
        <v>3373</v>
      </c>
      <c r="I853" s="48">
        <v>10</v>
      </c>
      <c r="J853" s="46">
        <v>30</v>
      </c>
      <c r="K853" s="46" t="s">
        <v>3373</v>
      </c>
      <c r="L853" s="84">
        <f t="shared" si="214"/>
        <v>10.785</v>
      </c>
      <c r="M853" s="38">
        <f t="shared" si="215"/>
        <v>60</v>
      </c>
      <c r="N853" s="38">
        <f t="shared" si="216"/>
        <v>2</v>
      </c>
      <c r="O853" s="38">
        <f t="shared" si="217"/>
        <v>0</v>
      </c>
      <c r="P853" s="48">
        <v>7.43</v>
      </c>
      <c r="Q853" s="46">
        <v>5</v>
      </c>
      <c r="R853" s="46" t="s">
        <v>3373</v>
      </c>
      <c r="S853" s="48">
        <v>12.31</v>
      </c>
      <c r="T853" s="46">
        <v>30</v>
      </c>
      <c r="U853" s="46" t="s">
        <v>3373</v>
      </c>
      <c r="V853" s="48">
        <f t="shared" si="224"/>
        <v>9.870000000000001</v>
      </c>
      <c r="W853" s="46">
        <f t="shared" si="225"/>
        <v>35</v>
      </c>
      <c r="X853" s="46">
        <f t="shared" si="226"/>
        <v>2</v>
      </c>
      <c r="Y853" s="46">
        <f t="shared" si="227"/>
        <v>1</v>
      </c>
      <c r="Z853" s="46">
        <f t="shared" si="218"/>
        <v>4</v>
      </c>
      <c r="AA853" s="46">
        <f t="shared" si="219"/>
        <v>1</v>
      </c>
      <c r="AB853" s="46">
        <f t="shared" si="220"/>
        <v>5</v>
      </c>
      <c r="AC853" s="48">
        <f>IF(AB853=0,1,IF(AB853=1,0.99,IF(AB853=2,0.98,IF(AB853=3,0.97,IF(AB853=4,0.96,IF(AB853=5,0.95,IF(AB853=6,0.94)))))))</f>
        <v>0.95</v>
      </c>
      <c r="AD853" s="48">
        <f t="shared" si="221"/>
        <v>10.327500000000001</v>
      </c>
      <c r="AE853" s="48">
        <f t="shared" si="222"/>
        <v>9.8111250000000005</v>
      </c>
      <c r="AF853" s="46">
        <f t="shared" si="223"/>
        <v>95</v>
      </c>
      <c r="AG853" s="128" t="s">
        <v>3456</v>
      </c>
      <c r="AH853" s="128" t="s">
        <v>3451</v>
      </c>
      <c r="AI853" s="128" t="s">
        <v>3452</v>
      </c>
      <c r="AJ853" s="128" t="s">
        <v>3457</v>
      </c>
      <c r="AK853" s="128" t="s">
        <v>3453</v>
      </c>
      <c r="AL853" s="128" t="s">
        <v>3455</v>
      </c>
      <c r="AM853" s="128" t="s">
        <v>3454</v>
      </c>
      <c r="AN853" s="128" t="s">
        <v>3460</v>
      </c>
      <c r="AO853" s="128" t="s">
        <v>3458</v>
      </c>
      <c r="AP853" s="128" t="s">
        <v>3459</v>
      </c>
      <c r="AQ853" s="191"/>
    </row>
    <row r="854" spans="1:43" s="16" customFormat="1" ht="27.75">
      <c r="A854" s="43">
        <v>847</v>
      </c>
      <c r="B854" s="44" t="s">
        <v>2188</v>
      </c>
      <c r="C854" s="44" t="s">
        <v>2189</v>
      </c>
      <c r="D854" s="45" t="s">
        <v>2190</v>
      </c>
      <c r="E854" s="38">
        <v>21</v>
      </c>
      <c r="F854" s="48">
        <v>10.31</v>
      </c>
      <c r="G854" s="46">
        <v>30</v>
      </c>
      <c r="H854" s="46" t="s">
        <v>3372</v>
      </c>
      <c r="I854" s="48">
        <v>9.69</v>
      </c>
      <c r="J854" s="46">
        <v>18</v>
      </c>
      <c r="K854" s="46" t="s">
        <v>3373</v>
      </c>
      <c r="L854" s="84">
        <f t="shared" si="214"/>
        <v>10</v>
      </c>
      <c r="M854" s="38">
        <f t="shared" si="215"/>
        <v>60</v>
      </c>
      <c r="N854" s="38">
        <f t="shared" si="216"/>
        <v>1</v>
      </c>
      <c r="O854" s="38">
        <f t="shared" si="217"/>
        <v>1</v>
      </c>
      <c r="P854" s="48">
        <v>9.7799999999999994</v>
      </c>
      <c r="Q854" s="46">
        <v>18</v>
      </c>
      <c r="R854" s="46" t="s">
        <v>3373</v>
      </c>
      <c r="S854" s="48">
        <v>10.3</v>
      </c>
      <c r="T854" s="46">
        <v>30</v>
      </c>
      <c r="U854" s="46" t="s">
        <v>3373</v>
      </c>
      <c r="V854" s="48">
        <f t="shared" si="224"/>
        <v>10.039999999999999</v>
      </c>
      <c r="W854" s="46">
        <f t="shared" si="225"/>
        <v>60</v>
      </c>
      <c r="X854" s="46">
        <f t="shared" si="226"/>
        <v>2</v>
      </c>
      <c r="Y854" s="46">
        <f t="shared" si="227"/>
        <v>1</v>
      </c>
      <c r="Z854" s="46">
        <f t="shared" si="218"/>
        <v>3</v>
      </c>
      <c r="AA854" s="46">
        <f t="shared" si="219"/>
        <v>2</v>
      </c>
      <c r="AB854" s="46">
        <f t="shared" si="220"/>
        <v>5</v>
      </c>
      <c r="AC854" s="48">
        <f>IF(AB854=0,0.93,IF(AB854=1,0.92,IF(AB854=2,0.91,IF(AB854=3,0.9,IF(AB854=4,0.89,IF(AB854=5,0.88,IF(AB854=6,0.87)))))))</f>
        <v>0.88</v>
      </c>
      <c r="AD854" s="48">
        <f t="shared" si="221"/>
        <v>10.02</v>
      </c>
      <c r="AE854" s="48">
        <f t="shared" si="222"/>
        <v>8.8176000000000005</v>
      </c>
      <c r="AF854" s="46">
        <f t="shared" si="223"/>
        <v>120</v>
      </c>
      <c r="AG854" s="128" t="s">
        <v>3453</v>
      </c>
      <c r="AH854" s="128" t="s">
        <v>3456</v>
      </c>
      <c r="AI854" s="128" t="s">
        <v>3452</v>
      </c>
      <c r="AJ854" s="128" t="s">
        <v>3451</v>
      </c>
      <c r="AK854" s="128" t="s">
        <v>3454</v>
      </c>
      <c r="AL854" s="128" t="s">
        <v>3455</v>
      </c>
      <c r="AM854" s="128" t="s">
        <v>3460</v>
      </c>
      <c r="AN854" s="128" t="s">
        <v>3457</v>
      </c>
      <c r="AO854" s="128" t="s">
        <v>3459</v>
      </c>
      <c r="AP854" s="128" t="s">
        <v>3458</v>
      </c>
      <c r="AQ854" s="191"/>
    </row>
    <row r="855" spans="1:43" s="16" customFormat="1" ht="27.75">
      <c r="A855" s="43">
        <v>848</v>
      </c>
      <c r="B855" s="44" t="s">
        <v>2191</v>
      </c>
      <c r="C855" s="44" t="s">
        <v>3488</v>
      </c>
      <c r="D855" s="45" t="s">
        <v>2192</v>
      </c>
      <c r="E855" s="38">
        <v>21</v>
      </c>
      <c r="F855" s="48">
        <v>10.199999999999999</v>
      </c>
      <c r="G855" s="46">
        <v>30</v>
      </c>
      <c r="H855" s="46" t="s">
        <v>3373</v>
      </c>
      <c r="I855" s="48">
        <v>9.8000000000000007</v>
      </c>
      <c r="J855" s="46">
        <v>18</v>
      </c>
      <c r="K855" s="46" t="s">
        <v>3373</v>
      </c>
      <c r="L855" s="84">
        <f t="shared" si="214"/>
        <v>10</v>
      </c>
      <c r="M855" s="38">
        <f t="shared" si="215"/>
        <v>60</v>
      </c>
      <c r="N855" s="38">
        <f t="shared" si="216"/>
        <v>2</v>
      </c>
      <c r="O855" s="38">
        <f t="shared" si="217"/>
        <v>1</v>
      </c>
      <c r="P855" s="48">
        <v>8.24</v>
      </c>
      <c r="Q855" s="46">
        <v>10</v>
      </c>
      <c r="R855" s="46" t="s">
        <v>3373</v>
      </c>
      <c r="S855" s="46">
        <v>9.9600000000000009</v>
      </c>
      <c r="T855" s="46">
        <v>10</v>
      </c>
      <c r="U855" s="46" t="s">
        <v>3373</v>
      </c>
      <c r="V855" s="48">
        <f>(P855+S856)/2</f>
        <v>11.01</v>
      </c>
      <c r="W855" s="46">
        <f>IF(V855&gt;=10,60,Q855+T856)</f>
        <v>60</v>
      </c>
      <c r="X855" s="46">
        <f>IF(R855="ACC",0,1)+IF(U856="ACC",0,1)</f>
        <v>1</v>
      </c>
      <c r="Y855" s="46">
        <f>IF(P855&lt;10,1,(IF(S856&lt;10,1,0)))</f>
        <v>1</v>
      </c>
      <c r="Z855" s="46">
        <f t="shared" si="218"/>
        <v>3</v>
      </c>
      <c r="AA855" s="46">
        <f t="shared" si="219"/>
        <v>2</v>
      </c>
      <c r="AB855" s="46">
        <f t="shared" si="220"/>
        <v>5</v>
      </c>
      <c r="AC855" s="48">
        <f>IF(AB855=0,0.93,IF(AB855=1,0.92,IF(AB855=2,0.91,IF(AB855=3,0.9,IF(AB855=4,0.89,IF(AB855=5,0.88,IF(AB855=6,0.87)))))))</f>
        <v>0.88</v>
      </c>
      <c r="AD855" s="48">
        <f t="shared" si="221"/>
        <v>10.504999999999999</v>
      </c>
      <c r="AE855" s="48">
        <f t="shared" si="222"/>
        <v>9.2443999999999988</v>
      </c>
      <c r="AF855" s="46">
        <f t="shared" si="223"/>
        <v>120</v>
      </c>
      <c r="AG855" s="128" t="s">
        <v>3456</v>
      </c>
      <c r="AH855" s="128" t="s">
        <v>3452</v>
      </c>
      <c r="AI855" s="128" t="s">
        <v>3451</v>
      </c>
      <c r="AJ855" s="128" t="s">
        <v>3453</v>
      </c>
      <c r="AK855" s="128" t="s">
        <v>3454</v>
      </c>
      <c r="AL855" s="128" t="s">
        <v>3457</v>
      </c>
      <c r="AM855" s="128" t="s">
        <v>3455</v>
      </c>
      <c r="AN855" s="128" t="s">
        <v>3460</v>
      </c>
      <c r="AO855" s="128" t="s">
        <v>3459</v>
      </c>
      <c r="AP855" s="128" t="s">
        <v>3458</v>
      </c>
      <c r="AQ855" s="191"/>
    </row>
    <row r="856" spans="1:43" s="16" customFormat="1" ht="27.75">
      <c r="A856" s="43">
        <v>849</v>
      </c>
      <c r="B856" s="44" t="s">
        <v>2193</v>
      </c>
      <c r="C856" s="44" t="s">
        <v>2194</v>
      </c>
      <c r="D856" s="45" t="s">
        <v>2195</v>
      </c>
      <c r="E856" s="38">
        <v>21</v>
      </c>
      <c r="F856" s="48">
        <v>10.73</v>
      </c>
      <c r="G856" s="46">
        <v>30</v>
      </c>
      <c r="H856" s="46" t="s">
        <v>3372</v>
      </c>
      <c r="I856" s="48">
        <v>10.54</v>
      </c>
      <c r="J856" s="46">
        <v>30</v>
      </c>
      <c r="K856" s="46" t="s">
        <v>3372</v>
      </c>
      <c r="L856" s="84">
        <f t="shared" si="214"/>
        <v>10.635</v>
      </c>
      <c r="M856" s="38">
        <f t="shared" si="215"/>
        <v>60</v>
      </c>
      <c r="N856" s="38">
        <f t="shared" si="216"/>
        <v>0</v>
      </c>
      <c r="O856" s="38">
        <f t="shared" si="217"/>
        <v>0</v>
      </c>
      <c r="P856" s="48">
        <v>8.91</v>
      </c>
      <c r="Q856" s="46">
        <v>18</v>
      </c>
      <c r="R856" s="46" t="s">
        <v>3373</v>
      </c>
      <c r="S856" s="48">
        <v>13.78</v>
      </c>
      <c r="T856" s="46">
        <v>30</v>
      </c>
      <c r="U856" s="46" t="s">
        <v>3372</v>
      </c>
      <c r="V856" s="48">
        <f>(P856+S857)/2</f>
        <v>11.455</v>
      </c>
      <c r="W856" s="46">
        <f>IF(V856&gt;=10,60,Q856+#REF!)</f>
        <v>60</v>
      </c>
      <c r="X856" s="46" t="e">
        <f>IF(R856="ACC",0,1)+IF(#REF!="ACC",0,1)</f>
        <v>#REF!</v>
      </c>
      <c r="Y856" s="46">
        <f>IF(P856&lt;10,1,(IF(#REF!&lt;10,1,0)))</f>
        <v>1</v>
      </c>
      <c r="Z856" s="46" t="e">
        <f t="shared" si="218"/>
        <v>#REF!</v>
      </c>
      <c r="AA856" s="46">
        <f t="shared" si="219"/>
        <v>1</v>
      </c>
      <c r="AB856" s="46" t="e">
        <f t="shared" si="220"/>
        <v>#REF!</v>
      </c>
      <c r="AC856" s="48" t="e">
        <f>IF(AB856=0,0.93,IF(AB856=1,0.92,IF(AB856=2,0.91,IF(AB856=3,0.9,IF(AB856=4,0.89,IF(AB856=5,0.88,IF(AB856=6,0.87)))))))</f>
        <v>#REF!</v>
      </c>
      <c r="AD856" s="48">
        <f t="shared" si="221"/>
        <v>11.045</v>
      </c>
      <c r="AE856" s="48" t="e">
        <f t="shared" si="222"/>
        <v>#REF!</v>
      </c>
      <c r="AF856" s="46">
        <f t="shared" si="223"/>
        <v>120</v>
      </c>
      <c r="AG856" s="128" t="s">
        <v>3452</v>
      </c>
      <c r="AH856" s="128" t="s">
        <v>3451</v>
      </c>
      <c r="AI856" s="128" t="s">
        <v>3456</v>
      </c>
      <c r="AJ856" s="128" t="s">
        <v>3454</v>
      </c>
      <c r="AK856" s="128" t="s">
        <v>3455</v>
      </c>
      <c r="AL856" s="128" t="s">
        <v>3453</v>
      </c>
      <c r="AM856" s="128" t="s">
        <v>3457</v>
      </c>
      <c r="AN856" s="128" t="s">
        <v>3460</v>
      </c>
      <c r="AO856" s="128" t="s">
        <v>3459</v>
      </c>
      <c r="AP856" s="128" t="s">
        <v>3458</v>
      </c>
      <c r="AQ856" s="191"/>
    </row>
    <row r="857" spans="1:43" s="16" customFormat="1" ht="27.75">
      <c r="A857" s="43">
        <v>850</v>
      </c>
      <c r="B857" s="37" t="s">
        <v>3489</v>
      </c>
      <c r="C857" s="37" t="s">
        <v>1000</v>
      </c>
      <c r="D857" s="38" t="s">
        <v>2196</v>
      </c>
      <c r="E857" s="38">
        <v>21</v>
      </c>
      <c r="F857" s="48">
        <v>16.3</v>
      </c>
      <c r="G857" s="46">
        <v>30</v>
      </c>
      <c r="H857" s="46" t="s">
        <v>3372</v>
      </c>
      <c r="I857" s="48">
        <v>12.25</v>
      </c>
      <c r="J857" s="46">
        <v>30</v>
      </c>
      <c r="K857" s="46" t="s">
        <v>3372</v>
      </c>
      <c r="L857" s="84">
        <f t="shared" si="214"/>
        <v>14.275</v>
      </c>
      <c r="M857" s="38">
        <f t="shared" si="215"/>
        <v>60</v>
      </c>
      <c r="N857" s="38">
        <f t="shared" si="216"/>
        <v>0</v>
      </c>
      <c r="O857" s="38">
        <f t="shared" si="217"/>
        <v>0</v>
      </c>
      <c r="P857" s="48">
        <v>10.47</v>
      </c>
      <c r="Q857" s="46">
        <v>30</v>
      </c>
      <c r="R857" s="46" t="s">
        <v>3372</v>
      </c>
      <c r="S857" s="48">
        <v>14</v>
      </c>
      <c r="T857" s="46">
        <v>30</v>
      </c>
      <c r="U857" s="46" t="s">
        <v>3372</v>
      </c>
      <c r="V857" s="48">
        <f t="shared" si="224"/>
        <v>12.234999999999999</v>
      </c>
      <c r="W857" s="46">
        <f t="shared" si="225"/>
        <v>60</v>
      </c>
      <c r="X857" s="46">
        <f t="shared" si="226"/>
        <v>0</v>
      </c>
      <c r="Y857" s="46">
        <f t="shared" si="227"/>
        <v>0</v>
      </c>
      <c r="Z857" s="46">
        <f t="shared" si="218"/>
        <v>0</v>
      </c>
      <c r="AA857" s="46">
        <f t="shared" si="219"/>
        <v>0</v>
      </c>
      <c r="AB857" s="46">
        <f t="shared" si="220"/>
        <v>0</v>
      </c>
      <c r="AC857" s="48">
        <f>IF(AB857=0,1,IF(AB857=1,0.99,IF(AB857=2,0.98,IF(AB857=3,0.97,IF(AB857=4,0.96,IF(AB857=5,0.95,IF(AB857=6,0.94)))))))</f>
        <v>1</v>
      </c>
      <c r="AD857" s="48">
        <f t="shared" si="221"/>
        <v>13.254999999999999</v>
      </c>
      <c r="AE857" s="48">
        <f t="shared" si="222"/>
        <v>13.254999999999999</v>
      </c>
      <c r="AF857" s="46">
        <f t="shared" si="223"/>
        <v>120</v>
      </c>
      <c r="AG857" s="128" t="s">
        <v>3453</v>
      </c>
      <c r="AH857" s="128" t="s">
        <v>3451</v>
      </c>
      <c r="AI857" s="128" t="s">
        <v>3455</v>
      </c>
      <c r="AJ857" s="128" t="s">
        <v>3452</v>
      </c>
      <c r="AK857" s="128" t="s">
        <v>3456</v>
      </c>
      <c r="AL857" s="128" t="s">
        <v>3454</v>
      </c>
      <c r="AM857" s="128" t="s">
        <v>3457</v>
      </c>
      <c r="AN857" s="128" t="s">
        <v>3460</v>
      </c>
      <c r="AO857" s="128" t="s">
        <v>3458</v>
      </c>
      <c r="AP857" s="128" t="s">
        <v>3459</v>
      </c>
      <c r="AQ857" s="191"/>
    </row>
    <row r="858" spans="1:43" s="16" customFormat="1" ht="27.75">
      <c r="A858" s="43">
        <v>851</v>
      </c>
      <c r="B858" s="51" t="s">
        <v>3490</v>
      </c>
      <c r="C858" s="51" t="s">
        <v>3491</v>
      </c>
      <c r="D858" s="45" t="s">
        <v>2197</v>
      </c>
      <c r="E858" s="38">
        <v>22</v>
      </c>
      <c r="F858" s="48">
        <v>10.26</v>
      </c>
      <c r="G858" s="46">
        <v>30</v>
      </c>
      <c r="H858" s="46" t="s">
        <v>3372</v>
      </c>
      <c r="I858" s="48">
        <v>11.43</v>
      </c>
      <c r="J858" s="46">
        <v>30</v>
      </c>
      <c r="K858" s="46" t="s">
        <v>3372</v>
      </c>
      <c r="L858" s="84">
        <f t="shared" si="214"/>
        <v>10.844999999999999</v>
      </c>
      <c r="M858" s="38">
        <f t="shared" si="215"/>
        <v>60</v>
      </c>
      <c r="N858" s="38">
        <f t="shared" si="216"/>
        <v>0</v>
      </c>
      <c r="O858" s="38">
        <f t="shared" si="217"/>
        <v>0</v>
      </c>
      <c r="P858" s="48">
        <v>10.08</v>
      </c>
      <c r="Q858" s="46">
        <v>30</v>
      </c>
      <c r="R858" s="46" t="s">
        <v>3373</v>
      </c>
      <c r="S858" s="48">
        <v>13.87</v>
      </c>
      <c r="T858" s="46">
        <v>30</v>
      </c>
      <c r="U858" s="46" t="s">
        <v>3372</v>
      </c>
      <c r="V858" s="48">
        <f t="shared" si="224"/>
        <v>11.975</v>
      </c>
      <c r="W858" s="46">
        <f t="shared" si="225"/>
        <v>60</v>
      </c>
      <c r="X858" s="46">
        <f t="shared" si="226"/>
        <v>1</v>
      </c>
      <c r="Y858" s="46">
        <f t="shared" si="227"/>
        <v>0</v>
      </c>
      <c r="Z858" s="46">
        <f t="shared" si="218"/>
        <v>1</v>
      </c>
      <c r="AA858" s="46">
        <f t="shared" si="219"/>
        <v>0</v>
      </c>
      <c r="AB858" s="46">
        <f t="shared" si="220"/>
        <v>1</v>
      </c>
      <c r="AC858" s="48">
        <f>IF(AB858=0,0.79,IF(AB858=1,0.78,IF(AB858=2,0.77,IF(AB858=3,0.76,IF(AB858=4,0.75,IF(AB858=5,0.74,IF(AB858=6,0.73)))))))</f>
        <v>0.78</v>
      </c>
      <c r="AD858" s="48">
        <f t="shared" si="221"/>
        <v>11.41</v>
      </c>
      <c r="AE858" s="48">
        <f t="shared" si="222"/>
        <v>8.8998000000000008</v>
      </c>
      <c r="AF858" s="46">
        <f t="shared" si="223"/>
        <v>120</v>
      </c>
      <c r="AG858" s="128" t="s">
        <v>3460</v>
      </c>
      <c r="AH858" s="128" t="s">
        <v>3451</v>
      </c>
      <c r="AI858" s="128" t="s">
        <v>3456</v>
      </c>
      <c r="AJ858" s="128" t="s">
        <v>3452</v>
      </c>
      <c r="AK858" s="128" t="s">
        <v>3454</v>
      </c>
      <c r="AL858" s="128" t="s">
        <v>3455</v>
      </c>
      <c r="AM858" s="128" t="s">
        <v>3453</v>
      </c>
      <c r="AN858" s="128" t="s">
        <v>3457</v>
      </c>
      <c r="AO858" s="128" t="s">
        <v>3459</v>
      </c>
      <c r="AP858" s="128" t="s">
        <v>3458</v>
      </c>
      <c r="AQ858" s="191"/>
    </row>
    <row r="859" spans="1:43" s="16" customFormat="1" ht="27.75">
      <c r="A859" s="43">
        <v>852</v>
      </c>
      <c r="B859" s="37" t="s">
        <v>2198</v>
      </c>
      <c r="C859" s="37" t="s">
        <v>1255</v>
      </c>
      <c r="D859" s="38" t="s">
        <v>2199</v>
      </c>
      <c r="E859" s="38">
        <v>22</v>
      </c>
      <c r="F859" s="48">
        <v>15.33</v>
      </c>
      <c r="G859" s="46">
        <v>30</v>
      </c>
      <c r="H859" s="46" t="s">
        <v>3372</v>
      </c>
      <c r="I859" s="48">
        <v>15.04</v>
      </c>
      <c r="J859" s="46">
        <v>30</v>
      </c>
      <c r="K859" s="46" t="s">
        <v>3372</v>
      </c>
      <c r="L859" s="84">
        <f t="shared" si="214"/>
        <v>15.184999999999999</v>
      </c>
      <c r="M859" s="38">
        <f t="shared" si="215"/>
        <v>60</v>
      </c>
      <c r="N859" s="38">
        <f t="shared" si="216"/>
        <v>0</v>
      </c>
      <c r="O859" s="38">
        <f t="shared" si="217"/>
        <v>0</v>
      </c>
      <c r="P859" s="48">
        <v>15.74</v>
      </c>
      <c r="Q859" s="46">
        <v>30</v>
      </c>
      <c r="R859" s="46" t="s">
        <v>3372</v>
      </c>
      <c r="S859" s="48">
        <v>14.86</v>
      </c>
      <c r="T859" s="46">
        <v>30</v>
      </c>
      <c r="U859" s="46" t="s">
        <v>3372</v>
      </c>
      <c r="V859" s="48">
        <f t="shared" si="224"/>
        <v>15.3</v>
      </c>
      <c r="W859" s="46">
        <f t="shared" si="225"/>
        <v>60</v>
      </c>
      <c r="X859" s="46">
        <f t="shared" si="226"/>
        <v>0</v>
      </c>
      <c r="Y859" s="46">
        <f t="shared" si="227"/>
        <v>0</v>
      </c>
      <c r="Z859" s="46">
        <f t="shared" si="218"/>
        <v>0</v>
      </c>
      <c r="AA859" s="46">
        <f t="shared" si="219"/>
        <v>0</v>
      </c>
      <c r="AB859" s="46">
        <f t="shared" si="220"/>
        <v>0</v>
      </c>
      <c r="AC859" s="48">
        <f>IF(AB859=0,1,IF(AB859=1,0.99,IF(AB859=2,0.98,IF(AB859=3,0.97,IF(AB859=4,0.96,IF(AB859=5,0.95,IF(AB859=6,0.94)))))))</f>
        <v>1</v>
      </c>
      <c r="AD859" s="48">
        <f t="shared" si="221"/>
        <v>15.2425</v>
      </c>
      <c r="AE859" s="48">
        <f t="shared" si="222"/>
        <v>15.2425</v>
      </c>
      <c r="AF859" s="46">
        <f t="shared" si="223"/>
        <v>120</v>
      </c>
      <c r="AG859" s="128" t="s">
        <v>3453</v>
      </c>
      <c r="AH859" s="128" t="s">
        <v>3452</v>
      </c>
      <c r="AI859" s="128" t="s">
        <v>3451</v>
      </c>
      <c r="AJ859" s="128" t="s">
        <v>3454</v>
      </c>
      <c r="AK859" s="128" t="s">
        <v>3456</v>
      </c>
      <c r="AL859" s="128" t="s">
        <v>3455</v>
      </c>
      <c r="AM859" s="128" t="s">
        <v>3457</v>
      </c>
      <c r="AN859" s="128" t="s">
        <v>3460</v>
      </c>
      <c r="AO859" s="128" t="s">
        <v>3459</v>
      </c>
      <c r="AP859" s="128" t="s">
        <v>3458</v>
      </c>
      <c r="AQ859" s="191"/>
    </row>
    <row r="860" spans="1:43" s="16" customFormat="1" ht="27.75">
      <c r="A860" s="43">
        <v>853</v>
      </c>
      <c r="B860" s="44" t="s">
        <v>2200</v>
      </c>
      <c r="C860" s="44" t="s">
        <v>2201</v>
      </c>
      <c r="D860" s="45" t="s">
        <v>2202</v>
      </c>
      <c r="E860" s="38">
        <v>22</v>
      </c>
      <c r="F860" s="48">
        <v>10</v>
      </c>
      <c r="G860" s="46">
        <v>30</v>
      </c>
      <c r="H860" s="46" t="s">
        <v>3373</v>
      </c>
      <c r="I860" s="48">
        <v>4.7699999999999996</v>
      </c>
      <c r="J860" s="46">
        <v>10</v>
      </c>
      <c r="K860" s="46" t="s">
        <v>3373</v>
      </c>
      <c r="L860" s="84">
        <f t="shared" si="214"/>
        <v>7.3849999999999998</v>
      </c>
      <c r="M860" s="38">
        <f t="shared" si="215"/>
        <v>40</v>
      </c>
      <c r="N860" s="38">
        <f t="shared" si="216"/>
        <v>2</v>
      </c>
      <c r="O860" s="38">
        <f t="shared" si="217"/>
        <v>1</v>
      </c>
      <c r="P860" s="48">
        <v>6.98</v>
      </c>
      <c r="Q860" s="46">
        <v>1</v>
      </c>
      <c r="R860" s="46" t="s">
        <v>3373</v>
      </c>
      <c r="S860" s="48">
        <v>11.03</v>
      </c>
      <c r="T860" s="46">
        <v>30</v>
      </c>
      <c r="U860" s="46" t="s">
        <v>3373</v>
      </c>
      <c r="V860" s="48">
        <f t="shared" si="224"/>
        <v>9.004999999999999</v>
      </c>
      <c r="W860" s="46">
        <f t="shared" si="225"/>
        <v>31</v>
      </c>
      <c r="X860" s="46">
        <f t="shared" si="226"/>
        <v>2</v>
      </c>
      <c r="Y860" s="46">
        <f t="shared" si="227"/>
        <v>1</v>
      </c>
      <c r="Z860" s="46">
        <f t="shared" si="218"/>
        <v>4</v>
      </c>
      <c r="AA860" s="46">
        <f t="shared" si="219"/>
        <v>2</v>
      </c>
      <c r="AB860" s="46">
        <f t="shared" si="220"/>
        <v>6</v>
      </c>
      <c r="AC860" s="48">
        <f>IF(AB860=0,0.93,IF(AB860=1,0.92,IF(AB860=2,0.91,IF(AB860=3,0.9,IF(AB860=4,0.89,IF(AB860=5,0.88,IF(AB860=6,0.87)))))))</f>
        <v>0.87</v>
      </c>
      <c r="AD860" s="48">
        <f t="shared" si="221"/>
        <v>8.1950000000000003</v>
      </c>
      <c r="AE860" s="48">
        <f t="shared" si="222"/>
        <v>7.1296499999999998</v>
      </c>
      <c r="AF860" s="46">
        <f t="shared" si="223"/>
        <v>71</v>
      </c>
      <c r="AG860" s="128" t="s">
        <v>3456</v>
      </c>
      <c r="AH860" s="128" t="s">
        <v>3452</v>
      </c>
      <c r="AI860" s="128" t="s">
        <v>3454</v>
      </c>
      <c r="AJ860" s="128" t="s">
        <v>3460</v>
      </c>
      <c r="AK860" s="128" t="s">
        <v>3457</v>
      </c>
      <c r="AL860" s="128" t="s">
        <v>3451</v>
      </c>
      <c r="AM860" s="128" t="s">
        <v>3453</v>
      </c>
      <c r="AN860" s="128" t="s">
        <v>3455</v>
      </c>
      <c r="AO860" s="128" t="s">
        <v>3459</v>
      </c>
      <c r="AP860" s="128" t="s">
        <v>3458</v>
      </c>
      <c r="AQ860" s="191"/>
    </row>
    <row r="861" spans="1:43" s="16" customFormat="1" ht="27.75">
      <c r="A861" s="43">
        <v>854</v>
      </c>
      <c r="B861" s="44" t="s">
        <v>2203</v>
      </c>
      <c r="C861" s="44" t="s">
        <v>1255</v>
      </c>
      <c r="D861" s="45" t="s">
        <v>2204</v>
      </c>
      <c r="E861" s="38">
        <v>22</v>
      </c>
      <c r="F861" s="48">
        <v>13.69</v>
      </c>
      <c r="G861" s="46">
        <v>30</v>
      </c>
      <c r="H861" s="46" t="s">
        <v>3372</v>
      </c>
      <c r="I861" s="48">
        <v>8.6999999999999993</v>
      </c>
      <c r="J861" s="46">
        <v>13</v>
      </c>
      <c r="K861" s="46" t="s">
        <v>3372</v>
      </c>
      <c r="L861" s="84">
        <f t="shared" si="214"/>
        <v>11.195</v>
      </c>
      <c r="M861" s="38">
        <f t="shared" si="215"/>
        <v>60</v>
      </c>
      <c r="N861" s="38">
        <f t="shared" si="216"/>
        <v>0</v>
      </c>
      <c r="O861" s="38">
        <f t="shared" si="217"/>
        <v>1</v>
      </c>
      <c r="P861" s="48">
        <v>11.93</v>
      </c>
      <c r="Q861" s="46">
        <v>30</v>
      </c>
      <c r="R861" s="46" t="s">
        <v>3372</v>
      </c>
      <c r="S861" s="48">
        <v>13.32</v>
      </c>
      <c r="T861" s="46">
        <v>30</v>
      </c>
      <c r="U861" s="46" t="s">
        <v>3372</v>
      </c>
      <c r="V861" s="48">
        <f t="shared" si="224"/>
        <v>12.625</v>
      </c>
      <c r="W861" s="46">
        <f t="shared" si="225"/>
        <v>60</v>
      </c>
      <c r="X861" s="46">
        <f t="shared" si="226"/>
        <v>0</v>
      </c>
      <c r="Y861" s="46">
        <f t="shared" si="227"/>
        <v>0</v>
      </c>
      <c r="Z861" s="46">
        <f t="shared" si="218"/>
        <v>0</v>
      </c>
      <c r="AA861" s="46">
        <f t="shared" si="219"/>
        <v>1</v>
      </c>
      <c r="AB861" s="46">
        <f t="shared" si="220"/>
        <v>1</v>
      </c>
      <c r="AC861" s="48">
        <f>IF(AB861=0,1,IF(AB861=1,0.99,IF(AB861=2,0.98,IF(AB861=3,0.97,IF(AB861=4,0.96,IF(AB861=5,0.95,IF(AB861=6,0.94)))))))</f>
        <v>0.99</v>
      </c>
      <c r="AD861" s="48">
        <f t="shared" si="221"/>
        <v>11.91</v>
      </c>
      <c r="AE861" s="48">
        <f t="shared" si="222"/>
        <v>11.790900000000001</v>
      </c>
      <c r="AF861" s="46">
        <f t="shared" si="223"/>
        <v>120</v>
      </c>
      <c r="AG861" s="128" t="s">
        <v>3456</v>
      </c>
      <c r="AH861" s="128" t="s">
        <v>3452</v>
      </c>
      <c r="AI861" s="128" t="s">
        <v>3451</v>
      </c>
      <c r="AJ861" s="128" t="s">
        <v>3453</v>
      </c>
      <c r="AK861" s="128" t="s">
        <v>3454</v>
      </c>
      <c r="AL861" s="128" t="s">
        <v>3455</v>
      </c>
      <c r="AM861" s="128" t="s">
        <v>3457</v>
      </c>
      <c r="AN861" s="128" t="s">
        <v>3460</v>
      </c>
      <c r="AO861" s="128" t="s">
        <v>3459</v>
      </c>
      <c r="AP861" s="128" t="s">
        <v>3458</v>
      </c>
      <c r="AQ861" s="191"/>
    </row>
    <row r="862" spans="1:43" s="16" customFormat="1" ht="27.75">
      <c r="A862" s="43">
        <v>855</v>
      </c>
      <c r="B862" s="37" t="s">
        <v>2205</v>
      </c>
      <c r="C862" s="37" t="s">
        <v>348</v>
      </c>
      <c r="D862" s="45" t="s">
        <v>2206</v>
      </c>
      <c r="E862" s="38">
        <v>22</v>
      </c>
      <c r="F862" s="48">
        <v>10.91</v>
      </c>
      <c r="G862" s="46">
        <v>30</v>
      </c>
      <c r="H862" s="46" t="s">
        <v>3373</v>
      </c>
      <c r="I862" s="48">
        <v>9.42</v>
      </c>
      <c r="J862" s="46">
        <v>14</v>
      </c>
      <c r="K862" s="46" t="s">
        <v>3373</v>
      </c>
      <c r="L862" s="84">
        <f t="shared" si="214"/>
        <v>10.164999999999999</v>
      </c>
      <c r="M862" s="38">
        <f t="shared" si="215"/>
        <v>60</v>
      </c>
      <c r="N862" s="38">
        <f t="shared" si="216"/>
        <v>2</v>
      </c>
      <c r="O862" s="38">
        <f t="shared" si="217"/>
        <v>1</v>
      </c>
      <c r="P862" s="48">
        <v>9.43</v>
      </c>
      <c r="Q862" s="46">
        <v>16</v>
      </c>
      <c r="R862" s="46" t="s">
        <v>3373</v>
      </c>
      <c r="S862" s="48">
        <v>10.35</v>
      </c>
      <c r="T862" s="46">
        <v>30</v>
      </c>
      <c r="U862" s="46" t="s">
        <v>3373</v>
      </c>
      <c r="V862" s="48">
        <f t="shared" si="224"/>
        <v>9.89</v>
      </c>
      <c r="W862" s="46">
        <f t="shared" si="225"/>
        <v>46</v>
      </c>
      <c r="X862" s="46">
        <f t="shared" si="226"/>
        <v>2</v>
      </c>
      <c r="Y862" s="46">
        <f t="shared" si="227"/>
        <v>1</v>
      </c>
      <c r="Z862" s="46">
        <f t="shared" si="218"/>
        <v>4</v>
      </c>
      <c r="AA862" s="46">
        <f t="shared" si="219"/>
        <v>2</v>
      </c>
      <c r="AB862" s="46">
        <f t="shared" si="220"/>
        <v>6</v>
      </c>
      <c r="AC862" s="48">
        <f>IF(AB862=0,0.86,IF(AB862=1,0.85,IF(AB862=2,0.84,IF(AB862=3,0.83,IF(AB862=4,0.82,IF(AB862=5,0.81,IF(AB862=6,0.8)))))))</f>
        <v>0.8</v>
      </c>
      <c r="AD862" s="48">
        <f t="shared" si="221"/>
        <v>10.0275</v>
      </c>
      <c r="AE862" s="48">
        <f t="shared" si="222"/>
        <v>8.0220000000000002</v>
      </c>
      <c r="AF862" s="46">
        <f t="shared" si="223"/>
        <v>106</v>
      </c>
      <c r="AG862" s="128" t="s">
        <v>3451</v>
      </c>
      <c r="AH862" s="128" t="s">
        <v>3453</v>
      </c>
      <c r="AI862" s="128" t="s">
        <v>3456</v>
      </c>
      <c r="AJ862" s="128" t="s">
        <v>3452</v>
      </c>
      <c r="AK862" s="128" t="s">
        <v>3454</v>
      </c>
      <c r="AL862" s="128" t="s">
        <v>3455</v>
      </c>
      <c r="AM862" s="128" t="s">
        <v>3460</v>
      </c>
      <c r="AN862" s="128" t="s">
        <v>3457</v>
      </c>
      <c r="AO862" s="128" t="s">
        <v>3459</v>
      </c>
      <c r="AP862" s="128" t="s">
        <v>3458</v>
      </c>
      <c r="AQ862" s="191"/>
    </row>
    <row r="863" spans="1:43" s="16" customFormat="1" ht="27.75">
      <c r="A863" s="43">
        <v>856</v>
      </c>
      <c r="B863" s="44" t="s">
        <v>2207</v>
      </c>
      <c r="C863" s="44" t="s">
        <v>2208</v>
      </c>
      <c r="D863" s="45" t="s">
        <v>2209</v>
      </c>
      <c r="E863" s="38">
        <v>22</v>
      </c>
      <c r="F863" s="48">
        <v>10.99</v>
      </c>
      <c r="G863" s="46">
        <v>30</v>
      </c>
      <c r="H863" s="46" t="s">
        <v>3373</v>
      </c>
      <c r="I863" s="48">
        <v>9.15</v>
      </c>
      <c r="J863" s="46">
        <v>15</v>
      </c>
      <c r="K863" s="46" t="s">
        <v>3373</v>
      </c>
      <c r="L863" s="84">
        <f t="shared" si="214"/>
        <v>10.07</v>
      </c>
      <c r="M863" s="38">
        <f t="shared" si="215"/>
        <v>60</v>
      </c>
      <c r="N863" s="38">
        <f t="shared" si="216"/>
        <v>2</v>
      </c>
      <c r="O863" s="38">
        <f t="shared" si="217"/>
        <v>1</v>
      </c>
      <c r="P863" s="48">
        <v>8.5500000000000007</v>
      </c>
      <c r="Q863" s="46">
        <v>10</v>
      </c>
      <c r="R863" s="46" t="s">
        <v>3373</v>
      </c>
      <c r="S863" s="48">
        <v>11.06</v>
      </c>
      <c r="T863" s="46">
        <v>30</v>
      </c>
      <c r="U863" s="46" t="s">
        <v>3373</v>
      </c>
      <c r="V863" s="48">
        <f t="shared" si="224"/>
        <v>9.8049999999999997</v>
      </c>
      <c r="W863" s="46">
        <f t="shared" si="225"/>
        <v>40</v>
      </c>
      <c r="X863" s="46">
        <f t="shared" si="226"/>
        <v>2</v>
      </c>
      <c r="Y863" s="46">
        <f t="shared" si="227"/>
        <v>1</v>
      </c>
      <c r="Z863" s="46">
        <f t="shared" si="218"/>
        <v>4</v>
      </c>
      <c r="AA863" s="46">
        <f t="shared" si="219"/>
        <v>2</v>
      </c>
      <c r="AB863" s="46">
        <f t="shared" si="220"/>
        <v>6</v>
      </c>
      <c r="AC863" s="48">
        <f>IF(AB863=0,0.93,IF(AB863=1,0.92,IF(AB863=2,0.91,IF(AB863=3,0.9,IF(AB863=4,0.89,IF(AB863=5,0.88,IF(AB863=6,0.87)))))))</f>
        <v>0.87</v>
      </c>
      <c r="AD863" s="48">
        <f t="shared" si="221"/>
        <v>9.9375</v>
      </c>
      <c r="AE863" s="48">
        <f t="shared" si="222"/>
        <v>8.6456250000000008</v>
      </c>
      <c r="AF863" s="46">
        <f t="shared" si="223"/>
        <v>100</v>
      </c>
      <c r="AG863" s="128" t="s">
        <v>3460</v>
      </c>
      <c r="AH863" s="128" t="s">
        <v>3457</v>
      </c>
      <c r="AI863" s="128" t="s">
        <v>3459</v>
      </c>
      <c r="AJ863" s="128" t="s">
        <v>3455</v>
      </c>
      <c r="AK863" s="128" t="s">
        <v>3456</v>
      </c>
      <c r="AL863" s="128" t="s">
        <v>3458</v>
      </c>
      <c r="AM863" s="128" t="s">
        <v>3454</v>
      </c>
      <c r="AN863" s="128" t="s">
        <v>3452</v>
      </c>
      <c r="AO863" s="128" t="s">
        <v>3451</v>
      </c>
      <c r="AP863" s="128" t="s">
        <v>3453</v>
      </c>
      <c r="AQ863" s="191"/>
    </row>
    <row r="864" spans="1:43" s="16" customFormat="1" ht="27.75">
      <c r="A864" s="43">
        <v>857</v>
      </c>
      <c r="B864" s="37" t="s">
        <v>2210</v>
      </c>
      <c r="C864" s="37" t="s">
        <v>3492</v>
      </c>
      <c r="D864" s="45" t="s">
        <v>2211</v>
      </c>
      <c r="E864" s="38">
        <v>22</v>
      </c>
      <c r="F864" s="48">
        <v>10.67</v>
      </c>
      <c r="G864" s="46">
        <v>30</v>
      </c>
      <c r="H864" s="46" t="s">
        <v>3373</v>
      </c>
      <c r="I864" s="48">
        <v>10.199999999999999</v>
      </c>
      <c r="J864" s="46">
        <v>30</v>
      </c>
      <c r="K864" s="46" t="s">
        <v>3372</v>
      </c>
      <c r="L864" s="84">
        <f t="shared" si="214"/>
        <v>10.434999999999999</v>
      </c>
      <c r="M864" s="38">
        <f t="shared" si="215"/>
        <v>60</v>
      </c>
      <c r="N864" s="38">
        <f t="shared" si="216"/>
        <v>1</v>
      </c>
      <c r="O864" s="38">
        <f t="shared" si="217"/>
        <v>0</v>
      </c>
      <c r="P864" s="48">
        <v>11.18</v>
      </c>
      <c r="Q864" s="46">
        <v>30</v>
      </c>
      <c r="R864" s="46" t="s">
        <v>3373</v>
      </c>
      <c r="S864" s="48">
        <v>12.09</v>
      </c>
      <c r="T864" s="46">
        <v>30</v>
      </c>
      <c r="U864" s="46" t="s">
        <v>3372</v>
      </c>
      <c r="V864" s="48">
        <f t="shared" si="224"/>
        <v>11.635</v>
      </c>
      <c r="W864" s="46">
        <f t="shared" si="225"/>
        <v>60</v>
      </c>
      <c r="X864" s="46">
        <f t="shared" si="226"/>
        <v>1</v>
      </c>
      <c r="Y864" s="46">
        <f t="shared" si="227"/>
        <v>0</v>
      </c>
      <c r="Z864" s="46">
        <f t="shared" si="218"/>
        <v>2</v>
      </c>
      <c r="AA864" s="46">
        <f t="shared" si="219"/>
        <v>0</v>
      </c>
      <c r="AB864" s="46">
        <f t="shared" si="220"/>
        <v>2</v>
      </c>
      <c r="AC864" s="48">
        <f>IF(AB864=0,0.93,IF(AB864=1,0.92,IF(AB864=2,0.91,IF(AB864=3,0.9,IF(AB864=4,0.89,IF(AB864=5,0.88,IF(AB864=6,0.87)))))))</f>
        <v>0.91</v>
      </c>
      <c r="AD864" s="48">
        <f t="shared" si="221"/>
        <v>11.035</v>
      </c>
      <c r="AE864" s="48">
        <f t="shared" si="222"/>
        <v>10.04185</v>
      </c>
      <c r="AF864" s="46">
        <f t="shared" si="223"/>
        <v>120</v>
      </c>
      <c r="AG864" s="128" t="s">
        <v>3456</v>
      </c>
      <c r="AH864" s="128" t="s">
        <v>3453</v>
      </c>
      <c r="AI864" s="128" t="s">
        <v>3457</v>
      </c>
      <c r="AJ864" s="128" t="s">
        <v>3452</v>
      </c>
      <c r="AK864" s="128" t="s">
        <v>3455</v>
      </c>
      <c r="AL864" s="128" t="s">
        <v>3460</v>
      </c>
      <c r="AM864" s="128" t="s">
        <v>3458</v>
      </c>
      <c r="AN864" s="128" t="s">
        <v>3454</v>
      </c>
      <c r="AO864" s="128" t="s">
        <v>3451</v>
      </c>
      <c r="AP864" s="128" t="s">
        <v>3459</v>
      </c>
      <c r="AQ864" s="191"/>
    </row>
    <row r="865" spans="1:43" s="16" customFormat="1" ht="27.75">
      <c r="A865" s="43">
        <v>858</v>
      </c>
      <c r="B865" s="44" t="s">
        <v>2212</v>
      </c>
      <c r="C865" s="44" t="s">
        <v>2213</v>
      </c>
      <c r="D865" s="45" t="s">
        <v>2214</v>
      </c>
      <c r="E865" s="38">
        <v>22</v>
      </c>
      <c r="F865" s="48">
        <v>9.2799999999999994</v>
      </c>
      <c r="G865" s="46">
        <v>12</v>
      </c>
      <c r="H865" s="46" t="s">
        <v>3373</v>
      </c>
      <c r="I865" s="48">
        <v>10.72</v>
      </c>
      <c r="J865" s="46">
        <v>30</v>
      </c>
      <c r="K865" s="46" t="s">
        <v>3373</v>
      </c>
      <c r="L865" s="84">
        <f t="shared" si="214"/>
        <v>10</v>
      </c>
      <c r="M865" s="38">
        <f t="shared" si="215"/>
        <v>60</v>
      </c>
      <c r="N865" s="38">
        <f t="shared" si="216"/>
        <v>2</v>
      </c>
      <c r="O865" s="38">
        <f t="shared" si="217"/>
        <v>1</v>
      </c>
      <c r="P865" s="48">
        <v>11.66</v>
      </c>
      <c r="Q865" s="46">
        <v>30</v>
      </c>
      <c r="R865" s="46" t="s">
        <v>3372</v>
      </c>
      <c r="S865" s="48">
        <v>8.01</v>
      </c>
      <c r="T865" s="46">
        <v>5</v>
      </c>
      <c r="U865" s="46" t="s">
        <v>3373</v>
      </c>
      <c r="V865" s="48">
        <f t="shared" si="224"/>
        <v>9.8350000000000009</v>
      </c>
      <c r="W865" s="46">
        <f t="shared" si="225"/>
        <v>35</v>
      </c>
      <c r="X865" s="46">
        <f t="shared" si="226"/>
        <v>1</v>
      </c>
      <c r="Y865" s="46">
        <f t="shared" si="227"/>
        <v>1</v>
      </c>
      <c r="Z865" s="46">
        <f t="shared" si="218"/>
        <v>3</v>
      </c>
      <c r="AA865" s="46">
        <f t="shared" si="219"/>
        <v>2</v>
      </c>
      <c r="AB865" s="46">
        <f t="shared" si="220"/>
        <v>5</v>
      </c>
      <c r="AC865" s="48">
        <f>IF(AB865=0,1,IF(AB865=1,0.99,IF(AB865=2,0.98,IF(AB865=3,0.97,IF(AB865=4,0.96,IF(AB865=5,0.95,IF(AB865=6,0.94)))))))</f>
        <v>0.95</v>
      </c>
      <c r="AD865" s="48">
        <f t="shared" si="221"/>
        <v>9.9175000000000004</v>
      </c>
      <c r="AE865" s="48">
        <f t="shared" si="222"/>
        <v>9.4216250000000006</v>
      </c>
      <c r="AF865" s="46">
        <f t="shared" si="223"/>
        <v>95</v>
      </c>
      <c r="AG865" s="128" t="s">
        <v>3456</v>
      </c>
      <c r="AH865" s="128" t="s">
        <v>3452</v>
      </c>
      <c r="AI865" s="128" t="s">
        <v>3460</v>
      </c>
      <c r="AJ865" s="128" t="s">
        <v>3455</v>
      </c>
      <c r="AK865" s="128" t="s">
        <v>3451</v>
      </c>
      <c r="AL865" s="128" t="s">
        <v>3453</v>
      </c>
      <c r="AM865" s="128" t="s">
        <v>3454</v>
      </c>
      <c r="AN865" s="128" t="s">
        <v>3457</v>
      </c>
      <c r="AO865" s="128" t="s">
        <v>3458</v>
      </c>
      <c r="AP865" s="128" t="s">
        <v>3459</v>
      </c>
      <c r="AQ865" s="191"/>
    </row>
    <row r="866" spans="1:43" s="16" customFormat="1" ht="27.75">
      <c r="A866" s="43">
        <v>859</v>
      </c>
      <c r="B866" s="37" t="s">
        <v>3493</v>
      </c>
      <c r="C866" s="37" t="s">
        <v>254</v>
      </c>
      <c r="D866" s="45" t="s">
        <v>2215</v>
      </c>
      <c r="E866" s="38">
        <v>22</v>
      </c>
      <c r="F866" s="48">
        <v>11.31</v>
      </c>
      <c r="G866" s="46">
        <v>30</v>
      </c>
      <c r="H866" s="46" t="s">
        <v>3372</v>
      </c>
      <c r="I866" s="48">
        <v>10</v>
      </c>
      <c r="J866" s="46">
        <v>30</v>
      </c>
      <c r="K866" s="46" t="s">
        <v>3373</v>
      </c>
      <c r="L866" s="84">
        <f t="shared" si="214"/>
        <v>10.655000000000001</v>
      </c>
      <c r="M866" s="38">
        <f t="shared" si="215"/>
        <v>60</v>
      </c>
      <c r="N866" s="38">
        <f t="shared" si="216"/>
        <v>1</v>
      </c>
      <c r="O866" s="38">
        <f t="shared" si="217"/>
        <v>0</v>
      </c>
      <c r="P866" s="48">
        <v>8.61</v>
      </c>
      <c r="Q866" s="46">
        <v>16</v>
      </c>
      <c r="R866" s="46" t="s">
        <v>3373</v>
      </c>
      <c r="S866" s="48">
        <v>9.6199999999999992</v>
      </c>
      <c r="T866" s="46">
        <v>20</v>
      </c>
      <c r="U866" s="46" t="s">
        <v>3373</v>
      </c>
      <c r="V866" s="48">
        <f t="shared" si="224"/>
        <v>9.1149999999999984</v>
      </c>
      <c r="W866" s="46">
        <f t="shared" si="225"/>
        <v>36</v>
      </c>
      <c r="X866" s="46">
        <f t="shared" si="226"/>
        <v>2</v>
      </c>
      <c r="Y866" s="46">
        <f t="shared" si="227"/>
        <v>1</v>
      </c>
      <c r="Z866" s="46">
        <f t="shared" si="218"/>
        <v>3</v>
      </c>
      <c r="AA866" s="46">
        <f t="shared" si="219"/>
        <v>1</v>
      </c>
      <c r="AB866" s="46">
        <f t="shared" si="220"/>
        <v>4</v>
      </c>
      <c r="AC866" s="48">
        <f>IF(AB866=0,0.93,IF(AB866=1,0.92,IF(AB866=2,0.91,IF(AB866=3,0.9,IF(AB866=4,0.89,IF(AB866=5,0.88,IF(AB866=6,0.87)))))))</f>
        <v>0.89</v>
      </c>
      <c r="AD866" s="48">
        <f t="shared" si="221"/>
        <v>9.8849999999999998</v>
      </c>
      <c r="AE866" s="48">
        <f t="shared" si="222"/>
        <v>8.7976499999999991</v>
      </c>
      <c r="AF866" s="46">
        <f t="shared" si="223"/>
        <v>96</v>
      </c>
      <c r="AG866" s="128" t="s">
        <v>3453</v>
      </c>
      <c r="AH866" s="128" t="s">
        <v>3451</v>
      </c>
      <c r="AI866" s="128" t="s">
        <v>3455</v>
      </c>
      <c r="AJ866" s="128" t="s">
        <v>3456</v>
      </c>
      <c r="AK866" s="128" t="s">
        <v>3454</v>
      </c>
      <c r="AL866" s="128" t="s">
        <v>3452</v>
      </c>
      <c r="AM866" s="128" t="s">
        <v>3460</v>
      </c>
      <c r="AN866" s="128" t="s">
        <v>3457</v>
      </c>
      <c r="AO866" s="128" t="s">
        <v>3458</v>
      </c>
      <c r="AP866" s="128" t="s">
        <v>3459</v>
      </c>
      <c r="AQ866" s="191"/>
    </row>
    <row r="867" spans="1:43" s="16" customFormat="1" ht="27.75">
      <c r="A867" s="43">
        <v>860</v>
      </c>
      <c r="B867" s="37" t="s">
        <v>2216</v>
      </c>
      <c r="C867" s="37" t="s">
        <v>2217</v>
      </c>
      <c r="D867" s="38" t="s">
        <v>2218</v>
      </c>
      <c r="E867" s="38">
        <v>22</v>
      </c>
      <c r="F867" s="48">
        <v>11.56</v>
      </c>
      <c r="G867" s="46">
        <v>30</v>
      </c>
      <c r="H867" s="46" t="s">
        <v>3372</v>
      </c>
      <c r="I867" s="48">
        <v>11.49</v>
      </c>
      <c r="J867" s="46">
        <v>30</v>
      </c>
      <c r="K867" s="46" t="s">
        <v>3372</v>
      </c>
      <c r="L867" s="84">
        <f t="shared" si="214"/>
        <v>11.525</v>
      </c>
      <c r="M867" s="38">
        <f t="shared" si="215"/>
        <v>60</v>
      </c>
      <c r="N867" s="38">
        <f t="shared" si="216"/>
        <v>0</v>
      </c>
      <c r="O867" s="38">
        <f t="shared" si="217"/>
        <v>0</v>
      </c>
      <c r="P867" s="48">
        <v>11.62</v>
      </c>
      <c r="Q867" s="46">
        <v>30</v>
      </c>
      <c r="R867" s="46" t="s">
        <v>3372</v>
      </c>
      <c r="S867" s="48">
        <v>13.05</v>
      </c>
      <c r="T867" s="46">
        <v>30</v>
      </c>
      <c r="U867" s="46" t="s">
        <v>3372</v>
      </c>
      <c r="V867" s="48">
        <f t="shared" si="224"/>
        <v>12.335000000000001</v>
      </c>
      <c r="W867" s="46">
        <f t="shared" si="225"/>
        <v>60</v>
      </c>
      <c r="X867" s="46">
        <f t="shared" si="226"/>
        <v>0</v>
      </c>
      <c r="Y867" s="46">
        <f t="shared" si="227"/>
        <v>0</v>
      </c>
      <c r="Z867" s="46">
        <f t="shared" si="218"/>
        <v>0</v>
      </c>
      <c r="AA867" s="46">
        <f t="shared" si="219"/>
        <v>0</v>
      </c>
      <c r="AB867" s="46">
        <f t="shared" si="220"/>
        <v>0</v>
      </c>
      <c r="AC867" s="48">
        <f>IF(AB867=0,1,IF(AB867=1,0.99,IF(AB867=2,0.98,IF(AB867=3,0.97,IF(AB867=4,0.96,IF(AB867=5,0.95,IF(AB867=6,0.94)))))))</f>
        <v>1</v>
      </c>
      <c r="AD867" s="48">
        <f t="shared" si="221"/>
        <v>11.93</v>
      </c>
      <c r="AE867" s="48">
        <f t="shared" si="222"/>
        <v>11.93</v>
      </c>
      <c r="AF867" s="46">
        <f t="shared" si="223"/>
        <v>120</v>
      </c>
      <c r="AG867" s="128" t="s">
        <v>3451</v>
      </c>
      <c r="AH867" s="128" t="s">
        <v>3455</v>
      </c>
      <c r="AI867" s="128" t="s">
        <v>3454</v>
      </c>
      <c r="AJ867" s="128" t="s">
        <v>3452</v>
      </c>
      <c r="AK867" s="128" t="s">
        <v>3456</v>
      </c>
      <c r="AL867" s="128" t="s">
        <v>3453</v>
      </c>
      <c r="AM867" s="128" t="s">
        <v>3457</v>
      </c>
      <c r="AN867" s="128" t="s">
        <v>3460</v>
      </c>
      <c r="AO867" s="128" t="s">
        <v>3459</v>
      </c>
      <c r="AP867" s="128" t="s">
        <v>3458</v>
      </c>
      <c r="AQ867" s="191"/>
    </row>
    <row r="868" spans="1:43" s="16" customFormat="1" ht="27.75">
      <c r="A868" s="43">
        <v>861</v>
      </c>
      <c r="B868" s="44" t="s">
        <v>1207</v>
      </c>
      <c r="C868" s="44" t="s">
        <v>2021</v>
      </c>
      <c r="D868" s="45" t="s">
        <v>2219</v>
      </c>
      <c r="E868" s="38">
        <v>22</v>
      </c>
      <c r="F868" s="48">
        <v>10.97</v>
      </c>
      <c r="G868" s="46">
        <v>30</v>
      </c>
      <c r="H868" s="46" t="s">
        <v>3372</v>
      </c>
      <c r="I868" s="48">
        <v>9.24</v>
      </c>
      <c r="J868" s="46">
        <v>18</v>
      </c>
      <c r="K868" s="46" t="s">
        <v>3373</v>
      </c>
      <c r="L868" s="84">
        <f t="shared" si="214"/>
        <v>10.105</v>
      </c>
      <c r="M868" s="38">
        <f t="shared" si="215"/>
        <v>60</v>
      </c>
      <c r="N868" s="38">
        <f t="shared" si="216"/>
        <v>1</v>
      </c>
      <c r="O868" s="38">
        <f t="shared" si="217"/>
        <v>1</v>
      </c>
      <c r="P868" s="48">
        <v>8.5500000000000007</v>
      </c>
      <c r="Q868" s="46">
        <v>10</v>
      </c>
      <c r="R868" s="46" t="s">
        <v>3373</v>
      </c>
      <c r="S868" s="48">
        <v>10.62</v>
      </c>
      <c r="T868" s="46">
        <v>30</v>
      </c>
      <c r="U868" s="46" t="s">
        <v>3373</v>
      </c>
      <c r="V868" s="48">
        <f t="shared" si="224"/>
        <v>9.5850000000000009</v>
      </c>
      <c r="W868" s="46">
        <f t="shared" si="225"/>
        <v>40</v>
      </c>
      <c r="X868" s="46">
        <f t="shared" si="226"/>
        <v>2</v>
      </c>
      <c r="Y868" s="46">
        <f t="shared" si="227"/>
        <v>1</v>
      </c>
      <c r="Z868" s="46">
        <f t="shared" si="218"/>
        <v>3</v>
      </c>
      <c r="AA868" s="46">
        <f t="shared" si="219"/>
        <v>2</v>
      </c>
      <c r="AB868" s="46">
        <f t="shared" si="220"/>
        <v>5</v>
      </c>
      <c r="AC868" s="48">
        <f>IF(AB868=0,0.93,IF(AB868=1,0.92,IF(AB868=2,0.91,IF(AB868=3,0.9,IF(AB868=4,0.89,IF(AB868=5,0.88,IF(AB868=6,0.87)))))))</f>
        <v>0.88</v>
      </c>
      <c r="AD868" s="48">
        <f t="shared" si="221"/>
        <v>9.8450000000000006</v>
      </c>
      <c r="AE868" s="48">
        <f t="shared" si="222"/>
        <v>8.6636000000000006</v>
      </c>
      <c r="AF868" s="46">
        <f t="shared" si="223"/>
        <v>100</v>
      </c>
      <c r="AG868" s="128" t="s">
        <v>3453</v>
      </c>
      <c r="AH868" s="128" t="s">
        <v>3455</v>
      </c>
      <c r="AI868" s="128" t="s">
        <v>3457</v>
      </c>
      <c r="AJ868" s="128" t="s">
        <v>3452</v>
      </c>
      <c r="AK868" s="128" t="s">
        <v>3456</v>
      </c>
      <c r="AL868" s="128" t="s">
        <v>3451</v>
      </c>
      <c r="AM868" s="128" t="s">
        <v>3459</v>
      </c>
      <c r="AN868" s="128" t="s">
        <v>3454</v>
      </c>
      <c r="AO868" s="128" t="s">
        <v>3458</v>
      </c>
      <c r="AP868" s="128" t="s">
        <v>3460</v>
      </c>
      <c r="AQ868" s="191"/>
    </row>
    <row r="869" spans="1:43" s="16" customFormat="1" ht="27.75">
      <c r="A869" s="43">
        <v>862</v>
      </c>
      <c r="B869" s="44" t="s">
        <v>2220</v>
      </c>
      <c r="C869" s="44" t="s">
        <v>2221</v>
      </c>
      <c r="D869" s="45" t="s">
        <v>2222</v>
      </c>
      <c r="E869" s="38">
        <v>22</v>
      </c>
      <c r="F869" s="48">
        <v>11.28</v>
      </c>
      <c r="G869" s="46">
        <v>30</v>
      </c>
      <c r="H869" s="46" t="s">
        <v>3373</v>
      </c>
      <c r="I869" s="48">
        <v>8.84</v>
      </c>
      <c r="J869" s="46">
        <v>12</v>
      </c>
      <c r="K869" s="46" t="s">
        <v>3373</v>
      </c>
      <c r="L869" s="84">
        <f t="shared" si="214"/>
        <v>10.059999999999999</v>
      </c>
      <c r="M869" s="38">
        <f t="shared" si="215"/>
        <v>60</v>
      </c>
      <c r="N869" s="38">
        <f t="shared" si="216"/>
        <v>2</v>
      </c>
      <c r="O869" s="38">
        <f t="shared" si="217"/>
        <v>1</v>
      </c>
      <c r="P869" s="48">
        <v>9.4600000000000009</v>
      </c>
      <c r="Q869" s="46">
        <v>10</v>
      </c>
      <c r="R869" s="46" t="s">
        <v>3373</v>
      </c>
      <c r="S869" s="48">
        <v>10.54</v>
      </c>
      <c r="T869" s="46">
        <v>30</v>
      </c>
      <c r="U869" s="46" t="s">
        <v>3373</v>
      </c>
      <c r="V869" s="48">
        <f t="shared" si="224"/>
        <v>10</v>
      </c>
      <c r="W869" s="46">
        <f t="shared" si="225"/>
        <v>60</v>
      </c>
      <c r="X869" s="46">
        <f t="shared" si="226"/>
        <v>2</v>
      </c>
      <c r="Y869" s="46">
        <f t="shared" si="227"/>
        <v>1</v>
      </c>
      <c r="Z869" s="46">
        <f t="shared" si="218"/>
        <v>4</v>
      </c>
      <c r="AA869" s="46">
        <f t="shared" si="219"/>
        <v>2</v>
      </c>
      <c r="AB869" s="46">
        <f t="shared" si="220"/>
        <v>6</v>
      </c>
      <c r="AC869" s="48">
        <f>IF(AB869=0,0.86,IF(AB869=1,0.85,IF(AB869=2,0.84,IF(AB869=3,0.83,IF(AB869=4,0.82,IF(AB869=5,0.81,IF(AB869=6,0.8)))))))</f>
        <v>0.8</v>
      </c>
      <c r="AD869" s="48">
        <f t="shared" si="221"/>
        <v>10.029999999999999</v>
      </c>
      <c r="AE869" s="48">
        <f t="shared" si="222"/>
        <v>8.0239999999999991</v>
      </c>
      <c r="AF869" s="46">
        <f t="shared" si="223"/>
        <v>120</v>
      </c>
      <c r="AG869" s="128" t="s">
        <v>3460</v>
      </c>
      <c r="AH869" s="128" t="s">
        <v>3451</v>
      </c>
      <c r="AI869" s="128" t="s">
        <v>3456</v>
      </c>
      <c r="AJ869" s="128" t="s">
        <v>3455</v>
      </c>
      <c r="AK869" s="128" t="s">
        <v>3452</v>
      </c>
      <c r="AL869" s="128" t="s">
        <v>3454</v>
      </c>
      <c r="AM869" s="128" t="s">
        <v>3457</v>
      </c>
      <c r="AN869" s="128" t="s">
        <v>3453</v>
      </c>
      <c r="AO869" s="128" t="s">
        <v>3459</v>
      </c>
      <c r="AP869" s="128" t="s">
        <v>3458</v>
      </c>
      <c r="AQ869" s="191"/>
    </row>
    <row r="870" spans="1:43" s="16" customFormat="1" ht="27.75">
      <c r="A870" s="43">
        <v>863</v>
      </c>
      <c r="B870" s="37" t="s">
        <v>2223</v>
      </c>
      <c r="C870" s="37" t="s">
        <v>3406</v>
      </c>
      <c r="D870" s="38" t="s">
        <v>2224</v>
      </c>
      <c r="E870" s="38">
        <v>22</v>
      </c>
      <c r="F870" s="48">
        <v>11.1</v>
      </c>
      <c r="G870" s="46">
        <v>30</v>
      </c>
      <c r="H870" s="46" t="s">
        <v>3372</v>
      </c>
      <c r="I870" s="48">
        <v>10.1</v>
      </c>
      <c r="J870" s="46">
        <v>30</v>
      </c>
      <c r="K870" s="46" t="s">
        <v>3372</v>
      </c>
      <c r="L870" s="84">
        <f t="shared" si="214"/>
        <v>10.6</v>
      </c>
      <c r="M870" s="38">
        <f t="shared" si="215"/>
        <v>60</v>
      </c>
      <c r="N870" s="38">
        <f t="shared" si="216"/>
        <v>0</v>
      </c>
      <c r="O870" s="38">
        <f t="shared" si="217"/>
        <v>0</v>
      </c>
      <c r="P870" s="48">
        <v>10.45</v>
      </c>
      <c r="Q870" s="46">
        <v>30</v>
      </c>
      <c r="R870" s="46" t="s">
        <v>3373</v>
      </c>
      <c r="S870" s="48">
        <v>12.38</v>
      </c>
      <c r="T870" s="46">
        <v>30</v>
      </c>
      <c r="U870" s="46" t="s">
        <v>3373</v>
      </c>
      <c r="V870" s="48">
        <f t="shared" si="224"/>
        <v>11.414999999999999</v>
      </c>
      <c r="W870" s="46">
        <f t="shared" si="225"/>
        <v>60</v>
      </c>
      <c r="X870" s="46">
        <f t="shared" si="226"/>
        <v>2</v>
      </c>
      <c r="Y870" s="46">
        <f t="shared" si="227"/>
        <v>0</v>
      </c>
      <c r="Z870" s="46">
        <f t="shared" si="218"/>
        <v>2</v>
      </c>
      <c r="AA870" s="46">
        <f t="shared" si="219"/>
        <v>0</v>
      </c>
      <c r="AB870" s="46">
        <f t="shared" si="220"/>
        <v>2</v>
      </c>
      <c r="AC870" s="48">
        <f t="shared" ref="AC870:AC879" si="228">IF(AB870=0,1,IF(AB870=1,0.99,IF(AB870=2,0.98,IF(AB870=3,0.97,IF(AB870=4,0.96,IF(AB870=5,0.95,IF(AB870=6,0.94)))))))</f>
        <v>0.98</v>
      </c>
      <c r="AD870" s="48">
        <f t="shared" si="221"/>
        <v>11.0075</v>
      </c>
      <c r="AE870" s="48">
        <f t="shared" si="222"/>
        <v>10.78735</v>
      </c>
      <c r="AF870" s="46">
        <f t="shared" si="223"/>
        <v>120</v>
      </c>
      <c r="AG870" s="128" t="s">
        <v>3457</v>
      </c>
      <c r="AH870" s="128" t="s">
        <v>3453</v>
      </c>
      <c r="AI870" s="128" t="s">
        <v>3451</v>
      </c>
      <c r="AJ870" s="130" t="s">
        <v>3452</v>
      </c>
      <c r="AK870" s="128" t="s">
        <v>3456</v>
      </c>
      <c r="AL870" s="128" t="s">
        <v>3454</v>
      </c>
      <c r="AM870" s="128" t="s">
        <v>3460</v>
      </c>
      <c r="AN870" s="128" t="s">
        <v>3455</v>
      </c>
      <c r="AO870" s="128" t="s">
        <v>3458</v>
      </c>
      <c r="AP870" s="128" t="s">
        <v>3459</v>
      </c>
      <c r="AQ870" s="191"/>
    </row>
    <row r="871" spans="1:43" s="16" customFormat="1" ht="27.75">
      <c r="A871" s="43">
        <v>864</v>
      </c>
      <c r="B871" s="37" t="s">
        <v>382</v>
      </c>
      <c r="C871" s="37" t="s">
        <v>2048</v>
      </c>
      <c r="D871" s="38" t="s">
        <v>2225</v>
      </c>
      <c r="E871" s="38">
        <v>22</v>
      </c>
      <c r="F871" s="48">
        <v>11.71</v>
      </c>
      <c r="G871" s="46">
        <v>30</v>
      </c>
      <c r="H871" s="46" t="s">
        <v>3372</v>
      </c>
      <c r="I871" s="48">
        <v>11.57</v>
      </c>
      <c r="J871" s="46">
        <v>30</v>
      </c>
      <c r="K871" s="46" t="s">
        <v>3372</v>
      </c>
      <c r="L871" s="84">
        <f t="shared" si="214"/>
        <v>11.64</v>
      </c>
      <c r="M871" s="38">
        <f t="shared" si="215"/>
        <v>60</v>
      </c>
      <c r="N871" s="38">
        <f t="shared" si="216"/>
        <v>0</v>
      </c>
      <c r="O871" s="38">
        <f t="shared" si="217"/>
        <v>0</v>
      </c>
      <c r="P871" s="48">
        <v>12.25</v>
      </c>
      <c r="Q871" s="46">
        <v>30</v>
      </c>
      <c r="R871" s="46" t="s">
        <v>3372</v>
      </c>
      <c r="S871" s="48">
        <v>12.61</v>
      </c>
      <c r="T871" s="46">
        <v>30</v>
      </c>
      <c r="U871" s="46" t="s">
        <v>3372</v>
      </c>
      <c r="V871" s="48">
        <f t="shared" si="224"/>
        <v>12.43</v>
      </c>
      <c r="W871" s="46">
        <f t="shared" si="225"/>
        <v>60</v>
      </c>
      <c r="X871" s="46">
        <f t="shared" si="226"/>
        <v>0</v>
      </c>
      <c r="Y871" s="46">
        <f t="shared" si="227"/>
        <v>0</v>
      </c>
      <c r="Z871" s="46">
        <f t="shared" si="218"/>
        <v>0</v>
      </c>
      <c r="AA871" s="46">
        <f t="shared" si="219"/>
        <v>0</v>
      </c>
      <c r="AB871" s="46">
        <f t="shared" si="220"/>
        <v>0</v>
      </c>
      <c r="AC871" s="48">
        <f t="shared" si="228"/>
        <v>1</v>
      </c>
      <c r="AD871" s="48">
        <f t="shared" si="221"/>
        <v>12.035</v>
      </c>
      <c r="AE871" s="48">
        <f t="shared" si="222"/>
        <v>12.035</v>
      </c>
      <c r="AF871" s="46">
        <f t="shared" si="223"/>
        <v>120</v>
      </c>
      <c r="AG871" s="128" t="s">
        <v>3456</v>
      </c>
      <c r="AH871" s="128" t="s">
        <v>3451</v>
      </c>
      <c r="AI871" s="128" t="s">
        <v>3455</v>
      </c>
      <c r="AJ871" s="128" t="s">
        <v>3452</v>
      </c>
      <c r="AK871" s="128" t="s">
        <v>3457</v>
      </c>
      <c r="AL871" s="128" t="s">
        <v>3454</v>
      </c>
      <c r="AM871" s="128" t="s">
        <v>3460</v>
      </c>
      <c r="AN871" s="128" t="s">
        <v>3453</v>
      </c>
      <c r="AO871" s="128" t="s">
        <v>3459</v>
      </c>
      <c r="AP871" s="128" t="s">
        <v>3458</v>
      </c>
      <c r="AQ871" s="191"/>
    </row>
    <row r="872" spans="1:43" s="16" customFormat="1" ht="27.75">
      <c r="A872" s="43">
        <v>865</v>
      </c>
      <c r="B872" s="37" t="s">
        <v>2226</v>
      </c>
      <c r="C872" s="37" t="s">
        <v>334</v>
      </c>
      <c r="D872" s="38" t="s">
        <v>2227</v>
      </c>
      <c r="E872" s="38">
        <v>22</v>
      </c>
      <c r="F872" s="48">
        <v>12.89</v>
      </c>
      <c r="G872" s="46">
        <v>30</v>
      </c>
      <c r="H872" s="46" t="s">
        <v>3372</v>
      </c>
      <c r="I872" s="48">
        <v>12.56</v>
      </c>
      <c r="J872" s="46">
        <v>30</v>
      </c>
      <c r="K872" s="46" t="s">
        <v>3372</v>
      </c>
      <c r="L872" s="84">
        <f t="shared" si="214"/>
        <v>12.725000000000001</v>
      </c>
      <c r="M872" s="38">
        <f t="shared" si="215"/>
        <v>60</v>
      </c>
      <c r="N872" s="38">
        <f t="shared" si="216"/>
        <v>0</v>
      </c>
      <c r="O872" s="38">
        <f t="shared" si="217"/>
        <v>0</v>
      </c>
      <c r="P872" s="48">
        <v>13.37</v>
      </c>
      <c r="Q872" s="46">
        <v>30</v>
      </c>
      <c r="R872" s="46" t="s">
        <v>3372</v>
      </c>
      <c r="S872" s="48">
        <v>14.3</v>
      </c>
      <c r="T872" s="46">
        <v>30</v>
      </c>
      <c r="U872" s="46" t="s">
        <v>3372</v>
      </c>
      <c r="V872" s="48">
        <f t="shared" si="224"/>
        <v>13.835000000000001</v>
      </c>
      <c r="W872" s="46">
        <f t="shared" si="225"/>
        <v>60</v>
      </c>
      <c r="X872" s="46">
        <f t="shared" si="226"/>
        <v>0</v>
      </c>
      <c r="Y872" s="46">
        <f t="shared" si="227"/>
        <v>0</v>
      </c>
      <c r="Z872" s="46">
        <f t="shared" si="218"/>
        <v>0</v>
      </c>
      <c r="AA872" s="46">
        <f t="shared" si="219"/>
        <v>0</v>
      </c>
      <c r="AB872" s="46">
        <f t="shared" si="220"/>
        <v>0</v>
      </c>
      <c r="AC872" s="48">
        <f t="shared" si="228"/>
        <v>1</v>
      </c>
      <c r="AD872" s="48">
        <f t="shared" si="221"/>
        <v>13.280000000000001</v>
      </c>
      <c r="AE872" s="48">
        <f t="shared" si="222"/>
        <v>13.280000000000001</v>
      </c>
      <c r="AF872" s="46">
        <f t="shared" si="223"/>
        <v>120</v>
      </c>
      <c r="AG872" s="128" t="s">
        <v>3451</v>
      </c>
      <c r="AH872" s="128" t="s">
        <v>3455</v>
      </c>
      <c r="AI872" s="128" t="s">
        <v>3454</v>
      </c>
      <c r="AJ872" s="128" t="s">
        <v>3452</v>
      </c>
      <c r="AK872" s="128" t="s">
        <v>3456</v>
      </c>
      <c r="AL872" s="128" t="s">
        <v>3453</v>
      </c>
      <c r="AM872" s="128" t="s">
        <v>3457</v>
      </c>
      <c r="AN872" s="128" t="s">
        <v>3460</v>
      </c>
      <c r="AO872" s="128" t="s">
        <v>3459</v>
      </c>
      <c r="AP872" s="128" t="s">
        <v>3458</v>
      </c>
      <c r="AQ872" s="191"/>
    </row>
    <row r="873" spans="1:43" s="16" customFormat="1" ht="27.75">
      <c r="A873" s="43">
        <v>866</v>
      </c>
      <c r="B873" s="37" t="s">
        <v>2228</v>
      </c>
      <c r="C873" s="37" t="s">
        <v>2229</v>
      </c>
      <c r="D873" s="38" t="s">
        <v>2230</v>
      </c>
      <c r="E873" s="38">
        <v>22</v>
      </c>
      <c r="F873" s="48">
        <v>12.5</v>
      </c>
      <c r="G873" s="46">
        <v>30</v>
      </c>
      <c r="H873" s="46" t="s">
        <v>3372</v>
      </c>
      <c r="I873" s="48">
        <v>10.14</v>
      </c>
      <c r="J873" s="46">
        <v>30</v>
      </c>
      <c r="K873" s="46" t="s">
        <v>3372</v>
      </c>
      <c r="L873" s="84">
        <f t="shared" si="214"/>
        <v>11.32</v>
      </c>
      <c r="M873" s="38">
        <f t="shared" si="215"/>
        <v>60</v>
      </c>
      <c r="N873" s="38">
        <f t="shared" si="216"/>
        <v>0</v>
      </c>
      <c r="O873" s="38">
        <f t="shared" si="217"/>
        <v>0</v>
      </c>
      <c r="P873" s="48">
        <v>9.61</v>
      </c>
      <c r="Q873" s="46">
        <v>12</v>
      </c>
      <c r="R873" s="46" t="s">
        <v>3373</v>
      </c>
      <c r="S873" s="48">
        <v>11.61</v>
      </c>
      <c r="T873" s="46">
        <v>30</v>
      </c>
      <c r="U873" s="46" t="s">
        <v>3372</v>
      </c>
      <c r="V873" s="48">
        <f t="shared" si="224"/>
        <v>10.61</v>
      </c>
      <c r="W873" s="46">
        <f t="shared" si="225"/>
        <v>60</v>
      </c>
      <c r="X873" s="46">
        <f t="shared" si="226"/>
        <v>1</v>
      </c>
      <c r="Y873" s="46">
        <f t="shared" si="227"/>
        <v>1</v>
      </c>
      <c r="Z873" s="46">
        <f t="shared" si="218"/>
        <v>1</v>
      </c>
      <c r="AA873" s="46">
        <f t="shared" si="219"/>
        <v>1</v>
      </c>
      <c r="AB873" s="46">
        <f t="shared" si="220"/>
        <v>2</v>
      </c>
      <c r="AC873" s="48">
        <f t="shared" si="228"/>
        <v>0.98</v>
      </c>
      <c r="AD873" s="48">
        <f t="shared" si="221"/>
        <v>10.965</v>
      </c>
      <c r="AE873" s="48">
        <f t="shared" si="222"/>
        <v>10.745699999999999</v>
      </c>
      <c r="AF873" s="46">
        <f t="shared" si="223"/>
        <v>120</v>
      </c>
      <c r="AG873" s="128" t="s">
        <v>3453</v>
      </c>
      <c r="AH873" s="128" t="s">
        <v>3451</v>
      </c>
      <c r="AI873" s="128" t="s">
        <v>3452</v>
      </c>
      <c r="AJ873" s="128" t="s">
        <v>3455</v>
      </c>
      <c r="AK873" s="128" t="s">
        <v>3454</v>
      </c>
      <c r="AL873" s="128" t="s">
        <v>3456</v>
      </c>
      <c r="AM873" s="128" t="s">
        <v>3457</v>
      </c>
      <c r="AN873" s="128" t="s">
        <v>3460</v>
      </c>
      <c r="AO873" s="128" t="s">
        <v>3459</v>
      </c>
      <c r="AP873" s="128" t="s">
        <v>3458</v>
      </c>
      <c r="AQ873" s="191"/>
    </row>
    <row r="874" spans="1:43" s="16" customFormat="1" ht="27.75">
      <c r="A874" s="43">
        <v>867</v>
      </c>
      <c r="B874" s="37" t="s">
        <v>2231</v>
      </c>
      <c r="C874" s="37" t="s">
        <v>2232</v>
      </c>
      <c r="D874" s="38" t="s">
        <v>2233</v>
      </c>
      <c r="E874" s="38">
        <v>22</v>
      </c>
      <c r="F874" s="48">
        <v>10.45</v>
      </c>
      <c r="G874" s="46">
        <v>30</v>
      </c>
      <c r="H874" s="46" t="s">
        <v>3372</v>
      </c>
      <c r="I874" s="48">
        <v>10.7</v>
      </c>
      <c r="J874" s="46">
        <v>30</v>
      </c>
      <c r="K874" s="46" t="s">
        <v>3372</v>
      </c>
      <c r="L874" s="84">
        <f t="shared" si="214"/>
        <v>10.574999999999999</v>
      </c>
      <c r="M874" s="38">
        <f t="shared" si="215"/>
        <v>60</v>
      </c>
      <c r="N874" s="38">
        <f t="shared" si="216"/>
        <v>0</v>
      </c>
      <c r="O874" s="38">
        <f t="shared" si="217"/>
        <v>0</v>
      </c>
      <c r="P874" s="48">
        <v>11.94</v>
      </c>
      <c r="Q874" s="46">
        <v>30</v>
      </c>
      <c r="R874" s="46" t="s">
        <v>3372</v>
      </c>
      <c r="S874" s="48">
        <v>12.56</v>
      </c>
      <c r="T874" s="46">
        <v>30</v>
      </c>
      <c r="U874" s="46" t="s">
        <v>3372</v>
      </c>
      <c r="V874" s="48">
        <f t="shared" si="224"/>
        <v>12.25</v>
      </c>
      <c r="W874" s="46">
        <f t="shared" si="225"/>
        <v>60</v>
      </c>
      <c r="X874" s="46">
        <f t="shared" si="226"/>
        <v>0</v>
      </c>
      <c r="Y874" s="46">
        <f t="shared" si="227"/>
        <v>0</v>
      </c>
      <c r="Z874" s="46">
        <f t="shared" si="218"/>
        <v>0</v>
      </c>
      <c r="AA874" s="46">
        <f t="shared" si="219"/>
        <v>0</v>
      </c>
      <c r="AB874" s="46">
        <f t="shared" si="220"/>
        <v>0</v>
      </c>
      <c r="AC874" s="48">
        <f t="shared" si="228"/>
        <v>1</v>
      </c>
      <c r="AD874" s="48">
        <f t="shared" si="221"/>
        <v>11.4125</v>
      </c>
      <c r="AE874" s="48">
        <f t="shared" si="222"/>
        <v>11.4125</v>
      </c>
      <c r="AF874" s="46">
        <f t="shared" si="223"/>
        <v>120</v>
      </c>
      <c r="AG874" s="128" t="s">
        <v>3451</v>
      </c>
      <c r="AH874" s="128" t="s">
        <v>3457</v>
      </c>
      <c r="AI874" s="128" t="s">
        <v>3453</v>
      </c>
      <c r="AJ874" s="128" t="s">
        <v>3452</v>
      </c>
      <c r="AK874" s="128" t="s">
        <v>3456</v>
      </c>
      <c r="AL874" s="128" t="s">
        <v>3455</v>
      </c>
      <c r="AM874" s="128" t="s">
        <v>3454</v>
      </c>
      <c r="AN874" s="128" t="s">
        <v>3460</v>
      </c>
      <c r="AO874" s="128" t="s">
        <v>3458</v>
      </c>
      <c r="AP874" s="128" t="s">
        <v>3459</v>
      </c>
      <c r="AQ874" s="191"/>
    </row>
    <row r="875" spans="1:43" s="16" customFormat="1" ht="27.75">
      <c r="A875" s="43">
        <v>868</v>
      </c>
      <c r="B875" s="37" t="s">
        <v>2234</v>
      </c>
      <c r="C875" s="37" t="s">
        <v>3494</v>
      </c>
      <c r="D875" s="38" t="s">
        <v>2235</v>
      </c>
      <c r="E875" s="38">
        <v>22</v>
      </c>
      <c r="F875" s="48">
        <v>13.3</v>
      </c>
      <c r="G875" s="46">
        <v>30</v>
      </c>
      <c r="H875" s="46" t="s">
        <v>3372</v>
      </c>
      <c r="I875" s="48">
        <v>13.16</v>
      </c>
      <c r="J875" s="46">
        <v>30</v>
      </c>
      <c r="K875" s="46" t="s">
        <v>3372</v>
      </c>
      <c r="L875" s="84">
        <f t="shared" si="214"/>
        <v>13.23</v>
      </c>
      <c r="M875" s="38">
        <f t="shared" si="215"/>
        <v>60</v>
      </c>
      <c r="N875" s="38">
        <f t="shared" si="216"/>
        <v>0</v>
      </c>
      <c r="O875" s="38">
        <f t="shared" si="217"/>
        <v>0</v>
      </c>
      <c r="P875" s="48">
        <v>13.95</v>
      </c>
      <c r="Q875" s="46">
        <v>30</v>
      </c>
      <c r="R875" s="46" t="s">
        <v>3372</v>
      </c>
      <c r="S875" s="48">
        <v>15.43</v>
      </c>
      <c r="T875" s="46">
        <v>30</v>
      </c>
      <c r="U875" s="46" t="s">
        <v>3372</v>
      </c>
      <c r="V875" s="48">
        <f t="shared" si="224"/>
        <v>14.69</v>
      </c>
      <c r="W875" s="46">
        <f t="shared" si="225"/>
        <v>60</v>
      </c>
      <c r="X875" s="46">
        <f t="shared" si="226"/>
        <v>0</v>
      </c>
      <c r="Y875" s="46">
        <f t="shared" si="227"/>
        <v>0</v>
      </c>
      <c r="Z875" s="46">
        <f t="shared" si="218"/>
        <v>0</v>
      </c>
      <c r="AA875" s="46">
        <f t="shared" si="219"/>
        <v>0</v>
      </c>
      <c r="AB875" s="46">
        <f t="shared" si="220"/>
        <v>0</v>
      </c>
      <c r="AC875" s="48">
        <f t="shared" si="228"/>
        <v>1</v>
      </c>
      <c r="AD875" s="48">
        <f t="shared" si="221"/>
        <v>13.96</v>
      </c>
      <c r="AE875" s="48">
        <f t="shared" si="222"/>
        <v>13.96</v>
      </c>
      <c r="AF875" s="46">
        <f t="shared" si="223"/>
        <v>120</v>
      </c>
      <c r="AG875" s="128" t="s">
        <v>3453</v>
      </c>
      <c r="AH875" s="128" t="s">
        <v>3452</v>
      </c>
      <c r="AI875" s="128" t="s">
        <v>3451</v>
      </c>
      <c r="AJ875" s="128" t="s">
        <v>3454</v>
      </c>
      <c r="AK875" s="128" t="s">
        <v>3456</v>
      </c>
      <c r="AL875" s="128" t="s">
        <v>3455</v>
      </c>
      <c r="AM875" s="128" t="s">
        <v>3457</v>
      </c>
      <c r="AN875" s="128" t="s">
        <v>3460</v>
      </c>
      <c r="AO875" s="128" t="s">
        <v>3459</v>
      </c>
      <c r="AP875" s="128" t="s">
        <v>3458</v>
      </c>
      <c r="AQ875" s="191"/>
    </row>
    <row r="876" spans="1:43" s="16" customFormat="1" ht="27.75">
      <c r="A876" s="43">
        <v>869</v>
      </c>
      <c r="B876" s="37" t="s">
        <v>2236</v>
      </c>
      <c r="C876" s="37" t="s">
        <v>3407</v>
      </c>
      <c r="D876" s="38" t="s">
        <v>2237</v>
      </c>
      <c r="E876" s="38">
        <v>22</v>
      </c>
      <c r="F876" s="48">
        <v>14.04</v>
      </c>
      <c r="G876" s="46">
        <v>30</v>
      </c>
      <c r="H876" s="46" t="s">
        <v>3372</v>
      </c>
      <c r="I876" s="48">
        <v>10.94</v>
      </c>
      <c r="J876" s="46">
        <v>30</v>
      </c>
      <c r="K876" s="46" t="s">
        <v>3372</v>
      </c>
      <c r="L876" s="84">
        <f t="shared" si="214"/>
        <v>12.489999999999998</v>
      </c>
      <c r="M876" s="38">
        <f t="shared" si="215"/>
        <v>60</v>
      </c>
      <c r="N876" s="38">
        <f t="shared" si="216"/>
        <v>0</v>
      </c>
      <c r="O876" s="38">
        <f t="shared" si="217"/>
        <v>0</v>
      </c>
      <c r="P876" s="48">
        <v>13.51</v>
      </c>
      <c r="Q876" s="46">
        <v>30</v>
      </c>
      <c r="R876" s="46" t="s">
        <v>3372</v>
      </c>
      <c r="S876" s="48">
        <v>13.63</v>
      </c>
      <c r="T876" s="46">
        <v>30</v>
      </c>
      <c r="U876" s="46" t="s">
        <v>3372</v>
      </c>
      <c r="V876" s="48">
        <f t="shared" si="224"/>
        <v>13.57</v>
      </c>
      <c r="W876" s="46">
        <f t="shared" si="225"/>
        <v>60</v>
      </c>
      <c r="X876" s="46">
        <f t="shared" si="226"/>
        <v>0</v>
      </c>
      <c r="Y876" s="46">
        <f t="shared" si="227"/>
        <v>0</v>
      </c>
      <c r="Z876" s="46">
        <f t="shared" si="218"/>
        <v>0</v>
      </c>
      <c r="AA876" s="46">
        <f t="shared" si="219"/>
        <v>0</v>
      </c>
      <c r="AB876" s="46">
        <f t="shared" si="220"/>
        <v>0</v>
      </c>
      <c r="AC876" s="48">
        <f t="shared" si="228"/>
        <v>1</v>
      </c>
      <c r="AD876" s="48">
        <f t="shared" si="221"/>
        <v>13.03</v>
      </c>
      <c r="AE876" s="48">
        <f t="shared" si="222"/>
        <v>13.03</v>
      </c>
      <c r="AF876" s="46">
        <f t="shared" si="223"/>
        <v>120</v>
      </c>
      <c r="AG876" s="128" t="s">
        <v>3452</v>
      </c>
      <c r="AH876" s="128" t="s">
        <v>3455</v>
      </c>
      <c r="AI876" s="128" t="s">
        <v>3451</v>
      </c>
      <c r="AJ876" s="128" t="s">
        <v>3453</v>
      </c>
      <c r="AK876" s="128" t="s">
        <v>3456</v>
      </c>
      <c r="AL876" s="128" t="s">
        <v>3454</v>
      </c>
      <c r="AM876" s="128" t="s">
        <v>3457</v>
      </c>
      <c r="AN876" s="128" t="s">
        <v>3460</v>
      </c>
      <c r="AO876" s="128" t="s">
        <v>3458</v>
      </c>
      <c r="AP876" s="128" t="s">
        <v>3459</v>
      </c>
      <c r="AQ876" s="191"/>
    </row>
    <row r="877" spans="1:43" s="16" customFormat="1" ht="27.75">
      <c r="A877" s="43">
        <v>870</v>
      </c>
      <c r="B877" s="37" t="s">
        <v>2238</v>
      </c>
      <c r="C877" s="37" t="s">
        <v>2239</v>
      </c>
      <c r="D877" s="38" t="s">
        <v>2240</v>
      </c>
      <c r="E877" s="38">
        <v>22</v>
      </c>
      <c r="F877" s="48">
        <v>11.29</v>
      </c>
      <c r="G877" s="46">
        <v>30</v>
      </c>
      <c r="H877" s="46" t="s">
        <v>3372</v>
      </c>
      <c r="I877" s="48">
        <v>10</v>
      </c>
      <c r="J877" s="46">
        <v>30</v>
      </c>
      <c r="K877" s="46" t="s">
        <v>3372</v>
      </c>
      <c r="L877" s="84">
        <f t="shared" si="214"/>
        <v>10.645</v>
      </c>
      <c r="M877" s="38">
        <f t="shared" si="215"/>
        <v>60</v>
      </c>
      <c r="N877" s="38">
        <f t="shared" si="216"/>
        <v>0</v>
      </c>
      <c r="O877" s="38">
        <f t="shared" si="217"/>
        <v>0</v>
      </c>
      <c r="P877" s="48">
        <v>10.71</v>
      </c>
      <c r="Q877" s="46">
        <v>30</v>
      </c>
      <c r="R877" s="46" t="s">
        <v>3372</v>
      </c>
      <c r="S877" s="48">
        <v>10.56</v>
      </c>
      <c r="T877" s="46">
        <v>30</v>
      </c>
      <c r="U877" s="46" t="s">
        <v>3372</v>
      </c>
      <c r="V877" s="48">
        <f t="shared" si="224"/>
        <v>10.635000000000002</v>
      </c>
      <c r="W877" s="46">
        <f t="shared" si="225"/>
        <v>60</v>
      </c>
      <c r="X877" s="46">
        <f t="shared" si="226"/>
        <v>0</v>
      </c>
      <c r="Y877" s="46">
        <f t="shared" si="227"/>
        <v>0</v>
      </c>
      <c r="Z877" s="46">
        <f t="shared" si="218"/>
        <v>0</v>
      </c>
      <c r="AA877" s="46">
        <f t="shared" si="219"/>
        <v>0</v>
      </c>
      <c r="AB877" s="46">
        <f t="shared" si="220"/>
        <v>0</v>
      </c>
      <c r="AC877" s="48">
        <f t="shared" si="228"/>
        <v>1</v>
      </c>
      <c r="AD877" s="48">
        <f t="shared" si="221"/>
        <v>10.64</v>
      </c>
      <c r="AE877" s="48">
        <f t="shared" si="222"/>
        <v>10.64</v>
      </c>
      <c r="AF877" s="46">
        <f t="shared" si="223"/>
        <v>120</v>
      </c>
      <c r="AG877" s="128" t="s">
        <v>3456</v>
      </c>
      <c r="AH877" s="128" t="s">
        <v>3451</v>
      </c>
      <c r="AI877" s="128" t="s">
        <v>3453</v>
      </c>
      <c r="AJ877" s="128" t="s">
        <v>3452</v>
      </c>
      <c r="AK877" s="128" t="s">
        <v>3455</v>
      </c>
      <c r="AL877" s="128" t="s">
        <v>3454</v>
      </c>
      <c r="AM877" s="128" t="s">
        <v>3460</v>
      </c>
      <c r="AN877" s="128" t="s">
        <v>3457</v>
      </c>
      <c r="AO877" s="128" t="s">
        <v>3459</v>
      </c>
      <c r="AP877" s="128" t="s">
        <v>3458</v>
      </c>
      <c r="AQ877" s="191"/>
    </row>
    <row r="878" spans="1:43" s="16" customFormat="1" ht="27.75">
      <c r="A878" s="43">
        <v>871</v>
      </c>
      <c r="B878" s="37" t="s">
        <v>2241</v>
      </c>
      <c r="C878" s="37" t="s">
        <v>2242</v>
      </c>
      <c r="D878" s="38" t="s">
        <v>2243</v>
      </c>
      <c r="E878" s="38">
        <v>22</v>
      </c>
      <c r="F878" s="48">
        <v>12.46</v>
      </c>
      <c r="G878" s="46">
        <v>30</v>
      </c>
      <c r="H878" s="46" t="s">
        <v>3372</v>
      </c>
      <c r="I878" s="48">
        <v>10.34</v>
      </c>
      <c r="J878" s="46">
        <v>30</v>
      </c>
      <c r="K878" s="46" t="s">
        <v>3372</v>
      </c>
      <c r="L878" s="84">
        <f t="shared" si="214"/>
        <v>11.4</v>
      </c>
      <c r="M878" s="38">
        <f t="shared" si="215"/>
        <v>60</v>
      </c>
      <c r="N878" s="38">
        <f t="shared" si="216"/>
        <v>0</v>
      </c>
      <c r="O878" s="38">
        <f t="shared" si="217"/>
        <v>0</v>
      </c>
      <c r="P878" s="48">
        <v>12.58</v>
      </c>
      <c r="Q878" s="46">
        <v>30</v>
      </c>
      <c r="R878" s="46" t="s">
        <v>3372</v>
      </c>
      <c r="S878" s="48">
        <v>15.37</v>
      </c>
      <c r="T878" s="46">
        <v>30</v>
      </c>
      <c r="U878" s="46" t="s">
        <v>3372</v>
      </c>
      <c r="V878" s="48">
        <f t="shared" si="224"/>
        <v>13.975</v>
      </c>
      <c r="W878" s="46">
        <f t="shared" si="225"/>
        <v>60</v>
      </c>
      <c r="X878" s="46">
        <f t="shared" si="226"/>
        <v>0</v>
      </c>
      <c r="Y878" s="46">
        <f t="shared" si="227"/>
        <v>0</v>
      </c>
      <c r="Z878" s="46">
        <f t="shared" si="218"/>
        <v>0</v>
      </c>
      <c r="AA878" s="46">
        <f t="shared" si="219"/>
        <v>0</v>
      </c>
      <c r="AB878" s="46">
        <f t="shared" si="220"/>
        <v>0</v>
      </c>
      <c r="AC878" s="48">
        <f t="shared" si="228"/>
        <v>1</v>
      </c>
      <c r="AD878" s="48">
        <f t="shared" si="221"/>
        <v>12.6875</v>
      </c>
      <c r="AE878" s="48">
        <f t="shared" si="222"/>
        <v>12.6875</v>
      </c>
      <c r="AF878" s="46">
        <f t="shared" si="223"/>
        <v>120</v>
      </c>
      <c r="AG878" s="128" t="s">
        <v>3457</v>
      </c>
      <c r="AH878" s="128" t="s">
        <v>3452</v>
      </c>
      <c r="AI878" s="128" t="s">
        <v>3456</v>
      </c>
      <c r="AJ878" s="128" t="s">
        <v>3453</v>
      </c>
      <c r="AK878" s="128" t="s">
        <v>3451</v>
      </c>
      <c r="AL878" s="128" t="s">
        <v>3454</v>
      </c>
      <c r="AM878" s="128" t="s">
        <v>3455</v>
      </c>
      <c r="AN878" s="128" t="s">
        <v>3460</v>
      </c>
      <c r="AO878" s="128" t="s">
        <v>3459</v>
      </c>
      <c r="AP878" s="128" t="s">
        <v>3458</v>
      </c>
      <c r="AQ878" s="191"/>
    </row>
    <row r="879" spans="1:43" s="16" customFormat="1" ht="27.75">
      <c r="A879" s="43">
        <v>872</v>
      </c>
      <c r="B879" s="37" t="s">
        <v>2244</v>
      </c>
      <c r="C879" s="37" t="s">
        <v>207</v>
      </c>
      <c r="D879" s="38" t="s">
        <v>2245</v>
      </c>
      <c r="E879" s="38">
        <v>22</v>
      </c>
      <c r="F879" s="48">
        <v>11.62</v>
      </c>
      <c r="G879" s="46">
        <v>30</v>
      </c>
      <c r="H879" s="46" t="s">
        <v>3372</v>
      </c>
      <c r="I879" s="48">
        <v>11.59</v>
      </c>
      <c r="J879" s="46">
        <v>30</v>
      </c>
      <c r="K879" s="46" t="s">
        <v>3373</v>
      </c>
      <c r="L879" s="84">
        <f t="shared" si="214"/>
        <v>11.605</v>
      </c>
      <c r="M879" s="38">
        <f t="shared" si="215"/>
        <v>60</v>
      </c>
      <c r="N879" s="38">
        <f t="shared" si="216"/>
        <v>1</v>
      </c>
      <c r="O879" s="38">
        <f t="shared" si="217"/>
        <v>0</v>
      </c>
      <c r="P879" s="48">
        <v>11.3</v>
      </c>
      <c r="Q879" s="46">
        <v>30</v>
      </c>
      <c r="R879" s="46" t="s">
        <v>3372</v>
      </c>
      <c r="S879" s="48">
        <v>13.84</v>
      </c>
      <c r="T879" s="46">
        <v>30</v>
      </c>
      <c r="U879" s="46" t="s">
        <v>3372</v>
      </c>
      <c r="V879" s="48">
        <f t="shared" si="224"/>
        <v>12.57</v>
      </c>
      <c r="W879" s="46">
        <f t="shared" si="225"/>
        <v>60</v>
      </c>
      <c r="X879" s="46">
        <f t="shared" si="226"/>
        <v>0</v>
      </c>
      <c r="Y879" s="46">
        <f t="shared" si="227"/>
        <v>0</v>
      </c>
      <c r="Z879" s="46">
        <f t="shared" si="218"/>
        <v>1</v>
      </c>
      <c r="AA879" s="46">
        <f t="shared" si="219"/>
        <v>0</v>
      </c>
      <c r="AB879" s="46">
        <f t="shared" si="220"/>
        <v>1</v>
      </c>
      <c r="AC879" s="48">
        <f t="shared" si="228"/>
        <v>0.99</v>
      </c>
      <c r="AD879" s="48">
        <f t="shared" si="221"/>
        <v>12.0875</v>
      </c>
      <c r="AE879" s="48">
        <f t="shared" si="222"/>
        <v>11.966625000000001</v>
      </c>
      <c r="AF879" s="46">
        <f t="shared" si="223"/>
        <v>120</v>
      </c>
      <c r="AG879" s="128" t="s">
        <v>3451</v>
      </c>
      <c r="AH879" s="128" t="s">
        <v>3456</v>
      </c>
      <c r="AI879" s="128" t="s">
        <v>3452</v>
      </c>
      <c r="AJ879" s="128" t="s">
        <v>3453</v>
      </c>
      <c r="AK879" s="128" t="s">
        <v>3457</v>
      </c>
      <c r="AL879" s="128" t="s">
        <v>3458</v>
      </c>
      <c r="AM879" s="128" t="s">
        <v>3454</v>
      </c>
      <c r="AN879" s="128" t="s">
        <v>3459</v>
      </c>
      <c r="AO879" s="128" t="s">
        <v>3455</v>
      </c>
      <c r="AP879" s="128" t="s">
        <v>3460</v>
      </c>
      <c r="AQ879" s="191"/>
    </row>
    <row r="880" spans="1:43" s="16" customFormat="1" ht="27.75">
      <c r="A880" s="43">
        <v>873</v>
      </c>
      <c r="B880" s="37" t="s">
        <v>2246</v>
      </c>
      <c r="C880" s="37" t="s">
        <v>1161</v>
      </c>
      <c r="D880" s="38" t="s">
        <v>2247</v>
      </c>
      <c r="E880" s="38">
        <v>22</v>
      </c>
      <c r="F880" s="48">
        <v>11.34</v>
      </c>
      <c r="G880" s="46">
        <v>30</v>
      </c>
      <c r="H880" s="46" t="s">
        <v>3372</v>
      </c>
      <c r="I880" s="48">
        <v>10</v>
      </c>
      <c r="J880" s="46">
        <v>30</v>
      </c>
      <c r="K880" s="46" t="s">
        <v>3373</v>
      </c>
      <c r="L880" s="84">
        <f t="shared" si="214"/>
        <v>10.67</v>
      </c>
      <c r="M880" s="38">
        <f t="shared" si="215"/>
        <v>60</v>
      </c>
      <c r="N880" s="38">
        <f t="shared" si="216"/>
        <v>1</v>
      </c>
      <c r="O880" s="38">
        <f t="shared" si="217"/>
        <v>0</v>
      </c>
      <c r="P880" s="48">
        <v>11.54</v>
      </c>
      <c r="Q880" s="46">
        <v>30</v>
      </c>
      <c r="R880" s="46" t="s">
        <v>3372</v>
      </c>
      <c r="S880" s="48">
        <v>11.51</v>
      </c>
      <c r="T880" s="46">
        <v>30</v>
      </c>
      <c r="U880" s="46" t="s">
        <v>3372</v>
      </c>
      <c r="V880" s="48">
        <f t="shared" si="224"/>
        <v>11.524999999999999</v>
      </c>
      <c r="W880" s="46">
        <f t="shared" si="225"/>
        <v>60</v>
      </c>
      <c r="X880" s="46">
        <f t="shared" si="226"/>
        <v>0</v>
      </c>
      <c r="Y880" s="46">
        <f t="shared" si="227"/>
        <v>0</v>
      </c>
      <c r="Z880" s="46">
        <f t="shared" si="218"/>
        <v>1</v>
      </c>
      <c r="AA880" s="46">
        <f t="shared" si="219"/>
        <v>0</v>
      </c>
      <c r="AB880" s="46">
        <f t="shared" si="220"/>
        <v>1</v>
      </c>
      <c r="AC880" s="48">
        <f>IF(AB880=0,0.93,IF(AB880=1,0.92,IF(AB880=2,0.91,IF(AB880=3,0.9,IF(AB880=4,0.89,IF(AB880=5,0.88,IF(AB880=6,0.87)))))))</f>
        <v>0.92</v>
      </c>
      <c r="AD880" s="48">
        <f t="shared" si="221"/>
        <v>11.0975</v>
      </c>
      <c r="AE880" s="48">
        <f t="shared" si="222"/>
        <v>10.2097</v>
      </c>
      <c r="AF880" s="46">
        <f t="shared" si="223"/>
        <v>120</v>
      </c>
      <c r="AG880" s="128" t="s">
        <v>3451</v>
      </c>
      <c r="AH880" s="128" t="s">
        <v>3453</v>
      </c>
      <c r="AI880" s="128" t="s">
        <v>3452</v>
      </c>
      <c r="AJ880" s="130" t="s">
        <v>3454</v>
      </c>
      <c r="AK880" s="128" t="s">
        <v>3456</v>
      </c>
      <c r="AL880" s="128" t="s">
        <v>3455</v>
      </c>
      <c r="AM880" s="128" t="s">
        <v>3460</v>
      </c>
      <c r="AN880" s="128" t="s">
        <v>3459</v>
      </c>
      <c r="AO880" s="128" t="s">
        <v>3457</v>
      </c>
      <c r="AP880" s="128" t="s">
        <v>3458</v>
      </c>
      <c r="AQ880" s="191"/>
    </row>
    <row r="881" spans="1:43" s="16" customFormat="1" ht="27.75">
      <c r="A881" s="43">
        <v>874</v>
      </c>
      <c r="B881" s="37" t="s">
        <v>2248</v>
      </c>
      <c r="C881" s="37" t="s">
        <v>2249</v>
      </c>
      <c r="D881" s="38" t="s">
        <v>2250</v>
      </c>
      <c r="E881" s="38">
        <v>22</v>
      </c>
      <c r="F881" s="48">
        <v>10.01</v>
      </c>
      <c r="G881" s="46">
        <v>30</v>
      </c>
      <c r="H881" s="46" t="s">
        <v>3373</v>
      </c>
      <c r="I881" s="48">
        <v>10.64</v>
      </c>
      <c r="J881" s="46">
        <v>30</v>
      </c>
      <c r="K881" s="46" t="s">
        <v>3373</v>
      </c>
      <c r="L881" s="84">
        <f t="shared" si="214"/>
        <v>10.324999999999999</v>
      </c>
      <c r="M881" s="38">
        <f t="shared" si="215"/>
        <v>60</v>
      </c>
      <c r="N881" s="38">
        <f t="shared" si="216"/>
        <v>2</v>
      </c>
      <c r="O881" s="38">
        <f t="shared" si="217"/>
        <v>0</v>
      </c>
      <c r="P881" s="48">
        <v>9.4700000000000006</v>
      </c>
      <c r="Q881" s="46">
        <v>10</v>
      </c>
      <c r="R881" s="46" t="s">
        <v>3373</v>
      </c>
      <c r="S881" s="48">
        <v>11.63</v>
      </c>
      <c r="T881" s="46">
        <v>30</v>
      </c>
      <c r="U881" s="46" t="s">
        <v>3373</v>
      </c>
      <c r="V881" s="48">
        <f t="shared" si="224"/>
        <v>10.55</v>
      </c>
      <c r="W881" s="46">
        <f t="shared" si="225"/>
        <v>60</v>
      </c>
      <c r="X881" s="46">
        <f t="shared" si="226"/>
        <v>2</v>
      </c>
      <c r="Y881" s="46">
        <f t="shared" si="227"/>
        <v>1</v>
      </c>
      <c r="Z881" s="46">
        <f t="shared" si="218"/>
        <v>4</v>
      </c>
      <c r="AA881" s="46">
        <f t="shared" si="219"/>
        <v>1</v>
      </c>
      <c r="AB881" s="46">
        <f t="shared" si="220"/>
        <v>5</v>
      </c>
      <c r="AC881" s="48">
        <f>IF(AB881=0,0.93,IF(AB881=1,0.92,IF(AB881=2,0.91,IF(AB881=3,0.9,IF(AB881=4,0.89,IF(AB881=5,0.88,IF(AB881=6,0.87)))))))</f>
        <v>0.88</v>
      </c>
      <c r="AD881" s="48">
        <f t="shared" si="221"/>
        <v>10.4375</v>
      </c>
      <c r="AE881" s="48">
        <f t="shared" si="222"/>
        <v>9.1850000000000005</v>
      </c>
      <c r="AF881" s="46">
        <f t="shared" si="223"/>
        <v>120</v>
      </c>
      <c r="AG881" s="128" t="s">
        <v>3451</v>
      </c>
      <c r="AH881" s="128" t="s">
        <v>3453</v>
      </c>
      <c r="AI881" s="128" t="s">
        <v>3456</v>
      </c>
      <c r="AJ881" s="128" t="s">
        <v>3452</v>
      </c>
      <c r="AK881" s="128" t="s">
        <v>3455</v>
      </c>
      <c r="AL881" s="128" t="s">
        <v>3460</v>
      </c>
      <c r="AM881" s="128" t="s">
        <v>3454</v>
      </c>
      <c r="AN881" s="128" t="s">
        <v>3457</v>
      </c>
      <c r="AO881" s="128" t="s">
        <v>3459</v>
      </c>
      <c r="AP881" s="128" t="s">
        <v>3458</v>
      </c>
      <c r="AQ881" s="191"/>
    </row>
    <row r="882" spans="1:43" s="16" customFormat="1" ht="27.75">
      <c r="A882" s="43">
        <v>875</v>
      </c>
      <c r="B882" s="37" t="s">
        <v>2251</v>
      </c>
      <c r="C882" s="37" t="s">
        <v>2239</v>
      </c>
      <c r="D882" s="38" t="s">
        <v>2252</v>
      </c>
      <c r="E882" s="38">
        <v>22</v>
      </c>
      <c r="F882" s="48">
        <v>10.6</v>
      </c>
      <c r="G882" s="46">
        <v>30</v>
      </c>
      <c r="H882" s="46" t="s">
        <v>3372</v>
      </c>
      <c r="I882" s="48">
        <v>10</v>
      </c>
      <c r="J882" s="46">
        <v>30</v>
      </c>
      <c r="K882" s="46" t="s">
        <v>3372</v>
      </c>
      <c r="L882" s="84">
        <f t="shared" si="214"/>
        <v>10.3</v>
      </c>
      <c r="M882" s="38">
        <f t="shared" si="215"/>
        <v>60</v>
      </c>
      <c r="N882" s="38">
        <f t="shared" si="216"/>
        <v>0</v>
      </c>
      <c r="O882" s="38">
        <f t="shared" si="217"/>
        <v>0</v>
      </c>
      <c r="P882" s="48">
        <v>10.06</v>
      </c>
      <c r="Q882" s="46">
        <v>30</v>
      </c>
      <c r="R882" s="46" t="s">
        <v>3372</v>
      </c>
      <c r="S882" s="48">
        <v>11.45</v>
      </c>
      <c r="T882" s="46">
        <v>30</v>
      </c>
      <c r="U882" s="46" t="s">
        <v>3372</v>
      </c>
      <c r="V882" s="48">
        <f t="shared" si="224"/>
        <v>10.754999999999999</v>
      </c>
      <c r="W882" s="46">
        <f t="shared" si="225"/>
        <v>60</v>
      </c>
      <c r="X882" s="46">
        <f t="shared" si="226"/>
        <v>0</v>
      </c>
      <c r="Y882" s="46">
        <f t="shared" si="227"/>
        <v>0</v>
      </c>
      <c r="Z882" s="46">
        <f t="shared" si="218"/>
        <v>0</v>
      </c>
      <c r="AA882" s="46">
        <f t="shared" si="219"/>
        <v>0</v>
      </c>
      <c r="AB882" s="46">
        <f t="shared" si="220"/>
        <v>0</v>
      </c>
      <c r="AC882" s="48">
        <f>IF(AB882=0,1,IF(AB882=1,0.99,IF(AB882=2,0.98,IF(AB882=3,0.97,IF(AB882=4,0.96,IF(AB882=5,0.95,IF(AB882=6,0.94)))))))</f>
        <v>1</v>
      </c>
      <c r="AD882" s="48">
        <f t="shared" si="221"/>
        <v>10.5275</v>
      </c>
      <c r="AE882" s="48">
        <f t="shared" si="222"/>
        <v>10.5275</v>
      </c>
      <c r="AF882" s="46">
        <f t="shared" si="223"/>
        <v>120</v>
      </c>
      <c r="AG882" s="128" t="s">
        <v>3453</v>
      </c>
      <c r="AH882" s="128" t="s">
        <v>3451</v>
      </c>
      <c r="AI882" s="128" t="s">
        <v>3455</v>
      </c>
      <c r="AJ882" s="128" t="s">
        <v>3454</v>
      </c>
      <c r="AK882" s="128" t="s">
        <v>3452</v>
      </c>
      <c r="AL882" s="128" t="s">
        <v>3456</v>
      </c>
      <c r="AM882" s="128" t="s">
        <v>3460</v>
      </c>
      <c r="AN882" s="128" t="s">
        <v>3457</v>
      </c>
      <c r="AO882" s="128" t="s">
        <v>3459</v>
      </c>
      <c r="AP882" s="128" t="s">
        <v>3458</v>
      </c>
      <c r="AQ882" s="191"/>
    </row>
    <row r="883" spans="1:43" s="16" customFormat="1" ht="27.75">
      <c r="A883" s="43">
        <v>876</v>
      </c>
      <c r="B883" s="37" t="s">
        <v>2253</v>
      </c>
      <c r="C883" s="37" t="s">
        <v>2254</v>
      </c>
      <c r="D883" s="38" t="s">
        <v>2255</v>
      </c>
      <c r="E883" s="38">
        <v>22</v>
      </c>
      <c r="F883" s="48">
        <v>11.9</v>
      </c>
      <c r="G883" s="46">
        <v>30</v>
      </c>
      <c r="H883" s="46" t="s">
        <v>3372</v>
      </c>
      <c r="I883" s="48">
        <v>10.76</v>
      </c>
      <c r="J883" s="46">
        <v>30</v>
      </c>
      <c r="K883" s="46" t="s">
        <v>3372</v>
      </c>
      <c r="L883" s="84">
        <f t="shared" si="214"/>
        <v>11.33</v>
      </c>
      <c r="M883" s="38">
        <f t="shared" si="215"/>
        <v>60</v>
      </c>
      <c r="N883" s="38">
        <f t="shared" si="216"/>
        <v>0</v>
      </c>
      <c r="O883" s="38">
        <f t="shared" si="217"/>
        <v>0</v>
      </c>
      <c r="P883" s="48">
        <v>10.23</v>
      </c>
      <c r="Q883" s="46">
        <v>30</v>
      </c>
      <c r="R883" s="46" t="s">
        <v>3372</v>
      </c>
      <c r="S883" s="48">
        <v>12.71</v>
      </c>
      <c r="T883" s="46">
        <v>30</v>
      </c>
      <c r="U883" s="46" t="s">
        <v>3372</v>
      </c>
      <c r="V883" s="48">
        <f t="shared" si="224"/>
        <v>11.47</v>
      </c>
      <c r="W883" s="46">
        <f t="shared" si="225"/>
        <v>60</v>
      </c>
      <c r="X883" s="46">
        <f t="shared" si="226"/>
        <v>0</v>
      </c>
      <c r="Y883" s="46">
        <f t="shared" si="227"/>
        <v>0</v>
      </c>
      <c r="Z883" s="46">
        <f t="shared" si="218"/>
        <v>0</v>
      </c>
      <c r="AA883" s="46">
        <f t="shared" si="219"/>
        <v>0</v>
      </c>
      <c r="AB883" s="46">
        <f t="shared" si="220"/>
        <v>0</v>
      </c>
      <c r="AC883" s="48">
        <f>IF(AB883=0,1,IF(AB883=1,0.99,IF(AB883=2,0.98,IF(AB883=3,0.97,IF(AB883=4,0.96,IF(AB883=5,0.95,IF(AB883=6,0.94)))))))</f>
        <v>1</v>
      </c>
      <c r="AD883" s="48">
        <f t="shared" si="221"/>
        <v>11.4</v>
      </c>
      <c r="AE883" s="48">
        <f t="shared" si="222"/>
        <v>11.4</v>
      </c>
      <c r="AF883" s="46">
        <f t="shared" si="223"/>
        <v>120</v>
      </c>
      <c r="AG883" s="128" t="s">
        <v>3453</v>
      </c>
      <c r="AH883" s="128" t="s">
        <v>3456</v>
      </c>
      <c r="AI883" s="128" t="s">
        <v>3457</v>
      </c>
      <c r="AJ883" s="128" t="s">
        <v>3454</v>
      </c>
      <c r="AK883" s="128" t="s">
        <v>3452</v>
      </c>
      <c r="AL883" s="128" t="s">
        <v>3451</v>
      </c>
      <c r="AM883" s="128" t="s">
        <v>3460</v>
      </c>
      <c r="AN883" s="128" t="s">
        <v>3455</v>
      </c>
      <c r="AO883" s="128" t="s">
        <v>3458</v>
      </c>
      <c r="AP883" s="128" t="s">
        <v>3459</v>
      </c>
      <c r="AQ883" s="191"/>
    </row>
    <row r="884" spans="1:43" s="16" customFormat="1" ht="27.75">
      <c r="A884" s="43">
        <v>877</v>
      </c>
      <c r="B884" s="37" t="s">
        <v>2256</v>
      </c>
      <c r="C884" s="37" t="s">
        <v>354</v>
      </c>
      <c r="D884" s="38" t="s">
        <v>2257</v>
      </c>
      <c r="E884" s="38">
        <v>22</v>
      </c>
      <c r="F884" s="48">
        <v>12.94</v>
      </c>
      <c r="G884" s="46">
        <v>30</v>
      </c>
      <c r="H884" s="46" t="s">
        <v>3372</v>
      </c>
      <c r="I884" s="48">
        <v>13.5</v>
      </c>
      <c r="J884" s="46">
        <v>30</v>
      </c>
      <c r="K884" s="46" t="s">
        <v>3372</v>
      </c>
      <c r="L884" s="84">
        <f t="shared" si="214"/>
        <v>13.219999999999999</v>
      </c>
      <c r="M884" s="38">
        <f t="shared" si="215"/>
        <v>60</v>
      </c>
      <c r="N884" s="38">
        <f t="shared" si="216"/>
        <v>0</v>
      </c>
      <c r="O884" s="38">
        <f t="shared" si="217"/>
        <v>0</v>
      </c>
      <c r="P884" s="48">
        <v>13.72</v>
      </c>
      <c r="Q884" s="46">
        <v>30</v>
      </c>
      <c r="R884" s="46" t="s">
        <v>3372</v>
      </c>
      <c r="S884" s="48">
        <v>17.05</v>
      </c>
      <c r="T884" s="46">
        <v>30</v>
      </c>
      <c r="U884" s="46" t="s">
        <v>3372</v>
      </c>
      <c r="V884" s="48">
        <f t="shared" si="224"/>
        <v>15.385000000000002</v>
      </c>
      <c r="W884" s="46">
        <f t="shared" si="225"/>
        <v>60</v>
      </c>
      <c r="X884" s="46">
        <f t="shared" si="226"/>
        <v>0</v>
      </c>
      <c r="Y884" s="46">
        <f t="shared" si="227"/>
        <v>0</v>
      </c>
      <c r="Z884" s="46">
        <f t="shared" si="218"/>
        <v>0</v>
      </c>
      <c r="AA884" s="46">
        <f t="shared" si="219"/>
        <v>0</v>
      </c>
      <c r="AB884" s="46">
        <f t="shared" si="220"/>
        <v>0</v>
      </c>
      <c r="AC884" s="48">
        <f>IF(AB884=0,1,IF(AB884=1,0.99,IF(AB884=2,0.98,IF(AB884=3,0.97,IF(AB884=4,0.96,IF(AB884=5,0.95,IF(AB884=6,0.94)))))))</f>
        <v>1</v>
      </c>
      <c r="AD884" s="48">
        <f t="shared" si="221"/>
        <v>14.3025</v>
      </c>
      <c r="AE884" s="48">
        <f t="shared" si="222"/>
        <v>14.3025</v>
      </c>
      <c r="AF884" s="46">
        <f t="shared" si="223"/>
        <v>120</v>
      </c>
      <c r="AG884" s="128" t="s">
        <v>3453</v>
      </c>
      <c r="AH884" s="128" t="s">
        <v>3452</v>
      </c>
      <c r="AI884" s="128" t="s">
        <v>3451</v>
      </c>
      <c r="AJ884" s="128" t="s">
        <v>3454</v>
      </c>
      <c r="AK884" s="128" t="s">
        <v>3456</v>
      </c>
      <c r="AL884" s="128" t="s">
        <v>3455</v>
      </c>
      <c r="AM884" s="128" t="s">
        <v>3457</v>
      </c>
      <c r="AN884" s="128" t="s">
        <v>3459</v>
      </c>
      <c r="AO884" s="128" t="s">
        <v>3460</v>
      </c>
      <c r="AP884" s="128" t="s">
        <v>3458</v>
      </c>
      <c r="AQ884" s="191"/>
    </row>
    <row r="885" spans="1:43" s="16" customFormat="1" ht="27.75">
      <c r="A885" s="43">
        <v>878</v>
      </c>
      <c r="B885" s="37" t="s">
        <v>1791</v>
      </c>
      <c r="C885" s="37" t="s">
        <v>2258</v>
      </c>
      <c r="D885" s="54" t="s">
        <v>2259</v>
      </c>
      <c r="E885" s="38">
        <v>22</v>
      </c>
      <c r="F885" s="48">
        <v>10.94</v>
      </c>
      <c r="G885" s="46">
        <v>30</v>
      </c>
      <c r="H885" s="46" t="s">
        <v>3372</v>
      </c>
      <c r="I885" s="48">
        <v>10</v>
      </c>
      <c r="J885" s="46">
        <v>30</v>
      </c>
      <c r="K885" s="46" t="s">
        <v>3373</v>
      </c>
      <c r="L885" s="84">
        <f t="shared" si="214"/>
        <v>10.469999999999999</v>
      </c>
      <c r="M885" s="38">
        <f t="shared" si="215"/>
        <v>60</v>
      </c>
      <c r="N885" s="38">
        <f t="shared" si="216"/>
        <v>1</v>
      </c>
      <c r="O885" s="38">
        <f t="shared" si="217"/>
        <v>0</v>
      </c>
      <c r="P885" s="48" t="s">
        <v>3509</v>
      </c>
      <c r="Q885" s="46" t="s">
        <v>3509</v>
      </c>
      <c r="R885" s="46" t="s">
        <v>3509</v>
      </c>
      <c r="S885" s="48" t="s">
        <v>3509</v>
      </c>
      <c r="T885" s="46" t="s">
        <v>3509</v>
      </c>
      <c r="U885" s="46" t="s">
        <v>3509</v>
      </c>
      <c r="V885" s="48" t="e">
        <f t="shared" si="224"/>
        <v>#VALUE!</v>
      </c>
      <c r="W885" s="46" t="e">
        <f t="shared" si="225"/>
        <v>#VALUE!</v>
      </c>
      <c r="X885" s="46">
        <f t="shared" si="226"/>
        <v>2</v>
      </c>
      <c r="Y885" s="46">
        <f t="shared" si="227"/>
        <v>0</v>
      </c>
      <c r="Z885" s="46">
        <f t="shared" si="218"/>
        <v>3</v>
      </c>
      <c r="AA885" s="46">
        <f t="shared" si="219"/>
        <v>0</v>
      </c>
      <c r="AB885" s="46">
        <f t="shared" si="220"/>
        <v>3</v>
      </c>
      <c r="AC885" s="48">
        <f>IF(AB885=0,0.93,IF(AB885=1,0.92,IF(AB885=2,0.91,IF(AB885=3,0.9,IF(AB885=4,0.89,IF(AB885=5,0.88,IF(AB885=6,0.87)))))))</f>
        <v>0.9</v>
      </c>
      <c r="AD885" s="48" t="e">
        <f t="shared" si="221"/>
        <v>#VALUE!</v>
      </c>
      <c r="AE885" s="48" t="e">
        <f t="shared" si="222"/>
        <v>#VALUE!</v>
      </c>
      <c r="AF885" s="46" t="e">
        <f t="shared" si="223"/>
        <v>#VALUE!</v>
      </c>
      <c r="AG885" s="128"/>
      <c r="AH885" s="128"/>
      <c r="AI885" s="128"/>
      <c r="AJ885" s="128"/>
      <c r="AK885" s="128"/>
      <c r="AL885" s="128"/>
      <c r="AM885" s="128"/>
      <c r="AN885" s="128"/>
      <c r="AO885" s="128"/>
      <c r="AP885" s="128"/>
      <c r="AQ885" s="191"/>
    </row>
    <row r="886" spans="1:43" s="16" customFormat="1" ht="27.75">
      <c r="A886" s="43">
        <v>879</v>
      </c>
      <c r="B886" s="37" t="s">
        <v>2260</v>
      </c>
      <c r="C886" s="37" t="s">
        <v>227</v>
      </c>
      <c r="D886" s="38" t="s">
        <v>2261</v>
      </c>
      <c r="E886" s="38">
        <v>22</v>
      </c>
      <c r="F886" s="48">
        <v>13.09</v>
      </c>
      <c r="G886" s="46">
        <v>30</v>
      </c>
      <c r="H886" s="46" t="s">
        <v>3372</v>
      </c>
      <c r="I886" s="48">
        <v>10.039999999999999</v>
      </c>
      <c r="J886" s="46">
        <v>30</v>
      </c>
      <c r="K886" s="46" t="s">
        <v>3372</v>
      </c>
      <c r="L886" s="84">
        <f t="shared" si="214"/>
        <v>11.565</v>
      </c>
      <c r="M886" s="38">
        <f t="shared" si="215"/>
        <v>60</v>
      </c>
      <c r="N886" s="38">
        <f t="shared" si="216"/>
        <v>0</v>
      </c>
      <c r="O886" s="38">
        <f t="shared" si="217"/>
        <v>0</v>
      </c>
      <c r="P886" s="48">
        <v>11.22</v>
      </c>
      <c r="Q886" s="46">
        <v>30</v>
      </c>
      <c r="R886" s="46" t="s">
        <v>3372</v>
      </c>
      <c r="S886" s="48">
        <v>14.05</v>
      </c>
      <c r="T886" s="46">
        <v>30</v>
      </c>
      <c r="U886" s="46" t="s">
        <v>3372</v>
      </c>
      <c r="V886" s="48">
        <f t="shared" si="224"/>
        <v>12.635000000000002</v>
      </c>
      <c r="W886" s="46">
        <f t="shared" si="225"/>
        <v>60</v>
      </c>
      <c r="X886" s="46">
        <f t="shared" si="226"/>
        <v>0</v>
      </c>
      <c r="Y886" s="46">
        <f t="shared" si="227"/>
        <v>0</v>
      </c>
      <c r="Z886" s="46">
        <f t="shared" si="218"/>
        <v>0</v>
      </c>
      <c r="AA886" s="46">
        <f t="shared" si="219"/>
        <v>0</v>
      </c>
      <c r="AB886" s="46">
        <f t="shared" si="220"/>
        <v>0</v>
      </c>
      <c r="AC886" s="48">
        <f>IF(AB886=0,1,IF(AB886=1,0.99,IF(AB886=2,0.98,IF(AB886=3,0.97,IF(AB886=4,0.96,IF(AB886=5,0.95,IF(AB886=6,0.94)))))))</f>
        <v>1</v>
      </c>
      <c r="AD886" s="48">
        <f t="shared" si="221"/>
        <v>12.100000000000001</v>
      </c>
      <c r="AE886" s="48">
        <f t="shared" si="222"/>
        <v>12.100000000000001</v>
      </c>
      <c r="AF886" s="46">
        <f t="shared" si="223"/>
        <v>120</v>
      </c>
      <c r="AG886" s="128" t="s">
        <v>3454</v>
      </c>
      <c r="AH886" s="128" t="s">
        <v>3452</v>
      </c>
      <c r="AI886" s="128" t="s">
        <v>3457</v>
      </c>
      <c r="AJ886" s="128" t="s">
        <v>3455</v>
      </c>
      <c r="AK886" s="128" t="s">
        <v>3451</v>
      </c>
      <c r="AL886" s="128" t="s">
        <v>3453</v>
      </c>
      <c r="AM886" s="128" t="s">
        <v>3456</v>
      </c>
      <c r="AN886" s="128" t="s">
        <v>3460</v>
      </c>
      <c r="AO886" s="128" t="s">
        <v>3459</v>
      </c>
      <c r="AP886" s="128" t="s">
        <v>3458</v>
      </c>
      <c r="AQ886" s="191"/>
    </row>
    <row r="887" spans="1:43" s="16" customFormat="1" ht="27.75">
      <c r="A887" s="43">
        <v>880</v>
      </c>
      <c r="B887" s="37" t="s">
        <v>2262</v>
      </c>
      <c r="C887" s="37" t="s">
        <v>2263</v>
      </c>
      <c r="D887" s="38" t="s">
        <v>2264</v>
      </c>
      <c r="E887" s="38">
        <v>22</v>
      </c>
      <c r="F887" s="48">
        <v>10.55</v>
      </c>
      <c r="G887" s="46">
        <v>30</v>
      </c>
      <c r="H887" s="46" t="s">
        <v>3372</v>
      </c>
      <c r="I887" s="48">
        <v>11.31</v>
      </c>
      <c r="J887" s="46">
        <v>30</v>
      </c>
      <c r="K887" s="46" t="s">
        <v>3372</v>
      </c>
      <c r="L887" s="84">
        <f t="shared" si="214"/>
        <v>10.93</v>
      </c>
      <c r="M887" s="38">
        <f t="shared" si="215"/>
        <v>60</v>
      </c>
      <c r="N887" s="38">
        <f t="shared" si="216"/>
        <v>0</v>
      </c>
      <c r="O887" s="38">
        <f t="shared" si="217"/>
        <v>0</v>
      </c>
      <c r="P887" s="48">
        <v>11.28</v>
      </c>
      <c r="Q887" s="46">
        <v>30</v>
      </c>
      <c r="R887" s="46" t="s">
        <v>3372</v>
      </c>
      <c r="S887" s="48">
        <v>11.25</v>
      </c>
      <c r="T887" s="46">
        <v>30</v>
      </c>
      <c r="U887" s="46" t="s">
        <v>3372</v>
      </c>
      <c r="V887" s="48">
        <f t="shared" si="224"/>
        <v>11.265000000000001</v>
      </c>
      <c r="W887" s="46">
        <f t="shared" si="225"/>
        <v>60</v>
      </c>
      <c r="X887" s="46">
        <f t="shared" si="226"/>
        <v>0</v>
      </c>
      <c r="Y887" s="46">
        <f t="shared" si="227"/>
        <v>0</v>
      </c>
      <c r="Z887" s="46">
        <f t="shared" si="218"/>
        <v>0</v>
      </c>
      <c r="AA887" s="46">
        <f t="shared" si="219"/>
        <v>0</v>
      </c>
      <c r="AB887" s="46">
        <f t="shared" si="220"/>
        <v>0</v>
      </c>
      <c r="AC887" s="48">
        <f>IF(AB887=0,1,IF(AB887=1,0.99,IF(AB887=2,0.98,IF(AB887=3,0.97,IF(AB887=4,0.96,IF(AB887=5,0.95,IF(AB887=6,0.94)))))))</f>
        <v>1</v>
      </c>
      <c r="AD887" s="48">
        <f t="shared" si="221"/>
        <v>11.0975</v>
      </c>
      <c r="AE887" s="48">
        <f t="shared" si="222"/>
        <v>11.0975</v>
      </c>
      <c r="AF887" s="46">
        <f t="shared" si="223"/>
        <v>120</v>
      </c>
      <c r="AG887" s="128" t="s">
        <v>3456</v>
      </c>
      <c r="AH887" s="128" t="s">
        <v>3452</v>
      </c>
      <c r="AI887" s="128" t="s">
        <v>3451</v>
      </c>
      <c r="AJ887" s="128" t="s">
        <v>3453</v>
      </c>
      <c r="AK887" s="128" t="s">
        <v>3455</v>
      </c>
      <c r="AL887" s="128" t="s">
        <v>3454</v>
      </c>
      <c r="AM887" s="128" t="s">
        <v>3457</v>
      </c>
      <c r="AN887" s="128" t="s">
        <v>3460</v>
      </c>
      <c r="AO887" s="128" t="s">
        <v>3458</v>
      </c>
      <c r="AP887" s="128" t="s">
        <v>3459</v>
      </c>
      <c r="AQ887" s="191"/>
    </row>
    <row r="888" spans="1:43" s="16" customFormat="1" ht="27.75">
      <c r="A888" s="43">
        <v>881</v>
      </c>
      <c r="B888" s="37" t="s">
        <v>2265</v>
      </c>
      <c r="C888" s="37" t="s">
        <v>189</v>
      </c>
      <c r="D888" s="38" t="s">
        <v>2266</v>
      </c>
      <c r="E888" s="38">
        <v>22</v>
      </c>
      <c r="F888" s="48">
        <v>10.77</v>
      </c>
      <c r="G888" s="46">
        <v>30</v>
      </c>
      <c r="H888" s="46" t="s">
        <v>3373</v>
      </c>
      <c r="I888" s="48">
        <v>10</v>
      </c>
      <c r="J888" s="46">
        <v>30</v>
      </c>
      <c r="K888" s="46" t="s">
        <v>3372</v>
      </c>
      <c r="L888" s="84">
        <f t="shared" si="214"/>
        <v>10.385</v>
      </c>
      <c r="M888" s="38">
        <f t="shared" si="215"/>
        <v>60</v>
      </c>
      <c r="N888" s="38">
        <f t="shared" si="216"/>
        <v>1</v>
      </c>
      <c r="O888" s="38">
        <f t="shared" si="217"/>
        <v>0</v>
      </c>
      <c r="P888" s="48">
        <v>10.199999999999999</v>
      </c>
      <c r="Q888" s="46">
        <v>30</v>
      </c>
      <c r="R888" s="46" t="s">
        <v>3373</v>
      </c>
      <c r="S888" s="48">
        <v>12.88</v>
      </c>
      <c r="T888" s="46">
        <v>30</v>
      </c>
      <c r="U888" s="46" t="s">
        <v>3372</v>
      </c>
      <c r="V888" s="48">
        <f t="shared" si="224"/>
        <v>11.54</v>
      </c>
      <c r="W888" s="46">
        <f t="shared" si="225"/>
        <v>60</v>
      </c>
      <c r="X888" s="46">
        <f t="shared" si="226"/>
        <v>1</v>
      </c>
      <c r="Y888" s="46">
        <f t="shared" si="227"/>
        <v>0</v>
      </c>
      <c r="Z888" s="46">
        <f t="shared" si="218"/>
        <v>2</v>
      </c>
      <c r="AA888" s="46">
        <f t="shared" si="219"/>
        <v>0</v>
      </c>
      <c r="AB888" s="46">
        <f t="shared" si="220"/>
        <v>2</v>
      </c>
      <c r="AC888" s="48">
        <f>IF(AB888=0,1,IF(AB888=1,0.99,IF(AB888=2,0.98,IF(AB888=3,0.97,IF(AB888=4,0.96,IF(AB888=5,0.95,IF(AB888=6,0.94)))))))</f>
        <v>0.98</v>
      </c>
      <c r="AD888" s="48">
        <f t="shared" si="221"/>
        <v>10.962499999999999</v>
      </c>
      <c r="AE888" s="48">
        <f t="shared" si="222"/>
        <v>10.743249999999998</v>
      </c>
      <c r="AF888" s="46">
        <f t="shared" si="223"/>
        <v>120</v>
      </c>
      <c r="AG888" s="128" t="s">
        <v>3453</v>
      </c>
      <c r="AH888" s="128" t="s">
        <v>3456</v>
      </c>
      <c r="AI888" s="128" t="s">
        <v>3452</v>
      </c>
      <c r="AJ888" s="128" t="s">
        <v>3451</v>
      </c>
      <c r="AK888" s="128" t="s">
        <v>3457</v>
      </c>
      <c r="AL888" s="128" t="s">
        <v>3455</v>
      </c>
      <c r="AM888" s="128" t="s">
        <v>3454</v>
      </c>
      <c r="AN888" s="128" t="s">
        <v>3460</v>
      </c>
      <c r="AO888" s="128" t="s">
        <v>3458</v>
      </c>
      <c r="AP888" s="128" t="s">
        <v>3459</v>
      </c>
      <c r="AQ888" s="191"/>
    </row>
    <row r="889" spans="1:43" s="16" customFormat="1" ht="27.75">
      <c r="A889" s="43">
        <v>882</v>
      </c>
      <c r="B889" s="44" t="s">
        <v>2267</v>
      </c>
      <c r="C889" s="44" t="s">
        <v>769</v>
      </c>
      <c r="D889" s="45" t="s">
        <v>2268</v>
      </c>
      <c r="E889" s="38">
        <v>22</v>
      </c>
      <c r="F889" s="48">
        <v>8.77</v>
      </c>
      <c r="G889" s="46">
        <v>13</v>
      </c>
      <c r="H889" s="46" t="s">
        <v>3373</v>
      </c>
      <c r="I889" s="48">
        <v>11.23</v>
      </c>
      <c r="J889" s="46">
        <v>30</v>
      </c>
      <c r="K889" s="46" t="s">
        <v>3373</v>
      </c>
      <c r="L889" s="84">
        <f t="shared" si="214"/>
        <v>10</v>
      </c>
      <c r="M889" s="38">
        <f t="shared" si="215"/>
        <v>60</v>
      </c>
      <c r="N889" s="38">
        <f t="shared" si="216"/>
        <v>2</v>
      </c>
      <c r="O889" s="38">
        <f t="shared" si="217"/>
        <v>1</v>
      </c>
      <c r="P889" s="48">
        <v>7.4</v>
      </c>
      <c r="Q889" s="46">
        <v>6</v>
      </c>
      <c r="R889" s="46" t="s">
        <v>3373</v>
      </c>
      <c r="S889" s="48">
        <v>9.4499999999999993</v>
      </c>
      <c r="T889" s="46">
        <v>23</v>
      </c>
      <c r="U889" s="46" t="s">
        <v>3373</v>
      </c>
      <c r="V889" s="48">
        <f t="shared" si="224"/>
        <v>8.4250000000000007</v>
      </c>
      <c r="W889" s="46">
        <f t="shared" si="225"/>
        <v>29</v>
      </c>
      <c r="X889" s="46">
        <f t="shared" si="226"/>
        <v>2</v>
      </c>
      <c r="Y889" s="46">
        <f t="shared" si="227"/>
        <v>1</v>
      </c>
      <c r="Z889" s="46">
        <f t="shared" si="218"/>
        <v>4</v>
      </c>
      <c r="AA889" s="46">
        <f t="shared" si="219"/>
        <v>2</v>
      </c>
      <c r="AB889" s="46">
        <f t="shared" si="220"/>
        <v>6</v>
      </c>
      <c r="AC889" s="48">
        <f>IF(AB889=0,1,IF(AB889=1,0.99,IF(AB889=2,0.98,IF(AB889=3,0.97,IF(AB889=4,0.96,IF(AB889=5,0.95,IF(AB889=6,0.94)))))))</f>
        <v>0.94</v>
      </c>
      <c r="AD889" s="48">
        <f t="shared" si="221"/>
        <v>9.2125000000000004</v>
      </c>
      <c r="AE889" s="48">
        <f t="shared" si="222"/>
        <v>8.6597500000000007</v>
      </c>
      <c r="AF889" s="46">
        <f t="shared" si="223"/>
        <v>89</v>
      </c>
      <c r="AG889" s="128" t="s">
        <v>3456</v>
      </c>
      <c r="AH889" s="128" t="s">
        <v>3455</v>
      </c>
      <c r="AI889" s="128" t="s">
        <v>3457</v>
      </c>
      <c r="AJ889" s="128" t="s">
        <v>3460</v>
      </c>
      <c r="AK889" s="128" t="s">
        <v>3452</v>
      </c>
      <c r="AL889" s="128" t="s">
        <v>3454</v>
      </c>
      <c r="AM889" s="128" t="s">
        <v>3451</v>
      </c>
      <c r="AN889" s="128" t="s">
        <v>3453</v>
      </c>
      <c r="AO889" s="128" t="s">
        <v>3459</v>
      </c>
      <c r="AP889" s="128" t="s">
        <v>3458</v>
      </c>
      <c r="AQ889" s="191"/>
    </row>
    <row r="890" spans="1:43" s="16" customFormat="1" ht="27.75">
      <c r="A890" s="43">
        <v>883</v>
      </c>
      <c r="B890" s="44" t="s">
        <v>2269</v>
      </c>
      <c r="C890" s="44" t="s">
        <v>2270</v>
      </c>
      <c r="D890" s="45" t="s">
        <v>2271</v>
      </c>
      <c r="E890" s="38">
        <v>22</v>
      </c>
      <c r="F890" s="48">
        <v>8.5</v>
      </c>
      <c r="G890" s="46">
        <v>7</v>
      </c>
      <c r="H890" s="46" t="s">
        <v>3373</v>
      </c>
      <c r="I890" s="48">
        <v>11.5</v>
      </c>
      <c r="J890" s="46">
        <v>30</v>
      </c>
      <c r="K890" s="46" t="s">
        <v>3373</v>
      </c>
      <c r="L890" s="84">
        <f t="shared" si="214"/>
        <v>10</v>
      </c>
      <c r="M890" s="38">
        <f t="shared" si="215"/>
        <v>60</v>
      </c>
      <c r="N890" s="38">
        <f t="shared" si="216"/>
        <v>2</v>
      </c>
      <c r="O890" s="38">
        <f t="shared" si="217"/>
        <v>1</v>
      </c>
      <c r="P890" s="48">
        <v>12.66</v>
      </c>
      <c r="Q890" s="46">
        <v>30</v>
      </c>
      <c r="R890" s="46" t="s">
        <v>3372</v>
      </c>
      <c r="S890" s="48">
        <v>12.74</v>
      </c>
      <c r="T890" s="46">
        <v>30</v>
      </c>
      <c r="U890" s="46" t="s">
        <v>3372</v>
      </c>
      <c r="V890" s="48">
        <f t="shared" si="224"/>
        <v>12.7</v>
      </c>
      <c r="W890" s="46">
        <f t="shared" si="225"/>
        <v>60</v>
      </c>
      <c r="X890" s="46">
        <f t="shared" si="226"/>
        <v>0</v>
      </c>
      <c r="Y890" s="46">
        <f t="shared" si="227"/>
        <v>0</v>
      </c>
      <c r="Z890" s="46">
        <f t="shared" si="218"/>
        <v>2</v>
      </c>
      <c r="AA890" s="46">
        <f t="shared" si="219"/>
        <v>1</v>
      </c>
      <c r="AB890" s="46">
        <f t="shared" si="220"/>
        <v>3</v>
      </c>
      <c r="AC890" s="48">
        <f>IF(AB890=0,1,IF(AB890=1,0.99,IF(AB890=2,0.98,IF(AB890=3,0.97,IF(AB890=4,0.96,IF(AB890=5,0.95,IF(AB890=6,0.94)))))))</f>
        <v>0.97</v>
      </c>
      <c r="AD890" s="48">
        <f t="shared" si="221"/>
        <v>11.35</v>
      </c>
      <c r="AE890" s="48">
        <f t="shared" si="222"/>
        <v>11.009499999999999</v>
      </c>
      <c r="AF890" s="46">
        <f t="shared" si="223"/>
        <v>120</v>
      </c>
      <c r="AG890" s="128" t="s">
        <v>3453</v>
      </c>
      <c r="AH890" s="128" t="s">
        <v>3451</v>
      </c>
      <c r="AI890" s="128" t="s">
        <v>3456</v>
      </c>
      <c r="AJ890" s="128" t="s">
        <v>3455</v>
      </c>
      <c r="AK890" s="128" t="s">
        <v>3452</v>
      </c>
      <c r="AL890" s="128" t="s">
        <v>3454</v>
      </c>
      <c r="AM890" s="128" t="s">
        <v>3457</v>
      </c>
      <c r="AN890" s="128" t="s">
        <v>3460</v>
      </c>
      <c r="AO890" s="128" t="s">
        <v>3458</v>
      </c>
      <c r="AP890" s="128" t="s">
        <v>3459</v>
      </c>
      <c r="AQ890" s="191"/>
    </row>
    <row r="891" spans="1:43" s="16" customFormat="1" ht="27.75">
      <c r="A891" s="43">
        <v>884</v>
      </c>
      <c r="B891" s="37" t="s">
        <v>805</v>
      </c>
      <c r="C891" s="37" t="s">
        <v>2272</v>
      </c>
      <c r="D891" s="45" t="s">
        <v>2273</v>
      </c>
      <c r="E891" s="38">
        <v>22</v>
      </c>
      <c r="F891" s="48">
        <v>10.77</v>
      </c>
      <c r="G891" s="46">
        <v>30</v>
      </c>
      <c r="H891" s="46" t="s">
        <v>3372</v>
      </c>
      <c r="I891" s="48">
        <v>10</v>
      </c>
      <c r="J891" s="46">
        <v>30</v>
      </c>
      <c r="K891" s="46" t="s">
        <v>3373</v>
      </c>
      <c r="L891" s="84">
        <f t="shared" si="214"/>
        <v>10.385</v>
      </c>
      <c r="M891" s="38">
        <f t="shared" si="215"/>
        <v>60</v>
      </c>
      <c r="N891" s="38">
        <f t="shared" si="216"/>
        <v>1</v>
      </c>
      <c r="O891" s="38">
        <f t="shared" si="217"/>
        <v>0</v>
      </c>
      <c r="P891" s="48">
        <v>9</v>
      </c>
      <c r="Q891" s="46">
        <v>10</v>
      </c>
      <c r="R891" s="46" t="s">
        <v>3373</v>
      </c>
      <c r="S891" s="48">
        <v>10.18</v>
      </c>
      <c r="T891" s="46">
        <v>30</v>
      </c>
      <c r="U891" s="46" t="s">
        <v>3372</v>
      </c>
      <c r="V891" s="48">
        <f t="shared" si="224"/>
        <v>9.59</v>
      </c>
      <c r="W891" s="46">
        <f t="shared" si="225"/>
        <v>40</v>
      </c>
      <c r="X891" s="46">
        <f t="shared" si="226"/>
        <v>1</v>
      </c>
      <c r="Y891" s="46">
        <f t="shared" si="227"/>
        <v>1</v>
      </c>
      <c r="Z891" s="46">
        <f t="shared" si="218"/>
        <v>2</v>
      </c>
      <c r="AA891" s="46">
        <f t="shared" si="219"/>
        <v>1</v>
      </c>
      <c r="AB891" s="46">
        <f t="shared" si="220"/>
        <v>3</v>
      </c>
      <c r="AC891" s="48">
        <f>IF(AB891=0,0.93,IF(AB891=1,0.92,IF(AB891=2,0.91,IF(AB891=3,0.9,IF(AB891=4,0.89,IF(AB891=5,0.88,IF(AB891=6,0.87)))))))</f>
        <v>0.9</v>
      </c>
      <c r="AD891" s="48">
        <f t="shared" si="221"/>
        <v>9.9875000000000007</v>
      </c>
      <c r="AE891" s="48">
        <f t="shared" si="222"/>
        <v>8.9887500000000014</v>
      </c>
      <c r="AF891" s="46">
        <f t="shared" si="223"/>
        <v>100</v>
      </c>
      <c r="AG891" s="128" t="s">
        <v>3456</v>
      </c>
      <c r="AH891" s="128" t="s">
        <v>3459</v>
      </c>
      <c r="AI891" s="128" t="s">
        <v>3457</v>
      </c>
      <c r="AJ891" s="128" t="s">
        <v>3452</v>
      </c>
      <c r="AK891" s="128" t="s">
        <v>3453</v>
      </c>
      <c r="AL891" s="128" t="s">
        <v>3451</v>
      </c>
      <c r="AM891" s="128" t="s">
        <v>3458</v>
      </c>
      <c r="AN891" s="128" t="s">
        <v>3460</v>
      </c>
      <c r="AO891" s="128" t="s">
        <v>3454</v>
      </c>
      <c r="AP891" s="128" t="s">
        <v>3455</v>
      </c>
      <c r="AQ891" s="191"/>
    </row>
    <row r="892" spans="1:43" s="16" customFormat="1" ht="27.75">
      <c r="A892" s="43">
        <v>885</v>
      </c>
      <c r="B892" s="44" t="s">
        <v>2274</v>
      </c>
      <c r="C892" s="44" t="s">
        <v>2275</v>
      </c>
      <c r="D892" s="45" t="s">
        <v>2276</v>
      </c>
      <c r="E892" s="38">
        <v>22</v>
      </c>
      <c r="F892" s="48">
        <v>10.81</v>
      </c>
      <c r="G892" s="46">
        <v>30</v>
      </c>
      <c r="H892" s="46" t="s">
        <v>3372</v>
      </c>
      <c r="I892" s="48">
        <v>9.35</v>
      </c>
      <c r="J892" s="46">
        <v>12</v>
      </c>
      <c r="K892" s="46" t="s">
        <v>3373</v>
      </c>
      <c r="L892" s="84">
        <f t="shared" si="214"/>
        <v>10.08</v>
      </c>
      <c r="M892" s="38">
        <f t="shared" si="215"/>
        <v>60</v>
      </c>
      <c r="N892" s="38">
        <f t="shared" si="216"/>
        <v>1</v>
      </c>
      <c r="O892" s="38">
        <f t="shared" si="217"/>
        <v>1</v>
      </c>
      <c r="P892" s="48">
        <v>7.94</v>
      </c>
      <c r="Q892" s="46">
        <v>7</v>
      </c>
      <c r="R892" s="46" t="s">
        <v>3373</v>
      </c>
      <c r="S892" s="48">
        <v>12.06</v>
      </c>
      <c r="T892" s="46">
        <v>30</v>
      </c>
      <c r="U892" s="46" t="s">
        <v>3373</v>
      </c>
      <c r="V892" s="48">
        <f t="shared" si="224"/>
        <v>10</v>
      </c>
      <c r="W892" s="46">
        <f t="shared" si="225"/>
        <v>60</v>
      </c>
      <c r="X892" s="46">
        <f t="shared" si="226"/>
        <v>2</v>
      </c>
      <c r="Y892" s="46">
        <f t="shared" si="227"/>
        <v>1</v>
      </c>
      <c r="Z892" s="46">
        <f t="shared" si="218"/>
        <v>3</v>
      </c>
      <c r="AA892" s="46">
        <f t="shared" si="219"/>
        <v>2</v>
      </c>
      <c r="AB892" s="46">
        <f t="shared" si="220"/>
        <v>5</v>
      </c>
      <c r="AC892" s="48">
        <f>IF(AB892=0,0.93,IF(AB892=1,0.92,IF(AB892=2,0.91,IF(AB892=3,0.9,IF(AB892=4,0.89,IF(AB892=5,0.88,IF(AB892=6,0.87)))))))</f>
        <v>0.88</v>
      </c>
      <c r="AD892" s="48">
        <f t="shared" si="221"/>
        <v>10.039999999999999</v>
      </c>
      <c r="AE892" s="48">
        <f t="shared" si="222"/>
        <v>8.8351999999999986</v>
      </c>
      <c r="AF892" s="46">
        <f t="shared" si="223"/>
        <v>120</v>
      </c>
      <c r="AG892" s="128" t="s">
        <v>3456</v>
      </c>
      <c r="AH892" s="128" t="s">
        <v>3452</v>
      </c>
      <c r="AI892" s="128" t="s">
        <v>3454</v>
      </c>
      <c r="AJ892" s="128" t="s">
        <v>3460</v>
      </c>
      <c r="AK892" s="128" t="s">
        <v>3457</v>
      </c>
      <c r="AL892" s="128" t="s">
        <v>3451</v>
      </c>
      <c r="AM892" s="128" t="s">
        <v>3453</v>
      </c>
      <c r="AN892" s="128" t="s">
        <v>3455</v>
      </c>
      <c r="AO892" s="128" t="s">
        <v>3459</v>
      </c>
      <c r="AP892" s="128" t="s">
        <v>3458</v>
      </c>
      <c r="AQ892" s="191"/>
    </row>
    <row r="893" spans="1:43" s="16" customFormat="1" ht="27.75">
      <c r="A893" s="43">
        <v>886</v>
      </c>
      <c r="B893" s="37" t="s">
        <v>2277</v>
      </c>
      <c r="C893" s="37" t="s">
        <v>609</v>
      </c>
      <c r="D893" s="45" t="s">
        <v>2278</v>
      </c>
      <c r="E893" s="38">
        <v>22</v>
      </c>
      <c r="F893" s="48">
        <v>10</v>
      </c>
      <c r="G893" s="46">
        <v>30</v>
      </c>
      <c r="H893" s="46" t="s">
        <v>3373</v>
      </c>
      <c r="I893" s="48">
        <v>10</v>
      </c>
      <c r="J893" s="46">
        <v>30</v>
      </c>
      <c r="K893" s="46" t="s">
        <v>3373</v>
      </c>
      <c r="L893" s="84">
        <f t="shared" si="214"/>
        <v>10</v>
      </c>
      <c r="M893" s="38">
        <f t="shared" si="215"/>
        <v>60</v>
      </c>
      <c r="N893" s="38">
        <f t="shared" si="216"/>
        <v>2</v>
      </c>
      <c r="O893" s="38">
        <f t="shared" si="217"/>
        <v>0</v>
      </c>
      <c r="P893" s="48">
        <v>10.029999999999999</v>
      </c>
      <c r="Q893" s="46">
        <v>30</v>
      </c>
      <c r="R893" s="46" t="s">
        <v>3373</v>
      </c>
      <c r="S893" s="48">
        <v>11.43</v>
      </c>
      <c r="T893" s="46">
        <v>30</v>
      </c>
      <c r="U893" s="46" t="s">
        <v>3372</v>
      </c>
      <c r="V893" s="48">
        <f t="shared" si="224"/>
        <v>10.73</v>
      </c>
      <c r="W893" s="46">
        <f t="shared" si="225"/>
        <v>60</v>
      </c>
      <c r="X893" s="46">
        <f t="shared" si="226"/>
        <v>1</v>
      </c>
      <c r="Y893" s="46">
        <f t="shared" si="227"/>
        <v>0</v>
      </c>
      <c r="Z893" s="46">
        <f t="shared" si="218"/>
        <v>3</v>
      </c>
      <c r="AA893" s="46">
        <f t="shared" si="219"/>
        <v>0</v>
      </c>
      <c r="AB893" s="46">
        <f t="shared" si="220"/>
        <v>3</v>
      </c>
      <c r="AC893" s="48">
        <f>IF(AB893=0,0.86,IF(AB893=1,0.85,IF(AB893=2,0.84,IF(AB893=3,0.83,IF(AB893=4,0.82,IF(AB893=5,0.81,IF(AB893=6,0.8)))))))</f>
        <v>0.83</v>
      </c>
      <c r="AD893" s="48">
        <f t="shared" si="221"/>
        <v>10.365</v>
      </c>
      <c r="AE893" s="48">
        <f t="shared" si="222"/>
        <v>8.6029499999999999</v>
      </c>
      <c r="AF893" s="46">
        <f t="shared" si="223"/>
        <v>120</v>
      </c>
      <c r="AG893" s="128" t="s">
        <v>3460</v>
      </c>
      <c r="AH893" s="128" t="s">
        <v>3457</v>
      </c>
      <c r="AI893" s="128" t="s">
        <v>3456</v>
      </c>
      <c r="AJ893" s="128" t="s">
        <v>3452</v>
      </c>
      <c r="AK893" s="128" t="s">
        <v>3454</v>
      </c>
      <c r="AL893" s="128" t="s">
        <v>3459</v>
      </c>
      <c r="AM893" s="128" t="s">
        <v>3451</v>
      </c>
      <c r="AN893" s="128" t="s">
        <v>3455</v>
      </c>
      <c r="AO893" s="128" t="s">
        <v>3453</v>
      </c>
      <c r="AP893" s="128" t="s">
        <v>3458</v>
      </c>
      <c r="AQ893" s="191"/>
    </row>
    <row r="894" spans="1:43" s="16" customFormat="1" ht="27.75">
      <c r="A894" s="43">
        <v>887</v>
      </c>
      <c r="B894" s="44" t="s">
        <v>2279</v>
      </c>
      <c r="C894" s="44" t="s">
        <v>2280</v>
      </c>
      <c r="D894" s="45" t="s">
        <v>2281</v>
      </c>
      <c r="E894" s="38">
        <v>22</v>
      </c>
      <c r="F894" s="48">
        <v>10.33</v>
      </c>
      <c r="G894" s="46">
        <v>30</v>
      </c>
      <c r="H894" s="46" t="s">
        <v>3372</v>
      </c>
      <c r="I894" s="48">
        <v>10.039999999999999</v>
      </c>
      <c r="J894" s="46">
        <v>30</v>
      </c>
      <c r="K894" s="46" t="s">
        <v>3373</v>
      </c>
      <c r="L894" s="84">
        <f t="shared" si="214"/>
        <v>10.184999999999999</v>
      </c>
      <c r="M894" s="38">
        <f t="shared" si="215"/>
        <v>60</v>
      </c>
      <c r="N894" s="38">
        <f t="shared" si="216"/>
        <v>1</v>
      </c>
      <c r="O894" s="38">
        <f t="shared" si="217"/>
        <v>0</v>
      </c>
      <c r="P894" s="48">
        <v>8.9600000000000009</v>
      </c>
      <c r="Q894" s="46">
        <v>10</v>
      </c>
      <c r="R894" s="46" t="s">
        <v>3373</v>
      </c>
      <c r="S894" s="48">
        <v>11.76</v>
      </c>
      <c r="T894" s="46">
        <v>30</v>
      </c>
      <c r="U894" s="46" t="s">
        <v>3372</v>
      </c>
      <c r="V894" s="48">
        <f t="shared" si="224"/>
        <v>10.36</v>
      </c>
      <c r="W894" s="46">
        <f t="shared" si="225"/>
        <v>60</v>
      </c>
      <c r="X894" s="46">
        <f t="shared" si="226"/>
        <v>1</v>
      </c>
      <c r="Y894" s="46">
        <f t="shared" si="227"/>
        <v>1</v>
      </c>
      <c r="Z894" s="46">
        <f t="shared" si="218"/>
        <v>2</v>
      </c>
      <c r="AA894" s="46">
        <f t="shared" si="219"/>
        <v>1</v>
      </c>
      <c r="AB894" s="46">
        <f t="shared" si="220"/>
        <v>3</v>
      </c>
      <c r="AC894" s="48">
        <f>IF(AB894=0,0.93,IF(AB894=1,0.92,IF(AB894=2,0.91,IF(AB894=3,0.9,IF(AB894=4,0.89,IF(AB894=5,0.88,IF(AB894=6,0.87)))))))</f>
        <v>0.9</v>
      </c>
      <c r="AD894" s="48">
        <f t="shared" si="221"/>
        <v>10.272499999999999</v>
      </c>
      <c r="AE894" s="48">
        <f t="shared" si="222"/>
        <v>9.2452499999999986</v>
      </c>
      <c r="AF894" s="46">
        <f t="shared" si="223"/>
        <v>120</v>
      </c>
      <c r="AG894" s="128" t="s">
        <v>3457</v>
      </c>
      <c r="AH894" s="128" t="s">
        <v>3456</v>
      </c>
      <c r="AI894" s="128" t="s">
        <v>3454</v>
      </c>
      <c r="AJ894" s="128" t="s">
        <v>3452</v>
      </c>
      <c r="AK894" s="128" t="s">
        <v>3451</v>
      </c>
      <c r="AL894" s="128" t="s">
        <v>3453</v>
      </c>
      <c r="AM894" s="128" t="s">
        <v>3455</v>
      </c>
      <c r="AN894" s="128" t="s">
        <v>3460</v>
      </c>
      <c r="AO894" s="128" t="s">
        <v>3459</v>
      </c>
      <c r="AP894" s="128" t="s">
        <v>3458</v>
      </c>
      <c r="AQ894" s="191"/>
    </row>
    <row r="895" spans="1:43" s="16" customFormat="1" ht="27.75">
      <c r="A895" s="43">
        <v>888</v>
      </c>
      <c r="B895" s="65" t="s">
        <v>2282</v>
      </c>
      <c r="C895" s="65" t="s">
        <v>2283</v>
      </c>
      <c r="D895" s="45" t="s">
        <v>2284</v>
      </c>
      <c r="E895" s="38">
        <v>23</v>
      </c>
      <c r="F895" s="48">
        <v>10.73</v>
      </c>
      <c r="G895" s="46">
        <v>30</v>
      </c>
      <c r="H895" s="46" t="s">
        <v>3372</v>
      </c>
      <c r="I895" s="48">
        <v>12.01</v>
      </c>
      <c r="J895" s="46">
        <v>30</v>
      </c>
      <c r="K895" s="46" t="s">
        <v>3372</v>
      </c>
      <c r="L895" s="84">
        <f t="shared" si="214"/>
        <v>11.370000000000001</v>
      </c>
      <c r="M895" s="38">
        <f t="shared" si="215"/>
        <v>60</v>
      </c>
      <c r="N895" s="38">
        <f t="shared" si="216"/>
        <v>0</v>
      </c>
      <c r="O895" s="38">
        <f t="shared" si="217"/>
        <v>0</v>
      </c>
      <c r="P895" s="48">
        <v>11.36</v>
      </c>
      <c r="Q895" s="46">
        <v>30</v>
      </c>
      <c r="R895" s="46" t="s">
        <v>3372</v>
      </c>
      <c r="S895" s="48">
        <v>11.88</v>
      </c>
      <c r="T895" s="46">
        <v>30</v>
      </c>
      <c r="U895" s="46" t="s">
        <v>3372</v>
      </c>
      <c r="V895" s="48">
        <f t="shared" si="224"/>
        <v>11.620000000000001</v>
      </c>
      <c r="W895" s="46">
        <f t="shared" si="225"/>
        <v>60</v>
      </c>
      <c r="X895" s="46">
        <f t="shared" si="226"/>
        <v>0</v>
      </c>
      <c r="Y895" s="46">
        <f t="shared" si="227"/>
        <v>0</v>
      </c>
      <c r="Z895" s="46">
        <f t="shared" si="218"/>
        <v>0</v>
      </c>
      <c r="AA895" s="46">
        <f t="shared" si="219"/>
        <v>0</v>
      </c>
      <c r="AB895" s="46">
        <f t="shared" si="220"/>
        <v>0</v>
      </c>
      <c r="AC895" s="48">
        <f>IF(AB895=0,1,IF(AB895=1,0.99,IF(AB895=2,0.98,IF(AB895=3,0.97,IF(AB895=4,0.96,IF(AB895=5,0.95,IF(AB895=6,0.94)))))))</f>
        <v>1</v>
      </c>
      <c r="AD895" s="48">
        <f t="shared" si="221"/>
        <v>11.495000000000001</v>
      </c>
      <c r="AE895" s="48">
        <f t="shared" si="222"/>
        <v>11.495000000000001</v>
      </c>
      <c r="AF895" s="46">
        <f t="shared" si="223"/>
        <v>120</v>
      </c>
      <c r="AG895" s="128" t="s">
        <v>3453</v>
      </c>
      <c r="AH895" s="128" t="s">
        <v>3451</v>
      </c>
      <c r="AI895" s="128" t="s">
        <v>3452</v>
      </c>
      <c r="AJ895" s="128" t="s">
        <v>3456</v>
      </c>
      <c r="AK895" s="128" t="s">
        <v>3454</v>
      </c>
      <c r="AL895" s="128" t="s">
        <v>3457</v>
      </c>
      <c r="AM895" s="128" t="s">
        <v>3455</v>
      </c>
      <c r="AN895" s="128" t="s">
        <v>3459</v>
      </c>
      <c r="AO895" s="128" t="s">
        <v>3460</v>
      </c>
      <c r="AP895" s="128" t="s">
        <v>3458</v>
      </c>
      <c r="AQ895" s="191"/>
    </row>
    <row r="896" spans="1:43" s="16" customFormat="1" ht="27.75">
      <c r="A896" s="43">
        <v>889</v>
      </c>
      <c r="B896" s="65" t="s">
        <v>2285</v>
      </c>
      <c r="C896" s="65" t="s">
        <v>2286</v>
      </c>
      <c r="D896" s="45" t="s">
        <v>2287</v>
      </c>
      <c r="E896" s="38">
        <v>23</v>
      </c>
      <c r="F896" s="48">
        <v>10.81</v>
      </c>
      <c r="G896" s="46">
        <v>30</v>
      </c>
      <c r="H896" s="46" t="s">
        <v>3372</v>
      </c>
      <c r="I896" s="48">
        <v>9.36</v>
      </c>
      <c r="J896" s="46">
        <v>12</v>
      </c>
      <c r="K896" s="46" t="s">
        <v>3373</v>
      </c>
      <c r="L896" s="84">
        <f t="shared" si="214"/>
        <v>10.085000000000001</v>
      </c>
      <c r="M896" s="38">
        <f t="shared" si="215"/>
        <v>60</v>
      </c>
      <c r="N896" s="38">
        <f t="shared" si="216"/>
        <v>1</v>
      </c>
      <c r="O896" s="38">
        <f t="shared" si="217"/>
        <v>1</v>
      </c>
      <c r="P896" s="48">
        <v>9.86</v>
      </c>
      <c r="Q896" s="46">
        <v>16</v>
      </c>
      <c r="R896" s="46" t="s">
        <v>3373</v>
      </c>
      <c r="S896" s="48">
        <v>11.04</v>
      </c>
      <c r="T896" s="46">
        <v>30</v>
      </c>
      <c r="U896" s="46" t="s">
        <v>3372</v>
      </c>
      <c r="V896" s="48">
        <f t="shared" si="224"/>
        <v>10.45</v>
      </c>
      <c r="W896" s="46">
        <f t="shared" si="225"/>
        <v>60</v>
      </c>
      <c r="X896" s="46">
        <f t="shared" si="226"/>
        <v>1</v>
      </c>
      <c r="Y896" s="46">
        <f t="shared" si="227"/>
        <v>1</v>
      </c>
      <c r="Z896" s="46">
        <f t="shared" si="218"/>
        <v>2</v>
      </c>
      <c r="AA896" s="46">
        <f t="shared" si="219"/>
        <v>2</v>
      </c>
      <c r="AB896" s="46">
        <f t="shared" si="220"/>
        <v>4</v>
      </c>
      <c r="AC896" s="48">
        <f>IF(AB896=0,1,IF(AB896=1,0.99,IF(AB896=2,0.98,IF(AB896=3,0.97,IF(AB896=4,0.96,IF(AB896=5,0.95,IF(AB896=6,0.94)))))))</f>
        <v>0.96</v>
      </c>
      <c r="AD896" s="48">
        <f t="shared" si="221"/>
        <v>10.2675</v>
      </c>
      <c r="AE896" s="48">
        <f t="shared" si="222"/>
        <v>9.8567999999999998</v>
      </c>
      <c r="AF896" s="46">
        <f t="shared" si="223"/>
        <v>120</v>
      </c>
      <c r="AG896" s="128" t="s">
        <v>3453</v>
      </c>
      <c r="AH896" s="128" t="s">
        <v>3451</v>
      </c>
      <c r="AI896" s="128" t="s">
        <v>3457</v>
      </c>
      <c r="AJ896" s="128" t="s">
        <v>3456</v>
      </c>
      <c r="AK896" s="128" t="s">
        <v>3452</v>
      </c>
      <c r="AL896" s="128" t="s">
        <v>3454</v>
      </c>
      <c r="AM896" s="128" t="s">
        <v>3455</v>
      </c>
      <c r="AN896" s="128" t="s">
        <v>3460</v>
      </c>
      <c r="AO896" s="128" t="s">
        <v>3459</v>
      </c>
      <c r="AP896" s="128" t="s">
        <v>3458</v>
      </c>
      <c r="AQ896" s="191"/>
    </row>
    <row r="897" spans="1:43" s="16" customFormat="1" ht="27.75">
      <c r="A897" s="43">
        <v>890</v>
      </c>
      <c r="B897" s="72" t="s">
        <v>2288</v>
      </c>
      <c r="C897" s="72" t="s">
        <v>2289</v>
      </c>
      <c r="D897" s="45" t="s">
        <v>2290</v>
      </c>
      <c r="E897" s="38">
        <v>23</v>
      </c>
      <c r="F897" s="48">
        <v>10.88</v>
      </c>
      <c r="G897" s="46">
        <v>30</v>
      </c>
      <c r="H897" s="46" t="s">
        <v>3373</v>
      </c>
      <c r="I897" s="48">
        <v>9.23</v>
      </c>
      <c r="J897" s="46">
        <v>16</v>
      </c>
      <c r="K897" s="46" t="s">
        <v>3373</v>
      </c>
      <c r="L897" s="84">
        <f t="shared" si="214"/>
        <v>10.055</v>
      </c>
      <c r="M897" s="38">
        <f t="shared" si="215"/>
        <v>60</v>
      </c>
      <c r="N897" s="38">
        <f t="shared" si="216"/>
        <v>2</v>
      </c>
      <c r="O897" s="38">
        <f t="shared" si="217"/>
        <v>1</v>
      </c>
      <c r="P897" s="48">
        <v>8.67</v>
      </c>
      <c r="Q897" s="46">
        <v>12</v>
      </c>
      <c r="R897" s="46" t="s">
        <v>3373</v>
      </c>
      <c r="S897" s="48">
        <v>11.42</v>
      </c>
      <c r="T897" s="46">
        <v>30</v>
      </c>
      <c r="U897" s="46" t="s">
        <v>3373</v>
      </c>
      <c r="V897" s="48">
        <f t="shared" si="224"/>
        <v>10.045</v>
      </c>
      <c r="W897" s="46">
        <f t="shared" si="225"/>
        <v>60</v>
      </c>
      <c r="X897" s="46">
        <f t="shared" si="226"/>
        <v>2</v>
      </c>
      <c r="Y897" s="46">
        <f t="shared" si="227"/>
        <v>1</v>
      </c>
      <c r="Z897" s="46">
        <f t="shared" si="218"/>
        <v>4</v>
      </c>
      <c r="AA897" s="46">
        <f t="shared" si="219"/>
        <v>2</v>
      </c>
      <c r="AB897" s="46">
        <f t="shared" si="220"/>
        <v>6</v>
      </c>
      <c r="AC897" s="48">
        <f>IF(AB897=0,0.86,IF(AB897=1,0.85,IF(AB897=2,0.84,IF(AB897=3,0.83,IF(AB897=4,0.82,IF(AB897=5,0.81,IF(AB897=6,0.8)))))))</f>
        <v>0.8</v>
      </c>
      <c r="AD897" s="48">
        <f t="shared" si="221"/>
        <v>10.050000000000001</v>
      </c>
      <c r="AE897" s="48">
        <f t="shared" si="222"/>
        <v>8.0400000000000009</v>
      </c>
      <c r="AF897" s="46">
        <f t="shared" si="223"/>
        <v>120</v>
      </c>
      <c r="AG897" s="128" t="s">
        <v>3452</v>
      </c>
      <c r="AH897" s="128" t="s">
        <v>3457</v>
      </c>
      <c r="AI897" s="128" t="s">
        <v>3455</v>
      </c>
      <c r="AJ897" s="128" t="s">
        <v>3454</v>
      </c>
      <c r="AK897" s="128" t="s">
        <v>3460</v>
      </c>
      <c r="AL897" s="128" t="s">
        <v>3451</v>
      </c>
      <c r="AM897" s="128" t="s">
        <v>3456</v>
      </c>
      <c r="AN897" s="128" t="s">
        <v>3453</v>
      </c>
      <c r="AO897" s="128" t="s">
        <v>3458</v>
      </c>
      <c r="AP897" s="128" t="s">
        <v>3459</v>
      </c>
      <c r="AQ897" s="191"/>
    </row>
    <row r="898" spans="1:43" s="16" customFormat="1" ht="27.75">
      <c r="A898" s="43">
        <v>891</v>
      </c>
      <c r="B898" s="61" t="s">
        <v>2291</v>
      </c>
      <c r="C898" s="61" t="s">
        <v>3495</v>
      </c>
      <c r="D898" s="45" t="s">
        <v>2292</v>
      </c>
      <c r="E898" s="38">
        <v>23</v>
      </c>
      <c r="F898" s="48">
        <v>10.27</v>
      </c>
      <c r="G898" s="46">
        <v>30</v>
      </c>
      <c r="H898" s="46" t="s">
        <v>3373</v>
      </c>
      <c r="I898" s="48">
        <v>10</v>
      </c>
      <c r="J898" s="46">
        <v>30</v>
      </c>
      <c r="K898" s="46" t="s">
        <v>3373</v>
      </c>
      <c r="L898" s="84">
        <f t="shared" si="214"/>
        <v>10.135</v>
      </c>
      <c r="M898" s="38">
        <f t="shared" si="215"/>
        <v>60</v>
      </c>
      <c r="N898" s="38">
        <f t="shared" si="216"/>
        <v>2</v>
      </c>
      <c r="O898" s="38">
        <f t="shared" si="217"/>
        <v>0</v>
      </c>
      <c r="P898" s="48">
        <v>9.8800000000000008</v>
      </c>
      <c r="Q898" s="46">
        <v>12</v>
      </c>
      <c r="R898" s="46" t="s">
        <v>3373</v>
      </c>
      <c r="S898" s="48">
        <v>11.28</v>
      </c>
      <c r="T898" s="46">
        <v>30</v>
      </c>
      <c r="U898" s="46" t="s">
        <v>3373</v>
      </c>
      <c r="V898" s="48">
        <f t="shared" si="224"/>
        <v>10.58</v>
      </c>
      <c r="W898" s="46">
        <f t="shared" si="225"/>
        <v>60</v>
      </c>
      <c r="X898" s="46">
        <f t="shared" si="226"/>
        <v>2</v>
      </c>
      <c r="Y898" s="46">
        <f t="shared" si="227"/>
        <v>1</v>
      </c>
      <c r="Z898" s="46">
        <f t="shared" si="218"/>
        <v>4</v>
      </c>
      <c r="AA898" s="46">
        <f t="shared" si="219"/>
        <v>1</v>
      </c>
      <c r="AB898" s="46">
        <f t="shared" si="220"/>
        <v>5</v>
      </c>
      <c r="AC898" s="48">
        <f>IF(AB898=0,0.86,IF(AB898=1,0.85,IF(AB898=2,0.84,IF(AB898=3,0.83,IF(AB898=4,0.82,IF(AB898=5,0.81,IF(AB898=6,0.8)))))))</f>
        <v>0.81</v>
      </c>
      <c r="AD898" s="48">
        <f t="shared" si="221"/>
        <v>10.3575</v>
      </c>
      <c r="AE898" s="48">
        <f t="shared" si="222"/>
        <v>8.3895750000000007</v>
      </c>
      <c r="AF898" s="46">
        <f t="shared" si="223"/>
        <v>120</v>
      </c>
      <c r="AG898" s="128" t="s">
        <v>3455</v>
      </c>
      <c r="AH898" s="128" t="s">
        <v>3453</v>
      </c>
      <c r="AI898" s="128" t="s">
        <v>3452</v>
      </c>
      <c r="AJ898" s="128" t="s">
        <v>3456</v>
      </c>
      <c r="AK898" s="128" t="s">
        <v>3451</v>
      </c>
      <c r="AL898" s="128" t="s">
        <v>3457</v>
      </c>
      <c r="AM898" s="128" t="s">
        <v>3454</v>
      </c>
      <c r="AN898" s="128" t="s">
        <v>3459</v>
      </c>
      <c r="AO898" s="128" t="s">
        <v>3460</v>
      </c>
      <c r="AP898" s="128" t="s">
        <v>3458</v>
      </c>
      <c r="AQ898" s="191"/>
    </row>
    <row r="899" spans="1:43" s="16" customFormat="1" ht="27.75">
      <c r="A899" s="43">
        <v>892</v>
      </c>
      <c r="B899" s="65" t="s">
        <v>2293</v>
      </c>
      <c r="C899" s="65" t="s">
        <v>2294</v>
      </c>
      <c r="D899" s="45" t="s">
        <v>2295</v>
      </c>
      <c r="E899" s="38">
        <v>23</v>
      </c>
      <c r="F899" s="48">
        <v>10</v>
      </c>
      <c r="G899" s="46">
        <v>30</v>
      </c>
      <c r="H899" s="46" t="s">
        <v>3373</v>
      </c>
      <c r="I899" s="48">
        <v>10</v>
      </c>
      <c r="J899" s="46">
        <v>30</v>
      </c>
      <c r="K899" s="46" t="s">
        <v>3373</v>
      </c>
      <c r="L899" s="84">
        <f t="shared" si="214"/>
        <v>10</v>
      </c>
      <c r="M899" s="38">
        <f t="shared" si="215"/>
        <v>60</v>
      </c>
      <c r="N899" s="38">
        <f t="shared" si="216"/>
        <v>2</v>
      </c>
      <c r="O899" s="38">
        <f t="shared" si="217"/>
        <v>0</v>
      </c>
      <c r="P899" s="48">
        <v>9.2100000000000009</v>
      </c>
      <c r="Q899" s="46">
        <v>18</v>
      </c>
      <c r="R899" s="46" t="s">
        <v>3373</v>
      </c>
      <c r="S899" s="48">
        <v>12.1</v>
      </c>
      <c r="T899" s="46">
        <v>30</v>
      </c>
      <c r="U899" s="46" t="s">
        <v>3373</v>
      </c>
      <c r="V899" s="48">
        <f t="shared" si="224"/>
        <v>10.655000000000001</v>
      </c>
      <c r="W899" s="46">
        <f t="shared" si="225"/>
        <v>60</v>
      </c>
      <c r="X899" s="46">
        <f t="shared" si="226"/>
        <v>2</v>
      </c>
      <c r="Y899" s="46">
        <f t="shared" si="227"/>
        <v>1</v>
      </c>
      <c r="Z899" s="46">
        <f t="shared" si="218"/>
        <v>4</v>
      </c>
      <c r="AA899" s="46">
        <f t="shared" si="219"/>
        <v>1</v>
      </c>
      <c r="AB899" s="46">
        <f t="shared" si="220"/>
        <v>5</v>
      </c>
      <c r="AC899" s="48">
        <f>IF(AB899=0,0.86,IF(AB899=1,0.85,IF(AB899=2,0.84,IF(AB899=3,0.83,IF(AB899=4,0.82,IF(AB899=5,0.81,IF(AB899=6,0.8)))))))</f>
        <v>0.81</v>
      </c>
      <c r="AD899" s="48">
        <f t="shared" si="221"/>
        <v>10.327500000000001</v>
      </c>
      <c r="AE899" s="48">
        <f t="shared" si="222"/>
        <v>8.3652750000000005</v>
      </c>
      <c r="AF899" s="46">
        <f t="shared" si="223"/>
        <v>120</v>
      </c>
      <c r="AG899" s="128" t="s">
        <v>3453</v>
      </c>
      <c r="AH899" s="128" t="s">
        <v>3451</v>
      </c>
      <c r="AI899" s="128" t="s">
        <v>3455</v>
      </c>
      <c r="AJ899" s="128" t="s">
        <v>3458</v>
      </c>
      <c r="AK899" s="128" t="s">
        <v>3456</v>
      </c>
      <c r="AL899" s="128" t="s">
        <v>3457</v>
      </c>
      <c r="AM899" s="128" t="s">
        <v>3460</v>
      </c>
      <c r="AN899" s="128" t="s">
        <v>3452</v>
      </c>
      <c r="AO899" s="128" t="s">
        <v>3459</v>
      </c>
      <c r="AP899" s="128" t="s">
        <v>3454</v>
      </c>
      <c r="AQ899" s="191"/>
    </row>
    <row r="900" spans="1:43" s="16" customFormat="1" ht="27.75">
      <c r="A900" s="43">
        <v>893</v>
      </c>
      <c r="B900" s="37" t="s">
        <v>2296</v>
      </c>
      <c r="C900" s="37" t="s">
        <v>113</v>
      </c>
      <c r="D900" s="38" t="s">
        <v>2297</v>
      </c>
      <c r="E900" s="38">
        <v>23</v>
      </c>
      <c r="F900" s="48">
        <v>16.14</v>
      </c>
      <c r="G900" s="46">
        <v>30</v>
      </c>
      <c r="H900" s="46" t="s">
        <v>3372</v>
      </c>
      <c r="I900" s="48">
        <v>16.29</v>
      </c>
      <c r="J900" s="46">
        <v>30</v>
      </c>
      <c r="K900" s="46" t="s">
        <v>3372</v>
      </c>
      <c r="L900" s="84">
        <f t="shared" si="214"/>
        <v>16.215</v>
      </c>
      <c r="M900" s="38">
        <f t="shared" si="215"/>
        <v>60</v>
      </c>
      <c r="N900" s="38">
        <f t="shared" si="216"/>
        <v>0</v>
      </c>
      <c r="O900" s="38">
        <f t="shared" si="217"/>
        <v>0</v>
      </c>
      <c r="P900" s="48">
        <v>14.8</v>
      </c>
      <c r="Q900" s="46">
        <v>30</v>
      </c>
      <c r="R900" s="46" t="s">
        <v>3372</v>
      </c>
      <c r="S900" s="48">
        <v>14.94</v>
      </c>
      <c r="T900" s="46">
        <v>30</v>
      </c>
      <c r="U900" s="46" t="s">
        <v>3372</v>
      </c>
      <c r="V900" s="48">
        <f t="shared" si="224"/>
        <v>14.870000000000001</v>
      </c>
      <c r="W900" s="46">
        <f t="shared" si="225"/>
        <v>60</v>
      </c>
      <c r="X900" s="46">
        <f t="shared" si="226"/>
        <v>0</v>
      </c>
      <c r="Y900" s="46">
        <f t="shared" si="227"/>
        <v>0</v>
      </c>
      <c r="Z900" s="46">
        <f t="shared" si="218"/>
        <v>0</v>
      </c>
      <c r="AA900" s="46">
        <f t="shared" si="219"/>
        <v>0</v>
      </c>
      <c r="AB900" s="46">
        <f t="shared" si="220"/>
        <v>0</v>
      </c>
      <c r="AC900" s="48">
        <f>IF(AB900=0,1,IF(AB900=1,0.99,IF(AB900=2,0.98,IF(AB900=3,0.97,IF(AB900=4,0.96,IF(AB900=5,0.95,IF(AB900=6,0.94)))))))</f>
        <v>1</v>
      </c>
      <c r="AD900" s="48">
        <f t="shared" si="221"/>
        <v>15.5425</v>
      </c>
      <c r="AE900" s="48">
        <f t="shared" si="222"/>
        <v>15.5425</v>
      </c>
      <c r="AF900" s="46">
        <f t="shared" si="223"/>
        <v>120</v>
      </c>
      <c r="AG900" s="128" t="s">
        <v>3453</v>
      </c>
      <c r="AH900" s="128" t="s">
        <v>3456</v>
      </c>
      <c r="AI900" s="128" t="s">
        <v>3451</v>
      </c>
      <c r="AJ900" s="128" t="s">
        <v>3454</v>
      </c>
      <c r="AK900" s="128" t="s">
        <v>3452</v>
      </c>
      <c r="AL900" s="128" t="s">
        <v>3459</v>
      </c>
      <c r="AM900" s="128" t="s">
        <v>3455</v>
      </c>
      <c r="AN900" s="128" t="s">
        <v>3460</v>
      </c>
      <c r="AO900" s="128" t="s">
        <v>3457</v>
      </c>
      <c r="AP900" s="128" t="s">
        <v>3458</v>
      </c>
      <c r="AQ900" s="191"/>
    </row>
    <row r="901" spans="1:43" s="16" customFormat="1" ht="27.75">
      <c r="A901" s="43">
        <v>894</v>
      </c>
      <c r="B901" s="65" t="s">
        <v>2298</v>
      </c>
      <c r="C901" s="65" t="s">
        <v>2299</v>
      </c>
      <c r="D901" s="45" t="s">
        <v>2300</v>
      </c>
      <c r="E901" s="38">
        <v>23</v>
      </c>
      <c r="F901" s="48">
        <v>10.95</v>
      </c>
      <c r="G901" s="46">
        <v>30</v>
      </c>
      <c r="H901" s="46" t="s">
        <v>3373</v>
      </c>
      <c r="I901" s="48">
        <v>9.41</v>
      </c>
      <c r="J901" s="46">
        <v>18</v>
      </c>
      <c r="K901" s="46" t="s">
        <v>3373</v>
      </c>
      <c r="L901" s="84">
        <f t="shared" si="214"/>
        <v>10.18</v>
      </c>
      <c r="M901" s="38">
        <f t="shared" si="215"/>
        <v>60</v>
      </c>
      <c r="N901" s="38">
        <f t="shared" si="216"/>
        <v>2</v>
      </c>
      <c r="O901" s="38">
        <f t="shared" si="217"/>
        <v>1</v>
      </c>
      <c r="P901" s="48">
        <v>8.77</v>
      </c>
      <c r="Q901" s="46">
        <v>12</v>
      </c>
      <c r="R901" s="46" t="s">
        <v>3373</v>
      </c>
      <c r="S901" s="48">
        <v>11.56</v>
      </c>
      <c r="T901" s="46">
        <v>30</v>
      </c>
      <c r="U901" s="46" t="s">
        <v>3373</v>
      </c>
      <c r="V901" s="48">
        <f t="shared" si="224"/>
        <v>10.164999999999999</v>
      </c>
      <c r="W901" s="46">
        <f t="shared" si="225"/>
        <v>60</v>
      </c>
      <c r="X901" s="46">
        <f t="shared" si="226"/>
        <v>2</v>
      </c>
      <c r="Y901" s="46">
        <f t="shared" si="227"/>
        <v>1</v>
      </c>
      <c r="Z901" s="46">
        <f t="shared" si="218"/>
        <v>4</v>
      </c>
      <c r="AA901" s="46">
        <f t="shared" si="219"/>
        <v>2</v>
      </c>
      <c r="AB901" s="46">
        <f t="shared" si="220"/>
        <v>6</v>
      </c>
      <c r="AC901" s="48">
        <f>IF(AB901=0,1,IF(AB901=1,0.99,IF(AB901=2,0.98,IF(AB901=3,0.97,IF(AB901=4,0.96,IF(AB901=5,0.95,IF(AB901=6,0.94)))))))</f>
        <v>0.94</v>
      </c>
      <c r="AD901" s="48">
        <f t="shared" si="221"/>
        <v>10.172499999999999</v>
      </c>
      <c r="AE901" s="48">
        <f t="shared" si="222"/>
        <v>9.562149999999999</v>
      </c>
      <c r="AF901" s="46">
        <f t="shared" si="223"/>
        <v>120</v>
      </c>
      <c r="AG901" s="128" t="s">
        <v>3453</v>
      </c>
      <c r="AH901" s="128" t="s">
        <v>3451</v>
      </c>
      <c r="AI901" s="128" t="s">
        <v>3455</v>
      </c>
      <c r="AJ901" s="128" t="s">
        <v>3452</v>
      </c>
      <c r="AK901" s="128" t="s">
        <v>3454</v>
      </c>
      <c r="AL901" s="128" t="s">
        <v>3457</v>
      </c>
      <c r="AM901" s="128" t="s">
        <v>3458</v>
      </c>
      <c r="AN901" s="128" t="s">
        <v>3459</v>
      </c>
      <c r="AO901" s="128" t="s">
        <v>3456</v>
      </c>
      <c r="AP901" s="128" t="s">
        <v>3460</v>
      </c>
      <c r="AQ901" s="191"/>
    </row>
    <row r="902" spans="1:43" s="16" customFormat="1" ht="27.75">
      <c r="A902" s="43">
        <v>895</v>
      </c>
      <c r="B902" s="65" t="s">
        <v>2301</v>
      </c>
      <c r="C902" s="65" t="s">
        <v>2302</v>
      </c>
      <c r="D902" s="45" t="s">
        <v>2303</v>
      </c>
      <c r="E902" s="38">
        <v>23</v>
      </c>
      <c r="F902" s="48">
        <v>10.97</v>
      </c>
      <c r="G902" s="46">
        <v>30</v>
      </c>
      <c r="H902" s="46" t="s">
        <v>3372</v>
      </c>
      <c r="I902" s="48">
        <v>9.0299999999999994</v>
      </c>
      <c r="J902" s="46">
        <v>12</v>
      </c>
      <c r="K902" s="46" t="s">
        <v>3373</v>
      </c>
      <c r="L902" s="84">
        <f t="shared" ref="L902:L965" si="229">(F902+I902)/2</f>
        <v>10</v>
      </c>
      <c r="M902" s="38">
        <f t="shared" ref="M902:M965" si="230">IF(L902&gt;=10,60,G902+J902)</f>
        <v>60</v>
      </c>
      <c r="N902" s="38">
        <f t="shared" ref="N902:N965" si="231">IF(H902="ACC",0,1)+IF(K902="ACC",0,1)</f>
        <v>1</v>
      </c>
      <c r="O902" s="38">
        <f t="shared" ref="O902:O965" si="232">IF(F902&lt;10,1,(IF(I902&lt;10,1,0)))</f>
        <v>1</v>
      </c>
      <c r="P902" s="48">
        <v>8.7799999999999994</v>
      </c>
      <c r="Q902" s="46">
        <v>12</v>
      </c>
      <c r="R902" s="46" t="s">
        <v>3373</v>
      </c>
      <c r="S902" s="48">
        <v>9.57</v>
      </c>
      <c r="T902" s="46">
        <v>11</v>
      </c>
      <c r="U902" s="46" t="s">
        <v>3373</v>
      </c>
      <c r="V902" s="48">
        <f t="shared" ref="V902:V965" si="233">(P902+S902)/2</f>
        <v>9.1750000000000007</v>
      </c>
      <c r="W902" s="46">
        <f t="shared" ref="W902:W965" si="234">IF(V902&gt;=10,60,Q902+T902)</f>
        <v>23</v>
      </c>
      <c r="X902" s="46">
        <f t="shared" ref="X902:X965" si="235">IF(R902="ACC",0,1)+IF(U902="ACC",0,1)</f>
        <v>2</v>
      </c>
      <c r="Y902" s="46">
        <f t="shared" ref="Y902:Y965" si="236">IF(P902&lt;10,1,(IF(S902&lt;10,1,0)))</f>
        <v>1</v>
      </c>
      <c r="Z902" s="46">
        <f t="shared" ref="Z902:Z965" si="237">N902+X902</f>
        <v>3</v>
      </c>
      <c r="AA902" s="46">
        <f t="shared" ref="AA902:AA965" si="238">O902+Y902</f>
        <v>2</v>
      </c>
      <c r="AB902" s="46">
        <f t="shared" ref="AB902:AB965" si="239">Z902+AA902</f>
        <v>5</v>
      </c>
      <c r="AC902" s="48">
        <f>IF(AB902=0,1,IF(AB902=1,0.99,IF(AB902=2,0.98,IF(AB902=3,0.97,IF(AB902=4,0.96,IF(AB902=5,0.95,IF(AB902=6,0.94)))))))</f>
        <v>0.95</v>
      </c>
      <c r="AD902" s="48">
        <f t="shared" ref="AD902:AD965" si="240">AVERAGE(L902,V902)</f>
        <v>9.5875000000000004</v>
      </c>
      <c r="AE902" s="48">
        <f t="shared" ref="AE902:AE965" si="241">AC902*AD902</f>
        <v>9.1081249999999994</v>
      </c>
      <c r="AF902" s="46">
        <f t="shared" ref="AF902:AF965" si="242">M902+W902</f>
        <v>83</v>
      </c>
      <c r="AG902" s="128" t="s">
        <v>3452</v>
      </c>
      <c r="AH902" s="128" t="s">
        <v>3454</v>
      </c>
      <c r="AI902" s="128" t="s">
        <v>3455</v>
      </c>
      <c r="AJ902" s="128" t="s">
        <v>3460</v>
      </c>
      <c r="AK902" s="128" t="s">
        <v>3456</v>
      </c>
      <c r="AL902" s="128" t="s">
        <v>3451</v>
      </c>
      <c r="AM902" s="128" t="s">
        <v>3453</v>
      </c>
      <c r="AN902" s="128" t="s">
        <v>3457</v>
      </c>
      <c r="AO902" s="128" t="s">
        <v>3459</v>
      </c>
      <c r="AP902" s="128" t="s">
        <v>3458</v>
      </c>
      <c r="AQ902" s="191"/>
    </row>
    <row r="903" spans="1:43" s="16" customFormat="1" ht="27.75">
      <c r="A903" s="43">
        <v>896</v>
      </c>
      <c r="B903" s="72" t="s">
        <v>2304</v>
      </c>
      <c r="C903" s="72" t="s">
        <v>2305</v>
      </c>
      <c r="D903" s="45" t="s">
        <v>2306</v>
      </c>
      <c r="E903" s="38">
        <v>23</v>
      </c>
      <c r="F903" s="48">
        <v>10.54</v>
      </c>
      <c r="G903" s="46">
        <v>30</v>
      </c>
      <c r="H903" s="46" t="s">
        <v>3372</v>
      </c>
      <c r="I903" s="48">
        <v>10.220000000000001</v>
      </c>
      <c r="J903" s="46">
        <v>30</v>
      </c>
      <c r="K903" s="46" t="s">
        <v>3373</v>
      </c>
      <c r="L903" s="84">
        <f t="shared" si="229"/>
        <v>10.379999999999999</v>
      </c>
      <c r="M903" s="38">
        <f t="shared" si="230"/>
        <v>60</v>
      </c>
      <c r="N903" s="38">
        <f t="shared" si="231"/>
        <v>1</v>
      </c>
      <c r="O903" s="38">
        <f t="shared" si="232"/>
        <v>0</v>
      </c>
      <c r="P903" s="48">
        <v>11.6</v>
      </c>
      <c r="Q903" s="46">
        <v>30</v>
      </c>
      <c r="R903" s="46" t="s">
        <v>3373</v>
      </c>
      <c r="S903" s="48">
        <v>10.68</v>
      </c>
      <c r="T903" s="46">
        <v>30</v>
      </c>
      <c r="U903" s="46" t="s">
        <v>3373</v>
      </c>
      <c r="V903" s="48">
        <f t="shared" si="233"/>
        <v>11.14</v>
      </c>
      <c r="W903" s="46">
        <f t="shared" si="234"/>
        <v>60</v>
      </c>
      <c r="X903" s="46">
        <f t="shared" si="235"/>
        <v>2</v>
      </c>
      <c r="Y903" s="46">
        <f t="shared" si="236"/>
        <v>0</v>
      </c>
      <c r="Z903" s="46">
        <f t="shared" si="237"/>
        <v>3</v>
      </c>
      <c r="AA903" s="46">
        <f t="shared" si="238"/>
        <v>0</v>
      </c>
      <c r="AB903" s="46">
        <f t="shared" si="239"/>
        <v>3</v>
      </c>
      <c r="AC903" s="48">
        <f>IF(AB903=0,0.93,IF(AB903=1,0.92,IF(AB903=2,0.91,IF(AB903=3,0.9,IF(AB903=4,0.89,IF(AB903=5,0.88,IF(AB903=6,0.87)))))))</f>
        <v>0.9</v>
      </c>
      <c r="AD903" s="48">
        <f t="shared" si="240"/>
        <v>10.76</v>
      </c>
      <c r="AE903" s="48">
        <f t="shared" si="241"/>
        <v>9.6839999999999993</v>
      </c>
      <c r="AF903" s="46">
        <f t="shared" si="242"/>
        <v>120</v>
      </c>
      <c r="AG903" s="128" t="s">
        <v>3453</v>
      </c>
      <c r="AH903" s="128" t="s">
        <v>3451</v>
      </c>
      <c r="AI903" s="128" t="s">
        <v>3456</v>
      </c>
      <c r="AJ903" s="128" t="s">
        <v>3457</v>
      </c>
      <c r="AK903" s="128" t="s">
        <v>3454</v>
      </c>
      <c r="AL903" s="128" t="s">
        <v>3458</v>
      </c>
      <c r="AM903" s="128" t="s">
        <v>3455</v>
      </c>
      <c r="AN903" s="128" t="s">
        <v>3460</v>
      </c>
      <c r="AO903" s="128" t="s">
        <v>3452</v>
      </c>
      <c r="AP903" s="128" t="s">
        <v>3459</v>
      </c>
      <c r="AQ903" s="191"/>
    </row>
    <row r="904" spans="1:43" s="16" customFormat="1" ht="27.75">
      <c r="A904" s="43">
        <v>897</v>
      </c>
      <c r="B904" s="65" t="s">
        <v>2307</v>
      </c>
      <c r="C904" s="65" t="s">
        <v>3438</v>
      </c>
      <c r="D904" s="45" t="s">
        <v>2308</v>
      </c>
      <c r="E904" s="38">
        <v>23</v>
      </c>
      <c r="F904" s="48">
        <v>11.38</v>
      </c>
      <c r="G904" s="46">
        <v>30</v>
      </c>
      <c r="H904" s="46" t="s">
        <v>3372</v>
      </c>
      <c r="I904" s="48">
        <v>8.6999999999999993</v>
      </c>
      <c r="J904" s="46">
        <v>12</v>
      </c>
      <c r="K904" s="46" t="s">
        <v>3373</v>
      </c>
      <c r="L904" s="84">
        <f t="shared" si="229"/>
        <v>10.039999999999999</v>
      </c>
      <c r="M904" s="38">
        <f t="shared" si="230"/>
        <v>60</v>
      </c>
      <c r="N904" s="38">
        <f t="shared" si="231"/>
        <v>1</v>
      </c>
      <c r="O904" s="38">
        <f t="shared" si="232"/>
        <v>1</v>
      </c>
      <c r="P904" s="48">
        <v>9.41</v>
      </c>
      <c r="Q904" s="46">
        <v>10</v>
      </c>
      <c r="R904" s="46" t="s">
        <v>3373</v>
      </c>
      <c r="S904" s="48">
        <v>10.79</v>
      </c>
      <c r="T904" s="46">
        <v>30</v>
      </c>
      <c r="U904" s="46" t="s">
        <v>3372</v>
      </c>
      <c r="V904" s="48">
        <f t="shared" si="233"/>
        <v>10.1</v>
      </c>
      <c r="W904" s="46">
        <f t="shared" si="234"/>
        <v>60</v>
      </c>
      <c r="X904" s="46">
        <f t="shared" si="235"/>
        <v>1</v>
      </c>
      <c r="Y904" s="46">
        <f t="shared" si="236"/>
        <v>1</v>
      </c>
      <c r="Z904" s="46">
        <f t="shared" si="237"/>
        <v>2</v>
      </c>
      <c r="AA904" s="46">
        <f t="shared" si="238"/>
        <v>2</v>
      </c>
      <c r="AB904" s="46">
        <f t="shared" si="239"/>
        <v>4</v>
      </c>
      <c r="AC904" s="48">
        <f>IF(AB904=0,0.93,IF(AB904=1,0.92,IF(AB904=2,0.91,IF(AB904=3,0.9,IF(AB904=4,0.89,IF(AB904=5,0.88,IF(AB904=6,0.87)))))))</f>
        <v>0.89</v>
      </c>
      <c r="AD904" s="48">
        <f t="shared" si="240"/>
        <v>10.07</v>
      </c>
      <c r="AE904" s="48">
        <f t="shared" si="241"/>
        <v>8.9623000000000008</v>
      </c>
      <c r="AF904" s="46">
        <f t="shared" si="242"/>
        <v>120</v>
      </c>
      <c r="AG904" s="128" t="s">
        <v>3457</v>
      </c>
      <c r="AH904" s="128" t="s">
        <v>3456</v>
      </c>
      <c r="AI904" s="128" t="s">
        <v>3458</v>
      </c>
      <c r="AJ904" s="128" t="s">
        <v>3460</v>
      </c>
      <c r="AK904" s="128" t="s">
        <v>3455</v>
      </c>
      <c r="AL904" s="128" t="s">
        <v>3459</v>
      </c>
      <c r="AM904" s="128" t="s">
        <v>3451</v>
      </c>
      <c r="AN904" s="128" t="s">
        <v>3452</v>
      </c>
      <c r="AO904" s="128" t="s">
        <v>3454</v>
      </c>
      <c r="AP904" s="128" t="s">
        <v>3453</v>
      </c>
      <c r="AQ904" s="191"/>
    </row>
    <row r="905" spans="1:43" s="16" customFormat="1" ht="27.75">
      <c r="A905" s="43">
        <v>898</v>
      </c>
      <c r="B905" s="65" t="s">
        <v>2309</v>
      </c>
      <c r="C905" s="65" t="s">
        <v>2310</v>
      </c>
      <c r="D905" s="45" t="s">
        <v>2311</v>
      </c>
      <c r="E905" s="38">
        <v>23</v>
      </c>
      <c r="F905" s="48">
        <v>11.31</v>
      </c>
      <c r="G905" s="46">
        <v>30</v>
      </c>
      <c r="H905" s="46" t="s">
        <v>3373</v>
      </c>
      <c r="I905" s="48">
        <v>8.69</v>
      </c>
      <c r="J905" s="46">
        <v>12</v>
      </c>
      <c r="K905" s="46" t="s">
        <v>3373</v>
      </c>
      <c r="L905" s="84">
        <f t="shared" si="229"/>
        <v>10</v>
      </c>
      <c r="M905" s="38">
        <f t="shared" si="230"/>
        <v>60</v>
      </c>
      <c r="N905" s="38">
        <f t="shared" si="231"/>
        <v>2</v>
      </c>
      <c r="O905" s="38">
        <f t="shared" si="232"/>
        <v>1</v>
      </c>
      <c r="P905" s="48">
        <v>12.11</v>
      </c>
      <c r="Q905" s="46">
        <v>30</v>
      </c>
      <c r="R905" s="46" t="s">
        <v>3372</v>
      </c>
      <c r="S905" s="48">
        <v>12.8</v>
      </c>
      <c r="T905" s="46">
        <v>30</v>
      </c>
      <c r="U905" s="46" t="s">
        <v>3372</v>
      </c>
      <c r="V905" s="48">
        <f t="shared" si="233"/>
        <v>12.455</v>
      </c>
      <c r="W905" s="46">
        <f t="shared" si="234"/>
        <v>60</v>
      </c>
      <c r="X905" s="46">
        <f t="shared" si="235"/>
        <v>0</v>
      </c>
      <c r="Y905" s="46">
        <f t="shared" si="236"/>
        <v>0</v>
      </c>
      <c r="Z905" s="46">
        <f t="shared" si="237"/>
        <v>2</v>
      </c>
      <c r="AA905" s="46">
        <f t="shared" si="238"/>
        <v>1</v>
      </c>
      <c r="AB905" s="46">
        <f t="shared" si="239"/>
        <v>3</v>
      </c>
      <c r="AC905" s="48">
        <f>IF(AB905=0,0.93,IF(AB905=1,0.92,IF(AB905=2,0.91,IF(AB905=3,0.9,IF(AB905=4,0.89,IF(AB905=5,0.88,IF(AB905=6,0.87)))))))</f>
        <v>0.9</v>
      </c>
      <c r="AD905" s="48">
        <f t="shared" si="240"/>
        <v>11.227499999999999</v>
      </c>
      <c r="AE905" s="48">
        <f t="shared" si="241"/>
        <v>10.104749999999999</v>
      </c>
      <c r="AF905" s="46">
        <f t="shared" si="242"/>
        <v>120</v>
      </c>
      <c r="AG905" s="128" t="s">
        <v>3453</v>
      </c>
      <c r="AH905" s="128" t="s">
        <v>3455</v>
      </c>
      <c r="AI905" s="130" t="s">
        <v>3452</v>
      </c>
      <c r="AJ905" s="128" t="s">
        <v>3456</v>
      </c>
      <c r="AK905" s="128" t="s">
        <v>3451</v>
      </c>
      <c r="AL905" s="128" t="s">
        <v>3457</v>
      </c>
      <c r="AM905" s="128" t="s">
        <v>3454</v>
      </c>
      <c r="AN905" s="128" t="s">
        <v>3459</v>
      </c>
      <c r="AO905" s="128" t="s">
        <v>3460</v>
      </c>
      <c r="AP905" s="128" t="s">
        <v>3458</v>
      </c>
      <c r="AQ905" s="191"/>
    </row>
    <row r="906" spans="1:43" s="16" customFormat="1" ht="27.75">
      <c r="A906" s="43">
        <v>899</v>
      </c>
      <c r="B906" s="65" t="s">
        <v>2312</v>
      </c>
      <c r="C906" s="65" t="s">
        <v>2313</v>
      </c>
      <c r="D906" s="45" t="s">
        <v>2314</v>
      </c>
      <c r="E906" s="38">
        <v>23</v>
      </c>
      <c r="F906" s="48">
        <v>11.26</v>
      </c>
      <c r="G906" s="46">
        <v>30</v>
      </c>
      <c r="H906" s="46" t="s">
        <v>3373</v>
      </c>
      <c r="I906" s="48">
        <v>9.2100000000000009</v>
      </c>
      <c r="J906" s="46">
        <v>12</v>
      </c>
      <c r="K906" s="46" t="s">
        <v>3373</v>
      </c>
      <c r="L906" s="84">
        <f t="shared" si="229"/>
        <v>10.234999999999999</v>
      </c>
      <c r="M906" s="38">
        <f t="shared" si="230"/>
        <v>60</v>
      </c>
      <c r="N906" s="38">
        <f t="shared" si="231"/>
        <v>2</v>
      </c>
      <c r="O906" s="38">
        <f t="shared" si="232"/>
        <v>1</v>
      </c>
      <c r="P906" s="48">
        <v>10.47</v>
      </c>
      <c r="Q906" s="46">
        <v>30</v>
      </c>
      <c r="R906" s="46" t="s">
        <v>3372</v>
      </c>
      <c r="S906" s="48">
        <v>8.85</v>
      </c>
      <c r="T906" s="46">
        <v>6</v>
      </c>
      <c r="U906" s="46" t="s">
        <v>3373</v>
      </c>
      <c r="V906" s="48">
        <f t="shared" si="233"/>
        <v>9.66</v>
      </c>
      <c r="W906" s="46">
        <f t="shared" si="234"/>
        <v>36</v>
      </c>
      <c r="X906" s="46">
        <f t="shared" si="235"/>
        <v>1</v>
      </c>
      <c r="Y906" s="46">
        <f t="shared" si="236"/>
        <v>1</v>
      </c>
      <c r="Z906" s="46">
        <f t="shared" si="237"/>
        <v>3</v>
      </c>
      <c r="AA906" s="46">
        <f t="shared" si="238"/>
        <v>2</v>
      </c>
      <c r="AB906" s="46">
        <f t="shared" si="239"/>
        <v>5</v>
      </c>
      <c r="AC906" s="48">
        <f>IF(AB906=0,1,IF(AB906=1,0.99,IF(AB906=2,0.98,IF(AB906=3,0.97,IF(AB906=4,0.96,IF(AB906=5,0.95,IF(AB906=6,0.94)))))))</f>
        <v>0.95</v>
      </c>
      <c r="AD906" s="48">
        <f t="shared" si="240"/>
        <v>9.9474999999999998</v>
      </c>
      <c r="AE906" s="48">
        <f t="shared" si="241"/>
        <v>9.4501249999999999</v>
      </c>
      <c r="AF906" s="46">
        <f t="shared" si="242"/>
        <v>96</v>
      </c>
      <c r="AG906" s="128" t="s">
        <v>3453</v>
      </c>
      <c r="AH906" s="128" t="s">
        <v>3451</v>
      </c>
      <c r="AI906" s="128" t="s">
        <v>3457</v>
      </c>
      <c r="AJ906" s="128" t="s">
        <v>3456</v>
      </c>
      <c r="AK906" s="128" t="s">
        <v>3459</v>
      </c>
      <c r="AL906" s="128" t="s">
        <v>3454</v>
      </c>
      <c r="AM906" s="128" t="s">
        <v>3455</v>
      </c>
      <c r="AN906" s="128" t="s">
        <v>3460</v>
      </c>
      <c r="AO906" s="128" t="s">
        <v>3452</v>
      </c>
      <c r="AP906" s="128" t="s">
        <v>3458</v>
      </c>
      <c r="AQ906" s="191"/>
    </row>
    <row r="907" spans="1:43" s="16" customFormat="1" ht="27.75">
      <c r="A907" s="43">
        <v>900</v>
      </c>
      <c r="B907" s="72" t="s">
        <v>2315</v>
      </c>
      <c r="C907" s="72" t="s">
        <v>2316</v>
      </c>
      <c r="D907" s="45" t="s">
        <v>2317</v>
      </c>
      <c r="E907" s="38">
        <v>23</v>
      </c>
      <c r="F907" s="48">
        <v>10.5</v>
      </c>
      <c r="G907" s="46">
        <v>30</v>
      </c>
      <c r="H907" s="46" t="s">
        <v>3372</v>
      </c>
      <c r="I907" s="48">
        <v>10</v>
      </c>
      <c r="J907" s="46">
        <v>30</v>
      </c>
      <c r="K907" s="46" t="s">
        <v>3372</v>
      </c>
      <c r="L907" s="84">
        <f t="shared" si="229"/>
        <v>10.25</v>
      </c>
      <c r="M907" s="38">
        <f t="shared" si="230"/>
        <v>60</v>
      </c>
      <c r="N907" s="38">
        <f t="shared" si="231"/>
        <v>0</v>
      </c>
      <c r="O907" s="38">
        <f t="shared" si="232"/>
        <v>0</v>
      </c>
      <c r="P907" s="48">
        <v>11.02</v>
      </c>
      <c r="Q907" s="46">
        <v>30</v>
      </c>
      <c r="R907" s="46" t="s">
        <v>3373</v>
      </c>
      <c r="S907" s="48">
        <v>12.53</v>
      </c>
      <c r="T907" s="46">
        <v>30</v>
      </c>
      <c r="U907" s="46" t="s">
        <v>3372</v>
      </c>
      <c r="V907" s="48">
        <f t="shared" si="233"/>
        <v>11.774999999999999</v>
      </c>
      <c r="W907" s="46">
        <f t="shared" si="234"/>
        <v>60</v>
      </c>
      <c r="X907" s="46">
        <f t="shared" si="235"/>
        <v>1</v>
      </c>
      <c r="Y907" s="46">
        <f t="shared" si="236"/>
        <v>0</v>
      </c>
      <c r="Z907" s="46">
        <f t="shared" si="237"/>
        <v>1</v>
      </c>
      <c r="AA907" s="46">
        <f t="shared" si="238"/>
        <v>0</v>
      </c>
      <c r="AB907" s="46">
        <f t="shared" si="239"/>
        <v>1</v>
      </c>
      <c r="AC907" s="48">
        <f>IF(AB907=0,0.93,IF(AB907=1,0.92,IF(AB907=2,0.91,IF(AB907=3,0.9,IF(AB907=4,0.89,IF(AB907=5,0.88,IF(AB907=6,0.87)))))))</f>
        <v>0.92</v>
      </c>
      <c r="AD907" s="48">
        <f t="shared" si="240"/>
        <v>11.012499999999999</v>
      </c>
      <c r="AE907" s="48">
        <f t="shared" si="241"/>
        <v>10.131499999999999</v>
      </c>
      <c r="AF907" s="46">
        <f t="shared" si="242"/>
        <v>120</v>
      </c>
      <c r="AG907" s="128" t="s">
        <v>3455</v>
      </c>
      <c r="AH907" s="128" t="s">
        <v>3451</v>
      </c>
      <c r="AI907" s="128" t="s">
        <v>3456</v>
      </c>
      <c r="AJ907" s="128" t="s">
        <v>3452</v>
      </c>
      <c r="AK907" s="128" t="s">
        <v>3457</v>
      </c>
      <c r="AL907" s="128" t="s">
        <v>3460</v>
      </c>
      <c r="AM907" s="128" t="s">
        <v>3454</v>
      </c>
      <c r="AN907" s="128" t="s">
        <v>3453</v>
      </c>
      <c r="AO907" s="128" t="s">
        <v>3459</v>
      </c>
      <c r="AP907" s="128" t="s">
        <v>3458</v>
      </c>
      <c r="AQ907" s="191"/>
    </row>
    <row r="908" spans="1:43" s="16" customFormat="1" ht="27.75">
      <c r="A908" s="43">
        <v>901</v>
      </c>
      <c r="B908" s="72" t="s">
        <v>1311</v>
      </c>
      <c r="C908" s="72" t="s">
        <v>618</v>
      </c>
      <c r="D908" s="38" t="s">
        <v>2318</v>
      </c>
      <c r="E908" s="38">
        <v>23</v>
      </c>
      <c r="F908" s="48">
        <v>10.7</v>
      </c>
      <c r="G908" s="46">
        <v>30</v>
      </c>
      <c r="H908" s="46" t="s">
        <v>3372</v>
      </c>
      <c r="I908" s="48">
        <v>11.13</v>
      </c>
      <c r="J908" s="46">
        <v>30</v>
      </c>
      <c r="K908" s="46" t="s">
        <v>3373</v>
      </c>
      <c r="L908" s="84">
        <f t="shared" si="229"/>
        <v>10.914999999999999</v>
      </c>
      <c r="M908" s="38">
        <f t="shared" si="230"/>
        <v>60</v>
      </c>
      <c r="N908" s="38">
        <f t="shared" si="231"/>
        <v>1</v>
      </c>
      <c r="O908" s="38">
        <f t="shared" si="232"/>
        <v>0</v>
      </c>
      <c r="P908" s="48">
        <v>10.4</v>
      </c>
      <c r="Q908" s="46">
        <v>30</v>
      </c>
      <c r="R908" s="46" t="s">
        <v>3372</v>
      </c>
      <c r="S908" s="48">
        <v>14</v>
      </c>
      <c r="T908" s="46">
        <v>30</v>
      </c>
      <c r="U908" s="46" t="s">
        <v>3372</v>
      </c>
      <c r="V908" s="48">
        <f t="shared" si="233"/>
        <v>12.2</v>
      </c>
      <c r="W908" s="46">
        <f t="shared" si="234"/>
        <v>60</v>
      </c>
      <c r="X908" s="46">
        <f t="shared" si="235"/>
        <v>0</v>
      </c>
      <c r="Y908" s="46">
        <f t="shared" si="236"/>
        <v>0</v>
      </c>
      <c r="Z908" s="46">
        <f t="shared" si="237"/>
        <v>1</v>
      </c>
      <c r="AA908" s="46">
        <f t="shared" si="238"/>
        <v>0</v>
      </c>
      <c r="AB908" s="46">
        <f t="shared" si="239"/>
        <v>1</v>
      </c>
      <c r="AC908" s="48">
        <f t="shared" ref="AC908:AC926" si="243">IF(AB908=0,1,IF(AB908=1,0.99,IF(AB908=2,0.98,IF(AB908=3,0.97,IF(AB908=4,0.96,IF(AB908=5,0.95,IF(AB908=6,0.94)))))))</f>
        <v>0.99</v>
      </c>
      <c r="AD908" s="48">
        <f t="shared" si="240"/>
        <v>11.557499999999999</v>
      </c>
      <c r="AE908" s="48">
        <f t="shared" si="241"/>
        <v>11.441924999999999</v>
      </c>
      <c r="AF908" s="46">
        <f t="shared" si="242"/>
        <v>120</v>
      </c>
      <c r="AG908" s="128" t="s">
        <v>3452</v>
      </c>
      <c r="AH908" s="128" t="s">
        <v>3454</v>
      </c>
      <c r="AI908" s="128" t="s">
        <v>3451</v>
      </c>
      <c r="AJ908" s="128" t="s">
        <v>3456</v>
      </c>
      <c r="AK908" s="128" t="s">
        <v>3455</v>
      </c>
      <c r="AL908" s="128" t="s">
        <v>3453</v>
      </c>
      <c r="AM908" s="128" t="s">
        <v>3457</v>
      </c>
      <c r="AN908" s="128" t="s">
        <v>3459</v>
      </c>
      <c r="AO908" s="128" t="s">
        <v>3460</v>
      </c>
      <c r="AP908" s="128" t="s">
        <v>3458</v>
      </c>
      <c r="AQ908" s="191"/>
    </row>
    <row r="909" spans="1:43" s="16" customFormat="1" ht="27.75">
      <c r="A909" s="43">
        <v>902</v>
      </c>
      <c r="B909" s="72" t="s">
        <v>2319</v>
      </c>
      <c r="C909" s="72" t="s">
        <v>2320</v>
      </c>
      <c r="D909" s="38" t="s">
        <v>2321</v>
      </c>
      <c r="E909" s="38">
        <v>23</v>
      </c>
      <c r="F909" s="48">
        <v>11.56</v>
      </c>
      <c r="G909" s="46">
        <v>30</v>
      </c>
      <c r="H909" s="46" t="s">
        <v>3372</v>
      </c>
      <c r="I909" s="48">
        <v>10.89</v>
      </c>
      <c r="J909" s="46">
        <v>30</v>
      </c>
      <c r="K909" s="46" t="s">
        <v>3372</v>
      </c>
      <c r="L909" s="84">
        <f t="shared" si="229"/>
        <v>11.225000000000001</v>
      </c>
      <c r="M909" s="38">
        <f t="shared" si="230"/>
        <v>60</v>
      </c>
      <c r="N909" s="38">
        <f t="shared" si="231"/>
        <v>0</v>
      </c>
      <c r="O909" s="38">
        <f t="shared" si="232"/>
        <v>0</v>
      </c>
      <c r="P909" s="48">
        <v>11.5</v>
      </c>
      <c r="Q909" s="46">
        <v>30</v>
      </c>
      <c r="R909" s="46" t="s">
        <v>3372</v>
      </c>
      <c r="S909" s="48">
        <v>14.19</v>
      </c>
      <c r="T909" s="46">
        <v>30</v>
      </c>
      <c r="U909" s="46" t="s">
        <v>3372</v>
      </c>
      <c r="V909" s="48">
        <f t="shared" si="233"/>
        <v>12.844999999999999</v>
      </c>
      <c r="W909" s="46">
        <f t="shared" si="234"/>
        <v>60</v>
      </c>
      <c r="X909" s="46">
        <f t="shared" si="235"/>
        <v>0</v>
      </c>
      <c r="Y909" s="46">
        <f t="shared" si="236"/>
        <v>0</v>
      </c>
      <c r="Z909" s="46">
        <f t="shared" si="237"/>
        <v>0</v>
      </c>
      <c r="AA909" s="46">
        <f t="shared" si="238"/>
        <v>0</v>
      </c>
      <c r="AB909" s="46">
        <f t="shared" si="239"/>
        <v>0</v>
      </c>
      <c r="AC909" s="48">
        <f t="shared" si="243"/>
        <v>1</v>
      </c>
      <c r="AD909" s="48">
        <f t="shared" si="240"/>
        <v>12.035</v>
      </c>
      <c r="AE909" s="48">
        <f t="shared" si="241"/>
        <v>12.035</v>
      </c>
      <c r="AF909" s="46">
        <f t="shared" si="242"/>
        <v>120</v>
      </c>
      <c r="AG909" s="128" t="s">
        <v>3453</v>
      </c>
      <c r="AH909" s="128" t="s">
        <v>3452</v>
      </c>
      <c r="AI909" s="128" t="s">
        <v>3457</v>
      </c>
      <c r="AJ909" s="128" t="s">
        <v>3456</v>
      </c>
      <c r="AK909" s="128" t="s">
        <v>3451</v>
      </c>
      <c r="AL909" s="128" t="s">
        <v>3454</v>
      </c>
      <c r="AM909" s="128" t="s">
        <v>3455</v>
      </c>
      <c r="AN909" s="128" t="s">
        <v>3460</v>
      </c>
      <c r="AO909" s="128" t="s">
        <v>3459</v>
      </c>
      <c r="AP909" s="128" t="s">
        <v>3458</v>
      </c>
      <c r="AQ909" s="191"/>
    </row>
    <row r="910" spans="1:43" s="16" customFormat="1" ht="27.75">
      <c r="A910" s="43">
        <v>903</v>
      </c>
      <c r="B910" s="72" t="s">
        <v>2322</v>
      </c>
      <c r="C910" s="72" t="s">
        <v>2323</v>
      </c>
      <c r="D910" s="38" t="s">
        <v>2324</v>
      </c>
      <c r="E910" s="38">
        <v>23</v>
      </c>
      <c r="F910" s="48">
        <v>11.51</v>
      </c>
      <c r="G910" s="46">
        <v>30</v>
      </c>
      <c r="H910" s="46" t="s">
        <v>3373</v>
      </c>
      <c r="I910" s="48">
        <v>10.59</v>
      </c>
      <c r="J910" s="46">
        <v>30</v>
      </c>
      <c r="K910" s="46" t="s">
        <v>3372</v>
      </c>
      <c r="L910" s="84">
        <f t="shared" si="229"/>
        <v>11.05</v>
      </c>
      <c r="M910" s="38">
        <f t="shared" si="230"/>
        <v>60</v>
      </c>
      <c r="N910" s="38">
        <f t="shared" si="231"/>
        <v>1</v>
      </c>
      <c r="O910" s="38">
        <f t="shared" si="232"/>
        <v>0</v>
      </c>
      <c r="P910" s="48">
        <v>10.25</v>
      </c>
      <c r="Q910" s="46">
        <v>30</v>
      </c>
      <c r="R910" s="46" t="s">
        <v>3373</v>
      </c>
      <c r="S910" s="48">
        <v>12.84</v>
      </c>
      <c r="T910" s="46">
        <v>30</v>
      </c>
      <c r="U910" s="46" t="s">
        <v>3372</v>
      </c>
      <c r="V910" s="48">
        <f t="shared" si="233"/>
        <v>11.545</v>
      </c>
      <c r="W910" s="46">
        <f t="shared" si="234"/>
        <v>60</v>
      </c>
      <c r="X910" s="46">
        <f t="shared" si="235"/>
        <v>1</v>
      </c>
      <c r="Y910" s="46">
        <f t="shared" si="236"/>
        <v>0</v>
      </c>
      <c r="Z910" s="46">
        <f t="shared" si="237"/>
        <v>2</v>
      </c>
      <c r="AA910" s="46">
        <f t="shared" si="238"/>
        <v>0</v>
      </c>
      <c r="AB910" s="46">
        <f t="shared" si="239"/>
        <v>2</v>
      </c>
      <c r="AC910" s="48">
        <f t="shared" si="243"/>
        <v>0.98</v>
      </c>
      <c r="AD910" s="48">
        <f t="shared" si="240"/>
        <v>11.297499999999999</v>
      </c>
      <c r="AE910" s="48">
        <f t="shared" si="241"/>
        <v>11.071549999999998</v>
      </c>
      <c r="AF910" s="46">
        <f t="shared" si="242"/>
        <v>120</v>
      </c>
      <c r="AG910" s="128" t="s">
        <v>3452</v>
      </c>
      <c r="AH910" s="128" t="s">
        <v>3457</v>
      </c>
      <c r="AI910" s="128" t="s">
        <v>3454</v>
      </c>
      <c r="AJ910" s="128" t="s">
        <v>3455</v>
      </c>
      <c r="AK910" s="128" t="s">
        <v>3460</v>
      </c>
      <c r="AL910" s="128" t="s">
        <v>3456</v>
      </c>
      <c r="AM910" s="128" t="s">
        <v>3451</v>
      </c>
      <c r="AN910" s="128" t="s">
        <v>3459</v>
      </c>
      <c r="AO910" s="128" t="s">
        <v>3458</v>
      </c>
      <c r="AP910" s="128" t="s">
        <v>3453</v>
      </c>
      <c r="AQ910" s="191"/>
    </row>
    <row r="911" spans="1:43" s="16" customFormat="1" ht="27.75">
      <c r="A911" s="43">
        <v>904</v>
      </c>
      <c r="B911" s="72" t="s">
        <v>2325</v>
      </c>
      <c r="C911" s="72" t="s">
        <v>45</v>
      </c>
      <c r="D911" s="38" t="s">
        <v>2326</v>
      </c>
      <c r="E911" s="38">
        <v>23</v>
      </c>
      <c r="F911" s="48">
        <v>11.09</v>
      </c>
      <c r="G911" s="46">
        <v>30</v>
      </c>
      <c r="H911" s="46" t="s">
        <v>3373</v>
      </c>
      <c r="I911" s="48">
        <v>10</v>
      </c>
      <c r="J911" s="46">
        <v>30</v>
      </c>
      <c r="K911" s="46" t="s">
        <v>3372</v>
      </c>
      <c r="L911" s="84">
        <f t="shared" si="229"/>
        <v>10.545</v>
      </c>
      <c r="M911" s="38">
        <f t="shared" si="230"/>
        <v>60</v>
      </c>
      <c r="N911" s="38">
        <f t="shared" si="231"/>
        <v>1</v>
      </c>
      <c r="O911" s="38">
        <f t="shared" si="232"/>
        <v>0</v>
      </c>
      <c r="P911" s="48">
        <v>11.2</v>
      </c>
      <c r="Q911" s="46">
        <v>30</v>
      </c>
      <c r="R911" s="46" t="s">
        <v>3372</v>
      </c>
      <c r="S911" s="48">
        <v>12.41</v>
      </c>
      <c r="T911" s="46">
        <v>30</v>
      </c>
      <c r="U911" s="46" t="s">
        <v>3372</v>
      </c>
      <c r="V911" s="48">
        <f t="shared" si="233"/>
        <v>11.805</v>
      </c>
      <c r="W911" s="46">
        <f t="shared" si="234"/>
        <v>60</v>
      </c>
      <c r="X911" s="46">
        <f t="shared" si="235"/>
        <v>0</v>
      </c>
      <c r="Y911" s="46">
        <f t="shared" si="236"/>
        <v>0</v>
      </c>
      <c r="Z911" s="46">
        <f t="shared" si="237"/>
        <v>1</v>
      </c>
      <c r="AA911" s="46">
        <f t="shared" si="238"/>
        <v>0</v>
      </c>
      <c r="AB911" s="46">
        <f t="shared" si="239"/>
        <v>1</v>
      </c>
      <c r="AC911" s="48">
        <f t="shared" si="243"/>
        <v>0.99</v>
      </c>
      <c r="AD911" s="48">
        <f t="shared" si="240"/>
        <v>11.175000000000001</v>
      </c>
      <c r="AE911" s="48">
        <f t="shared" si="241"/>
        <v>11.06325</v>
      </c>
      <c r="AF911" s="46">
        <f t="shared" si="242"/>
        <v>120</v>
      </c>
      <c r="AG911" s="128" t="s">
        <v>3451</v>
      </c>
      <c r="AH911" s="128" t="s">
        <v>3454</v>
      </c>
      <c r="AI911" s="128" t="s">
        <v>3455</v>
      </c>
      <c r="AJ911" s="128" t="s">
        <v>3456</v>
      </c>
      <c r="AK911" s="128" t="s">
        <v>3452</v>
      </c>
      <c r="AL911" s="128" t="s">
        <v>3460</v>
      </c>
      <c r="AM911" s="128" t="s">
        <v>3457</v>
      </c>
      <c r="AN911" s="128" t="s">
        <v>3453</v>
      </c>
      <c r="AO911" s="128" t="s">
        <v>3458</v>
      </c>
      <c r="AP911" s="128" t="s">
        <v>3459</v>
      </c>
      <c r="AQ911" s="191"/>
    </row>
    <row r="912" spans="1:43" s="16" customFormat="1" ht="27.75">
      <c r="A912" s="43">
        <v>905</v>
      </c>
      <c r="B912" s="72" t="s">
        <v>1884</v>
      </c>
      <c r="C912" s="72" t="s">
        <v>65</v>
      </c>
      <c r="D912" s="38" t="s">
        <v>2327</v>
      </c>
      <c r="E912" s="38">
        <v>23</v>
      </c>
      <c r="F912" s="48">
        <v>10</v>
      </c>
      <c r="G912" s="46">
        <v>30</v>
      </c>
      <c r="H912" s="46" t="s">
        <v>3373</v>
      </c>
      <c r="I912" s="48">
        <v>10</v>
      </c>
      <c r="J912" s="46">
        <v>30</v>
      </c>
      <c r="K912" s="46" t="s">
        <v>3373</v>
      </c>
      <c r="L912" s="84">
        <f t="shared" si="229"/>
        <v>10</v>
      </c>
      <c r="M912" s="38">
        <f t="shared" si="230"/>
        <v>60</v>
      </c>
      <c r="N912" s="38">
        <f t="shared" si="231"/>
        <v>2</v>
      </c>
      <c r="O912" s="38">
        <f t="shared" si="232"/>
        <v>0</v>
      </c>
      <c r="P912" s="48">
        <v>9.3699999999999992</v>
      </c>
      <c r="Q912" s="46">
        <v>10</v>
      </c>
      <c r="R912" s="46" t="s">
        <v>3373</v>
      </c>
      <c r="S912" s="48">
        <v>10.75</v>
      </c>
      <c r="T912" s="46">
        <v>30</v>
      </c>
      <c r="U912" s="46" t="s">
        <v>3373</v>
      </c>
      <c r="V912" s="48">
        <f t="shared" si="233"/>
        <v>10.059999999999999</v>
      </c>
      <c r="W912" s="46">
        <f t="shared" si="234"/>
        <v>60</v>
      </c>
      <c r="X912" s="46">
        <f t="shared" si="235"/>
        <v>2</v>
      </c>
      <c r="Y912" s="46">
        <f t="shared" si="236"/>
        <v>1</v>
      </c>
      <c r="Z912" s="46">
        <f t="shared" si="237"/>
        <v>4</v>
      </c>
      <c r="AA912" s="46">
        <f t="shared" si="238"/>
        <v>1</v>
      </c>
      <c r="AB912" s="46">
        <f t="shared" si="239"/>
        <v>5</v>
      </c>
      <c r="AC912" s="48">
        <f t="shared" si="243"/>
        <v>0.95</v>
      </c>
      <c r="AD912" s="48">
        <f t="shared" si="240"/>
        <v>10.029999999999999</v>
      </c>
      <c r="AE912" s="48">
        <f t="shared" si="241"/>
        <v>9.5284999999999993</v>
      </c>
      <c r="AF912" s="46">
        <f t="shared" si="242"/>
        <v>120</v>
      </c>
      <c r="AG912" s="128" t="s">
        <v>3453</v>
      </c>
      <c r="AH912" s="128" t="s">
        <v>3454</v>
      </c>
      <c r="AI912" s="128" t="s">
        <v>3451</v>
      </c>
      <c r="AJ912" s="128" t="s">
        <v>3452</v>
      </c>
      <c r="AK912" s="128" t="s">
        <v>3457</v>
      </c>
      <c r="AL912" s="128" t="s">
        <v>3455</v>
      </c>
      <c r="AM912" s="128" t="s">
        <v>3456</v>
      </c>
      <c r="AN912" s="128" t="s">
        <v>3460</v>
      </c>
      <c r="AO912" s="128" t="s">
        <v>3459</v>
      </c>
      <c r="AP912" s="128" t="s">
        <v>3458</v>
      </c>
      <c r="AQ912" s="191"/>
    </row>
    <row r="913" spans="1:43" s="16" customFormat="1" ht="27.75">
      <c r="A913" s="43">
        <v>906</v>
      </c>
      <c r="B913" s="72" t="s">
        <v>2328</v>
      </c>
      <c r="C913" s="72" t="s">
        <v>3408</v>
      </c>
      <c r="D913" s="38" t="s">
        <v>2330</v>
      </c>
      <c r="E913" s="38">
        <v>23</v>
      </c>
      <c r="F913" s="48">
        <v>15.16</v>
      </c>
      <c r="G913" s="46">
        <v>30</v>
      </c>
      <c r="H913" s="46" t="s">
        <v>3372</v>
      </c>
      <c r="I913" s="48">
        <v>11.51</v>
      </c>
      <c r="J913" s="46">
        <v>30</v>
      </c>
      <c r="K913" s="46" t="s">
        <v>3372</v>
      </c>
      <c r="L913" s="84">
        <f t="shared" si="229"/>
        <v>13.335000000000001</v>
      </c>
      <c r="M913" s="38">
        <f t="shared" si="230"/>
        <v>60</v>
      </c>
      <c r="N913" s="38">
        <f t="shared" si="231"/>
        <v>0</v>
      </c>
      <c r="O913" s="38">
        <f t="shared" si="232"/>
        <v>0</v>
      </c>
      <c r="P913" s="48">
        <v>13.58</v>
      </c>
      <c r="Q913" s="46">
        <v>30</v>
      </c>
      <c r="R913" s="46" t="s">
        <v>3372</v>
      </c>
      <c r="S913" s="48">
        <v>13.04</v>
      </c>
      <c r="T913" s="46">
        <v>30</v>
      </c>
      <c r="U913" s="46" t="s">
        <v>3372</v>
      </c>
      <c r="V913" s="48">
        <f t="shared" si="233"/>
        <v>13.309999999999999</v>
      </c>
      <c r="W913" s="46">
        <f t="shared" si="234"/>
        <v>60</v>
      </c>
      <c r="X913" s="46">
        <f t="shared" si="235"/>
        <v>0</v>
      </c>
      <c r="Y913" s="46">
        <f t="shared" si="236"/>
        <v>0</v>
      </c>
      <c r="Z913" s="46">
        <f t="shared" si="237"/>
        <v>0</v>
      </c>
      <c r="AA913" s="46">
        <f t="shared" si="238"/>
        <v>0</v>
      </c>
      <c r="AB913" s="46">
        <f t="shared" si="239"/>
        <v>0</v>
      </c>
      <c r="AC913" s="48">
        <f t="shared" si="243"/>
        <v>1</v>
      </c>
      <c r="AD913" s="48">
        <f t="shared" si="240"/>
        <v>13.3225</v>
      </c>
      <c r="AE913" s="48">
        <f t="shared" si="241"/>
        <v>13.3225</v>
      </c>
      <c r="AF913" s="46">
        <f t="shared" si="242"/>
        <v>120</v>
      </c>
      <c r="AG913" s="128" t="s">
        <v>3453</v>
      </c>
      <c r="AH913" s="128" t="s">
        <v>3451</v>
      </c>
      <c r="AI913" s="128" t="s">
        <v>3456</v>
      </c>
      <c r="AJ913" s="128" t="s">
        <v>3454</v>
      </c>
      <c r="AK913" s="128" t="s">
        <v>3452</v>
      </c>
      <c r="AL913" s="128" t="s">
        <v>3457</v>
      </c>
      <c r="AM913" s="128" t="s">
        <v>3455</v>
      </c>
      <c r="AN913" s="128" t="s">
        <v>3459</v>
      </c>
      <c r="AO913" s="128" t="s">
        <v>3460</v>
      </c>
      <c r="AP913" s="128" t="s">
        <v>3458</v>
      </c>
      <c r="AQ913" s="191"/>
    </row>
    <row r="914" spans="1:43" s="16" customFormat="1" ht="27.75">
      <c r="A914" s="43">
        <v>907</v>
      </c>
      <c r="B914" s="72" t="s">
        <v>2331</v>
      </c>
      <c r="C914" s="72" t="s">
        <v>3409</v>
      </c>
      <c r="D914" s="38" t="s">
        <v>2332</v>
      </c>
      <c r="E914" s="38">
        <v>23</v>
      </c>
      <c r="F914" s="48">
        <v>10.51</v>
      </c>
      <c r="G914" s="46">
        <v>30</v>
      </c>
      <c r="H914" s="46" t="s">
        <v>3372</v>
      </c>
      <c r="I914" s="48">
        <v>10.050000000000001</v>
      </c>
      <c r="J914" s="46">
        <v>30</v>
      </c>
      <c r="K914" s="46" t="s">
        <v>3373</v>
      </c>
      <c r="L914" s="84">
        <f t="shared" si="229"/>
        <v>10.280000000000001</v>
      </c>
      <c r="M914" s="38">
        <f t="shared" si="230"/>
        <v>60</v>
      </c>
      <c r="N914" s="38">
        <f t="shared" si="231"/>
        <v>1</v>
      </c>
      <c r="O914" s="38">
        <f t="shared" si="232"/>
        <v>0</v>
      </c>
      <c r="P914" s="48">
        <v>9.4600000000000009</v>
      </c>
      <c r="Q914" s="46">
        <v>10</v>
      </c>
      <c r="R914" s="46" t="s">
        <v>3373</v>
      </c>
      <c r="S914" s="48">
        <v>12.22</v>
      </c>
      <c r="T914" s="46">
        <v>30</v>
      </c>
      <c r="U914" s="46" t="s">
        <v>3372</v>
      </c>
      <c r="V914" s="48">
        <f t="shared" si="233"/>
        <v>10.84</v>
      </c>
      <c r="W914" s="46">
        <f t="shared" si="234"/>
        <v>60</v>
      </c>
      <c r="X914" s="46">
        <f t="shared" si="235"/>
        <v>1</v>
      </c>
      <c r="Y914" s="46">
        <f t="shared" si="236"/>
        <v>1</v>
      </c>
      <c r="Z914" s="46">
        <f t="shared" si="237"/>
        <v>2</v>
      </c>
      <c r="AA914" s="46">
        <f t="shared" si="238"/>
        <v>1</v>
      </c>
      <c r="AB914" s="46">
        <f t="shared" si="239"/>
        <v>3</v>
      </c>
      <c r="AC914" s="48">
        <f t="shared" si="243"/>
        <v>0.97</v>
      </c>
      <c r="AD914" s="48">
        <f t="shared" si="240"/>
        <v>10.56</v>
      </c>
      <c r="AE914" s="48">
        <f t="shared" si="241"/>
        <v>10.2432</v>
      </c>
      <c r="AF914" s="46">
        <f t="shared" si="242"/>
        <v>120</v>
      </c>
      <c r="AG914" s="128" t="s">
        <v>3452</v>
      </c>
      <c r="AH914" s="128" t="s">
        <v>3454</v>
      </c>
      <c r="AI914" s="128" t="s">
        <v>3455</v>
      </c>
      <c r="AJ914" s="128" t="s">
        <v>3451</v>
      </c>
      <c r="AK914" s="128" t="s">
        <v>3453</v>
      </c>
      <c r="AL914" s="128" t="s">
        <v>3456</v>
      </c>
      <c r="AM914" s="128" t="s">
        <v>3457</v>
      </c>
      <c r="AN914" s="128" t="s">
        <v>3459</v>
      </c>
      <c r="AO914" s="128" t="s">
        <v>3460</v>
      </c>
      <c r="AP914" s="128" t="s">
        <v>3458</v>
      </c>
      <c r="AQ914" s="191"/>
    </row>
    <row r="915" spans="1:43" s="16" customFormat="1" ht="27.75">
      <c r="A915" s="43">
        <v>908</v>
      </c>
      <c r="B915" s="72" t="s">
        <v>2333</v>
      </c>
      <c r="C915" s="72" t="s">
        <v>769</v>
      </c>
      <c r="D915" s="38" t="s">
        <v>2334</v>
      </c>
      <c r="E915" s="38">
        <v>23</v>
      </c>
      <c r="F915" s="48">
        <v>10</v>
      </c>
      <c r="G915" s="46">
        <v>30</v>
      </c>
      <c r="H915" s="46" t="s">
        <v>3373</v>
      </c>
      <c r="I915" s="48">
        <v>10.7</v>
      </c>
      <c r="J915" s="46">
        <v>30</v>
      </c>
      <c r="K915" s="46" t="s">
        <v>3373</v>
      </c>
      <c r="L915" s="84">
        <f t="shared" si="229"/>
        <v>10.35</v>
      </c>
      <c r="M915" s="38">
        <f t="shared" si="230"/>
        <v>60</v>
      </c>
      <c r="N915" s="38">
        <f t="shared" si="231"/>
        <v>2</v>
      </c>
      <c r="O915" s="38">
        <f t="shared" si="232"/>
        <v>0</v>
      </c>
      <c r="P915" s="48">
        <v>9.73</v>
      </c>
      <c r="Q915" s="46">
        <v>16</v>
      </c>
      <c r="R915" s="46" t="s">
        <v>3373</v>
      </c>
      <c r="S915" s="48">
        <v>11.68</v>
      </c>
      <c r="T915" s="46">
        <v>30</v>
      </c>
      <c r="U915" s="46" t="s">
        <v>3372</v>
      </c>
      <c r="V915" s="48">
        <f t="shared" si="233"/>
        <v>10.705</v>
      </c>
      <c r="W915" s="46">
        <f t="shared" si="234"/>
        <v>60</v>
      </c>
      <c r="X915" s="46">
        <f t="shared" si="235"/>
        <v>1</v>
      </c>
      <c r="Y915" s="46">
        <f t="shared" si="236"/>
        <v>1</v>
      </c>
      <c r="Z915" s="46">
        <f t="shared" si="237"/>
        <v>3</v>
      </c>
      <c r="AA915" s="46">
        <f t="shared" si="238"/>
        <v>1</v>
      </c>
      <c r="AB915" s="46">
        <f t="shared" si="239"/>
        <v>4</v>
      </c>
      <c r="AC915" s="48">
        <f t="shared" si="243"/>
        <v>0.96</v>
      </c>
      <c r="AD915" s="48">
        <f t="shared" si="240"/>
        <v>10.5275</v>
      </c>
      <c r="AE915" s="48">
        <f t="shared" si="241"/>
        <v>10.106399999999999</v>
      </c>
      <c r="AF915" s="46">
        <f t="shared" si="242"/>
        <v>120</v>
      </c>
      <c r="AG915" s="128" t="s">
        <v>3452</v>
      </c>
      <c r="AH915" s="128" t="s">
        <v>3456</v>
      </c>
      <c r="AI915" s="128" t="s">
        <v>3454</v>
      </c>
      <c r="AJ915" s="128" t="s">
        <v>3451</v>
      </c>
      <c r="AK915" s="128" t="s">
        <v>3453</v>
      </c>
      <c r="AL915" s="128" t="s">
        <v>3457</v>
      </c>
      <c r="AM915" s="128" t="s">
        <v>3455</v>
      </c>
      <c r="AN915" s="128" t="s">
        <v>3460</v>
      </c>
      <c r="AO915" s="128" t="s">
        <v>3459</v>
      </c>
      <c r="AP915" s="128" t="s">
        <v>3458</v>
      </c>
      <c r="AQ915" s="191"/>
    </row>
    <row r="916" spans="1:43" s="16" customFormat="1" ht="27.75">
      <c r="A916" s="43">
        <v>909</v>
      </c>
      <c r="B916" s="72" t="s">
        <v>1314</v>
      </c>
      <c r="C916" s="72" t="s">
        <v>331</v>
      </c>
      <c r="D916" s="38" t="s">
        <v>2335</v>
      </c>
      <c r="E916" s="38">
        <v>23</v>
      </c>
      <c r="F916" s="48">
        <v>13.68</v>
      </c>
      <c r="G916" s="46">
        <v>30</v>
      </c>
      <c r="H916" s="46" t="s">
        <v>3372</v>
      </c>
      <c r="I916" s="48">
        <v>12.6</v>
      </c>
      <c r="J916" s="46">
        <v>30</v>
      </c>
      <c r="K916" s="46" t="s">
        <v>3372</v>
      </c>
      <c r="L916" s="84">
        <f t="shared" si="229"/>
        <v>13.14</v>
      </c>
      <c r="M916" s="38">
        <f t="shared" si="230"/>
        <v>60</v>
      </c>
      <c r="N916" s="38">
        <f t="shared" si="231"/>
        <v>0</v>
      </c>
      <c r="O916" s="38">
        <f t="shared" si="232"/>
        <v>0</v>
      </c>
      <c r="P916" s="48">
        <v>13.97</v>
      </c>
      <c r="Q916" s="46">
        <v>30</v>
      </c>
      <c r="R916" s="46" t="s">
        <v>3372</v>
      </c>
      <c r="S916" s="48">
        <v>15.11</v>
      </c>
      <c r="T916" s="46">
        <v>30</v>
      </c>
      <c r="U916" s="46" t="s">
        <v>3372</v>
      </c>
      <c r="V916" s="48">
        <f t="shared" si="233"/>
        <v>14.54</v>
      </c>
      <c r="W916" s="46">
        <f t="shared" si="234"/>
        <v>60</v>
      </c>
      <c r="X916" s="46">
        <f t="shared" si="235"/>
        <v>0</v>
      </c>
      <c r="Y916" s="46">
        <f t="shared" si="236"/>
        <v>0</v>
      </c>
      <c r="Z916" s="46">
        <f t="shared" si="237"/>
        <v>0</v>
      </c>
      <c r="AA916" s="46">
        <f t="shared" si="238"/>
        <v>0</v>
      </c>
      <c r="AB916" s="46">
        <f t="shared" si="239"/>
        <v>0</v>
      </c>
      <c r="AC916" s="48">
        <f t="shared" si="243"/>
        <v>1</v>
      </c>
      <c r="AD916" s="48">
        <f t="shared" si="240"/>
        <v>13.84</v>
      </c>
      <c r="AE916" s="48">
        <f t="shared" si="241"/>
        <v>13.84</v>
      </c>
      <c r="AF916" s="46">
        <f t="shared" si="242"/>
        <v>120</v>
      </c>
      <c r="AG916" s="128" t="s">
        <v>3454</v>
      </c>
      <c r="AH916" s="128" t="s">
        <v>3455</v>
      </c>
      <c r="AI916" s="128" t="s">
        <v>3451</v>
      </c>
      <c r="AJ916" s="128" t="s">
        <v>3457</v>
      </c>
      <c r="AK916" s="128" t="s">
        <v>3456</v>
      </c>
      <c r="AL916" s="128" t="s">
        <v>3453</v>
      </c>
      <c r="AM916" s="128" t="s">
        <v>3452</v>
      </c>
      <c r="AN916" s="128" t="s">
        <v>3460</v>
      </c>
      <c r="AO916" s="128" t="s">
        <v>3458</v>
      </c>
      <c r="AP916" s="128" t="s">
        <v>3459</v>
      </c>
      <c r="AQ916" s="191"/>
    </row>
    <row r="917" spans="1:43" s="16" customFormat="1" ht="27.75">
      <c r="A917" s="43">
        <v>910</v>
      </c>
      <c r="B917" s="72" t="s">
        <v>2336</v>
      </c>
      <c r="C917" s="72" t="s">
        <v>1118</v>
      </c>
      <c r="D917" s="38" t="s">
        <v>2337</v>
      </c>
      <c r="E917" s="38">
        <v>23</v>
      </c>
      <c r="F917" s="48">
        <v>10.81</v>
      </c>
      <c r="G917" s="46">
        <v>30</v>
      </c>
      <c r="H917" s="46" t="s">
        <v>3373</v>
      </c>
      <c r="I917" s="48">
        <v>10.69</v>
      </c>
      <c r="J917" s="46">
        <v>30</v>
      </c>
      <c r="K917" s="46" t="s">
        <v>3373</v>
      </c>
      <c r="L917" s="84">
        <f t="shared" si="229"/>
        <v>10.75</v>
      </c>
      <c r="M917" s="38">
        <f t="shared" si="230"/>
        <v>60</v>
      </c>
      <c r="N917" s="38">
        <f t="shared" si="231"/>
        <v>2</v>
      </c>
      <c r="O917" s="38">
        <f t="shared" si="232"/>
        <v>0</v>
      </c>
      <c r="P917" s="48">
        <v>9.1999999999999993</v>
      </c>
      <c r="Q917" s="46">
        <v>10</v>
      </c>
      <c r="R917" s="46" t="s">
        <v>3373</v>
      </c>
      <c r="S917" s="48">
        <v>12.49</v>
      </c>
      <c r="T917" s="46">
        <v>30</v>
      </c>
      <c r="U917" s="46" t="s">
        <v>3372</v>
      </c>
      <c r="V917" s="48">
        <f t="shared" si="233"/>
        <v>10.844999999999999</v>
      </c>
      <c r="W917" s="46">
        <f t="shared" si="234"/>
        <v>60</v>
      </c>
      <c r="X917" s="46">
        <f t="shared" si="235"/>
        <v>1</v>
      </c>
      <c r="Y917" s="46">
        <f t="shared" si="236"/>
        <v>1</v>
      </c>
      <c r="Z917" s="46">
        <f t="shared" si="237"/>
        <v>3</v>
      </c>
      <c r="AA917" s="46">
        <f t="shared" si="238"/>
        <v>1</v>
      </c>
      <c r="AB917" s="46">
        <f t="shared" si="239"/>
        <v>4</v>
      </c>
      <c r="AC917" s="48">
        <f t="shared" si="243"/>
        <v>0.96</v>
      </c>
      <c r="AD917" s="48">
        <f t="shared" si="240"/>
        <v>10.797499999999999</v>
      </c>
      <c r="AE917" s="48">
        <f t="shared" si="241"/>
        <v>10.365599999999999</v>
      </c>
      <c r="AF917" s="46">
        <f t="shared" si="242"/>
        <v>120</v>
      </c>
      <c r="AG917" s="128" t="s">
        <v>3453</v>
      </c>
      <c r="AH917" s="128" t="s">
        <v>3451</v>
      </c>
      <c r="AI917" s="128" t="s">
        <v>3456</v>
      </c>
      <c r="AJ917" s="128" t="s">
        <v>3455</v>
      </c>
      <c r="AK917" s="128" t="s">
        <v>3457</v>
      </c>
      <c r="AL917" s="128" t="s">
        <v>3452</v>
      </c>
      <c r="AM917" s="128" t="s">
        <v>3454</v>
      </c>
      <c r="AN917" s="128" t="s">
        <v>3460</v>
      </c>
      <c r="AO917" s="128" t="s">
        <v>3459</v>
      </c>
      <c r="AP917" s="128" t="s">
        <v>3458</v>
      </c>
      <c r="AQ917" s="191"/>
    </row>
    <row r="918" spans="1:43" s="16" customFormat="1" ht="27.75">
      <c r="A918" s="43">
        <v>911</v>
      </c>
      <c r="B918" s="72" t="s">
        <v>2338</v>
      </c>
      <c r="C918" s="72" t="s">
        <v>2339</v>
      </c>
      <c r="D918" s="38" t="s">
        <v>2340</v>
      </c>
      <c r="E918" s="38">
        <v>23</v>
      </c>
      <c r="F918" s="48">
        <v>10</v>
      </c>
      <c r="G918" s="46">
        <v>30</v>
      </c>
      <c r="H918" s="46" t="s">
        <v>3373</v>
      </c>
      <c r="I918" s="48">
        <v>10.18</v>
      </c>
      <c r="J918" s="46">
        <v>30</v>
      </c>
      <c r="K918" s="46" t="s">
        <v>3373</v>
      </c>
      <c r="L918" s="84">
        <f t="shared" si="229"/>
        <v>10.09</v>
      </c>
      <c r="M918" s="38">
        <f t="shared" si="230"/>
        <v>60</v>
      </c>
      <c r="N918" s="38">
        <f t="shared" si="231"/>
        <v>2</v>
      </c>
      <c r="O918" s="38">
        <f t="shared" si="232"/>
        <v>0</v>
      </c>
      <c r="P918" s="48">
        <v>9.91</v>
      </c>
      <c r="Q918" s="46">
        <v>18</v>
      </c>
      <c r="R918" s="46" t="s">
        <v>3373</v>
      </c>
      <c r="S918" s="48">
        <v>10.9</v>
      </c>
      <c r="T918" s="46">
        <v>30</v>
      </c>
      <c r="U918" s="46" t="s">
        <v>3372</v>
      </c>
      <c r="V918" s="48">
        <f t="shared" si="233"/>
        <v>10.405000000000001</v>
      </c>
      <c r="W918" s="46">
        <f t="shared" si="234"/>
        <v>60</v>
      </c>
      <c r="X918" s="46">
        <f t="shared" si="235"/>
        <v>1</v>
      </c>
      <c r="Y918" s="46">
        <f t="shared" si="236"/>
        <v>1</v>
      </c>
      <c r="Z918" s="46">
        <f t="shared" si="237"/>
        <v>3</v>
      </c>
      <c r="AA918" s="46">
        <f t="shared" si="238"/>
        <v>1</v>
      </c>
      <c r="AB918" s="46">
        <f t="shared" si="239"/>
        <v>4</v>
      </c>
      <c r="AC918" s="48">
        <f t="shared" si="243"/>
        <v>0.96</v>
      </c>
      <c r="AD918" s="48">
        <f t="shared" si="240"/>
        <v>10.2475</v>
      </c>
      <c r="AE918" s="48">
        <f t="shared" si="241"/>
        <v>9.8376000000000001</v>
      </c>
      <c r="AF918" s="46">
        <f t="shared" si="242"/>
        <v>120</v>
      </c>
      <c r="AG918" s="128" t="s">
        <v>3453</v>
      </c>
      <c r="AH918" s="128" t="s">
        <v>3456</v>
      </c>
      <c r="AI918" s="128" t="s">
        <v>3452</v>
      </c>
      <c r="AJ918" s="128" t="s">
        <v>3454</v>
      </c>
      <c r="AK918" s="128" t="s">
        <v>3455</v>
      </c>
      <c r="AL918" s="128" t="s">
        <v>3451</v>
      </c>
      <c r="AM918" s="128" t="s">
        <v>3457</v>
      </c>
      <c r="AN918" s="128" t="s">
        <v>3458</v>
      </c>
      <c r="AO918" s="128" t="s">
        <v>3460</v>
      </c>
      <c r="AP918" s="128" t="s">
        <v>3459</v>
      </c>
      <c r="AQ918" s="191"/>
    </row>
    <row r="919" spans="1:43" s="16" customFormat="1" ht="27.75">
      <c r="A919" s="43">
        <v>912</v>
      </c>
      <c r="B919" s="72" t="s">
        <v>2341</v>
      </c>
      <c r="C919" s="72" t="s">
        <v>142</v>
      </c>
      <c r="D919" s="38" t="s">
        <v>2342</v>
      </c>
      <c r="E919" s="38">
        <v>23</v>
      </c>
      <c r="F919" s="48">
        <v>10.02</v>
      </c>
      <c r="G919" s="46">
        <v>30</v>
      </c>
      <c r="H919" s="46" t="s">
        <v>3372</v>
      </c>
      <c r="I919" s="48">
        <v>12.1</v>
      </c>
      <c r="J919" s="46">
        <v>30</v>
      </c>
      <c r="K919" s="46" t="s">
        <v>3373</v>
      </c>
      <c r="L919" s="84">
        <f t="shared" si="229"/>
        <v>11.059999999999999</v>
      </c>
      <c r="M919" s="38">
        <f t="shared" si="230"/>
        <v>60</v>
      </c>
      <c r="N919" s="38">
        <f t="shared" si="231"/>
        <v>1</v>
      </c>
      <c r="O919" s="38">
        <f t="shared" si="232"/>
        <v>0</v>
      </c>
      <c r="P919" s="48">
        <v>10.46</v>
      </c>
      <c r="Q919" s="46">
        <v>30</v>
      </c>
      <c r="R919" s="46" t="s">
        <v>3372</v>
      </c>
      <c r="S919" s="48">
        <v>14.06</v>
      </c>
      <c r="T919" s="46">
        <v>30</v>
      </c>
      <c r="U919" s="46" t="s">
        <v>3372</v>
      </c>
      <c r="V919" s="48">
        <f t="shared" si="233"/>
        <v>12.260000000000002</v>
      </c>
      <c r="W919" s="46">
        <f t="shared" si="234"/>
        <v>60</v>
      </c>
      <c r="X919" s="46">
        <f t="shared" si="235"/>
        <v>0</v>
      </c>
      <c r="Y919" s="46">
        <f t="shared" si="236"/>
        <v>0</v>
      </c>
      <c r="Z919" s="46">
        <f t="shared" si="237"/>
        <v>1</v>
      </c>
      <c r="AA919" s="46">
        <f t="shared" si="238"/>
        <v>0</v>
      </c>
      <c r="AB919" s="46">
        <f t="shared" si="239"/>
        <v>1</v>
      </c>
      <c r="AC919" s="48">
        <f t="shared" si="243"/>
        <v>0.99</v>
      </c>
      <c r="AD919" s="48">
        <f t="shared" si="240"/>
        <v>11.66</v>
      </c>
      <c r="AE919" s="48">
        <f t="shared" si="241"/>
        <v>11.5434</v>
      </c>
      <c r="AF919" s="46">
        <f t="shared" si="242"/>
        <v>120</v>
      </c>
      <c r="AG919" s="128" t="s">
        <v>3453</v>
      </c>
      <c r="AH919" s="128" t="s">
        <v>3451</v>
      </c>
      <c r="AI919" s="128" t="s">
        <v>3456</v>
      </c>
      <c r="AJ919" s="128" t="s">
        <v>3455</v>
      </c>
      <c r="AK919" s="128" t="s">
        <v>3460</v>
      </c>
      <c r="AL919" s="128" t="s">
        <v>3452</v>
      </c>
      <c r="AM919" s="128" t="s">
        <v>3454</v>
      </c>
      <c r="AN919" s="128" t="s">
        <v>3457</v>
      </c>
      <c r="AO919" s="128" t="s">
        <v>3459</v>
      </c>
      <c r="AP919" s="128" t="s">
        <v>3458</v>
      </c>
      <c r="AQ919" s="191"/>
    </row>
    <row r="920" spans="1:43" s="16" customFormat="1" ht="27.75">
      <c r="A920" s="43">
        <v>913</v>
      </c>
      <c r="B920" s="72" t="s">
        <v>2343</v>
      </c>
      <c r="C920" s="72" t="s">
        <v>2344</v>
      </c>
      <c r="D920" s="38" t="s">
        <v>2345</v>
      </c>
      <c r="E920" s="38">
        <v>23</v>
      </c>
      <c r="F920" s="48">
        <v>11.88</v>
      </c>
      <c r="G920" s="46">
        <v>30</v>
      </c>
      <c r="H920" s="46" t="s">
        <v>3372</v>
      </c>
      <c r="I920" s="48">
        <v>10.26</v>
      </c>
      <c r="J920" s="46">
        <v>30</v>
      </c>
      <c r="K920" s="46" t="s">
        <v>3372</v>
      </c>
      <c r="L920" s="84">
        <f t="shared" si="229"/>
        <v>11.07</v>
      </c>
      <c r="M920" s="38">
        <f t="shared" si="230"/>
        <v>60</v>
      </c>
      <c r="N920" s="38">
        <f t="shared" si="231"/>
        <v>0</v>
      </c>
      <c r="O920" s="38">
        <f t="shared" si="232"/>
        <v>0</v>
      </c>
      <c r="P920" s="48" t="s">
        <v>3509</v>
      </c>
      <c r="Q920" s="46" t="s">
        <v>3509</v>
      </c>
      <c r="R920" s="46" t="s">
        <v>3509</v>
      </c>
      <c r="S920" s="48" t="s">
        <v>3509</v>
      </c>
      <c r="T920" s="46" t="s">
        <v>3509</v>
      </c>
      <c r="U920" s="46" t="s">
        <v>3509</v>
      </c>
      <c r="V920" s="48" t="e">
        <f t="shared" si="233"/>
        <v>#VALUE!</v>
      </c>
      <c r="W920" s="46" t="e">
        <f t="shared" si="234"/>
        <v>#VALUE!</v>
      </c>
      <c r="X920" s="46">
        <f t="shared" si="235"/>
        <v>2</v>
      </c>
      <c r="Y920" s="46">
        <f t="shared" si="236"/>
        <v>0</v>
      </c>
      <c r="Z920" s="46">
        <f t="shared" si="237"/>
        <v>2</v>
      </c>
      <c r="AA920" s="46">
        <f t="shared" si="238"/>
        <v>0</v>
      </c>
      <c r="AB920" s="46">
        <f t="shared" si="239"/>
        <v>2</v>
      </c>
      <c r="AC920" s="48">
        <f t="shared" si="243"/>
        <v>0.98</v>
      </c>
      <c r="AD920" s="48" t="e">
        <f t="shared" si="240"/>
        <v>#VALUE!</v>
      </c>
      <c r="AE920" s="48" t="e">
        <f t="shared" si="241"/>
        <v>#VALUE!</v>
      </c>
      <c r="AF920" s="46" t="e">
        <f t="shared" si="242"/>
        <v>#VALUE!</v>
      </c>
      <c r="AG920" s="128"/>
      <c r="AH920" s="128"/>
      <c r="AI920" s="128"/>
      <c r="AJ920" s="128"/>
      <c r="AK920" s="128"/>
      <c r="AL920" s="128"/>
      <c r="AM920" s="128"/>
      <c r="AN920" s="128"/>
      <c r="AO920" s="128"/>
      <c r="AP920" s="128"/>
      <c r="AQ920" s="191"/>
    </row>
    <row r="921" spans="1:43" s="16" customFormat="1" ht="27.75">
      <c r="A921" s="43">
        <v>914</v>
      </c>
      <c r="B921" s="72" t="s">
        <v>2346</v>
      </c>
      <c r="C921" s="72" t="s">
        <v>2347</v>
      </c>
      <c r="D921" s="38" t="s">
        <v>2348</v>
      </c>
      <c r="E921" s="38">
        <v>23</v>
      </c>
      <c r="F921" s="48">
        <v>12.58</v>
      </c>
      <c r="G921" s="46">
        <v>30</v>
      </c>
      <c r="H921" s="46" t="s">
        <v>3373</v>
      </c>
      <c r="I921" s="48">
        <v>11.9</v>
      </c>
      <c r="J921" s="46">
        <v>30</v>
      </c>
      <c r="K921" s="46" t="s">
        <v>3372</v>
      </c>
      <c r="L921" s="84">
        <f t="shared" si="229"/>
        <v>12.24</v>
      </c>
      <c r="M921" s="38">
        <f t="shared" si="230"/>
        <v>60</v>
      </c>
      <c r="N921" s="38">
        <f t="shared" si="231"/>
        <v>1</v>
      </c>
      <c r="O921" s="38">
        <f t="shared" si="232"/>
        <v>0</v>
      </c>
      <c r="P921" s="48">
        <v>13.67</v>
      </c>
      <c r="Q921" s="46">
        <v>30</v>
      </c>
      <c r="R921" s="46" t="s">
        <v>3372</v>
      </c>
      <c r="S921" s="48">
        <v>11.35</v>
      </c>
      <c r="T921" s="46">
        <v>30</v>
      </c>
      <c r="U921" s="46" t="s">
        <v>3372</v>
      </c>
      <c r="V921" s="48">
        <f t="shared" si="233"/>
        <v>12.51</v>
      </c>
      <c r="W921" s="46">
        <f t="shared" si="234"/>
        <v>60</v>
      </c>
      <c r="X921" s="46">
        <f t="shared" si="235"/>
        <v>0</v>
      </c>
      <c r="Y921" s="46">
        <f t="shared" si="236"/>
        <v>0</v>
      </c>
      <c r="Z921" s="46">
        <f t="shared" si="237"/>
        <v>1</v>
      </c>
      <c r="AA921" s="46">
        <f t="shared" si="238"/>
        <v>0</v>
      </c>
      <c r="AB921" s="46">
        <f t="shared" si="239"/>
        <v>1</v>
      </c>
      <c r="AC921" s="48">
        <f t="shared" si="243"/>
        <v>0.99</v>
      </c>
      <c r="AD921" s="48">
        <f t="shared" si="240"/>
        <v>12.375</v>
      </c>
      <c r="AE921" s="48">
        <f t="shared" si="241"/>
        <v>12.251250000000001</v>
      </c>
      <c r="AF921" s="46">
        <f t="shared" si="242"/>
        <v>120</v>
      </c>
      <c r="AG921" s="128" t="s">
        <v>3453</v>
      </c>
      <c r="AH921" s="128" t="s">
        <v>3451</v>
      </c>
      <c r="AI921" s="128" t="s">
        <v>3454</v>
      </c>
      <c r="AJ921" s="128" t="s">
        <v>3457</v>
      </c>
      <c r="AK921" s="128" t="s">
        <v>3452</v>
      </c>
      <c r="AL921" s="128" t="s">
        <v>3456</v>
      </c>
      <c r="AM921" s="128" t="s">
        <v>3455</v>
      </c>
      <c r="AN921" s="128" t="s">
        <v>3459</v>
      </c>
      <c r="AO921" s="128" t="s">
        <v>3460</v>
      </c>
      <c r="AP921" s="128" t="s">
        <v>3458</v>
      </c>
      <c r="AQ921" s="191"/>
    </row>
    <row r="922" spans="1:43" s="16" customFormat="1" ht="27.75">
      <c r="A922" s="43">
        <v>915</v>
      </c>
      <c r="B922" s="72" t="s">
        <v>2349</v>
      </c>
      <c r="C922" s="72" t="s">
        <v>1118</v>
      </c>
      <c r="D922" s="38" t="s">
        <v>2350</v>
      </c>
      <c r="E922" s="38">
        <v>23</v>
      </c>
      <c r="F922" s="48">
        <v>13.17</v>
      </c>
      <c r="G922" s="46">
        <v>30</v>
      </c>
      <c r="H922" s="46" t="s">
        <v>3372</v>
      </c>
      <c r="I922" s="48">
        <v>13.14</v>
      </c>
      <c r="J922" s="46">
        <v>30</v>
      </c>
      <c r="K922" s="46" t="s">
        <v>3372</v>
      </c>
      <c r="L922" s="84">
        <f t="shared" si="229"/>
        <v>13.155000000000001</v>
      </c>
      <c r="M922" s="38">
        <f t="shared" si="230"/>
        <v>60</v>
      </c>
      <c r="N922" s="38">
        <f t="shared" si="231"/>
        <v>0</v>
      </c>
      <c r="O922" s="38">
        <f t="shared" si="232"/>
        <v>0</v>
      </c>
      <c r="P922" s="48">
        <v>14.08</v>
      </c>
      <c r="Q922" s="46">
        <v>30</v>
      </c>
      <c r="R922" s="46" t="s">
        <v>3372</v>
      </c>
      <c r="S922" s="48">
        <v>12.85</v>
      </c>
      <c r="T922" s="46">
        <v>30</v>
      </c>
      <c r="U922" s="46" t="s">
        <v>3372</v>
      </c>
      <c r="V922" s="48">
        <f t="shared" si="233"/>
        <v>13.465</v>
      </c>
      <c r="W922" s="46">
        <f t="shared" si="234"/>
        <v>60</v>
      </c>
      <c r="X922" s="46">
        <f t="shared" si="235"/>
        <v>0</v>
      </c>
      <c r="Y922" s="46">
        <f t="shared" si="236"/>
        <v>0</v>
      </c>
      <c r="Z922" s="46">
        <f t="shared" si="237"/>
        <v>0</v>
      </c>
      <c r="AA922" s="46">
        <f t="shared" si="238"/>
        <v>0</v>
      </c>
      <c r="AB922" s="46">
        <f t="shared" si="239"/>
        <v>0</v>
      </c>
      <c r="AC922" s="48">
        <f t="shared" si="243"/>
        <v>1</v>
      </c>
      <c r="AD922" s="48">
        <f t="shared" si="240"/>
        <v>13.31</v>
      </c>
      <c r="AE922" s="48">
        <f t="shared" si="241"/>
        <v>13.31</v>
      </c>
      <c r="AF922" s="46">
        <f t="shared" si="242"/>
        <v>120</v>
      </c>
      <c r="AG922" s="128" t="s">
        <v>3453</v>
      </c>
      <c r="AH922" s="128" t="s">
        <v>3451</v>
      </c>
      <c r="AI922" s="128" t="s">
        <v>3456</v>
      </c>
      <c r="AJ922" s="128" t="s">
        <v>3452</v>
      </c>
      <c r="AK922" s="128" t="s">
        <v>3455</v>
      </c>
      <c r="AL922" s="128" t="s">
        <v>3454</v>
      </c>
      <c r="AM922" s="128" t="s">
        <v>3457</v>
      </c>
      <c r="AN922" s="128" t="s">
        <v>3460</v>
      </c>
      <c r="AO922" s="128" t="s">
        <v>3459</v>
      </c>
      <c r="AP922" s="128" t="s">
        <v>3458</v>
      </c>
      <c r="AQ922" s="191"/>
    </row>
    <row r="923" spans="1:43" s="16" customFormat="1" ht="27.75">
      <c r="A923" s="43">
        <v>916</v>
      </c>
      <c r="B923" s="72" t="s">
        <v>391</v>
      </c>
      <c r="C923" s="72" t="s">
        <v>2351</v>
      </c>
      <c r="D923" s="38" t="s">
        <v>2352</v>
      </c>
      <c r="E923" s="38">
        <v>23</v>
      </c>
      <c r="F923" s="48">
        <v>11.27</v>
      </c>
      <c r="G923" s="46">
        <v>30</v>
      </c>
      <c r="H923" s="46" t="s">
        <v>3372</v>
      </c>
      <c r="I923" s="48">
        <v>11.11</v>
      </c>
      <c r="J923" s="46">
        <v>30</v>
      </c>
      <c r="K923" s="46" t="s">
        <v>3372</v>
      </c>
      <c r="L923" s="84">
        <f t="shared" si="229"/>
        <v>11.19</v>
      </c>
      <c r="M923" s="38">
        <f t="shared" si="230"/>
        <v>60</v>
      </c>
      <c r="N923" s="38">
        <f t="shared" si="231"/>
        <v>0</v>
      </c>
      <c r="O923" s="38">
        <f t="shared" si="232"/>
        <v>0</v>
      </c>
      <c r="P923" s="48">
        <v>13.23</v>
      </c>
      <c r="Q923" s="46">
        <v>30</v>
      </c>
      <c r="R923" s="46" t="s">
        <v>3372</v>
      </c>
      <c r="S923" s="48">
        <v>13.8</v>
      </c>
      <c r="T923" s="46">
        <v>30</v>
      </c>
      <c r="U923" s="46" t="s">
        <v>3372</v>
      </c>
      <c r="V923" s="48">
        <f t="shared" si="233"/>
        <v>13.515000000000001</v>
      </c>
      <c r="W923" s="46">
        <f t="shared" si="234"/>
        <v>60</v>
      </c>
      <c r="X923" s="46">
        <f t="shared" si="235"/>
        <v>0</v>
      </c>
      <c r="Y923" s="46">
        <f t="shared" si="236"/>
        <v>0</v>
      </c>
      <c r="Z923" s="46">
        <f t="shared" si="237"/>
        <v>0</v>
      </c>
      <c r="AA923" s="46">
        <f t="shared" si="238"/>
        <v>0</v>
      </c>
      <c r="AB923" s="46">
        <f t="shared" si="239"/>
        <v>0</v>
      </c>
      <c r="AC923" s="48">
        <f t="shared" si="243"/>
        <v>1</v>
      </c>
      <c r="AD923" s="48">
        <f t="shared" si="240"/>
        <v>12.352499999999999</v>
      </c>
      <c r="AE923" s="48">
        <f t="shared" si="241"/>
        <v>12.352499999999999</v>
      </c>
      <c r="AF923" s="46">
        <f t="shared" si="242"/>
        <v>120</v>
      </c>
      <c r="AG923" s="128" t="s">
        <v>3453</v>
      </c>
      <c r="AH923" s="128" t="s">
        <v>3451</v>
      </c>
      <c r="AI923" s="128" t="s">
        <v>3454</v>
      </c>
      <c r="AJ923" s="128" t="s">
        <v>3456</v>
      </c>
      <c r="AK923" s="128" t="s">
        <v>3452</v>
      </c>
      <c r="AL923" s="128" t="s">
        <v>3455</v>
      </c>
      <c r="AM923" s="128" t="s">
        <v>3457</v>
      </c>
      <c r="AN923" s="128" t="s">
        <v>3460</v>
      </c>
      <c r="AO923" s="128" t="s">
        <v>3459</v>
      </c>
      <c r="AP923" s="128" t="s">
        <v>3458</v>
      </c>
      <c r="AQ923" s="191"/>
    </row>
    <row r="924" spans="1:43" s="16" customFormat="1" ht="27.75">
      <c r="A924" s="43">
        <v>917</v>
      </c>
      <c r="B924" s="72" t="s">
        <v>293</v>
      </c>
      <c r="C924" s="72" t="s">
        <v>2353</v>
      </c>
      <c r="D924" s="38" t="s">
        <v>2354</v>
      </c>
      <c r="E924" s="38">
        <v>23</v>
      </c>
      <c r="F924" s="48">
        <v>14.19</v>
      </c>
      <c r="G924" s="46">
        <v>30</v>
      </c>
      <c r="H924" s="46" t="s">
        <v>3372</v>
      </c>
      <c r="I924" s="48">
        <v>14.12</v>
      </c>
      <c r="J924" s="46">
        <v>30</v>
      </c>
      <c r="K924" s="46" t="s">
        <v>3372</v>
      </c>
      <c r="L924" s="84">
        <f t="shared" si="229"/>
        <v>14.154999999999999</v>
      </c>
      <c r="M924" s="38">
        <f t="shared" si="230"/>
        <v>60</v>
      </c>
      <c r="N924" s="38">
        <f t="shared" si="231"/>
        <v>0</v>
      </c>
      <c r="O924" s="38">
        <f t="shared" si="232"/>
        <v>0</v>
      </c>
      <c r="P924" s="48">
        <v>13.19</v>
      </c>
      <c r="Q924" s="46">
        <v>30</v>
      </c>
      <c r="R924" s="46" t="s">
        <v>3372</v>
      </c>
      <c r="S924" s="48">
        <v>17.36</v>
      </c>
      <c r="T924" s="46">
        <v>30</v>
      </c>
      <c r="U924" s="46" t="s">
        <v>3372</v>
      </c>
      <c r="V924" s="48">
        <f t="shared" si="233"/>
        <v>15.274999999999999</v>
      </c>
      <c r="W924" s="46">
        <f t="shared" si="234"/>
        <v>60</v>
      </c>
      <c r="X924" s="46">
        <f t="shared" si="235"/>
        <v>0</v>
      </c>
      <c r="Y924" s="46">
        <f t="shared" si="236"/>
        <v>0</v>
      </c>
      <c r="Z924" s="46">
        <f t="shared" si="237"/>
        <v>0</v>
      </c>
      <c r="AA924" s="46">
        <f t="shared" si="238"/>
        <v>0</v>
      </c>
      <c r="AB924" s="46">
        <f t="shared" si="239"/>
        <v>0</v>
      </c>
      <c r="AC924" s="48">
        <f t="shared" si="243"/>
        <v>1</v>
      </c>
      <c r="AD924" s="48">
        <f t="shared" si="240"/>
        <v>14.715</v>
      </c>
      <c r="AE924" s="48">
        <f t="shared" si="241"/>
        <v>14.715</v>
      </c>
      <c r="AF924" s="46">
        <f t="shared" si="242"/>
        <v>120</v>
      </c>
      <c r="AG924" s="128" t="s">
        <v>3455</v>
      </c>
      <c r="AH924" s="128" t="s">
        <v>3457</v>
      </c>
      <c r="AI924" s="128" t="s">
        <v>3454</v>
      </c>
      <c r="AJ924" s="128" t="s">
        <v>3451</v>
      </c>
      <c r="AK924" s="128" t="s">
        <v>3459</v>
      </c>
      <c r="AL924" s="128" t="s">
        <v>3452</v>
      </c>
      <c r="AM924" s="128" t="s">
        <v>3453</v>
      </c>
      <c r="AN924" s="128" t="s">
        <v>3456</v>
      </c>
      <c r="AO924" s="128" t="s">
        <v>3460</v>
      </c>
      <c r="AP924" s="128" t="s">
        <v>3458</v>
      </c>
      <c r="AQ924" s="191"/>
    </row>
    <row r="925" spans="1:43" s="16" customFormat="1" ht="27.75">
      <c r="A925" s="43">
        <v>918</v>
      </c>
      <c r="B925" s="72" t="s">
        <v>2355</v>
      </c>
      <c r="C925" s="72" t="s">
        <v>1855</v>
      </c>
      <c r="D925" s="38" t="s">
        <v>2356</v>
      </c>
      <c r="E925" s="38">
        <v>23</v>
      </c>
      <c r="F925" s="48">
        <v>12.03</v>
      </c>
      <c r="G925" s="46">
        <v>30</v>
      </c>
      <c r="H925" s="46" t="s">
        <v>3372</v>
      </c>
      <c r="I925" s="48">
        <v>10.15</v>
      </c>
      <c r="J925" s="46">
        <v>30</v>
      </c>
      <c r="K925" s="46" t="s">
        <v>3372</v>
      </c>
      <c r="L925" s="84">
        <f t="shared" si="229"/>
        <v>11.09</v>
      </c>
      <c r="M925" s="38">
        <f t="shared" si="230"/>
        <v>60</v>
      </c>
      <c r="N925" s="38">
        <f t="shared" si="231"/>
        <v>0</v>
      </c>
      <c r="O925" s="38">
        <f t="shared" si="232"/>
        <v>0</v>
      </c>
      <c r="P925" s="48">
        <v>11.42</v>
      </c>
      <c r="Q925" s="46">
        <v>30</v>
      </c>
      <c r="R925" s="46" t="s">
        <v>3372</v>
      </c>
      <c r="S925" s="48">
        <v>8.58</v>
      </c>
      <c r="T925" s="46">
        <v>24</v>
      </c>
      <c r="U925" s="46" t="s">
        <v>3373</v>
      </c>
      <c r="V925" s="48">
        <f t="shared" si="233"/>
        <v>10</v>
      </c>
      <c r="W925" s="46">
        <f t="shared" si="234"/>
        <v>60</v>
      </c>
      <c r="X925" s="46">
        <f t="shared" si="235"/>
        <v>1</v>
      </c>
      <c r="Y925" s="46">
        <f t="shared" si="236"/>
        <v>1</v>
      </c>
      <c r="Z925" s="46">
        <f t="shared" si="237"/>
        <v>1</v>
      </c>
      <c r="AA925" s="46">
        <f t="shared" si="238"/>
        <v>1</v>
      </c>
      <c r="AB925" s="46">
        <f t="shared" si="239"/>
        <v>2</v>
      </c>
      <c r="AC925" s="48">
        <f t="shared" si="243"/>
        <v>0.98</v>
      </c>
      <c r="AD925" s="48">
        <f t="shared" si="240"/>
        <v>10.545</v>
      </c>
      <c r="AE925" s="48">
        <f t="shared" si="241"/>
        <v>10.334099999999999</v>
      </c>
      <c r="AF925" s="46">
        <f t="shared" si="242"/>
        <v>120</v>
      </c>
      <c r="AG925" s="128" t="s">
        <v>3453</v>
      </c>
      <c r="AH925" s="128" t="s">
        <v>3451</v>
      </c>
      <c r="AI925" s="128" t="s">
        <v>3455</v>
      </c>
      <c r="AJ925" s="128" t="s">
        <v>3456</v>
      </c>
      <c r="AK925" s="128" t="s">
        <v>3454</v>
      </c>
      <c r="AL925" s="128" t="s">
        <v>3452</v>
      </c>
      <c r="AM925" s="128" t="s">
        <v>3460</v>
      </c>
      <c r="AN925" s="128" t="s">
        <v>3459</v>
      </c>
      <c r="AO925" s="128" t="s">
        <v>3457</v>
      </c>
      <c r="AP925" s="128" t="s">
        <v>3458</v>
      </c>
      <c r="AQ925" s="191"/>
    </row>
    <row r="926" spans="1:43" s="16" customFormat="1" ht="27.75">
      <c r="A926" s="43">
        <v>919</v>
      </c>
      <c r="B926" s="72" t="s">
        <v>2357</v>
      </c>
      <c r="C926" s="72" t="s">
        <v>2358</v>
      </c>
      <c r="D926" s="38" t="s">
        <v>2359</v>
      </c>
      <c r="E926" s="38">
        <v>23</v>
      </c>
      <c r="F926" s="48">
        <v>12.31</v>
      </c>
      <c r="G926" s="46">
        <v>30</v>
      </c>
      <c r="H926" s="46" t="s">
        <v>3372</v>
      </c>
      <c r="I926" s="48">
        <v>10.14</v>
      </c>
      <c r="J926" s="46">
        <v>30</v>
      </c>
      <c r="K926" s="46" t="s">
        <v>3372</v>
      </c>
      <c r="L926" s="84">
        <f t="shared" si="229"/>
        <v>11.225000000000001</v>
      </c>
      <c r="M926" s="38">
        <f t="shared" si="230"/>
        <v>60</v>
      </c>
      <c r="N926" s="38">
        <f t="shared" si="231"/>
        <v>0</v>
      </c>
      <c r="O926" s="38">
        <f t="shared" si="232"/>
        <v>0</v>
      </c>
      <c r="P926" s="48">
        <v>13.13</v>
      </c>
      <c r="Q926" s="46">
        <v>30</v>
      </c>
      <c r="R926" s="46" t="s">
        <v>3372</v>
      </c>
      <c r="S926" s="48">
        <v>13.31</v>
      </c>
      <c r="T926" s="46">
        <v>30</v>
      </c>
      <c r="U926" s="46" t="s">
        <v>3372</v>
      </c>
      <c r="V926" s="48">
        <f t="shared" si="233"/>
        <v>13.22</v>
      </c>
      <c r="W926" s="46">
        <f t="shared" si="234"/>
        <v>60</v>
      </c>
      <c r="X926" s="46">
        <f t="shared" si="235"/>
        <v>0</v>
      </c>
      <c r="Y926" s="46">
        <f t="shared" si="236"/>
        <v>0</v>
      </c>
      <c r="Z926" s="46">
        <f t="shared" si="237"/>
        <v>0</v>
      </c>
      <c r="AA926" s="46">
        <f t="shared" si="238"/>
        <v>0</v>
      </c>
      <c r="AB926" s="46">
        <f t="shared" si="239"/>
        <v>0</v>
      </c>
      <c r="AC926" s="48">
        <f t="shared" si="243"/>
        <v>1</v>
      </c>
      <c r="AD926" s="48">
        <f t="shared" si="240"/>
        <v>12.2225</v>
      </c>
      <c r="AE926" s="48">
        <f t="shared" si="241"/>
        <v>12.2225</v>
      </c>
      <c r="AF926" s="46">
        <f t="shared" si="242"/>
        <v>120</v>
      </c>
      <c r="AG926" s="128" t="s">
        <v>3453</v>
      </c>
      <c r="AH926" s="128" t="s">
        <v>3451</v>
      </c>
      <c r="AI926" s="128" t="s">
        <v>3456</v>
      </c>
      <c r="AJ926" s="128" t="s">
        <v>3452</v>
      </c>
      <c r="AK926" s="128" t="s">
        <v>3454</v>
      </c>
      <c r="AL926" s="128" t="s">
        <v>3459</v>
      </c>
      <c r="AM926" s="128" t="s">
        <v>3455</v>
      </c>
      <c r="AN926" s="128" t="s">
        <v>3458</v>
      </c>
      <c r="AO926" s="128" t="s">
        <v>3457</v>
      </c>
      <c r="AP926" s="128" t="s">
        <v>3460</v>
      </c>
      <c r="AQ926" s="191"/>
    </row>
    <row r="927" spans="1:43" s="16" customFormat="1" ht="27.75">
      <c r="A927" s="43">
        <v>920</v>
      </c>
      <c r="B927" s="72" t="s">
        <v>2360</v>
      </c>
      <c r="C927" s="72" t="s">
        <v>2361</v>
      </c>
      <c r="D927" s="45" t="s">
        <v>2362</v>
      </c>
      <c r="E927" s="38">
        <v>23</v>
      </c>
      <c r="F927" s="48">
        <v>10.11</v>
      </c>
      <c r="G927" s="46">
        <v>30</v>
      </c>
      <c r="H927" s="46" t="s">
        <v>3373</v>
      </c>
      <c r="I927" s="48">
        <v>9.89</v>
      </c>
      <c r="J927" s="46">
        <v>20</v>
      </c>
      <c r="K927" s="46" t="s">
        <v>3373</v>
      </c>
      <c r="L927" s="84">
        <f t="shared" si="229"/>
        <v>10</v>
      </c>
      <c r="M927" s="38">
        <f t="shared" si="230"/>
        <v>60</v>
      </c>
      <c r="N927" s="38">
        <f t="shared" si="231"/>
        <v>2</v>
      </c>
      <c r="O927" s="38">
        <f t="shared" si="232"/>
        <v>1</v>
      </c>
      <c r="P927" s="48">
        <v>10.48</v>
      </c>
      <c r="Q927" s="46">
        <v>30</v>
      </c>
      <c r="R927" s="46" t="s">
        <v>3373</v>
      </c>
      <c r="S927" s="48">
        <v>10.66</v>
      </c>
      <c r="T927" s="46">
        <v>30</v>
      </c>
      <c r="U927" s="46" t="s">
        <v>3373</v>
      </c>
      <c r="V927" s="48">
        <f t="shared" si="233"/>
        <v>10.57</v>
      </c>
      <c r="W927" s="46">
        <f t="shared" si="234"/>
        <v>60</v>
      </c>
      <c r="X927" s="46">
        <f t="shared" si="235"/>
        <v>2</v>
      </c>
      <c r="Y927" s="46">
        <f t="shared" si="236"/>
        <v>0</v>
      </c>
      <c r="Z927" s="46">
        <f t="shared" si="237"/>
        <v>4</v>
      </c>
      <c r="AA927" s="46">
        <f t="shared" si="238"/>
        <v>1</v>
      </c>
      <c r="AB927" s="46">
        <f t="shared" si="239"/>
        <v>5</v>
      </c>
      <c r="AC927" s="48">
        <f>IF(AB927=0,0.93,IF(AB927=1,0.92,IF(AB927=2,0.91,IF(AB927=3,0.9,IF(AB927=4,0.89,IF(AB927=5,0.88,IF(AB927=6,0.87)))))))</f>
        <v>0.88</v>
      </c>
      <c r="AD927" s="48">
        <f t="shared" si="240"/>
        <v>10.285</v>
      </c>
      <c r="AE927" s="48">
        <f t="shared" si="241"/>
        <v>9.0508000000000006</v>
      </c>
      <c r="AF927" s="46">
        <f t="shared" si="242"/>
        <v>120</v>
      </c>
      <c r="AG927" s="128" t="s">
        <v>3453</v>
      </c>
      <c r="AH927" s="128" t="s">
        <v>3451</v>
      </c>
      <c r="AI927" s="128" t="s">
        <v>3456</v>
      </c>
      <c r="AJ927" s="128" t="s">
        <v>3457</v>
      </c>
      <c r="AK927" s="128" t="s">
        <v>3454</v>
      </c>
      <c r="AL927" s="128" t="s">
        <v>3452</v>
      </c>
      <c r="AM927" s="128" t="s">
        <v>3459</v>
      </c>
      <c r="AN927" s="128" t="s">
        <v>3460</v>
      </c>
      <c r="AO927" s="128" t="s">
        <v>3458</v>
      </c>
      <c r="AP927" s="128" t="s">
        <v>3455</v>
      </c>
      <c r="AQ927" s="191"/>
    </row>
    <row r="928" spans="1:43" s="16" customFormat="1" ht="27.75">
      <c r="A928" s="43">
        <v>921</v>
      </c>
      <c r="B928" s="65" t="s">
        <v>2363</v>
      </c>
      <c r="C928" s="65" t="s">
        <v>2364</v>
      </c>
      <c r="D928" s="45" t="s">
        <v>2365</v>
      </c>
      <c r="E928" s="38">
        <v>23</v>
      </c>
      <c r="F928" s="48">
        <v>10.72</v>
      </c>
      <c r="G928" s="46">
        <v>30</v>
      </c>
      <c r="H928" s="46" t="s">
        <v>3372</v>
      </c>
      <c r="I928" s="48">
        <v>9.42</v>
      </c>
      <c r="J928" s="46">
        <v>18</v>
      </c>
      <c r="K928" s="46" t="s">
        <v>3373</v>
      </c>
      <c r="L928" s="84">
        <f t="shared" si="229"/>
        <v>10.07</v>
      </c>
      <c r="M928" s="38">
        <f t="shared" si="230"/>
        <v>60</v>
      </c>
      <c r="N928" s="38">
        <f t="shared" si="231"/>
        <v>1</v>
      </c>
      <c r="O928" s="38">
        <f t="shared" si="232"/>
        <v>1</v>
      </c>
      <c r="P928" s="48">
        <v>9.4600000000000009</v>
      </c>
      <c r="Q928" s="46">
        <v>16</v>
      </c>
      <c r="R928" s="46" t="s">
        <v>3373</v>
      </c>
      <c r="S928" s="48">
        <v>11.06</v>
      </c>
      <c r="T928" s="46">
        <v>30</v>
      </c>
      <c r="U928" s="46" t="s">
        <v>3372</v>
      </c>
      <c r="V928" s="48">
        <f t="shared" si="233"/>
        <v>10.260000000000002</v>
      </c>
      <c r="W928" s="46">
        <f t="shared" si="234"/>
        <v>60</v>
      </c>
      <c r="X928" s="46">
        <f t="shared" si="235"/>
        <v>1</v>
      </c>
      <c r="Y928" s="46">
        <f t="shared" si="236"/>
        <v>1</v>
      </c>
      <c r="Z928" s="46">
        <f t="shared" si="237"/>
        <v>2</v>
      </c>
      <c r="AA928" s="46">
        <f t="shared" si="238"/>
        <v>2</v>
      </c>
      <c r="AB928" s="46">
        <f t="shared" si="239"/>
        <v>4</v>
      </c>
      <c r="AC928" s="48">
        <f>IF(AB928=0,1,IF(AB928=1,0.99,IF(AB928=2,0.98,IF(AB928=3,0.97,IF(AB928=4,0.96,IF(AB928=5,0.95,IF(AB928=6,0.94)))))))</f>
        <v>0.96</v>
      </c>
      <c r="AD928" s="48">
        <f t="shared" si="240"/>
        <v>10.165000000000001</v>
      </c>
      <c r="AE928" s="48">
        <f t="shared" si="241"/>
        <v>9.7584</v>
      </c>
      <c r="AF928" s="46">
        <f t="shared" si="242"/>
        <v>120</v>
      </c>
      <c r="AG928" s="128" t="s">
        <v>3456</v>
      </c>
      <c r="AH928" s="128" t="s">
        <v>3451</v>
      </c>
      <c r="AI928" s="128" t="s">
        <v>3453</v>
      </c>
      <c r="AJ928" s="128" t="s">
        <v>3452</v>
      </c>
      <c r="AK928" s="128" t="s">
        <v>3454</v>
      </c>
      <c r="AL928" s="128" t="s">
        <v>3457</v>
      </c>
      <c r="AM928" s="128" t="s">
        <v>3455</v>
      </c>
      <c r="AN928" s="128" t="s">
        <v>3460</v>
      </c>
      <c r="AO928" s="128" t="s">
        <v>3459</v>
      </c>
      <c r="AP928" s="128" t="s">
        <v>3458</v>
      </c>
      <c r="AQ928" s="191"/>
    </row>
    <row r="929" spans="1:43" s="16" customFormat="1" ht="27.75">
      <c r="A929" s="43">
        <v>922</v>
      </c>
      <c r="B929" s="72" t="s">
        <v>2366</v>
      </c>
      <c r="C929" s="72" t="s">
        <v>2367</v>
      </c>
      <c r="D929" s="45" t="s">
        <v>2368</v>
      </c>
      <c r="E929" s="38">
        <v>23</v>
      </c>
      <c r="F929" s="48">
        <v>10.73</v>
      </c>
      <c r="G929" s="46">
        <v>30</v>
      </c>
      <c r="H929" s="46" t="s">
        <v>3372</v>
      </c>
      <c r="I929" s="48">
        <v>9.4700000000000006</v>
      </c>
      <c r="J929" s="46">
        <v>8</v>
      </c>
      <c r="K929" s="46" t="s">
        <v>3373</v>
      </c>
      <c r="L929" s="84">
        <f t="shared" si="229"/>
        <v>10.100000000000001</v>
      </c>
      <c r="M929" s="38">
        <f t="shared" si="230"/>
        <v>60</v>
      </c>
      <c r="N929" s="38">
        <f t="shared" si="231"/>
        <v>1</v>
      </c>
      <c r="O929" s="38">
        <f t="shared" si="232"/>
        <v>1</v>
      </c>
      <c r="P929" s="48">
        <v>9.19</v>
      </c>
      <c r="Q929" s="46">
        <v>16</v>
      </c>
      <c r="R929" s="46" t="s">
        <v>3373</v>
      </c>
      <c r="S929" s="48">
        <v>13.11</v>
      </c>
      <c r="T929" s="46">
        <v>30</v>
      </c>
      <c r="U929" s="46" t="s">
        <v>3372</v>
      </c>
      <c r="V929" s="48">
        <f t="shared" si="233"/>
        <v>11.149999999999999</v>
      </c>
      <c r="W929" s="46">
        <f t="shared" si="234"/>
        <v>60</v>
      </c>
      <c r="X929" s="46">
        <f t="shared" si="235"/>
        <v>1</v>
      </c>
      <c r="Y929" s="46">
        <f t="shared" si="236"/>
        <v>1</v>
      </c>
      <c r="Z929" s="46">
        <f t="shared" si="237"/>
        <v>2</v>
      </c>
      <c r="AA929" s="46">
        <f t="shared" si="238"/>
        <v>2</v>
      </c>
      <c r="AB929" s="46">
        <f t="shared" si="239"/>
        <v>4</v>
      </c>
      <c r="AC929" s="48">
        <f>IF(AB929=0,0.86,IF(AB929=1,0.85,IF(AB929=2,0.84,IF(AB929=3,0.83,IF(AB929=4,0.82,IF(AB929=5,0.81,IF(AB929=6,0.8)))))))</f>
        <v>0.82</v>
      </c>
      <c r="AD929" s="48">
        <f t="shared" si="240"/>
        <v>10.625</v>
      </c>
      <c r="AE929" s="48">
        <f t="shared" si="241"/>
        <v>8.7125000000000004</v>
      </c>
      <c r="AF929" s="46">
        <f t="shared" si="242"/>
        <v>120</v>
      </c>
      <c r="AG929" s="128" t="s">
        <v>3456</v>
      </c>
      <c r="AH929" s="128" t="s">
        <v>3452</v>
      </c>
      <c r="AI929" s="128" t="s">
        <v>3457</v>
      </c>
      <c r="AJ929" s="128" t="s">
        <v>3454</v>
      </c>
      <c r="AK929" s="128" t="s">
        <v>3460</v>
      </c>
      <c r="AL929" s="128" t="s">
        <v>3455</v>
      </c>
      <c r="AM929" s="128" t="s">
        <v>3453</v>
      </c>
      <c r="AN929" s="128" t="s">
        <v>3451</v>
      </c>
      <c r="AO929" s="128" t="s">
        <v>3459</v>
      </c>
      <c r="AP929" s="128" t="s">
        <v>3458</v>
      </c>
      <c r="AQ929" s="191"/>
    </row>
    <row r="930" spans="1:43" s="16" customFormat="1" ht="27.75">
      <c r="A930" s="43">
        <v>923</v>
      </c>
      <c r="B930" s="65" t="s">
        <v>694</v>
      </c>
      <c r="C930" s="65" t="s">
        <v>1652</v>
      </c>
      <c r="D930" s="45" t="s">
        <v>2370</v>
      </c>
      <c r="E930" s="38">
        <v>23</v>
      </c>
      <c r="F930" s="48">
        <v>10.96</v>
      </c>
      <c r="G930" s="46">
        <v>30</v>
      </c>
      <c r="H930" s="46" t="s">
        <v>3372</v>
      </c>
      <c r="I930" s="48">
        <v>10</v>
      </c>
      <c r="J930" s="46">
        <v>30</v>
      </c>
      <c r="K930" s="46" t="s">
        <v>3373</v>
      </c>
      <c r="L930" s="84">
        <f t="shared" si="229"/>
        <v>10.48</v>
      </c>
      <c r="M930" s="38">
        <f t="shared" si="230"/>
        <v>60</v>
      </c>
      <c r="N930" s="38">
        <f t="shared" si="231"/>
        <v>1</v>
      </c>
      <c r="O930" s="38">
        <f t="shared" si="232"/>
        <v>0</v>
      </c>
      <c r="P930" s="48">
        <v>11.19</v>
      </c>
      <c r="Q930" s="46">
        <v>30</v>
      </c>
      <c r="R930" s="46" t="s">
        <v>3373</v>
      </c>
      <c r="S930" s="48">
        <v>10.26</v>
      </c>
      <c r="T930" s="46">
        <v>30</v>
      </c>
      <c r="U930" s="46" t="s">
        <v>3372</v>
      </c>
      <c r="V930" s="48">
        <f t="shared" si="233"/>
        <v>10.725</v>
      </c>
      <c r="W930" s="46">
        <f t="shared" si="234"/>
        <v>60</v>
      </c>
      <c r="X930" s="46">
        <f t="shared" si="235"/>
        <v>1</v>
      </c>
      <c r="Y930" s="46">
        <f t="shared" si="236"/>
        <v>0</v>
      </c>
      <c r="Z930" s="46">
        <f t="shared" si="237"/>
        <v>2</v>
      </c>
      <c r="AA930" s="46">
        <f t="shared" si="238"/>
        <v>0</v>
      </c>
      <c r="AB930" s="46">
        <f t="shared" si="239"/>
        <v>2</v>
      </c>
      <c r="AC930" s="48">
        <f>IF(AB930=0,0.86,IF(AB930=1,0.85,IF(AB930=2,0.84,IF(AB930=3,0.83,IF(AB930=4,0.82,IF(AB930=5,0.81,IF(AB930=6,0.8)))))))</f>
        <v>0.84</v>
      </c>
      <c r="AD930" s="48">
        <f t="shared" si="240"/>
        <v>10.602499999999999</v>
      </c>
      <c r="AE930" s="48">
        <f t="shared" si="241"/>
        <v>8.9060999999999986</v>
      </c>
      <c r="AF930" s="46">
        <f t="shared" si="242"/>
        <v>120</v>
      </c>
      <c r="AG930" s="128"/>
      <c r="AH930" s="128"/>
      <c r="AI930" s="128"/>
      <c r="AJ930" s="128"/>
      <c r="AK930" s="128"/>
      <c r="AL930" s="128"/>
      <c r="AM930" s="128"/>
      <c r="AN930" s="128"/>
      <c r="AO930" s="128"/>
      <c r="AP930" s="128"/>
      <c r="AQ930" s="191"/>
    </row>
    <row r="931" spans="1:43" s="16" customFormat="1" ht="27.75">
      <c r="A931" s="43">
        <v>924</v>
      </c>
      <c r="B931" s="65" t="s">
        <v>694</v>
      </c>
      <c r="C931" s="65" t="s">
        <v>1652</v>
      </c>
      <c r="D931" s="45" t="s">
        <v>2369</v>
      </c>
      <c r="E931" s="38">
        <v>23</v>
      </c>
      <c r="F931" s="48">
        <v>10.14</v>
      </c>
      <c r="G931" s="46">
        <v>30</v>
      </c>
      <c r="H931" s="46" t="s">
        <v>3372</v>
      </c>
      <c r="I931" s="48">
        <v>9.86</v>
      </c>
      <c r="J931" s="46">
        <v>12</v>
      </c>
      <c r="K931" s="46" t="s">
        <v>3373</v>
      </c>
      <c r="L931" s="84">
        <f t="shared" si="229"/>
        <v>10</v>
      </c>
      <c r="M931" s="38">
        <f t="shared" si="230"/>
        <v>60</v>
      </c>
      <c r="N931" s="38">
        <f t="shared" si="231"/>
        <v>1</v>
      </c>
      <c r="O931" s="38">
        <f t="shared" si="232"/>
        <v>1</v>
      </c>
      <c r="P931" s="48">
        <v>10.57</v>
      </c>
      <c r="Q931" s="46">
        <v>30</v>
      </c>
      <c r="R931" s="46" t="s">
        <v>3372</v>
      </c>
      <c r="S931" s="48">
        <v>11.28</v>
      </c>
      <c r="T931" s="46">
        <v>30</v>
      </c>
      <c r="U931" s="46" t="s">
        <v>3372</v>
      </c>
      <c r="V931" s="48">
        <f t="shared" si="233"/>
        <v>10.925000000000001</v>
      </c>
      <c r="W931" s="46">
        <f t="shared" si="234"/>
        <v>60</v>
      </c>
      <c r="X931" s="46">
        <f t="shared" si="235"/>
        <v>0</v>
      </c>
      <c r="Y931" s="46">
        <f t="shared" si="236"/>
        <v>0</v>
      </c>
      <c r="Z931" s="46">
        <f t="shared" si="237"/>
        <v>1</v>
      </c>
      <c r="AA931" s="46">
        <f t="shared" si="238"/>
        <v>1</v>
      </c>
      <c r="AB931" s="46">
        <f t="shared" si="239"/>
        <v>2</v>
      </c>
      <c r="AC931" s="48">
        <f>IF(AB931=0,1,IF(AB931=1,0.99,IF(AB931=2,0.98,IF(AB931=3,0.97,IF(AB931=4,0.96,IF(AB931=5,0.95,IF(AB931=6,0.94)))))))</f>
        <v>0.98</v>
      </c>
      <c r="AD931" s="48">
        <f t="shared" si="240"/>
        <v>10.4625</v>
      </c>
      <c r="AE931" s="48">
        <f t="shared" si="241"/>
        <v>10.25325</v>
      </c>
      <c r="AF931" s="46">
        <f t="shared" si="242"/>
        <v>120</v>
      </c>
      <c r="AG931" s="128" t="s">
        <v>3452</v>
      </c>
      <c r="AH931" s="128" t="s">
        <v>3457</v>
      </c>
      <c r="AI931" s="128" t="s">
        <v>3456</v>
      </c>
      <c r="AJ931" s="128" t="s">
        <v>3454</v>
      </c>
      <c r="AK931" s="128" t="s">
        <v>3455</v>
      </c>
      <c r="AL931" s="128" t="s">
        <v>3460</v>
      </c>
      <c r="AM931" s="128" t="s">
        <v>3459</v>
      </c>
      <c r="AN931" s="128" t="s">
        <v>3451</v>
      </c>
      <c r="AO931" s="128" t="s">
        <v>3458</v>
      </c>
      <c r="AP931" s="128" t="s">
        <v>3453</v>
      </c>
      <c r="AQ931" s="191"/>
    </row>
    <row r="932" spans="1:43" s="16" customFormat="1" ht="27.75">
      <c r="A932" s="43">
        <v>925</v>
      </c>
      <c r="B932" s="65" t="s">
        <v>2371</v>
      </c>
      <c r="C932" s="65" t="s">
        <v>2372</v>
      </c>
      <c r="D932" s="45" t="s">
        <v>2373</v>
      </c>
      <c r="E932" s="38">
        <v>23</v>
      </c>
      <c r="F932" s="48">
        <v>11.89</v>
      </c>
      <c r="G932" s="46">
        <v>30</v>
      </c>
      <c r="H932" s="46" t="s">
        <v>3373</v>
      </c>
      <c r="I932" s="48">
        <v>9.1300000000000008</v>
      </c>
      <c r="J932" s="46">
        <v>18</v>
      </c>
      <c r="K932" s="46" t="s">
        <v>3372</v>
      </c>
      <c r="L932" s="84">
        <f t="shared" si="229"/>
        <v>10.510000000000002</v>
      </c>
      <c r="M932" s="38">
        <f t="shared" si="230"/>
        <v>60</v>
      </c>
      <c r="N932" s="38">
        <f t="shared" si="231"/>
        <v>1</v>
      </c>
      <c r="O932" s="38">
        <f t="shared" si="232"/>
        <v>1</v>
      </c>
      <c r="P932" s="48">
        <v>10.76</v>
      </c>
      <c r="Q932" s="46">
        <v>30</v>
      </c>
      <c r="R932" s="46" t="s">
        <v>3372</v>
      </c>
      <c r="S932" s="48">
        <v>12.69</v>
      </c>
      <c r="T932" s="46">
        <v>30</v>
      </c>
      <c r="U932" s="46" t="s">
        <v>3372</v>
      </c>
      <c r="V932" s="48">
        <f t="shared" si="233"/>
        <v>11.725</v>
      </c>
      <c r="W932" s="46">
        <f t="shared" si="234"/>
        <v>60</v>
      </c>
      <c r="X932" s="46">
        <f t="shared" si="235"/>
        <v>0</v>
      </c>
      <c r="Y932" s="46">
        <f t="shared" si="236"/>
        <v>0</v>
      </c>
      <c r="Z932" s="46">
        <f t="shared" si="237"/>
        <v>1</v>
      </c>
      <c r="AA932" s="46">
        <f t="shared" si="238"/>
        <v>1</v>
      </c>
      <c r="AB932" s="46">
        <f t="shared" si="239"/>
        <v>2</v>
      </c>
      <c r="AC932" s="48">
        <f>IF(AB932=0,0.93,IF(AB932=1,0.92,IF(AB932=2,0.91,IF(AB932=3,0.9,IF(AB932=4,0.89,IF(AB932=5,0.88,IF(AB932=6,0.87)))))))</f>
        <v>0.91</v>
      </c>
      <c r="AD932" s="48">
        <f t="shared" si="240"/>
        <v>11.1175</v>
      </c>
      <c r="AE932" s="48">
        <f t="shared" si="241"/>
        <v>10.116925</v>
      </c>
      <c r="AF932" s="46">
        <f t="shared" si="242"/>
        <v>120</v>
      </c>
      <c r="AG932" s="128" t="s">
        <v>3453</v>
      </c>
      <c r="AH932" s="128" t="s">
        <v>3451</v>
      </c>
      <c r="AI932" s="128" t="s">
        <v>3456</v>
      </c>
      <c r="AJ932" s="128" t="s">
        <v>3452</v>
      </c>
      <c r="AK932" s="128" t="s">
        <v>3454</v>
      </c>
      <c r="AL932" s="128" t="s">
        <v>3455</v>
      </c>
      <c r="AM932" s="128" t="s">
        <v>3457</v>
      </c>
      <c r="AN932" s="128" t="s">
        <v>3458</v>
      </c>
      <c r="AO932" s="128" t="s">
        <v>3460</v>
      </c>
      <c r="AP932" s="128" t="s">
        <v>3459</v>
      </c>
      <c r="AQ932" s="191"/>
    </row>
    <row r="933" spans="1:43" s="16" customFormat="1" ht="27.75">
      <c r="A933" s="43">
        <v>926</v>
      </c>
      <c r="B933" s="65" t="s">
        <v>2374</v>
      </c>
      <c r="C933" s="65" t="s">
        <v>2375</v>
      </c>
      <c r="D933" s="45" t="s">
        <v>2376</v>
      </c>
      <c r="E933" s="38">
        <v>23</v>
      </c>
      <c r="F933" s="48">
        <v>11.63</v>
      </c>
      <c r="G933" s="46">
        <v>30</v>
      </c>
      <c r="H933" s="46" t="s">
        <v>3372</v>
      </c>
      <c r="I933" s="48">
        <v>8.5399999999999991</v>
      </c>
      <c r="J933" s="46">
        <v>15</v>
      </c>
      <c r="K933" s="46" t="s">
        <v>3372</v>
      </c>
      <c r="L933" s="84">
        <f t="shared" si="229"/>
        <v>10.085000000000001</v>
      </c>
      <c r="M933" s="38">
        <f t="shared" si="230"/>
        <v>60</v>
      </c>
      <c r="N933" s="38">
        <f t="shared" si="231"/>
        <v>0</v>
      </c>
      <c r="O933" s="38">
        <f t="shared" si="232"/>
        <v>1</v>
      </c>
      <c r="P933" s="48">
        <v>10.8</v>
      </c>
      <c r="Q933" s="46">
        <v>30</v>
      </c>
      <c r="R933" s="46" t="s">
        <v>3372</v>
      </c>
      <c r="S933" s="48">
        <v>11.73</v>
      </c>
      <c r="T933" s="46">
        <v>30</v>
      </c>
      <c r="U933" s="46" t="s">
        <v>3372</v>
      </c>
      <c r="V933" s="48">
        <f t="shared" si="233"/>
        <v>11.265000000000001</v>
      </c>
      <c r="W933" s="46">
        <f t="shared" si="234"/>
        <v>60</v>
      </c>
      <c r="X933" s="46">
        <f t="shared" si="235"/>
        <v>0</v>
      </c>
      <c r="Y933" s="46">
        <f t="shared" si="236"/>
        <v>0</v>
      </c>
      <c r="Z933" s="46">
        <f t="shared" si="237"/>
        <v>0</v>
      </c>
      <c r="AA933" s="46">
        <f t="shared" si="238"/>
        <v>1</v>
      </c>
      <c r="AB933" s="46">
        <f t="shared" si="239"/>
        <v>1</v>
      </c>
      <c r="AC933" s="48">
        <f>IF(AB933=0,1,IF(AB933=1,0.99,IF(AB933=2,0.98,IF(AB933=3,0.97,IF(AB933=4,0.96,IF(AB933=5,0.95,IF(AB933=6,0.94)))))))</f>
        <v>0.99</v>
      </c>
      <c r="AD933" s="48">
        <f t="shared" si="240"/>
        <v>10.675000000000001</v>
      </c>
      <c r="AE933" s="48">
        <f t="shared" si="241"/>
        <v>10.568250000000001</v>
      </c>
      <c r="AF933" s="46">
        <f t="shared" si="242"/>
        <v>120</v>
      </c>
      <c r="AG933" s="128" t="s">
        <v>3453</v>
      </c>
      <c r="AH933" s="128" t="s">
        <v>3451</v>
      </c>
      <c r="AI933" s="128" t="s">
        <v>3457</v>
      </c>
      <c r="AJ933" s="128" t="s">
        <v>3456</v>
      </c>
      <c r="AK933" s="128" t="s">
        <v>3452</v>
      </c>
      <c r="AL933" s="128" t="s">
        <v>3454</v>
      </c>
      <c r="AM933" s="128" t="s">
        <v>3455</v>
      </c>
      <c r="AN933" s="128" t="s">
        <v>3460</v>
      </c>
      <c r="AO933" s="128" t="s">
        <v>3459</v>
      </c>
      <c r="AP933" s="128" t="s">
        <v>3458</v>
      </c>
      <c r="AQ933" s="191"/>
    </row>
    <row r="934" spans="1:43" s="16" customFormat="1" ht="27.75">
      <c r="A934" s="43">
        <v>927</v>
      </c>
      <c r="B934" s="72" t="s">
        <v>2377</v>
      </c>
      <c r="C934" s="72" t="s">
        <v>3410</v>
      </c>
      <c r="D934" s="38" t="s">
        <v>2378</v>
      </c>
      <c r="E934" s="38">
        <v>23</v>
      </c>
      <c r="F934" s="48">
        <v>14.71</v>
      </c>
      <c r="G934" s="46">
        <v>30</v>
      </c>
      <c r="H934" s="46" t="s">
        <v>3372</v>
      </c>
      <c r="I934" s="48">
        <v>14.49</v>
      </c>
      <c r="J934" s="46">
        <v>30</v>
      </c>
      <c r="K934" s="46" t="s">
        <v>3372</v>
      </c>
      <c r="L934" s="84">
        <f t="shared" si="229"/>
        <v>14.600000000000001</v>
      </c>
      <c r="M934" s="38">
        <f t="shared" si="230"/>
        <v>60</v>
      </c>
      <c r="N934" s="38">
        <f t="shared" si="231"/>
        <v>0</v>
      </c>
      <c r="O934" s="38">
        <f t="shared" si="232"/>
        <v>0</v>
      </c>
      <c r="P934" s="48">
        <v>14.06</v>
      </c>
      <c r="Q934" s="46">
        <v>30</v>
      </c>
      <c r="R934" s="46" t="s">
        <v>3372</v>
      </c>
      <c r="S934" s="48">
        <v>15.39</v>
      </c>
      <c r="T934" s="46">
        <v>30</v>
      </c>
      <c r="U934" s="46" t="s">
        <v>3372</v>
      </c>
      <c r="V934" s="48">
        <f t="shared" si="233"/>
        <v>14.725000000000001</v>
      </c>
      <c r="W934" s="46">
        <f t="shared" si="234"/>
        <v>60</v>
      </c>
      <c r="X934" s="46">
        <f t="shared" si="235"/>
        <v>0</v>
      </c>
      <c r="Y934" s="46">
        <f t="shared" si="236"/>
        <v>0</v>
      </c>
      <c r="Z934" s="46">
        <f t="shared" si="237"/>
        <v>0</v>
      </c>
      <c r="AA934" s="46">
        <f t="shared" si="238"/>
        <v>0</v>
      </c>
      <c r="AB934" s="46">
        <f t="shared" si="239"/>
        <v>0</v>
      </c>
      <c r="AC934" s="48">
        <f>IF(AB934=0,1,IF(AB934=1,0.99,IF(AB934=2,0.98,IF(AB934=3,0.97,IF(AB934=4,0.96,IF(AB934=5,0.95,IF(AB934=6,0.94)))))))</f>
        <v>1</v>
      </c>
      <c r="AD934" s="48">
        <f t="shared" si="240"/>
        <v>14.662500000000001</v>
      </c>
      <c r="AE934" s="48">
        <f t="shared" si="241"/>
        <v>14.662500000000001</v>
      </c>
      <c r="AF934" s="46">
        <f t="shared" si="242"/>
        <v>120</v>
      </c>
      <c r="AG934" s="128" t="s">
        <v>3453</v>
      </c>
      <c r="AH934" s="128" t="s">
        <v>3451</v>
      </c>
      <c r="AI934" s="128" t="s">
        <v>3454</v>
      </c>
      <c r="AJ934" s="128" t="s">
        <v>3456</v>
      </c>
      <c r="AK934" s="128" t="s">
        <v>3452</v>
      </c>
      <c r="AL934" s="128" t="s">
        <v>3455</v>
      </c>
      <c r="AM934" s="128" t="s">
        <v>3457</v>
      </c>
      <c r="AN934" s="128" t="s">
        <v>3459</v>
      </c>
      <c r="AO934" s="128" t="s">
        <v>3460</v>
      </c>
      <c r="AP934" s="128" t="s">
        <v>3458</v>
      </c>
      <c r="AQ934" s="191"/>
    </row>
    <row r="935" spans="1:43" s="16" customFormat="1" ht="27.75">
      <c r="A935" s="43">
        <v>928</v>
      </c>
      <c r="B935" s="44" t="s">
        <v>518</v>
      </c>
      <c r="C935" s="44" t="s">
        <v>2379</v>
      </c>
      <c r="D935" s="45" t="s">
        <v>2380</v>
      </c>
      <c r="E935" s="38">
        <v>24</v>
      </c>
      <c r="F935" s="48">
        <v>10</v>
      </c>
      <c r="G935" s="46">
        <v>30</v>
      </c>
      <c r="H935" s="46" t="s">
        <v>3373</v>
      </c>
      <c r="I935" s="48">
        <v>10</v>
      </c>
      <c r="J935" s="46">
        <v>30</v>
      </c>
      <c r="K935" s="46" t="s">
        <v>3373</v>
      </c>
      <c r="L935" s="84">
        <f t="shared" si="229"/>
        <v>10</v>
      </c>
      <c r="M935" s="38">
        <f t="shared" si="230"/>
        <v>60</v>
      </c>
      <c r="N935" s="38">
        <f t="shared" si="231"/>
        <v>2</v>
      </c>
      <c r="O935" s="38">
        <f t="shared" si="232"/>
        <v>0</v>
      </c>
      <c r="P935" s="48">
        <v>10.01</v>
      </c>
      <c r="Q935" s="46">
        <v>30</v>
      </c>
      <c r="R935" s="46" t="s">
        <v>3373</v>
      </c>
      <c r="S935" s="48">
        <v>11.04</v>
      </c>
      <c r="T935" s="46">
        <v>30</v>
      </c>
      <c r="U935" s="46" t="s">
        <v>3372</v>
      </c>
      <c r="V935" s="48">
        <f t="shared" si="233"/>
        <v>10.524999999999999</v>
      </c>
      <c r="W935" s="46">
        <f t="shared" si="234"/>
        <v>60</v>
      </c>
      <c r="X935" s="46">
        <f t="shared" si="235"/>
        <v>1</v>
      </c>
      <c r="Y935" s="46">
        <f t="shared" si="236"/>
        <v>0</v>
      </c>
      <c r="Z935" s="46">
        <f t="shared" si="237"/>
        <v>3</v>
      </c>
      <c r="AA935" s="46">
        <f t="shared" si="238"/>
        <v>0</v>
      </c>
      <c r="AB935" s="46">
        <f t="shared" si="239"/>
        <v>3</v>
      </c>
      <c r="AC935" s="48">
        <f>IF(AB935=0,1,IF(AB935=1,0.99,IF(AB935=2,0.98,IF(AB935=3,0.97,IF(AB935=4,0.96,IF(AB935=5,0.95,IF(AB935=6,0.94)))))))</f>
        <v>0.97</v>
      </c>
      <c r="AD935" s="48">
        <f t="shared" si="240"/>
        <v>10.262499999999999</v>
      </c>
      <c r="AE935" s="48">
        <f t="shared" si="241"/>
        <v>9.9546249999999983</v>
      </c>
      <c r="AF935" s="46">
        <f t="shared" si="242"/>
        <v>120</v>
      </c>
      <c r="AG935" s="128" t="s">
        <v>3453</v>
      </c>
      <c r="AH935" s="128" t="s">
        <v>3451</v>
      </c>
      <c r="AI935" s="128" t="s">
        <v>3456</v>
      </c>
      <c r="AJ935" s="128" t="s">
        <v>3452</v>
      </c>
      <c r="AK935" s="128" t="s">
        <v>3455</v>
      </c>
      <c r="AL935" s="128" t="s">
        <v>3454</v>
      </c>
      <c r="AM935" s="128" t="s">
        <v>3457</v>
      </c>
      <c r="AN935" s="128" t="s">
        <v>3460</v>
      </c>
      <c r="AO935" s="128" t="s">
        <v>3458</v>
      </c>
      <c r="AP935" s="128" t="s">
        <v>3459</v>
      </c>
      <c r="AQ935" s="191"/>
    </row>
    <row r="936" spans="1:43" s="16" customFormat="1" ht="27.75">
      <c r="A936" s="43">
        <v>929</v>
      </c>
      <c r="B936" s="44" t="s">
        <v>2381</v>
      </c>
      <c r="C936" s="44" t="s">
        <v>1454</v>
      </c>
      <c r="D936" s="45" t="s">
        <v>2382</v>
      </c>
      <c r="E936" s="38">
        <v>24</v>
      </c>
      <c r="F936" s="48">
        <v>10.37</v>
      </c>
      <c r="G936" s="46">
        <v>30</v>
      </c>
      <c r="H936" s="46" t="s">
        <v>3373</v>
      </c>
      <c r="I936" s="48">
        <v>9.6300000000000008</v>
      </c>
      <c r="J936" s="46">
        <v>13</v>
      </c>
      <c r="K936" s="46" t="s">
        <v>3373</v>
      </c>
      <c r="L936" s="84">
        <f t="shared" si="229"/>
        <v>10</v>
      </c>
      <c r="M936" s="38">
        <f t="shared" si="230"/>
        <v>60</v>
      </c>
      <c r="N936" s="38">
        <f t="shared" si="231"/>
        <v>2</v>
      </c>
      <c r="O936" s="38">
        <f t="shared" si="232"/>
        <v>1</v>
      </c>
      <c r="P936" s="48">
        <v>9.9499999999999993</v>
      </c>
      <c r="Q936" s="46">
        <v>10</v>
      </c>
      <c r="R936" s="46" t="s">
        <v>3373</v>
      </c>
      <c r="S936" s="48">
        <v>11.54</v>
      </c>
      <c r="T936" s="46">
        <v>30</v>
      </c>
      <c r="U936" s="46" t="s">
        <v>3372</v>
      </c>
      <c r="V936" s="48">
        <f t="shared" si="233"/>
        <v>10.744999999999999</v>
      </c>
      <c r="W936" s="46">
        <f t="shared" si="234"/>
        <v>60</v>
      </c>
      <c r="X936" s="46">
        <f t="shared" si="235"/>
        <v>1</v>
      </c>
      <c r="Y936" s="46">
        <f t="shared" si="236"/>
        <v>1</v>
      </c>
      <c r="Z936" s="46">
        <f t="shared" si="237"/>
        <v>3</v>
      </c>
      <c r="AA936" s="46">
        <f t="shared" si="238"/>
        <v>2</v>
      </c>
      <c r="AB936" s="46">
        <f t="shared" si="239"/>
        <v>5</v>
      </c>
      <c r="AC936" s="48">
        <f>IF(AB936=0,1,IF(AB936=1,0.99,IF(AB936=2,0.98,IF(AB936=3,0.97,IF(AB936=4,0.96,IF(AB936=5,0.95,IF(AB936=6,0.94)))))))</f>
        <v>0.95</v>
      </c>
      <c r="AD936" s="48">
        <f t="shared" si="240"/>
        <v>10.372499999999999</v>
      </c>
      <c r="AE936" s="48">
        <f t="shared" si="241"/>
        <v>9.8538749999999986</v>
      </c>
      <c r="AF936" s="46">
        <f t="shared" si="242"/>
        <v>120</v>
      </c>
      <c r="AG936" s="128" t="s">
        <v>3452</v>
      </c>
      <c r="AH936" s="128" t="s">
        <v>3457</v>
      </c>
      <c r="AI936" s="128" t="s">
        <v>3456</v>
      </c>
      <c r="AJ936" s="128" t="s">
        <v>3454</v>
      </c>
      <c r="AK936" s="128" t="s">
        <v>3455</v>
      </c>
      <c r="AL936" s="128" t="s">
        <v>3453</v>
      </c>
      <c r="AM936" s="128" t="s">
        <v>3459</v>
      </c>
      <c r="AN936" s="128" t="s">
        <v>3458</v>
      </c>
      <c r="AO936" s="128" t="s">
        <v>3460</v>
      </c>
      <c r="AP936" s="128" t="s">
        <v>3451</v>
      </c>
      <c r="AQ936" s="191"/>
    </row>
    <row r="937" spans="1:43" s="16" customFormat="1" ht="27.75">
      <c r="A937" s="43">
        <v>930</v>
      </c>
      <c r="B937" s="44" t="s">
        <v>2383</v>
      </c>
      <c r="C937" s="44" t="s">
        <v>392</v>
      </c>
      <c r="D937" s="45" t="s">
        <v>2384</v>
      </c>
      <c r="E937" s="38">
        <v>24</v>
      </c>
      <c r="F937" s="48">
        <v>9.1300000000000008</v>
      </c>
      <c r="G937" s="46">
        <v>5</v>
      </c>
      <c r="H937" s="46" t="s">
        <v>3373</v>
      </c>
      <c r="I937" s="48">
        <v>10.87</v>
      </c>
      <c r="J937" s="46">
        <v>30</v>
      </c>
      <c r="K937" s="46" t="s">
        <v>3373</v>
      </c>
      <c r="L937" s="84">
        <f t="shared" si="229"/>
        <v>10</v>
      </c>
      <c r="M937" s="38">
        <f t="shared" si="230"/>
        <v>60</v>
      </c>
      <c r="N937" s="38">
        <f t="shared" si="231"/>
        <v>2</v>
      </c>
      <c r="O937" s="38">
        <f t="shared" si="232"/>
        <v>1</v>
      </c>
      <c r="P937" s="48">
        <v>9.43</v>
      </c>
      <c r="Q937" s="46">
        <v>9</v>
      </c>
      <c r="R937" s="46" t="s">
        <v>3373</v>
      </c>
      <c r="S937" s="48">
        <v>10.86</v>
      </c>
      <c r="T937" s="46">
        <v>30</v>
      </c>
      <c r="U937" s="46" t="s">
        <v>3372</v>
      </c>
      <c r="V937" s="48">
        <f t="shared" si="233"/>
        <v>10.145</v>
      </c>
      <c r="W937" s="46">
        <f t="shared" si="234"/>
        <v>60</v>
      </c>
      <c r="X937" s="46">
        <f t="shared" si="235"/>
        <v>1</v>
      </c>
      <c r="Y937" s="46">
        <f t="shared" si="236"/>
        <v>1</v>
      </c>
      <c r="Z937" s="46">
        <f t="shared" si="237"/>
        <v>3</v>
      </c>
      <c r="AA937" s="46">
        <f t="shared" si="238"/>
        <v>2</v>
      </c>
      <c r="AB937" s="46">
        <f t="shared" si="239"/>
        <v>5</v>
      </c>
      <c r="AC937" s="48">
        <f>IF(AB937=0,1,IF(AB937=1,0.99,IF(AB937=2,0.98,IF(AB937=3,0.97,IF(AB937=4,0.96,IF(AB937=5,0.95,IF(AB937=6,0.94)))))))</f>
        <v>0.95</v>
      </c>
      <c r="AD937" s="48">
        <f t="shared" si="240"/>
        <v>10.0725</v>
      </c>
      <c r="AE937" s="48">
        <f t="shared" si="241"/>
        <v>9.5688749999999985</v>
      </c>
      <c r="AF937" s="46">
        <f t="shared" si="242"/>
        <v>120</v>
      </c>
      <c r="AG937" s="128" t="s">
        <v>3451</v>
      </c>
      <c r="AH937" s="128" t="s">
        <v>3453</v>
      </c>
      <c r="AI937" s="128" t="s">
        <v>3456</v>
      </c>
      <c r="AJ937" s="128" t="s">
        <v>3455</v>
      </c>
      <c r="AK937" s="128" t="s">
        <v>3452</v>
      </c>
      <c r="AL937" s="128" t="s">
        <v>3454</v>
      </c>
      <c r="AM937" s="128" t="s">
        <v>3460</v>
      </c>
      <c r="AN937" s="128" t="s">
        <v>3457</v>
      </c>
      <c r="AO937" s="128" t="s">
        <v>3459</v>
      </c>
      <c r="AP937" s="128" t="s">
        <v>3458</v>
      </c>
      <c r="AQ937" s="191"/>
    </row>
    <row r="938" spans="1:43" s="16" customFormat="1" ht="27.75">
      <c r="A938" s="43">
        <v>931</v>
      </c>
      <c r="B938" s="37" t="s">
        <v>2385</v>
      </c>
      <c r="C938" s="37" t="s">
        <v>2386</v>
      </c>
      <c r="D938" s="45" t="s">
        <v>2387</v>
      </c>
      <c r="E938" s="38">
        <v>24</v>
      </c>
      <c r="F938" s="48">
        <v>10.63</v>
      </c>
      <c r="G938" s="46">
        <v>30</v>
      </c>
      <c r="H938" s="46" t="s">
        <v>3372</v>
      </c>
      <c r="I938" s="48">
        <v>10.15</v>
      </c>
      <c r="J938" s="46">
        <v>30</v>
      </c>
      <c r="K938" s="46" t="s">
        <v>3373</v>
      </c>
      <c r="L938" s="84">
        <f t="shared" si="229"/>
        <v>10.39</v>
      </c>
      <c r="M938" s="38">
        <f t="shared" si="230"/>
        <v>60</v>
      </c>
      <c r="N938" s="38">
        <f t="shared" si="231"/>
        <v>1</v>
      </c>
      <c r="O938" s="38">
        <f t="shared" si="232"/>
        <v>0</v>
      </c>
      <c r="P938" s="48">
        <v>10.89</v>
      </c>
      <c r="Q938" s="46">
        <v>30</v>
      </c>
      <c r="R938" s="46" t="s">
        <v>3373</v>
      </c>
      <c r="S938" s="48">
        <v>10.18</v>
      </c>
      <c r="T938" s="46">
        <v>30</v>
      </c>
      <c r="U938" s="46" t="s">
        <v>3373</v>
      </c>
      <c r="V938" s="48">
        <f t="shared" si="233"/>
        <v>10.535</v>
      </c>
      <c r="W938" s="46">
        <f t="shared" si="234"/>
        <v>60</v>
      </c>
      <c r="X938" s="46">
        <f t="shared" si="235"/>
        <v>2</v>
      </c>
      <c r="Y938" s="46">
        <f t="shared" si="236"/>
        <v>0</v>
      </c>
      <c r="Z938" s="46">
        <f t="shared" si="237"/>
        <v>3</v>
      </c>
      <c r="AA938" s="46">
        <f t="shared" si="238"/>
        <v>0</v>
      </c>
      <c r="AB938" s="46">
        <f t="shared" si="239"/>
        <v>3</v>
      </c>
      <c r="AC938" s="48">
        <f>IF(AB938=0,0.93,IF(AB938=1,0.92,IF(AB938=2,0.91,IF(AB938=3,0.9,IF(AB938=4,0.89,IF(AB938=5,0.88,IF(AB938=6,0.87)))))))</f>
        <v>0.9</v>
      </c>
      <c r="AD938" s="48">
        <f t="shared" si="240"/>
        <v>10.4625</v>
      </c>
      <c r="AE938" s="48">
        <f t="shared" si="241"/>
        <v>9.4162499999999998</v>
      </c>
      <c r="AF938" s="46">
        <f t="shared" si="242"/>
        <v>120</v>
      </c>
      <c r="AG938" s="128" t="s">
        <v>3453</v>
      </c>
      <c r="AH938" s="128" t="s">
        <v>3456</v>
      </c>
      <c r="AI938" s="128" t="s">
        <v>3452</v>
      </c>
      <c r="AJ938" s="128" t="s">
        <v>3454</v>
      </c>
      <c r="AK938" s="128" t="s">
        <v>3451</v>
      </c>
      <c r="AL938" s="128" t="s">
        <v>3457</v>
      </c>
      <c r="AM938" s="128" t="s">
        <v>3455</v>
      </c>
      <c r="AN938" s="128" t="s">
        <v>3460</v>
      </c>
      <c r="AO938" s="128" t="s">
        <v>3459</v>
      </c>
      <c r="AP938" s="128" t="s">
        <v>3458</v>
      </c>
      <c r="AQ938" s="191"/>
    </row>
    <row r="939" spans="1:43" s="16" customFormat="1" ht="27.75">
      <c r="A939" s="43">
        <v>932</v>
      </c>
      <c r="B939" s="44" t="s">
        <v>840</v>
      </c>
      <c r="C939" s="44" t="s">
        <v>2283</v>
      </c>
      <c r="D939" s="45" t="s">
        <v>2388</v>
      </c>
      <c r="E939" s="38">
        <v>24</v>
      </c>
      <c r="F939" s="48">
        <v>13.29</v>
      </c>
      <c r="G939" s="46">
        <v>30</v>
      </c>
      <c r="H939" s="46" t="s">
        <v>3372</v>
      </c>
      <c r="I939" s="48">
        <v>11.06</v>
      </c>
      <c r="J939" s="46">
        <v>30</v>
      </c>
      <c r="K939" s="46" t="s">
        <v>3372</v>
      </c>
      <c r="L939" s="84">
        <f t="shared" si="229"/>
        <v>12.175000000000001</v>
      </c>
      <c r="M939" s="38">
        <f t="shared" si="230"/>
        <v>60</v>
      </c>
      <c r="N939" s="38">
        <f t="shared" si="231"/>
        <v>0</v>
      </c>
      <c r="O939" s="38">
        <f t="shared" si="232"/>
        <v>0</v>
      </c>
      <c r="P939" s="48">
        <v>11.24</v>
      </c>
      <c r="Q939" s="46">
        <v>30</v>
      </c>
      <c r="R939" s="46" t="s">
        <v>3372</v>
      </c>
      <c r="S939" s="48">
        <v>16.14</v>
      </c>
      <c r="T939" s="46">
        <v>30</v>
      </c>
      <c r="U939" s="46" t="s">
        <v>3372</v>
      </c>
      <c r="V939" s="48">
        <f t="shared" si="233"/>
        <v>13.690000000000001</v>
      </c>
      <c r="W939" s="46">
        <f t="shared" si="234"/>
        <v>60</v>
      </c>
      <c r="X939" s="46">
        <f t="shared" si="235"/>
        <v>0</v>
      </c>
      <c r="Y939" s="46">
        <f t="shared" si="236"/>
        <v>0</v>
      </c>
      <c r="Z939" s="46">
        <f t="shared" si="237"/>
        <v>0</v>
      </c>
      <c r="AA939" s="46">
        <f t="shared" si="238"/>
        <v>0</v>
      </c>
      <c r="AB939" s="46">
        <f t="shared" si="239"/>
        <v>0</v>
      </c>
      <c r="AC939" s="48">
        <f>IF(AB939=0,1,IF(AB939=1,0.99,IF(AB939=2,0.98,IF(AB939=3,0.97,IF(AB939=4,0.96,IF(AB939=5,0.95,IF(AB939=6,0.94)))))))</f>
        <v>1</v>
      </c>
      <c r="AD939" s="48">
        <f t="shared" si="240"/>
        <v>12.932500000000001</v>
      </c>
      <c r="AE939" s="48">
        <f t="shared" si="241"/>
        <v>12.932500000000001</v>
      </c>
      <c r="AF939" s="46">
        <f t="shared" si="242"/>
        <v>120</v>
      </c>
      <c r="AG939" s="128" t="s">
        <v>3452</v>
      </c>
      <c r="AH939" s="128" t="s">
        <v>3455</v>
      </c>
      <c r="AI939" s="128" t="s">
        <v>3456</v>
      </c>
      <c r="AJ939" s="128" t="s">
        <v>3457</v>
      </c>
      <c r="AK939" s="128" t="s">
        <v>3454</v>
      </c>
      <c r="AL939" s="128" t="s">
        <v>3460</v>
      </c>
      <c r="AM939" s="128" t="s">
        <v>3451</v>
      </c>
      <c r="AN939" s="128" t="s">
        <v>3458</v>
      </c>
      <c r="AO939" s="128" t="s">
        <v>3453</v>
      </c>
      <c r="AP939" s="130" t="s">
        <v>3459</v>
      </c>
      <c r="AQ939" s="191"/>
    </row>
    <row r="940" spans="1:43" s="16" customFormat="1" ht="27.75">
      <c r="A940" s="43">
        <v>933</v>
      </c>
      <c r="B940" s="37" t="s">
        <v>2389</v>
      </c>
      <c r="C940" s="37" t="s">
        <v>201</v>
      </c>
      <c r="D940" s="38" t="s">
        <v>2390</v>
      </c>
      <c r="E940" s="38">
        <v>24</v>
      </c>
      <c r="F940" s="48">
        <v>10.47</v>
      </c>
      <c r="G940" s="46">
        <v>30</v>
      </c>
      <c r="H940" s="46" t="s">
        <v>3372</v>
      </c>
      <c r="I940" s="48">
        <v>10.64</v>
      </c>
      <c r="J940" s="46">
        <v>30</v>
      </c>
      <c r="K940" s="46" t="s">
        <v>3373</v>
      </c>
      <c r="L940" s="84">
        <f t="shared" si="229"/>
        <v>10.555</v>
      </c>
      <c r="M940" s="38">
        <f t="shared" si="230"/>
        <v>60</v>
      </c>
      <c r="N940" s="38">
        <f t="shared" si="231"/>
        <v>1</v>
      </c>
      <c r="O940" s="38">
        <f t="shared" si="232"/>
        <v>0</v>
      </c>
      <c r="P940" s="48" t="s">
        <v>3509</v>
      </c>
      <c r="Q940" s="46" t="s">
        <v>3509</v>
      </c>
      <c r="R940" s="46" t="s">
        <v>3509</v>
      </c>
      <c r="S940" s="48" t="s">
        <v>3509</v>
      </c>
      <c r="T940" s="46" t="s">
        <v>3509</v>
      </c>
      <c r="U940" s="46" t="s">
        <v>3509</v>
      </c>
      <c r="V940" s="48" t="e">
        <f t="shared" si="233"/>
        <v>#VALUE!</v>
      </c>
      <c r="W940" s="46" t="e">
        <f t="shared" si="234"/>
        <v>#VALUE!</v>
      </c>
      <c r="X940" s="46">
        <f t="shared" si="235"/>
        <v>2</v>
      </c>
      <c r="Y940" s="46">
        <f t="shared" si="236"/>
        <v>0</v>
      </c>
      <c r="Z940" s="46">
        <f t="shared" si="237"/>
        <v>3</v>
      </c>
      <c r="AA940" s="46">
        <f t="shared" si="238"/>
        <v>0</v>
      </c>
      <c r="AB940" s="46">
        <f t="shared" si="239"/>
        <v>3</v>
      </c>
      <c r="AC940" s="48">
        <f>IF(AB940=0,1,IF(AB940=1,0.99,IF(AB940=2,0.98,IF(AB940=3,0.97,IF(AB940=4,0.96,IF(AB940=5,0.95,IF(AB940=6,0.94)))))))</f>
        <v>0.97</v>
      </c>
      <c r="AD940" s="48" t="e">
        <f t="shared" si="240"/>
        <v>#VALUE!</v>
      </c>
      <c r="AE940" s="48" t="e">
        <f t="shared" si="241"/>
        <v>#VALUE!</v>
      </c>
      <c r="AF940" s="46" t="e">
        <f t="shared" si="242"/>
        <v>#VALUE!</v>
      </c>
      <c r="AG940" s="128"/>
      <c r="AH940" s="128"/>
      <c r="AI940" s="128"/>
      <c r="AJ940" s="128"/>
      <c r="AK940" s="128"/>
      <c r="AL940" s="128"/>
      <c r="AM940" s="128"/>
      <c r="AN940" s="128"/>
      <c r="AO940" s="128"/>
      <c r="AP940" s="128"/>
      <c r="AQ940" s="191"/>
    </row>
    <row r="941" spans="1:43" s="16" customFormat="1" ht="27.75">
      <c r="A941" s="43">
        <v>934</v>
      </c>
      <c r="B941" s="37" t="s">
        <v>2391</v>
      </c>
      <c r="C941" s="37" t="s">
        <v>2392</v>
      </c>
      <c r="D941" s="45" t="s">
        <v>2393</v>
      </c>
      <c r="E941" s="38">
        <v>24</v>
      </c>
      <c r="F941" s="48">
        <v>10.95</v>
      </c>
      <c r="G941" s="46">
        <v>30</v>
      </c>
      <c r="H941" s="46" t="s">
        <v>3373</v>
      </c>
      <c r="I941" s="48">
        <v>10.16</v>
      </c>
      <c r="J941" s="46">
        <v>30</v>
      </c>
      <c r="K941" s="46" t="s">
        <v>3373</v>
      </c>
      <c r="L941" s="84">
        <f t="shared" si="229"/>
        <v>10.555</v>
      </c>
      <c r="M941" s="38">
        <f t="shared" si="230"/>
        <v>60</v>
      </c>
      <c r="N941" s="38">
        <f t="shared" si="231"/>
        <v>2</v>
      </c>
      <c r="O941" s="38">
        <f t="shared" si="232"/>
        <v>0</v>
      </c>
      <c r="P941" s="48" t="s">
        <v>3509</v>
      </c>
      <c r="Q941" s="46" t="s">
        <v>3509</v>
      </c>
      <c r="R941" s="46" t="s">
        <v>3509</v>
      </c>
      <c r="S941" s="48">
        <v>4.99</v>
      </c>
      <c r="T941" s="46">
        <v>12</v>
      </c>
      <c r="U941" s="46" t="s">
        <v>3373</v>
      </c>
      <c r="V941" s="48" t="e">
        <f t="shared" si="233"/>
        <v>#VALUE!</v>
      </c>
      <c r="W941" s="46" t="e">
        <f t="shared" si="234"/>
        <v>#VALUE!</v>
      </c>
      <c r="X941" s="46">
        <f t="shared" si="235"/>
        <v>2</v>
      </c>
      <c r="Y941" s="46">
        <f t="shared" si="236"/>
        <v>1</v>
      </c>
      <c r="Z941" s="46">
        <f t="shared" si="237"/>
        <v>4</v>
      </c>
      <c r="AA941" s="46">
        <f t="shared" si="238"/>
        <v>1</v>
      </c>
      <c r="AB941" s="46">
        <f t="shared" si="239"/>
        <v>5</v>
      </c>
      <c r="AC941" s="48">
        <f>IF(AB941=0,0.86,IF(AB941=1,0.85,IF(AB941=2,0.84,IF(AB941=3,0.83,IF(AB941=4,0.82,IF(AB941=5,0.81,IF(AB941=6,0.8)))))))</f>
        <v>0.81</v>
      </c>
      <c r="AD941" s="48" t="e">
        <f t="shared" si="240"/>
        <v>#VALUE!</v>
      </c>
      <c r="AE941" s="48" t="e">
        <f t="shared" si="241"/>
        <v>#VALUE!</v>
      </c>
      <c r="AF941" s="46" t="e">
        <f t="shared" si="242"/>
        <v>#VALUE!</v>
      </c>
      <c r="AG941" s="128"/>
      <c r="AH941" s="128"/>
      <c r="AI941" s="128"/>
      <c r="AJ941" s="128"/>
      <c r="AK941" s="128"/>
      <c r="AL941" s="128"/>
      <c r="AM941" s="128"/>
      <c r="AN941" s="128"/>
      <c r="AO941" s="128"/>
      <c r="AP941" s="128"/>
      <c r="AQ941" s="191"/>
    </row>
    <row r="942" spans="1:43" s="16" customFormat="1" ht="27.75">
      <c r="A942" s="43">
        <v>935</v>
      </c>
      <c r="B942" s="37" t="s">
        <v>2394</v>
      </c>
      <c r="C942" s="37" t="s">
        <v>2395</v>
      </c>
      <c r="D942" s="45" t="s">
        <v>2396</v>
      </c>
      <c r="E942" s="38">
        <v>24</v>
      </c>
      <c r="F942" s="48">
        <v>10.66</v>
      </c>
      <c r="G942" s="46">
        <v>30</v>
      </c>
      <c r="H942" s="46" t="s">
        <v>3373</v>
      </c>
      <c r="I942" s="48">
        <v>4.45</v>
      </c>
      <c r="J942" s="46">
        <v>2</v>
      </c>
      <c r="K942" s="46" t="s">
        <v>3373</v>
      </c>
      <c r="L942" s="84">
        <f t="shared" si="229"/>
        <v>7.5549999999999997</v>
      </c>
      <c r="M942" s="38">
        <f t="shared" si="230"/>
        <v>32</v>
      </c>
      <c r="N942" s="38">
        <f t="shared" si="231"/>
        <v>2</v>
      </c>
      <c r="O942" s="38">
        <f t="shared" si="232"/>
        <v>1</v>
      </c>
      <c r="P942" s="48">
        <v>9.9600000000000009</v>
      </c>
      <c r="Q942" s="46">
        <v>16</v>
      </c>
      <c r="R942" s="46" t="s">
        <v>3373</v>
      </c>
      <c r="S942" s="48">
        <v>11.04</v>
      </c>
      <c r="T942" s="46">
        <v>30</v>
      </c>
      <c r="U942" s="46" t="s">
        <v>3372</v>
      </c>
      <c r="V942" s="48">
        <f t="shared" si="233"/>
        <v>10.5</v>
      </c>
      <c r="W942" s="46">
        <f t="shared" si="234"/>
        <v>60</v>
      </c>
      <c r="X942" s="46">
        <f t="shared" si="235"/>
        <v>1</v>
      </c>
      <c r="Y942" s="46">
        <f t="shared" si="236"/>
        <v>1</v>
      </c>
      <c r="Z942" s="46">
        <f t="shared" si="237"/>
        <v>3</v>
      </c>
      <c r="AA942" s="46">
        <f t="shared" si="238"/>
        <v>2</v>
      </c>
      <c r="AB942" s="46">
        <f t="shared" si="239"/>
        <v>5</v>
      </c>
      <c r="AC942" s="48">
        <f>IF(AB942=0,0.93,IF(AB942=1,0.92,IF(AB942=2,0.91,IF(AB942=3,0.9,IF(AB942=4,0.89,IF(AB942=5,0.88,IF(AB942=6,0.87)))))))</f>
        <v>0.88</v>
      </c>
      <c r="AD942" s="48">
        <f t="shared" si="240"/>
        <v>9.0274999999999999</v>
      </c>
      <c r="AE942" s="48">
        <f t="shared" si="241"/>
        <v>7.9441999999999995</v>
      </c>
      <c r="AF942" s="46">
        <f t="shared" si="242"/>
        <v>92</v>
      </c>
      <c r="AG942" s="128" t="s">
        <v>3454</v>
      </c>
      <c r="AH942" s="128" t="s">
        <v>3455</v>
      </c>
      <c r="AI942" s="128" t="s">
        <v>3453</v>
      </c>
      <c r="AJ942" s="128" t="s">
        <v>3452</v>
      </c>
      <c r="AK942" s="128" t="s">
        <v>3451</v>
      </c>
      <c r="AL942" s="128" t="s">
        <v>3457</v>
      </c>
      <c r="AM942" s="128" t="s">
        <v>3460</v>
      </c>
      <c r="AN942" s="128" t="s">
        <v>3456</v>
      </c>
      <c r="AO942" s="128" t="s">
        <v>3458</v>
      </c>
      <c r="AP942" s="128" t="s">
        <v>3459</v>
      </c>
      <c r="AQ942" s="191"/>
    </row>
    <row r="943" spans="1:43" s="16" customFormat="1" ht="27.75">
      <c r="A943" s="43">
        <v>936</v>
      </c>
      <c r="B943" s="37" t="s">
        <v>2397</v>
      </c>
      <c r="C943" s="37" t="s">
        <v>189</v>
      </c>
      <c r="D943" s="38" t="s">
        <v>2398</v>
      </c>
      <c r="E943" s="38">
        <v>24</v>
      </c>
      <c r="F943" s="48">
        <v>13.21</v>
      </c>
      <c r="G943" s="46">
        <v>30</v>
      </c>
      <c r="H943" s="46" t="s">
        <v>3372</v>
      </c>
      <c r="I943" s="48">
        <v>13.44</v>
      </c>
      <c r="J943" s="46">
        <v>30</v>
      </c>
      <c r="K943" s="46" t="s">
        <v>3372</v>
      </c>
      <c r="L943" s="84">
        <f t="shared" si="229"/>
        <v>13.324999999999999</v>
      </c>
      <c r="M943" s="38">
        <f t="shared" si="230"/>
        <v>60</v>
      </c>
      <c r="N943" s="38">
        <f t="shared" si="231"/>
        <v>0</v>
      </c>
      <c r="O943" s="38">
        <f t="shared" si="232"/>
        <v>0</v>
      </c>
      <c r="P943" s="48">
        <v>12.08</v>
      </c>
      <c r="Q943" s="46">
        <v>30</v>
      </c>
      <c r="R943" s="46" t="s">
        <v>3372</v>
      </c>
      <c r="S943" s="48">
        <v>13.75</v>
      </c>
      <c r="T943" s="46">
        <v>30</v>
      </c>
      <c r="U943" s="46" t="s">
        <v>3372</v>
      </c>
      <c r="V943" s="48">
        <f t="shared" si="233"/>
        <v>12.914999999999999</v>
      </c>
      <c r="W943" s="46">
        <f t="shared" si="234"/>
        <v>60</v>
      </c>
      <c r="X943" s="46">
        <f t="shared" si="235"/>
        <v>0</v>
      </c>
      <c r="Y943" s="46">
        <f t="shared" si="236"/>
        <v>0</v>
      </c>
      <c r="Z943" s="46">
        <f t="shared" si="237"/>
        <v>0</v>
      </c>
      <c r="AA943" s="46">
        <f t="shared" si="238"/>
        <v>0</v>
      </c>
      <c r="AB943" s="46">
        <f t="shared" si="239"/>
        <v>0</v>
      </c>
      <c r="AC943" s="48">
        <f>IF(AB943=0,1,IF(AB943=1,0.99,IF(AB943=2,0.98,IF(AB943=3,0.97,IF(AB943=4,0.96,IF(AB943=5,0.95,IF(AB943=6,0.94)))))))</f>
        <v>1</v>
      </c>
      <c r="AD943" s="48">
        <f t="shared" si="240"/>
        <v>13.12</v>
      </c>
      <c r="AE943" s="48">
        <f t="shared" si="241"/>
        <v>13.12</v>
      </c>
      <c r="AF943" s="46">
        <f t="shared" si="242"/>
        <v>120</v>
      </c>
      <c r="AG943" s="128" t="s">
        <v>3453</v>
      </c>
      <c r="AH943" s="128" t="s">
        <v>3451</v>
      </c>
      <c r="AI943" s="128" t="s">
        <v>3455</v>
      </c>
      <c r="AJ943" s="128" t="s">
        <v>3454</v>
      </c>
      <c r="AK943" s="128" t="s">
        <v>3452</v>
      </c>
      <c r="AL943" s="128" t="s">
        <v>3457</v>
      </c>
      <c r="AM943" s="128" t="s">
        <v>3456</v>
      </c>
      <c r="AN943" s="128" t="s">
        <v>3460</v>
      </c>
      <c r="AO943" s="128" t="s">
        <v>3458</v>
      </c>
      <c r="AP943" s="128" t="s">
        <v>3459</v>
      </c>
      <c r="AQ943" s="191"/>
    </row>
    <row r="944" spans="1:43" s="16" customFormat="1" ht="27.75">
      <c r="A944" s="43">
        <v>937</v>
      </c>
      <c r="B944" s="44" t="s">
        <v>2399</v>
      </c>
      <c r="C944" s="44" t="s">
        <v>1255</v>
      </c>
      <c r="D944" s="45" t="s">
        <v>2400</v>
      </c>
      <c r="E944" s="38">
        <v>24</v>
      </c>
      <c r="F944" s="48">
        <v>10</v>
      </c>
      <c r="G944" s="46">
        <v>30</v>
      </c>
      <c r="H944" s="46" t="s">
        <v>3373</v>
      </c>
      <c r="I944" s="48">
        <v>10.34</v>
      </c>
      <c r="J944" s="46">
        <v>30</v>
      </c>
      <c r="K944" s="46" t="s">
        <v>3372</v>
      </c>
      <c r="L944" s="84">
        <f t="shared" si="229"/>
        <v>10.17</v>
      </c>
      <c r="M944" s="38">
        <f t="shared" si="230"/>
        <v>60</v>
      </c>
      <c r="N944" s="38">
        <f t="shared" si="231"/>
        <v>1</v>
      </c>
      <c r="O944" s="38">
        <f t="shared" si="232"/>
        <v>0</v>
      </c>
      <c r="P944" s="48">
        <v>10.29</v>
      </c>
      <c r="Q944" s="46">
        <v>30</v>
      </c>
      <c r="R944" s="46" t="s">
        <v>3372</v>
      </c>
      <c r="S944" s="48">
        <v>12.18</v>
      </c>
      <c r="T944" s="46">
        <v>30</v>
      </c>
      <c r="U944" s="46" t="s">
        <v>3372</v>
      </c>
      <c r="V944" s="48">
        <f t="shared" si="233"/>
        <v>11.234999999999999</v>
      </c>
      <c r="W944" s="46">
        <f t="shared" si="234"/>
        <v>60</v>
      </c>
      <c r="X944" s="46">
        <f t="shared" si="235"/>
        <v>0</v>
      </c>
      <c r="Y944" s="46">
        <f t="shared" si="236"/>
        <v>0</v>
      </c>
      <c r="Z944" s="46">
        <f t="shared" si="237"/>
        <v>1</v>
      </c>
      <c r="AA944" s="46">
        <f t="shared" si="238"/>
        <v>0</v>
      </c>
      <c r="AB944" s="46">
        <f t="shared" si="239"/>
        <v>1</v>
      </c>
      <c r="AC944" s="48">
        <f>IF(AB944=0,1,IF(AB944=1,0.99,IF(AB944=2,0.98,IF(AB944=3,0.97,IF(AB944=4,0.96,IF(AB944=5,0.95,IF(AB944=6,0.94)))))))</f>
        <v>0.99</v>
      </c>
      <c r="AD944" s="48">
        <f t="shared" si="240"/>
        <v>10.702500000000001</v>
      </c>
      <c r="AE944" s="48">
        <f t="shared" si="241"/>
        <v>10.595475</v>
      </c>
      <c r="AF944" s="46">
        <f t="shared" si="242"/>
        <v>120</v>
      </c>
      <c r="AG944" s="128" t="s">
        <v>3452</v>
      </c>
      <c r="AH944" s="128" t="s">
        <v>3457</v>
      </c>
      <c r="AI944" s="128" t="s">
        <v>3456</v>
      </c>
      <c r="AJ944" s="128" t="s">
        <v>3454</v>
      </c>
      <c r="AK944" s="128" t="s">
        <v>3455</v>
      </c>
      <c r="AL944" s="128" t="s">
        <v>3460</v>
      </c>
      <c r="AM944" s="128" t="s">
        <v>3459</v>
      </c>
      <c r="AN944" s="128" t="s">
        <v>3458</v>
      </c>
      <c r="AO944" s="128" t="s">
        <v>3451</v>
      </c>
      <c r="AP944" s="128" t="s">
        <v>3453</v>
      </c>
      <c r="AQ944" s="191"/>
    </row>
    <row r="945" spans="1:43" s="16" customFormat="1" ht="27.75">
      <c r="A945" s="43">
        <v>938</v>
      </c>
      <c r="B945" s="44" t="s">
        <v>2401</v>
      </c>
      <c r="C945" s="44" t="s">
        <v>3496</v>
      </c>
      <c r="D945" s="45" t="s">
        <v>2402</v>
      </c>
      <c r="E945" s="38">
        <v>24</v>
      </c>
      <c r="F945" s="48">
        <v>11.41</v>
      </c>
      <c r="G945" s="46">
        <v>30</v>
      </c>
      <c r="H945" s="46" t="s">
        <v>3372</v>
      </c>
      <c r="I945" s="48">
        <v>8.59</v>
      </c>
      <c r="J945" s="46">
        <v>7</v>
      </c>
      <c r="K945" s="46" t="s">
        <v>3373</v>
      </c>
      <c r="L945" s="84">
        <f t="shared" si="229"/>
        <v>10</v>
      </c>
      <c r="M945" s="38">
        <f t="shared" si="230"/>
        <v>60</v>
      </c>
      <c r="N945" s="38">
        <f t="shared" si="231"/>
        <v>1</v>
      </c>
      <c r="O945" s="38">
        <f t="shared" si="232"/>
        <v>1</v>
      </c>
      <c r="P945" s="48">
        <v>8.2899999999999991</v>
      </c>
      <c r="Q945" s="46">
        <v>7</v>
      </c>
      <c r="R945" s="46" t="s">
        <v>3373</v>
      </c>
      <c r="S945" s="48">
        <v>10.39</v>
      </c>
      <c r="T945" s="46">
        <v>30</v>
      </c>
      <c r="U945" s="46" t="s">
        <v>3372</v>
      </c>
      <c r="V945" s="48">
        <f t="shared" si="233"/>
        <v>9.34</v>
      </c>
      <c r="W945" s="46">
        <f t="shared" si="234"/>
        <v>37</v>
      </c>
      <c r="X945" s="46">
        <f t="shared" si="235"/>
        <v>1</v>
      </c>
      <c r="Y945" s="46">
        <f t="shared" si="236"/>
        <v>1</v>
      </c>
      <c r="Z945" s="46">
        <f t="shared" si="237"/>
        <v>2</v>
      </c>
      <c r="AA945" s="46">
        <f t="shared" si="238"/>
        <v>2</v>
      </c>
      <c r="AB945" s="46">
        <f t="shared" si="239"/>
        <v>4</v>
      </c>
      <c r="AC945" s="48">
        <f>IF(AB945=0,1,IF(AB945=1,0.99,IF(AB945=2,0.98,IF(AB945=3,0.97,IF(AB945=4,0.96,IF(AB945=5,0.95,IF(AB945=6,0.94)))))))</f>
        <v>0.96</v>
      </c>
      <c r="AD945" s="48">
        <f t="shared" si="240"/>
        <v>9.67</v>
      </c>
      <c r="AE945" s="48">
        <f t="shared" si="241"/>
        <v>9.283199999999999</v>
      </c>
      <c r="AF945" s="46">
        <f t="shared" si="242"/>
        <v>97</v>
      </c>
      <c r="AG945" s="128" t="s">
        <v>3457</v>
      </c>
      <c r="AH945" s="128" t="s">
        <v>3460</v>
      </c>
      <c r="AI945" s="128" t="s">
        <v>3459</v>
      </c>
      <c r="AJ945" s="128" t="s">
        <v>3458</v>
      </c>
      <c r="AK945" s="128" t="s">
        <v>3452</v>
      </c>
      <c r="AL945" s="128" t="s">
        <v>3455</v>
      </c>
      <c r="AM945" s="128" t="s">
        <v>3454</v>
      </c>
      <c r="AN945" s="128" t="s">
        <v>3456</v>
      </c>
      <c r="AO945" s="128" t="s">
        <v>3453</v>
      </c>
      <c r="AP945" s="128" t="s">
        <v>3451</v>
      </c>
      <c r="AQ945" s="191"/>
    </row>
    <row r="946" spans="1:43" s="16" customFormat="1" ht="27.75">
      <c r="A946" s="43">
        <v>939</v>
      </c>
      <c r="B946" s="44" t="s">
        <v>2403</v>
      </c>
      <c r="C946" s="44" t="s">
        <v>754</v>
      </c>
      <c r="D946" s="45" t="s">
        <v>2404</v>
      </c>
      <c r="E946" s="38">
        <v>24</v>
      </c>
      <c r="F946" s="48">
        <v>10.08</v>
      </c>
      <c r="G946" s="46">
        <v>30</v>
      </c>
      <c r="H946" s="46" t="s">
        <v>3372</v>
      </c>
      <c r="I946" s="48">
        <v>10.72</v>
      </c>
      <c r="J946" s="46">
        <v>30</v>
      </c>
      <c r="K946" s="46" t="s">
        <v>3373</v>
      </c>
      <c r="L946" s="84">
        <f t="shared" si="229"/>
        <v>10.4</v>
      </c>
      <c r="M946" s="38">
        <f t="shared" si="230"/>
        <v>60</v>
      </c>
      <c r="N946" s="38">
        <f t="shared" si="231"/>
        <v>1</v>
      </c>
      <c r="O946" s="38">
        <f t="shared" si="232"/>
        <v>0</v>
      </c>
      <c r="P946" s="48">
        <v>10.93</v>
      </c>
      <c r="Q946" s="46">
        <v>30</v>
      </c>
      <c r="R946" s="46" t="s">
        <v>3372</v>
      </c>
      <c r="S946" s="48">
        <v>12.2</v>
      </c>
      <c r="T946" s="46">
        <v>30</v>
      </c>
      <c r="U946" s="46" t="s">
        <v>3372</v>
      </c>
      <c r="V946" s="48">
        <f t="shared" si="233"/>
        <v>11.565</v>
      </c>
      <c r="W946" s="46">
        <f t="shared" si="234"/>
        <v>60</v>
      </c>
      <c r="X946" s="46">
        <f t="shared" si="235"/>
        <v>0</v>
      </c>
      <c r="Y946" s="46">
        <f t="shared" si="236"/>
        <v>0</v>
      </c>
      <c r="Z946" s="46">
        <f t="shared" si="237"/>
        <v>1</v>
      </c>
      <c r="AA946" s="46">
        <f t="shared" si="238"/>
        <v>0</v>
      </c>
      <c r="AB946" s="46">
        <f t="shared" si="239"/>
        <v>1</v>
      </c>
      <c r="AC946" s="48">
        <f>IF(AB946=0,1,IF(AB946=1,0.99,IF(AB946=2,0.98,IF(AB946=3,0.97,IF(AB946=4,0.96,IF(AB946=5,0.95,IF(AB946=6,0.94)))))))</f>
        <v>0.99</v>
      </c>
      <c r="AD946" s="48">
        <f t="shared" si="240"/>
        <v>10.9825</v>
      </c>
      <c r="AE946" s="48">
        <f t="shared" si="241"/>
        <v>10.872674999999999</v>
      </c>
      <c r="AF946" s="46">
        <f t="shared" si="242"/>
        <v>120</v>
      </c>
      <c r="AG946" s="128" t="s">
        <v>3456</v>
      </c>
      <c r="AH946" s="128" t="s">
        <v>3451</v>
      </c>
      <c r="AI946" s="128" t="s">
        <v>3453</v>
      </c>
      <c r="AJ946" s="128" t="s">
        <v>3452</v>
      </c>
      <c r="AK946" s="128" t="s">
        <v>3457</v>
      </c>
      <c r="AL946" s="128" t="s">
        <v>3454</v>
      </c>
      <c r="AM946" s="128" t="s">
        <v>3460</v>
      </c>
      <c r="AN946" s="128" t="s">
        <v>3455</v>
      </c>
      <c r="AO946" s="128" t="s">
        <v>3458</v>
      </c>
      <c r="AP946" s="128" t="s">
        <v>3459</v>
      </c>
      <c r="AQ946" s="191"/>
    </row>
    <row r="947" spans="1:43" s="16" customFormat="1" ht="27.75">
      <c r="A947" s="43">
        <v>940</v>
      </c>
      <c r="B947" s="37" t="s">
        <v>2248</v>
      </c>
      <c r="C947" s="37" t="s">
        <v>2405</v>
      </c>
      <c r="D947" s="45" t="s">
        <v>2406</v>
      </c>
      <c r="E947" s="38">
        <v>24</v>
      </c>
      <c r="F947" s="48">
        <v>10.220000000000001</v>
      </c>
      <c r="G947" s="46">
        <v>30</v>
      </c>
      <c r="H947" s="46" t="s">
        <v>3373</v>
      </c>
      <c r="I947" s="48">
        <v>6.56</v>
      </c>
      <c r="J947" s="46">
        <v>16</v>
      </c>
      <c r="K947" s="46" t="s">
        <v>3373</v>
      </c>
      <c r="L947" s="84">
        <f t="shared" si="229"/>
        <v>8.39</v>
      </c>
      <c r="M947" s="38">
        <f t="shared" si="230"/>
        <v>46</v>
      </c>
      <c r="N947" s="38">
        <f t="shared" si="231"/>
        <v>2</v>
      </c>
      <c r="O947" s="38">
        <f t="shared" si="232"/>
        <v>1</v>
      </c>
      <c r="P947" s="48">
        <v>9.8699999999999992</v>
      </c>
      <c r="Q947" s="46">
        <v>10</v>
      </c>
      <c r="R947" s="46" t="s">
        <v>3373</v>
      </c>
      <c r="S947" s="48">
        <v>10.130000000000001</v>
      </c>
      <c r="T947" s="46">
        <v>30</v>
      </c>
      <c r="U947" s="46" t="s">
        <v>3373</v>
      </c>
      <c r="V947" s="48">
        <f t="shared" si="233"/>
        <v>10</v>
      </c>
      <c r="W947" s="46">
        <f t="shared" si="234"/>
        <v>60</v>
      </c>
      <c r="X947" s="46">
        <f t="shared" si="235"/>
        <v>2</v>
      </c>
      <c r="Y947" s="46">
        <f t="shared" si="236"/>
        <v>1</v>
      </c>
      <c r="Z947" s="46">
        <f t="shared" si="237"/>
        <v>4</v>
      </c>
      <c r="AA947" s="46">
        <f t="shared" si="238"/>
        <v>2</v>
      </c>
      <c r="AB947" s="46">
        <f t="shared" si="239"/>
        <v>6</v>
      </c>
      <c r="AC947" s="48">
        <f>IF(AB947=0,0.86,IF(AB947=1,0.85,IF(AB947=2,0.84,IF(AB947=3,0.83,IF(AB947=4,0.82,IF(AB947=5,0.81,IF(AB947=6,0.8)))))))</f>
        <v>0.8</v>
      </c>
      <c r="AD947" s="48">
        <f t="shared" si="240"/>
        <v>9.1950000000000003</v>
      </c>
      <c r="AE947" s="48">
        <f t="shared" si="241"/>
        <v>7.3560000000000008</v>
      </c>
      <c r="AF947" s="46">
        <f t="shared" si="242"/>
        <v>106</v>
      </c>
      <c r="AG947" s="128" t="s">
        <v>3451</v>
      </c>
      <c r="AH947" s="128" t="s">
        <v>3454</v>
      </c>
      <c r="AI947" s="128" t="s">
        <v>3457</v>
      </c>
      <c r="AJ947" s="128" t="s">
        <v>3453</v>
      </c>
      <c r="AK947" s="128" t="s">
        <v>3455</v>
      </c>
      <c r="AL947" s="128" t="s">
        <v>3456</v>
      </c>
      <c r="AM947" s="128" t="s">
        <v>3452</v>
      </c>
      <c r="AN947" s="128" t="s">
        <v>3460</v>
      </c>
      <c r="AO947" s="128" t="s">
        <v>3459</v>
      </c>
      <c r="AP947" s="128" t="s">
        <v>3458</v>
      </c>
      <c r="AQ947" s="191"/>
    </row>
    <row r="948" spans="1:43" s="16" customFormat="1" ht="27.75">
      <c r="A948" s="43">
        <v>941</v>
      </c>
      <c r="B948" s="44" t="s">
        <v>1793</v>
      </c>
      <c r="C948" s="44" t="s">
        <v>2407</v>
      </c>
      <c r="D948" s="45" t="s">
        <v>2408</v>
      </c>
      <c r="E948" s="38">
        <v>24</v>
      </c>
      <c r="F948" s="48">
        <v>11.03</v>
      </c>
      <c r="G948" s="46">
        <v>30</v>
      </c>
      <c r="H948" s="46" t="s">
        <v>3373</v>
      </c>
      <c r="I948" s="48">
        <v>9.74</v>
      </c>
      <c r="J948" s="46">
        <v>12</v>
      </c>
      <c r="K948" s="46" t="s">
        <v>3373</v>
      </c>
      <c r="L948" s="84">
        <f t="shared" si="229"/>
        <v>10.385</v>
      </c>
      <c r="M948" s="38">
        <f t="shared" si="230"/>
        <v>60</v>
      </c>
      <c r="N948" s="38">
        <f t="shared" si="231"/>
        <v>2</v>
      </c>
      <c r="O948" s="38">
        <f t="shared" si="232"/>
        <v>1</v>
      </c>
      <c r="P948" s="48">
        <v>10.77</v>
      </c>
      <c r="Q948" s="46">
        <v>30</v>
      </c>
      <c r="R948" s="46" t="s">
        <v>3373</v>
      </c>
      <c r="S948" s="48">
        <v>11.92</v>
      </c>
      <c r="T948" s="46">
        <v>30</v>
      </c>
      <c r="U948" s="46" t="s">
        <v>3372</v>
      </c>
      <c r="V948" s="48">
        <f t="shared" si="233"/>
        <v>11.344999999999999</v>
      </c>
      <c r="W948" s="46">
        <f t="shared" si="234"/>
        <v>60</v>
      </c>
      <c r="X948" s="46">
        <f t="shared" si="235"/>
        <v>1</v>
      </c>
      <c r="Y948" s="46">
        <f t="shared" si="236"/>
        <v>0</v>
      </c>
      <c r="Z948" s="46">
        <f t="shared" si="237"/>
        <v>3</v>
      </c>
      <c r="AA948" s="46">
        <f t="shared" si="238"/>
        <v>1</v>
      </c>
      <c r="AB948" s="46">
        <f t="shared" si="239"/>
        <v>4</v>
      </c>
      <c r="AC948" s="48">
        <f t="shared" ref="AC948:AC953" si="244">IF(AB948=0,1,IF(AB948=1,0.99,IF(AB948=2,0.98,IF(AB948=3,0.97,IF(AB948=4,0.96,IF(AB948=5,0.95,IF(AB948=6,0.94)))))))</f>
        <v>0.96</v>
      </c>
      <c r="AD948" s="48">
        <f t="shared" si="240"/>
        <v>10.864999999999998</v>
      </c>
      <c r="AE948" s="48">
        <f t="shared" si="241"/>
        <v>10.430399999999999</v>
      </c>
      <c r="AF948" s="46">
        <f t="shared" si="242"/>
        <v>120</v>
      </c>
      <c r="AG948" s="128" t="s">
        <v>3451</v>
      </c>
      <c r="AH948" s="128" t="s">
        <v>3453</v>
      </c>
      <c r="AI948" s="128" t="s">
        <v>3457</v>
      </c>
      <c r="AJ948" s="128" t="s">
        <v>3455</v>
      </c>
      <c r="AK948" s="128" t="s">
        <v>3452</v>
      </c>
      <c r="AL948" s="128" t="s">
        <v>3456</v>
      </c>
      <c r="AM948" s="128" t="s">
        <v>3454</v>
      </c>
      <c r="AN948" s="128" t="s">
        <v>3459</v>
      </c>
      <c r="AO948" s="128" t="s">
        <v>3460</v>
      </c>
      <c r="AP948" s="128" t="s">
        <v>3458</v>
      </c>
      <c r="AQ948" s="191"/>
    </row>
    <row r="949" spans="1:43" s="16" customFormat="1" ht="27.75">
      <c r="A949" s="43">
        <v>942</v>
      </c>
      <c r="B949" s="37" t="s">
        <v>689</v>
      </c>
      <c r="C949" s="37" t="s">
        <v>2409</v>
      </c>
      <c r="D949" s="38" t="s">
        <v>2410</v>
      </c>
      <c r="E949" s="38">
        <v>24</v>
      </c>
      <c r="F949" s="48">
        <v>12.61</v>
      </c>
      <c r="G949" s="46">
        <v>30</v>
      </c>
      <c r="H949" s="46" t="s">
        <v>3372</v>
      </c>
      <c r="I949" s="48">
        <v>11.02</v>
      </c>
      <c r="J949" s="46">
        <v>30</v>
      </c>
      <c r="K949" s="46" t="s">
        <v>3373</v>
      </c>
      <c r="L949" s="84">
        <f t="shared" si="229"/>
        <v>11.815</v>
      </c>
      <c r="M949" s="38">
        <f t="shared" si="230"/>
        <v>60</v>
      </c>
      <c r="N949" s="38">
        <f t="shared" si="231"/>
        <v>1</v>
      </c>
      <c r="O949" s="38">
        <f t="shared" si="232"/>
        <v>0</v>
      </c>
      <c r="P949" s="48">
        <v>11.96</v>
      </c>
      <c r="Q949" s="46">
        <v>30</v>
      </c>
      <c r="R949" s="46" t="s">
        <v>3372</v>
      </c>
      <c r="S949" s="48">
        <v>10.039999999999999</v>
      </c>
      <c r="T949" s="46">
        <v>30</v>
      </c>
      <c r="U949" s="46" t="s">
        <v>3372</v>
      </c>
      <c r="V949" s="48">
        <f t="shared" si="233"/>
        <v>11</v>
      </c>
      <c r="W949" s="46">
        <f t="shared" si="234"/>
        <v>60</v>
      </c>
      <c r="X949" s="46">
        <f t="shared" si="235"/>
        <v>0</v>
      </c>
      <c r="Y949" s="46">
        <f t="shared" si="236"/>
        <v>0</v>
      </c>
      <c r="Z949" s="46">
        <f t="shared" si="237"/>
        <v>1</v>
      </c>
      <c r="AA949" s="46">
        <f t="shared" si="238"/>
        <v>0</v>
      </c>
      <c r="AB949" s="46">
        <f t="shared" si="239"/>
        <v>1</v>
      </c>
      <c r="AC949" s="48">
        <f t="shared" si="244"/>
        <v>0.99</v>
      </c>
      <c r="AD949" s="48">
        <f t="shared" si="240"/>
        <v>11.407499999999999</v>
      </c>
      <c r="AE949" s="48">
        <f t="shared" si="241"/>
        <v>11.293424999999999</v>
      </c>
      <c r="AF949" s="46">
        <f t="shared" si="242"/>
        <v>120</v>
      </c>
      <c r="AG949" s="128" t="s">
        <v>3453</v>
      </c>
      <c r="AH949" s="128" t="s">
        <v>3455</v>
      </c>
      <c r="AI949" s="128" t="s">
        <v>3456</v>
      </c>
      <c r="AJ949" s="128" t="s">
        <v>3452</v>
      </c>
      <c r="AK949" s="128" t="s">
        <v>3451</v>
      </c>
      <c r="AL949" s="128" t="s">
        <v>3454</v>
      </c>
      <c r="AM949" s="128" t="s">
        <v>3457</v>
      </c>
      <c r="AN949" s="128" t="s">
        <v>3459</v>
      </c>
      <c r="AO949" s="128" t="s">
        <v>3458</v>
      </c>
      <c r="AP949" s="128" t="s">
        <v>3460</v>
      </c>
      <c r="AQ949" s="191"/>
    </row>
    <row r="950" spans="1:43" s="16" customFormat="1" ht="27.75">
      <c r="A950" s="43">
        <v>943</v>
      </c>
      <c r="B950" s="37" t="s">
        <v>2411</v>
      </c>
      <c r="C950" s="37" t="s">
        <v>2412</v>
      </c>
      <c r="D950" s="38" t="s">
        <v>3497</v>
      </c>
      <c r="E950" s="38">
        <v>24</v>
      </c>
      <c r="F950" s="48">
        <v>12.75</v>
      </c>
      <c r="G950" s="46">
        <v>30</v>
      </c>
      <c r="H950" s="46" t="s">
        <v>3372</v>
      </c>
      <c r="I950" s="48">
        <v>10.99</v>
      </c>
      <c r="J950" s="46">
        <v>30</v>
      </c>
      <c r="K950" s="46" t="s">
        <v>3372</v>
      </c>
      <c r="L950" s="84">
        <f t="shared" si="229"/>
        <v>11.870000000000001</v>
      </c>
      <c r="M950" s="38">
        <f t="shared" si="230"/>
        <v>60</v>
      </c>
      <c r="N950" s="38">
        <f t="shared" si="231"/>
        <v>0</v>
      </c>
      <c r="O950" s="38">
        <f t="shared" si="232"/>
        <v>0</v>
      </c>
      <c r="P950" s="48">
        <v>13.24</v>
      </c>
      <c r="Q950" s="46">
        <v>30</v>
      </c>
      <c r="R950" s="46" t="s">
        <v>3372</v>
      </c>
      <c r="S950" s="48">
        <v>14.85</v>
      </c>
      <c r="T950" s="46">
        <v>30</v>
      </c>
      <c r="U950" s="46" t="s">
        <v>3372</v>
      </c>
      <c r="V950" s="48">
        <f t="shared" si="233"/>
        <v>14.045</v>
      </c>
      <c r="W950" s="46">
        <f t="shared" si="234"/>
        <v>60</v>
      </c>
      <c r="X950" s="46">
        <f t="shared" si="235"/>
        <v>0</v>
      </c>
      <c r="Y950" s="46">
        <f t="shared" si="236"/>
        <v>0</v>
      </c>
      <c r="Z950" s="46">
        <f t="shared" si="237"/>
        <v>0</v>
      </c>
      <c r="AA950" s="46">
        <f t="shared" si="238"/>
        <v>0</v>
      </c>
      <c r="AB950" s="46">
        <f t="shared" si="239"/>
        <v>0</v>
      </c>
      <c r="AC950" s="48">
        <f t="shared" si="244"/>
        <v>1</v>
      </c>
      <c r="AD950" s="48">
        <f t="shared" si="240"/>
        <v>12.9575</v>
      </c>
      <c r="AE950" s="48">
        <f t="shared" si="241"/>
        <v>12.9575</v>
      </c>
      <c r="AF950" s="46">
        <f t="shared" si="242"/>
        <v>120</v>
      </c>
      <c r="AG950" s="128" t="s">
        <v>3451</v>
      </c>
      <c r="AH950" s="128" t="s">
        <v>3453</v>
      </c>
      <c r="AI950" s="128" t="s">
        <v>3457</v>
      </c>
      <c r="AJ950" s="128" t="s">
        <v>3456</v>
      </c>
      <c r="AK950" s="128" t="s">
        <v>3455</v>
      </c>
      <c r="AL950" s="128" t="s">
        <v>3454</v>
      </c>
      <c r="AM950" s="128" t="s">
        <v>3459</v>
      </c>
      <c r="AN950" s="128" t="s">
        <v>3452</v>
      </c>
      <c r="AO950" s="128" t="s">
        <v>3458</v>
      </c>
      <c r="AP950" s="128" t="s">
        <v>3460</v>
      </c>
      <c r="AQ950" s="191"/>
    </row>
    <row r="951" spans="1:43" s="16" customFormat="1" ht="27.75">
      <c r="A951" s="43">
        <v>944</v>
      </c>
      <c r="B951" s="37" t="s">
        <v>2413</v>
      </c>
      <c r="C951" s="37" t="s">
        <v>2416</v>
      </c>
      <c r="D951" s="38" t="s">
        <v>2417</v>
      </c>
      <c r="E951" s="38">
        <v>24</v>
      </c>
      <c r="F951" s="48">
        <v>10.3</v>
      </c>
      <c r="G951" s="46">
        <v>30</v>
      </c>
      <c r="H951" s="46" t="s">
        <v>3372</v>
      </c>
      <c r="I951" s="48">
        <v>10.67</v>
      </c>
      <c r="J951" s="46">
        <v>30</v>
      </c>
      <c r="K951" s="46" t="s">
        <v>3372</v>
      </c>
      <c r="L951" s="84">
        <f t="shared" si="229"/>
        <v>10.484999999999999</v>
      </c>
      <c r="M951" s="38">
        <f t="shared" si="230"/>
        <v>60</v>
      </c>
      <c r="N951" s="38">
        <f t="shared" si="231"/>
        <v>0</v>
      </c>
      <c r="O951" s="38">
        <f t="shared" si="232"/>
        <v>0</v>
      </c>
      <c r="P951" s="48">
        <v>13.05</v>
      </c>
      <c r="Q951" s="46">
        <v>30</v>
      </c>
      <c r="R951" s="46" t="s">
        <v>3372</v>
      </c>
      <c r="S951" s="48">
        <v>14.43</v>
      </c>
      <c r="T951" s="46">
        <v>30</v>
      </c>
      <c r="U951" s="46" t="s">
        <v>3372</v>
      </c>
      <c r="V951" s="48">
        <f t="shared" si="233"/>
        <v>13.74</v>
      </c>
      <c r="W951" s="46">
        <f t="shared" si="234"/>
        <v>60</v>
      </c>
      <c r="X951" s="46">
        <f t="shared" si="235"/>
        <v>0</v>
      </c>
      <c r="Y951" s="46">
        <f t="shared" si="236"/>
        <v>0</v>
      </c>
      <c r="Z951" s="46">
        <f t="shared" si="237"/>
        <v>0</v>
      </c>
      <c r="AA951" s="46">
        <f t="shared" si="238"/>
        <v>0</v>
      </c>
      <c r="AB951" s="46">
        <f t="shared" si="239"/>
        <v>0</v>
      </c>
      <c r="AC951" s="48">
        <f t="shared" si="244"/>
        <v>1</v>
      </c>
      <c r="AD951" s="48">
        <f t="shared" si="240"/>
        <v>12.112500000000001</v>
      </c>
      <c r="AE951" s="48">
        <f t="shared" si="241"/>
        <v>12.112500000000001</v>
      </c>
      <c r="AF951" s="46">
        <f t="shared" si="242"/>
        <v>120</v>
      </c>
      <c r="AG951" s="128" t="s">
        <v>3453</v>
      </c>
      <c r="AH951" s="128" t="s">
        <v>3451</v>
      </c>
      <c r="AI951" s="128" t="s">
        <v>3456</v>
      </c>
      <c r="AJ951" s="128" t="s">
        <v>3452</v>
      </c>
      <c r="AK951" s="128" t="s">
        <v>3454</v>
      </c>
      <c r="AL951" s="128" t="s">
        <v>3457</v>
      </c>
      <c r="AM951" s="128" t="s">
        <v>3455</v>
      </c>
      <c r="AN951" s="128" t="s">
        <v>3460</v>
      </c>
      <c r="AO951" s="128" t="s">
        <v>3458</v>
      </c>
      <c r="AP951" s="128" t="s">
        <v>3459</v>
      </c>
      <c r="AQ951" s="191"/>
    </row>
    <row r="952" spans="1:43" s="16" customFormat="1" ht="27.75">
      <c r="A952" s="43">
        <v>945</v>
      </c>
      <c r="B952" s="44" t="s">
        <v>2413</v>
      </c>
      <c r="C952" s="44" t="s">
        <v>2320</v>
      </c>
      <c r="D952" s="45" t="s">
        <v>2418</v>
      </c>
      <c r="E952" s="38">
        <v>24</v>
      </c>
      <c r="F952" s="48">
        <v>9.0500000000000007</v>
      </c>
      <c r="G952" s="46">
        <v>17</v>
      </c>
      <c r="H952" s="46" t="s">
        <v>3373</v>
      </c>
      <c r="I952" s="48">
        <v>11.39</v>
      </c>
      <c r="J952" s="46">
        <v>30</v>
      </c>
      <c r="K952" s="46" t="s">
        <v>3373</v>
      </c>
      <c r="L952" s="84">
        <f t="shared" si="229"/>
        <v>10.220000000000001</v>
      </c>
      <c r="M952" s="38">
        <f t="shared" si="230"/>
        <v>60</v>
      </c>
      <c r="N952" s="38">
        <f t="shared" si="231"/>
        <v>2</v>
      </c>
      <c r="O952" s="38">
        <f t="shared" si="232"/>
        <v>1</v>
      </c>
      <c r="P952" s="48">
        <v>10.59</v>
      </c>
      <c r="Q952" s="46">
        <v>30</v>
      </c>
      <c r="R952" s="46" t="s">
        <v>3372</v>
      </c>
      <c r="S952" s="48">
        <v>12.26</v>
      </c>
      <c r="T952" s="46">
        <v>30</v>
      </c>
      <c r="U952" s="46" t="s">
        <v>3372</v>
      </c>
      <c r="V952" s="48">
        <f t="shared" si="233"/>
        <v>11.425000000000001</v>
      </c>
      <c r="W952" s="46">
        <f t="shared" si="234"/>
        <v>60</v>
      </c>
      <c r="X952" s="46">
        <f t="shared" si="235"/>
        <v>0</v>
      </c>
      <c r="Y952" s="46">
        <f t="shared" si="236"/>
        <v>0</v>
      </c>
      <c r="Z952" s="46">
        <f t="shared" si="237"/>
        <v>2</v>
      </c>
      <c r="AA952" s="46">
        <f t="shared" si="238"/>
        <v>1</v>
      </c>
      <c r="AB952" s="46">
        <f t="shared" si="239"/>
        <v>3</v>
      </c>
      <c r="AC952" s="48">
        <f t="shared" si="244"/>
        <v>0.97</v>
      </c>
      <c r="AD952" s="48">
        <f t="shared" si="240"/>
        <v>10.822500000000002</v>
      </c>
      <c r="AE952" s="48">
        <f t="shared" si="241"/>
        <v>10.497825000000001</v>
      </c>
      <c r="AF952" s="46">
        <f t="shared" si="242"/>
        <v>120</v>
      </c>
      <c r="AG952" s="128" t="s">
        <v>3456</v>
      </c>
      <c r="AH952" s="128" t="s">
        <v>3452</v>
      </c>
      <c r="AI952" s="128" t="s">
        <v>3455</v>
      </c>
      <c r="AJ952" s="128" t="s">
        <v>3460</v>
      </c>
      <c r="AK952" s="128" t="s">
        <v>3457</v>
      </c>
      <c r="AL952" s="128" t="s">
        <v>3459</v>
      </c>
      <c r="AM952" s="128" t="s">
        <v>3458</v>
      </c>
      <c r="AN952" s="128" t="s">
        <v>3454</v>
      </c>
      <c r="AO952" s="128" t="s">
        <v>3451</v>
      </c>
      <c r="AP952" s="128" t="s">
        <v>3453</v>
      </c>
      <c r="AQ952" s="191"/>
    </row>
    <row r="953" spans="1:43" s="16" customFormat="1" ht="27.75">
      <c r="A953" s="43">
        <v>946</v>
      </c>
      <c r="B953" s="37" t="s">
        <v>2413</v>
      </c>
      <c r="C953" s="37" t="s">
        <v>2414</v>
      </c>
      <c r="D953" s="38" t="s">
        <v>2415</v>
      </c>
      <c r="E953" s="38">
        <v>24</v>
      </c>
      <c r="F953" s="48">
        <v>11.99</v>
      </c>
      <c r="G953" s="46">
        <v>30</v>
      </c>
      <c r="H953" s="46" t="s">
        <v>3372</v>
      </c>
      <c r="I953" s="48">
        <v>13.91</v>
      </c>
      <c r="J953" s="46">
        <v>30</v>
      </c>
      <c r="K953" s="46" t="s">
        <v>3372</v>
      </c>
      <c r="L953" s="84">
        <f t="shared" si="229"/>
        <v>12.95</v>
      </c>
      <c r="M953" s="38">
        <f t="shared" si="230"/>
        <v>60</v>
      </c>
      <c r="N953" s="38">
        <f t="shared" si="231"/>
        <v>0</v>
      </c>
      <c r="O953" s="38">
        <f t="shared" si="232"/>
        <v>0</v>
      </c>
      <c r="P953" s="48">
        <v>15.06</v>
      </c>
      <c r="Q953" s="46">
        <v>30</v>
      </c>
      <c r="R953" s="46" t="s">
        <v>3372</v>
      </c>
      <c r="S953" s="48">
        <v>16.559999999999999</v>
      </c>
      <c r="T953" s="46">
        <v>30</v>
      </c>
      <c r="U953" s="46" t="s">
        <v>3372</v>
      </c>
      <c r="V953" s="48">
        <f t="shared" si="233"/>
        <v>15.809999999999999</v>
      </c>
      <c r="W953" s="46">
        <f t="shared" si="234"/>
        <v>60</v>
      </c>
      <c r="X953" s="46">
        <f t="shared" si="235"/>
        <v>0</v>
      </c>
      <c r="Y953" s="46">
        <f t="shared" si="236"/>
        <v>0</v>
      </c>
      <c r="Z953" s="46">
        <f t="shared" si="237"/>
        <v>0</v>
      </c>
      <c r="AA953" s="46">
        <f t="shared" si="238"/>
        <v>0</v>
      </c>
      <c r="AB953" s="46">
        <f t="shared" si="239"/>
        <v>0</v>
      </c>
      <c r="AC953" s="48">
        <f t="shared" si="244"/>
        <v>1</v>
      </c>
      <c r="AD953" s="48">
        <f t="shared" si="240"/>
        <v>14.379999999999999</v>
      </c>
      <c r="AE953" s="48">
        <f t="shared" si="241"/>
        <v>14.379999999999999</v>
      </c>
      <c r="AF953" s="46">
        <f t="shared" si="242"/>
        <v>120</v>
      </c>
      <c r="AG953" s="128" t="s">
        <v>3451</v>
      </c>
      <c r="AH953" s="128" t="s">
        <v>3453</v>
      </c>
      <c r="AI953" s="128" t="s">
        <v>3456</v>
      </c>
      <c r="AJ953" s="128" t="s">
        <v>3452</v>
      </c>
      <c r="AK953" s="128" t="s">
        <v>3454</v>
      </c>
      <c r="AL953" s="128" t="s">
        <v>3457</v>
      </c>
      <c r="AM953" s="128" t="s">
        <v>3455</v>
      </c>
      <c r="AN953" s="128" t="s">
        <v>3460</v>
      </c>
      <c r="AO953" s="128" t="s">
        <v>3458</v>
      </c>
      <c r="AP953" s="128" t="s">
        <v>3459</v>
      </c>
      <c r="AQ953" s="191"/>
    </row>
    <row r="954" spans="1:43" s="16" customFormat="1" ht="27.75">
      <c r="A954" s="43">
        <v>947</v>
      </c>
      <c r="B954" s="37" t="s">
        <v>2419</v>
      </c>
      <c r="C954" s="37" t="s">
        <v>2420</v>
      </c>
      <c r="D954" s="38" t="s">
        <v>2421</v>
      </c>
      <c r="E954" s="38">
        <v>24</v>
      </c>
      <c r="F954" s="48">
        <v>12.93</v>
      </c>
      <c r="G954" s="46">
        <v>30</v>
      </c>
      <c r="H954" s="46" t="s">
        <v>3372</v>
      </c>
      <c r="I954" s="48">
        <v>10.35</v>
      </c>
      <c r="J954" s="46">
        <v>30</v>
      </c>
      <c r="K954" s="46" t="s">
        <v>3372</v>
      </c>
      <c r="L954" s="84">
        <f t="shared" si="229"/>
        <v>11.64</v>
      </c>
      <c r="M954" s="38">
        <f t="shared" si="230"/>
        <v>60</v>
      </c>
      <c r="N954" s="38">
        <f t="shared" si="231"/>
        <v>0</v>
      </c>
      <c r="O954" s="38">
        <f t="shared" si="232"/>
        <v>0</v>
      </c>
      <c r="P954" s="48">
        <v>11.41</v>
      </c>
      <c r="Q954" s="46">
        <v>30</v>
      </c>
      <c r="R954" s="46" t="s">
        <v>3373</v>
      </c>
      <c r="S954" s="48">
        <v>12.53</v>
      </c>
      <c r="T954" s="46">
        <v>30</v>
      </c>
      <c r="U954" s="46" t="s">
        <v>3372</v>
      </c>
      <c r="V954" s="48">
        <f t="shared" si="233"/>
        <v>11.969999999999999</v>
      </c>
      <c r="W954" s="46">
        <f t="shared" si="234"/>
        <v>60</v>
      </c>
      <c r="X954" s="46">
        <f t="shared" si="235"/>
        <v>1</v>
      </c>
      <c r="Y954" s="46">
        <f t="shared" si="236"/>
        <v>0</v>
      </c>
      <c r="Z954" s="46">
        <f t="shared" si="237"/>
        <v>1</v>
      </c>
      <c r="AA954" s="46">
        <f t="shared" si="238"/>
        <v>0</v>
      </c>
      <c r="AB954" s="46">
        <f t="shared" si="239"/>
        <v>1</v>
      </c>
      <c r="AC954" s="48">
        <f>IF(AB954=0,0.93,IF(AB954=1,0.92,IF(AB954=2,0.91,IF(AB954=3,0.9,IF(AB954=4,0.89,IF(AB954=5,0.88,IF(AB954=6,0.87)))))))</f>
        <v>0.92</v>
      </c>
      <c r="AD954" s="48">
        <f t="shared" si="240"/>
        <v>11.805</v>
      </c>
      <c r="AE954" s="48">
        <f t="shared" si="241"/>
        <v>10.8606</v>
      </c>
      <c r="AF954" s="46">
        <f t="shared" si="242"/>
        <v>120</v>
      </c>
      <c r="AG954" s="128" t="s">
        <v>3451</v>
      </c>
      <c r="AH954" s="128" t="s">
        <v>3455</v>
      </c>
      <c r="AI954" s="128" t="s">
        <v>3456</v>
      </c>
      <c r="AJ954" s="128" t="s">
        <v>3454</v>
      </c>
      <c r="AK954" s="128" t="s">
        <v>3453</v>
      </c>
      <c r="AL954" s="128" t="s">
        <v>3452</v>
      </c>
      <c r="AM954" s="128" t="s">
        <v>3457</v>
      </c>
      <c r="AN954" s="128" t="s">
        <v>3460</v>
      </c>
      <c r="AO954" s="128" t="s">
        <v>3458</v>
      </c>
      <c r="AP954" s="128" t="s">
        <v>3459</v>
      </c>
      <c r="AQ954" s="191"/>
    </row>
    <row r="955" spans="1:43" s="16" customFormat="1" ht="27.75">
      <c r="A955" s="43">
        <v>948</v>
      </c>
      <c r="B955" s="37" t="s">
        <v>2422</v>
      </c>
      <c r="C955" s="37" t="s">
        <v>2423</v>
      </c>
      <c r="D955" s="38" t="s">
        <v>2424</v>
      </c>
      <c r="E955" s="38">
        <v>24</v>
      </c>
      <c r="F955" s="48">
        <v>13.92</v>
      </c>
      <c r="G955" s="46">
        <v>30</v>
      </c>
      <c r="H955" s="46" t="s">
        <v>3372</v>
      </c>
      <c r="I955" s="48">
        <v>10.57</v>
      </c>
      <c r="J955" s="46">
        <v>30</v>
      </c>
      <c r="K955" s="46" t="s">
        <v>3372</v>
      </c>
      <c r="L955" s="84">
        <f t="shared" si="229"/>
        <v>12.245000000000001</v>
      </c>
      <c r="M955" s="38">
        <f t="shared" si="230"/>
        <v>60</v>
      </c>
      <c r="N955" s="38">
        <f t="shared" si="231"/>
        <v>0</v>
      </c>
      <c r="O955" s="38">
        <f t="shared" si="232"/>
        <v>0</v>
      </c>
      <c r="P955" s="48">
        <v>10.78</v>
      </c>
      <c r="Q955" s="46">
        <v>30</v>
      </c>
      <c r="R955" s="46" t="s">
        <v>3372</v>
      </c>
      <c r="S955" s="48">
        <v>15.88</v>
      </c>
      <c r="T955" s="46">
        <v>30</v>
      </c>
      <c r="U955" s="46" t="s">
        <v>3372</v>
      </c>
      <c r="V955" s="48">
        <f t="shared" si="233"/>
        <v>13.33</v>
      </c>
      <c r="W955" s="46">
        <f t="shared" si="234"/>
        <v>60</v>
      </c>
      <c r="X955" s="46">
        <f t="shared" si="235"/>
        <v>0</v>
      </c>
      <c r="Y955" s="46">
        <f t="shared" si="236"/>
        <v>0</v>
      </c>
      <c r="Z955" s="46">
        <f t="shared" si="237"/>
        <v>0</v>
      </c>
      <c r="AA955" s="46">
        <f t="shared" si="238"/>
        <v>0</v>
      </c>
      <c r="AB955" s="46">
        <f t="shared" si="239"/>
        <v>0</v>
      </c>
      <c r="AC955" s="48">
        <f>IF(AB955=0,1,IF(AB955=1,0.99,IF(AB955=2,0.98,IF(AB955=3,0.97,IF(AB955=4,0.96,IF(AB955=5,0.95,IF(AB955=6,0.94)))))))</f>
        <v>1</v>
      </c>
      <c r="AD955" s="48">
        <f t="shared" si="240"/>
        <v>12.787500000000001</v>
      </c>
      <c r="AE955" s="48">
        <f t="shared" si="241"/>
        <v>12.787500000000001</v>
      </c>
      <c r="AF955" s="46">
        <f t="shared" si="242"/>
        <v>120</v>
      </c>
      <c r="AG955" s="128" t="s">
        <v>3453</v>
      </c>
      <c r="AH955" s="128" t="s">
        <v>3451</v>
      </c>
      <c r="AI955" s="128" t="s">
        <v>3452</v>
      </c>
      <c r="AJ955" s="128" t="s">
        <v>3454</v>
      </c>
      <c r="AK955" s="128" t="s">
        <v>3456</v>
      </c>
      <c r="AL955" s="128" t="s">
        <v>3457</v>
      </c>
      <c r="AM955" s="128" t="s">
        <v>3455</v>
      </c>
      <c r="AN955" s="128" t="s">
        <v>3460</v>
      </c>
      <c r="AO955" s="128" t="s">
        <v>3458</v>
      </c>
      <c r="AP955" s="128" t="s">
        <v>3459</v>
      </c>
      <c r="AQ955" s="191"/>
    </row>
    <row r="956" spans="1:43" s="16" customFormat="1" ht="27.75">
      <c r="A956" s="43">
        <v>949</v>
      </c>
      <c r="B956" s="37" t="s">
        <v>2425</v>
      </c>
      <c r="C956" s="37" t="s">
        <v>3498</v>
      </c>
      <c r="D956" s="38" t="s">
        <v>2426</v>
      </c>
      <c r="E956" s="38">
        <v>24</v>
      </c>
      <c r="F956" s="48">
        <v>10.82</v>
      </c>
      <c r="G956" s="46">
        <v>30</v>
      </c>
      <c r="H956" s="46" t="s">
        <v>3373</v>
      </c>
      <c r="I956" s="48">
        <v>10</v>
      </c>
      <c r="J956" s="46">
        <v>30</v>
      </c>
      <c r="K956" s="46" t="s">
        <v>3373</v>
      </c>
      <c r="L956" s="84">
        <f t="shared" si="229"/>
        <v>10.41</v>
      </c>
      <c r="M956" s="38">
        <f t="shared" si="230"/>
        <v>60</v>
      </c>
      <c r="N956" s="38">
        <f t="shared" si="231"/>
        <v>2</v>
      </c>
      <c r="O956" s="38">
        <f t="shared" si="232"/>
        <v>0</v>
      </c>
      <c r="P956" s="48">
        <v>9.74</v>
      </c>
      <c r="Q956" s="46">
        <v>12</v>
      </c>
      <c r="R956" s="46" t="s">
        <v>3373</v>
      </c>
      <c r="S956" s="48">
        <v>11.66</v>
      </c>
      <c r="T956" s="46">
        <v>30</v>
      </c>
      <c r="U956" s="46" t="s">
        <v>3373</v>
      </c>
      <c r="V956" s="48">
        <f t="shared" si="233"/>
        <v>10.7</v>
      </c>
      <c r="W956" s="46">
        <f t="shared" si="234"/>
        <v>60</v>
      </c>
      <c r="X956" s="46">
        <f t="shared" si="235"/>
        <v>2</v>
      </c>
      <c r="Y956" s="46">
        <f t="shared" si="236"/>
        <v>1</v>
      </c>
      <c r="Z956" s="46">
        <f t="shared" si="237"/>
        <v>4</v>
      </c>
      <c r="AA956" s="46">
        <f t="shared" si="238"/>
        <v>1</v>
      </c>
      <c r="AB956" s="46">
        <f t="shared" si="239"/>
        <v>5</v>
      </c>
      <c r="AC956" s="48">
        <f>IF(AB956=0,1,IF(AB956=1,0.99,IF(AB956=2,0.98,IF(AB956=3,0.97,IF(AB956=4,0.96,IF(AB956=5,0.95,IF(AB956=6,0.94)))))))</f>
        <v>0.95</v>
      </c>
      <c r="AD956" s="48">
        <f t="shared" si="240"/>
        <v>10.555</v>
      </c>
      <c r="AE956" s="48">
        <f t="shared" si="241"/>
        <v>10.027249999999999</v>
      </c>
      <c r="AF956" s="46">
        <f t="shared" si="242"/>
        <v>120</v>
      </c>
      <c r="AG956" s="128" t="s">
        <v>3456</v>
      </c>
      <c r="AH956" s="128" t="s">
        <v>3451</v>
      </c>
      <c r="AI956" s="128" t="s">
        <v>3455</v>
      </c>
      <c r="AJ956" s="128" t="s">
        <v>3453</v>
      </c>
      <c r="AK956" s="128" t="s">
        <v>3454</v>
      </c>
      <c r="AL956" s="128" t="s">
        <v>3452</v>
      </c>
      <c r="AM956" s="128" t="s">
        <v>3457</v>
      </c>
      <c r="AN956" s="128" t="s">
        <v>3460</v>
      </c>
      <c r="AO956" s="128" t="s">
        <v>3458</v>
      </c>
      <c r="AP956" s="128" t="s">
        <v>3459</v>
      </c>
      <c r="AQ956" s="191"/>
    </row>
    <row r="957" spans="1:43" s="16" customFormat="1" ht="27.75">
      <c r="A957" s="43">
        <v>950</v>
      </c>
      <c r="B957" s="44" t="s">
        <v>2427</v>
      </c>
      <c r="C957" s="44" t="s">
        <v>2428</v>
      </c>
      <c r="D957" s="45" t="s">
        <v>2429</v>
      </c>
      <c r="E957" s="38">
        <v>24</v>
      </c>
      <c r="F957" s="48">
        <v>11.3</v>
      </c>
      <c r="G957" s="46">
        <v>30</v>
      </c>
      <c r="H957" s="46" t="s">
        <v>3373</v>
      </c>
      <c r="I957" s="48">
        <v>8.6999999999999993</v>
      </c>
      <c r="J957" s="46">
        <v>17</v>
      </c>
      <c r="K957" s="46" t="s">
        <v>3373</v>
      </c>
      <c r="L957" s="84">
        <f t="shared" si="229"/>
        <v>10</v>
      </c>
      <c r="M957" s="38">
        <f t="shared" si="230"/>
        <v>60</v>
      </c>
      <c r="N957" s="38">
        <f t="shared" si="231"/>
        <v>2</v>
      </c>
      <c r="O957" s="38">
        <f t="shared" si="232"/>
        <v>1</v>
      </c>
      <c r="P957" s="48">
        <v>10.07</v>
      </c>
      <c r="Q957" s="46">
        <v>30</v>
      </c>
      <c r="R957" s="46" t="s">
        <v>3373</v>
      </c>
      <c r="S957" s="48">
        <v>13.88</v>
      </c>
      <c r="T957" s="46">
        <v>30</v>
      </c>
      <c r="U957" s="46" t="s">
        <v>3372</v>
      </c>
      <c r="V957" s="48">
        <f t="shared" si="233"/>
        <v>11.975000000000001</v>
      </c>
      <c r="W957" s="46">
        <f t="shared" si="234"/>
        <v>60</v>
      </c>
      <c r="X957" s="46">
        <f t="shared" si="235"/>
        <v>1</v>
      </c>
      <c r="Y957" s="46">
        <f t="shared" si="236"/>
        <v>0</v>
      </c>
      <c r="Z957" s="46">
        <f t="shared" si="237"/>
        <v>3</v>
      </c>
      <c r="AA957" s="46">
        <f t="shared" si="238"/>
        <v>1</v>
      </c>
      <c r="AB957" s="46">
        <f t="shared" si="239"/>
        <v>4</v>
      </c>
      <c r="AC957" s="48">
        <f>IF(AB957=0,1,IF(AB957=1,0.99,IF(AB957=2,0.98,IF(AB957=3,0.97,IF(AB957=4,0.96,IF(AB957=5,0.95,IF(AB957=6,0.94)))))))</f>
        <v>0.96</v>
      </c>
      <c r="AD957" s="48">
        <f t="shared" si="240"/>
        <v>10.987500000000001</v>
      </c>
      <c r="AE957" s="48">
        <f t="shared" si="241"/>
        <v>10.548</v>
      </c>
      <c r="AF957" s="46">
        <f t="shared" si="242"/>
        <v>120</v>
      </c>
      <c r="AG957" s="128" t="s">
        <v>3452</v>
      </c>
      <c r="AH957" s="128" t="s">
        <v>3456</v>
      </c>
      <c r="AI957" s="128" t="s">
        <v>3453</v>
      </c>
      <c r="AJ957" s="128" t="s">
        <v>3454</v>
      </c>
      <c r="AK957" s="128" t="s">
        <v>3451</v>
      </c>
      <c r="AL957" s="128" t="s">
        <v>3455</v>
      </c>
      <c r="AM957" s="128" t="s">
        <v>3457</v>
      </c>
      <c r="AN957" s="128" t="s">
        <v>3458</v>
      </c>
      <c r="AO957" s="128" t="s">
        <v>3459</v>
      </c>
      <c r="AP957" s="128" t="s">
        <v>3460</v>
      </c>
      <c r="AQ957" s="191"/>
    </row>
    <row r="958" spans="1:43" s="16" customFormat="1" ht="27.75">
      <c r="A958" s="43">
        <v>951</v>
      </c>
      <c r="B958" s="37" t="s">
        <v>1412</v>
      </c>
      <c r="C958" s="37" t="s">
        <v>790</v>
      </c>
      <c r="D958" s="38" t="s">
        <v>2430</v>
      </c>
      <c r="E958" s="38">
        <v>24</v>
      </c>
      <c r="F958" s="48">
        <v>13.11</v>
      </c>
      <c r="G958" s="46">
        <v>30</v>
      </c>
      <c r="H958" s="46" t="s">
        <v>3372</v>
      </c>
      <c r="I958" s="48">
        <v>13.64</v>
      </c>
      <c r="J958" s="46">
        <v>30</v>
      </c>
      <c r="K958" s="46" t="s">
        <v>3372</v>
      </c>
      <c r="L958" s="84">
        <f t="shared" si="229"/>
        <v>13.375</v>
      </c>
      <c r="M958" s="38">
        <f t="shared" si="230"/>
        <v>60</v>
      </c>
      <c r="N958" s="38">
        <f t="shared" si="231"/>
        <v>0</v>
      </c>
      <c r="O958" s="38">
        <f t="shared" si="232"/>
        <v>0</v>
      </c>
      <c r="P958" s="48">
        <v>13.03</v>
      </c>
      <c r="Q958" s="46">
        <v>30</v>
      </c>
      <c r="R958" s="46" t="s">
        <v>3372</v>
      </c>
      <c r="S958" s="48">
        <v>15.78</v>
      </c>
      <c r="T958" s="46">
        <v>30</v>
      </c>
      <c r="U958" s="46" t="s">
        <v>3372</v>
      </c>
      <c r="V958" s="48">
        <f t="shared" si="233"/>
        <v>14.404999999999999</v>
      </c>
      <c r="W958" s="46">
        <f t="shared" si="234"/>
        <v>60</v>
      </c>
      <c r="X958" s="46">
        <f t="shared" si="235"/>
        <v>0</v>
      </c>
      <c r="Y958" s="46">
        <f t="shared" si="236"/>
        <v>0</v>
      </c>
      <c r="Z958" s="46">
        <f t="shared" si="237"/>
        <v>0</v>
      </c>
      <c r="AA958" s="46">
        <f t="shared" si="238"/>
        <v>0</v>
      </c>
      <c r="AB958" s="46">
        <f t="shared" si="239"/>
        <v>0</v>
      </c>
      <c r="AC958" s="48">
        <f>IF(AB958=0,1,IF(AB958=1,0.99,IF(AB958=2,0.98,IF(AB958=3,0.97,IF(AB958=4,0.96,IF(AB958=5,0.95,IF(AB958=6,0.94)))))))</f>
        <v>1</v>
      </c>
      <c r="AD958" s="48">
        <f t="shared" si="240"/>
        <v>13.89</v>
      </c>
      <c r="AE958" s="48">
        <f t="shared" si="241"/>
        <v>13.89</v>
      </c>
      <c r="AF958" s="46">
        <f t="shared" si="242"/>
        <v>120</v>
      </c>
      <c r="AG958" s="128" t="s">
        <v>3453</v>
      </c>
      <c r="AH958" s="128" t="s">
        <v>3451</v>
      </c>
      <c r="AI958" s="128" t="s">
        <v>3456</v>
      </c>
      <c r="AJ958" s="128" t="s">
        <v>3457</v>
      </c>
      <c r="AK958" s="128" t="s">
        <v>3460</v>
      </c>
      <c r="AL958" s="128" t="s">
        <v>3455</v>
      </c>
      <c r="AM958" s="128" t="s">
        <v>3452</v>
      </c>
      <c r="AN958" s="128" t="s">
        <v>3459</v>
      </c>
      <c r="AO958" s="128" t="s">
        <v>3454</v>
      </c>
      <c r="AP958" s="128" t="s">
        <v>3458</v>
      </c>
      <c r="AQ958" s="191"/>
    </row>
    <row r="959" spans="1:43" s="16" customFormat="1" ht="27.75">
      <c r="A959" s="43">
        <v>952</v>
      </c>
      <c r="B959" s="37" t="s">
        <v>2431</v>
      </c>
      <c r="C959" s="37" t="s">
        <v>2329</v>
      </c>
      <c r="D959" s="38" t="s">
        <v>2432</v>
      </c>
      <c r="E959" s="38">
        <v>24</v>
      </c>
      <c r="F959" s="48">
        <v>10.199999999999999</v>
      </c>
      <c r="G959" s="46">
        <v>30</v>
      </c>
      <c r="H959" s="46" t="s">
        <v>3372</v>
      </c>
      <c r="I959" s="48">
        <v>11.1</v>
      </c>
      <c r="J959" s="46">
        <v>30</v>
      </c>
      <c r="K959" s="46" t="s">
        <v>3372</v>
      </c>
      <c r="L959" s="84">
        <f t="shared" si="229"/>
        <v>10.649999999999999</v>
      </c>
      <c r="M959" s="38">
        <f t="shared" si="230"/>
        <v>60</v>
      </c>
      <c r="N959" s="38">
        <f t="shared" si="231"/>
        <v>0</v>
      </c>
      <c r="O959" s="38">
        <f t="shared" si="232"/>
        <v>0</v>
      </c>
      <c r="P959" s="48">
        <v>10.62</v>
      </c>
      <c r="Q959" s="46">
        <v>30</v>
      </c>
      <c r="R959" s="46" t="s">
        <v>3372</v>
      </c>
      <c r="S959" s="48">
        <v>11.69</v>
      </c>
      <c r="T959" s="46">
        <v>30</v>
      </c>
      <c r="U959" s="46" t="s">
        <v>3372</v>
      </c>
      <c r="V959" s="48">
        <f t="shared" si="233"/>
        <v>11.154999999999999</v>
      </c>
      <c r="W959" s="46">
        <f t="shared" si="234"/>
        <v>60</v>
      </c>
      <c r="X959" s="46">
        <f t="shared" si="235"/>
        <v>0</v>
      </c>
      <c r="Y959" s="46">
        <f t="shared" si="236"/>
        <v>0</v>
      </c>
      <c r="Z959" s="46">
        <f t="shared" si="237"/>
        <v>0</v>
      </c>
      <c r="AA959" s="46">
        <f t="shared" si="238"/>
        <v>0</v>
      </c>
      <c r="AB959" s="46">
        <f t="shared" si="239"/>
        <v>0</v>
      </c>
      <c r="AC959" s="48">
        <f>IF(AB959=0,0.93,IF(AB959=1,0.92,IF(AB959=2,0.91,IF(AB959=3,0.9,IF(AB959=4,0.89,IF(AB959=5,0.88,IF(AB959=6,0.87)))))))</f>
        <v>0.93</v>
      </c>
      <c r="AD959" s="48">
        <f t="shared" si="240"/>
        <v>10.9025</v>
      </c>
      <c r="AE959" s="48">
        <f t="shared" si="241"/>
        <v>10.139325000000001</v>
      </c>
      <c r="AF959" s="46">
        <f t="shared" si="242"/>
        <v>120</v>
      </c>
      <c r="AG959" s="128" t="s">
        <v>3453</v>
      </c>
      <c r="AH959" s="128" t="s">
        <v>3451</v>
      </c>
      <c r="AI959" s="128" t="s">
        <v>3455</v>
      </c>
      <c r="AJ959" s="128" t="s">
        <v>3456</v>
      </c>
      <c r="AK959" s="128" t="s">
        <v>3452</v>
      </c>
      <c r="AL959" s="128" t="s">
        <v>3454</v>
      </c>
      <c r="AM959" s="128" t="s">
        <v>3460</v>
      </c>
      <c r="AN959" s="128" t="s">
        <v>3457</v>
      </c>
      <c r="AO959" s="128" t="s">
        <v>3459</v>
      </c>
      <c r="AP959" s="128" t="s">
        <v>3458</v>
      </c>
      <c r="AQ959" s="191"/>
    </row>
    <row r="960" spans="1:43" s="16" customFormat="1" ht="27.75">
      <c r="A960" s="43">
        <v>953</v>
      </c>
      <c r="B960" s="44" t="s">
        <v>887</v>
      </c>
      <c r="C960" s="44" t="s">
        <v>3411</v>
      </c>
      <c r="D960" s="45" t="s">
        <v>2433</v>
      </c>
      <c r="E960" s="38">
        <v>24</v>
      </c>
      <c r="F960" s="48">
        <v>11.589</v>
      </c>
      <c r="G960" s="46">
        <v>30</v>
      </c>
      <c r="H960" s="46" t="s">
        <v>3372</v>
      </c>
      <c r="I960" s="48">
        <v>9.68</v>
      </c>
      <c r="J960" s="46">
        <v>13</v>
      </c>
      <c r="K960" s="46" t="s">
        <v>3373</v>
      </c>
      <c r="L960" s="84">
        <f t="shared" si="229"/>
        <v>10.634499999999999</v>
      </c>
      <c r="M960" s="38">
        <f t="shared" si="230"/>
        <v>60</v>
      </c>
      <c r="N960" s="38">
        <f t="shared" si="231"/>
        <v>1</v>
      </c>
      <c r="O960" s="38">
        <f t="shared" si="232"/>
        <v>1</v>
      </c>
      <c r="P960" s="48">
        <v>10.69</v>
      </c>
      <c r="Q960" s="46">
        <v>30</v>
      </c>
      <c r="R960" s="46" t="s">
        <v>3373</v>
      </c>
      <c r="S960" s="48">
        <v>12.13</v>
      </c>
      <c r="T960" s="46">
        <v>30</v>
      </c>
      <c r="U960" s="46" t="s">
        <v>3372</v>
      </c>
      <c r="V960" s="48">
        <f t="shared" si="233"/>
        <v>11.41</v>
      </c>
      <c r="W960" s="46">
        <f t="shared" si="234"/>
        <v>60</v>
      </c>
      <c r="X960" s="46">
        <f t="shared" si="235"/>
        <v>1</v>
      </c>
      <c r="Y960" s="46">
        <f t="shared" si="236"/>
        <v>0</v>
      </c>
      <c r="Z960" s="46">
        <f t="shared" si="237"/>
        <v>2</v>
      </c>
      <c r="AA960" s="46">
        <f t="shared" si="238"/>
        <v>1</v>
      </c>
      <c r="AB960" s="46">
        <f t="shared" si="239"/>
        <v>3</v>
      </c>
      <c r="AC960" s="48">
        <f>IF(AB960=0,1,IF(AB960=1,0.99,IF(AB960=2,0.98,IF(AB960=3,0.97,IF(AB960=4,0.96,IF(AB960=5,0.95,IF(AB960=6,0.94)))))))</f>
        <v>0.97</v>
      </c>
      <c r="AD960" s="48">
        <f t="shared" si="240"/>
        <v>11.02225</v>
      </c>
      <c r="AE960" s="48">
        <f t="shared" si="241"/>
        <v>10.691582499999999</v>
      </c>
      <c r="AF960" s="46">
        <f t="shared" si="242"/>
        <v>120</v>
      </c>
      <c r="AG960" s="128" t="s">
        <v>3451</v>
      </c>
      <c r="AH960" s="128" t="s">
        <v>3453</v>
      </c>
      <c r="AI960" s="128" t="s">
        <v>3456</v>
      </c>
      <c r="AJ960" s="128" t="s">
        <v>3452</v>
      </c>
      <c r="AK960" s="128" t="s">
        <v>3455</v>
      </c>
      <c r="AL960" s="128" t="s">
        <v>3457</v>
      </c>
      <c r="AM960" s="128" t="s">
        <v>3454</v>
      </c>
      <c r="AN960" s="128" t="s">
        <v>3459</v>
      </c>
      <c r="AO960" s="128" t="s">
        <v>3460</v>
      </c>
      <c r="AP960" s="128" t="s">
        <v>3458</v>
      </c>
      <c r="AQ960" s="191"/>
    </row>
    <row r="961" spans="1:43" s="16" customFormat="1" ht="27.75">
      <c r="A961" s="43">
        <v>954</v>
      </c>
      <c r="B961" s="37" t="s">
        <v>2434</v>
      </c>
      <c r="C961" s="37" t="s">
        <v>2435</v>
      </c>
      <c r="D961" s="38" t="s">
        <v>2436</v>
      </c>
      <c r="E961" s="38">
        <v>24</v>
      </c>
      <c r="F961" s="48">
        <v>10</v>
      </c>
      <c r="G961" s="46">
        <v>30</v>
      </c>
      <c r="H961" s="46" t="s">
        <v>3373</v>
      </c>
      <c r="I961" s="48">
        <v>10.79</v>
      </c>
      <c r="J961" s="46">
        <v>30</v>
      </c>
      <c r="K961" s="46" t="s">
        <v>3373</v>
      </c>
      <c r="L961" s="84">
        <f t="shared" si="229"/>
        <v>10.395</v>
      </c>
      <c r="M961" s="38">
        <f t="shared" si="230"/>
        <v>60</v>
      </c>
      <c r="N961" s="38">
        <f t="shared" si="231"/>
        <v>2</v>
      </c>
      <c r="O961" s="38">
        <f t="shared" si="232"/>
        <v>0</v>
      </c>
      <c r="P961" s="48">
        <v>10.15</v>
      </c>
      <c r="Q961" s="46">
        <v>30</v>
      </c>
      <c r="R961" s="46" t="s">
        <v>3372</v>
      </c>
      <c r="S961" s="48">
        <v>10.28</v>
      </c>
      <c r="T961" s="46">
        <v>30</v>
      </c>
      <c r="U961" s="46" t="s">
        <v>3372</v>
      </c>
      <c r="V961" s="48">
        <f t="shared" si="233"/>
        <v>10.215</v>
      </c>
      <c r="W961" s="46">
        <f t="shared" si="234"/>
        <v>60</v>
      </c>
      <c r="X961" s="46">
        <f t="shared" si="235"/>
        <v>0</v>
      </c>
      <c r="Y961" s="46">
        <f t="shared" si="236"/>
        <v>0</v>
      </c>
      <c r="Z961" s="46">
        <f t="shared" si="237"/>
        <v>2</v>
      </c>
      <c r="AA961" s="46">
        <f t="shared" si="238"/>
        <v>0</v>
      </c>
      <c r="AB961" s="46">
        <f t="shared" si="239"/>
        <v>2</v>
      </c>
      <c r="AC961" s="48">
        <f>IF(AB961=0,0.93,IF(AB961=1,0.92,IF(AB961=2,0.91,IF(AB961=3,0.9,IF(AB961=4,0.89,IF(AB961=5,0.88,IF(AB961=6,0.87)))))))</f>
        <v>0.91</v>
      </c>
      <c r="AD961" s="48">
        <f t="shared" si="240"/>
        <v>10.305</v>
      </c>
      <c r="AE961" s="48">
        <f t="shared" si="241"/>
        <v>9.3775499999999994</v>
      </c>
      <c r="AF961" s="46">
        <f t="shared" si="242"/>
        <v>120</v>
      </c>
      <c r="AG961" s="128" t="s">
        <v>3451</v>
      </c>
      <c r="AH961" s="128" t="s">
        <v>3456</v>
      </c>
      <c r="AI961" s="128" t="s">
        <v>3452</v>
      </c>
      <c r="AJ961" s="128" t="s">
        <v>3455</v>
      </c>
      <c r="AK961" s="128" t="s">
        <v>3453</v>
      </c>
      <c r="AL961" s="128" t="s">
        <v>3457</v>
      </c>
      <c r="AM961" s="128" t="s">
        <v>3454</v>
      </c>
      <c r="AN961" s="128" t="s">
        <v>3460</v>
      </c>
      <c r="AO961" s="128" t="s">
        <v>3458</v>
      </c>
      <c r="AP961" s="128" t="s">
        <v>3459</v>
      </c>
      <c r="AQ961" s="191"/>
    </row>
    <row r="962" spans="1:43" s="16" customFormat="1" ht="27.75">
      <c r="A962" s="43">
        <v>955</v>
      </c>
      <c r="B962" s="37" t="s">
        <v>2081</v>
      </c>
      <c r="C962" s="37" t="s">
        <v>640</v>
      </c>
      <c r="D962" s="38" t="s">
        <v>2437</v>
      </c>
      <c r="E962" s="38">
        <v>24</v>
      </c>
      <c r="F962" s="48">
        <v>14.27</v>
      </c>
      <c r="G962" s="46">
        <v>30</v>
      </c>
      <c r="H962" s="46" t="s">
        <v>3372</v>
      </c>
      <c r="I962" s="48">
        <v>12.85</v>
      </c>
      <c r="J962" s="46">
        <v>30</v>
      </c>
      <c r="K962" s="46" t="s">
        <v>3372</v>
      </c>
      <c r="L962" s="84">
        <f t="shared" si="229"/>
        <v>13.559999999999999</v>
      </c>
      <c r="M962" s="38">
        <f t="shared" si="230"/>
        <v>60</v>
      </c>
      <c r="N962" s="38">
        <f t="shared" si="231"/>
        <v>0</v>
      </c>
      <c r="O962" s="38">
        <f t="shared" si="232"/>
        <v>0</v>
      </c>
      <c r="P962" s="48">
        <v>14.03</v>
      </c>
      <c r="Q962" s="46">
        <v>30</v>
      </c>
      <c r="R962" s="46" t="s">
        <v>3372</v>
      </c>
      <c r="S962" s="48">
        <v>15.36</v>
      </c>
      <c r="T962" s="46">
        <v>30</v>
      </c>
      <c r="U962" s="46" t="s">
        <v>3372</v>
      </c>
      <c r="V962" s="48">
        <f t="shared" si="233"/>
        <v>14.695</v>
      </c>
      <c r="W962" s="46">
        <f t="shared" si="234"/>
        <v>60</v>
      </c>
      <c r="X962" s="46">
        <f t="shared" si="235"/>
        <v>0</v>
      </c>
      <c r="Y962" s="46">
        <f t="shared" si="236"/>
        <v>0</v>
      </c>
      <c r="Z962" s="46">
        <f t="shared" si="237"/>
        <v>0</v>
      </c>
      <c r="AA962" s="46">
        <f t="shared" si="238"/>
        <v>0</v>
      </c>
      <c r="AB962" s="46">
        <f t="shared" si="239"/>
        <v>0</v>
      </c>
      <c r="AC962" s="48">
        <f>IF(AB962=0,1,IF(AB962=1,0.99,IF(AB962=2,0.98,IF(AB962=3,0.97,IF(AB962=4,0.96,IF(AB962=5,0.95,IF(AB962=6,0.94)))))))</f>
        <v>1</v>
      </c>
      <c r="AD962" s="48">
        <f t="shared" si="240"/>
        <v>14.1275</v>
      </c>
      <c r="AE962" s="48">
        <f t="shared" si="241"/>
        <v>14.1275</v>
      </c>
      <c r="AF962" s="46">
        <f t="shared" si="242"/>
        <v>120</v>
      </c>
      <c r="AG962" s="128" t="s">
        <v>3453</v>
      </c>
      <c r="AH962" s="128" t="s">
        <v>3451</v>
      </c>
      <c r="AI962" s="128" t="s">
        <v>3452</v>
      </c>
      <c r="AJ962" s="128" t="s">
        <v>3456</v>
      </c>
      <c r="AK962" s="128" t="s">
        <v>3455</v>
      </c>
      <c r="AL962" s="128" t="s">
        <v>3454</v>
      </c>
      <c r="AM962" s="128" t="s">
        <v>3460</v>
      </c>
      <c r="AN962" s="128" t="s">
        <v>3459</v>
      </c>
      <c r="AO962" s="128" t="s">
        <v>3457</v>
      </c>
      <c r="AP962" s="128" t="s">
        <v>3458</v>
      </c>
      <c r="AQ962" s="191"/>
    </row>
    <row r="963" spans="1:43" s="16" customFormat="1" ht="27.75">
      <c r="A963" s="43">
        <v>956</v>
      </c>
      <c r="B963" s="37" t="s">
        <v>2438</v>
      </c>
      <c r="C963" s="37" t="s">
        <v>2439</v>
      </c>
      <c r="D963" s="38" t="s">
        <v>2440</v>
      </c>
      <c r="E963" s="38">
        <v>24</v>
      </c>
      <c r="F963" s="48">
        <v>11.52</v>
      </c>
      <c r="G963" s="46">
        <v>30</v>
      </c>
      <c r="H963" s="46" t="s">
        <v>3372</v>
      </c>
      <c r="I963" s="48">
        <v>10.38</v>
      </c>
      <c r="J963" s="46">
        <v>30</v>
      </c>
      <c r="K963" s="46" t="s">
        <v>3373</v>
      </c>
      <c r="L963" s="84">
        <f t="shared" si="229"/>
        <v>10.95</v>
      </c>
      <c r="M963" s="38">
        <f t="shared" si="230"/>
        <v>60</v>
      </c>
      <c r="N963" s="38">
        <f t="shared" si="231"/>
        <v>1</v>
      </c>
      <c r="O963" s="38">
        <f t="shared" si="232"/>
        <v>0</v>
      </c>
      <c r="P963" s="48">
        <v>10.18</v>
      </c>
      <c r="Q963" s="46">
        <v>30</v>
      </c>
      <c r="R963" s="46" t="s">
        <v>3373</v>
      </c>
      <c r="S963" s="48">
        <v>11.68</v>
      </c>
      <c r="T963" s="46">
        <v>30</v>
      </c>
      <c r="U963" s="46" t="s">
        <v>3372</v>
      </c>
      <c r="V963" s="48">
        <f t="shared" si="233"/>
        <v>10.93</v>
      </c>
      <c r="W963" s="46">
        <f t="shared" si="234"/>
        <v>60</v>
      </c>
      <c r="X963" s="46">
        <f t="shared" si="235"/>
        <v>1</v>
      </c>
      <c r="Y963" s="46">
        <f t="shared" si="236"/>
        <v>0</v>
      </c>
      <c r="Z963" s="46">
        <f t="shared" si="237"/>
        <v>2</v>
      </c>
      <c r="AA963" s="46">
        <f t="shared" si="238"/>
        <v>0</v>
      </c>
      <c r="AB963" s="46">
        <f t="shared" si="239"/>
        <v>2</v>
      </c>
      <c r="AC963" s="48">
        <f>IF(AB963=0,0.93,IF(AB963=1,0.92,IF(AB963=2,0.91,IF(AB963=3,0.9,IF(AB963=4,0.89,IF(AB963=5,0.88,IF(AB963=6,0.87)))))))</f>
        <v>0.91</v>
      </c>
      <c r="AD963" s="48">
        <f t="shared" si="240"/>
        <v>10.94</v>
      </c>
      <c r="AE963" s="48">
        <f t="shared" si="241"/>
        <v>9.9553999999999991</v>
      </c>
      <c r="AF963" s="46">
        <f t="shared" si="242"/>
        <v>120</v>
      </c>
      <c r="AG963" s="128" t="s">
        <v>3456</v>
      </c>
      <c r="AH963" s="128" t="s">
        <v>3453</v>
      </c>
      <c r="AI963" s="128" t="s">
        <v>3457</v>
      </c>
      <c r="AJ963" s="128" t="s">
        <v>3459</v>
      </c>
      <c r="AK963" s="128" t="s">
        <v>3452</v>
      </c>
      <c r="AL963" s="128" t="s">
        <v>3455</v>
      </c>
      <c r="AM963" s="128" t="s">
        <v>3451</v>
      </c>
      <c r="AN963" s="128" t="s">
        <v>3458</v>
      </c>
      <c r="AO963" s="128" t="s">
        <v>3454</v>
      </c>
      <c r="AP963" s="128" t="s">
        <v>3460</v>
      </c>
      <c r="AQ963" s="191"/>
    </row>
    <row r="964" spans="1:43" s="16" customFormat="1" ht="27.75">
      <c r="A964" s="43">
        <v>957</v>
      </c>
      <c r="B964" s="37" t="s">
        <v>2441</v>
      </c>
      <c r="C964" s="37" t="s">
        <v>557</v>
      </c>
      <c r="D964" s="38" t="s">
        <v>2442</v>
      </c>
      <c r="E964" s="38">
        <v>24</v>
      </c>
      <c r="F964" s="48">
        <v>12.23</v>
      </c>
      <c r="G964" s="46">
        <v>30</v>
      </c>
      <c r="H964" s="46" t="s">
        <v>3373</v>
      </c>
      <c r="I964" s="48">
        <v>10.48</v>
      </c>
      <c r="J964" s="46">
        <v>30</v>
      </c>
      <c r="K964" s="46" t="s">
        <v>3372</v>
      </c>
      <c r="L964" s="84">
        <f t="shared" si="229"/>
        <v>11.355</v>
      </c>
      <c r="M964" s="38">
        <f t="shared" si="230"/>
        <v>60</v>
      </c>
      <c r="N964" s="38">
        <f t="shared" si="231"/>
        <v>1</v>
      </c>
      <c r="O964" s="38">
        <f t="shared" si="232"/>
        <v>0</v>
      </c>
      <c r="P964" s="48">
        <v>9.7899999999999991</v>
      </c>
      <c r="Q964" s="46">
        <v>22</v>
      </c>
      <c r="R964" s="46" t="s">
        <v>3373</v>
      </c>
      <c r="S964" s="48">
        <v>14.95</v>
      </c>
      <c r="T964" s="46">
        <v>30</v>
      </c>
      <c r="U964" s="46" t="s">
        <v>3372</v>
      </c>
      <c r="V964" s="48">
        <f t="shared" si="233"/>
        <v>12.37</v>
      </c>
      <c r="W964" s="46">
        <f t="shared" si="234"/>
        <v>60</v>
      </c>
      <c r="X964" s="46">
        <f t="shared" si="235"/>
        <v>1</v>
      </c>
      <c r="Y964" s="46">
        <f t="shared" si="236"/>
        <v>1</v>
      </c>
      <c r="Z964" s="46">
        <f t="shared" si="237"/>
        <v>2</v>
      </c>
      <c r="AA964" s="46">
        <f t="shared" si="238"/>
        <v>1</v>
      </c>
      <c r="AB964" s="46">
        <f t="shared" si="239"/>
        <v>3</v>
      </c>
      <c r="AC964" s="48">
        <f>IF(AB964=0,1,IF(AB964=1,0.99,IF(AB964=2,0.98,IF(AB964=3,0.97,IF(AB964=4,0.96,IF(AB964=5,0.95,IF(AB964=6,0.94)))))))</f>
        <v>0.97</v>
      </c>
      <c r="AD964" s="48">
        <f t="shared" si="240"/>
        <v>11.862500000000001</v>
      </c>
      <c r="AE964" s="48">
        <f t="shared" si="241"/>
        <v>11.506625</v>
      </c>
      <c r="AF964" s="46">
        <f t="shared" si="242"/>
        <v>120</v>
      </c>
      <c r="AG964" s="128" t="s">
        <v>3451</v>
      </c>
      <c r="AH964" s="128" t="s">
        <v>3453</v>
      </c>
      <c r="AI964" s="128" t="s">
        <v>3456</v>
      </c>
      <c r="AJ964" s="128" t="s">
        <v>3455</v>
      </c>
      <c r="AK964" s="128" t="s">
        <v>3452</v>
      </c>
      <c r="AL964" s="128" t="s">
        <v>3454</v>
      </c>
      <c r="AM964" s="128" t="s">
        <v>3457</v>
      </c>
      <c r="AN964" s="128" t="s">
        <v>3460</v>
      </c>
      <c r="AO964" s="128" t="s">
        <v>3458</v>
      </c>
      <c r="AP964" s="128" t="s">
        <v>3459</v>
      </c>
      <c r="AQ964" s="191"/>
    </row>
    <row r="965" spans="1:43" s="16" customFormat="1" ht="27.75">
      <c r="A965" s="43">
        <v>958</v>
      </c>
      <c r="B965" s="37" t="s">
        <v>2443</v>
      </c>
      <c r="C965" s="37" t="s">
        <v>3412</v>
      </c>
      <c r="D965" s="38" t="s">
        <v>2444</v>
      </c>
      <c r="E965" s="38">
        <v>24</v>
      </c>
      <c r="F965" s="48">
        <v>10.38</v>
      </c>
      <c r="G965" s="46">
        <v>30</v>
      </c>
      <c r="H965" s="46" t="s">
        <v>3372</v>
      </c>
      <c r="I965" s="48">
        <v>10.62</v>
      </c>
      <c r="J965" s="46">
        <v>30</v>
      </c>
      <c r="K965" s="46" t="s">
        <v>3372</v>
      </c>
      <c r="L965" s="84">
        <f t="shared" si="229"/>
        <v>10.5</v>
      </c>
      <c r="M965" s="38">
        <f t="shared" si="230"/>
        <v>60</v>
      </c>
      <c r="N965" s="38">
        <f t="shared" si="231"/>
        <v>0</v>
      </c>
      <c r="O965" s="38">
        <f t="shared" si="232"/>
        <v>0</v>
      </c>
      <c r="P965" s="48">
        <v>12</v>
      </c>
      <c r="Q965" s="46">
        <v>30</v>
      </c>
      <c r="R965" s="46" t="s">
        <v>3372</v>
      </c>
      <c r="S965" s="48">
        <v>11.5</v>
      </c>
      <c r="T965" s="46">
        <v>30</v>
      </c>
      <c r="U965" s="46" t="s">
        <v>3372</v>
      </c>
      <c r="V965" s="48">
        <f t="shared" si="233"/>
        <v>11.75</v>
      </c>
      <c r="W965" s="46">
        <f t="shared" si="234"/>
        <v>60</v>
      </c>
      <c r="X965" s="46">
        <f t="shared" si="235"/>
        <v>0</v>
      </c>
      <c r="Y965" s="46">
        <f t="shared" si="236"/>
        <v>0</v>
      </c>
      <c r="Z965" s="46">
        <f t="shared" si="237"/>
        <v>0</v>
      </c>
      <c r="AA965" s="46">
        <f t="shared" si="238"/>
        <v>0</v>
      </c>
      <c r="AB965" s="46">
        <f t="shared" si="239"/>
        <v>0</v>
      </c>
      <c r="AC965" s="48">
        <f>IF(AB965=0,1,IF(AB965=1,0.99,IF(AB965=2,0.98,IF(AB965=3,0.97,IF(AB965=4,0.96,IF(AB965=5,0.95,IF(AB965=6,0.94)))))))</f>
        <v>1</v>
      </c>
      <c r="AD965" s="48">
        <f t="shared" si="240"/>
        <v>11.125</v>
      </c>
      <c r="AE965" s="48">
        <f t="shared" si="241"/>
        <v>11.125</v>
      </c>
      <c r="AF965" s="46">
        <f t="shared" si="242"/>
        <v>120</v>
      </c>
      <c r="AG965" s="128" t="s">
        <v>3453</v>
      </c>
      <c r="AH965" s="128" t="s">
        <v>3452</v>
      </c>
      <c r="AI965" s="128" t="s">
        <v>3456</v>
      </c>
      <c r="AJ965" s="128" t="s">
        <v>3455</v>
      </c>
      <c r="AK965" s="128" t="s">
        <v>3457</v>
      </c>
      <c r="AL965" s="128" t="s">
        <v>3454</v>
      </c>
      <c r="AM965" s="128" t="s">
        <v>3451</v>
      </c>
      <c r="AN965" s="128" t="s">
        <v>3460</v>
      </c>
      <c r="AO965" s="128" t="s">
        <v>3459</v>
      </c>
      <c r="AP965" s="128" t="s">
        <v>3458</v>
      </c>
      <c r="AQ965" s="191"/>
    </row>
    <row r="966" spans="1:43" s="16" customFormat="1" ht="27.75">
      <c r="A966" s="43">
        <v>959</v>
      </c>
      <c r="B966" s="37" t="s">
        <v>2445</v>
      </c>
      <c r="C966" s="37" t="s">
        <v>658</v>
      </c>
      <c r="D966" s="38" t="s">
        <v>2446</v>
      </c>
      <c r="E966" s="38">
        <v>24</v>
      </c>
      <c r="F966" s="48">
        <v>10.98</v>
      </c>
      <c r="G966" s="46">
        <v>30</v>
      </c>
      <c r="H966" s="46" t="s">
        <v>3372</v>
      </c>
      <c r="I966" s="48">
        <v>11.28</v>
      </c>
      <c r="J966" s="46">
        <v>30</v>
      </c>
      <c r="K966" s="46" t="s">
        <v>3372</v>
      </c>
      <c r="L966" s="84">
        <f t="shared" ref="L966:L990" si="245">(F966+I966)/2</f>
        <v>11.129999999999999</v>
      </c>
      <c r="M966" s="38">
        <f t="shared" ref="M966:M990" si="246">IF(L966&gt;=10,60,G966+J966)</f>
        <v>60</v>
      </c>
      <c r="N966" s="38">
        <f t="shared" ref="N966:N990" si="247">IF(H966="ACC",0,1)+IF(K966="ACC",0,1)</f>
        <v>0</v>
      </c>
      <c r="O966" s="38">
        <f t="shared" ref="O966:O990" si="248">IF(F966&lt;10,1,(IF(I966&lt;10,1,0)))</f>
        <v>0</v>
      </c>
      <c r="P966" s="48">
        <v>12.44</v>
      </c>
      <c r="Q966" s="46">
        <v>30</v>
      </c>
      <c r="R966" s="46" t="s">
        <v>3372</v>
      </c>
      <c r="S966" s="48">
        <v>13.25</v>
      </c>
      <c r="T966" s="46">
        <v>30</v>
      </c>
      <c r="U966" s="46" t="s">
        <v>3372</v>
      </c>
      <c r="V966" s="48">
        <f t="shared" ref="V966:V990" si="249">(P966+S966)/2</f>
        <v>12.844999999999999</v>
      </c>
      <c r="W966" s="46">
        <f t="shared" ref="W966:W990" si="250">IF(V966&gt;=10,60,Q966+T966)</f>
        <v>60</v>
      </c>
      <c r="X966" s="46">
        <f t="shared" ref="X966:X990" si="251">IF(R966="ACC",0,1)+IF(U966="ACC",0,1)</f>
        <v>0</v>
      </c>
      <c r="Y966" s="46">
        <f t="shared" ref="Y966:Y990" si="252">IF(P966&lt;10,1,(IF(S966&lt;10,1,0)))</f>
        <v>0</v>
      </c>
      <c r="Z966" s="46">
        <f t="shared" ref="Z966:Z990" si="253">N966+X966</f>
        <v>0</v>
      </c>
      <c r="AA966" s="46">
        <f t="shared" ref="AA966:AA990" si="254">O966+Y966</f>
        <v>0</v>
      </c>
      <c r="AB966" s="46">
        <f t="shared" ref="AB966:AB990" si="255">Z966+AA966</f>
        <v>0</v>
      </c>
      <c r="AC966" s="48">
        <f>IF(AB966=0,1,IF(AB966=1,0.99,IF(AB966=2,0.98,IF(AB966=3,0.97,IF(AB966=4,0.96,IF(AB966=5,0.95,IF(AB966=6,0.94)))))))</f>
        <v>1</v>
      </c>
      <c r="AD966" s="48">
        <f t="shared" ref="AD966:AD990" si="256">AVERAGE(L966,V966)</f>
        <v>11.987499999999999</v>
      </c>
      <c r="AE966" s="48">
        <f t="shared" ref="AE966:AE990" si="257">AC966*AD966</f>
        <v>11.987499999999999</v>
      </c>
      <c r="AF966" s="46">
        <f t="shared" ref="AF966:AF990" si="258">M966+W966</f>
        <v>120</v>
      </c>
      <c r="AG966" s="128" t="s">
        <v>3453</v>
      </c>
      <c r="AH966" s="128" t="s">
        <v>3451</v>
      </c>
      <c r="AI966" s="128" t="s">
        <v>3455</v>
      </c>
      <c r="AJ966" s="128" t="s">
        <v>3456</v>
      </c>
      <c r="AK966" s="128" t="s">
        <v>3452</v>
      </c>
      <c r="AL966" s="128" t="s">
        <v>3454</v>
      </c>
      <c r="AM966" s="128" t="s">
        <v>3457</v>
      </c>
      <c r="AN966" s="128" t="s">
        <v>3460</v>
      </c>
      <c r="AO966" s="128" t="s">
        <v>3458</v>
      </c>
      <c r="AP966" s="128" t="s">
        <v>3459</v>
      </c>
      <c r="AQ966" s="191"/>
    </row>
    <row r="967" spans="1:43" s="16" customFormat="1" ht="27.75">
      <c r="A967" s="43">
        <v>960</v>
      </c>
      <c r="B967" s="37" t="s">
        <v>2447</v>
      </c>
      <c r="C967" s="37" t="s">
        <v>2448</v>
      </c>
      <c r="D967" s="38" t="s">
        <v>2449</v>
      </c>
      <c r="E967" s="38">
        <v>24</v>
      </c>
      <c r="F967" s="48">
        <v>12.96</v>
      </c>
      <c r="G967" s="46">
        <v>30</v>
      </c>
      <c r="H967" s="46" t="s">
        <v>3372</v>
      </c>
      <c r="I967" s="48">
        <v>10.33</v>
      </c>
      <c r="J967" s="46">
        <v>30</v>
      </c>
      <c r="K967" s="46" t="s">
        <v>3372</v>
      </c>
      <c r="L967" s="84">
        <f t="shared" si="245"/>
        <v>11.645</v>
      </c>
      <c r="M967" s="38">
        <f t="shared" si="246"/>
        <v>60</v>
      </c>
      <c r="N967" s="38">
        <f t="shared" si="247"/>
        <v>0</v>
      </c>
      <c r="O967" s="38">
        <f t="shared" si="248"/>
        <v>0</v>
      </c>
      <c r="P967" s="48">
        <v>10.73</v>
      </c>
      <c r="Q967" s="46">
        <v>30</v>
      </c>
      <c r="R967" s="46" t="s">
        <v>3372</v>
      </c>
      <c r="S967" s="48">
        <v>14.38</v>
      </c>
      <c r="T967" s="46">
        <v>30</v>
      </c>
      <c r="U967" s="46" t="s">
        <v>3372</v>
      </c>
      <c r="V967" s="48">
        <f t="shared" si="249"/>
        <v>12.555</v>
      </c>
      <c r="W967" s="46">
        <f t="shared" si="250"/>
        <v>60</v>
      </c>
      <c r="X967" s="46">
        <f t="shared" si="251"/>
        <v>0</v>
      </c>
      <c r="Y967" s="46">
        <f t="shared" si="252"/>
        <v>0</v>
      </c>
      <c r="Z967" s="46">
        <f t="shared" si="253"/>
        <v>0</v>
      </c>
      <c r="AA967" s="46">
        <f t="shared" si="254"/>
        <v>0</v>
      </c>
      <c r="AB967" s="46">
        <f t="shared" si="255"/>
        <v>0</v>
      </c>
      <c r="AC967" s="48">
        <f>IF(AB967=0,1,IF(AB967=1,0.99,IF(AB967=2,0.98,IF(AB967=3,0.97,IF(AB967=4,0.96,IF(AB967=5,0.95,IF(AB967=6,0.94)))))))</f>
        <v>1</v>
      </c>
      <c r="AD967" s="48">
        <f t="shared" si="256"/>
        <v>12.1</v>
      </c>
      <c r="AE967" s="48">
        <f t="shared" si="257"/>
        <v>12.1</v>
      </c>
      <c r="AF967" s="46">
        <f t="shared" si="258"/>
        <v>120</v>
      </c>
      <c r="AG967" s="128" t="s">
        <v>3457</v>
      </c>
      <c r="AH967" s="128" t="s">
        <v>3454</v>
      </c>
      <c r="AI967" s="128" t="s">
        <v>3455</v>
      </c>
      <c r="AJ967" s="128" t="s">
        <v>3458</v>
      </c>
      <c r="AK967" s="128" t="s">
        <v>3451</v>
      </c>
      <c r="AL967" s="128" t="s">
        <v>3452</v>
      </c>
      <c r="AM967" s="128" t="s">
        <v>3456</v>
      </c>
      <c r="AN967" s="128" t="s">
        <v>3459</v>
      </c>
      <c r="AO967" s="128" t="s">
        <v>3453</v>
      </c>
      <c r="AP967" s="128" t="s">
        <v>3460</v>
      </c>
      <c r="AQ967" s="191"/>
    </row>
    <row r="968" spans="1:43" s="16" customFormat="1" ht="27.75">
      <c r="A968" s="43">
        <v>961</v>
      </c>
      <c r="B968" s="37" t="s">
        <v>2450</v>
      </c>
      <c r="C968" s="37" t="s">
        <v>2451</v>
      </c>
      <c r="D968" s="45" t="s">
        <v>2452</v>
      </c>
      <c r="E968" s="38">
        <v>24</v>
      </c>
      <c r="F968" s="48">
        <v>11.5</v>
      </c>
      <c r="G968" s="46">
        <v>30</v>
      </c>
      <c r="H968" s="46" t="s">
        <v>3372</v>
      </c>
      <c r="I968" s="48">
        <v>12.19</v>
      </c>
      <c r="J968" s="46">
        <v>30</v>
      </c>
      <c r="K968" s="46" t="s">
        <v>3373</v>
      </c>
      <c r="L968" s="84">
        <f t="shared" si="245"/>
        <v>11.844999999999999</v>
      </c>
      <c r="M968" s="38">
        <f t="shared" si="246"/>
        <v>60</v>
      </c>
      <c r="N968" s="38">
        <f t="shared" si="247"/>
        <v>1</v>
      </c>
      <c r="O968" s="38">
        <f t="shared" si="248"/>
        <v>0</v>
      </c>
      <c r="P968" s="48">
        <v>11.37</v>
      </c>
      <c r="Q968" s="46">
        <v>30</v>
      </c>
      <c r="R968" s="46" t="s">
        <v>3373</v>
      </c>
      <c r="S968" s="48">
        <v>12.62</v>
      </c>
      <c r="T968" s="46">
        <v>30</v>
      </c>
      <c r="U968" s="46" t="s">
        <v>3372</v>
      </c>
      <c r="V968" s="48">
        <f t="shared" si="249"/>
        <v>11.994999999999999</v>
      </c>
      <c r="W968" s="46">
        <f t="shared" si="250"/>
        <v>60</v>
      </c>
      <c r="X968" s="46">
        <f t="shared" si="251"/>
        <v>1</v>
      </c>
      <c r="Y968" s="46">
        <f t="shared" si="252"/>
        <v>0</v>
      </c>
      <c r="Z968" s="46">
        <f t="shared" si="253"/>
        <v>2</v>
      </c>
      <c r="AA968" s="46">
        <f t="shared" si="254"/>
        <v>0</v>
      </c>
      <c r="AB968" s="46">
        <f t="shared" si="255"/>
        <v>2</v>
      </c>
      <c r="AC968" s="48">
        <f>IF(AB968=0,0.93,IF(AB968=1,0.92,IF(AB968=2,0.91,IF(AB968=3,0.9,IF(AB968=4,0.89,IF(AB968=5,0.88,IF(AB968=6,0.87)))))))</f>
        <v>0.91</v>
      </c>
      <c r="AD968" s="48">
        <f t="shared" si="256"/>
        <v>11.919999999999998</v>
      </c>
      <c r="AE968" s="48">
        <f t="shared" si="257"/>
        <v>10.847199999999999</v>
      </c>
      <c r="AF968" s="46">
        <f t="shared" si="258"/>
        <v>120</v>
      </c>
      <c r="AG968" s="128" t="s">
        <v>3456</v>
      </c>
      <c r="AH968" s="128" t="s">
        <v>3452</v>
      </c>
      <c r="AI968" s="128" t="s">
        <v>3457</v>
      </c>
      <c r="AJ968" s="128" t="s">
        <v>3460</v>
      </c>
      <c r="AK968" s="128" t="s">
        <v>3459</v>
      </c>
      <c r="AL968" s="128" t="s">
        <v>3458</v>
      </c>
      <c r="AM968" s="128" t="s">
        <v>3454</v>
      </c>
      <c r="AN968" s="128" t="s">
        <v>3455</v>
      </c>
      <c r="AO968" s="128" t="s">
        <v>3453</v>
      </c>
      <c r="AP968" s="128" t="s">
        <v>3451</v>
      </c>
      <c r="AQ968" s="191"/>
    </row>
    <row r="969" spans="1:43" s="16" customFormat="1" ht="27.75">
      <c r="A969" s="43">
        <v>962</v>
      </c>
      <c r="B969" s="44" t="s">
        <v>2453</v>
      </c>
      <c r="C969" s="44" t="s">
        <v>3499</v>
      </c>
      <c r="D969" s="45" t="s">
        <v>2454</v>
      </c>
      <c r="E969" s="38">
        <v>24</v>
      </c>
      <c r="F969" s="48">
        <v>12.42</v>
      </c>
      <c r="G969" s="46">
        <v>30</v>
      </c>
      <c r="H969" s="46" t="s">
        <v>3372</v>
      </c>
      <c r="I969" s="48">
        <v>9.15</v>
      </c>
      <c r="J969" s="46">
        <v>18</v>
      </c>
      <c r="K969" s="46" t="s">
        <v>3372</v>
      </c>
      <c r="L969" s="84">
        <f t="shared" si="245"/>
        <v>10.785</v>
      </c>
      <c r="M969" s="38">
        <f t="shared" si="246"/>
        <v>60</v>
      </c>
      <c r="N969" s="38">
        <f t="shared" si="247"/>
        <v>0</v>
      </c>
      <c r="O969" s="38">
        <f t="shared" si="248"/>
        <v>1</v>
      </c>
      <c r="P969" s="48">
        <v>10.220000000000001</v>
      </c>
      <c r="Q969" s="46">
        <v>30</v>
      </c>
      <c r="R969" s="46" t="s">
        <v>3372</v>
      </c>
      <c r="S969" s="48">
        <v>11.59</v>
      </c>
      <c r="T969" s="46">
        <v>30</v>
      </c>
      <c r="U969" s="46" t="s">
        <v>3372</v>
      </c>
      <c r="V969" s="48">
        <f t="shared" si="249"/>
        <v>10.905000000000001</v>
      </c>
      <c r="W969" s="46">
        <f t="shared" si="250"/>
        <v>60</v>
      </c>
      <c r="X969" s="46">
        <f t="shared" si="251"/>
        <v>0</v>
      </c>
      <c r="Y969" s="46">
        <f t="shared" si="252"/>
        <v>0</v>
      </c>
      <c r="Z969" s="46">
        <f t="shared" si="253"/>
        <v>0</v>
      </c>
      <c r="AA969" s="46">
        <f t="shared" si="254"/>
        <v>1</v>
      </c>
      <c r="AB969" s="46">
        <f t="shared" si="255"/>
        <v>1</v>
      </c>
      <c r="AC969" s="48">
        <f>IF(AB969=0,1,IF(AB969=1,0.99,IF(AB969=2,0.98,IF(AB969=3,0.97,IF(AB969=4,0.96,IF(AB969=5,0.95,IF(AB969=6,0.94)))))))</f>
        <v>0.99</v>
      </c>
      <c r="AD969" s="48">
        <f t="shared" si="256"/>
        <v>10.845000000000001</v>
      </c>
      <c r="AE969" s="48">
        <f t="shared" si="257"/>
        <v>10.736550000000001</v>
      </c>
      <c r="AF969" s="46">
        <f t="shared" si="258"/>
        <v>120</v>
      </c>
      <c r="AG969" s="128" t="s">
        <v>3456</v>
      </c>
      <c r="AH969" s="128" t="s">
        <v>3452</v>
      </c>
      <c r="AI969" s="128" t="s">
        <v>3454</v>
      </c>
      <c r="AJ969" s="128" t="s">
        <v>3451</v>
      </c>
      <c r="AK969" s="128" t="s">
        <v>3453</v>
      </c>
      <c r="AL969" s="128" t="s">
        <v>3460</v>
      </c>
      <c r="AM969" s="130" t="s">
        <v>3457</v>
      </c>
      <c r="AN969" s="128" t="s">
        <v>3459</v>
      </c>
      <c r="AO969" s="128" t="s">
        <v>3455</v>
      </c>
      <c r="AP969" s="128" t="s">
        <v>3458</v>
      </c>
      <c r="AQ969" s="191"/>
    </row>
    <row r="970" spans="1:43" s="16" customFormat="1" ht="27.75">
      <c r="A970" s="43">
        <v>963</v>
      </c>
      <c r="B970" s="37" t="s">
        <v>397</v>
      </c>
      <c r="C970" s="37" t="s">
        <v>2455</v>
      </c>
      <c r="D970" s="38" t="s">
        <v>2456</v>
      </c>
      <c r="E970" s="38">
        <v>24</v>
      </c>
      <c r="F970" s="48">
        <v>11.39</v>
      </c>
      <c r="G970" s="46">
        <v>30</v>
      </c>
      <c r="H970" s="46" t="s">
        <v>3373</v>
      </c>
      <c r="I970" s="48">
        <v>10.65</v>
      </c>
      <c r="J970" s="46">
        <v>30</v>
      </c>
      <c r="K970" s="46" t="s">
        <v>3372</v>
      </c>
      <c r="L970" s="84">
        <f t="shared" si="245"/>
        <v>11.02</v>
      </c>
      <c r="M970" s="38">
        <f t="shared" si="246"/>
        <v>60</v>
      </c>
      <c r="N970" s="38">
        <f t="shared" si="247"/>
        <v>1</v>
      </c>
      <c r="O970" s="38">
        <f t="shared" si="248"/>
        <v>0</v>
      </c>
      <c r="P970" s="48">
        <v>10.33</v>
      </c>
      <c r="Q970" s="46">
        <v>30</v>
      </c>
      <c r="R970" s="46" t="s">
        <v>3372</v>
      </c>
      <c r="S970" s="48">
        <v>14.05</v>
      </c>
      <c r="T970" s="46">
        <v>30</v>
      </c>
      <c r="U970" s="46" t="s">
        <v>3372</v>
      </c>
      <c r="V970" s="48">
        <f t="shared" si="249"/>
        <v>12.190000000000001</v>
      </c>
      <c r="W970" s="46">
        <f t="shared" si="250"/>
        <v>60</v>
      </c>
      <c r="X970" s="46">
        <f t="shared" si="251"/>
        <v>0</v>
      </c>
      <c r="Y970" s="46">
        <f t="shared" si="252"/>
        <v>0</v>
      </c>
      <c r="Z970" s="46">
        <f t="shared" si="253"/>
        <v>1</v>
      </c>
      <c r="AA970" s="46">
        <f t="shared" si="254"/>
        <v>0</v>
      </c>
      <c r="AB970" s="46">
        <f t="shared" si="255"/>
        <v>1</v>
      </c>
      <c r="AC970" s="48">
        <f>IF(AB970=0,0.93,IF(AB970=1,0.92,IF(AB970=2,0.91,IF(AB970=3,0.9,IF(AB970=4,0.89,IF(AB970=5,0.88,IF(AB970=6,0.87)))))))</f>
        <v>0.92</v>
      </c>
      <c r="AD970" s="48">
        <f t="shared" si="256"/>
        <v>11.605</v>
      </c>
      <c r="AE970" s="48">
        <f t="shared" si="257"/>
        <v>10.676600000000001</v>
      </c>
      <c r="AF970" s="46">
        <f t="shared" si="258"/>
        <v>120</v>
      </c>
      <c r="AG970" s="128" t="s">
        <v>3453</v>
      </c>
      <c r="AH970" s="128" t="s">
        <v>3451</v>
      </c>
      <c r="AI970" s="128" t="s">
        <v>3454</v>
      </c>
      <c r="AJ970" s="128" t="s">
        <v>3452</v>
      </c>
      <c r="AK970" s="128" t="s">
        <v>3455</v>
      </c>
      <c r="AL970" s="128" t="s">
        <v>3457</v>
      </c>
      <c r="AM970" s="128" t="s">
        <v>3460</v>
      </c>
      <c r="AN970" s="128" t="s">
        <v>3456</v>
      </c>
      <c r="AO970" s="128" t="s">
        <v>3458</v>
      </c>
      <c r="AP970" s="128" t="s">
        <v>3459</v>
      </c>
      <c r="AQ970" s="191"/>
    </row>
    <row r="971" spans="1:43" s="16" customFormat="1" ht="27.75">
      <c r="A971" s="43">
        <v>964</v>
      </c>
      <c r="B971" s="44" t="s">
        <v>2457</v>
      </c>
      <c r="C971" s="44" t="s">
        <v>692</v>
      </c>
      <c r="D971" s="45" t="s">
        <v>2458</v>
      </c>
      <c r="E971" s="38">
        <v>24</v>
      </c>
      <c r="F971" s="48">
        <v>10</v>
      </c>
      <c r="G971" s="46">
        <v>30</v>
      </c>
      <c r="H971" s="46" t="s">
        <v>3373</v>
      </c>
      <c r="I971" s="48">
        <v>10</v>
      </c>
      <c r="J971" s="46">
        <v>30</v>
      </c>
      <c r="K971" s="46" t="s">
        <v>3373</v>
      </c>
      <c r="L971" s="84">
        <f t="shared" si="245"/>
        <v>10</v>
      </c>
      <c r="M971" s="38">
        <f t="shared" si="246"/>
        <v>60</v>
      </c>
      <c r="N971" s="38">
        <f t="shared" si="247"/>
        <v>2</v>
      </c>
      <c r="O971" s="38">
        <f t="shared" si="248"/>
        <v>0</v>
      </c>
      <c r="P971" s="48">
        <v>10.32</v>
      </c>
      <c r="Q971" s="46">
        <v>30</v>
      </c>
      <c r="R971" s="46" t="s">
        <v>3373</v>
      </c>
      <c r="S971" s="48">
        <v>11.61</v>
      </c>
      <c r="T971" s="46">
        <v>30</v>
      </c>
      <c r="U971" s="46" t="s">
        <v>3372</v>
      </c>
      <c r="V971" s="48">
        <f t="shared" si="249"/>
        <v>10.965</v>
      </c>
      <c r="W971" s="46">
        <f t="shared" si="250"/>
        <v>60</v>
      </c>
      <c r="X971" s="46">
        <f t="shared" si="251"/>
        <v>1</v>
      </c>
      <c r="Y971" s="46">
        <f t="shared" si="252"/>
        <v>0</v>
      </c>
      <c r="Z971" s="46">
        <f t="shared" si="253"/>
        <v>3</v>
      </c>
      <c r="AA971" s="46">
        <f t="shared" si="254"/>
        <v>0</v>
      </c>
      <c r="AB971" s="46">
        <f t="shared" si="255"/>
        <v>3</v>
      </c>
      <c r="AC971" s="48">
        <f>IF(AB971=0,0.93,IF(AB971=1,0.92,IF(AB971=2,0.91,IF(AB971=3,0.9,IF(AB971=4,0.89,IF(AB971=5,0.88,IF(AB971=6,0.87)))))))</f>
        <v>0.9</v>
      </c>
      <c r="AD971" s="48">
        <f t="shared" si="256"/>
        <v>10.4825</v>
      </c>
      <c r="AE971" s="48">
        <f t="shared" si="257"/>
        <v>9.4342500000000005</v>
      </c>
      <c r="AF971" s="46">
        <f t="shared" si="258"/>
        <v>120</v>
      </c>
      <c r="AG971" s="128" t="s">
        <v>3455</v>
      </c>
      <c r="AH971" s="128" t="s">
        <v>3454</v>
      </c>
      <c r="AI971" s="128" t="s">
        <v>3456</v>
      </c>
      <c r="AJ971" s="128" t="s">
        <v>3452</v>
      </c>
      <c r="AK971" s="128" t="s">
        <v>3451</v>
      </c>
      <c r="AL971" s="128" t="s">
        <v>3457</v>
      </c>
      <c r="AM971" s="128" t="s">
        <v>3460</v>
      </c>
      <c r="AN971" s="128" t="s">
        <v>3459</v>
      </c>
      <c r="AO971" s="128" t="s">
        <v>3453</v>
      </c>
      <c r="AP971" s="128" t="s">
        <v>3458</v>
      </c>
      <c r="AQ971" s="191"/>
    </row>
    <row r="972" spans="1:43" s="16" customFormat="1" ht="27.75">
      <c r="A972" s="43">
        <v>965</v>
      </c>
      <c r="B972" s="37" t="s">
        <v>1996</v>
      </c>
      <c r="C972" s="37" t="s">
        <v>3184</v>
      </c>
      <c r="D972" s="45" t="s">
        <v>2459</v>
      </c>
      <c r="E972" s="38">
        <v>24</v>
      </c>
      <c r="F972" s="48">
        <v>10.34</v>
      </c>
      <c r="G972" s="46">
        <v>30</v>
      </c>
      <c r="H972" s="46" t="s">
        <v>3372</v>
      </c>
      <c r="I972" s="48">
        <v>10</v>
      </c>
      <c r="J972" s="46">
        <v>30</v>
      </c>
      <c r="K972" s="46" t="s">
        <v>3372</v>
      </c>
      <c r="L972" s="84">
        <f t="shared" si="245"/>
        <v>10.17</v>
      </c>
      <c r="M972" s="38">
        <f t="shared" si="246"/>
        <v>60</v>
      </c>
      <c r="N972" s="38">
        <f t="shared" si="247"/>
        <v>0</v>
      </c>
      <c r="O972" s="38">
        <f t="shared" si="248"/>
        <v>0</v>
      </c>
      <c r="P972" s="48">
        <v>10.49</v>
      </c>
      <c r="Q972" s="46">
        <v>30</v>
      </c>
      <c r="R972" s="46" t="s">
        <v>3372</v>
      </c>
      <c r="S972" s="48">
        <v>11.89</v>
      </c>
      <c r="T972" s="46">
        <v>30</v>
      </c>
      <c r="U972" s="46" t="s">
        <v>3372</v>
      </c>
      <c r="V972" s="48">
        <f t="shared" si="249"/>
        <v>11.190000000000001</v>
      </c>
      <c r="W972" s="46">
        <f t="shared" si="250"/>
        <v>60</v>
      </c>
      <c r="X972" s="46">
        <f t="shared" si="251"/>
        <v>0</v>
      </c>
      <c r="Y972" s="46">
        <f t="shared" si="252"/>
        <v>0</v>
      </c>
      <c r="Z972" s="46">
        <f t="shared" si="253"/>
        <v>0</v>
      </c>
      <c r="AA972" s="46">
        <f t="shared" si="254"/>
        <v>0</v>
      </c>
      <c r="AB972" s="46">
        <f t="shared" si="255"/>
        <v>0</v>
      </c>
      <c r="AC972" s="48">
        <f>IF(AB972=0,0.86,IF(AB972=1,0.85,IF(AB972=2,0.84,IF(AB972=3,0.83,IF(AB972=4,0.82,IF(AB972=5,0.81,IF(AB972=6,0.8)))))))</f>
        <v>0.86</v>
      </c>
      <c r="AD972" s="48">
        <f t="shared" si="256"/>
        <v>10.68</v>
      </c>
      <c r="AE972" s="48">
        <f t="shared" si="257"/>
        <v>9.1847999999999992</v>
      </c>
      <c r="AF972" s="46">
        <f t="shared" si="258"/>
        <v>120</v>
      </c>
      <c r="AG972" s="128" t="s">
        <v>3456</v>
      </c>
      <c r="AH972" s="128" t="s">
        <v>3455</v>
      </c>
      <c r="AI972" s="128" t="s">
        <v>3452</v>
      </c>
      <c r="AJ972" s="128" t="s">
        <v>3454</v>
      </c>
      <c r="AK972" s="128" t="s">
        <v>3457</v>
      </c>
      <c r="AL972" s="128" t="s">
        <v>3451</v>
      </c>
      <c r="AM972" s="128" t="s">
        <v>3453</v>
      </c>
      <c r="AN972" s="128" t="s">
        <v>3460</v>
      </c>
      <c r="AO972" s="128" t="s">
        <v>3458</v>
      </c>
      <c r="AP972" s="128" t="s">
        <v>3459</v>
      </c>
      <c r="AQ972" s="191"/>
    </row>
    <row r="973" spans="1:43" s="16" customFormat="1" ht="27.75">
      <c r="A973" s="43">
        <v>966</v>
      </c>
      <c r="B973" s="44" t="s">
        <v>2460</v>
      </c>
      <c r="C973" s="44" t="s">
        <v>2461</v>
      </c>
      <c r="D973" s="45" t="s">
        <v>2462</v>
      </c>
      <c r="E973" s="38">
        <v>25</v>
      </c>
      <c r="F973" s="48">
        <v>9.6300000000000008</v>
      </c>
      <c r="G973" s="46">
        <v>10</v>
      </c>
      <c r="H973" s="46" t="s">
        <v>3373</v>
      </c>
      <c r="I973" s="48">
        <v>10.37</v>
      </c>
      <c r="J973" s="46">
        <v>30</v>
      </c>
      <c r="K973" s="46" t="s">
        <v>3373</v>
      </c>
      <c r="L973" s="84">
        <f t="shared" si="245"/>
        <v>10</v>
      </c>
      <c r="M973" s="38">
        <f t="shared" si="246"/>
        <v>60</v>
      </c>
      <c r="N973" s="38">
        <f t="shared" si="247"/>
        <v>2</v>
      </c>
      <c r="O973" s="38">
        <f t="shared" si="248"/>
        <v>1</v>
      </c>
      <c r="P973" s="48">
        <v>8.26</v>
      </c>
      <c r="Q973" s="46">
        <v>7</v>
      </c>
      <c r="R973" s="46" t="s">
        <v>3373</v>
      </c>
      <c r="S973" s="48">
        <v>10.89</v>
      </c>
      <c r="T973" s="46">
        <v>30</v>
      </c>
      <c r="U973" s="46" t="s">
        <v>3372</v>
      </c>
      <c r="V973" s="48">
        <f t="shared" si="249"/>
        <v>9.5749999999999993</v>
      </c>
      <c r="W973" s="46">
        <f t="shared" si="250"/>
        <v>37</v>
      </c>
      <c r="X973" s="46">
        <f t="shared" si="251"/>
        <v>1</v>
      </c>
      <c r="Y973" s="46">
        <f t="shared" si="252"/>
        <v>1</v>
      </c>
      <c r="Z973" s="46">
        <f t="shared" si="253"/>
        <v>3</v>
      </c>
      <c r="AA973" s="46">
        <f t="shared" si="254"/>
        <v>2</v>
      </c>
      <c r="AB973" s="46">
        <f t="shared" si="255"/>
        <v>5</v>
      </c>
      <c r="AC973" s="48">
        <f>IF(AB973=0,0.93,IF(AB973=1,0.92,IF(AB973=2,0.91,IF(AB973=3,0.9,IF(AB973=4,0.89,IF(AB973=5,0.88,IF(AB973=6,0.87)))))))</f>
        <v>0.88</v>
      </c>
      <c r="AD973" s="48">
        <f t="shared" si="256"/>
        <v>9.7874999999999996</v>
      </c>
      <c r="AE973" s="48">
        <f t="shared" si="257"/>
        <v>8.6129999999999995</v>
      </c>
      <c r="AF973" s="46">
        <f t="shared" si="258"/>
        <v>97</v>
      </c>
      <c r="AG973" s="128" t="s">
        <v>3457</v>
      </c>
      <c r="AH973" s="128" t="s">
        <v>3454</v>
      </c>
      <c r="AI973" s="128" t="s">
        <v>3451</v>
      </c>
      <c r="AJ973" s="128" t="s">
        <v>3453</v>
      </c>
      <c r="AK973" s="128" t="s">
        <v>3456</v>
      </c>
      <c r="AL973" s="128" t="s">
        <v>3452</v>
      </c>
      <c r="AM973" s="128" t="s">
        <v>3458</v>
      </c>
      <c r="AN973" s="128" t="s">
        <v>3455</v>
      </c>
      <c r="AO973" s="128" t="s">
        <v>3460</v>
      </c>
      <c r="AP973" s="128" t="s">
        <v>3459</v>
      </c>
      <c r="AQ973" s="191"/>
    </row>
    <row r="974" spans="1:43" s="16" customFormat="1" ht="27.75">
      <c r="A974" s="43">
        <v>967</v>
      </c>
      <c r="B974" s="37" t="s">
        <v>2282</v>
      </c>
      <c r="C974" s="37" t="s">
        <v>2463</v>
      </c>
      <c r="D974" s="45" t="s">
        <v>2464</v>
      </c>
      <c r="E974" s="38">
        <v>25</v>
      </c>
      <c r="F974" s="48">
        <v>10</v>
      </c>
      <c r="G974" s="46">
        <v>30</v>
      </c>
      <c r="H974" s="46" t="s">
        <v>3373</v>
      </c>
      <c r="I974" s="48">
        <v>10</v>
      </c>
      <c r="J974" s="46">
        <v>30</v>
      </c>
      <c r="K974" s="46" t="s">
        <v>3373</v>
      </c>
      <c r="L974" s="84">
        <f t="shared" si="245"/>
        <v>10</v>
      </c>
      <c r="M974" s="38">
        <f t="shared" si="246"/>
        <v>60</v>
      </c>
      <c r="N974" s="38">
        <f t="shared" si="247"/>
        <v>2</v>
      </c>
      <c r="O974" s="38">
        <f t="shared" si="248"/>
        <v>0</v>
      </c>
      <c r="P974" s="48">
        <v>8.81</v>
      </c>
      <c r="Q974" s="46">
        <v>12</v>
      </c>
      <c r="R974" s="46" t="s">
        <v>3373</v>
      </c>
      <c r="S974" s="48">
        <v>2.59</v>
      </c>
      <c r="T974" s="46">
        <v>0</v>
      </c>
      <c r="U974" s="46" t="s">
        <v>3373</v>
      </c>
      <c r="V974" s="48">
        <f t="shared" si="249"/>
        <v>5.7</v>
      </c>
      <c r="W974" s="46">
        <f t="shared" si="250"/>
        <v>12</v>
      </c>
      <c r="X974" s="46">
        <f t="shared" si="251"/>
        <v>2</v>
      </c>
      <c r="Y974" s="46">
        <f t="shared" si="252"/>
        <v>1</v>
      </c>
      <c r="Z974" s="46">
        <f t="shared" si="253"/>
        <v>4</v>
      </c>
      <c r="AA974" s="46">
        <f t="shared" si="254"/>
        <v>1</v>
      </c>
      <c r="AB974" s="46">
        <f t="shared" si="255"/>
        <v>5</v>
      </c>
      <c r="AC974" s="48">
        <f>IF(AB974=0,0.86,IF(AB974=1,0.85,IF(AB974=2,0.84,IF(AB974=3,0.83,IF(AB974=4,0.82,IF(AB974=5,0.81,IF(AB974=6,0.8)))))))</f>
        <v>0.81</v>
      </c>
      <c r="AD974" s="48">
        <f t="shared" si="256"/>
        <v>7.85</v>
      </c>
      <c r="AE974" s="48">
        <f t="shared" si="257"/>
        <v>6.3585000000000003</v>
      </c>
      <c r="AF974" s="46">
        <f t="shared" si="258"/>
        <v>72</v>
      </c>
      <c r="AG974" s="128" t="s">
        <v>3454</v>
      </c>
      <c r="AH974" s="128" t="s">
        <v>3451</v>
      </c>
      <c r="AI974" s="128" t="s">
        <v>3453</v>
      </c>
      <c r="AJ974" s="128" t="s">
        <v>3452</v>
      </c>
      <c r="AK974" s="128" t="s">
        <v>3456</v>
      </c>
      <c r="AL974" s="128" t="s">
        <v>3457</v>
      </c>
      <c r="AM974" s="128" t="s">
        <v>3455</v>
      </c>
      <c r="AN974" s="128" t="s">
        <v>3459</v>
      </c>
      <c r="AO974" s="128" t="s">
        <v>3458</v>
      </c>
      <c r="AP974" s="128" t="s">
        <v>3460</v>
      </c>
      <c r="AQ974" s="191"/>
    </row>
    <row r="975" spans="1:43" s="16" customFormat="1" ht="27.75">
      <c r="A975" s="43">
        <v>968</v>
      </c>
      <c r="B975" s="44" t="s">
        <v>2465</v>
      </c>
      <c r="C975" s="44" t="s">
        <v>1039</v>
      </c>
      <c r="D975" s="45" t="s">
        <v>2466</v>
      </c>
      <c r="E975" s="38">
        <v>25</v>
      </c>
      <c r="F975" s="48">
        <v>13.14</v>
      </c>
      <c r="G975" s="46">
        <v>30</v>
      </c>
      <c r="H975" s="46" t="s">
        <v>3372</v>
      </c>
      <c r="I975" s="48">
        <v>8</v>
      </c>
      <c r="J975" s="46">
        <v>7</v>
      </c>
      <c r="K975" s="46" t="s">
        <v>3372</v>
      </c>
      <c r="L975" s="84">
        <f t="shared" si="245"/>
        <v>10.57</v>
      </c>
      <c r="M975" s="38">
        <f t="shared" si="246"/>
        <v>60</v>
      </c>
      <c r="N975" s="38">
        <f t="shared" si="247"/>
        <v>0</v>
      </c>
      <c r="O975" s="38">
        <f t="shared" si="248"/>
        <v>1</v>
      </c>
      <c r="P975" s="48">
        <v>12.22</v>
      </c>
      <c r="Q975" s="46">
        <v>30</v>
      </c>
      <c r="R975" s="46" t="s">
        <v>3372</v>
      </c>
      <c r="S975" s="48">
        <v>15.63</v>
      </c>
      <c r="T975" s="46">
        <v>30</v>
      </c>
      <c r="U975" s="46" t="s">
        <v>3372</v>
      </c>
      <c r="V975" s="48">
        <f t="shared" si="249"/>
        <v>13.925000000000001</v>
      </c>
      <c r="W975" s="46">
        <f t="shared" si="250"/>
        <v>60</v>
      </c>
      <c r="X975" s="46">
        <f t="shared" si="251"/>
        <v>0</v>
      </c>
      <c r="Y975" s="46">
        <f t="shared" si="252"/>
        <v>0</v>
      </c>
      <c r="Z975" s="46">
        <f t="shared" si="253"/>
        <v>0</v>
      </c>
      <c r="AA975" s="46">
        <f t="shared" si="254"/>
        <v>1</v>
      </c>
      <c r="AB975" s="46">
        <f t="shared" si="255"/>
        <v>1</v>
      </c>
      <c r="AC975" s="48">
        <f t="shared" ref="AC975:AC976" si="259">IF(AB975=0,1,IF(AB975=1,0.99,IF(AB975=2,0.98,IF(AB975=3,0.97,IF(AB975=4,0.96,IF(AB975=5,0.95,IF(AB975=6,0.94)))))))</f>
        <v>0.99</v>
      </c>
      <c r="AD975" s="48">
        <f t="shared" si="256"/>
        <v>12.2475</v>
      </c>
      <c r="AE975" s="48">
        <f t="shared" si="257"/>
        <v>12.125025000000001</v>
      </c>
      <c r="AF975" s="46">
        <f t="shared" si="258"/>
        <v>120</v>
      </c>
      <c r="AG975" s="128" t="s">
        <v>3452</v>
      </c>
      <c r="AH975" s="128" t="s">
        <v>3453</v>
      </c>
      <c r="AI975" s="128" t="s">
        <v>3456</v>
      </c>
      <c r="AJ975" s="128" t="s">
        <v>3455</v>
      </c>
      <c r="AK975" s="128" t="s">
        <v>3454</v>
      </c>
      <c r="AL975" s="128" t="s">
        <v>3451</v>
      </c>
      <c r="AM975" s="128" t="s">
        <v>3460</v>
      </c>
      <c r="AN975" s="128" t="s">
        <v>3458</v>
      </c>
      <c r="AO975" s="128" t="s">
        <v>3457</v>
      </c>
      <c r="AP975" s="128" t="s">
        <v>3459</v>
      </c>
      <c r="AQ975" s="191"/>
    </row>
    <row r="976" spans="1:43" s="16" customFormat="1" ht="27.75">
      <c r="A976" s="43">
        <v>969</v>
      </c>
      <c r="B976" s="44" t="s">
        <v>2467</v>
      </c>
      <c r="C976" s="44" t="s">
        <v>436</v>
      </c>
      <c r="D976" s="45" t="s">
        <v>2468</v>
      </c>
      <c r="E976" s="38">
        <v>25</v>
      </c>
      <c r="F976" s="48">
        <v>10.24</v>
      </c>
      <c r="G976" s="46">
        <v>30</v>
      </c>
      <c r="H976" s="46" t="s">
        <v>3373</v>
      </c>
      <c r="I976" s="48">
        <v>9.76</v>
      </c>
      <c r="J976" s="46">
        <v>24</v>
      </c>
      <c r="K976" s="46" t="s">
        <v>3373</v>
      </c>
      <c r="L976" s="84">
        <f t="shared" si="245"/>
        <v>10</v>
      </c>
      <c r="M976" s="38">
        <f t="shared" si="246"/>
        <v>60</v>
      </c>
      <c r="N976" s="38">
        <f t="shared" si="247"/>
        <v>2</v>
      </c>
      <c r="O976" s="38">
        <f t="shared" si="248"/>
        <v>1</v>
      </c>
      <c r="P976" s="48">
        <v>10.08</v>
      </c>
      <c r="Q976" s="46">
        <v>30</v>
      </c>
      <c r="R976" s="46" t="s">
        <v>3373</v>
      </c>
      <c r="S976" s="48">
        <v>10.96</v>
      </c>
      <c r="T976" s="46">
        <v>30</v>
      </c>
      <c r="U976" s="46" t="s">
        <v>3372</v>
      </c>
      <c r="V976" s="48">
        <f t="shared" si="249"/>
        <v>10.52</v>
      </c>
      <c r="W976" s="46">
        <f t="shared" si="250"/>
        <v>60</v>
      </c>
      <c r="X976" s="46">
        <f t="shared" si="251"/>
        <v>1</v>
      </c>
      <c r="Y976" s="46">
        <f t="shared" si="252"/>
        <v>0</v>
      </c>
      <c r="Z976" s="46">
        <f t="shared" si="253"/>
        <v>3</v>
      </c>
      <c r="AA976" s="46">
        <f t="shared" si="254"/>
        <v>1</v>
      </c>
      <c r="AB976" s="46">
        <f t="shared" si="255"/>
        <v>4</v>
      </c>
      <c r="AC976" s="48">
        <f t="shared" si="259"/>
        <v>0.96</v>
      </c>
      <c r="AD976" s="48">
        <f t="shared" si="256"/>
        <v>10.26</v>
      </c>
      <c r="AE976" s="48">
        <f t="shared" si="257"/>
        <v>9.8495999999999988</v>
      </c>
      <c r="AF976" s="46">
        <f t="shared" si="258"/>
        <v>120</v>
      </c>
      <c r="AG976" s="128" t="s">
        <v>3453</v>
      </c>
      <c r="AH976" s="128" t="s">
        <v>3451</v>
      </c>
      <c r="AI976" s="128" t="s">
        <v>3456</v>
      </c>
      <c r="AJ976" s="128" t="s">
        <v>3455</v>
      </c>
      <c r="AK976" s="128" t="s">
        <v>3452</v>
      </c>
      <c r="AL976" s="128" t="s">
        <v>3454</v>
      </c>
      <c r="AM976" s="128" t="s">
        <v>3457</v>
      </c>
      <c r="AN976" s="128" t="s">
        <v>3460</v>
      </c>
      <c r="AO976" s="128" t="s">
        <v>3459</v>
      </c>
      <c r="AP976" s="128" t="s">
        <v>3458</v>
      </c>
      <c r="AQ976" s="191"/>
    </row>
    <row r="977" spans="1:43" s="16" customFormat="1" ht="27.75">
      <c r="A977" s="43">
        <v>970</v>
      </c>
      <c r="B977" s="37" t="s">
        <v>3500</v>
      </c>
      <c r="C977" s="37" t="s">
        <v>2469</v>
      </c>
      <c r="D977" s="38" t="s">
        <v>2470</v>
      </c>
      <c r="E977" s="38">
        <v>25</v>
      </c>
      <c r="F977" s="48">
        <v>9.5299999999999994</v>
      </c>
      <c r="G977" s="46">
        <v>16</v>
      </c>
      <c r="H977" s="46" t="s">
        <v>3373</v>
      </c>
      <c r="I977" s="48">
        <v>11.76</v>
      </c>
      <c r="J977" s="46">
        <v>30</v>
      </c>
      <c r="K977" s="46" t="s">
        <v>3372</v>
      </c>
      <c r="L977" s="84">
        <f t="shared" si="245"/>
        <v>10.645</v>
      </c>
      <c r="M977" s="38">
        <f t="shared" si="246"/>
        <v>60</v>
      </c>
      <c r="N977" s="38">
        <f t="shared" si="247"/>
        <v>1</v>
      </c>
      <c r="O977" s="38">
        <f t="shared" si="248"/>
        <v>1</v>
      </c>
      <c r="P977" s="48">
        <v>11.99</v>
      </c>
      <c r="Q977" s="46">
        <v>30</v>
      </c>
      <c r="R977" s="46" t="s">
        <v>3372</v>
      </c>
      <c r="S977" s="48">
        <v>11.99</v>
      </c>
      <c r="T977" s="46">
        <v>30</v>
      </c>
      <c r="U977" s="46" t="s">
        <v>3372</v>
      </c>
      <c r="V977" s="48">
        <f t="shared" si="249"/>
        <v>11.99</v>
      </c>
      <c r="W977" s="46">
        <f t="shared" si="250"/>
        <v>60</v>
      </c>
      <c r="X977" s="46">
        <f t="shared" si="251"/>
        <v>0</v>
      </c>
      <c r="Y977" s="46">
        <f t="shared" si="252"/>
        <v>0</v>
      </c>
      <c r="Z977" s="46">
        <f t="shared" si="253"/>
        <v>1</v>
      </c>
      <c r="AA977" s="46">
        <f t="shared" si="254"/>
        <v>1</v>
      </c>
      <c r="AB977" s="46">
        <f t="shared" si="255"/>
        <v>2</v>
      </c>
      <c r="AC977" s="48">
        <f>IF(AB977=0,0.93,IF(AB977=1,0.92,IF(AB977=2,0.91,IF(AB977=3,0.9,IF(AB977=4,0.89,IF(AB977=5,0.88,IF(AB977=6,0.87)))))))</f>
        <v>0.91</v>
      </c>
      <c r="AD977" s="48">
        <f t="shared" si="256"/>
        <v>11.317499999999999</v>
      </c>
      <c r="AE977" s="48">
        <f t="shared" si="257"/>
        <v>10.298924999999999</v>
      </c>
      <c r="AF977" s="46">
        <f t="shared" si="258"/>
        <v>120</v>
      </c>
      <c r="AG977" s="128" t="s">
        <v>3456</v>
      </c>
      <c r="AH977" s="128" t="s">
        <v>3457</v>
      </c>
      <c r="AI977" s="128" t="s">
        <v>3455</v>
      </c>
      <c r="AJ977" s="128" t="s">
        <v>3452</v>
      </c>
      <c r="AK977" s="128" t="s">
        <v>3454</v>
      </c>
      <c r="AL977" s="128" t="s">
        <v>3451</v>
      </c>
      <c r="AM977" s="128" t="s">
        <v>3460</v>
      </c>
      <c r="AN977" s="128" t="s">
        <v>3453</v>
      </c>
      <c r="AO977" s="128" t="s">
        <v>3459</v>
      </c>
      <c r="AP977" s="128" t="s">
        <v>3458</v>
      </c>
      <c r="AQ977" s="191"/>
    </row>
    <row r="978" spans="1:43" s="16" customFormat="1" ht="27.75">
      <c r="A978" s="43">
        <v>971</v>
      </c>
      <c r="B978" s="44" t="s">
        <v>2471</v>
      </c>
      <c r="C978" s="44" t="s">
        <v>2472</v>
      </c>
      <c r="D978" s="45" t="s">
        <v>2473</v>
      </c>
      <c r="E978" s="38">
        <v>25</v>
      </c>
      <c r="F978" s="48">
        <v>10</v>
      </c>
      <c r="G978" s="46">
        <v>30</v>
      </c>
      <c r="H978" s="46" t="s">
        <v>3373</v>
      </c>
      <c r="I978" s="48">
        <v>10</v>
      </c>
      <c r="J978" s="46">
        <v>30</v>
      </c>
      <c r="K978" s="46" t="s">
        <v>3373</v>
      </c>
      <c r="L978" s="84">
        <f t="shared" si="245"/>
        <v>10</v>
      </c>
      <c r="M978" s="38">
        <f t="shared" si="246"/>
        <v>60</v>
      </c>
      <c r="N978" s="38">
        <f t="shared" si="247"/>
        <v>2</v>
      </c>
      <c r="O978" s="38">
        <f t="shared" si="248"/>
        <v>0</v>
      </c>
      <c r="P978" s="48">
        <v>12.31</v>
      </c>
      <c r="Q978" s="46">
        <v>30</v>
      </c>
      <c r="R978" s="46" t="s">
        <v>3372</v>
      </c>
      <c r="S978" s="48">
        <v>10.95</v>
      </c>
      <c r="T978" s="46">
        <v>30</v>
      </c>
      <c r="U978" s="46" t="s">
        <v>3372</v>
      </c>
      <c r="V978" s="48">
        <f t="shared" si="249"/>
        <v>11.629999999999999</v>
      </c>
      <c r="W978" s="46">
        <f t="shared" si="250"/>
        <v>60</v>
      </c>
      <c r="X978" s="46">
        <f t="shared" si="251"/>
        <v>0</v>
      </c>
      <c r="Y978" s="46">
        <f t="shared" si="252"/>
        <v>0</v>
      </c>
      <c r="Z978" s="46">
        <f t="shared" si="253"/>
        <v>2</v>
      </c>
      <c r="AA978" s="46">
        <f t="shared" si="254"/>
        <v>0</v>
      </c>
      <c r="AB978" s="46">
        <f t="shared" si="255"/>
        <v>2</v>
      </c>
      <c r="AC978" s="48">
        <f>IF(AB978=0,1,IF(AB978=1,0.99,IF(AB978=2,0.98,IF(AB978=3,0.97,IF(AB978=4,0.96,IF(AB978=5,0.95,IF(AB978=6,0.94)))))))</f>
        <v>0.98</v>
      </c>
      <c r="AD978" s="48">
        <f t="shared" si="256"/>
        <v>10.815</v>
      </c>
      <c r="AE978" s="48">
        <f t="shared" si="257"/>
        <v>10.598699999999999</v>
      </c>
      <c r="AF978" s="46">
        <f t="shared" si="258"/>
        <v>120</v>
      </c>
      <c r="AG978" s="128" t="s">
        <v>3451</v>
      </c>
      <c r="AH978" s="128" t="s">
        <v>3456</v>
      </c>
      <c r="AI978" s="128" t="s">
        <v>3452</v>
      </c>
      <c r="AJ978" s="128" t="s">
        <v>3453</v>
      </c>
      <c r="AK978" s="128" t="s">
        <v>3455</v>
      </c>
      <c r="AL978" s="128" t="s">
        <v>3457</v>
      </c>
      <c r="AM978" s="128" t="s">
        <v>3454</v>
      </c>
      <c r="AN978" s="128" t="s">
        <v>3460</v>
      </c>
      <c r="AO978" s="128" t="s">
        <v>3458</v>
      </c>
      <c r="AP978" s="128" t="s">
        <v>3459</v>
      </c>
      <c r="AQ978" s="191"/>
    </row>
    <row r="979" spans="1:43" s="16" customFormat="1" ht="27.75">
      <c r="A979" s="43">
        <v>972</v>
      </c>
      <c r="B979" s="37" t="s">
        <v>2474</v>
      </c>
      <c r="C979" s="37" t="s">
        <v>1555</v>
      </c>
      <c r="D979" s="45" t="s">
        <v>2475</v>
      </c>
      <c r="E979" s="38">
        <v>25</v>
      </c>
      <c r="F979" s="48">
        <v>10</v>
      </c>
      <c r="G979" s="46">
        <v>30</v>
      </c>
      <c r="H979" s="46" t="s">
        <v>3373</v>
      </c>
      <c r="I979" s="48">
        <v>10.59</v>
      </c>
      <c r="J979" s="46">
        <v>30</v>
      </c>
      <c r="K979" s="46" t="s">
        <v>3373</v>
      </c>
      <c r="L979" s="84">
        <f t="shared" si="245"/>
        <v>10.295</v>
      </c>
      <c r="M979" s="38">
        <f t="shared" si="246"/>
        <v>60</v>
      </c>
      <c r="N979" s="38">
        <f t="shared" si="247"/>
        <v>2</v>
      </c>
      <c r="O979" s="38">
        <f t="shared" si="248"/>
        <v>0</v>
      </c>
      <c r="P979" s="48">
        <v>10.71</v>
      </c>
      <c r="Q979" s="46">
        <v>30</v>
      </c>
      <c r="R979" s="46" t="s">
        <v>3372</v>
      </c>
      <c r="S979" s="48">
        <v>12.83</v>
      </c>
      <c r="T979" s="46">
        <v>30</v>
      </c>
      <c r="U979" s="46" t="s">
        <v>3372</v>
      </c>
      <c r="V979" s="48">
        <f t="shared" si="249"/>
        <v>11.77</v>
      </c>
      <c r="W979" s="46">
        <f t="shared" si="250"/>
        <v>60</v>
      </c>
      <c r="X979" s="46">
        <f t="shared" si="251"/>
        <v>0</v>
      </c>
      <c r="Y979" s="46">
        <f t="shared" si="252"/>
        <v>0</v>
      </c>
      <c r="Z979" s="46">
        <f t="shared" si="253"/>
        <v>2</v>
      </c>
      <c r="AA979" s="46">
        <f t="shared" si="254"/>
        <v>0</v>
      </c>
      <c r="AB979" s="46">
        <f t="shared" si="255"/>
        <v>2</v>
      </c>
      <c r="AC979" s="48">
        <f>IF(AB979=0,0.93,IF(AB979=1,0.92,IF(AB979=2,0.91,IF(AB979=3,0.9,IF(AB979=4,0.89,IF(AB979=5,0.88,IF(AB979=6,0.87)))))))</f>
        <v>0.91</v>
      </c>
      <c r="AD979" s="48">
        <f t="shared" si="256"/>
        <v>11.032499999999999</v>
      </c>
      <c r="AE979" s="48">
        <f t="shared" si="257"/>
        <v>10.039574999999999</v>
      </c>
      <c r="AF979" s="46">
        <f t="shared" si="258"/>
        <v>120</v>
      </c>
      <c r="AG979" s="128" t="s">
        <v>3457</v>
      </c>
      <c r="AH979" s="128" t="s">
        <v>3455</v>
      </c>
      <c r="AI979" s="128" t="s">
        <v>3453</v>
      </c>
      <c r="AJ979" s="128" t="s">
        <v>3451</v>
      </c>
      <c r="AK979" s="128" t="s">
        <v>3454</v>
      </c>
      <c r="AL979" s="128" t="s">
        <v>3452</v>
      </c>
      <c r="AM979" s="128" t="s">
        <v>3456</v>
      </c>
      <c r="AN979" s="128" t="s">
        <v>3459</v>
      </c>
      <c r="AO979" s="128" t="s">
        <v>3460</v>
      </c>
      <c r="AP979" s="128" t="s">
        <v>3458</v>
      </c>
      <c r="AQ979" s="191"/>
    </row>
    <row r="980" spans="1:43" s="16" customFormat="1" ht="27.75">
      <c r="A980" s="43">
        <v>973</v>
      </c>
      <c r="B980" s="44" t="s">
        <v>2476</v>
      </c>
      <c r="C980" s="44" t="s">
        <v>3501</v>
      </c>
      <c r="D980" s="45" t="s">
        <v>2477</v>
      </c>
      <c r="E980" s="38">
        <v>25</v>
      </c>
      <c r="F980" s="48">
        <v>10</v>
      </c>
      <c r="G980" s="46">
        <v>30</v>
      </c>
      <c r="H980" s="46" t="s">
        <v>3373</v>
      </c>
      <c r="I980" s="48">
        <v>10</v>
      </c>
      <c r="J980" s="46">
        <v>30</v>
      </c>
      <c r="K980" s="46" t="s">
        <v>3373</v>
      </c>
      <c r="L980" s="84">
        <f t="shared" si="245"/>
        <v>10</v>
      </c>
      <c r="M980" s="38">
        <f t="shared" si="246"/>
        <v>60</v>
      </c>
      <c r="N980" s="38">
        <f t="shared" si="247"/>
        <v>2</v>
      </c>
      <c r="O980" s="38">
        <f t="shared" si="248"/>
        <v>0</v>
      </c>
      <c r="P980" s="48">
        <v>7.34</v>
      </c>
      <c r="Q980" s="46">
        <v>10</v>
      </c>
      <c r="R980" s="46" t="s">
        <v>3373</v>
      </c>
      <c r="S980" s="48">
        <v>10.66</v>
      </c>
      <c r="T980" s="46">
        <v>30</v>
      </c>
      <c r="U980" s="46" t="s">
        <v>3372</v>
      </c>
      <c r="V980" s="48">
        <f t="shared" si="249"/>
        <v>9</v>
      </c>
      <c r="W980" s="46">
        <f t="shared" si="250"/>
        <v>40</v>
      </c>
      <c r="X980" s="46">
        <f t="shared" si="251"/>
        <v>1</v>
      </c>
      <c r="Y980" s="46">
        <f t="shared" si="252"/>
        <v>1</v>
      </c>
      <c r="Z980" s="46">
        <f t="shared" si="253"/>
        <v>3</v>
      </c>
      <c r="AA980" s="46">
        <f t="shared" si="254"/>
        <v>1</v>
      </c>
      <c r="AB980" s="46">
        <f t="shared" si="255"/>
        <v>4</v>
      </c>
      <c r="AC980" s="48">
        <f t="shared" ref="AC980:AC982" si="260">IF(AB980=0,1,IF(AB980=1,0.99,IF(AB980=2,0.98,IF(AB980=3,0.97,IF(AB980=4,0.96,IF(AB980=5,0.95,IF(AB980=6,0.94)))))))</f>
        <v>0.96</v>
      </c>
      <c r="AD980" s="48">
        <f t="shared" si="256"/>
        <v>9.5</v>
      </c>
      <c r="AE980" s="48">
        <f t="shared" si="257"/>
        <v>9.1199999999999992</v>
      </c>
      <c r="AF980" s="46">
        <f t="shared" si="258"/>
        <v>100</v>
      </c>
      <c r="AG980" s="128" t="s">
        <v>3460</v>
      </c>
      <c r="AH980" s="128" t="s">
        <v>3457</v>
      </c>
      <c r="AI980" s="128" t="s">
        <v>3458</v>
      </c>
      <c r="AJ980" s="128" t="s">
        <v>3459</v>
      </c>
      <c r="AK980" s="128" t="s">
        <v>3455</v>
      </c>
      <c r="AL980" s="128" t="s">
        <v>3452</v>
      </c>
      <c r="AM980" s="128" t="s">
        <v>3451</v>
      </c>
      <c r="AN980" s="128" t="s">
        <v>3456</v>
      </c>
      <c r="AO980" s="128" t="s">
        <v>3454</v>
      </c>
      <c r="AP980" s="128" t="s">
        <v>3453</v>
      </c>
      <c r="AQ980" s="191"/>
    </row>
    <row r="981" spans="1:43" s="16" customFormat="1" ht="27.75">
      <c r="A981" s="43">
        <v>974</v>
      </c>
      <c r="B981" s="37" t="s">
        <v>2478</v>
      </c>
      <c r="C981" s="136" t="s">
        <v>2283</v>
      </c>
      <c r="D981" s="38" t="s">
        <v>2479</v>
      </c>
      <c r="E981" s="38">
        <v>25</v>
      </c>
      <c r="F981" s="48">
        <v>11.27</v>
      </c>
      <c r="G981" s="46">
        <v>30</v>
      </c>
      <c r="H981" s="46" t="s">
        <v>3372</v>
      </c>
      <c r="I981" s="48">
        <v>10.029999999999999</v>
      </c>
      <c r="J981" s="46">
        <v>30</v>
      </c>
      <c r="K981" s="46" t="s">
        <v>3372</v>
      </c>
      <c r="L981" s="84">
        <f t="shared" si="245"/>
        <v>10.649999999999999</v>
      </c>
      <c r="M981" s="38">
        <f t="shared" si="246"/>
        <v>60</v>
      </c>
      <c r="N981" s="38">
        <f t="shared" si="247"/>
        <v>0</v>
      </c>
      <c r="O981" s="38">
        <f t="shared" si="248"/>
        <v>0</v>
      </c>
      <c r="P981" s="48">
        <v>10.56</v>
      </c>
      <c r="Q981" s="46">
        <v>30</v>
      </c>
      <c r="R981" s="46" t="s">
        <v>3373</v>
      </c>
      <c r="S981" s="48">
        <v>10.220000000000001</v>
      </c>
      <c r="T981" s="46">
        <v>30</v>
      </c>
      <c r="U981" s="46" t="s">
        <v>3372</v>
      </c>
      <c r="V981" s="48">
        <f t="shared" si="249"/>
        <v>10.39</v>
      </c>
      <c r="W981" s="46">
        <f t="shared" si="250"/>
        <v>60</v>
      </c>
      <c r="X981" s="46">
        <f t="shared" si="251"/>
        <v>1</v>
      </c>
      <c r="Y981" s="46">
        <f t="shared" si="252"/>
        <v>0</v>
      </c>
      <c r="Z981" s="46">
        <f t="shared" si="253"/>
        <v>1</v>
      </c>
      <c r="AA981" s="46">
        <f t="shared" si="254"/>
        <v>0</v>
      </c>
      <c r="AB981" s="46">
        <f t="shared" si="255"/>
        <v>1</v>
      </c>
      <c r="AC981" s="48">
        <f t="shared" si="260"/>
        <v>0.99</v>
      </c>
      <c r="AD981" s="48">
        <f t="shared" si="256"/>
        <v>10.52</v>
      </c>
      <c r="AE981" s="48">
        <f t="shared" si="257"/>
        <v>10.4148</v>
      </c>
      <c r="AF981" s="46">
        <f t="shared" si="258"/>
        <v>120</v>
      </c>
      <c r="AG981" s="128" t="s">
        <v>3456</v>
      </c>
      <c r="AH981" s="128" t="s">
        <v>3451</v>
      </c>
      <c r="AI981" s="128" t="s">
        <v>3460</v>
      </c>
      <c r="AJ981" s="128" t="s">
        <v>3457</v>
      </c>
      <c r="AK981" s="128" t="s">
        <v>3453</v>
      </c>
      <c r="AL981" s="128" t="s">
        <v>3452</v>
      </c>
      <c r="AM981" s="128" t="s">
        <v>3454</v>
      </c>
      <c r="AN981" s="128" t="s">
        <v>3455</v>
      </c>
      <c r="AO981" s="128" t="s">
        <v>3459</v>
      </c>
      <c r="AP981" s="128" t="s">
        <v>3458</v>
      </c>
      <c r="AQ981" s="191"/>
    </row>
    <row r="982" spans="1:43" s="16" customFormat="1" ht="27.75">
      <c r="A982" s="43">
        <v>975</v>
      </c>
      <c r="B982" s="37" t="s">
        <v>2203</v>
      </c>
      <c r="C982" s="37" t="s">
        <v>1681</v>
      </c>
      <c r="D982" s="38" t="s">
        <v>2480</v>
      </c>
      <c r="E982" s="38">
        <v>25</v>
      </c>
      <c r="F982" s="48">
        <v>10.85</v>
      </c>
      <c r="G982" s="46">
        <v>30</v>
      </c>
      <c r="H982" s="46" t="s">
        <v>3372</v>
      </c>
      <c r="I982" s="48">
        <v>10.34</v>
      </c>
      <c r="J982" s="46">
        <v>30</v>
      </c>
      <c r="K982" s="46" t="s">
        <v>3372</v>
      </c>
      <c r="L982" s="84">
        <f t="shared" si="245"/>
        <v>10.594999999999999</v>
      </c>
      <c r="M982" s="38">
        <f t="shared" si="246"/>
        <v>60</v>
      </c>
      <c r="N982" s="38">
        <f t="shared" si="247"/>
        <v>0</v>
      </c>
      <c r="O982" s="38">
        <f t="shared" si="248"/>
        <v>0</v>
      </c>
      <c r="P982" s="48">
        <v>10.42</v>
      </c>
      <c r="Q982" s="46">
        <v>30</v>
      </c>
      <c r="R982" s="46" t="s">
        <v>3372</v>
      </c>
      <c r="S982" s="48">
        <v>11.1</v>
      </c>
      <c r="T982" s="46">
        <v>30</v>
      </c>
      <c r="U982" s="46" t="s">
        <v>3372</v>
      </c>
      <c r="V982" s="48">
        <f t="shared" si="249"/>
        <v>10.76</v>
      </c>
      <c r="W982" s="46">
        <f t="shared" si="250"/>
        <v>60</v>
      </c>
      <c r="X982" s="46">
        <f t="shared" si="251"/>
        <v>0</v>
      </c>
      <c r="Y982" s="46">
        <f t="shared" si="252"/>
        <v>0</v>
      </c>
      <c r="Z982" s="46">
        <f t="shared" si="253"/>
        <v>0</v>
      </c>
      <c r="AA982" s="46">
        <f t="shared" si="254"/>
        <v>0</v>
      </c>
      <c r="AB982" s="46">
        <f t="shared" si="255"/>
        <v>0</v>
      </c>
      <c r="AC982" s="48">
        <f t="shared" si="260"/>
        <v>1</v>
      </c>
      <c r="AD982" s="48">
        <f t="shared" si="256"/>
        <v>10.677499999999998</v>
      </c>
      <c r="AE982" s="48">
        <f t="shared" si="257"/>
        <v>10.677499999999998</v>
      </c>
      <c r="AF982" s="46">
        <f t="shared" si="258"/>
        <v>120</v>
      </c>
      <c r="AG982" s="128" t="s">
        <v>3453</v>
      </c>
      <c r="AH982" s="128" t="s">
        <v>3451</v>
      </c>
      <c r="AI982" s="128" t="s">
        <v>3455</v>
      </c>
      <c r="AJ982" s="128" t="s">
        <v>3452</v>
      </c>
      <c r="AK982" s="128" t="s">
        <v>3454</v>
      </c>
      <c r="AL982" s="128" t="s">
        <v>3456</v>
      </c>
      <c r="AM982" s="128" t="s">
        <v>3457</v>
      </c>
      <c r="AN982" s="128" t="s">
        <v>3460</v>
      </c>
      <c r="AO982" s="128" t="s">
        <v>3458</v>
      </c>
      <c r="AP982" s="128" t="s">
        <v>3459</v>
      </c>
      <c r="AQ982" s="191"/>
    </row>
    <row r="983" spans="1:43" s="16" customFormat="1" ht="27.75">
      <c r="A983" s="43">
        <v>976</v>
      </c>
      <c r="B983" s="44" t="s">
        <v>2481</v>
      </c>
      <c r="C983" s="44" t="s">
        <v>2379</v>
      </c>
      <c r="D983" s="45" t="s">
        <v>2482</v>
      </c>
      <c r="E983" s="38">
        <v>25</v>
      </c>
      <c r="F983" s="48">
        <v>13.81</v>
      </c>
      <c r="G983" s="46">
        <v>30</v>
      </c>
      <c r="H983" s="46" t="s">
        <v>3372</v>
      </c>
      <c r="I983" s="48">
        <v>14.67</v>
      </c>
      <c r="J983" s="46">
        <v>30</v>
      </c>
      <c r="K983" s="46" t="s">
        <v>3372</v>
      </c>
      <c r="L983" s="84">
        <f t="shared" si="245"/>
        <v>14.24</v>
      </c>
      <c r="M983" s="38">
        <f t="shared" si="246"/>
        <v>60</v>
      </c>
      <c r="N983" s="38">
        <f t="shared" si="247"/>
        <v>0</v>
      </c>
      <c r="O983" s="38">
        <f t="shared" si="248"/>
        <v>0</v>
      </c>
      <c r="P983" s="48">
        <v>12.99</v>
      </c>
      <c r="Q983" s="46">
        <v>30</v>
      </c>
      <c r="R983" s="46" t="s">
        <v>3372</v>
      </c>
      <c r="S983" s="48">
        <v>15.43</v>
      </c>
      <c r="T983" s="46">
        <v>30</v>
      </c>
      <c r="U983" s="46" t="s">
        <v>3372</v>
      </c>
      <c r="V983" s="48">
        <f t="shared" si="249"/>
        <v>14.21</v>
      </c>
      <c r="W983" s="46">
        <f t="shared" si="250"/>
        <v>60</v>
      </c>
      <c r="X983" s="46">
        <f t="shared" si="251"/>
        <v>0</v>
      </c>
      <c r="Y983" s="46">
        <f t="shared" si="252"/>
        <v>0</v>
      </c>
      <c r="Z983" s="46">
        <f t="shared" si="253"/>
        <v>0</v>
      </c>
      <c r="AA983" s="46">
        <f t="shared" si="254"/>
        <v>0</v>
      </c>
      <c r="AB983" s="46">
        <f t="shared" si="255"/>
        <v>0</v>
      </c>
      <c r="AC983" s="48">
        <f>IF(AB983=0,0.93,IF(AB983=1,0.92,IF(AB983=2,0.91,IF(AB983=3,0.9,IF(AB983=4,0.89,IF(AB983=5,0.88,IF(AB983=6,0.87)))))))</f>
        <v>0.93</v>
      </c>
      <c r="AD983" s="48">
        <f t="shared" si="256"/>
        <v>14.225000000000001</v>
      </c>
      <c r="AE983" s="48">
        <f t="shared" si="257"/>
        <v>13.229250000000002</v>
      </c>
      <c r="AF983" s="46">
        <f t="shared" si="258"/>
        <v>120</v>
      </c>
      <c r="AG983" s="128" t="s">
        <v>3451</v>
      </c>
      <c r="AH983" s="128" t="s">
        <v>3453</v>
      </c>
      <c r="AI983" s="128" t="s">
        <v>3456</v>
      </c>
      <c r="AJ983" s="128" t="s">
        <v>3457</v>
      </c>
      <c r="AK983" s="128" t="s">
        <v>3452</v>
      </c>
      <c r="AL983" s="128" t="s">
        <v>3454</v>
      </c>
      <c r="AM983" s="128" t="s">
        <v>3455</v>
      </c>
      <c r="AN983" s="128" t="s">
        <v>3460</v>
      </c>
      <c r="AO983" s="128" t="s">
        <v>3459</v>
      </c>
      <c r="AP983" s="128" t="s">
        <v>3458</v>
      </c>
      <c r="AQ983" s="191"/>
    </row>
    <row r="984" spans="1:43" s="16" customFormat="1" ht="27.75">
      <c r="A984" s="43">
        <v>977</v>
      </c>
      <c r="B984" s="37" t="s">
        <v>2566</v>
      </c>
      <c r="C984" s="37" t="s">
        <v>3413</v>
      </c>
      <c r="D984" s="38" t="s">
        <v>2483</v>
      </c>
      <c r="E984" s="38">
        <v>25</v>
      </c>
      <c r="F984" s="48">
        <v>12.65</v>
      </c>
      <c r="G984" s="46">
        <v>30</v>
      </c>
      <c r="H984" s="46" t="s">
        <v>3372</v>
      </c>
      <c r="I984" s="48">
        <v>11.51</v>
      </c>
      <c r="J984" s="46">
        <v>30</v>
      </c>
      <c r="K984" s="46" t="s">
        <v>3373</v>
      </c>
      <c r="L984" s="84">
        <f t="shared" si="245"/>
        <v>12.08</v>
      </c>
      <c r="M984" s="38">
        <f t="shared" si="246"/>
        <v>60</v>
      </c>
      <c r="N984" s="38">
        <f t="shared" si="247"/>
        <v>1</v>
      </c>
      <c r="O984" s="38">
        <f t="shared" si="248"/>
        <v>0</v>
      </c>
      <c r="P984" s="48">
        <v>11.01</v>
      </c>
      <c r="Q984" s="46">
        <v>30</v>
      </c>
      <c r="R984" s="46" t="s">
        <v>3372</v>
      </c>
      <c r="S984" s="48">
        <v>12.01</v>
      </c>
      <c r="T984" s="46">
        <v>30</v>
      </c>
      <c r="U984" s="46" t="s">
        <v>3372</v>
      </c>
      <c r="V984" s="48">
        <f t="shared" si="249"/>
        <v>11.51</v>
      </c>
      <c r="W984" s="46">
        <f t="shared" si="250"/>
        <v>60</v>
      </c>
      <c r="X984" s="46">
        <f t="shared" si="251"/>
        <v>0</v>
      </c>
      <c r="Y984" s="46">
        <f t="shared" si="252"/>
        <v>0</v>
      </c>
      <c r="Z984" s="46">
        <f t="shared" si="253"/>
        <v>1</v>
      </c>
      <c r="AA984" s="46">
        <f t="shared" si="254"/>
        <v>0</v>
      </c>
      <c r="AB984" s="46">
        <f t="shared" si="255"/>
        <v>1</v>
      </c>
      <c r="AC984" s="48">
        <f>IF(AB984=0,1,IF(AB984=1,0.99,IF(AB984=2,0.98,IF(AB984=3,0.97,IF(AB984=4,0.96,IF(AB984=5,0.95,IF(AB984=6,0.94)))))))</f>
        <v>0.99</v>
      </c>
      <c r="AD984" s="48">
        <f t="shared" si="256"/>
        <v>11.795</v>
      </c>
      <c r="AE984" s="48">
        <f t="shared" si="257"/>
        <v>11.677049999999999</v>
      </c>
      <c r="AF984" s="46">
        <f t="shared" si="258"/>
        <v>120</v>
      </c>
      <c r="AG984" s="128" t="s">
        <v>3453</v>
      </c>
      <c r="AH984" s="128" t="s">
        <v>3451</v>
      </c>
      <c r="AI984" s="128" t="s">
        <v>3452</v>
      </c>
      <c r="AJ984" s="128" t="s">
        <v>3456</v>
      </c>
      <c r="AK984" s="128" t="s">
        <v>3457</v>
      </c>
      <c r="AL984" s="128" t="s">
        <v>3455</v>
      </c>
      <c r="AM984" s="128" t="s">
        <v>3454</v>
      </c>
      <c r="AN984" s="128" t="s">
        <v>3458</v>
      </c>
      <c r="AO984" s="128" t="s">
        <v>3460</v>
      </c>
      <c r="AP984" s="128" t="s">
        <v>3459</v>
      </c>
      <c r="AQ984" s="191"/>
    </row>
    <row r="985" spans="1:43" s="16" customFormat="1" ht="27.75">
      <c r="A985" s="43">
        <v>978</v>
      </c>
      <c r="B985" s="75" t="s">
        <v>2484</v>
      </c>
      <c r="C985" s="75" t="s">
        <v>3414</v>
      </c>
      <c r="D985" s="38" t="s">
        <v>2485</v>
      </c>
      <c r="E985" s="38">
        <v>25</v>
      </c>
      <c r="F985" s="48">
        <v>11.1</v>
      </c>
      <c r="G985" s="46">
        <v>30</v>
      </c>
      <c r="H985" s="46" t="s">
        <v>3372</v>
      </c>
      <c r="I985" s="48">
        <v>9.02</v>
      </c>
      <c r="J985" s="46">
        <v>4</v>
      </c>
      <c r="K985" s="46" t="s">
        <v>3372</v>
      </c>
      <c r="L985" s="84">
        <f t="shared" si="245"/>
        <v>10.059999999999999</v>
      </c>
      <c r="M985" s="38">
        <f t="shared" si="246"/>
        <v>60</v>
      </c>
      <c r="N985" s="38">
        <f t="shared" si="247"/>
        <v>0</v>
      </c>
      <c r="O985" s="38">
        <f t="shared" si="248"/>
        <v>1</v>
      </c>
      <c r="P985" s="48">
        <v>9.91</v>
      </c>
      <c r="Q985" s="46">
        <v>18</v>
      </c>
      <c r="R985" s="46" t="s">
        <v>3373</v>
      </c>
      <c r="S985" s="48">
        <v>12.79</v>
      </c>
      <c r="T985" s="46">
        <v>30</v>
      </c>
      <c r="U985" s="46" t="s">
        <v>3372</v>
      </c>
      <c r="V985" s="48">
        <f t="shared" si="249"/>
        <v>11.35</v>
      </c>
      <c r="W985" s="46">
        <f t="shared" si="250"/>
        <v>60</v>
      </c>
      <c r="X985" s="46">
        <f t="shared" si="251"/>
        <v>1</v>
      </c>
      <c r="Y985" s="46">
        <f t="shared" si="252"/>
        <v>1</v>
      </c>
      <c r="Z985" s="46">
        <f t="shared" si="253"/>
        <v>1</v>
      </c>
      <c r="AA985" s="46">
        <f t="shared" si="254"/>
        <v>2</v>
      </c>
      <c r="AB985" s="46">
        <f t="shared" si="255"/>
        <v>3</v>
      </c>
      <c r="AC985" s="48">
        <f>IF(AB985=0,1,IF(AB985=1,0.99,IF(AB985=2,0.98,IF(AB985=3,0.97,IF(AB985=4,0.96,IF(AB985=5,0.95,IF(AB985=6,0.94)))))))</f>
        <v>0.97</v>
      </c>
      <c r="AD985" s="48">
        <f t="shared" si="256"/>
        <v>10.704999999999998</v>
      </c>
      <c r="AE985" s="48">
        <f t="shared" si="257"/>
        <v>10.383849999999999</v>
      </c>
      <c r="AF985" s="46">
        <f t="shared" si="258"/>
        <v>120</v>
      </c>
      <c r="AG985" s="128" t="s">
        <v>3451</v>
      </c>
      <c r="AH985" s="128" t="s">
        <v>3453</v>
      </c>
      <c r="AI985" s="128" t="s">
        <v>3457</v>
      </c>
      <c r="AJ985" s="128" t="s">
        <v>3452</v>
      </c>
      <c r="AK985" s="128" t="s">
        <v>3456</v>
      </c>
      <c r="AL985" s="128" t="s">
        <v>3455</v>
      </c>
      <c r="AM985" s="128" t="s">
        <v>3454</v>
      </c>
      <c r="AN985" s="128" t="s">
        <v>3460</v>
      </c>
      <c r="AO985" s="128" t="s">
        <v>3458</v>
      </c>
      <c r="AP985" s="128" t="s">
        <v>3459</v>
      </c>
      <c r="AQ985" s="191"/>
    </row>
    <row r="986" spans="1:43" s="16" customFormat="1" ht="27.75">
      <c r="A986" s="43">
        <v>979</v>
      </c>
      <c r="B986" s="44" t="s">
        <v>2486</v>
      </c>
      <c r="C986" s="44" t="s">
        <v>2487</v>
      </c>
      <c r="D986" s="45" t="s">
        <v>2488</v>
      </c>
      <c r="E986" s="38">
        <v>25</v>
      </c>
      <c r="F986" s="48">
        <v>11.31</v>
      </c>
      <c r="G986" s="46">
        <v>30</v>
      </c>
      <c r="H986" s="46" t="s">
        <v>3372</v>
      </c>
      <c r="I986" s="48">
        <v>8.77</v>
      </c>
      <c r="J986" s="46">
        <v>14</v>
      </c>
      <c r="K986" s="46" t="s">
        <v>3373</v>
      </c>
      <c r="L986" s="84">
        <f t="shared" si="245"/>
        <v>10.039999999999999</v>
      </c>
      <c r="M986" s="38">
        <f t="shared" si="246"/>
        <v>60</v>
      </c>
      <c r="N986" s="38">
        <f t="shared" si="247"/>
        <v>1</v>
      </c>
      <c r="O986" s="38">
        <f t="shared" si="248"/>
        <v>1</v>
      </c>
      <c r="P986" s="48">
        <v>8.0399999999999991</v>
      </c>
      <c r="Q986" s="46">
        <v>5</v>
      </c>
      <c r="R986" s="46" t="s">
        <v>3373</v>
      </c>
      <c r="S986" s="48">
        <v>11.38</v>
      </c>
      <c r="T986" s="46">
        <v>30</v>
      </c>
      <c r="U986" s="46" t="s">
        <v>3373</v>
      </c>
      <c r="V986" s="48">
        <f t="shared" si="249"/>
        <v>9.7100000000000009</v>
      </c>
      <c r="W986" s="46">
        <f t="shared" si="250"/>
        <v>35</v>
      </c>
      <c r="X986" s="46">
        <f t="shared" si="251"/>
        <v>2</v>
      </c>
      <c r="Y986" s="46">
        <f t="shared" si="252"/>
        <v>1</v>
      </c>
      <c r="Z986" s="46">
        <f t="shared" si="253"/>
        <v>3</v>
      </c>
      <c r="AA986" s="46">
        <f t="shared" si="254"/>
        <v>2</v>
      </c>
      <c r="AB986" s="46">
        <f t="shared" si="255"/>
        <v>5</v>
      </c>
      <c r="AC986" s="48">
        <f t="shared" ref="AC986:AC987" si="261">IF(AB986=0,0.93,IF(AB986=1,0.92,IF(AB986=2,0.91,IF(AB986=3,0.9,IF(AB986=4,0.89,IF(AB986=5,0.88,IF(AB986=6,0.87)))))))</f>
        <v>0.88</v>
      </c>
      <c r="AD986" s="48">
        <f t="shared" si="256"/>
        <v>9.875</v>
      </c>
      <c r="AE986" s="48">
        <f t="shared" si="257"/>
        <v>8.69</v>
      </c>
      <c r="AF986" s="46">
        <f t="shared" si="258"/>
        <v>95</v>
      </c>
      <c r="AG986" s="128" t="s">
        <v>3457</v>
      </c>
      <c r="AH986" s="128" t="s">
        <v>3460</v>
      </c>
      <c r="AI986" s="128" t="s">
        <v>3459</v>
      </c>
      <c r="AJ986" s="128" t="s">
        <v>3458</v>
      </c>
      <c r="AK986" s="128" t="s">
        <v>3452</v>
      </c>
      <c r="AL986" s="128" t="s">
        <v>3455</v>
      </c>
      <c r="AM986" s="128" t="s">
        <v>3454</v>
      </c>
      <c r="AN986" s="128" t="s">
        <v>3456</v>
      </c>
      <c r="AO986" s="128" t="s">
        <v>3453</v>
      </c>
      <c r="AP986" s="128" t="s">
        <v>3451</v>
      </c>
      <c r="AQ986" s="191"/>
    </row>
    <row r="987" spans="1:43" s="16" customFormat="1" ht="27.75">
      <c r="A987" s="43">
        <v>980</v>
      </c>
      <c r="B987" s="37" t="s">
        <v>2489</v>
      </c>
      <c r="C987" s="37" t="s">
        <v>595</v>
      </c>
      <c r="D987" s="38" t="s">
        <v>2490</v>
      </c>
      <c r="E987" s="38">
        <v>25</v>
      </c>
      <c r="F987" s="48">
        <v>11.15</v>
      </c>
      <c r="G987" s="46">
        <v>30</v>
      </c>
      <c r="H987" s="46" t="s">
        <v>3372</v>
      </c>
      <c r="I987" s="48">
        <v>10</v>
      </c>
      <c r="J987" s="46">
        <v>30</v>
      </c>
      <c r="K987" s="46" t="s">
        <v>3372</v>
      </c>
      <c r="L987" s="84">
        <f t="shared" si="245"/>
        <v>10.574999999999999</v>
      </c>
      <c r="M987" s="38">
        <f t="shared" si="246"/>
        <v>60</v>
      </c>
      <c r="N987" s="38">
        <f t="shared" si="247"/>
        <v>0</v>
      </c>
      <c r="O987" s="38">
        <f t="shared" si="248"/>
        <v>0</v>
      </c>
      <c r="P987" s="48">
        <v>10.66</v>
      </c>
      <c r="Q987" s="46">
        <v>30</v>
      </c>
      <c r="R987" s="46" t="s">
        <v>3373</v>
      </c>
      <c r="S987" s="48">
        <v>11.23</v>
      </c>
      <c r="T987" s="46">
        <v>30</v>
      </c>
      <c r="U987" s="46" t="s">
        <v>3372</v>
      </c>
      <c r="V987" s="48">
        <f t="shared" si="249"/>
        <v>10.945</v>
      </c>
      <c r="W987" s="46">
        <f t="shared" si="250"/>
        <v>60</v>
      </c>
      <c r="X987" s="46">
        <f t="shared" si="251"/>
        <v>1</v>
      </c>
      <c r="Y987" s="46">
        <f t="shared" si="252"/>
        <v>0</v>
      </c>
      <c r="Z987" s="46">
        <f t="shared" si="253"/>
        <v>1</v>
      </c>
      <c r="AA987" s="46">
        <f t="shared" si="254"/>
        <v>0</v>
      </c>
      <c r="AB987" s="46">
        <f t="shared" si="255"/>
        <v>1</v>
      </c>
      <c r="AC987" s="48">
        <f t="shared" si="261"/>
        <v>0.92</v>
      </c>
      <c r="AD987" s="48">
        <f t="shared" si="256"/>
        <v>10.76</v>
      </c>
      <c r="AE987" s="48">
        <f t="shared" si="257"/>
        <v>9.8992000000000004</v>
      </c>
      <c r="AF987" s="46">
        <f t="shared" si="258"/>
        <v>120</v>
      </c>
      <c r="AG987" s="128" t="s">
        <v>3456</v>
      </c>
      <c r="AH987" s="128" t="s">
        <v>3453</v>
      </c>
      <c r="AI987" s="128" t="s">
        <v>3455</v>
      </c>
      <c r="AJ987" s="128" t="s">
        <v>3460</v>
      </c>
      <c r="AK987" s="128" t="s">
        <v>3454</v>
      </c>
      <c r="AL987" s="128" t="s">
        <v>3457</v>
      </c>
      <c r="AM987" s="128" t="s">
        <v>3452</v>
      </c>
      <c r="AN987" s="128" t="s">
        <v>3451</v>
      </c>
      <c r="AO987" s="128" t="s">
        <v>3459</v>
      </c>
      <c r="AP987" s="128" t="s">
        <v>3458</v>
      </c>
      <c r="AQ987" s="191"/>
    </row>
    <row r="988" spans="1:43" s="16" customFormat="1" ht="27.75">
      <c r="A988" s="43">
        <v>981</v>
      </c>
      <c r="B988" s="37" t="s">
        <v>2491</v>
      </c>
      <c r="C988" s="37" t="s">
        <v>707</v>
      </c>
      <c r="D988" s="45" t="s">
        <v>2492</v>
      </c>
      <c r="E988" s="38">
        <v>25</v>
      </c>
      <c r="F988" s="48">
        <v>11.02</v>
      </c>
      <c r="G988" s="46">
        <v>30</v>
      </c>
      <c r="H988" s="46" t="s">
        <v>3372</v>
      </c>
      <c r="I988" s="48">
        <v>10</v>
      </c>
      <c r="J988" s="46">
        <v>30</v>
      </c>
      <c r="K988" s="46" t="s">
        <v>3373</v>
      </c>
      <c r="L988" s="84">
        <f t="shared" si="245"/>
        <v>10.51</v>
      </c>
      <c r="M988" s="38">
        <f t="shared" si="246"/>
        <v>60</v>
      </c>
      <c r="N988" s="38">
        <f t="shared" si="247"/>
        <v>1</v>
      </c>
      <c r="O988" s="38">
        <f t="shared" si="248"/>
        <v>0</v>
      </c>
      <c r="P988" s="48" t="s">
        <v>3509</v>
      </c>
      <c r="Q988" s="46" t="s">
        <v>3509</v>
      </c>
      <c r="R988" s="46" t="s">
        <v>3509</v>
      </c>
      <c r="S988" s="48">
        <v>11.15</v>
      </c>
      <c r="T988" s="46">
        <v>30</v>
      </c>
      <c r="U988" s="46" t="s">
        <v>3373</v>
      </c>
      <c r="V988" s="48" t="e">
        <f t="shared" si="249"/>
        <v>#VALUE!</v>
      </c>
      <c r="W988" s="46" t="e">
        <f t="shared" si="250"/>
        <v>#VALUE!</v>
      </c>
      <c r="X988" s="46">
        <f t="shared" si="251"/>
        <v>2</v>
      </c>
      <c r="Y988" s="46">
        <f t="shared" si="252"/>
        <v>0</v>
      </c>
      <c r="Z988" s="46">
        <f t="shared" si="253"/>
        <v>3</v>
      </c>
      <c r="AA988" s="46">
        <f t="shared" si="254"/>
        <v>0</v>
      </c>
      <c r="AB988" s="46">
        <f t="shared" si="255"/>
        <v>3</v>
      </c>
      <c r="AC988" s="48">
        <f>IF(AB988=0,0.86,IF(AB988=1,0.85,IF(AB988=2,0.84,IF(AB988=3,0.83,IF(AB988=4,0.82,IF(AB988=5,0.81,IF(AB988=6,0.8)))))))</f>
        <v>0.83</v>
      </c>
      <c r="AD988" s="48" t="e">
        <f t="shared" si="256"/>
        <v>#VALUE!</v>
      </c>
      <c r="AE988" s="48" t="e">
        <f t="shared" si="257"/>
        <v>#VALUE!</v>
      </c>
      <c r="AF988" s="46" t="e">
        <f t="shared" si="258"/>
        <v>#VALUE!</v>
      </c>
      <c r="AG988" s="128" t="s">
        <v>3452</v>
      </c>
      <c r="AH988" s="128" t="s">
        <v>3457</v>
      </c>
      <c r="AI988" s="128" t="s">
        <v>3456</v>
      </c>
      <c r="AJ988" s="128" t="s">
        <v>3455</v>
      </c>
      <c r="AK988" s="128" t="s">
        <v>3454</v>
      </c>
      <c r="AL988" s="128" t="s">
        <v>3460</v>
      </c>
      <c r="AM988" s="128" t="s">
        <v>3459</v>
      </c>
      <c r="AN988" s="128" t="s">
        <v>3451</v>
      </c>
      <c r="AO988" s="128" t="s">
        <v>3453</v>
      </c>
      <c r="AP988" s="128" t="s">
        <v>3458</v>
      </c>
      <c r="AQ988" s="191"/>
    </row>
    <row r="989" spans="1:43" s="16" customFormat="1" ht="27.75">
      <c r="A989" s="43">
        <v>982</v>
      </c>
      <c r="B989" s="44" t="s">
        <v>2493</v>
      </c>
      <c r="C989" s="44" t="s">
        <v>104</v>
      </c>
      <c r="D989" s="45" t="s">
        <v>2494</v>
      </c>
      <c r="E989" s="38">
        <v>25</v>
      </c>
      <c r="F989" s="48">
        <v>11.54</v>
      </c>
      <c r="G989" s="46">
        <v>30</v>
      </c>
      <c r="H989" s="46" t="s">
        <v>3372</v>
      </c>
      <c r="I989" s="48">
        <v>9.14</v>
      </c>
      <c r="J989" s="46">
        <v>17</v>
      </c>
      <c r="K989" s="46" t="s">
        <v>3372</v>
      </c>
      <c r="L989" s="84">
        <f t="shared" si="245"/>
        <v>10.34</v>
      </c>
      <c r="M989" s="38">
        <f t="shared" si="246"/>
        <v>60</v>
      </c>
      <c r="N989" s="38">
        <f t="shared" si="247"/>
        <v>0</v>
      </c>
      <c r="O989" s="38">
        <f t="shared" si="248"/>
        <v>1</v>
      </c>
      <c r="P989" s="48">
        <v>10.63</v>
      </c>
      <c r="Q989" s="46">
        <v>30</v>
      </c>
      <c r="R989" s="46" t="s">
        <v>3373</v>
      </c>
      <c r="S989" s="48">
        <v>12.34</v>
      </c>
      <c r="T989" s="46">
        <v>30</v>
      </c>
      <c r="U989" s="46" t="s">
        <v>3372</v>
      </c>
      <c r="V989" s="48">
        <f t="shared" si="249"/>
        <v>11.484999999999999</v>
      </c>
      <c r="W989" s="46">
        <f t="shared" si="250"/>
        <v>60</v>
      </c>
      <c r="X989" s="46">
        <f t="shared" si="251"/>
        <v>1</v>
      </c>
      <c r="Y989" s="46">
        <f t="shared" si="252"/>
        <v>0</v>
      </c>
      <c r="Z989" s="46">
        <f t="shared" si="253"/>
        <v>1</v>
      </c>
      <c r="AA989" s="46">
        <f t="shared" si="254"/>
        <v>1</v>
      </c>
      <c r="AB989" s="46">
        <f t="shared" si="255"/>
        <v>2</v>
      </c>
      <c r="AC989" s="48">
        <f t="shared" ref="AC989" si="262">IF(AB989=0,1,IF(AB989=1,0.99,IF(AB989=2,0.98,IF(AB989=3,0.97,IF(AB989=4,0.96,IF(AB989=5,0.95,IF(AB989=6,0.94)))))))</f>
        <v>0.98</v>
      </c>
      <c r="AD989" s="48">
        <f t="shared" si="256"/>
        <v>10.9125</v>
      </c>
      <c r="AE989" s="48">
        <f t="shared" si="257"/>
        <v>10.69425</v>
      </c>
      <c r="AF989" s="46">
        <f t="shared" si="258"/>
        <v>120</v>
      </c>
      <c r="AG989" s="128" t="s">
        <v>3452</v>
      </c>
      <c r="AH989" s="128" t="s">
        <v>3457</v>
      </c>
      <c r="AI989" s="128" t="s">
        <v>3455</v>
      </c>
      <c r="AJ989" s="128" t="s">
        <v>3451</v>
      </c>
      <c r="AK989" s="128" t="s">
        <v>3454</v>
      </c>
      <c r="AL989" s="128" t="s">
        <v>3453</v>
      </c>
      <c r="AM989" s="128" t="s">
        <v>3456</v>
      </c>
      <c r="AN989" s="128" t="s">
        <v>3460</v>
      </c>
      <c r="AO989" s="128" t="s">
        <v>3459</v>
      </c>
      <c r="AP989" s="128" t="s">
        <v>3458</v>
      </c>
      <c r="AQ989" s="191"/>
    </row>
    <row r="990" spans="1:43" s="16" customFormat="1" ht="27.75">
      <c r="A990" s="43">
        <v>983</v>
      </c>
      <c r="B990" s="37" t="s">
        <v>2413</v>
      </c>
      <c r="C990" s="37" t="s">
        <v>2495</v>
      </c>
      <c r="D990" s="45" t="s">
        <v>2496</v>
      </c>
      <c r="E990" s="38">
        <v>25</v>
      </c>
      <c r="F990" s="48">
        <v>10.27</v>
      </c>
      <c r="G990" s="46">
        <v>30</v>
      </c>
      <c r="H990" s="46" t="s">
        <v>3373</v>
      </c>
      <c r="I990" s="48">
        <v>10.38</v>
      </c>
      <c r="J990" s="46">
        <v>30</v>
      </c>
      <c r="K990" s="46" t="s">
        <v>3373</v>
      </c>
      <c r="L990" s="84">
        <f t="shared" si="245"/>
        <v>10.324999999999999</v>
      </c>
      <c r="M990" s="38">
        <f t="shared" si="246"/>
        <v>60</v>
      </c>
      <c r="N990" s="38">
        <f t="shared" si="247"/>
        <v>2</v>
      </c>
      <c r="O990" s="38">
        <f t="shared" si="248"/>
        <v>0</v>
      </c>
      <c r="P990" s="48">
        <v>10.35</v>
      </c>
      <c r="Q990" s="46">
        <v>30</v>
      </c>
      <c r="R990" s="46" t="s">
        <v>3372</v>
      </c>
      <c r="S990" s="48">
        <v>13.48</v>
      </c>
      <c r="T990" s="46">
        <v>30</v>
      </c>
      <c r="U990" s="46" t="s">
        <v>3372</v>
      </c>
      <c r="V990" s="48">
        <f t="shared" si="249"/>
        <v>11.914999999999999</v>
      </c>
      <c r="W990" s="46">
        <f t="shared" si="250"/>
        <v>60</v>
      </c>
      <c r="X990" s="46">
        <f t="shared" si="251"/>
        <v>0</v>
      </c>
      <c r="Y990" s="46">
        <f t="shared" si="252"/>
        <v>0</v>
      </c>
      <c r="Z990" s="46">
        <f t="shared" si="253"/>
        <v>2</v>
      </c>
      <c r="AA990" s="46">
        <f t="shared" si="254"/>
        <v>0</v>
      </c>
      <c r="AB990" s="46">
        <f t="shared" si="255"/>
        <v>2</v>
      </c>
      <c r="AC990" s="48">
        <f>IF(AB990=0,0.86,IF(AB990=1,0.85,IF(AB990=2,0.84,IF(AB990=3,0.83,IF(AB990=4,0.82,IF(AB990=5,0.81,IF(AB990=6,0.8)))))))</f>
        <v>0.84</v>
      </c>
      <c r="AD990" s="48">
        <f t="shared" si="256"/>
        <v>11.12</v>
      </c>
      <c r="AE990" s="48">
        <f t="shared" si="257"/>
        <v>9.3407999999999998</v>
      </c>
      <c r="AF990" s="46">
        <f t="shared" si="258"/>
        <v>120</v>
      </c>
      <c r="AG990" s="128" t="s">
        <v>3457</v>
      </c>
      <c r="AH990" s="128" t="s">
        <v>3452</v>
      </c>
      <c r="AI990" s="128" t="s">
        <v>3451</v>
      </c>
      <c r="AJ990" s="128" t="s">
        <v>3455</v>
      </c>
      <c r="AK990" s="128" t="s">
        <v>3453</v>
      </c>
      <c r="AL990" s="128" t="s">
        <v>3456</v>
      </c>
      <c r="AM990" s="128" t="s">
        <v>3454</v>
      </c>
      <c r="AN990" s="128" t="s">
        <v>3459</v>
      </c>
      <c r="AO990" s="128" t="s">
        <v>3460</v>
      </c>
      <c r="AP990" s="128" t="s">
        <v>3458</v>
      </c>
      <c r="AQ990" s="191"/>
    </row>
    <row r="991" spans="1:43" s="16" customFormat="1" ht="27.75">
      <c r="A991" s="43">
        <v>984</v>
      </c>
      <c r="B991" s="37" t="s">
        <v>2497</v>
      </c>
      <c r="C991" s="37" t="s">
        <v>1625</v>
      </c>
      <c r="D991" s="38" t="s">
        <v>2498</v>
      </c>
      <c r="E991" s="38">
        <v>25</v>
      </c>
      <c r="F991" s="48">
        <v>10.76</v>
      </c>
      <c r="G991" s="46">
        <v>30</v>
      </c>
      <c r="H991" s="46" t="s">
        <v>3372</v>
      </c>
      <c r="I991" s="48">
        <v>10</v>
      </c>
      <c r="J991" s="46">
        <v>30</v>
      </c>
      <c r="K991" s="46" t="s">
        <v>3373</v>
      </c>
      <c r="L991" s="84">
        <f t="shared" ref="L991:L1012" si="263">(F991+I991)/2</f>
        <v>10.379999999999999</v>
      </c>
      <c r="M991" s="38">
        <f t="shared" ref="M991:M1012" si="264">IF(L991&gt;=10,60,G991+J991)</f>
        <v>60</v>
      </c>
      <c r="N991" s="38">
        <f t="shared" ref="N991:N1012" si="265">IF(H991="ACC",0,1)+IF(K991="ACC",0,1)</f>
        <v>1</v>
      </c>
      <c r="O991" s="38">
        <f t="shared" ref="O991:O1012" si="266">IF(F991&lt;10,1,(IF(I991&lt;10,1,0)))</f>
        <v>0</v>
      </c>
      <c r="P991" s="48">
        <v>9.49</v>
      </c>
      <c r="Q991" s="46">
        <v>10</v>
      </c>
      <c r="R991" s="46" t="s">
        <v>3373</v>
      </c>
      <c r="S991" s="48">
        <v>12.31</v>
      </c>
      <c r="T991" s="46">
        <v>30</v>
      </c>
      <c r="U991" s="46" t="s">
        <v>3372</v>
      </c>
      <c r="V991" s="48">
        <f t="shared" ref="V991:V1012" si="267">(P991+S991)/2</f>
        <v>10.9</v>
      </c>
      <c r="W991" s="46">
        <f t="shared" ref="W991:W1012" si="268">IF(V991&gt;=10,60,Q991+T991)</f>
        <v>60</v>
      </c>
      <c r="X991" s="46">
        <f t="shared" ref="X991:X1012" si="269">IF(R991="ACC",0,1)+IF(U991="ACC",0,1)</f>
        <v>1</v>
      </c>
      <c r="Y991" s="46">
        <f t="shared" ref="Y991:Y1012" si="270">IF(P991&lt;10,1,(IF(S991&lt;10,1,0)))</f>
        <v>1</v>
      </c>
      <c r="Z991" s="46">
        <f t="shared" ref="Z991:Z1012" si="271">N991+X991</f>
        <v>2</v>
      </c>
      <c r="AA991" s="46">
        <f t="shared" ref="AA991:AA1012" si="272">O991+Y991</f>
        <v>1</v>
      </c>
      <c r="AB991" s="46">
        <f t="shared" ref="AB991:AB1012" si="273">Z991+AA991</f>
        <v>3</v>
      </c>
      <c r="AC991" s="48">
        <f t="shared" ref="AC991:AC992" si="274">IF(AB991=0,1,IF(AB991=1,0.99,IF(AB991=2,0.98,IF(AB991=3,0.97,IF(AB991=4,0.96,IF(AB991=5,0.95,IF(AB991=6,0.94)))))))</f>
        <v>0.97</v>
      </c>
      <c r="AD991" s="48">
        <f t="shared" ref="AD991:AD1012" si="275">AVERAGE(L991,V991)</f>
        <v>10.64</v>
      </c>
      <c r="AE991" s="48">
        <f t="shared" ref="AE991:AE1012" si="276">AC991*AD991</f>
        <v>10.3208</v>
      </c>
      <c r="AF991" s="46">
        <f t="shared" ref="AF991:AF1012" si="277">M991+W991</f>
        <v>120</v>
      </c>
      <c r="AG991" s="128" t="s">
        <v>3453</v>
      </c>
      <c r="AH991" s="128" t="s">
        <v>3456</v>
      </c>
      <c r="AI991" s="128" t="s">
        <v>3451</v>
      </c>
      <c r="AJ991" s="128" t="s">
        <v>3455</v>
      </c>
      <c r="AK991" s="128" t="s">
        <v>3452</v>
      </c>
      <c r="AL991" s="128" t="s">
        <v>3457</v>
      </c>
      <c r="AM991" s="128" t="s">
        <v>3454</v>
      </c>
      <c r="AN991" s="128" t="s">
        <v>3460</v>
      </c>
      <c r="AO991" s="128" t="s">
        <v>3459</v>
      </c>
      <c r="AP991" s="128" t="s">
        <v>3458</v>
      </c>
      <c r="AQ991" s="191"/>
    </row>
    <row r="992" spans="1:43" s="16" customFormat="1" ht="27.75">
      <c r="A992" s="43">
        <v>985</v>
      </c>
      <c r="B992" s="44" t="s">
        <v>2499</v>
      </c>
      <c r="C992" s="44" t="s">
        <v>2500</v>
      </c>
      <c r="D992" s="45" t="s">
        <v>2501</v>
      </c>
      <c r="E992" s="38">
        <v>25</v>
      </c>
      <c r="F992" s="48">
        <v>10.29</v>
      </c>
      <c r="G992" s="46">
        <v>30</v>
      </c>
      <c r="H992" s="46" t="s">
        <v>3373</v>
      </c>
      <c r="I992" s="48">
        <v>10.16</v>
      </c>
      <c r="J992" s="46">
        <v>30</v>
      </c>
      <c r="K992" s="46" t="s">
        <v>3373</v>
      </c>
      <c r="L992" s="84">
        <f t="shared" si="263"/>
        <v>10.225</v>
      </c>
      <c r="M992" s="38">
        <f t="shared" si="264"/>
        <v>60</v>
      </c>
      <c r="N992" s="38">
        <f t="shared" si="265"/>
        <v>2</v>
      </c>
      <c r="O992" s="38">
        <f t="shared" si="266"/>
        <v>0</v>
      </c>
      <c r="P992" s="48">
        <v>9.43</v>
      </c>
      <c r="Q992" s="46">
        <v>11</v>
      </c>
      <c r="R992" s="46" t="s">
        <v>3373</v>
      </c>
      <c r="S992" s="48">
        <v>13.75</v>
      </c>
      <c r="T992" s="46">
        <v>30</v>
      </c>
      <c r="U992" s="46" t="s">
        <v>3372</v>
      </c>
      <c r="V992" s="48">
        <f t="shared" si="267"/>
        <v>11.59</v>
      </c>
      <c r="W992" s="46">
        <f t="shared" si="268"/>
        <v>60</v>
      </c>
      <c r="X992" s="46">
        <f t="shared" si="269"/>
        <v>1</v>
      </c>
      <c r="Y992" s="46">
        <f t="shared" si="270"/>
        <v>1</v>
      </c>
      <c r="Z992" s="46">
        <f t="shared" si="271"/>
        <v>3</v>
      </c>
      <c r="AA992" s="46">
        <f t="shared" si="272"/>
        <v>1</v>
      </c>
      <c r="AB992" s="46">
        <f t="shared" si="273"/>
        <v>4</v>
      </c>
      <c r="AC992" s="48">
        <f t="shared" si="274"/>
        <v>0.96</v>
      </c>
      <c r="AD992" s="48">
        <f t="shared" si="275"/>
        <v>10.907499999999999</v>
      </c>
      <c r="AE992" s="48">
        <f t="shared" si="276"/>
        <v>10.471199999999998</v>
      </c>
      <c r="AF992" s="46">
        <f t="shared" si="277"/>
        <v>120</v>
      </c>
      <c r="AG992" s="128" t="s">
        <v>3454</v>
      </c>
      <c r="AH992" s="128" t="s">
        <v>3451</v>
      </c>
      <c r="AI992" s="128" t="s">
        <v>3453</v>
      </c>
      <c r="AJ992" s="128" t="s">
        <v>3452</v>
      </c>
      <c r="AK992" s="128" t="s">
        <v>3456</v>
      </c>
      <c r="AL992" s="128" t="s">
        <v>3457</v>
      </c>
      <c r="AM992" s="128" t="s">
        <v>3455</v>
      </c>
      <c r="AN992" s="128" t="s">
        <v>3459</v>
      </c>
      <c r="AO992" s="128" t="s">
        <v>3458</v>
      </c>
      <c r="AP992" s="128" t="s">
        <v>3460</v>
      </c>
      <c r="AQ992" s="191"/>
    </row>
    <row r="993" spans="1:43" s="16" customFormat="1" ht="27.75">
      <c r="A993" s="43">
        <v>986</v>
      </c>
      <c r="B993" s="37" t="s">
        <v>2502</v>
      </c>
      <c r="C993" s="37" t="s">
        <v>318</v>
      </c>
      <c r="D993" s="38" t="s">
        <v>2503</v>
      </c>
      <c r="E993" s="38">
        <v>25</v>
      </c>
      <c r="F993" s="48">
        <v>10.49</v>
      </c>
      <c r="G993" s="46">
        <v>30</v>
      </c>
      <c r="H993" s="46" t="s">
        <v>3373</v>
      </c>
      <c r="I993" s="48">
        <v>10.86</v>
      </c>
      <c r="J993" s="46">
        <v>30</v>
      </c>
      <c r="K993" s="46" t="s">
        <v>3372</v>
      </c>
      <c r="L993" s="84">
        <f t="shared" si="263"/>
        <v>10.675000000000001</v>
      </c>
      <c r="M993" s="38">
        <f t="shared" si="264"/>
        <v>60</v>
      </c>
      <c r="N993" s="38">
        <f t="shared" si="265"/>
        <v>1</v>
      </c>
      <c r="O993" s="38">
        <f t="shared" si="266"/>
        <v>0</v>
      </c>
      <c r="P993" s="48">
        <v>11.04</v>
      </c>
      <c r="Q993" s="46">
        <v>30</v>
      </c>
      <c r="R993" s="46" t="s">
        <v>3372</v>
      </c>
      <c r="S993" s="48">
        <v>11.12</v>
      </c>
      <c r="T993" s="46">
        <v>30</v>
      </c>
      <c r="U993" s="46" t="s">
        <v>3372</v>
      </c>
      <c r="V993" s="48">
        <f t="shared" si="267"/>
        <v>11.079999999999998</v>
      </c>
      <c r="W993" s="46">
        <f t="shared" si="268"/>
        <v>60</v>
      </c>
      <c r="X993" s="46">
        <f t="shared" si="269"/>
        <v>0</v>
      </c>
      <c r="Y993" s="46">
        <f t="shared" si="270"/>
        <v>0</v>
      </c>
      <c r="Z993" s="46">
        <f t="shared" si="271"/>
        <v>1</v>
      </c>
      <c r="AA993" s="46">
        <f t="shared" si="272"/>
        <v>0</v>
      </c>
      <c r="AB993" s="46">
        <f t="shared" si="273"/>
        <v>1</v>
      </c>
      <c r="AC993" s="48">
        <f>IF(AB993=0,0.93,IF(AB993=1,0.92,IF(AB993=2,0.91,IF(AB993=3,0.9,IF(AB993=4,0.89,IF(AB993=5,0.88,IF(AB993=6,0.87)))))))</f>
        <v>0.92</v>
      </c>
      <c r="AD993" s="48">
        <f t="shared" si="275"/>
        <v>10.8775</v>
      </c>
      <c r="AE993" s="48">
        <f t="shared" si="276"/>
        <v>10.007300000000001</v>
      </c>
      <c r="AF993" s="46">
        <f t="shared" si="277"/>
        <v>120</v>
      </c>
      <c r="AG993" s="128" t="s">
        <v>3451</v>
      </c>
      <c r="AH993" s="128" t="s">
        <v>3457</v>
      </c>
      <c r="AI993" s="128" t="s">
        <v>3456</v>
      </c>
      <c r="AJ993" s="128" t="s">
        <v>3452</v>
      </c>
      <c r="AK993" s="128" t="s">
        <v>3453</v>
      </c>
      <c r="AL993" s="128" t="s">
        <v>3455</v>
      </c>
      <c r="AM993" s="128" t="s">
        <v>3454</v>
      </c>
      <c r="AN993" s="128" t="s">
        <v>3460</v>
      </c>
      <c r="AO993" s="128" t="s">
        <v>3459</v>
      </c>
      <c r="AP993" s="128" t="s">
        <v>3458</v>
      </c>
      <c r="AQ993" s="191"/>
    </row>
    <row r="994" spans="1:43" s="16" customFormat="1" ht="27.75">
      <c r="A994" s="43">
        <v>987</v>
      </c>
      <c r="B994" s="44" t="s">
        <v>2504</v>
      </c>
      <c r="C994" s="44" t="s">
        <v>230</v>
      </c>
      <c r="D994" s="45" t="s">
        <v>2505</v>
      </c>
      <c r="E994" s="38">
        <v>25</v>
      </c>
      <c r="F994" s="48">
        <v>11.3</v>
      </c>
      <c r="G994" s="46">
        <v>30</v>
      </c>
      <c r="H994" s="46" t="s">
        <v>3372</v>
      </c>
      <c r="I994" s="48">
        <v>9.77</v>
      </c>
      <c r="J994" s="46">
        <v>18</v>
      </c>
      <c r="K994" s="46" t="s">
        <v>3373</v>
      </c>
      <c r="L994" s="84">
        <f t="shared" si="263"/>
        <v>10.535</v>
      </c>
      <c r="M994" s="38">
        <f t="shared" si="264"/>
        <v>60</v>
      </c>
      <c r="N994" s="38">
        <f t="shared" si="265"/>
        <v>1</v>
      </c>
      <c r="O994" s="38">
        <f t="shared" si="266"/>
        <v>1</v>
      </c>
      <c r="P994" s="48">
        <v>9.09</v>
      </c>
      <c r="Q994" s="46">
        <v>12</v>
      </c>
      <c r="R994" s="46" t="s">
        <v>3373</v>
      </c>
      <c r="S994" s="48">
        <v>14.08</v>
      </c>
      <c r="T994" s="46">
        <v>30</v>
      </c>
      <c r="U994" s="46" t="s">
        <v>3372</v>
      </c>
      <c r="V994" s="48">
        <f t="shared" si="267"/>
        <v>11.585000000000001</v>
      </c>
      <c r="W994" s="46">
        <f t="shared" si="268"/>
        <v>60</v>
      </c>
      <c r="X994" s="46">
        <f t="shared" si="269"/>
        <v>1</v>
      </c>
      <c r="Y994" s="46">
        <f t="shared" si="270"/>
        <v>1</v>
      </c>
      <c r="Z994" s="46">
        <f t="shared" si="271"/>
        <v>2</v>
      </c>
      <c r="AA994" s="46">
        <f t="shared" si="272"/>
        <v>2</v>
      </c>
      <c r="AB994" s="46">
        <f t="shared" si="273"/>
        <v>4</v>
      </c>
      <c r="AC994" s="48">
        <f>IF(AB994=0,1,IF(AB994=1,0.99,IF(AB994=2,0.98,IF(AB994=3,0.97,IF(AB994=4,0.96,IF(AB994=5,0.95,IF(AB994=6,0.94)))))))</f>
        <v>0.96</v>
      </c>
      <c r="AD994" s="48">
        <f t="shared" si="275"/>
        <v>11.06</v>
      </c>
      <c r="AE994" s="48">
        <f t="shared" si="276"/>
        <v>10.617599999999999</v>
      </c>
      <c r="AF994" s="46">
        <f t="shared" si="277"/>
        <v>120</v>
      </c>
      <c r="AG994" s="128" t="s">
        <v>3452</v>
      </c>
      <c r="AH994" s="128" t="s">
        <v>3456</v>
      </c>
      <c r="AI994" s="128" t="s">
        <v>3455</v>
      </c>
      <c r="AJ994" s="128" t="s">
        <v>3454</v>
      </c>
      <c r="AK994" s="128" t="s">
        <v>3457</v>
      </c>
      <c r="AL994" s="128" t="s">
        <v>3460</v>
      </c>
      <c r="AM994" s="128" t="s">
        <v>3453</v>
      </c>
      <c r="AN994" s="128" t="s">
        <v>3459</v>
      </c>
      <c r="AO994" s="128" t="s">
        <v>3458</v>
      </c>
      <c r="AP994" s="128" t="s">
        <v>3451</v>
      </c>
      <c r="AQ994" s="191"/>
    </row>
    <row r="995" spans="1:43" s="16" customFormat="1" ht="27.75">
      <c r="A995" s="43">
        <v>988</v>
      </c>
      <c r="B995" s="37" t="s">
        <v>2506</v>
      </c>
      <c r="C995" s="37" t="s">
        <v>2507</v>
      </c>
      <c r="D995" s="38" t="s">
        <v>2508</v>
      </c>
      <c r="E995" s="38">
        <v>25</v>
      </c>
      <c r="F995" s="48">
        <v>15.7</v>
      </c>
      <c r="G995" s="46">
        <v>30</v>
      </c>
      <c r="H995" s="46" t="s">
        <v>3372</v>
      </c>
      <c r="I995" s="48">
        <v>12.55</v>
      </c>
      <c r="J995" s="46">
        <v>30</v>
      </c>
      <c r="K995" s="46" t="s">
        <v>3372</v>
      </c>
      <c r="L995" s="84">
        <f t="shared" si="263"/>
        <v>14.125</v>
      </c>
      <c r="M995" s="38">
        <f t="shared" si="264"/>
        <v>60</v>
      </c>
      <c r="N995" s="38">
        <f t="shared" si="265"/>
        <v>0</v>
      </c>
      <c r="O995" s="38">
        <f t="shared" si="266"/>
        <v>0</v>
      </c>
      <c r="P995" s="48">
        <v>14.14</v>
      </c>
      <c r="Q995" s="46">
        <v>30</v>
      </c>
      <c r="R995" s="46" t="s">
        <v>3372</v>
      </c>
      <c r="S995" s="48">
        <v>14.66</v>
      </c>
      <c r="T995" s="46">
        <v>30</v>
      </c>
      <c r="U995" s="46" t="s">
        <v>3372</v>
      </c>
      <c r="V995" s="48">
        <f t="shared" si="267"/>
        <v>14.4</v>
      </c>
      <c r="W995" s="46">
        <f t="shared" si="268"/>
        <v>60</v>
      </c>
      <c r="X995" s="46">
        <f t="shared" si="269"/>
        <v>0</v>
      </c>
      <c r="Y995" s="46">
        <f t="shared" si="270"/>
        <v>0</v>
      </c>
      <c r="Z995" s="46">
        <f t="shared" si="271"/>
        <v>0</v>
      </c>
      <c r="AA995" s="46">
        <f t="shared" si="272"/>
        <v>0</v>
      </c>
      <c r="AB995" s="46">
        <f t="shared" si="273"/>
        <v>0</v>
      </c>
      <c r="AC995" s="48">
        <f>IF(AB995=0,0.93,IF(AB995=1,0.92,IF(AB995=2,0.91,IF(AB995=3,0.9,IF(AB995=4,0.89,IF(AB995=5,0.88,IF(AB995=6,0.87)))))))</f>
        <v>0.93</v>
      </c>
      <c r="AD995" s="48">
        <f t="shared" si="275"/>
        <v>14.262499999999999</v>
      </c>
      <c r="AE995" s="48">
        <f t="shared" si="276"/>
        <v>13.264125</v>
      </c>
      <c r="AF995" s="46">
        <f t="shared" si="277"/>
        <v>120</v>
      </c>
      <c r="AG995" s="128" t="s">
        <v>3452</v>
      </c>
      <c r="AH995" s="128" t="s">
        <v>3451</v>
      </c>
      <c r="AI995" s="128" t="s">
        <v>3453</v>
      </c>
      <c r="AJ995" s="128" t="s">
        <v>3457</v>
      </c>
      <c r="AK995" s="128" t="s">
        <v>3456</v>
      </c>
      <c r="AL995" s="128" t="s">
        <v>3454</v>
      </c>
      <c r="AM995" s="128" t="s">
        <v>3455</v>
      </c>
      <c r="AN995" s="128" t="s">
        <v>3459</v>
      </c>
      <c r="AO995" s="128" t="s">
        <v>3458</v>
      </c>
      <c r="AP995" s="128" t="s">
        <v>3460</v>
      </c>
      <c r="AQ995" s="191"/>
    </row>
    <row r="996" spans="1:43" s="16" customFormat="1" ht="27.75">
      <c r="A996" s="43">
        <v>989</v>
      </c>
      <c r="B996" s="37" t="s">
        <v>2509</v>
      </c>
      <c r="C996" s="37" t="s">
        <v>1039</v>
      </c>
      <c r="D996" s="38" t="s">
        <v>2512</v>
      </c>
      <c r="E996" s="38">
        <v>25</v>
      </c>
      <c r="F996" s="48">
        <v>10.23</v>
      </c>
      <c r="G996" s="46">
        <v>30</v>
      </c>
      <c r="H996" s="46" t="s">
        <v>3372</v>
      </c>
      <c r="I996" s="48">
        <v>11.95</v>
      </c>
      <c r="J996" s="46">
        <v>30</v>
      </c>
      <c r="K996" s="46" t="s">
        <v>3372</v>
      </c>
      <c r="L996" s="84">
        <f t="shared" si="263"/>
        <v>11.09</v>
      </c>
      <c r="M996" s="38">
        <f t="shared" si="264"/>
        <v>60</v>
      </c>
      <c r="N996" s="38">
        <f t="shared" si="265"/>
        <v>0</v>
      </c>
      <c r="O996" s="38">
        <f t="shared" si="266"/>
        <v>0</v>
      </c>
      <c r="P996" s="48">
        <v>11.09</v>
      </c>
      <c r="Q996" s="46">
        <v>30</v>
      </c>
      <c r="R996" s="46" t="s">
        <v>3372</v>
      </c>
      <c r="S996" s="48">
        <v>12.21</v>
      </c>
      <c r="T996" s="46">
        <v>30</v>
      </c>
      <c r="U996" s="46" t="s">
        <v>3372</v>
      </c>
      <c r="V996" s="48">
        <f t="shared" si="267"/>
        <v>11.65</v>
      </c>
      <c r="W996" s="46">
        <f t="shared" si="268"/>
        <v>60</v>
      </c>
      <c r="X996" s="46">
        <f t="shared" si="269"/>
        <v>0</v>
      </c>
      <c r="Y996" s="46">
        <f t="shared" si="270"/>
        <v>0</v>
      </c>
      <c r="Z996" s="46">
        <f t="shared" si="271"/>
        <v>0</v>
      </c>
      <c r="AA996" s="46">
        <f t="shared" si="272"/>
        <v>0</v>
      </c>
      <c r="AB996" s="46">
        <f t="shared" si="273"/>
        <v>0</v>
      </c>
      <c r="AC996" s="48">
        <f t="shared" ref="AC996:AC1003" si="278">IF(AB996=0,1,IF(AB996=1,0.99,IF(AB996=2,0.98,IF(AB996=3,0.97,IF(AB996=4,0.96,IF(AB996=5,0.95,IF(AB996=6,0.94)))))))</f>
        <v>1</v>
      </c>
      <c r="AD996" s="48">
        <f t="shared" si="275"/>
        <v>11.370000000000001</v>
      </c>
      <c r="AE996" s="48">
        <f t="shared" si="276"/>
        <v>11.370000000000001</v>
      </c>
      <c r="AF996" s="46">
        <f t="shared" si="277"/>
        <v>120</v>
      </c>
      <c r="AG996" s="128" t="s">
        <v>3451</v>
      </c>
      <c r="AH996" s="128" t="s">
        <v>3453</v>
      </c>
      <c r="AI996" s="128" t="s">
        <v>3452</v>
      </c>
      <c r="AJ996" s="128" t="s">
        <v>3456</v>
      </c>
      <c r="AK996" s="128" t="s">
        <v>3454</v>
      </c>
      <c r="AL996" s="128" t="s">
        <v>3457</v>
      </c>
      <c r="AM996" s="128" t="s">
        <v>3460</v>
      </c>
      <c r="AN996" s="128" t="s">
        <v>3455</v>
      </c>
      <c r="AO996" s="128" t="s">
        <v>3459</v>
      </c>
      <c r="AP996" s="128" t="s">
        <v>3458</v>
      </c>
      <c r="AQ996" s="191"/>
    </row>
    <row r="997" spans="1:43" s="16" customFormat="1" ht="27.75">
      <c r="A997" s="43">
        <v>990</v>
      </c>
      <c r="B997" s="37" t="s">
        <v>2509</v>
      </c>
      <c r="C997" s="37" t="s">
        <v>2510</v>
      </c>
      <c r="D997" s="38" t="s">
        <v>2511</v>
      </c>
      <c r="E997" s="38">
        <v>25</v>
      </c>
      <c r="F997" s="48">
        <v>14.8</v>
      </c>
      <c r="G997" s="46">
        <v>30</v>
      </c>
      <c r="H997" s="46" t="s">
        <v>3372</v>
      </c>
      <c r="I997" s="48">
        <v>11.15</v>
      </c>
      <c r="J997" s="46">
        <v>30</v>
      </c>
      <c r="K997" s="46" t="s">
        <v>3372</v>
      </c>
      <c r="L997" s="84">
        <f t="shared" si="263"/>
        <v>12.975000000000001</v>
      </c>
      <c r="M997" s="38">
        <f t="shared" si="264"/>
        <v>60</v>
      </c>
      <c r="N997" s="38">
        <f t="shared" si="265"/>
        <v>0</v>
      </c>
      <c r="O997" s="38">
        <f t="shared" si="266"/>
        <v>0</v>
      </c>
      <c r="P997" s="48">
        <v>13.89</v>
      </c>
      <c r="Q997" s="46">
        <v>30</v>
      </c>
      <c r="R997" s="46" t="s">
        <v>3372</v>
      </c>
      <c r="S997" s="48">
        <v>14.26</v>
      </c>
      <c r="T997" s="46">
        <v>30</v>
      </c>
      <c r="U997" s="46" t="s">
        <v>3372</v>
      </c>
      <c r="V997" s="48">
        <f t="shared" si="267"/>
        <v>14.074999999999999</v>
      </c>
      <c r="W997" s="46">
        <f t="shared" si="268"/>
        <v>60</v>
      </c>
      <c r="X997" s="46">
        <f t="shared" si="269"/>
        <v>0</v>
      </c>
      <c r="Y997" s="46">
        <f t="shared" si="270"/>
        <v>0</v>
      </c>
      <c r="Z997" s="46">
        <f t="shared" si="271"/>
        <v>0</v>
      </c>
      <c r="AA997" s="46">
        <f t="shared" si="272"/>
        <v>0</v>
      </c>
      <c r="AB997" s="46">
        <f t="shared" si="273"/>
        <v>0</v>
      </c>
      <c r="AC997" s="48">
        <f t="shared" si="278"/>
        <v>1</v>
      </c>
      <c r="AD997" s="48">
        <f t="shared" si="275"/>
        <v>13.525</v>
      </c>
      <c r="AE997" s="48">
        <f t="shared" si="276"/>
        <v>13.525</v>
      </c>
      <c r="AF997" s="46">
        <f t="shared" si="277"/>
        <v>120</v>
      </c>
      <c r="AG997" s="128" t="s">
        <v>3451</v>
      </c>
      <c r="AH997" s="128" t="s">
        <v>3456</v>
      </c>
      <c r="AI997" s="128" t="s">
        <v>3453</v>
      </c>
      <c r="AJ997" s="128" t="s">
        <v>3455</v>
      </c>
      <c r="AK997" s="128" t="s">
        <v>3452</v>
      </c>
      <c r="AL997" s="128" t="s">
        <v>3454</v>
      </c>
      <c r="AM997" s="128" t="s">
        <v>3457</v>
      </c>
      <c r="AN997" s="128" t="s">
        <v>3460</v>
      </c>
      <c r="AO997" s="128" t="s">
        <v>3458</v>
      </c>
      <c r="AP997" s="128" t="s">
        <v>3459</v>
      </c>
      <c r="AQ997" s="191"/>
    </row>
    <row r="998" spans="1:43" s="16" customFormat="1" ht="27.75">
      <c r="A998" s="43">
        <v>991</v>
      </c>
      <c r="B998" s="37" t="s">
        <v>2513</v>
      </c>
      <c r="C998" s="37" t="s">
        <v>1136</v>
      </c>
      <c r="D998" s="38" t="s">
        <v>2514</v>
      </c>
      <c r="E998" s="38">
        <v>25</v>
      </c>
      <c r="F998" s="48">
        <v>12.66</v>
      </c>
      <c r="G998" s="46">
        <v>30</v>
      </c>
      <c r="H998" s="46" t="s">
        <v>3372</v>
      </c>
      <c r="I998" s="48">
        <v>10.24</v>
      </c>
      <c r="J998" s="46">
        <v>30</v>
      </c>
      <c r="K998" s="46" t="s">
        <v>3372</v>
      </c>
      <c r="L998" s="84">
        <f t="shared" si="263"/>
        <v>11.45</v>
      </c>
      <c r="M998" s="38">
        <f t="shared" si="264"/>
        <v>60</v>
      </c>
      <c r="N998" s="38">
        <f t="shared" si="265"/>
        <v>0</v>
      </c>
      <c r="O998" s="38">
        <f t="shared" si="266"/>
        <v>0</v>
      </c>
      <c r="P998" s="48">
        <v>12.19</v>
      </c>
      <c r="Q998" s="46">
        <v>30</v>
      </c>
      <c r="R998" s="46" t="s">
        <v>3372</v>
      </c>
      <c r="S998" s="48">
        <v>14</v>
      </c>
      <c r="T998" s="46">
        <v>30</v>
      </c>
      <c r="U998" s="46" t="s">
        <v>3372</v>
      </c>
      <c r="V998" s="48">
        <f t="shared" si="267"/>
        <v>13.094999999999999</v>
      </c>
      <c r="W998" s="46">
        <f t="shared" si="268"/>
        <v>60</v>
      </c>
      <c r="X998" s="46">
        <f t="shared" si="269"/>
        <v>0</v>
      </c>
      <c r="Y998" s="46">
        <f t="shared" si="270"/>
        <v>0</v>
      </c>
      <c r="Z998" s="46">
        <f t="shared" si="271"/>
        <v>0</v>
      </c>
      <c r="AA998" s="46">
        <f t="shared" si="272"/>
        <v>0</v>
      </c>
      <c r="AB998" s="46">
        <f t="shared" si="273"/>
        <v>0</v>
      </c>
      <c r="AC998" s="48">
        <f t="shared" si="278"/>
        <v>1</v>
      </c>
      <c r="AD998" s="48">
        <f t="shared" si="275"/>
        <v>12.272499999999999</v>
      </c>
      <c r="AE998" s="48">
        <f t="shared" si="276"/>
        <v>12.272499999999999</v>
      </c>
      <c r="AF998" s="46">
        <f t="shared" si="277"/>
        <v>120</v>
      </c>
      <c r="AG998" s="128" t="s">
        <v>3451</v>
      </c>
      <c r="AH998" s="128" t="s">
        <v>3452</v>
      </c>
      <c r="AI998" s="128" t="s">
        <v>3456</v>
      </c>
      <c r="AJ998" s="128" t="s">
        <v>3453</v>
      </c>
      <c r="AK998" s="128" t="s">
        <v>3454</v>
      </c>
      <c r="AL998" s="128" t="s">
        <v>3455</v>
      </c>
      <c r="AM998" s="128" t="s">
        <v>3457</v>
      </c>
      <c r="AN998" s="128" t="s">
        <v>3460</v>
      </c>
      <c r="AO998" s="128" t="s">
        <v>3458</v>
      </c>
      <c r="AP998" s="128" t="s">
        <v>3459</v>
      </c>
      <c r="AQ998" s="191"/>
    </row>
    <row r="999" spans="1:43" s="16" customFormat="1" ht="27.75">
      <c r="A999" s="43">
        <v>992</v>
      </c>
      <c r="B999" s="37" t="s">
        <v>2515</v>
      </c>
      <c r="C999" s="37" t="s">
        <v>3439</v>
      </c>
      <c r="D999" s="38" t="s">
        <v>3513</v>
      </c>
      <c r="E999" s="38">
        <v>25</v>
      </c>
      <c r="F999" s="48">
        <v>10</v>
      </c>
      <c r="G999" s="46">
        <v>30</v>
      </c>
      <c r="H999" s="46" t="s">
        <v>3372</v>
      </c>
      <c r="I999" s="48">
        <v>10.983000000000001</v>
      </c>
      <c r="J999" s="46">
        <v>30</v>
      </c>
      <c r="K999" s="46" t="s">
        <v>3373</v>
      </c>
      <c r="L999" s="84">
        <f t="shared" si="263"/>
        <v>10.4915</v>
      </c>
      <c r="M999" s="38">
        <f t="shared" si="264"/>
        <v>60</v>
      </c>
      <c r="N999" s="38">
        <f t="shared" si="265"/>
        <v>1</v>
      </c>
      <c r="O999" s="38">
        <f t="shared" si="266"/>
        <v>0</v>
      </c>
      <c r="P999" s="48">
        <v>10.84</v>
      </c>
      <c r="Q999" s="46">
        <v>30</v>
      </c>
      <c r="R999" s="46" t="s">
        <v>3372</v>
      </c>
      <c r="S999" s="48">
        <v>11.83</v>
      </c>
      <c r="T999" s="46">
        <v>30</v>
      </c>
      <c r="U999" s="46" t="s">
        <v>3372</v>
      </c>
      <c r="V999" s="48">
        <f t="shared" si="267"/>
        <v>11.335000000000001</v>
      </c>
      <c r="W999" s="46">
        <f t="shared" si="268"/>
        <v>60</v>
      </c>
      <c r="X999" s="46">
        <f t="shared" si="269"/>
        <v>0</v>
      </c>
      <c r="Y999" s="46">
        <f t="shared" si="270"/>
        <v>0</v>
      </c>
      <c r="Z999" s="46">
        <f t="shared" si="271"/>
        <v>1</v>
      </c>
      <c r="AA999" s="46">
        <f t="shared" si="272"/>
        <v>0</v>
      </c>
      <c r="AB999" s="46">
        <f t="shared" si="273"/>
        <v>1</v>
      </c>
      <c r="AC999" s="48">
        <f>IF(AB999=0,1,IF(AB999=1,0.99,IF(AB999=2,0.98,IF(AB999=3,0.97,IF(AB999=4,0.96,IF(AB999=5,0.95,IF(AB999=6,0.94)))))))</f>
        <v>0.99</v>
      </c>
      <c r="AD999" s="48">
        <f t="shared" si="275"/>
        <v>10.913250000000001</v>
      </c>
      <c r="AE999" s="48">
        <f t="shared" si="276"/>
        <v>10.804117500000002</v>
      </c>
      <c r="AF999" s="46">
        <f t="shared" si="277"/>
        <v>120</v>
      </c>
      <c r="AG999" s="128" t="s">
        <v>3453</v>
      </c>
      <c r="AH999" s="128" t="s">
        <v>3451</v>
      </c>
      <c r="AI999" s="128" t="s">
        <v>3455</v>
      </c>
      <c r="AJ999" s="128" t="s">
        <v>3456</v>
      </c>
      <c r="AK999" s="128" t="s">
        <v>3452</v>
      </c>
      <c r="AL999" s="128" t="s">
        <v>3454</v>
      </c>
      <c r="AM999" s="128" t="s">
        <v>3457</v>
      </c>
      <c r="AN999" s="128" t="s">
        <v>3459</v>
      </c>
      <c r="AO999" s="128" t="s">
        <v>3460</v>
      </c>
      <c r="AP999" s="128" t="s">
        <v>3458</v>
      </c>
      <c r="AQ999" s="191"/>
    </row>
    <row r="1000" spans="1:43" s="16" customFormat="1" ht="27.75">
      <c r="A1000" s="43">
        <v>993</v>
      </c>
      <c r="B1000" s="37" t="s">
        <v>2516</v>
      </c>
      <c r="C1000" s="37" t="s">
        <v>2517</v>
      </c>
      <c r="D1000" s="38" t="s">
        <v>2518</v>
      </c>
      <c r="E1000" s="38">
        <v>25</v>
      </c>
      <c r="F1000" s="48">
        <v>10.67</v>
      </c>
      <c r="G1000" s="46">
        <v>30</v>
      </c>
      <c r="H1000" s="46" t="s">
        <v>3373</v>
      </c>
      <c r="I1000" s="48">
        <v>10</v>
      </c>
      <c r="J1000" s="46">
        <v>30</v>
      </c>
      <c r="K1000" s="46" t="s">
        <v>3372</v>
      </c>
      <c r="L1000" s="84">
        <f t="shared" si="263"/>
        <v>10.335000000000001</v>
      </c>
      <c r="M1000" s="38">
        <f t="shared" si="264"/>
        <v>60</v>
      </c>
      <c r="N1000" s="38">
        <f t="shared" si="265"/>
        <v>1</v>
      </c>
      <c r="O1000" s="38">
        <f t="shared" si="266"/>
        <v>0</v>
      </c>
      <c r="P1000" s="48">
        <v>9.43</v>
      </c>
      <c r="Q1000" s="46">
        <v>12</v>
      </c>
      <c r="R1000" s="46" t="s">
        <v>3373</v>
      </c>
      <c r="S1000" s="48">
        <v>11.87</v>
      </c>
      <c r="T1000" s="46">
        <v>30</v>
      </c>
      <c r="U1000" s="46" t="s">
        <v>3372</v>
      </c>
      <c r="V1000" s="48">
        <f t="shared" si="267"/>
        <v>10.649999999999999</v>
      </c>
      <c r="W1000" s="46">
        <f t="shared" si="268"/>
        <v>60</v>
      </c>
      <c r="X1000" s="46">
        <f t="shared" si="269"/>
        <v>1</v>
      </c>
      <c r="Y1000" s="46">
        <f t="shared" si="270"/>
        <v>1</v>
      </c>
      <c r="Z1000" s="46">
        <f t="shared" si="271"/>
        <v>2</v>
      </c>
      <c r="AA1000" s="46">
        <f t="shared" si="272"/>
        <v>1</v>
      </c>
      <c r="AB1000" s="46">
        <f t="shared" si="273"/>
        <v>3</v>
      </c>
      <c r="AC1000" s="48">
        <f t="shared" si="278"/>
        <v>0.97</v>
      </c>
      <c r="AD1000" s="48">
        <f t="shared" si="275"/>
        <v>10.4925</v>
      </c>
      <c r="AE1000" s="48">
        <f t="shared" si="276"/>
        <v>10.177724999999999</v>
      </c>
      <c r="AF1000" s="46">
        <f t="shared" si="277"/>
        <v>120</v>
      </c>
      <c r="AG1000" s="128" t="s">
        <v>3451</v>
      </c>
      <c r="AH1000" s="128" t="s">
        <v>3453</v>
      </c>
      <c r="AI1000" s="128" t="s">
        <v>3452</v>
      </c>
      <c r="AJ1000" s="128" t="s">
        <v>3454</v>
      </c>
      <c r="AK1000" s="128" t="s">
        <v>3455</v>
      </c>
      <c r="AL1000" s="128" t="s">
        <v>3456</v>
      </c>
      <c r="AM1000" s="128" t="s">
        <v>3457</v>
      </c>
      <c r="AN1000" s="128" t="s">
        <v>3460</v>
      </c>
      <c r="AO1000" s="128" t="s">
        <v>3459</v>
      </c>
      <c r="AP1000" s="128" t="s">
        <v>3458</v>
      </c>
      <c r="AQ1000" s="191"/>
    </row>
    <row r="1001" spans="1:43" s="16" customFormat="1" ht="27.75">
      <c r="A1001" s="43">
        <v>994</v>
      </c>
      <c r="B1001" s="37" t="s">
        <v>2519</v>
      </c>
      <c r="C1001" s="37" t="s">
        <v>930</v>
      </c>
      <c r="D1001" s="38" t="s">
        <v>2520</v>
      </c>
      <c r="E1001" s="38">
        <v>25</v>
      </c>
      <c r="F1001" s="48">
        <v>13.72</v>
      </c>
      <c r="G1001" s="46">
        <v>30</v>
      </c>
      <c r="H1001" s="46" t="s">
        <v>3372</v>
      </c>
      <c r="I1001" s="48">
        <v>11.77</v>
      </c>
      <c r="J1001" s="46">
        <v>30</v>
      </c>
      <c r="K1001" s="46" t="s">
        <v>3372</v>
      </c>
      <c r="L1001" s="84">
        <f t="shared" si="263"/>
        <v>12.745000000000001</v>
      </c>
      <c r="M1001" s="38">
        <f t="shared" si="264"/>
        <v>60</v>
      </c>
      <c r="N1001" s="38">
        <f t="shared" si="265"/>
        <v>0</v>
      </c>
      <c r="O1001" s="38">
        <f t="shared" si="266"/>
        <v>0</v>
      </c>
      <c r="P1001" s="48">
        <v>14.89</v>
      </c>
      <c r="Q1001" s="46">
        <v>30</v>
      </c>
      <c r="R1001" s="46" t="s">
        <v>3372</v>
      </c>
      <c r="S1001" s="48">
        <v>14.26</v>
      </c>
      <c r="T1001" s="46">
        <v>30</v>
      </c>
      <c r="U1001" s="46" t="s">
        <v>3372</v>
      </c>
      <c r="V1001" s="48">
        <f t="shared" si="267"/>
        <v>14.574999999999999</v>
      </c>
      <c r="W1001" s="46">
        <f t="shared" si="268"/>
        <v>60</v>
      </c>
      <c r="X1001" s="46">
        <f t="shared" si="269"/>
        <v>0</v>
      </c>
      <c r="Y1001" s="46">
        <f t="shared" si="270"/>
        <v>0</v>
      </c>
      <c r="Z1001" s="46">
        <f t="shared" si="271"/>
        <v>0</v>
      </c>
      <c r="AA1001" s="46">
        <f t="shared" si="272"/>
        <v>0</v>
      </c>
      <c r="AB1001" s="46">
        <f t="shared" si="273"/>
        <v>0</v>
      </c>
      <c r="AC1001" s="48">
        <f t="shared" si="278"/>
        <v>1</v>
      </c>
      <c r="AD1001" s="48">
        <f t="shared" si="275"/>
        <v>13.66</v>
      </c>
      <c r="AE1001" s="48">
        <f t="shared" si="276"/>
        <v>13.66</v>
      </c>
      <c r="AF1001" s="46">
        <f t="shared" si="277"/>
        <v>120</v>
      </c>
      <c r="AG1001" s="128" t="s">
        <v>3451</v>
      </c>
      <c r="AH1001" s="128" t="s">
        <v>3453</v>
      </c>
      <c r="AI1001" s="128" t="s">
        <v>3456</v>
      </c>
      <c r="AJ1001" s="128" t="s">
        <v>3452</v>
      </c>
      <c r="AK1001" s="128" t="s">
        <v>3454</v>
      </c>
      <c r="AL1001" s="128" t="s">
        <v>3455</v>
      </c>
      <c r="AM1001" s="128" t="s">
        <v>3457</v>
      </c>
      <c r="AN1001" s="128" t="s">
        <v>3460</v>
      </c>
      <c r="AO1001" s="128" t="s">
        <v>3458</v>
      </c>
      <c r="AP1001" s="128" t="s">
        <v>3459</v>
      </c>
      <c r="AQ1001" s="191"/>
    </row>
    <row r="1002" spans="1:43" s="16" customFormat="1" ht="27.75">
      <c r="A1002" s="43">
        <v>995</v>
      </c>
      <c r="B1002" s="37" t="s">
        <v>2521</v>
      </c>
      <c r="C1002" s="37" t="s">
        <v>45</v>
      </c>
      <c r="D1002" s="38" t="s">
        <v>2522</v>
      </c>
      <c r="E1002" s="38">
        <v>25</v>
      </c>
      <c r="F1002" s="48">
        <v>14.25</v>
      </c>
      <c r="G1002" s="46">
        <v>30</v>
      </c>
      <c r="H1002" s="46" t="s">
        <v>3372</v>
      </c>
      <c r="I1002" s="48">
        <v>14.84</v>
      </c>
      <c r="J1002" s="46">
        <v>30</v>
      </c>
      <c r="K1002" s="46" t="s">
        <v>3372</v>
      </c>
      <c r="L1002" s="84">
        <f t="shared" si="263"/>
        <v>14.545</v>
      </c>
      <c r="M1002" s="38">
        <f t="shared" si="264"/>
        <v>60</v>
      </c>
      <c r="N1002" s="38">
        <f t="shared" si="265"/>
        <v>0</v>
      </c>
      <c r="O1002" s="38">
        <f t="shared" si="266"/>
        <v>0</v>
      </c>
      <c r="P1002" s="48">
        <v>15.07</v>
      </c>
      <c r="Q1002" s="46">
        <v>30</v>
      </c>
      <c r="R1002" s="46" t="s">
        <v>3372</v>
      </c>
      <c r="S1002" s="48">
        <v>16.170000000000002</v>
      </c>
      <c r="T1002" s="46">
        <v>30</v>
      </c>
      <c r="U1002" s="46" t="s">
        <v>3372</v>
      </c>
      <c r="V1002" s="48">
        <f t="shared" si="267"/>
        <v>15.620000000000001</v>
      </c>
      <c r="W1002" s="46">
        <f t="shared" si="268"/>
        <v>60</v>
      </c>
      <c r="X1002" s="46">
        <f t="shared" si="269"/>
        <v>0</v>
      </c>
      <c r="Y1002" s="46">
        <f t="shared" si="270"/>
        <v>0</v>
      </c>
      <c r="Z1002" s="46">
        <f t="shared" si="271"/>
        <v>0</v>
      </c>
      <c r="AA1002" s="46">
        <f t="shared" si="272"/>
        <v>0</v>
      </c>
      <c r="AB1002" s="46">
        <f t="shared" si="273"/>
        <v>0</v>
      </c>
      <c r="AC1002" s="48">
        <f t="shared" si="278"/>
        <v>1</v>
      </c>
      <c r="AD1002" s="48">
        <f t="shared" si="275"/>
        <v>15.0825</v>
      </c>
      <c r="AE1002" s="48">
        <f t="shared" si="276"/>
        <v>15.0825</v>
      </c>
      <c r="AF1002" s="46">
        <f t="shared" si="277"/>
        <v>120</v>
      </c>
      <c r="AG1002" s="128" t="s">
        <v>3453</v>
      </c>
      <c r="AH1002" s="128" t="s">
        <v>3451</v>
      </c>
      <c r="AI1002" s="128" t="s">
        <v>3455</v>
      </c>
      <c r="AJ1002" s="128" t="s">
        <v>3456</v>
      </c>
      <c r="AK1002" s="128" t="s">
        <v>3454</v>
      </c>
      <c r="AL1002" s="128" t="s">
        <v>3452</v>
      </c>
      <c r="AM1002" s="128" t="s">
        <v>3457</v>
      </c>
      <c r="AN1002" s="128" t="s">
        <v>3460</v>
      </c>
      <c r="AO1002" s="128" t="s">
        <v>3458</v>
      </c>
      <c r="AP1002" s="128" t="s">
        <v>3459</v>
      </c>
      <c r="AQ1002" s="191"/>
    </row>
    <row r="1003" spans="1:43" s="16" customFormat="1" ht="27.75">
      <c r="A1003" s="43">
        <v>996</v>
      </c>
      <c r="B1003" s="37" t="s">
        <v>2521</v>
      </c>
      <c r="C1003" s="37" t="s">
        <v>2523</v>
      </c>
      <c r="D1003" s="38" t="s">
        <v>2524</v>
      </c>
      <c r="E1003" s="38">
        <v>25</v>
      </c>
      <c r="F1003" s="48">
        <v>12.61</v>
      </c>
      <c r="G1003" s="46">
        <v>30</v>
      </c>
      <c r="H1003" s="46" t="s">
        <v>3372</v>
      </c>
      <c r="I1003" s="48">
        <v>10.36</v>
      </c>
      <c r="J1003" s="46">
        <v>30</v>
      </c>
      <c r="K1003" s="46" t="s">
        <v>3372</v>
      </c>
      <c r="L1003" s="84">
        <f t="shared" si="263"/>
        <v>11.484999999999999</v>
      </c>
      <c r="M1003" s="38">
        <f t="shared" si="264"/>
        <v>60</v>
      </c>
      <c r="N1003" s="38">
        <f t="shared" si="265"/>
        <v>0</v>
      </c>
      <c r="O1003" s="38">
        <f t="shared" si="266"/>
        <v>0</v>
      </c>
      <c r="P1003" s="48">
        <v>12.81</v>
      </c>
      <c r="Q1003" s="46">
        <v>30</v>
      </c>
      <c r="R1003" s="46" t="s">
        <v>3372</v>
      </c>
      <c r="S1003" s="48">
        <v>12.82</v>
      </c>
      <c r="T1003" s="46">
        <v>30</v>
      </c>
      <c r="U1003" s="46" t="s">
        <v>3372</v>
      </c>
      <c r="V1003" s="48">
        <f t="shared" si="267"/>
        <v>12.815000000000001</v>
      </c>
      <c r="W1003" s="46">
        <f t="shared" si="268"/>
        <v>60</v>
      </c>
      <c r="X1003" s="46">
        <f t="shared" si="269"/>
        <v>0</v>
      </c>
      <c r="Y1003" s="46">
        <f t="shared" si="270"/>
        <v>0</v>
      </c>
      <c r="Z1003" s="46">
        <f t="shared" si="271"/>
        <v>0</v>
      </c>
      <c r="AA1003" s="46">
        <f t="shared" si="272"/>
        <v>0</v>
      </c>
      <c r="AB1003" s="46">
        <f t="shared" si="273"/>
        <v>0</v>
      </c>
      <c r="AC1003" s="48">
        <f t="shared" si="278"/>
        <v>1</v>
      </c>
      <c r="AD1003" s="48">
        <f t="shared" si="275"/>
        <v>12.15</v>
      </c>
      <c r="AE1003" s="48">
        <f t="shared" si="276"/>
        <v>12.15</v>
      </c>
      <c r="AF1003" s="46">
        <f t="shared" si="277"/>
        <v>120</v>
      </c>
      <c r="AG1003" s="128" t="s">
        <v>3456</v>
      </c>
      <c r="AH1003" s="128" t="s">
        <v>3457</v>
      </c>
      <c r="AI1003" s="128" t="s">
        <v>3455</v>
      </c>
      <c r="AJ1003" s="128" t="s">
        <v>3452</v>
      </c>
      <c r="AK1003" s="128" t="s">
        <v>3454</v>
      </c>
      <c r="AL1003" s="128" t="s">
        <v>3451</v>
      </c>
      <c r="AM1003" s="128" t="s">
        <v>3460</v>
      </c>
      <c r="AN1003" s="128" t="s">
        <v>3453</v>
      </c>
      <c r="AO1003" s="128" t="s">
        <v>3459</v>
      </c>
      <c r="AP1003" s="128" t="s">
        <v>3458</v>
      </c>
      <c r="AQ1003" s="191"/>
    </row>
    <row r="1004" spans="1:43" s="16" customFormat="1" ht="27.75">
      <c r="A1004" s="43">
        <v>997</v>
      </c>
      <c r="B1004" s="37" t="s">
        <v>2525</v>
      </c>
      <c r="C1004" s="37" t="s">
        <v>2392</v>
      </c>
      <c r="D1004" s="38" t="s">
        <v>3502</v>
      </c>
      <c r="E1004" s="38">
        <v>25</v>
      </c>
      <c r="F1004" s="48">
        <v>12.15</v>
      </c>
      <c r="G1004" s="46">
        <v>30</v>
      </c>
      <c r="H1004" s="46" t="s">
        <v>3372</v>
      </c>
      <c r="I1004" s="48">
        <v>11.53</v>
      </c>
      <c r="J1004" s="46">
        <v>30</v>
      </c>
      <c r="K1004" s="46" t="s">
        <v>3372</v>
      </c>
      <c r="L1004" s="84">
        <f t="shared" si="263"/>
        <v>11.84</v>
      </c>
      <c r="M1004" s="38">
        <f t="shared" si="264"/>
        <v>60</v>
      </c>
      <c r="N1004" s="38">
        <f t="shared" si="265"/>
        <v>0</v>
      </c>
      <c r="O1004" s="38">
        <f t="shared" si="266"/>
        <v>0</v>
      </c>
      <c r="P1004" s="48">
        <v>14.74</v>
      </c>
      <c r="Q1004" s="46">
        <v>30</v>
      </c>
      <c r="R1004" s="46" t="s">
        <v>3372</v>
      </c>
      <c r="S1004" s="48">
        <v>15.31</v>
      </c>
      <c r="T1004" s="46">
        <v>30</v>
      </c>
      <c r="U1004" s="46" t="s">
        <v>3372</v>
      </c>
      <c r="V1004" s="48">
        <f t="shared" si="267"/>
        <v>15.025</v>
      </c>
      <c r="W1004" s="46">
        <f t="shared" si="268"/>
        <v>60</v>
      </c>
      <c r="X1004" s="46">
        <f t="shared" si="269"/>
        <v>0</v>
      </c>
      <c r="Y1004" s="46">
        <f t="shared" si="270"/>
        <v>0</v>
      </c>
      <c r="Z1004" s="46">
        <f t="shared" si="271"/>
        <v>0</v>
      </c>
      <c r="AA1004" s="46">
        <f t="shared" si="272"/>
        <v>0</v>
      </c>
      <c r="AB1004" s="46">
        <f t="shared" si="273"/>
        <v>0</v>
      </c>
      <c r="AC1004" s="48">
        <f t="shared" ref="AC1004:AC1005" si="279">IF(AB1004=0,0.93,IF(AB1004=1,0.92,IF(AB1004=2,0.91,IF(AB1004=3,0.9,IF(AB1004=4,0.89,IF(AB1004=5,0.88,IF(AB1004=6,0.87)))))))</f>
        <v>0.93</v>
      </c>
      <c r="AD1004" s="48">
        <f t="shared" si="275"/>
        <v>13.432500000000001</v>
      </c>
      <c r="AE1004" s="48">
        <f t="shared" si="276"/>
        <v>12.492225000000001</v>
      </c>
      <c r="AF1004" s="46">
        <f t="shared" si="277"/>
        <v>120</v>
      </c>
      <c r="AG1004" s="128" t="s">
        <v>3453</v>
      </c>
      <c r="AH1004" s="128" t="s">
        <v>3451</v>
      </c>
      <c r="AI1004" s="128" t="s">
        <v>3454</v>
      </c>
      <c r="AJ1004" s="128" t="s">
        <v>3452</v>
      </c>
      <c r="AK1004" s="128" t="s">
        <v>3455</v>
      </c>
      <c r="AL1004" s="128" t="s">
        <v>3456</v>
      </c>
      <c r="AM1004" s="128" t="s">
        <v>3457</v>
      </c>
      <c r="AN1004" s="128" t="s">
        <v>3460</v>
      </c>
      <c r="AO1004" s="128" t="s">
        <v>3458</v>
      </c>
      <c r="AP1004" s="128" t="s">
        <v>3459</v>
      </c>
      <c r="AQ1004" s="191"/>
    </row>
    <row r="1005" spans="1:43" s="16" customFormat="1" ht="27.75">
      <c r="A1005" s="43">
        <v>998</v>
      </c>
      <c r="B1005" s="37" t="s">
        <v>2526</v>
      </c>
      <c r="C1005" s="37" t="s">
        <v>2527</v>
      </c>
      <c r="D1005" s="38" t="s">
        <v>2528</v>
      </c>
      <c r="E1005" s="38">
        <v>25</v>
      </c>
      <c r="F1005" s="48">
        <v>11.17</v>
      </c>
      <c r="G1005" s="46">
        <v>30</v>
      </c>
      <c r="H1005" s="46" t="s">
        <v>3372</v>
      </c>
      <c r="I1005" s="48">
        <v>10.1</v>
      </c>
      <c r="J1005" s="46">
        <v>30</v>
      </c>
      <c r="K1005" s="46" t="s">
        <v>3373</v>
      </c>
      <c r="L1005" s="84">
        <f t="shared" si="263"/>
        <v>10.635</v>
      </c>
      <c r="M1005" s="38">
        <f t="shared" si="264"/>
        <v>60</v>
      </c>
      <c r="N1005" s="38">
        <f t="shared" si="265"/>
        <v>1</v>
      </c>
      <c r="O1005" s="38">
        <f t="shared" si="266"/>
        <v>0</v>
      </c>
      <c r="P1005" s="48">
        <v>10.16</v>
      </c>
      <c r="Q1005" s="46">
        <v>30</v>
      </c>
      <c r="R1005" s="46" t="s">
        <v>3373</v>
      </c>
      <c r="S1005" s="48">
        <v>11.84</v>
      </c>
      <c r="T1005" s="46">
        <v>30</v>
      </c>
      <c r="U1005" s="46" t="s">
        <v>3373</v>
      </c>
      <c r="V1005" s="48">
        <f t="shared" si="267"/>
        <v>11</v>
      </c>
      <c r="W1005" s="46">
        <f t="shared" si="268"/>
        <v>60</v>
      </c>
      <c r="X1005" s="46">
        <f t="shared" si="269"/>
        <v>2</v>
      </c>
      <c r="Y1005" s="46">
        <f t="shared" si="270"/>
        <v>0</v>
      </c>
      <c r="Z1005" s="46">
        <f t="shared" si="271"/>
        <v>3</v>
      </c>
      <c r="AA1005" s="46">
        <f t="shared" si="272"/>
        <v>0</v>
      </c>
      <c r="AB1005" s="46">
        <f t="shared" si="273"/>
        <v>3</v>
      </c>
      <c r="AC1005" s="48">
        <f t="shared" si="279"/>
        <v>0.9</v>
      </c>
      <c r="AD1005" s="48">
        <f t="shared" si="275"/>
        <v>10.817499999999999</v>
      </c>
      <c r="AE1005" s="48">
        <f t="shared" si="276"/>
        <v>9.7357499999999995</v>
      </c>
      <c r="AF1005" s="46">
        <f t="shared" si="277"/>
        <v>120</v>
      </c>
      <c r="AG1005" s="128" t="s">
        <v>3452</v>
      </c>
      <c r="AH1005" s="128" t="s">
        <v>3456</v>
      </c>
      <c r="AI1005" s="128" t="s">
        <v>3455</v>
      </c>
      <c r="AJ1005" s="128" t="s">
        <v>3460</v>
      </c>
      <c r="AK1005" s="128" t="s">
        <v>3454</v>
      </c>
      <c r="AL1005" s="128" t="s">
        <v>3451</v>
      </c>
      <c r="AM1005" s="128" t="s">
        <v>3453</v>
      </c>
      <c r="AN1005" s="128" t="s">
        <v>3457</v>
      </c>
      <c r="AO1005" s="128" t="s">
        <v>3459</v>
      </c>
      <c r="AP1005" s="128" t="s">
        <v>3458</v>
      </c>
      <c r="AQ1005" s="191"/>
    </row>
    <row r="1006" spans="1:43" s="16" customFormat="1" ht="27.75">
      <c r="A1006" s="43">
        <v>999</v>
      </c>
      <c r="B1006" s="37" t="s">
        <v>2529</v>
      </c>
      <c r="C1006" s="37" t="s">
        <v>74</v>
      </c>
      <c r="D1006" s="38" t="s">
        <v>2530</v>
      </c>
      <c r="E1006" s="38">
        <v>25</v>
      </c>
      <c r="F1006" s="48">
        <v>10</v>
      </c>
      <c r="G1006" s="46">
        <v>30</v>
      </c>
      <c r="H1006" s="46" t="s">
        <v>3372</v>
      </c>
      <c r="I1006" s="48">
        <v>11.5</v>
      </c>
      <c r="J1006" s="46">
        <v>30</v>
      </c>
      <c r="K1006" s="46" t="s">
        <v>3372</v>
      </c>
      <c r="L1006" s="84">
        <f t="shared" si="263"/>
        <v>10.75</v>
      </c>
      <c r="M1006" s="38">
        <f t="shared" si="264"/>
        <v>60</v>
      </c>
      <c r="N1006" s="38">
        <f t="shared" si="265"/>
        <v>0</v>
      </c>
      <c r="O1006" s="38">
        <f t="shared" si="266"/>
        <v>0</v>
      </c>
      <c r="P1006" s="48">
        <v>12.67</v>
      </c>
      <c r="Q1006" s="46">
        <v>30</v>
      </c>
      <c r="R1006" s="46" t="s">
        <v>3372</v>
      </c>
      <c r="S1006" s="48">
        <v>14.06</v>
      </c>
      <c r="T1006" s="46">
        <v>30</v>
      </c>
      <c r="U1006" s="46" t="s">
        <v>3372</v>
      </c>
      <c r="V1006" s="48">
        <f t="shared" si="267"/>
        <v>13.365</v>
      </c>
      <c r="W1006" s="46">
        <f t="shared" si="268"/>
        <v>60</v>
      </c>
      <c r="X1006" s="46">
        <f t="shared" si="269"/>
        <v>0</v>
      </c>
      <c r="Y1006" s="46">
        <f t="shared" si="270"/>
        <v>0</v>
      </c>
      <c r="Z1006" s="46">
        <f t="shared" si="271"/>
        <v>0</v>
      </c>
      <c r="AA1006" s="46">
        <f t="shared" si="272"/>
        <v>0</v>
      </c>
      <c r="AB1006" s="46">
        <f t="shared" si="273"/>
        <v>0</v>
      </c>
      <c r="AC1006" s="48">
        <f t="shared" ref="AC1006:AC1007" si="280">IF(AB1006=0,1,IF(AB1006=1,0.99,IF(AB1006=2,0.98,IF(AB1006=3,0.97,IF(AB1006=4,0.96,IF(AB1006=5,0.95,IF(AB1006=6,0.94)))))))</f>
        <v>1</v>
      </c>
      <c r="AD1006" s="48">
        <f t="shared" si="275"/>
        <v>12.057500000000001</v>
      </c>
      <c r="AE1006" s="48">
        <f t="shared" si="276"/>
        <v>12.057500000000001</v>
      </c>
      <c r="AF1006" s="46">
        <f t="shared" si="277"/>
        <v>120</v>
      </c>
      <c r="AG1006" s="128" t="s">
        <v>3453</v>
      </c>
      <c r="AH1006" s="128" t="s">
        <v>3452</v>
      </c>
      <c r="AI1006" s="128" t="s">
        <v>3457</v>
      </c>
      <c r="AJ1006" s="128" t="s">
        <v>3456</v>
      </c>
      <c r="AK1006" s="128" t="s">
        <v>3454</v>
      </c>
      <c r="AL1006" s="128" t="s">
        <v>3451</v>
      </c>
      <c r="AM1006" s="128" t="s">
        <v>3455</v>
      </c>
      <c r="AN1006" s="128" t="s">
        <v>3459</v>
      </c>
      <c r="AO1006" s="128" t="s">
        <v>3460</v>
      </c>
      <c r="AP1006" s="128" t="s">
        <v>3458</v>
      </c>
      <c r="AQ1006" s="191"/>
    </row>
    <row r="1007" spans="1:43" s="16" customFormat="1" ht="27.75">
      <c r="A1007" s="43">
        <v>1000</v>
      </c>
      <c r="B1007" s="37" t="s">
        <v>2531</v>
      </c>
      <c r="C1007" s="37" t="s">
        <v>1745</v>
      </c>
      <c r="D1007" s="38" t="s">
        <v>2532</v>
      </c>
      <c r="E1007" s="38">
        <v>25</v>
      </c>
      <c r="F1007" s="48">
        <v>11.31</v>
      </c>
      <c r="G1007" s="46">
        <v>30</v>
      </c>
      <c r="H1007" s="46" t="s">
        <v>3372</v>
      </c>
      <c r="I1007" s="48">
        <v>10.02</v>
      </c>
      <c r="J1007" s="46">
        <v>30</v>
      </c>
      <c r="K1007" s="46" t="s">
        <v>3372</v>
      </c>
      <c r="L1007" s="84">
        <f t="shared" si="263"/>
        <v>10.664999999999999</v>
      </c>
      <c r="M1007" s="38">
        <f t="shared" si="264"/>
        <v>60</v>
      </c>
      <c r="N1007" s="38">
        <f t="shared" si="265"/>
        <v>0</v>
      </c>
      <c r="O1007" s="38">
        <f t="shared" si="266"/>
        <v>0</v>
      </c>
      <c r="P1007" s="48">
        <v>11.54</v>
      </c>
      <c r="Q1007" s="46">
        <v>30</v>
      </c>
      <c r="R1007" s="46" t="s">
        <v>3372</v>
      </c>
      <c r="S1007" s="48">
        <v>13.52</v>
      </c>
      <c r="T1007" s="46">
        <v>30</v>
      </c>
      <c r="U1007" s="46" t="s">
        <v>3372</v>
      </c>
      <c r="V1007" s="48">
        <f t="shared" si="267"/>
        <v>12.53</v>
      </c>
      <c r="W1007" s="46">
        <f t="shared" si="268"/>
        <v>60</v>
      </c>
      <c r="X1007" s="46">
        <f t="shared" si="269"/>
        <v>0</v>
      </c>
      <c r="Y1007" s="46">
        <f t="shared" si="270"/>
        <v>0</v>
      </c>
      <c r="Z1007" s="46">
        <f t="shared" si="271"/>
        <v>0</v>
      </c>
      <c r="AA1007" s="46">
        <f t="shared" si="272"/>
        <v>0</v>
      </c>
      <c r="AB1007" s="46">
        <f t="shared" si="273"/>
        <v>0</v>
      </c>
      <c r="AC1007" s="48">
        <f t="shared" si="280"/>
        <v>1</v>
      </c>
      <c r="AD1007" s="48">
        <f t="shared" si="275"/>
        <v>11.5975</v>
      </c>
      <c r="AE1007" s="48">
        <f t="shared" si="276"/>
        <v>11.5975</v>
      </c>
      <c r="AF1007" s="46">
        <f t="shared" si="277"/>
        <v>120</v>
      </c>
      <c r="AG1007" s="128" t="s">
        <v>3452</v>
      </c>
      <c r="AH1007" s="128" t="s">
        <v>3451</v>
      </c>
      <c r="AI1007" s="128" t="s">
        <v>3453</v>
      </c>
      <c r="AJ1007" s="128" t="s">
        <v>3457</v>
      </c>
      <c r="AK1007" s="128" t="s">
        <v>3455</v>
      </c>
      <c r="AL1007" s="128" t="s">
        <v>3456</v>
      </c>
      <c r="AM1007" s="128" t="s">
        <v>3454</v>
      </c>
      <c r="AN1007" s="128" t="s">
        <v>3460</v>
      </c>
      <c r="AO1007" s="128" t="s">
        <v>3458</v>
      </c>
      <c r="AP1007" s="128" t="s">
        <v>3459</v>
      </c>
      <c r="AQ1007" s="191"/>
    </row>
    <row r="1008" spans="1:43" s="16" customFormat="1" ht="27.75">
      <c r="A1008" s="43">
        <v>1001</v>
      </c>
      <c r="B1008" s="37" t="s">
        <v>2533</v>
      </c>
      <c r="C1008" s="37" t="s">
        <v>980</v>
      </c>
      <c r="D1008" s="38" t="s">
        <v>2534</v>
      </c>
      <c r="E1008" s="38">
        <v>25</v>
      </c>
      <c r="F1008" s="48">
        <v>12.33</v>
      </c>
      <c r="G1008" s="46">
        <v>30</v>
      </c>
      <c r="H1008" s="46" t="s">
        <v>3372</v>
      </c>
      <c r="I1008" s="48">
        <v>13.15</v>
      </c>
      <c r="J1008" s="46">
        <v>30</v>
      </c>
      <c r="K1008" s="46" t="s">
        <v>3372</v>
      </c>
      <c r="L1008" s="84">
        <f t="shared" si="263"/>
        <v>12.74</v>
      </c>
      <c r="M1008" s="38">
        <f t="shared" si="264"/>
        <v>60</v>
      </c>
      <c r="N1008" s="38">
        <f t="shared" si="265"/>
        <v>0</v>
      </c>
      <c r="O1008" s="38">
        <f t="shared" si="266"/>
        <v>0</v>
      </c>
      <c r="P1008" s="48">
        <v>14.3</v>
      </c>
      <c r="Q1008" s="46">
        <v>30</v>
      </c>
      <c r="R1008" s="46" t="s">
        <v>3372</v>
      </c>
      <c r="S1008" s="48">
        <v>16.21</v>
      </c>
      <c r="T1008" s="46">
        <v>30</v>
      </c>
      <c r="U1008" s="46" t="s">
        <v>3372</v>
      </c>
      <c r="V1008" s="48">
        <f t="shared" si="267"/>
        <v>15.255000000000001</v>
      </c>
      <c r="W1008" s="46">
        <f t="shared" si="268"/>
        <v>60</v>
      </c>
      <c r="X1008" s="46">
        <f t="shared" si="269"/>
        <v>0</v>
      </c>
      <c r="Y1008" s="46">
        <f t="shared" si="270"/>
        <v>0</v>
      </c>
      <c r="Z1008" s="46">
        <f t="shared" si="271"/>
        <v>0</v>
      </c>
      <c r="AA1008" s="46">
        <f t="shared" si="272"/>
        <v>0</v>
      </c>
      <c r="AB1008" s="46">
        <f t="shared" si="273"/>
        <v>0</v>
      </c>
      <c r="AC1008" s="48">
        <f>IF(AB1008=0,0.93,IF(AB1008=1,0.92,IF(AB1008=2,0.91,IF(AB1008=3,0.9,IF(AB1008=4,0.89,IF(AB1008=5,0.88,IF(AB1008=6,0.87)))))))</f>
        <v>0.93</v>
      </c>
      <c r="AD1008" s="48">
        <f t="shared" si="275"/>
        <v>13.9975</v>
      </c>
      <c r="AE1008" s="48">
        <f t="shared" si="276"/>
        <v>13.017675000000001</v>
      </c>
      <c r="AF1008" s="46">
        <f t="shared" si="277"/>
        <v>120</v>
      </c>
      <c r="AG1008" s="128" t="s">
        <v>3453</v>
      </c>
      <c r="AH1008" s="128" t="s">
        <v>3451</v>
      </c>
      <c r="AI1008" s="128" t="s">
        <v>3454</v>
      </c>
      <c r="AJ1008" s="128" t="s">
        <v>3452</v>
      </c>
      <c r="AK1008" s="128" t="s">
        <v>3455</v>
      </c>
      <c r="AL1008" s="128" t="s">
        <v>3457</v>
      </c>
      <c r="AM1008" s="128" t="s">
        <v>3456</v>
      </c>
      <c r="AN1008" s="128" t="s">
        <v>3460</v>
      </c>
      <c r="AO1008" s="128" t="s">
        <v>3459</v>
      </c>
      <c r="AP1008" s="128" t="s">
        <v>3458</v>
      </c>
      <c r="AQ1008" s="191"/>
    </row>
    <row r="1009" spans="1:43" s="16" customFormat="1" ht="27.75">
      <c r="A1009" s="43">
        <v>1002</v>
      </c>
      <c r="B1009" s="37" t="s">
        <v>2535</v>
      </c>
      <c r="C1009" s="37" t="s">
        <v>2536</v>
      </c>
      <c r="D1009" s="38" t="s">
        <v>2537</v>
      </c>
      <c r="E1009" s="38">
        <v>25</v>
      </c>
      <c r="F1009" s="48">
        <v>9.57</v>
      </c>
      <c r="G1009" s="46">
        <v>16</v>
      </c>
      <c r="H1009" s="46" t="s">
        <v>3373</v>
      </c>
      <c r="I1009" s="48">
        <v>10.99</v>
      </c>
      <c r="J1009" s="46">
        <v>30</v>
      </c>
      <c r="K1009" s="46" t="s">
        <v>3373</v>
      </c>
      <c r="L1009" s="84">
        <f t="shared" si="263"/>
        <v>10.280000000000001</v>
      </c>
      <c r="M1009" s="38">
        <f t="shared" si="264"/>
        <v>60</v>
      </c>
      <c r="N1009" s="38">
        <f t="shared" si="265"/>
        <v>2</v>
      </c>
      <c r="O1009" s="38">
        <f t="shared" si="266"/>
        <v>1</v>
      </c>
      <c r="P1009" s="48">
        <v>8.9499999999999993</v>
      </c>
      <c r="Q1009" s="46">
        <v>10</v>
      </c>
      <c r="R1009" s="46" t="s">
        <v>3373</v>
      </c>
      <c r="S1009" s="48">
        <v>11.71</v>
      </c>
      <c r="T1009" s="46">
        <v>30</v>
      </c>
      <c r="U1009" s="46" t="s">
        <v>3372</v>
      </c>
      <c r="V1009" s="48">
        <f t="shared" si="267"/>
        <v>10.33</v>
      </c>
      <c r="W1009" s="46">
        <f t="shared" si="268"/>
        <v>60</v>
      </c>
      <c r="X1009" s="46">
        <f t="shared" si="269"/>
        <v>1</v>
      </c>
      <c r="Y1009" s="46">
        <f t="shared" si="270"/>
        <v>1</v>
      </c>
      <c r="Z1009" s="46">
        <f t="shared" si="271"/>
        <v>3</v>
      </c>
      <c r="AA1009" s="46">
        <f t="shared" si="272"/>
        <v>2</v>
      </c>
      <c r="AB1009" s="46">
        <f t="shared" si="273"/>
        <v>5</v>
      </c>
      <c r="AC1009" s="48">
        <f t="shared" ref="AC1009:AC1012" si="281">IF(AB1009=0,1,IF(AB1009=1,0.99,IF(AB1009=2,0.98,IF(AB1009=3,0.97,IF(AB1009=4,0.96,IF(AB1009=5,0.95,IF(AB1009=6,0.94)))))))</f>
        <v>0.95</v>
      </c>
      <c r="AD1009" s="48">
        <f t="shared" si="275"/>
        <v>10.305</v>
      </c>
      <c r="AE1009" s="48">
        <f t="shared" si="276"/>
        <v>9.7897499999999997</v>
      </c>
      <c r="AF1009" s="46">
        <f t="shared" si="277"/>
        <v>120</v>
      </c>
      <c r="AG1009" s="128" t="s">
        <v>3451</v>
      </c>
      <c r="AH1009" s="128" t="s">
        <v>3456</v>
      </c>
      <c r="AI1009" s="128" t="s">
        <v>3453</v>
      </c>
      <c r="AJ1009" s="128" t="s">
        <v>3452</v>
      </c>
      <c r="AK1009" s="128" t="s">
        <v>3454</v>
      </c>
      <c r="AL1009" s="128" t="s">
        <v>3459</v>
      </c>
      <c r="AM1009" s="128" t="s">
        <v>3457</v>
      </c>
      <c r="AN1009" s="128" t="s">
        <v>3460</v>
      </c>
      <c r="AO1009" s="128" t="s">
        <v>3455</v>
      </c>
      <c r="AP1009" s="128" t="s">
        <v>3458</v>
      </c>
      <c r="AQ1009" s="191"/>
    </row>
    <row r="1010" spans="1:43" s="16" customFormat="1" ht="27.75">
      <c r="A1010" s="43">
        <v>1003</v>
      </c>
      <c r="B1010" s="37" t="s">
        <v>2538</v>
      </c>
      <c r="C1010" s="37" t="s">
        <v>2539</v>
      </c>
      <c r="D1010" s="38" t="s">
        <v>2540</v>
      </c>
      <c r="E1010" s="38">
        <v>25</v>
      </c>
      <c r="F1010" s="48">
        <v>8.82</v>
      </c>
      <c r="G1010" s="46">
        <v>23</v>
      </c>
      <c r="H1010" s="46" t="s">
        <v>3373</v>
      </c>
      <c r="I1010" s="48">
        <v>13.57</v>
      </c>
      <c r="J1010" s="46">
        <v>30</v>
      </c>
      <c r="K1010" s="46" t="s">
        <v>3372</v>
      </c>
      <c r="L1010" s="84">
        <f t="shared" si="263"/>
        <v>11.195</v>
      </c>
      <c r="M1010" s="38">
        <f t="shared" si="264"/>
        <v>60</v>
      </c>
      <c r="N1010" s="38">
        <f t="shared" si="265"/>
        <v>1</v>
      </c>
      <c r="O1010" s="38">
        <f t="shared" si="266"/>
        <v>1</v>
      </c>
      <c r="P1010" s="48">
        <v>13.05</v>
      </c>
      <c r="Q1010" s="46">
        <v>30</v>
      </c>
      <c r="R1010" s="46" t="s">
        <v>3372</v>
      </c>
      <c r="S1010" s="48">
        <v>11.99</v>
      </c>
      <c r="T1010" s="46">
        <v>30</v>
      </c>
      <c r="U1010" s="46" t="s">
        <v>3372</v>
      </c>
      <c r="V1010" s="48">
        <f t="shared" si="267"/>
        <v>12.52</v>
      </c>
      <c r="W1010" s="46">
        <f t="shared" si="268"/>
        <v>60</v>
      </c>
      <c r="X1010" s="46">
        <f t="shared" si="269"/>
        <v>0</v>
      </c>
      <c r="Y1010" s="46">
        <f t="shared" si="270"/>
        <v>0</v>
      </c>
      <c r="Z1010" s="46">
        <f t="shared" si="271"/>
        <v>1</v>
      </c>
      <c r="AA1010" s="46">
        <f t="shared" si="272"/>
        <v>1</v>
      </c>
      <c r="AB1010" s="46">
        <f t="shared" si="273"/>
        <v>2</v>
      </c>
      <c r="AC1010" s="48">
        <f t="shared" si="281"/>
        <v>0.98</v>
      </c>
      <c r="AD1010" s="48">
        <f t="shared" si="275"/>
        <v>11.8575</v>
      </c>
      <c r="AE1010" s="48">
        <f t="shared" si="276"/>
        <v>11.62035</v>
      </c>
      <c r="AF1010" s="46">
        <f t="shared" si="277"/>
        <v>120</v>
      </c>
      <c r="AG1010" s="128" t="s">
        <v>3453</v>
      </c>
      <c r="AH1010" s="128" t="s">
        <v>3457</v>
      </c>
      <c r="AI1010" s="128" t="s">
        <v>3456</v>
      </c>
      <c r="AJ1010" s="128" t="s">
        <v>3451</v>
      </c>
      <c r="AK1010" s="128" t="s">
        <v>3455</v>
      </c>
      <c r="AL1010" s="128" t="s">
        <v>3452</v>
      </c>
      <c r="AM1010" s="128" t="s">
        <v>3454</v>
      </c>
      <c r="AN1010" s="128" t="s">
        <v>3459</v>
      </c>
      <c r="AO1010" s="128" t="s">
        <v>3460</v>
      </c>
      <c r="AP1010" s="128" t="s">
        <v>3458</v>
      </c>
      <c r="AQ1010" s="191"/>
    </row>
    <row r="1011" spans="1:43" s="16" customFormat="1" ht="27.75">
      <c r="A1011" s="43">
        <v>1004</v>
      </c>
      <c r="B1011" s="37" t="s">
        <v>2541</v>
      </c>
      <c r="C1011" s="37" t="s">
        <v>666</v>
      </c>
      <c r="D1011" s="38" t="s">
        <v>2542</v>
      </c>
      <c r="E1011" s="38">
        <v>25</v>
      </c>
      <c r="F1011" s="48">
        <v>10.79</v>
      </c>
      <c r="G1011" s="46">
        <v>30</v>
      </c>
      <c r="H1011" s="46" t="s">
        <v>3372</v>
      </c>
      <c r="I1011" s="48">
        <v>11.84</v>
      </c>
      <c r="J1011" s="46">
        <v>30</v>
      </c>
      <c r="K1011" s="46" t="s">
        <v>3372</v>
      </c>
      <c r="L1011" s="84">
        <f t="shared" si="263"/>
        <v>11.315</v>
      </c>
      <c r="M1011" s="38">
        <f t="shared" si="264"/>
        <v>60</v>
      </c>
      <c r="N1011" s="38">
        <f t="shared" si="265"/>
        <v>0</v>
      </c>
      <c r="O1011" s="38">
        <f t="shared" si="266"/>
        <v>0</v>
      </c>
      <c r="P1011" s="48">
        <v>10.92</v>
      </c>
      <c r="Q1011" s="46">
        <v>30</v>
      </c>
      <c r="R1011" s="46" t="s">
        <v>3372</v>
      </c>
      <c r="S1011" s="48">
        <v>9.7100000000000009</v>
      </c>
      <c r="T1011" s="46">
        <v>24</v>
      </c>
      <c r="U1011" s="46" t="s">
        <v>3373</v>
      </c>
      <c r="V1011" s="48">
        <f t="shared" si="267"/>
        <v>10.315000000000001</v>
      </c>
      <c r="W1011" s="46">
        <f t="shared" si="268"/>
        <v>60</v>
      </c>
      <c r="X1011" s="46">
        <f t="shared" si="269"/>
        <v>1</v>
      </c>
      <c r="Y1011" s="46">
        <f t="shared" si="270"/>
        <v>1</v>
      </c>
      <c r="Z1011" s="46">
        <f t="shared" si="271"/>
        <v>1</v>
      </c>
      <c r="AA1011" s="46">
        <f t="shared" si="272"/>
        <v>1</v>
      </c>
      <c r="AB1011" s="46">
        <f t="shared" si="273"/>
        <v>2</v>
      </c>
      <c r="AC1011" s="48">
        <f t="shared" si="281"/>
        <v>0.98</v>
      </c>
      <c r="AD1011" s="48">
        <f t="shared" si="275"/>
        <v>10.815000000000001</v>
      </c>
      <c r="AE1011" s="48">
        <f t="shared" si="276"/>
        <v>10.598700000000001</v>
      </c>
      <c r="AF1011" s="46">
        <f t="shared" si="277"/>
        <v>120</v>
      </c>
      <c r="AG1011" s="128" t="s">
        <v>3453</v>
      </c>
      <c r="AH1011" s="128" t="s">
        <v>3457</v>
      </c>
      <c r="AI1011" s="128" t="s">
        <v>3451</v>
      </c>
      <c r="AJ1011" s="128" t="s">
        <v>3456</v>
      </c>
      <c r="AK1011" s="128" t="s">
        <v>3452</v>
      </c>
      <c r="AL1011" s="128" t="s">
        <v>3454</v>
      </c>
      <c r="AM1011" s="128" t="s">
        <v>3455</v>
      </c>
      <c r="AN1011" s="128" t="s">
        <v>3460</v>
      </c>
      <c r="AO1011" s="128" t="s">
        <v>3459</v>
      </c>
      <c r="AP1011" s="128" t="s">
        <v>3458</v>
      </c>
      <c r="AQ1011" s="191"/>
    </row>
    <row r="1012" spans="1:43" s="16" customFormat="1" ht="27.75">
      <c r="A1012" s="43">
        <v>1005</v>
      </c>
      <c r="B1012" s="37" t="s">
        <v>1026</v>
      </c>
      <c r="C1012" s="37" t="s">
        <v>3415</v>
      </c>
      <c r="D1012" s="38" t="s">
        <v>2543</v>
      </c>
      <c r="E1012" s="38">
        <v>25</v>
      </c>
      <c r="F1012" s="48">
        <v>14.53</v>
      </c>
      <c r="G1012" s="46">
        <v>30</v>
      </c>
      <c r="H1012" s="46" t="s">
        <v>3372</v>
      </c>
      <c r="I1012" s="48">
        <v>14.04</v>
      </c>
      <c r="J1012" s="46">
        <v>30</v>
      </c>
      <c r="K1012" s="46" t="s">
        <v>3372</v>
      </c>
      <c r="L1012" s="84">
        <f t="shared" si="263"/>
        <v>14.285</v>
      </c>
      <c r="M1012" s="38">
        <f t="shared" si="264"/>
        <v>60</v>
      </c>
      <c r="N1012" s="38">
        <f t="shared" si="265"/>
        <v>0</v>
      </c>
      <c r="O1012" s="38">
        <f t="shared" si="266"/>
        <v>0</v>
      </c>
      <c r="P1012" s="48">
        <v>14.35</v>
      </c>
      <c r="Q1012" s="46">
        <v>30</v>
      </c>
      <c r="R1012" s="46" t="s">
        <v>3372</v>
      </c>
      <c r="S1012" s="48">
        <v>11.81</v>
      </c>
      <c r="T1012" s="46">
        <v>30</v>
      </c>
      <c r="U1012" s="46" t="s">
        <v>3372</v>
      </c>
      <c r="V1012" s="48">
        <f t="shared" si="267"/>
        <v>13.08</v>
      </c>
      <c r="W1012" s="46">
        <f t="shared" si="268"/>
        <v>60</v>
      </c>
      <c r="X1012" s="46">
        <f t="shared" si="269"/>
        <v>0</v>
      </c>
      <c r="Y1012" s="46">
        <f t="shared" si="270"/>
        <v>0</v>
      </c>
      <c r="Z1012" s="46">
        <f t="shared" si="271"/>
        <v>0</v>
      </c>
      <c r="AA1012" s="46">
        <f t="shared" si="272"/>
        <v>0</v>
      </c>
      <c r="AB1012" s="46">
        <f t="shared" si="273"/>
        <v>0</v>
      </c>
      <c r="AC1012" s="48">
        <f t="shared" si="281"/>
        <v>1</v>
      </c>
      <c r="AD1012" s="48">
        <f t="shared" si="275"/>
        <v>13.682500000000001</v>
      </c>
      <c r="AE1012" s="48">
        <f t="shared" si="276"/>
        <v>13.682500000000001</v>
      </c>
      <c r="AF1012" s="46">
        <f t="shared" si="277"/>
        <v>120</v>
      </c>
      <c r="AG1012" s="128" t="s">
        <v>3452</v>
      </c>
      <c r="AH1012" s="128" t="s">
        <v>3456</v>
      </c>
      <c r="AI1012" s="128" t="s">
        <v>3457</v>
      </c>
      <c r="AJ1012" s="128" t="s">
        <v>3453</v>
      </c>
      <c r="AK1012" s="128" t="s">
        <v>3454</v>
      </c>
      <c r="AL1012" s="128" t="s">
        <v>3458</v>
      </c>
      <c r="AM1012" s="128" t="s">
        <v>3451</v>
      </c>
      <c r="AN1012" s="128" t="s">
        <v>3455</v>
      </c>
      <c r="AO1012" s="128" t="s">
        <v>3460</v>
      </c>
      <c r="AP1012" s="128" t="s">
        <v>3459</v>
      </c>
      <c r="AQ1012" s="191"/>
    </row>
    <row r="1013" spans="1:43" s="16" customFormat="1" ht="27.75">
      <c r="A1013" s="43">
        <v>1006</v>
      </c>
      <c r="B1013" s="44" t="s">
        <v>2544</v>
      </c>
      <c r="C1013" s="44" t="s">
        <v>2545</v>
      </c>
      <c r="D1013" s="45" t="s">
        <v>2546</v>
      </c>
      <c r="E1013" s="38">
        <v>25</v>
      </c>
      <c r="F1013" s="48">
        <v>12.98</v>
      </c>
      <c r="G1013" s="46">
        <v>30</v>
      </c>
      <c r="H1013" s="46" t="s">
        <v>3373</v>
      </c>
      <c r="I1013" s="48">
        <v>8.7100000000000009</v>
      </c>
      <c r="J1013" s="46">
        <v>17</v>
      </c>
      <c r="K1013" s="46" t="s">
        <v>3372</v>
      </c>
      <c r="L1013" s="84">
        <f t="shared" ref="L1013:L1066" si="282">(F1013+I1013)/2</f>
        <v>10.845000000000001</v>
      </c>
      <c r="M1013" s="38">
        <f t="shared" ref="M1013:M1066" si="283">IF(L1013&gt;=10,60,G1013+J1013)</f>
        <v>60</v>
      </c>
      <c r="N1013" s="38">
        <f t="shared" ref="N1013:N1066" si="284">IF(H1013="ACC",0,1)+IF(K1013="ACC",0,1)</f>
        <v>1</v>
      </c>
      <c r="O1013" s="38">
        <f t="shared" ref="O1013:O1066" si="285">IF(F1013&lt;10,1,(IF(I1013&lt;10,1,0)))</f>
        <v>1</v>
      </c>
      <c r="P1013" s="48">
        <v>12.44</v>
      </c>
      <c r="Q1013" s="46">
        <v>30</v>
      </c>
      <c r="R1013" s="46" t="s">
        <v>3372</v>
      </c>
      <c r="S1013" s="48">
        <v>15.38</v>
      </c>
      <c r="T1013" s="46">
        <v>30</v>
      </c>
      <c r="U1013" s="46" t="s">
        <v>3372</v>
      </c>
      <c r="V1013" s="48">
        <f t="shared" ref="V1013:V1066" si="286">(P1013+S1013)/2</f>
        <v>13.91</v>
      </c>
      <c r="W1013" s="46">
        <f t="shared" ref="W1013:W1066" si="287">IF(V1013&gt;=10,60,Q1013+T1013)</f>
        <v>60</v>
      </c>
      <c r="X1013" s="46">
        <f t="shared" ref="X1013:X1066" si="288">IF(R1013="ACC",0,1)+IF(U1013="ACC",0,1)</f>
        <v>0</v>
      </c>
      <c r="Y1013" s="46">
        <f t="shared" ref="Y1013:Y1066" si="289">IF(P1013&lt;10,1,(IF(S1013&lt;10,1,0)))</f>
        <v>0</v>
      </c>
      <c r="Z1013" s="46">
        <f t="shared" ref="Z1013:Z1066" si="290">N1013+X1013</f>
        <v>1</v>
      </c>
      <c r="AA1013" s="46">
        <f t="shared" ref="AA1013:AA1066" si="291">O1013+Y1013</f>
        <v>1</v>
      </c>
      <c r="AB1013" s="46">
        <f t="shared" ref="AB1013:AB1066" si="292">Z1013+AA1013</f>
        <v>2</v>
      </c>
      <c r="AC1013" s="48">
        <f>IF(AB1013=0,1,IF(AB1013=1,0.99,IF(AB1013=2,0.98,IF(AB1013=3,0.97,IF(AB1013=4,0.96,IF(AB1013=5,0.95,IF(AB1013=6,0.94)))))))</f>
        <v>0.98</v>
      </c>
      <c r="AD1013" s="48">
        <f t="shared" ref="AD1013:AD1066" si="293">AVERAGE(L1013,V1013)</f>
        <v>12.377500000000001</v>
      </c>
      <c r="AE1013" s="48">
        <f t="shared" ref="AE1013:AE1066" si="294">AC1013*AD1013</f>
        <v>12.129950000000001</v>
      </c>
      <c r="AF1013" s="46">
        <f t="shared" ref="AF1013:AF1066" si="295">M1013+W1013</f>
        <v>120</v>
      </c>
      <c r="AG1013" s="128" t="s">
        <v>3453</v>
      </c>
      <c r="AH1013" s="128" t="s">
        <v>3451</v>
      </c>
      <c r="AI1013" s="128" t="s">
        <v>3452</v>
      </c>
      <c r="AJ1013" s="128" t="s">
        <v>3454</v>
      </c>
      <c r="AK1013" s="128" t="s">
        <v>3455</v>
      </c>
      <c r="AL1013" s="128" t="s">
        <v>3456</v>
      </c>
      <c r="AM1013" s="128" t="s">
        <v>3457</v>
      </c>
      <c r="AN1013" s="128" t="s">
        <v>3460</v>
      </c>
      <c r="AO1013" s="128" t="s">
        <v>3459</v>
      </c>
      <c r="AP1013" s="128" t="s">
        <v>3458</v>
      </c>
      <c r="AQ1013" s="191"/>
    </row>
    <row r="1014" spans="1:43" s="16" customFormat="1" ht="27.75">
      <c r="A1014" s="43">
        <v>1007</v>
      </c>
      <c r="B1014" s="135" t="s">
        <v>2547</v>
      </c>
      <c r="C1014" s="44" t="s">
        <v>450</v>
      </c>
      <c r="D1014" s="45" t="s">
        <v>2548</v>
      </c>
      <c r="E1014" s="38">
        <v>25</v>
      </c>
      <c r="F1014" s="48">
        <v>11.39</v>
      </c>
      <c r="G1014" s="46">
        <v>30</v>
      </c>
      <c r="H1014" s="46" t="s">
        <v>3373</v>
      </c>
      <c r="I1014" s="48">
        <v>9.75</v>
      </c>
      <c r="J1014" s="46">
        <v>20</v>
      </c>
      <c r="K1014" s="46" t="s">
        <v>3372</v>
      </c>
      <c r="L1014" s="84">
        <f t="shared" si="282"/>
        <v>10.57</v>
      </c>
      <c r="M1014" s="38">
        <f t="shared" si="283"/>
        <v>60</v>
      </c>
      <c r="N1014" s="38">
        <f t="shared" si="284"/>
        <v>1</v>
      </c>
      <c r="O1014" s="38">
        <f t="shared" si="285"/>
        <v>1</v>
      </c>
      <c r="P1014" s="48">
        <v>10.56</v>
      </c>
      <c r="Q1014" s="46">
        <v>30</v>
      </c>
      <c r="R1014" s="46" t="s">
        <v>3372</v>
      </c>
      <c r="S1014" s="48">
        <v>13.69</v>
      </c>
      <c r="T1014" s="46">
        <v>30</v>
      </c>
      <c r="U1014" s="46" t="s">
        <v>3372</v>
      </c>
      <c r="V1014" s="48">
        <f t="shared" si="286"/>
        <v>12.125</v>
      </c>
      <c r="W1014" s="46">
        <f t="shared" si="287"/>
        <v>60</v>
      </c>
      <c r="X1014" s="46">
        <f t="shared" si="288"/>
        <v>0</v>
      </c>
      <c r="Y1014" s="46">
        <f t="shared" si="289"/>
        <v>0</v>
      </c>
      <c r="Z1014" s="46">
        <f t="shared" si="290"/>
        <v>1</v>
      </c>
      <c r="AA1014" s="46">
        <f t="shared" si="291"/>
        <v>1</v>
      </c>
      <c r="AB1014" s="46">
        <f t="shared" si="292"/>
        <v>2</v>
      </c>
      <c r="AC1014" s="48">
        <f t="shared" ref="AC1014:AC1015" si="296">IF(AB1014=0,0.93,IF(AB1014=1,0.92,IF(AB1014=2,0.91,IF(AB1014=3,0.9,IF(AB1014=4,0.89,IF(AB1014=5,0.88,IF(AB1014=6,0.87)))))))</f>
        <v>0.91</v>
      </c>
      <c r="AD1014" s="48">
        <f t="shared" si="293"/>
        <v>11.3475</v>
      </c>
      <c r="AE1014" s="48">
        <f t="shared" si="294"/>
        <v>10.326225000000001</v>
      </c>
      <c r="AF1014" s="46">
        <f t="shared" si="295"/>
        <v>120</v>
      </c>
      <c r="AG1014" s="128" t="s">
        <v>3453</v>
      </c>
      <c r="AH1014" s="128" t="s">
        <v>3451</v>
      </c>
      <c r="AI1014" s="128" t="s">
        <v>3454</v>
      </c>
      <c r="AJ1014" s="128" t="s">
        <v>3456</v>
      </c>
      <c r="AK1014" s="128" t="s">
        <v>3452</v>
      </c>
      <c r="AL1014" s="128" t="s">
        <v>3457</v>
      </c>
      <c r="AM1014" s="128" t="s">
        <v>3455</v>
      </c>
      <c r="AN1014" s="128" t="s">
        <v>3460</v>
      </c>
      <c r="AO1014" s="128" t="s">
        <v>3459</v>
      </c>
      <c r="AP1014" s="128" t="s">
        <v>3458</v>
      </c>
      <c r="AQ1014" s="191"/>
    </row>
    <row r="1015" spans="1:43" s="16" customFormat="1" ht="27.75">
      <c r="A1015" s="43">
        <v>1008</v>
      </c>
      <c r="B1015" s="37" t="s">
        <v>2547</v>
      </c>
      <c r="C1015" s="37" t="s">
        <v>907</v>
      </c>
      <c r="D1015" s="38" t="s">
        <v>2549</v>
      </c>
      <c r="E1015" s="38">
        <v>25</v>
      </c>
      <c r="F1015" s="48">
        <v>10.84</v>
      </c>
      <c r="G1015" s="46">
        <v>30</v>
      </c>
      <c r="H1015" s="46" t="s">
        <v>3372</v>
      </c>
      <c r="I1015" s="48">
        <v>11.24</v>
      </c>
      <c r="J1015" s="46">
        <v>30</v>
      </c>
      <c r="K1015" s="46" t="s">
        <v>3372</v>
      </c>
      <c r="L1015" s="84">
        <f t="shared" si="282"/>
        <v>11.04</v>
      </c>
      <c r="M1015" s="38">
        <f t="shared" si="283"/>
        <v>60</v>
      </c>
      <c r="N1015" s="38">
        <f t="shared" si="284"/>
        <v>0</v>
      </c>
      <c r="O1015" s="38">
        <f t="shared" si="285"/>
        <v>0</v>
      </c>
      <c r="P1015" s="48">
        <v>11.2</v>
      </c>
      <c r="Q1015" s="46">
        <v>30</v>
      </c>
      <c r="R1015" s="46" t="s">
        <v>3372</v>
      </c>
      <c r="S1015" s="48">
        <v>14.18</v>
      </c>
      <c r="T1015" s="46">
        <v>30</v>
      </c>
      <c r="U1015" s="46" t="s">
        <v>3372</v>
      </c>
      <c r="V1015" s="48">
        <f t="shared" si="286"/>
        <v>12.69</v>
      </c>
      <c r="W1015" s="46">
        <f t="shared" si="287"/>
        <v>60</v>
      </c>
      <c r="X1015" s="46">
        <f t="shared" si="288"/>
        <v>0</v>
      </c>
      <c r="Y1015" s="46">
        <f t="shared" si="289"/>
        <v>0</v>
      </c>
      <c r="Z1015" s="46">
        <f t="shared" si="290"/>
        <v>0</v>
      </c>
      <c r="AA1015" s="46">
        <f t="shared" si="291"/>
        <v>0</v>
      </c>
      <c r="AB1015" s="46">
        <f t="shared" si="292"/>
        <v>0</v>
      </c>
      <c r="AC1015" s="48">
        <f t="shared" si="296"/>
        <v>0.93</v>
      </c>
      <c r="AD1015" s="48">
        <f t="shared" si="293"/>
        <v>11.864999999999998</v>
      </c>
      <c r="AE1015" s="48">
        <f t="shared" si="294"/>
        <v>11.03445</v>
      </c>
      <c r="AF1015" s="46">
        <f t="shared" si="295"/>
        <v>120</v>
      </c>
      <c r="AG1015" s="128" t="s">
        <v>3453</v>
      </c>
      <c r="AH1015" s="128" t="s">
        <v>3451</v>
      </c>
      <c r="AI1015" s="128" t="s">
        <v>3454</v>
      </c>
      <c r="AJ1015" s="128" t="s">
        <v>3456</v>
      </c>
      <c r="AK1015" s="128" t="s">
        <v>3452</v>
      </c>
      <c r="AL1015" s="128" t="s">
        <v>3457</v>
      </c>
      <c r="AM1015" s="128" t="s">
        <v>3455</v>
      </c>
      <c r="AN1015" s="128" t="s">
        <v>3460</v>
      </c>
      <c r="AO1015" s="128" t="s">
        <v>3459</v>
      </c>
      <c r="AP1015" s="128" t="s">
        <v>3458</v>
      </c>
      <c r="AQ1015" s="191"/>
    </row>
    <row r="1016" spans="1:43" s="16" customFormat="1" ht="27.75">
      <c r="A1016" s="43">
        <v>1009</v>
      </c>
      <c r="B1016" s="37" t="s">
        <v>2550</v>
      </c>
      <c r="C1016" s="37" t="s">
        <v>139</v>
      </c>
      <c r="D1016" s="38" t="s">
        <v>2551</v>
      </c>
      <c r="E1016" s="38">
        <v>25</v>
      </c>
      <c r="F1016" s="48">
        <v>13.03</v>
      </c>
      <c r="G1016" s="46">
        <v>30</v>
      </c>
      <c r="H1016" s="46" t="s">
        <v>3372</v>
      </c>
      <c r="I1016" s="48">
        <v>10.75</v>
      </c>
      <c r="J1016" s="46">
        <v>30</v>
      </c>
      <c r="K1016" s="46" t="s">
        <v>3372</v>
      </c>
      <c r="L1016" s="84">
        <f t="shared" si="282"/>
        <v>11.89</v>
      </c>
      <c r="M1016" s="38">
        <f t="shared" si="283"/>
        <v>60</v>
      </c>
      <c r="N1016" s="38">
        <f t="shared" si="284"/>
        <v>0</v>
      </c>
      <c r="O1016" s="38">
        <f t="shared" si="285"/>
        <v>0</v>
      </c>
      <c r="P1016" s="48">
        <v>10.1</v>
      </c>
      <c r="Q1016" s="46">
        <v>30</v>
      </c>
      <c r="R1016" s="46" t="s">
        <v>3372</v>
      </c>
      <c r="S1016" s="48">
        <v>10.49</v>
      </c>
      <c r="T1016" s="46">
        <v>30</v>
      </c>
      <c r="U1016" s="46" t="s">
        <v>3372</v>
      </c>
      <c r="V1016" s="48">
        <f t="shared" si="286"/>
        <v>10.295</v>
      </c>
      <c r="W1016" s="46">
        <f t="shared" si="287"/>
        <v>60</v>
      </c>
      <c r="X1016" s="46">
        <f t="shared" si="288"/>
        <v>0</v>
      </c>
      <c r="Y1016" s="46">
        <f t="shared" si="289"/>
        <v>0</v>
      </c>
      <c r="Z1016" s="46">
        <f t="shared" si="290"/>
        <v>0</v>
      </c>
      <c r="AA1016" s="46">
        <f t="shared" si="291"/>
        <v>0</v>
      </c>
      <c r="AB1016" s="46">
        <f t="shared" si="292"/>
        <v>0</v>
      </c>
      <c r="AC1016" s="48">
        <f t="shared" ref="AC1016:AC1020" si="297">IF(AB1016=0,1,IF(AB1016=1,0.99,IF(AB1016=2,0.98,IF(AB1016=3,0.97,IF(AB1016=4,0.96,IF(AB1016=5,0.95,IF(AB1016=6,0.94)))))))</f>
        <v>1</v>
      </c>
      <c r="AD1016" s="48">
        <f t="shared" si="293"/>
        <v>11.092500000000001</v>
      </c>
      <c r="AE1016" s="48">
        <f t="shared" si="294"/>
        <v>11.092500000000001</v>
      </c>
      <c r="AF1016" s="46">
        <f t="shared" si="295"/>
        <v>120</v>
      </c>
      <c r="AG1016" s="128" t="s">
        <v>3453</v>
      </c>
      <c r="AH1016" s="128" t="s">
        <v>3451</v>
      </c>
      <c r="AI1016" s="128" t="s">
        <v>3457</v>
      </c>
      <c r="AJ1016" s="128" t="s">
        <v>3452</v>
      </c>
      <c r="AK1016" s="128" t="s">
        <v>3454</v>
      </c>
      <c r="AL1016" s="128" t="s">
        <v>3455</v>
      </c>
      <c r="AM1016" s="128" t="s">
        <v>3456</v>
      </c>
      <c r="AN1016" s="128" t="s">
        <v>3460</v>
      </c>
      <c r="AO1016" s="128" t="s">
        <v>3458</v>
      </c>
      <c r="AP1016" s="128" t="s">
        <v>3459</v>
      </c>
      <c r="AQ1016" s="191"/>
    </row>
    <row r="1017" spans="1:43" s="16" customFormat="1" ht="27.75">
      <c r="A1017" s="43">
        <v>1010</v>
      </c>
      <c r="B1017" s="44" t="s">
        <v>412</v>
      </c>
      <c r="C1017" s="44" t="s">
        <v>212</v>
      </c>
      <c r="D1017" s="45" t="s">
        <v>2552</v>
      </c>
      <c r="E1017" s="38">
        <v>26</v>
      </c>
      <c r="F1017" s="48">
        <v>16.12</v>
      </c>
      <c r="G1017" s="46">
        <v>30</v>
      </c>
      <c r="H1017" s="46" t="s">
        <v>3372</v>
      </c>
      <c r="I1017" s="48">
        <v>14.5</v>
      </c>
      <c r="J1017" s="46">
        <v>30</v>
      </c>
      <c r="K1017" s="46" t="s">
        <v>3372</v>
      </c>
      <c r="L1017" s="84">
        <f t="shared" si="282"/>
        <v>15.31</v>
      </c>
      <c r="M1017" s="38">
        <f t="shared" si="283"/>
        <v>60</v>
      </c>
      <c r="N1017" s="38">
        <f t="shared" si="284"/>
        <v>0</v>
      </c>
      <c r="O1017" s="38">
        <f t="shared" si="285"/>
        <v>0</v>
      </c>
      <c r="P1017" s="48">
        <v>13.33</v>
      </c>
      <c r="Q1017" s="46">
        <v>30</v>
      </c>
      <c r="R1017" s="46" t="s">
        <v>3372</v>
      </c>
      <c r="S1017" s="48">
        <v>16.68</v>
      </c>
      <c r="T1017" s="46">
        <v>30</v>
      </c>
      <c r="U1017" s="46" t="s">
        <v>3372</v>
      </c>
      <c r="V1017" s="48">
        <f t="shared" si="286"/>
        <v>15.004999999999999</v>
      </c>
      <c r="W1017" s="46">
        <f t="shared" si="287"/>
        <v>60</v>
      </c>
      <c r="X1017" s="46">
        <f t="shared" si="288"/>
        <v>0</v>
      </c>
      <c r="Y1017" s="46">
        <f t="shared" si="289"/>
        <v>0</v>
      </c>
      <c r="Z1017" s="46">
        <f t="shared" si="290"/>
        <v>0</v>
      </c>
      <c r="AA1017" s="46">
        <f t="shared" si="291"/>
        <v>0</v>
      </c>
      <c r="AB1017" s="46">
        <f t="shared" si="292"/>
        <v>0</v>
      </c>
      <c r="AC1017" s="48">
        <f t="shared" si="297"/>
        <v>1</v>
      </c>
      <c r="AD1017" s="48">
        <f t="shared" si="293"/>
        <v>15.157499999999999</v>
      </c>
      <c r="AE1017" s="48">
        <f t="shared" si="294"/>
        <v>15.157499999999999</v>
      </c>
      <c r="AF1017" s="46">
        <f t="shared" si="295"/>
        <v>120</v>
      </c>
      <c r="AG1017" s="128" t="s">
        <v>3451</v>
      </c>
      <c r="AH1017" s="128" t="s">
        <v>3452</v>
      </c>
      <c r="AI1017" s="128" t="s">
        <v>3454</v>
      </c>
      <c r="AJ1017" s="128" t="s">
        <v>3455</v>
      </c>
      <c r="AK1017" s="128" t="s">
        <v>3456</v>
      </c>
      <c r="AL1017" s="128" t="s">
        <v>3460</v>
      </c>
      <c r="AM1017" s="128" t="s">
        <v>3453</v>
      </c>
      <c r="AN1017" s="128" t="s">
        <v>3457</v>
      </c>
      <c r="AO1017" s="128" t="s">
        <v>3459</v>
      </c>
      <c r="AP1017" s="128" t="s">
        <v>3458</v>
      </c>
      <c r="AQ1017" s="191"/>
    </row>
    <row r="1018" spans="1:43" s="16" customFormat="1" ht="27.75">
      <c r="A1018" s="43">
        <v>1011</v>
      </c>
      <c r="B1018" s="37" t="s">
        <v>2553</v>
      </c>
      <c r="C1018" s="37" t="s">
        <v>618</v>
      </c>
      <c r="D1018" s="38" t="s">
        <v>2554</v>
      </c>
      <c r="E1018" s="38">
        <v>26</v>
      </c>
      <c r="F1018" s="48">
        <v>15.72</v>
      </c>
      <c r="G1018" s="46">
        <v>30</v>
      </c>
      <c r="H1018" s="46" t="s">
        <v>3373</v>
      </c>
      <c r="I1018" s="48">
        <v>15.56</v>
      </c>
      <c r="J1018" s="46">
        <v>30</v>
      </c>
      <c r="K1018" s="46" t="s">
        <v>3372</v>
      </c>
      <c r="L1018" s="84">
        <f t="shared" si="282"/>
        <v>15.64</v>
      </c>
      <c r="M1018" s="38">
        <f t="shared" si="283"/>
        <v>60</v>
      </c>
      <c r="N1018" s="38">
        <f t="shared" si="284"/>
        <v>1</v>
      </c>
      <c r="O1018" s="38">
        <f t="shared" si="285"/>
        <v>0</v>
      </c>
      <c r="P1018" s="48">
        <v>14.19</v>
      </c>
      <c r="Q1018" s="46">
        <v>30</v>
      </c>
      <c r="R1018" s="46" t="s">
        <v>3372</v>
      </c>
      <c r="S1018" s="48">
        <v>15.3</v>
      </c>
      <c r="T1018" s="46">
        <v>30</v>
      </c>
      <c r="U1018" s="46" t="s">
        <v>3372</v>
      </c>
      <c r="V1018" s="48">
        <f t="shared" si="286"/>
        <v>14.745000000000001</v>
      </c>
      <c r="W1018" s="46">
        <f t="shared" si="287"/>
        <v>60</v>
      </c>
      <c r="X1018" s="46">
        <f t="shared" si="288"/>
        <v>0</v>
      </c>
      <c r="Y1018" s="46">
        <f t="shared" si="289"/>
        <v>0</v>
      </c>
      <c r="Z1018" s="46">
        <f t="shared" si="290"/>
        <v>1</v>
      </c>
      <c r="AA1018" s="46">
        <f t="shared" si="291"/>
        <v>0</v>
      </c>
      <c r="AB1018" s="46">
        <f t="shared" si="292"/>
        <v>1</v>
      </c>
      <c r="AC1018" s="48">
        <f t="shared" si="297"/>
        <v>0.99</v>
      </c>
      <c r="AD1018" s="48">
        <f t="shared" si="293"/>
        <v>15.192500000000001</v>
      </c>
      <c r="AE1018" s="48">
        <f t="shared" si="294"/>
        <v>15.040575</v>
      </c>
      <c r="AF1018" s="46">
        <f t="shared" si="295"/>
        <v>120</v>
      </c>
      <c r="AG1018" s="128" t="s">
        <v>3453</v>
      </c>
      <c r="AH1018" s="128" t="s">
        <v>3451</v>
      </c>
      <c r="AI1018" s="128" t="s">
        <v>3456</v>
      </c>
      <c r="AJ1018" s="128" t="s">
        <v>3452</v>
      </c>
      <c r="AK1018" s="128" t="s">
        <v>3457</v>
      </c>
      <c r="AL1018" s="128" t="s">
        <v>3454</v>
      </c>
      <c r="AM1018" s="128" t="s">
        <v>3460</v>
      </c>
      <c r="AN1018" s="128" t="s">
        <v>3455</v>
      </c>
      <c r="AO1018" s="128" t="s">
        <v>3459</v>
      </c>
      <c r="AP1018" s="128" t="s">
        <v>3458</v>
      </c>
      <c r="AQ1018" s="191"/>
    </row>
    <row r="1019" spans="1:43" s="16" customFormat="1" ht="27.75">
      <c r="A1019" s="43">
        <v>1012</v>
      </c>
      <c r="B1019" s="44" t="s">
        <v>2555</v>
      </c>
      <c r="C1019" s="44" t="s">
        <v>245</v>
      </c>
      <c r="D1019" s="45" t="s">
        <v>2556</v>
      </c>
      <c r="E1019" s="38">
        <v>26</v>
      </c>
      <c r="F1019" s="48">
        <v>11.75</v>
      </c>
      <c r="G1019" s="46">
        <v>30</v>
      </c>
      <c r="H1019" s="46" t="s">
        <v>3372</v>
      </c>
      <c r="I1019" s="48">
        <v>10.88</v>
      </c>
      <c r="J1019" s="46">
        <v>30</v>
      </c>
      <c r="K1019" s="46" t="s">
        <v>3372</v>
      </c>
      <c r="L1019" s="84">
        <f t="shared" si="282"/>
        <v>11.315000000000001</v>
      </c>
      <c r="M1019" s="38">
        <f t="shared" si="283"/>
        <v>60</v>
      </c>
      <c r="N1019" s="38">
        <f t="shared" si="284"/>
        <v>0</v>
      </c>
      <c r="O1019" s="38">
        <f t="shared" si="285"/>
        <v>0</v>
      </c>
      <c r="P1019" s="48">
        <v>10.119999999999999</v>
      </c>
      <c r="Q1019" s="46">
        <v>30</v>
      </c>
      <c r="R1019" s="46" t="s">
        <v>3373</v>
      </c>
      <c r="S1019" s="48">
        <v>12.09</v>
      </c>
      <c r="T1019" s="46">
        <v>30</v>
      </c>
      <c r="U1019" s="46" t="s">
        <v>3372</v>
      </c>
      <c r="V1019" s="48">
        <f t="shared" si="286"/>
        <v>11.105</v>
      </c>
      <c r="W1019" s="46">
        <f t="shared" si="287"/>
        <v>60</v>
      </c>
      <c r="X1019" s="46">
        <f t="shared" si="288"/>
        <v>1</v>
      </c>
      <c r="Y1019" s="46">
        <f t="shared" si="289"/>
        <v>0</v>
      </c>
      <c r="Z1019" s="46">
        <f t="shared" si="290"/>
        <v>1</v>
      </c>
      <c r="AA1019" s="46">
        <f t="shared" si="291"/>
        <v>0</v>
      </c>
      <c r="AB1019" s="46">
        <f t="shared" si="292"/>
        <v>1</v>
      </c>
      <c r="AC1019" s="48">
        <f t="shared" si="297"/>
        <v>0.99</v>
      </c>
      <c r="AD1019" s="48">
        <f t="shared" si="293"/>
        <v>11.21</v>
      </c>
      <c r="AE1019" s="48">
        <f t="shared" si="294"/>
        <v>11.097900000000001</v>
      </c>
      <c r="AF1019" s="46">
        <f t="shared" si="295"/>
        <v>120</v>
      </c>
      <c r="AG1019" s="128" t="s">
        <v>3456</v>
      </c>
      <c r="AH1019" s="128" t="s">
        <v>3453</v>
      </c>
      <c r="AI1019" s="128" t="s">
        <v>3452</v>
      </c>
      <c r="AJ1019" s="128" t="s">
        <v>3457</v>
      </c>
      <c r="AK1019" s="128" t="s">
        <v>3455</v>
      </c>
      <c r="AL1019" s="128" t="s">
        <v>3460</v>
      </c>
      <c r="AM1019" s="128" t="s">
        <v>3451</v>
      </c>
      <c r="AN1019" s="128" t="s">
        <v>3454</v>
      </c>
      <c r="AO1019" s="128" t="s">
        <v>3459</v>
      </c>
      <c r="AP1019" s="128" t="s">
        <v>3458</v>
      </c>
      <c r="AQ1019" s="191"/>
    </row>
    <row r="1020" spans="1:43" s="16" customFormat="1" ht="27.75">
      <c r="A1020" s="43">
        <v>1013</v>
      </c>
      <c r="B1020" s="44" t="s">
        <v>2557</v>
      </c>
      <c r="C1020" s="44" t="s">
        <v>551</v>
      </c>
      <c r="D1020" s="45" t="s">
        <v>2558</v>
      </c>
      <c r="E1020" s="38">
        <v>26</v>
      </c>
      <c r="F1020" s="48">
        <v>11.18</v>
      </c>
      <c r="G1020" s="46">
        <v>30</v>
      </c>
      <c r="H1020" s="46" t="s">
        <v>3372</v>
      </c>
      <c r="I1020" s="48">
        <v>10.8</v>
      </c>
      <c r="J1020" s="46">
        <v>30</v>
      </c>
      <c r="K1020" s="46" t="s">
        <v>3372</v>
      </c>
      <c r="L1020" s="84">
        <f t="shared" si="282"/>
        <v>10.99</v>
      </c>
      <c r="M1020" s="38">
        <f t="shared" si="283"/>
        <v>60</v>
      </c>
      <c r="N1020" s="38">
        <f t="shared" si="284"/>
        <v>0</v>
      </c>
      <c r="O1020" s="38">
        <f t="shared" si="285"/>
        <v>0</v>
      </c>
      <c r="P1020" s="48">
        <v>12.26</v>
      </c>
      <c r="Q1020" s="46">
        <v>30</v>
      </c>
      <c r="R1020" s="46" t="s">
        <v>3372</v>
      </c>
      <c r="S1020" s="48">
        <v>14.58</v>
      </c>
      <c r="T1020" s="46">
        <v>30</v>
      </c>
      <c r="U1020" s="46" t="s">
        <v>3372</v>
      </c>
      <c r="V1020" s="48">
        <f t="shared" si="286"/>
        <v>13.42</v>
      </c>
      <c r="W1020" s="46">
        <f t="shared" si="287"/>
        <v>60</v>
      </c>
      <c r="X1020" s="46">
        <f t="shared" si="288"/>
        <v>0</v>
      </c>
      <c r="Y1020" s="46">
        <f t="shared" si="289"/>
        <v>0</v>
      </c>
      <c r="Z1020" s="46">
        <f t="shared" si="290"/>
        <v>0</v>
      </c>
      <c r="AA1020" s="46">
        <f t="shared" si="291"/>
        <v>0</v>
      </c>
      <c r="AB1020" s="46">
        <f t="shared" si="292"/>
        <v>0</v>
      </c>
      <c r="AC1020" s="48">
        <f t="shared" si="297"/>
        <v>1</v>
      </c>
      <c r="AD1020" s="48">
        <f t="shared" si="293"/>
        <v>12.205</v>
      </c>
      <c r="AE1020" s="48">
        <f t="shared" si="294"/>
        <v>12.205</v>
      </c>
      <c r="AF1020" s="46">
        <f t="shared" si="295"/>
        <v>120</v>
      </c>
      <c r="AG1020" s="128" t="s">
        <v>3453</v>
      </c>
      <c r="AH1020" s="128" t="s">
        <v>3454</v>
      </c>
      <c r="AI1020" s="128" t="s">
        <v>3452</v>
      </c>
      <c r="AJ1020" s="128" t="s">
        <v>3456</v>
      </c>
      <c r="AK1020" s="128" t="s">
        <v>3455</v>
      </c>
      <c r="AL1020" s="128" t="s">
        <v>3458</v>
      </c>
      <c r="AM1020" s="128" t="s">
        <v>3457</v>
      </c>
      <c r="AN1020" s="128" t="s">
        <v>3460</v>
      </c>
      <c r="AO1020" s="128" t="s">
        <v>3459</v>
      </c>
      <c r="AP1020" s="128" t="s">
        <v>3451</v>
      </c>
      <c r="AQ1020" s="191"/>
    </row>
    <row r="1021" spans="1:43" s="16" customFormat="1" ht="27.75">
      <c r="A1021" s="43">
        <v>1014</v>
      </c>
      <c r="B1021" s="37" t="s">
        <v>2559</v>
      </c>
      <c r="C1021" s="37" t="s">
        <v>383</v>
      </c>
      <c r="D1021" s="45" t="s">
        <v>2560</v>
      </c>
      <c r="E1021" s="38">
        <v>26</v>
      </c>
      <c r="F1021" s="48">
        <v>10.36</v>
      </c>
      <c r="G1021" s="46">
        <v>30</v>
      </c>
      <c r="H1021" s="46" t="s">
        <v>3373</v>
      </c>
      <c r="I1021" s="48">
        <v>10.45</v>
      </c>
      <c r="J1021" s="46">
        <v>30</v>
      </c>
      <c r="K1021" s="46" t="s">
        <v>3373</v>
      </c>
      <c r="L1021" s="84">
        <f t="shared" si="282"/>
        <v>10.404999999999999</v>
      </c>
      <c r="M1021" s="38">
        <f t="shared" si="283"/>
        <v>60</v>
      </c>
      <c r="N1021" s="38">
        <f t="shared" si="284"/>
        <v>2</v>
      </c>
      <c r="O1021" s="38">
        <f t="shared" si="285"/>
        <v>0</v>
      </c>
      <c r="P1021" s="48">
        <v>8.7200000000000006</v>
      </c>
      <c r="Q1021" s="46">
        <v>10</v>
      </c>
      <c r="R1021" s="46" t="s">
        <v>3373</v>
      </c>
      <c r="S1021" s="48">
        <v>11.92</v>
      </c>
      <c r="T1021" s="46">
        <v>30</v>
      </c>
      <c r="U1021" s="46" t="s">
        <v>3373</v>
      </c>
      <c r="V1021" s="48">
        <f t="shared" si="286"/>
        <v>10.32</v>
      </c>
      <c r="W1021" s="46">
        <f t="shared" si="287"/>
        <v>60</v>
      </c>
      <c r="X1021" s="46">
        <f t="shared" si="288"/>
        <v>2</v>
      </c>
      <c r="Y1021" s="46">
        <f t="shared" si="289"/>
        <v>1</v>
      </c>
      <c r="Z1021" s="46">
        <f t="shared" si="290"/>
        <v>4</v>
      </c>
      <c r="AA1021" s="46">
        <f t="shared" si="291"/>
        <v>1</v>
      </c>
      <c r="AB1021" s="46">
        <f t="shared" si="292"/>
        <v>5</v>
      </c>
      <c r="AC1021" s="48">
        <f>IF(AB1021=0,0.93,IF(AB1021=1,0.92,IF(AB1021=2,0.91,IF(AB1021=3,0.9,IF(AB1021=4,0.89,IF(AB1021=5,0.88,IF(AB1021=6,0.87)))))))</f>
        <v>0.88</v>
      </c>
      <c r="AD1021" s="48">
        <f t="shared" si="293"/>
        <v>10.362500000000001</v>
      </c>
      <c r="AE1021" s="48">
        <f t="shared" si="294"/>
        <v>9.1190000000000015</v>
      </c>
      <c r="AF1021" s="46">
        <f t="shared" si="295"/>
        <v>120</v>
      </c>
      <c r="AG1021" s="128" t="s">
        <v>3457</v>
      </c>
      <c r="AH1021" s="128" t="s">
        <v>3456</v>
      </c>
      <c r="AI1021" s="128" t="s">
        <v>3452</v>
      </c>
      <c r="AJ1021" s="128" t="s">
        <v>3451</v>
      </c>
      <c r="AK1021" s="128" t="s">
        <v>3453</v>
      </c>
      <c r="AL1021" s="128" t="s">
        <v>3455</v>
      </c>
      <c r="AM1021" s="128" t="s">
        <v>3454</v>
      </c>
      <c r="AN1021" s="128" t="s">
        <v>3460</v>
      </c>
      <c r="AO1021" s="128" t="s">
        <v>3458</v>
      </c>
      <c r="AP1021" s="128" t="s">
        <v>3459</v>
      </c>
      <c r="AQ1021" s="191"/>
    </row>
    <row r="1022" spans="1:43" s="16" customFormat="1" ht="27.75">
      <c r="A1022" s="43">
        <v>1015</v>
      </c>
      <c r="B1022" s="44" t="s">
        <v>2561</v>
      </c>
      <c r="C1022" s="44" t="s">
        <v>1552</v>
      </c>
      <c r="D1022" s="45" t="s">
        <v>2562</v>
      </c>
      <c r="E1022" s="38">
        <v>26</v>
      </c>
      <c r="F1022" s="48">
        <v>10.91</v>
      </c>
      <c r="G1022" s="46">
        <v>30</v>
      </c>
      <c r="H1022" s="46" t="s">
        <v>3373</v>
      </c>
      <c r="I1022" s="48">
        <v>9.31</v>
      </c>
      <c r="J1022" s="46">
        <v>23</v>
      </c>
      <c r="K1022" s="46" t="s">
        <v>3372</v>
      </c>
      <c r="L1022" s="84">
        <f t="shared" si="282"/>
        <v>10.11</v>
      </c>
      <c r="M1022" s="38">
        <f t="shared" si="283"/>
        <v>60</v>
      </c>
      <c r="N1022" s="38">
        <f t="shared" si="284"/>
        <v>1</v>
      </c>
      <c r="O1022" s="38">
        <f t="shared" si="285"/>
        <v>1</v>
      </c>
      <c r="P1022" s="48">
        <v>9.27</v>
      </c>
      <c r="Q1022" s="46">
        <v>10</v>
      </c>
      <c r="R1022" s="46" t="s">
        <v>3373</v>
      </c>
      <c r="S1022" s="48">
        <v>1.01</v>
      </c>
      <c r="T1022" s="46">
        <v>0</v>
      </c>
      <c r="U1022" s="46" t="s">
        <v>3373</v>
      </c>
      <c r="V1022" s="48">
        <f t="shared" si="286"/>
        <v>5.14</v>
      </c>
      <c r="W1022" s="46">
        <f t="shared" si="287"/>
        <v>10</v>
      </c>
      <c r="X1022" s="46">
        <f t="shared" si="288"/>
        <v>2</v>
      </c>
      <c r="Y1022" s="46">
        <f t="shared" si="289"/>
        <v>1</v>
      </c>
      <c r="Z1022" s="46">
        <f t="shared" si="290"/>
        <v>3</v>
      </c>
      <c r="AA1022" s="46">
        <f t="shared" si="291"/>
        <v>2</v>
      </c>
      <c r="AB1022" s="46">
        <f t="shared" si="292"/>
        <v>5</v>
      </c>
      <c r="AC1022" s="48">
        <f>IF(AB1022=0,1,IF(AB1022=1,0.99,IF(AB1022=2,0.98,IF(AB1022=3,0.97,IF(AB1022=4,0.96,IF(AB1022=5,0.95,IF(AB1022=6,0.94)))))))</f>
        <v>0.95</v>
      </c>
      <c r="AD1022" s="48">
        <f t="shared" si="293"/>
        <v>7.625</v>
      </c>
      <c r="AE1022" s="48">
        <f t="shared" si="294"/>
        <v>7.2437499999999995</v>
      </c>
      <c r="AF1022" s="46">
        <f t="shared" si="295"/>
        <v>70</v>
      </c>
      <c r="AG1022" s="128" t="s">
        <v>3456</v>
      </c>
      <c r="AH1022" s="128" t="s">
        <v>3451</v>
      </c>
      <c r="AI1022" s="128" t="s">
        <v>3452</v>
      </c>
      <c r="AJ1022" s="128" t="s">
        <v>3453</v>
      </c>
      <c r="AK1022" s="128" t="s">
        <v>3454</v>
      </c>
      <c r="AL1022" s="128" t="s">
        <v>3455</v>
      </c>
      <c r="AM1022" s="128" t="s">
        <v>3460</v>
      </c>
      <c r="AN1022" s="128" t="s">
        <v>3457</v>
      </c>
      <c r="AO1022" s="128" t="s">
        <v>3459</v>
      </c>
      <c r="AP1022" s="128" t="s">
        <v>3458</v>
      </c>
      <c r="AQ1022" s="191"/>
    </row>
    <row r="1023" spans="1:43" s="16" customFormat="1" ht="27.75">
      <c r="A1023" s="43">
        <v>1016</v>
      </c>
      <c r="B1023" s="37" t="s">
        <v>2563</v>
      </c>
      <c r="C1023" s="37" t="s">
        <v>2564</v>
      </c>
      <c r="D1023" s="45" t="s">
        <v>2565</v>
      </c>
      <c r="E1023" s="38">
        <v>26</v>
      </c>
      <c r="F1023" s="48">
        <v>10</v>
      </c>
      <c r="G1023" s="46">
        <v>30</v>
      </c>
      <c r="H1023" s="46" t="s">
        <v>3373</v>
      </c>
      <c r="I1023" s="48">
        <v>7.13</v>
      </c>
      <c r="J1023" s="46">
        <v>15</v>
      </c>
      <c r="K1023" s="46" t="s">
        <v>3372</v>
      </c>
      <c r="L1023" s="84">
        <f t="shared" si="282"/>
        <v>8.5649999999999995</v>
      </c>
      <c r="M1023" s="38">
        <f t="shared" si="283"/>
        <v>45</v>
      </c>
      <c r="N1023" s="38">
        <f t="shared" si="284"/>
        <v>1</v>
      </c>
      <c r="O1023" s="38">
        <f t="shared" si="285"/>
        <v>1</v>
      </c>
      <c r="P1023" s="48">
        <v>8.09</v>
      </c>
      <c r="Q1023" s="46">
        <v>7</v>
      </c>
      <c r="R1023" s="46" t="s">
        <v>3373</v>
      </c>
      <c r="S1023" s="48">
        <v>10.84</v>
      </c>
      <c r="T1023" s="46">
        <v>30</v>
      </c>
      <c r="U1023" s="46" t="s">
        <v>3373</v>
      </c>
      <c r="V1023" s="48">
        <f t="shared" si="286"/>
        <v>9.4649999999999999</v>
      </c>
      <c r="W1023" s="46">
        <f t="shared" si="287"/>
        <v>37</v>
      </c>
      <c r="X1023" s="46">
        <f t="shared" si="288"/>
        <v>2</v>
      </c>
      <c r="Y1023" s="46">
        <f t="shared" si="289"/>
        <v>1</v>
      </c>
      <c r="Z1023" s="46">
        <f t="shared" si="290"/>
        <v>3</v>
      </c>
      <c r="AA1023" s="46">
        <f t="shared" si="291"/>
        <v>2</v>
      </c>
      <c r="AB1023" s="46">
        <f t="shared" si="292"/>
        <v>5</v>
      </c>
      <c r="AC1023" s="48">
        <f>IF(AB1023=0,0.93,IF(AB1023=1,0.92,IF(AB1023=2,0.91,IF(AB1023=3,0.9,IF(AB1023=4,0.89,IF(AB1023=5,0.88,IF(AB1023=6,0.87)))))))</f>
        <v>0.88</v>
      </c>
      <c r="AD1023" s="48">
        <f t="shared" si="293"/>
        <v>9.0150000000000006</v>
      </c>
      <c r="AE1023" s="48">
        <f t="shared" si="294"/>
        <v>7.9332000000000003</v>
      </c>
      <c r="AF1023" s="46">
        <f t="shared" si="295"/>
        <v>82</v>
      </c>
      <c r="AG1023" s="128" t="s">
        <v>3451</v>
      </c>
      <c r="AH1023" s="128" t="s">
        <v>3453</v>
      </c>
      <c r="AI1023" s="128" t="s">
        <v>3457</v>
      </c>
      <c r="AJ1023" s="128" t="s">
        <v>3452</v>
      </c>
      <c r="AK1023" s="128" t="s">
        <v>3454</v>
      </c>
      <c r="AL1023" s="128" t="s">
        <v>3456</v>
      </c>
      <c r="AM1023" s="128" t="s">
        <v>3455</v>
      </c>
      <c r="AN1023" s="128" t="s">
        <v>3460</v>
      </c>
      <c r="AO1023" s="128" t="s">
        <v>3458</v>
      </c>
      <c r="AP1023" s="128" t="s">
        <v>3459</v>
      </c>
      <c r="AQ1023" s="191"/>
    </row>
    <row r="1024" spans="1:43" s="16" customFormat="1" ht="27.75">
      <c r="A1024" s="43">
        <v>1017</v>
      </c>
      <c r="B1024" s="44" t="s">
        <v>2566</v>
      </c>
      <c r="C1024" s="44" t="s">
        <v>3503</v>
      </c>
      <c r="D1024" s="45" t="s">
        <v>2567</v>
      </c>
      <c r="E1024" s="38">
        <v>26</v>
      </c>
      <c r="F1024" s="48">
        <v>10.98</v>
      </c>
      <c r="G1024" s="46">
        <v>30</v>
      </c>
      <c r="H1024" s="46" t="s">
        <v>3373</v>
      </c>
      <c r="I1024" s="48">
        <v>9.0399999999999991</v>
      </c>
      <c r="J1024" s="46">
        <v>13</v>
      </c>
      <c r="K1024" s="46" t="s">
        <v>3372</v>
      </c>
      <c r="L1024" s="84">
        <f t="shared" si="282"/>
        <v>10.01</v>
      </c>
      <c r="M1024" s="38">
        <f t="shared" si="283"/>
        <v>60</v>
      </c>
      <c r="N1024" s="38">
        <f t="shared" si="284"/>
        <v>1</v>
      </c>
      <c r="O1024" s="38">
        <f t="shared" si="285"/>
        <v>1</v>
      </c>
      <c r="P1024" s="48">
        <v>8.74</v>
      </c>
      <c r="Q1024" s="46">
        <v>18</v>
      </c>
      <c r="R1024" s="46" t="s">
        <v>3373</v>
      </c>
      <c r="S1024" s="48">
        <v>11.26</v>
      </c>
      <c r="T1024" s="46">
        <v>30</v>
      </c>
      <c r="U1024" s="46" t="s">
        <v>3372</v>
      </c>
      <c r="V1024" s="48">
        <f t="shared" si="286"/>
        <v>10</v>
      </c>
      <c r="W1024" s="46">
        <f t="shared" si="287"/>
        <v>60</v>
      </c>
      <c r="X1024" s="46">
        <f t="shared" si="288"/>
        <v>1</v>
      </c>
      <c r="Y1024" s="46">
        <f t="shared" si="289"/>
        <v>1</v>
      </c>
      <c r="Z1024" s="46">
        <f t="shared" si="290"/>
        <v>2</v>
      </c>
      <c r="AA1024" s="46">
        <f t="shared" si="291"/>
        <v>2</v>
      </c>
      <c r="AB1024" s="46">
        <f t="shared" si="292"/>
        <v>4</v>
      </c>
      <c r="AC1024" s="48">
        <f>IF(AB1024=0,1,IF(AB1024=1,0.99,IF(AB1024=2,0.98,IF(AB1024=3,0.97,IF(AB1024=4,0.96,IF(AB1024=5,0.95,IF(AB1024=6,0.94)))))))</f>
        <v>0.96</v>
      </c>
      <c r="AD1024" s="48">
        <f t="shared" si="293"/>
        <v>10.004999999999999</v>
      </c>
      <c r="AE1024" s="48">
        <f t="shared" si="294"/>
        <v>9.6047999999999991</v>
      </c>
      <c r="AF1024" s="46">
        <f t="shared" si="295"/>
        <v>120</v>
      </c>
      <c r="AG1024" s="128" t="s">
        <v>3456</v>
      </c>
      <c r="AH1024" s="128" t="s">
        <v>3457</v>
      </c>
      <c r="AI1024" s="128" t="s">
        <v>3452</v>
      </c>
      <c r="AJ1024" s="128" t="s">
        <v>3455</v>
      </c>
      <c r="AK1024" s="128" t="s">
        <v>3454</v>
      </c>
      <c r="AL1024" s="128" t="s">
        <v>3453</v>
      </c>
      <c r="AM1024" s="128" t="s">
        <v>3460</v>
      </c>
      <c r="AN1024" s="128" t="s">
        <v>3458</v>
      </c>
      <c r="AO1024" s="128" t="s">
        <v>3459</v>
      </c>
      <c r="AP1024" s="128" t="s">
        <v>3451</v>
      </c>
      <c r="AQ1024" s="191"/>
    </row>
    <row r="1025" spans="1:43" s="16" customFormat="1" ht="27.75">
      <c r="A1025" s="43">
        <v>1018</v>
      </c>
      <c r="B1025" s="44" t="s">
        <v>2568</v>
      </c>
      <c r="C1025" s="44" t="s">
        <v>3504</v>
      </c>
      <c r="D1025" s="45" t="s">
        <v>2569</v>
      </c>
      <c r="E1025" s="38">
        <v>26</v>
      </c>
      <c r="F1025" s="48">
        <v>10</v>
      </c>
      <c r="G1025" s="46">
        <v>30</v>
      </c>
      <c r="H1025" s="46" t="s">
        <v>3373</v>
      </c>
      <c r="I1025" s="48">
        <v>10</v>
      </c>
      <c r="J1025" s="46">
        <v>30</v>
      </c>
      <c r="K1025" s="46" t="s">
        <v>3373</v>
      </c>
      <c r="L1025" s="84">
        <f t="shared" si="282"/>
        <v>10</v>
      </c>
      <c r="M1025" s="38">
        <f t="shared" si="283"/>
        <v>60</v>
      </c>
      <c r="N1025" s="38">
        <f t="shared" si="284"/>
        <v>2</v>
      </c>
      <c r="O1025" s="38">
        <f t="shared" si="285"/>
        <v>0</v>
      </c>
      <c r="P1025" s="48">
        <v>9.64</v>
      </c>
      <c r="Q1025" s="46">
        <v>10</v>
      </c>
      <c r="R1025" s="46" t="s">
        <v>3373</v>
      </c>
      <c r="S1025" s="48">
        <v>9.98</v>
      </c>
      <c r="T1025" s="46">
        <v>16</v>
      </c>
      <c r="U1025" s="46" t="s">
        <v>3373</v>
      </c>
      <c r="V1025" s="48">
        <f t="shared" si="286"/>
        <v>9.81</v>
      </c>
      <c r="W1025" s="46">
        <f t="shared" si="287"/>
        <v>26</v>
      </c>
      <c r="X1025" s="46">
        <f t="shared" si="288"/>
        <v>2</v>
      </c>
      <c r="Y1025" s="46">
        <f t="shared" si="289"/>
        <v>1</v>
      </c>
      <c r="Z1025" s="46">
        <f t="shared" si="290"/>
        <v>4</v>
      </c>
      <c r="AA1025" s="46">
        <f t="shared" si="291"/>
        <v>1</v>
      </c>
      <c r="AB1025" s="46">
        <f t="shared" si="292"/>
        <v>5</v>
      </c>
      <c r="AC1025" s="48">
        <f>IF(AB1025=0,0.93,IF(AB1025=1,0.92,IF(AB1025=2,0.91,IF(AB1025=3,0.9,IF(AB1025=4,0.89,IF(AB1025=5,0.88,IF(AB1025=6,0.87)))))))</f>
        <v>0.88</v>
      </c>
      <c r="AD1025" s="48">
        <f t="shared" si="293"/>
        <v>9.9050000000000011</v>
      </c>
      <c r="AE1025" s="48">
        <f t="shared" si="294"/>
        <v>8.7164000000000019</v>
      </c>
      <c r="AF1025" s="46">
        <f t="shared" si="295"/>
        <v>86</v>
      </c>
      <c r="AG1025" s="128" t="s">
        <v>3453</v>
      </c>
      <c r="AH1025" s="128" t="s">
        <v>3451</v>
      </c>
      <c r="AI1025" s="128" t="s">
        <v>3456</v>
      </c>
      <c r="AJ1025" s="128" t="s">
        <v>3452</v>
      </c>
      <c r="AK1025" s="128" t="s">
        <v>3454</v>
      </c>
      <c r="AL1025" s="128" t="s">
        <v>3455</v>
      </c>
      <c r="AM1025" s="128" t="s">
        <v>3460</v>
      </c>
      <c r="AN1025" s="128" t="s">
        <v>3457</v>
      </c>
      <c r="AO1025" s="128" t="s">
        <v>3459</v>
      </c>
      <c r="AP1025" s="128" t="s">
        <v>3458</v>
      </c>
      <c r="AQ1025" s="191"/>
    </row>
    <row r="1026" spans="1:43" s="16" customFormat="1" ht="27.75">
      <c r="A1026" s="43">
        <v>1019</v>
      </c>
      <c r="B1026" s="37" t="s">
        <v>1437</v>
      </c>
      <c r="C1026" s="37" t="s">
        <v>2364</v>
      </c>
      <c r="D1026" s="38" t="s">
        <v>2570</v>
      </c>
      <c r="E1026" s="38">
        <v>26</v>
      </c>
      <c r="F1026" s="48">
        <v>10.11</v>
      </c>
      <c r="G1026" s="46">
        <v>30</v>
      </c>
      <c r="H1026" s="46" t="s">
        <v>3372</v>
      </c>
      <c r="I1026" s="48">
        <v>10.58</v>
      </c>
      <c r="J1026" s="46">
        <v>30</v>
      </c>
      <c r="K1026" s="46" t="s">
        <v>3372</v>
      </c>
      <c r="L1026" s="84">
        <f t="shared" si="282"/>
        <v>10.344999999999999</v>
      </c>
      <c r="M1026" s="38">
        <f t="shared" si="283"/>
        <v>60</v>
      </c>
      <c r="N1026" s="38">
        <f t="shared" si="284"/>
        <v>0</v>
      </c>
      <c r="O1026" s="38">
        <f t="shared" si="285"/>
        <v>0</v>
      </c>
      <c r="P1026" s="48">
        <v>10.199999999999999</v>
      </c>
      <c r="Q1026" s="46">
        <v>30</v>
      </c>
      <c r="R1026" s="46" t="s">
        <v>3372</v>
      </c>
      <c r="S1026" s="48">
        <v>13.88</v>
      </c>
      <c r="T1026" s="46">
        <v>30</v>
      </c>
      <c r="U1026" s="46" t="s">
        <v>3372</v>
      </c>
      <c r="V1026" s="48">
        <f t="shared" si="286"/>
        <v>12.04</v>
      </c>
      <c r="W1026" s="46">
        <f t="shared" si="287"/>
        <v>60</v>
      </c>
      <c r="X1026" s="46">
        <f t="shared" si="288"/>
        <v>0</v>
      </c>
      <c r="Y1026" s="46">
        <f t="shared" si="289"/>
        <v>0</v>
      </c>
      <c r="Z1026" s="46">
        <f t="shared" si="290"/>
        <v>0</v>
      </c>
      <c r="AA1026" s="46">
        <f t="shared" si="291"/>
        <v>0</v>
      </c>
      <c r="AB1026" s="46">
        <f t="shared" si="292"/>
        <v>0</v>
      </c>
      <c r="AC1026" s="48">
        <f>IF(AB1026=0,1,IF(AB1026=1,0.99,IF(AB1026=2,0.98,IF(AB1026=3,0.97,IF(AB1026=4,0.96,IF(AB1026=5,0.95,IF(AB1026=6,0.94)))))))</f>
        <v>1</v>
      </c>
      <c r="AD1026" s="48">
        <f t="shared" si="293"/>
        <v>11.192499999999999</v>
      </c>
      <c r="AE1026" s="48">
        <f t="shared" si="294"/>
        <v>11.192499999999999</v>
      </c>
      <c r="AF1026" s="46">
        <f t="shared" si="295"/>
        <v>120</v>
      </c>
      <c r="AG1026" s="128" t="s">
        <v>3457</v>
      </c>
      <c r="AH1026" s="128" t="s">
        <v>3453</v>
      </c>
      <c r="AI1026" s="128" t="s">
        <v>3451</v>
      </c>
      <c r="AJ1026" s="128" t="s">
        <v>3454</v>
      </c>
      <c r="AK1026" s="128" t="s">
        <v>3452</v>
      </c>
      <c r="AL1026" s="128" t="s">
        <v>3455</v>
      </c>
      <c r="AM1026" s="128" t="s">
        <v>3456</v>
      </c>
      <c r="AN1026" s="128" t="s">
        <v>3459</v>
      </c>
      <c r="AO1026" s="128" t="s">
        <v>3460</v>
      </c>
      <c r="AP1026" s="128" t="s">
        <v>3458</v>
      </c>
      <c r="AQ1026" s="191"/>
    </row>
    <row r="1027" spans="1:43" s="16" customFormat="1" ht="27.75">
      <c r="A1027" s="43">
        <v>1020</v>
      </c>
      <c r="B1027" s="44" t="s">
        <v>2571</v>
      </c>
      <c r="C1027" s="44" t="s">
        <v>2572</v>
      </c>
      <c r="D1027" s="45" t="s">
        <v>2573</v>
      </c>
      <c r="E1027" s="38">
        <v>26</v>
      </c>
      <c r="F1027" s="48">
        <v>10.92</v>
      </c>
      <c r="G1027" s="46">
        <v>30</v>
      </c>
      <c r="H1027" s="46" t="s">
        <v>3373</v>
      </c>
      <c r="I1027" s="48">
        <v>9.7200000000000006</v>
      </c>
      <c r="J1027" s="46">
        <v>18</v>
      </c>
      <c r="K1027" s="46" t="s">
        <v>3373</v>
      </c>
      <c r="L1027" s="84">
        <f t="shared" si="282"/>
        <v>10.32</v>
      </c>
      <c r="M1027" s="38">
        <f t="shared" si="283"/>
        <v>60</v>
      </c>
      <c r="N1027" s="38">
        <f t="shared" si="284"/>
        <v>2</v>
      </c>
      <c r="O1027" s="38">
        <f t="shared" si="285"/>
        <v>1</v>
      </c>
      <c r="P1027" s="48">
        <v>10.25</v>
      </c>
      <c r="Q1027" s="46">
        <v>30</v>
      </c>
      <c r="R1027" s="46" t="s">
        <v>3372</v>
      </c>
      <c r="S1027" s="48">
        <v>14.39</v>
      </c>
      <c r="T1027" s="46">
        <v>30</v>
      </c>
      <c r="U1027" s="46" t="s">
        <v>3372</v>
      </c>
      <c r="V1027" s="48">
        <f t="shared" si="286"/>
        <v>12.32</v>
      </c>
      <c r="W1027" s="46">
        <f t="shared" si="287"/>
        <v>60</v>
      </c>
      <c r="X1027" s="46">
        <f t="shared" si="288"/>
        <v>0</v>
      </c>
      <c r="Y1027" s="46">
        <f t="shared" si="289"/>
        <v>0</v>
      </c>
      <c r="Z1027" s="46">
        <f t="shared" si="290"/>
        <v>2</v>
      </c>
      <c r="AA1027" s="46">
        <f t="shared" si="291"/>
        <v>1</v>
      </c>
      <c r="AB1027" s="46">
        <f t="shared" si="292"/>
        <v>3</v>
      </c>
      <c r="AC1027" s="48">
        <f>IF(AB1027=0,0.93,IF(AB1027=1,0.92,IF(AB1027=2,0.91,IF(AB1027=3,0.9,IF(AB1027=4,0.89,IF(AB1027=5,0.88,IF(AB1027=6,0.87)))))))</f>
        <v>0.9</v>
      </c>
      <c r="AD1027" s="48">
        <f t="shared" si="293"/>
        <v>11.32</v>
      </c>
      <c r="AE1027" s="48">
        <f t="shared" si="294"/>
        <v>10.188000000000001</v>
      </c>
      <c r="AF1027" s="46">
        <f t="shared" si="295"/>
        <v>120</v>
      </c>
      <c r="AG1027" s="128" t="s">
        <v>3451</v>
      </c>
      <c r="AH1027" s="128" t="s">
        <v>3457</v>
      </c>
      <c r="AI1027" s="128" t="s">
        <v>3453</v>
      </c>
      <c r="AJ1027" s="128" t="s">
        <v>3454</v>
      </c>
      <c r="AK1027" s="128" t="s">
        <v>3452</v>
      </c>
      <c r="AL1027" s="128" t="s">
        <v>3455</v>
      </c>
      <c r="AM1027" s="128" t="s">
        <v>3460</v>
      </c>
      <c r="AN1027" s="128" t="s">
        <v>3456</v>
      </c>
      <c r="AO1027" s="128" t="s">
        <v>3459</v>
      </c>
      <c r="AP1027" s="128" t="s">
        <v>3458</v>
      </c>
      <c r="AQ1027" s="191"/>
    </row>
    <row r="1028" spans="1:43" s="16" customFormat="1" ht="27.75">
      <c r="A1028" s="43">
        <v>1021</v>
      </c>
      <c r="B1028" s="37" t="s">
        <v>1273</v>
      </c>
      <c r="C1028" s="37" t="s">
        <v>212</v>
      </c>
      <c r="D1028" s="38" t="s">
        <v>2574</v>
      </c>
      <c r="E1028" s="38">
        <v>26</v>
      </c>
      <c r="F1028" s="48">
        <v>10.08</v>
      </c>
      <c r="G1028" s="46">
        <v>30</v>
      </c>
      <c r="H1028" s="46" t="s">
        <v>3373</v>
      </c>
      <c r="I1028" s="48">
        <v>9.92</v>
      </c>
      <c r="J1028" s="46">
        <v>12</v>
      </c>
      <c r="K1028" s="46" t="s">
        <v>3373</v>
      </c>
      <c r="L1028" s="84">
        <f t="shared" si="282"/>
        <v>10</v>
      </c>
      <c r="M1028" s="38">
        <f t="shared" si="283"/>
        <v>60</v>
      </c>
      <c r="N1028" s="38">
        <f t="shared" si="284"/>
        <v>2</v>
      </c>
      <c r="O1028" s="38">
        <f t="shared" si="285"/>
        <v>1</v>
      </c>
      <c r="P1028" s="48">
        <v>10.28</v>
      </c>
      <c r="Q1028" s="46">
        <v>30</v>
      </c>
      <c r="R1028" s="46" t="s">
        <v>3372</v>
      </c>
      <c r="S1028" s="48">
        <v>11.08</v>
      </c>
      <c r="T1028" s="46">
        <v>30</v>
      </c>
      <c r="U1028" s="46" t="s">
        <v>3372</v>
      </c>
      <c r="V1028" s="48">
        <f t="shared" si="286"/>
        <v>10.68</v>
      </c>
      <c r="W1028" s="46">
        <f t="shared" si="287"/>
        <v>60</v>
      </c>
      <c r="X1028" s="46">
        <f t="shared" si="288"/>
        <v>0</v>
      </c>
      <c r="Y1028" s="46">
        <f t="shared" si="289"/>
        <v>0</v>
      </c>
      <c r="Z1028" s="46">
        <f t="shared" si="290"/>
        <v>2</v>
      </c>
      <c r="AA1028" s="46">
        <f t="shared" si="291"/>
        <v>1</v>
      </c>
      <c r="AB1028" s="46">
        <f t="shared" si="292"/>
        <v>3</v>
      </c>
      <c r="AC1028" s="48">
        <f>IF(AB1028=0,1,IF(AB1028=1,0.99,IF(AB1028=2,0.98,IF(AB1028=3,0.97,IF(AB1028=4,0.96,IF(AB1028=5,0.95,IF(AB1028=6,0.94)))))))</f>
        <v>0.97</v>
      </c>
      <c r="AD1028" s="48">
        <f t="shared" si="293"/>
        <v>10.34</v>
      </c>
      <c r="AE1028" s="48">
        <f t="shared" si="294"/>
        <v>10.0298</v>
      </c>
      <c r="AF1028" s="46">
        <f t="shared" si="295"/>
        <v>120</v>
      </c>
      <c r="AG1028" s="128" t="s">
        <v>3451</v>
      </c>
      <c r="AH1028" s="128" t="s">
        <v>3452</v>
      </c>
      <c r="AI1028" s="128" t="s">
        <v>3454</v>
      </c>
      <c r="AJ1028" s="128" t="s">
        <v>3457</v>
      </c>
      <c r="AK1028" s="128" t="s">
        <v>3456</v>
      </c>
      <c r="AL1028" s="128" t="s">
        <v>3453</v>
      </c>
      <c r="AM1028" s="128" t="s">
        <v>3455</v>
      </c>
      <c r="AN1028" s="128" t="s">
        <v>3460</v>
      </c>
      <c r="AO1028" s="128" t="s">
        <v>3458</v>
      </c>
      <c r="AP1028" s="128" t="s">
        <v>3459</v>
      </c>
      <c r="AQ1028" s="191"/>
    </row>
    <row r="1029" spans="1:43" s="16" customFormat="1" ht="27.75">
      <c r="A1029" s="43">
        <v>1022</v>
      </c>
      <c r="B1029" s="44" t="s">
        <v>2575</v>
      </c>
      <c r="C1029" s="44" t="s">
        <v>557</v>
      </c>
      <c r="D1029" s="45" t="s">
        <v>2576</v>
      </c>
      <c r="E1029" s="38">
        <v>26</v>
      </c>
      <c r="F1029" s="48">
        <v>10.17</v>
      </c>
      <c r="G1029" s="46">
        <v>30</v>
      </c>
      <c r="H1029" s="46" t="s">
        <v>3372</v>
      </c>
      <c r="I1029" s="48">
        <v>11.05</v>
      </c>
      <c r="J1029" s="46">
        <v>30</v>
      </c>
      <c r="K1029" s="46" t="s">
        <v>3373</v>
      </c>
      <c r="L1029" s="84">
        <f t="shared" si="282"/>
        <v>10.61</v>
      </c>
      <c r="M1029" s="38">
        <f t="shared" si="283"/>
        <v>60</v>
      </c>
      <c r="N1029" s="38">
        <f t="shared" si="284"/>
        <v>1</v>
      </c>
      <c r="O1029" s="38">
        <f t="shared" si="285"/>
        <v>0</v>
      </c>
      <c r="P1029" s="48">
        <v>10.68</v>
      </c>
      <c r="Q1029" s="46">
        <v>30</v>
      </c>
      <c r="R1029" s="46" t="s">
        <v>3372</v>
      </c>
      <c r="S1029" s="48">
        <v>12.47</v>
      </c>
      <c r="T1029" s="46">
        <v>30</v>
      </c>
      <c r="U1029" s="46" t="s">
        <v>3372</v>
      </c>
      <c r="V1029" s="48">
        <f t="shared" si="286"/>
        <v>11.574999999999999</v>
      </c>
      <c r="W1029" s="46">
        <f t="shared" si="287"/>
        <v>60</v>
      </c>
      <c r="X1029" s="46">
        <f t="shared" si="288"/>
        <v>0</v>
      </c>
      <c r="Y1029" s="46">
        <f t="shared" si="289"/>
        <v>0</v>
      </c>
      <c r="Z1029" s="46">
        <f t="shared" si="290"/>
        <v>1</v>
      </c>
      <c r="AA1029" s="46">
        <f t="shared" si="291"/>
        <v>0</v>
      </c>
      <c r="AB1029" s="46">
        <f t="shared" si="292"/>
        <v>1</v>
      </c>
      <c r="AC1029" s="48">
        <f>IF(AB1029=0,1,IF(AB1029=1,0.99,IF(AB1029=2,0.98,IF(AB1029=3,0.97,IF(AB1029=4,0.96,IF(AB1029=5,0.95,IF(AB1029=6,0.94)))))))</f>
        <v>0.99</v>
      </c>
      <c r="AD1029" s="48">
        <f t="shared" si="293"/>
        <v>11.092499999999999</v>
      </c>
      <c r="AE1029" s="48">
        <f t="shared" si="294"/>
        <v>10.981574999999999</v>
      </c>
      <c r="AF1029" s="46">
        <f t="shared" si="295"/>
        <v>120</v>
      </c>
      <c r="AG1029" s="128" t="s">
        <v>3451</v>
      </c>
      <c r="AH1029" s="128" t="s">
        <v>3452</v>
      </c>
      <c r="AI1029" s="128" t="s">
        <v>3457</v>
      </c>
      <c r="AJ1029" s="128" t="s">
        <v>3456</v>
      </c>
      <c r="AK1029" s="128" t="s">
        <v>3455</v>
      </c>
      <c r="AL1029" s="128" t="s">
        <v>3454</v>
      </c>
      <c r="AM1029" s="128" t="s">
        <v>3453</v>
      </c>
      <c r="AN1029" s="128" t="s">
        <v>3460</v>
      </c>
      <c r="AO1029" s="128" t="s">
        <v>3458</v>
      </c>
      <c r="AP1029" s="128" t="s">
        <v>3459</v>
      </c>
      <c r="AQ1029" s="191"/>
    </row>
    <row r="1030" spans="1:43" s="16" customFormat="1" ht="27.75">
      <c r="A1030" s="43">
        <v>1023</v>
      </c>
      <c r="B1030" s="44" t="s">
        <v>2577</v>
      </c>
      <c r="C1030" s="44" t="s">
        <v>201</v>
      </c>
      <c r="D1030" s="45" t="s">
        <v>2578</v>
      </c>
      <c r="E1030" s="38">
        <v>26</v>
      </c>
      <c r="F1030" s="48">
        <v>11.23</v>
      </c>
      <c r="G1030" s="46">
        <v>30</v>
      </c>
      <c r="H1030" s="46" t="s">
        <v>3372</v>
      </c>
      <c r="I1030" s="48">
        <v>9.5</v>
      </c>
      <c r="J1030" s="46">
        <v>17</v>
      </c>
      <c r="K1030" s="46" t="s">
        <v>3372</v>
      </c>
      <c r="L1030" s="84">
        <f t="shared" si="282"/>
        <v>10.365</v>
      </c>
      <c r="M1030" s="38">
        <f t="shared" si="283"/>
        <v>60</v>
      </c>
      <c r="N1030" s="38">
        <f t="shared" si="284"/>
        <v>0</v>
      </c>
      <c r="O1030" s="38">
        <f t="shared" si="285"/>
        <v>1</v>
      </c>
      <c r="P1030" s="48">
        <v>10.61</v>
      </c>
      <c r="Q1030" s="46">
        <v>30</v>
      </c>
      <c r="R1030" s="46" t="s">
        <v>3372</v>
      </c>
      <c r="S1030" s="48">
        <v>14.07</v>
      </c>
      <c r="T1030" s="46">
        <v>30</v>
      </c>
      <c r="U1030" s="46" t="s">
        <v>3372</v>
      </c>
      <c r="V1030" s="48">
        <f t="shared" si="286"/>
        <v>12.34</v>
      </c>
      <c r="W1030" s="46">
        <f t="shared" si="287"/>
        <v>60</v>
      </c>
      <c r="X1030" s="46">
        <f t="shared" si="288"/>
        <v>0</v>
      </c>
      <c r="Y1030" s="46">
        <f t="shared" si="289"/>
        <v>0</v>
      </c>
      <c r="Z1030" s="46">
        <f t="shared" si="290"/>
        <v>0</v>
      </c>
      <c r="AA1030" s="46">
        <f t="shared" si="291"/>
        <v>1</v>
      </c>
      <c r="AB1030" s="46">
        <f t="shared" si="292"/>
        <v>1</v>
      </c>
      <c r="AC1030" s="48">
        <f>IF(AB1030=0,1,IF(AB1030=1,0.99,IF(AB1030=2,0.98,IF(AB1030=3,0.97,IF(AB1030=4,0.96,IF(AB1030=5,0.95,IF(AB1030=6,0.94)))))))</f>
        <v>0.99</v>
      </c>
      <c r="AD1030" s="48">
        <f t="shared" si="293"/>
        <v>11.352499999999999</v>
      </c>
      <c r="AE1030" s="48">
        <f t="shared" si="294"/>
        <v>11.238975</v>
      </c>
      <c r="AF1030" s="46">
        <f t="shared" si="295"/>
        <v>120</v>
      </c>
      <c r="AG1030" s="128" t="s">
        <v>3456</v>
      </c>
      <c r="AH1030" s="128" t="s">
        <v>3451</v>
      </c>
      <c r="AI1030" s="128" t="s">
        <v>3452</v>
      </c>
      <c r="AJ1030" s="128" t="s">
        <v>3453</v>
      </c>
      <c r="AK1030" s="128" t="s">
        <v>3457</v>
      </c>
      <c r="AL1030" s="128" t="s">
        <v>3454</v>
      </c>
      <c r="AM1030" s="128" t="s">
        <v>3455</v>
      </c>
      <c r="AN1030" s="128" t="s">
        <v>3460</v>
      </c>
      <c r="AO1030" s="128" t="s">
        <v>3458</v>
      </c>
      <c r="AP1030" s="128" t="s">
        <v>3459</v>
      </c>
      <c r="AQ1030" s="191"/>
    </row>
    <row r="1031" spans="1:43" s="16" customFormat="1" ht="27.75">
      <c r="A1031" s="43">
        <v>1024</v>
      </c>
      <c r="B1031" s="44" t="s">
        <v>2579</v>
      </c>
      <c r="C1031" s="44" t="s">
        <v>227</v>
      </c>
      <c r="D1031" s="45" t="s">
        <v>2580</v>
      </c>
      <c r="E1031" s="38">
        <v>26</v>
      </c>
      <c r="F1031" s="48">
        <v>10.95</v>
      </c>
      <c r="G1031" s="46">
        <v>30</v>
      </c>
      <c r="H1031" s="46" t="s">
        <v>3373</v>
      </c>
      <c r="I1031" s="48">
        <v>9.23</v>
      </c>
      <c r="J1031" s="46">
        <v>12</v>
      </c>
      <c r="K1031" s="46" t="s">
        <v>3373</v>
      </c>
      <c r="L1031" s="84">
        <f t="shared" si="282"/>
        <v>10.09</v>
      </c>
      <c r="M1031" s="38">
        <f t="shared" si="283"/>
        <v>60</v>
      </c>
      <c r="N1031" s="38">
        <f t="shared" si="284"/>
        <v>2</v>
      </c>
      <c r="O1031" s="38">
        <f t="shared" si="285"/>
        <v>1</v>
      </c>
      <c r="P1031" s="48">
        <v>8.94</v>
      </c>
      <c r="Q1031" s="46">
        <v>10</v>
      </c>
      <c r="R1031" s="46" t="s">
        <v>3373</v>
      </c>
      <c r="S1031" s="48">
        <v>11.72</v>
      </c>
      <c r="T1031" s="46">
        <v>30</v>
      </c>
      <c r="U1031" s="46" t="s">
        <v>3372</v>
      </c>
      <c r="V1031" s="48">
        <f t="shared" si="286"/>
        <v>10.33</v>
      </c>
      <c r="W1031" s="46">
        <f t="shared" si="287"/>
        <v>60</v>
      </c>
      <c r="X1031" s="46">
        <f t="shared" si="288"/>
        <v>1</v>
      </c>
      <c r="Y1031" s="46">
        <f t="shared" si="289"/>
        <v>1</v>
      </c>
      <c r="Z1031" s="46">
        <f t="shared" si="290"/>
        <v>3</v>
      </c>
      <c r="AA1031" s="46">
        <f t="shared" si="291"/>
        <v>2</v>
      </c>
      <c r="AB1031" s="46">
        <f t="shared" si="292"/>
        <v>5</v>
      </c>
      <c r="AC1031" s="48">
        <f>IF(AB1031=0,1,IF(AB1031=1,0.99,IF(AB1031=2,0.98,IF(AB1031=3,0.97,IF(AB1031=4,0.96,IF(AB1031=5,0.95,IF(AB1031=6,0.94)))))))</f>
        <v>0.95</v>
      </c>
      <c r="AD1031" s="48">
        <f t="shared" si="293"/>
        <v>10.210000000000001</v>
      </c>
      <c r="AE1031" s="48">
        <f t="shared" si="294"/>
        <v>9.6995000000000005</v>
      </c>
      <c r="AF1031" s="46">
        <f t="shared" si="295"/>
        <v>120</v>
      </c>
      <c r="AG1031" s="128" t="s">
        <v>3451</v>
      </c>
      <c r="AH1031" s="128" t="s">
        <v>3452</v>
      </c>
      <c r="AI1031" s="128" t="s">
        <v>3456</v>
      </c>
      <c r="AJ1031" s="128" t="s">
        <v>3453</v>
      </c>
      <c r="AK1031" s="128" t="s">
        <v>3454</v>
      </c>
      <c r="AL1031" s="128" t="s">
        <v>3455</v>
      </c>
      <c r="AM1031" s="128" t="s">
        <v>3457</v>
      </c>
      <c r="AN1031" s="128" t="s">
        <v>3460</v>
      </c>
      <c r="AO1031" s="128" t="s">
        <v>3459</v>
      </c>
      <c r="AP1031" s="128" t="s">
        <v>3458</v>
      </c>
      <c r="AQ1031" s="191"/>
    </row>
    <row r="1032" spans="1:43" s="16" customFormat="1" ht="27.75">
      <c r="A1032" s="43">
        <v>1025</v>
      </c>
      <c r="B1032" s="44" t="s">
        <v>1588</v>
      </c>
      <c r="C1032" s="44" t="s">
        <v>2581</v>
      </c>
      <c r="D1032" s="45" t="s">
        <v>2582</v>
      </c>
      <c r="E1032" s="38">
        <v>26</v>
      </c>
      <c r="F1032" s="48">
        <v>9.1300000000000008</v>
      </c>
      <c r="G1032" s="46">
        <v>18</v>
      </c>
      <c r="H1032" s="46" t="s">
        <v>3373</v>
      </c>
      <c r="I1032" s="48">
        <v>10.88</v>
      </c>
      <c r="J1032" s="46">
        <v>30</v>
      </c>
      <c r="K1032" s="46" t="s">
        <v>3373</v>
      </c>
      <c r="L1032" s="84">
        <f t="shared" si="282"/>
        <v>10.005000000000001</v>
      </c>
      <c r="M1032" s="38">
        <f t="shared" si="283"/>
        <v>60</v>
      </c>
      <c r="N1032" s="38">
        <f t="shared" si="284"/>
        <v>2</v>
      </c>
      <c r="O1032" s="38">
        <f t="shared" si="285"/>
        <v>1</v>
      </c>
      <c r="P1032" s="48">
        <v>9.2799999999999994</v>
      </c>
      <c r="Q1032" s="46">
        <v>10</v>
      </c>
      <c r="R1032" s="46" t="s">
        <v>3373</v>
      </c>
      <c r="S1032" s="48">
        <v>12.42</v>
      </c>
      <c r="T1032" s="46">
        <v>30</v>
      </c>
      <c r="U1032" s="46" t="s">
        <v>3372</v>
      </c>
      <c r="V1032" s="48">
        <f t="shared" si="286"/>
        <v>10.85</v>
      </c>
      <c r="W1032" s="46">
        <f t="shared" si="287"/>
        <v>60</v>
      </c>
      <c r="X1032" s="46">
        <f t="shared" si="288"/>
        <v>1</v>
      </c>
      <c r="Y1032" s="46">
        <f t="shared" si="289"/>
        <v>1</v>
      </c>
      <c r="Z1032" s="46">
        <f t="shared" si="290"/>
        <v>3</v>
      </c>
      <c r="AA1032" s="46">
        <f t="shared" si="291"/>
        <v>2</v>
      </c>
      <c r="AB1032" s="46">
        <f t="shared" si="292"/>
        <v>5</v>
      </c>
      <c r="AC1032" s="48">
        <f>IF(AB1032=0,1,IF(AB1032=1,0.99,IF(AB1032=2,0.98,IF(AB1032=3,0.97,IF(AB1032=4,0.96,IF(AB1032=5,0.95,IF(AB1032=6,0.94)))))))</f>
        <v>0.95</v>
      </c>
      <c r="AD1032" s="48">
        <f t="shared" si="293"/>
        <v>10.4275</v>
      </c>
      <c r="AE1032" s="48">
        <f t="shared" si="294"/>
        <v>9.9061249999999994</v>
      </c>
      <c r="AF1032" s="46">
        <f t="shared" si="295"/>
        <v>120</v>
      </c>
      <c r="AG1032" s="128" t="s">
        <v>3453</v>
      </c>
      <c r="AH1032" s="128" t="s">
        <v>3451</v>
      </c>
      <c r="AI1032" s="128" t="s">
        <v>3454</v>
      </c>
      <c r="AJ1032" s="128" t="s">
        <v>3455</v>
      </c>
      <c r="AK1032" s="128" t="s">
        <v>3452</v>
      </c>
      <c r="AL1032" s="128" t="s">
        <v>3459</v>
      </c>
      <c r="AM1032" s="128" t="s">
        <v>3460</v>
      </c>
      <c r="AN1032" s="128" t="s">
        <v>3456</v>
      </c>
      <c r="AO1032" s="128" t="s">
        <v>3457</v>
      </c>
      <c r="AP1032" s="128" t="s">
        <v>3458</v>
      </c>
      <c r="AQ1032" s="191"/>
    </row>
    <row r="1033" spans="1:43" s="16" customFormat="1" ht="27.75">
      <c r="A1033" s="43">
        <v>1026</v>
      </c>
      <c r="B1033" s="37" t="s">
        <v>2583</v>
      </c>
      <c r="C1033" s="37" t="s">
        <v>2584</v>
      </c>
      <c r="D1033" s="45" t="s">
        <v>2585</v>
      </c>
      <c r="E1033" s="38">
        <v>26</v>
      </c>
      <c r="F1033" s="48">
        <v>10.16</v>
      </c>
      <c r="G1033" s="46">
        <v>30</v>
      </c>
      <c r="H1033" s="46" t="s">
        <v>3372</v>
      </c>
      <c r="I1033" s="48">
        <v>10</v>
      </c>
      <c r="J1033" s="46">
        <v>30</v>
      </c>
      <c r="K1033" s="46" t="s">
        <v>3373</v>
      </c>
      <c r="L1033" s="84">
        <f t="shared" si="282"/>
        <v>10.08</v>
      </c>
      <c r="M1033" s="38">
        <f t="shared" si="283"/>
        <v>60</v>
      </c>
      <c r="N1033" s="38">
        <f t="shared" si="284"/>
        <v>1</v>
      </c>
      <c r="O1033" s="38">
        <f t="shared" si="285"/>
        <v>0</v>
      </c>
      <c r="P1033" s="48">
        <v>8.9600000000000009</v>
      </c>
      <c r="Q1033" s="46">
        <v>16</v>
      </c>
      <c r="R1033" s="46" t="s">
        <v>3373</v>
      </c>
      <c r="S1033" s="48">
        <v>10.8</v>
      </c>
      <c r="T1033" s="46">
        <v>30</v>
      </c>
      <c r="U1033" s="46" t="s">
        <v>3372</v>
      </c>
      <c r="V1033" s="48">
        <f t="shared" si="286"/>
        <v>9.8800000000000008</v>
      </c>
      <c r="W1033" s="46">
        <f t="shared" si="287"/>
        <v>46</v>
      </c>
      <c r="X1033" s="46">
        <f t="shared" si="288"/>
        <v>1</v>
      </c>
      <c r="Y1033" s="46">
        <f t="shared" si="289"/>
        <v>1</v>
      </c>
      <c r="Z1033" s="46">
        <f t="shared" si="290"/>
        <v>2</v>
      </c>
      <c r="AA1033" s="46">
        <f t="shared" si="291"/>
        <v>1</v>
      </c>
      <c r="AB1033" s="46">
        <f t="shared" si="292"/>
        <v>3</v>
      </c>
      <c r="AC1033" s="48">
        <f>IF(AB1033=0,0.86,IF(AB1033=1,0.85,IF(AB1033=2,0.84,IF(AB1033=3,0.83,IF(AB1033=4,0.82,IF(AB1033=5,0.81,IF(AB1033=6,0.8)))))))</f>
        <v>0.83</v>
      </c>
      <c r="AD1033" s="48">
        <f t="shared" si="293"/>
        <v>9.98</v>
      </c>
      <c r="AE1033" s="48">
        <f t="shared" si="294"/>
        <v>8.2834000000000003</v>
      </c>
      <c r="AF1033" s="46">
        <f t="shared" si="295"/>
        <v>106</v>
      </c>
      <c r="AG1033" s="128" t="s">
        <v>3453</v>
      </c>
      <c r="AH1033" s="128" t="s">
        <v>3456</v>
      </c>
      <c r="AI1033" s="128" t="s">
        <v>3451</v>
      </c>
      <c r="AJ1033" s="128" t="s">
        <v>3452</v>
      </c>
      <c r="AK1033" s="128" t="s">
        <v>3454</v>
      </c>
      <c r="AL1033" s="128" t="s">
        <v>3455</v>
      </c>
      <c r="AM1033" s="128" t="s">
        <v>3460</v>
      </c>
      <c r="AN1033" s="128" t="s">
        <v>3457</v>
      </c>
      <c r="AO1033" s="128" t="s">
        <v>3459</v>
      </c>
      <c r="AP1033" s="128" t="s">
        <v>3458</v>
      </c>
      <c r="AQ1033" s="191"/>
    </row>
    <row r="1034" spans="1:43" s="16" customFormat="1" ht="27.75">
      <c r="A1034" s="43">
        <v>1027</v>
      </c>
      <c r="B1034" s="44" t="s">
        <v>2586</v>
      </c>
      <c r="C1034" s="44" t="s">
        <v>2587</v>
      </c>
      <c r="D1034" s="45" t="s">
        <v>2588</v>
      </c>
      <c r="E1034" s="38">
        <v>26</v>
      </c>
      <c r="F1034" s="48">
        <v>8.73</v>
      </c>
      <c r="G1034" s="46">
        <v>25</v>
      </c>
      <c r="H1034" s="46" t="s">
        <v>3372</v>
      </c>
      <c r="I1034" s="48">
        <v>9.41</v>
      </c>
      <c r="J1034" s="46">
        <v>13</v>
      </c>
      <c r="K1034" s="46" t="s">
        <v>3373</v>
      </c>
      <c r="L1034" s="84">
        <f t="shared" si="282"/>
        <v>9.07</v>
      </c>
      <c r="M1034" s="38">
        <f t="shared" si="283"/>
        <v>38</v>
      </c>
      <c r="N1034" s="38">
        <f t="shared" si="284"/>
        <v>1</v>
      </c>
      <c r="O1034" s="38">
        <f t="shared" si="285"/>
        <v>1</v>
      </c>
      <c r="P1034" s="48">
        <v>8.8800000000000008</v>
      </c>
      <c r="Q1034" s="46">
        <v>12</v>
      </c>
      <c r="R1034" s="46" t="s">
        <v>3373</v>
      </c>
      <c r="S1034" s="48">
        <v>10.58</v>
      </c>
      <c r="T1034" s="46">
        <v>30</v>
      </c>
      <c r="U1034" s="46" t="s">
        <v>3372</v>
      </c>
      <c r="V1034" s="48">
        <f t="shared" si="286"/>
        <v>9.73</v>
      </c>
      <c r="W1034" s="46">
        <f t="shared" si="287"/>
        <v>42</v>
      </c>
      <c r="X1034" s="46">
        <f t="shared" si="288"/>
        <v>1</v>
      </c>
      <c r="Y1034" s="46">
        <f t="shared" si="289"/>
        <v>1</v>
      </c>
      <c r="Z1034" s="46">
        <f t="shared" si="290"/>
        <v>2</v>
      </c>
      <c r="AA1034" s="46">
        <f t="shared" si="291"/>
        <v>2</v>
      </c>
      <c r="AB1034" s="46">
        <f t="shared" si="292"/>
        <v>4</v>
      </c>
      <c r="AC1034" s="48">
        <f>IF(AB1034=0,0.86,IF(AB1034=1,0.85,IF(AB1034=2,0.84,IF(AB1034=3,0.83,IF(AB1034=4,0.82,IF(AB1034=5,0.81,IF(AB1034=6,0.8)))))))</f>
        <v>0.82</v>
      </c>
      <c r="AD1034" s="48">
        <f t="shared" si="293"/>
        <v>9.4</v>
      </c>
      <c r="AE1034" s="48">
        <f t="shared" si="294"/>
        <v>7.7080000000000002</v>
      </c>
      <c r="AF1034" s="46">
        <f t="shared" si="295"/>
        <v>80</v>
      </c>
      <c r="AG1034" s="128" t="s">
        <v>3457</v>
      </c>
      <c r="AH1034" s="128" t="s">
        <v>3452</v>
      </c>
      <c r="AI1034" s="128" t="s">
        <v>3453</v>
      </c>
      <c r="AJ1034" s="128" t="s">
        <v>3451</v>
      </c>
      <c r="AK1034" s="128" t="s">
        <v>3456</v>
      </c>
      <c r="AL1034" s="128" t="s">
        <v>3454</v>
      </c>
      <c r="AM1034" s="128" t="s">
        <v>3455</v>
      </c>
      <c r="AN1034" s="128" t="s">
        <v>3460</v>
      </c>
      <c r="AO1034" s="128" t="s">
        <v>3459</v>
      </c>
      <c r="AP1034" s="128" t="s">
        <v>3458</v>
      </c>
      <c r="AQ1034" s="191"/>
    </row>
    <row r="1035" spans="1:43" s="16" customFormat="1" ht="27.75">
      <c r="A1035" s="43">
        <v>1028</v>
      </c>
      <c r="B1035" s="53" t="s">
        <v>2589</v>
      </c>
      <c r="C1035" s="53" t="s">
        <v>3416</v>
      </c>
      <c r="D1035" s="54" t="s">
        <v>2590</v>
      </c>
      <c r="E1035" s="38">
        <v>26</v>
      </c>
      <c r="F1035" s="48">
        <v>12.32</v>
      </c>
      <c r="G1035" s="46">
        <v>30</v>
      </c>
      <c r="H1035" s="46" t="s">
        <v>3372</v>
      </c>
      <c r="I1035" s="48">
        <v>11.09</v>
      </c>
      <c r="J1035" s="46">
        <v>30</v>
      </c>
      <c r="K1035" s="46" t="s">
        <v>3372</v>
      </c>
      <c r="L1035" s="84">
        <f t="shared" si="282"/>
        <v>11.705</v>
      </c>
      <c r="M1035" s="38">
        <f t="shared" si="283"/>
        <v>60</v>
      </c>
      <c r="N1035" s="38">
        <f t="shared" si="284"/>
        <v>0</v>
      </c>
      <c r="O1035" s="38">
        <f t="shared" si="285"/>
        <v>0</v>
      </c>
      <c r="P1035" s="48">
        <v>8.2799999999999994</v>
      </c>
      <c r="Q1035" s="46">
        <v>3</v>
      </c>
      <c r="R1035" s="46" t="s">
        <v>3373</v>
      </c>
      <c r="S1035" s="48">
        <v>11.76</v>
      </c>
      <c r="T1035" s="46">
        <v>30</v>
      </c>
      <c r="U1035" s="46" t="s">
        <v>3372</v>
      </c>
      <c r="V1035" s="48">
        <f t="shared" si="286"/>
        <v>10.02</v>
      </c>
      <c r="W1035" s="46">
        <f t="shared" si="287"/>
        <v>60</v>
      </c>
      <c r="X1035" s="46">
        <f t="shared" si="288"/>
        <v>1</v>
      </c>
      <c r="Y1035" s="46">
        <f t="shared" si="289"/>
        <v>1</v>
      </c>
      <c r="Z1035" s="46">
        <f t="shared" si="290"/>
        <v>1</v>
      </c>
      <c r="AA1035" s="46">
        <f t="shared" si="291"/>
        <v>1</v>
      </c>
      <c r="AB1035" s="46">
        <f t="shared" si="292"/>
        <v>2</v>
      </c>
      <c r="AC1035" s="48">
        <f>IF(AB1035=0,0.93,IF(AB1035=1,0.92,IF(AB1035=2,0.91,IF(AB1035=3,0.9,IF(AB1035=4,0.89,IF(AB1035=5,0.88,IF(AB1035=6,0.87)))))))</f>
        <v>0.91</v>
      </c>
      <c r="AD1035" s="48">
        <f t="shared" si="293"/>
        <v>10.862500000000001</v>
      </c>
      <c r="AE1035" s="48">
        <f t="shared" si="294"/>
        <v>9.884875000000001</v>
      </c>
      <c r="AF1035" s="46">
        <f t="shared" si="295"/>
        <v>120</v>
      </c>
      <c r="AG1035" s="128" t="s">
        <v>3451</v>
      </c>
      <c r="AH1035" s="128" t="s">
        <v>3453</v>
      </c>
      <c r="AI1035" s="128" t="s">
        <v>3454</v>
      </c>
      <c r="AJ1035" s="128" t="s">
        <v>3452</v>
      </c>
      <c r="AK1035" s="128" t="s">
        <v>3457</v>
      </c>
      <c r="AL1035" s="128" t="s">
        <v>3456</v>
      </c>
      <c r="AM1035" s="128" t="s">
        <v>3455</v>
      </c>
      <c r="AN1035" s="128" t="s">
        <v>3460</v>
      </c>
      <c r="AO1035" s="128" t="s">
        <v>3458</v>
      </c>
      <c r="AP1035" s="128" t="s">
        <v>3459</v>
      </c>
      <c r="AQ1035" s="191"/>
    </row>
    <row r="1036" spans="1:43" s="16" customFormat="1" ht="27.75">
      <c r="A1036" s="43">
        <v>1029</v>
      </c>
      <c r="B1036" s="37" t="s">
        <v>1026</v>
      </c>
      <c r="C1036" s="37" t="s">
        <v>257</v>
      </c>
      <c r="D1036" s="38" t="s">
        <v>2591</v>
      </c>
      <c r="E1036" s="38">
        <v>26</v>
      </c>
      <c r="F1036" s="48">
        <v>9.49</v>
      </c>
      <c r="G1036" s="46">
        <v>17</v>
      </c>
      <c r="H1036" s="46" t="s">
        <v>3373</v>
      </c>
      <c r="I1036" s="48">
        <v>12.36</v>
      </c>
      <c r="J1036" s="46">
        <v>30</v>
      </c>
      <c r="K1036" s="46" t="s">
        <v>3372</v>
      </c>
      <c r="L1036" s="84">
        <f t="shared" si="282"/>
        <v>10.925000000000001</v>
      </c>
      <c r="M1036" s="38">
        <f t="shared" si="283"/>
        <v>60</v>
      </c>
      <c r="N1036" s="38">
        <f t="shared" si="284"/>
        <v>1</v>
      </c>
      <c r="O1036" s="38">
        <f t="shared" si="285"/>
        <v>1</v>
      </c>
      <c r="P1036" s="48">
        <v>12.27</v>
      </c>
      <c r="Q1036" s="46">
        <v>30</v>
      </c>
      <c r="R1036" s="46" t="s">
        <v>3372</v>
      </c>
      <c r="S1036" s="48">
        <v>12.45</v>
      </c>
      <c r="T1036" s="46">
        <v>30</v>
      </c>
      <c r="U1036" s="46" t="s">
        <v>3372</v>
      </c>
      <c r="V1036" s="48">
        <f t="shared" si="286"/>
        <v>12.36</v>
      </c>
      <c r="W1036" s="46">
        <f t="shared" si="287"/>
        <v>60</v>
      </c>
      <c r="X1036" s="46">
        <f t="shared" si="288"/>
        <v>0</v>
      </c>
      <c r="Y1036" s="46">
        <f t="shared" si="289"/>
        <v>0</v>
      </c>
      <c r="Z1036" s="46">
        <f t="shared" si="290"/>
        <v>1</v>
      </c>
      <c r="AA1036" s="46">
        <f t="shared" si="291"/>
        <v>1</v>
      </c>
      <c r="AB1036" s="46">
        <f t="shared" si="292"/>
        <v>2</v>
      </c>
      <c r="AC1036" s="48">
        <f>IF(AB1036=0,1,IF(AB1036=1,0.99,IF(AB1036=2,0.98,IF(AB1036=3,0.97,IF(AB1036=4,0.96,IF(AB1036=5,0.95,IF(AB1036=6,0.94)))))))</f>
        <v>0.98</v>
      </c>
      <c r="AD1036" s="48">
        <f t="shared" si="293"/>
        <v>11.6425</v>
      </c>
      <c r="AE1036" s="48">
        <f t="shared" si="294"/>
        <v>11.409649999999999</v>
      </c>
      <c r="AF1036" s="46">
        <f t="shared" si="295"/>
        <v>120</v>
      </c>
      <c r="AG1036" s="128" t="s">
        <v>3453</v>
      </c>
      <c r="AH1036" s="128" t="s">
        <v>3452</v>
      </c>
      <c r="AI1036" s="128" t="s">
        <v>3456</v>
      </c>
      <c r="AJ1036" s="128" t="s">
        <v>3451</v>
      </c>
      <c r="AK1036" s="128" t="s">
        <v>3454</v>
      </c>
      <c r="AL1036" s="128" t="s">
        <v>3455</v>
      </c>
      <c r="AM1036" s="128" t="s">
        <v>3457</v>
      </c>
      <c r="AN1036" s="128" t="s">
        <v>3460</v>
      </c>
      <c r="AO1036" s="128" t="s">
        <v>3458</v>
      </c>
      <c r="AP1036" s="128" t="s">
        <v>3459</v>
      </c>
      <c r="AQ1036" s="191"/>
    </row>
    <row r="1037" spans="1:43" s="16" customFormat="1" ht="27.75">
      <c r="A1037" s="43">
        <v>1030</v>
      </c>
      <c r="B1037" s="37" t="s">
        <v>2592</v>
      </c>
      <c r="C1037" s="37" t="s">
        <v>1175</v>
      </c>
      <c r="D1037" s="38" t="s">
        <v>2593</v>
      </c>
      <c r="E1037" s="38">
        <v>26</v>
      </c>
      <c r="F1037" s="48">
        <v>12.17</v>
      </c>
      <c r="G1037" s="46">
        <v>30</v>
      </c>
      <c r="H1037" s="46" t="s">
        <v>3372</v>
      </c>
      <c r="I1037" s="48">
        <v>12.1</v>
      </c>
      <c r="J1037" s="46">
        <v>30</v>
      </c>
      <c r="K1037" s="46" t="s">
        <v>3372</v>
      </c>
      <c r="L1037" s="84">
        <f t="shared" si="282"/>
        <v>12.135</v>
      </c>
      <c r="M1037" s="38">
        <f t="shared" si="283"/>
        <v>60</v>
      </c>
      <c r="N1037" s="38">
        <f t="shared" si="284"/>
        <v>0</v>
      </c>
      <c r="O1037" s="38">
        <f t="shared" si="285"/>
        <v>0</v>
      </c>
      <c r="P1037" s="48">
        <v>13.43</v>
      </c>
      <c r="Q1037" s="46">
        <v>30</v>
      </c>
      <c r="R1037" s="46" t="s">
        <v>3372</v>
      </c>
      <c r="S1037" s="48">
        <v>15.64</v>
      </c>
      <c r="T1037" s="46">
        <v>30</v>
      </c>
      <c r="U1037" s="46" t="s">
        <v>3372</v>
      </c>
      <c r="V1037" s="48">
        <f t="shared" si="286"/>
        <v>14.535</v>
      </c>
      <c r="W1037" s="46">
        <f t="shared" si="287"/>
        <v>60</v>
      </c>
      <c r="X1037" s="46">
        <f t="shared" si="288"/>
        <v>0</v>
      </c>
      <c r="Y1037" s="46">
        <f t="shared" si="289"/>
        <v>0</v>
      </c>
      <c r="Z1037" s="46">
        <f t="shared" si="290"/>
        <v>0</v>
      </c>
      <c r="AA1037" s="46">
        <f t="shared" si="291"/>
        <v>0</v>
      </c>
      <c r="AB1037" s="46">
        <f t="shared" si="292"/>
        <v>0</v>
      </c>
      <c r="AC1037" s="48">
        <f>IF(AB1037=0,1,IF(AB1037=1,0.99,IF(AB1037=2,0.98,IF(AB1037=3,0.97,IF(AB1037=4,0.96,IF(AB1037=5,0.95,IF(AB1037=6,0.94)))))))</f>
        <v>1</v>
      </c>
      <c r="AD1037" s="48">
        <f t="shared" si="293"/>
        <v>13.335000000000001</v>
      </c>
      <c r="AE1037" s="48">
        <f t="shared" si="294"/>
        <v>13.335000000000001</v>
      </c>
      <c r="AF1037" s="46">
        <f t="shared" si="295"/>
        <v>120</v>
      </c>
      <c r="AG1037" s="128" t="s">
        <v>3451</v>
      </c>
      <c r="AH1037" s="128" t="s">
        <v>3453</v>
      </c>
      <c r="AI1037" s="128" t="s">
        <v>3456</v>
      </c>
      <c r="AJ1037" s="128" t="s">
        <v>3452</v>
      </c>
      <c r="AK1037" s="128" t="s">
        <v>3454</v>
      </c>
      <c r="AL1037" s="128" t="s">
        <v>3455</v>
      </c>
      <c r="AM1037" s="128" t="s">
        <v>3457</v>
      </c>
      <c r="AN1037" s="128" t="s">
        <v>3460</v>
      </c>
      <c r="AO1037" s="128" t="s">
        <v>3458</v>
      </c>
      <c r="AP1037" s="128" t="s">
        <v>3459</v>
      </c>
      <c r="AQ1037" s="191"/>
    </row>
    <row r="1038" spans="1:43" s="16" customFormat="1" ht="27.75">
      <c r="A1038" s="43">
        <v>1031</v>
      </c>
      <c r="B1038" s="37" t="s">
        <v>694</v>
      </c>
      <c r="C1038" s="37" t="s">
        <v>1255</v>
      </c>
      <c r="D1038" s="38" t="s">
        <v>2594</v>
      </c>
      <c r="E1038" s="38">
        <v>26</v>
      </c>
      <c r="F1038" s="48">
        <v>10.98</v>
      </c>
      <c r="G1038" s="46">
        <v>30</v>
      </c>
      <c r="H1038" s="46" t="s">
        <v>3373</v>
      </c>
      <c r="I1038" s="48">
        <v>11.28</v>
      </c>
      <c r="J1038" s="46">
        <v>30</v>
      </c>
      <c r="K1038" s="46" t="s">
        <v>3372</v>
      </c>
      <c r="L1038" s="84">
        <f t="shared" si="282"/>
        <v>11.129999999999999</v>
      </c>
      <c r="M1038" s="38">
        <f t="shared" si="283"/>
        <v>60</v>
      </c>
      <c r="N1038" s="38">
        <f t="shared" si="284"/>
        <v>1</v>
      </c>
      <c r="O1038" s="38">
        <f t="shared" si="285"/>
        <v>0</v>
      </c>
      <c r="P1038" s="48">
        <v>12.03</v>
      </c>
      <c r="Q1038" s="46">
        <v>30</v>
      </c>
      <c r="R1038" s="46" t="s">
        <v>3372</v>
      </c>
      <c r="S1038" s="48">
        <v>12.31</v>
      </c>
      <c r="T1038" s="46">
        <v>30</v>
      </c>
      <c r="U1038" s="46" t="s">
        <v>3372</v>
      </c>
      <c r="V1038" s="48">
        <f t="shared" si="286"/>
        <v>12.17</v>
      </c>
      <c r="W1038" s="46">
        <f t="shared" si="287"/>
        <v>60</v>
      </c>
      <c r="X1038" s="46">
        <f t="shared" si="288"/>
        <v>0</v>
      </c>
      <c r="Y1038" s="46">
        <f t="shared" si="289"/>
        <v>0</v>
      </c>
      <c r="Z1038" s="46">
        <f t="shared" si="290"/>
        <v>1</v>
      </c>
      <c r="AA1038" s="46">
        <f t="shared" si="291"/>
        <v>0</v>
      </c>
      <c r="AB1038" s="46">
        <f t="shared" si="292"/>
        <v>1</v>
      </c>
      <c r="AC1038" s="48">
        <f>IF(AB1038=0,1,IF(AB1038=1,0.99,IF(AB1038=2,0.98,IF(AB1038=3,0.97,IF(AB1038=4,0.96,IF(AB1038=5,0.95,IF(AB1038=6,0.94)))))))</f>
        <v>0.99</v>
      </c>
      <c r="AD1038" s="48">
        <f t="shared" si="293"/>
        <v>11.649999999999999</v>
      </c>
      <c r="AE1038" s="48">
        <f t="shared" si="294"/>
        <v>11.533499999999998</v>
      </c>
      <c r="AF1038" s="46">
        <f t="shared" si="295"/>
        <v>120</v>
      </c>
      <c r="AG1038" s="128" t="s">
        <v>3453</v>
      </c>
      <c r="AH1038" s="128" t="s">
        <v>3451</v>
      </c>
      <c r="AI1038" s="128" t="s">
        <v>3454</v>
      </c>
      <c r="AJ1038" s="128" t="s">
        <v>3452</v>
      </c>
      <c r="AK1038" s="128" t="s">
        <v>3457</v>
      </c>
      <c r="AL1038" s="128" t="s">
        <v>3456</v>
      </c>
      <c r="AM1038" s="128" t="s">
        <v>3455</v>
      </c>
      <c r="AN1038" s="128" t="s">
        <v>3460</v>
      </c>
      <c r="AO1038" s="128" t="s">
        <v>3459</v>
      </c>
      <c r="AP1038" s="128" t="s">
        <v>3458</v>
      </c>
      <c r="AQ1038" s="191"/>
    </row>
    <row r="1039" spans="1:43" s="16" customFormat="1" ht="27.75">
      <c r="A1039" s="43">
        <v>1032</v>
      </c>
      <c r="B1039" s="37" t="s">
        <v>2595</v>
      </c>
      <c r="C1039" s="37" t="s">
        <v>1175</v>
      </c>
      <c r="D1039" s="38" t="s">
        <v>2596</v>
      </c>
      <c r="E1039" s="38">
        <v>26</v>
      </c>
      <c r="F1039" s="48">
        <v>12.04</v>
      </c>
      <c r="G1039" s="46">
        <v>30</v>
      </c>
      <c r="H1039" s="46" t="s">
        <v>3372</v>
      </c>
      <c r="I1039" s="48">
        <v>10.050000000000001</v>
      </c>
      <c r="J1039" s="46">
        <v>30</v>
      </c>
      <c r="K1039" s="46" t="s">
        <v>3372</v>
      </c>
      <c r="L1039" s="84">
        <f t="shared" si="282"/>
        <v>11.045</v>
      </c>
      <c r="M1039" s="38">
        <f t="shared" si="283"/>
        <v>60</v>
      </c>
      <c r="N1039" s="38">
        <f t="shared" si="284"/>
        <v>0</v>
      </c>
      <c r="O1039" s="38">
        <f t="shared" si="285"/>
        <v>0</v>
      </c>
      <c r="P1039" s="48">
        <v>10.65</v>
      </c>
      <c r="Q1039" s="46">
        <v>30</v>
      </c>
      <c r="R1039" s="46" t="s">
        <v>3372</v>
      </c>
      <c r="S1039" s="48">
        <v>12.84</v>
      </c>
      <c r="T1039" s="46">
        <v>30</v>
      </c>
      <c r="U1039" s="46" t="s">
        <v>3372</v>
      </c>
      <c r="V1039" s="48">
        <f t="shared" si="286"/>
        <v>11.745000000000001</v>
      </c>
      <c r="W1039" s="46">
        <f t="shared" si="287"/>
        <v>60</v>
      </c>
      <c r="X1039" s="46">
        <f t="shared" si="288"/>
        <v>0</v>
      </c>
      <c r="Y1039" s="46">
        <f t="shared" si="289"/>
        <v>0</v>
      </c>
      <c r="Z1039" s="46">
        <f t="shared" si="290"/>
        <v>0</v>
      </c>
      <c r="AA1039" s="46">
        <f t="shared" si="291"/>
        <v>0</v>
      </c>
      <c r="AB1039" s="46">
        <f t="shared" si="292"/>
        <v>0</v>
      </c>
      <c r="AC1039" s="48">
        <f>IF(AB1039=0,1,IF(AB1039=1,0.99,IF(AB1039=2,0.98,IF(AB1039=3,0.97,IF(AB1039=4,0.96,IF(AB1039=5,0.95,IF(AB1039=6,0.94)))))))</f>
        <v>1</v>
      </c>
      <c r="AD1039" s="48">
        <f t="shared" si="293"/>
        <v>11.395</v>
      </c>
      <c r="AE1039" s="48">
        <f t="shared" si="294"/>
        <v>11.395</v>
      </c>
      <c r="AF1039" s="46">
        <f t="shared" si="295"/>
        <v>120</v>
      </c>
      <c r="AG1039" s="128" t="s">
        <v>3453</v>
      </c>
      <c r="AH1039" s="128" t="s">
        <v>3451</v>
      </c>
      <c r="AI1039" s="128" t="s">
        <v>3452</v>
      </c>
      <c r="AJ1039" s="128" t="s">
        <v>3456</v>
      </c>
      <c r="AK1039" s="128" t="s">
        <v>3454</v>
      </c>
      <c r="AL1039" s="128" t="s">
        <v>3455</v>
      </c>
      <c r="AM1039" s="128" t="s">
        <v>3460</v>
      </c>
      <c r="AN1039" s="128" t="s">
        <v>3459</v>
      </c>
      <c r="AO1039" s="128" t="s">
        <v>3457</v>
      </c>
      <c r="AP1039" s="128" t="s">
        <v>3458</v>
      </c>
      <c r="AQ1039" s="191"/>
    </row>
    <row r="1040" spans="1:43" s="16" customFormat="1" ht="27.75">
      <c r="A1040" s="43">
        <v>1033</v>
      </c>
      <c r="B1040" s="37" t="s">
        <v>2597</v>
      </c>
      <c r="C1040" s="37" t="s">
        <v>2598</v>
      </c>
      <c r="D1040" s="38" t="s">
        <v>2599</v>
      </c>
      <c r="E1040" s="38">
        <v>26</v>
      </c>
      <c r="F1040" s="48">
        <v>10.07</v>
      </c>
      <c r="G1040" s="46">
        <v>30</v>
      </c>
      <c r="H1040" s="46" t="s">
        <v>3372</v>
      </c>
      <c r="I1040" s="48">
        <v>11.79</v>
      </c>
      <c r="J1040" s="46">
        <v>30</v>
      </c>
      <c r="K1040" s="46" t="s">
        <v>3372</v>
      </c>
      <c r="L1040" s="84">
        <f t="shared" si="282"/>
        <v>10.93</v>
      </c>
      <c r="M1040" s="38">
        <f t="shared" si="283"/>
        <v>60</v>
      </c>
      <c r="N1040" s="38">
        <f t="shared" si="284"/>
        <v>0</v>
      </c>
      <c r="O1040" s="38">
        <f t="shared" si="285"/>
        <v>0</v>
      </c>
      <c r="P1040" s="48">
        <v>11.28</v>
      </c>
      <c r="Q1040" s="46">
        <v>30</v>
      </c>
      <c r="R1040" s="46" t="s">
        <v>3372</v>
      </c>
      <c r="S1040" s="48">
        <v>13.83</v>
      </c>
      <c r="T1040" s="46">
        <v>30</v>
      </c>
      <c r="U1040" s="46" t="s">
        <v>3372</v>
      </c>
      <c r="V1040" s="48">
        <f t="shared" si="286"/>
        <v>12.555</v>
      </c>
      <c r="W1040" s="46">
        <f t="shared" si="287"/>
        <v>60</v>
      </c>
      <c r="X1040" s="46">
        <f t="shared" si="288"/>
        <v>0</v>
      </c>
      <c r="Y1040" s="46">
        <f t="shared" si="289"/>
        <v>0</v>
      </c>
      <c r="Z1040" s="46">
        <f t="shared" si="290"/>
        <v>0</v>
      </c>
      <c r="AA1040" s="46">
        <f t="shared" si="291"/>
        <v>0</v>
      </c>
      <c r="AB1040" s="46">
        <f t="shared" si="292"/>
        <v>0</v>
      </c>
      <c r="AC1040" s="48">
        <f>IF(AB1040=0,0.93,IF(AB1040=1,0.92,IF(AB1040=2,0.91,IF(AB1040=3,0.9,IF(AB1040=4,0.89,IF(AB1040=5,0.88,IF(AB1040=6,0.87)))))))</f>
        <v>0.93</v>
      </c>
      <c r="AD1040" s="48">
        <f t="shared" si="293"/>
        <v>11.7425</v>
      </c>
      <c r="AE1040" s="48">
        <f t="shared" si="294"/>
        <v>10.920525</v>
      </c>
      <c r="AF1040" s="46">
        <f t="shared" si="295"/>
        <v>120</v>
      </c>
      <c r="AG1040" s="128" t="s">
        <v>3453</v>
      </c>
      <c r="AH1040" s="128" t="s">
        <v>3451</v>
      </c>
      <c r="AI1040" s="128" t="s">
        <v>3452</v>
      </c>
      <c r="AJ1040" s="128" t="s">
        <v>3456</v>
      </c>
      <c r="AK1040" s="128" t="s">
        <v>3457</v>
      </c>
      <c r="AL1040" s="128" t="s">
        <v>3455</v>
      </c>
      <c r="AM1040" s="128" t="s">
        <v>3460</v>
      </c>
      <c r="AN1040" s="128" t="s">
        <v>3454</v>
      </c>
      <c r="AO1040" s="128" t="s">
        <v>3459</v>
      </c>
      <c r="AP1040" s="128" t="s">
        <v>3458</v>
      </c>
      <c r="AQ1040" s="191"/>
    </row>
    <row r="1041" spans="1:43" s="16" customFormat="1" ht="27.75">
      <c r="A1041" s="43">
        <v>1034</v>
      </c>
      <c r="B1041" s="37" t="s">
        <v>2600</v>
      </c>
      <c r="C1041" s="37" t="s">
        <v>2601</v>
      </c>
      <c r="D1041" s="38" t="s">
        <v>2602</v>
      </c>
      <c r="E1041" s="38">
        <v>26</v>
      </c>
      <c r="F1041" s="48">
        <v>10.210000000000001</v>
      </c>
      <c r="G1041" s="46">
        <v>30</v>
      </c>
      <c r="H1041" s="46" t="s">
        <v>3372</v>
      </c>
      <c r="I1041" s="48">
        <v>11.01</v>
      </c>
      <c r="J1041" s="46">
        <v>30</v>
      </c>
      <c r="K1041" s="46" t="s">
        <v>3373</v>
      </c>
      <c r="L1041" s="84">
        <f t="shared" si="282"/>
        <v>10.61</v>
      </c>
      <c r="M1041" s="38">
        <f t="shared" si="283"/>
        <v>60</v>
      </c>
      <c r="N1041" s="38">
        <f t="shared" si="284"/>
        <v>1</v>
      </c>
      <c r="O1041" s="38">
        <f t="shared" si="285"/>
        <v>0</v>
      </c>
      <c r="P1041" s="48">
        <v>10.58</v>
      </c>
      <c r="Q1041" s="46">
        <v>30</v>
      </c>
      <c r="R1041" s="46" t="s">
        <v>3373</v>
      </c>
      <c r="S1041" s="48">
        <v>12.7</v>
      </c>
      <c r="T1041" s="46">
        <v>30</v>
      </c>
      <c r="U1041" s="46" t="s">
        <v>3372</v>
      </c>
      <c r="V1041" s="48">
        <f t="shared" si="286"/>
        <v>11.64</v>
      </c>
      <c r="W1041" s="46">
        <f t="shared" si="287"/>
        <v>60</v>
      </c>
      <c r="X1041" s="46">
        <f t="shared" si="288"/>
        <v>1</v>
      </c>
      <c r="Y1041" s="46">
        <f t="shared" si="289"/>
        <v>0</v>
      </c>
      <c r="Z1041" s="46">
        <f t="shared" si="290"/>
        <v>2</v>
      </c>
      <c r="AA1041" s="46">
        <f t="shared" si="291"/>
        <v>0</v>
      </c>
      <c r="AB1041" s="46">
        <f t="shared" si="292"/>
        <v>2</v>
      </c>
      <c r="AC1041" s="48">
        <f>IF(AB1041=0,1,IF(AB1041=1,0.99,IF(AB1041=2,0.98,IF(AB1041=3,0.97,IF(AB1041=4,0.96,IF(AB1041=5,0.95,IF(AB1041=6,0.94)))))))</f>
        <v>0.98</v>
      </c>
      <c r="AD1041" s="48">
        <f t="shared" si="293"/>
        <v>11.125</v>
      </c>
      <c r="AE1041" s="48">
        <f t="shared" si="294"/>
        <v>10.9025</v>
      </c>
      <c r="AF1041" s="46">
        <f t="shared" si="295"/>
        <v>120</v>
      </c>
      <c r="AG1041" s="128" t="s">
        <v>3456</v>
      </c>
      <c r="AH1041" s="128" t="s">
        <v>3452</v>
      </c>
      <c r="AI1041" s="128" t="s">
        <v>3454</v>
      </c>
      <c r="AJ1041" s="128" t="s">
        <v>3451</v>
      </c>
      <c r="AK1041" s="128" t="s">
        <v>3453</v>
      </c>
      <c r="AL1041" s="128" t="s">
        <v>3455</v>
      </c>
      <c r="AM1041" s="128" t="s">
        <v>3459</v>
      </c>
      <c r="AN1041" s="128" t="s">
        <v>3460</v>
      </c>
      <c r="AO1041" s="128" t="s">
        <v>3457</v>
      </c>
      <c r="AP1041" s="128" t="s">
        <v>3458</v>
      </c>
      <c r="AQ1041" s="191"/>
    </row>
    <row r="1042" spans="1:43" s="16" customFormat="1" ht="27.75">
      <c r="A1042" s="43">
        <v>1035</v>
      </c>
      <c r="B1042" s="37" t="s">
        <v>2603</v>
      </c>
      <c r="C1042" s="37" t="s">
        <v>859</v>
      </c>
      <c r="D1042" s="38" t="s">
        <v>2604</v>
      </c>
      <c r="E1042" s="38">
        <v>26</v>
      </c>
      <c r="F1042" s="48">
        <v>13.36</v>
      </c>
      <c r="G1042" s="46">
        <v>30</v>
      </c>
      <c r="H1042" s="46" t="s">
        <v>3372</v>
      </c>
      <c r="I1042" s="48">
        <v>11.16</v>
      </c>
      <c r="J1042" s="46">
        <v>30</v>
      </c>
      <c r="K1042" s="46" t="s">
        <v>3372</v>
      </c>
      <c r="L1042" s="84">
        <f t="shared" si="282"/>
        <v>12.26</v>
      </c>
      <c r="M1042" s="38">
        <f t="shared" si="283"/>
        <v>60</v>
      </c>
      <c r="N1042" s="38">
        <f t="shared" si="284"/>
        <v>0</v>
      </c>
      <c r="O1042" s="38">
        <f t="shared" si="285"/>
        <v>0</v>
      </c>
      <c r="P1042" s="48">
        <v>13.3</v>
      </c>
      <c r="Q1042" s="46">
        <v>30</v>
      </c>
      <c r="R1042" s="46" t="s">
        <v>3372</v>
      </c>
      <c r="S1042" s="48">
        <v>16.28</v>
      </c>
      <c r="T1042" s="46">
        <v>30</v>
      </c>
      <c r="U1042" s="46" t="s">
        <v>3372</v>
      </c>
      <c r="V1042" s="48">
        <f t="shared" si="286"/>
        <v>14.790000000000001</v>
      </c>
      <c r="W1042" s="46">
        <f t="shared" si="287"/>
        <v>60</v>
      </c>
      <c r="X1042" s="46">
        <f t="shared" si="288"/>
        <v>0</v>
      </c>
      <c r="Y1042" s="46">
        <f t="shared" si="289"/>
        <v>0</v>
      </c>
      <c r="Z1042" s="46">
        <f t="shared" si="290"/>
        <v>0</v>
      </c>
      <c r="AA1042" s="46">
        <f t="shared" si="291"/>
        <v>0</v>
      </c>
      <c r="AB1042" s="46">
        <f t="shared" si="292"/>
        <v>0</v>
      </c>
      <c r="AC1042" s="48">
        <f>IF(AB1042=0,1,IF(AB1042=1,0.99,IF(AB1042=2,0.98,IF(AB1042=3,0.97,IF(AB1042=4,0.96,IF(AB1042=5,0.95,IF(AB1042=6,0.94)))))))</f>
        <v>1</v>
      </c>
      <c r="AD1042" s="48">
        <f t="shared" si="293"/>
        <v>13.525</v>
      </c>
      <c r="AE1042" s="48">
        <f t="shared" si="294"/>
        <v>13.525</v>
      </c>
      <c r="AF1042" s="46">
        <f t="shared" si="295"/>
        <v>120</v>
      </c>
      <c r="AG1042" s="128" t="s">
        <v>3453</v>
      </c>
      <c r="AH1042" s="128" t="s">
        <v>3451</v>
      </c>
      <c r="AI1042" s="128" t="s">
        <v>3456</v>
      </c>
      <c r="AJ1042" s="128" t="s">
        <v>3454</v>
      </c>
      <c r="AK1042" s="128" t="s">
        <v>3452</v>
      </c>
      <c r="AL1042" s="128" t="s">
        <v>3459</v>
      </c>
      <c r="AM1042" s="128" t="s">
        <v>3457</v>
      </c>
      <c r="AN1042" s="128" t="s">
        <v>3458</v>
      </c>
      <c r="AO1042" s="128" t="s">
        <v>3455</v>
      </c>
      <c r="AP1042" s="128" t="s">
        <v>3460</v>
      </c>
      <c r="AQ1042" s="191"/>
    </row>
    <row r="1043" spans="1:43" s="16" customFormat="1" ht="27.75">
      <c r="A1043" s="43">
        <v>1036</v>
      </c>
      <c r="B1043" s="37" t="s">
        <v>2605</v>
      </c>
      <c r="C1043" s="37" t="s">
        <v>769</v>
      </c>
      <c r="D1043" s="38" t="s">
        <v>2606</v>
      </c>
      <c r="E1043" s="38">
        <v>26</v>
      </c>
      <c r="F1043" s="48">
        <v>12.43</v>
      </c>
      <c r="G1043" s="46">
        <v>30</v>
      </c>
      <c r="H1043" s="46" t="s">
        <v>3372</v>
      </c>
      <c r="I1043" s="48">
        <v>12.03</v>
      </c>
      <c r="J1043" s="46">
        <v>30</v>
      </c>
      <c r="K1043" s="46" t="s">
        <v>3372</v>
      </c>
      <c r="L1043" s="84">
        <f t="shared" si="282"/>
        <v>12.23</v>
      </c>
      <c r="M1043" s="38">
        <f t="shared" si="283"/>
        <v>60</v>
      </c>
      <c r="N1043" s="38">
        <f t="shared" si="284"/>
        <v>0</v>
      </c>
      <c r="O1043" s="38">
        <f t="shared" si="285"/>
        <v>0</v>
      </c>
      <c r="P1043" s="48">
        <v>12.15</v>
      </c>
      <c r="Q1043" s="46">
        <v>30</v>
      </c>
      <c r="R1043" s="46" t="s">
        <v>3372</v>
      </c>
      <c r="S1043" s="48">
        <v>13.74</v>
      </c>
      <c r="T1043" s="46">
        <v>30</v>
      </c>
      <c r="U1043" s="46" t="s">
        <v>3372</v>
      </c>
      <c r="V1043" s="48">
        <f t="shared" si="286"/>
        <v>12.945</v>
      </c>
      <c r="W1043" s="46">
        <f t="shared" si="287"/>
        <v>60</v>
      </c>
      <c r="X1043" s="46">
        <f t="shared" si="288"/>
        <v>0</v>
      </c>
      <c r="Y1043" s="46">
        <f t="shared" si="289"/>
        <v>0</v>
      </c>
      <c r="Z1043" s="46">
        <f t="shared" si="290"/>
        <v>0</v>
      </c>
      <c r="AA1043" s="46">
        <f t="shared" si="291"/>
        <v>0</v>
      </c>
      <c r="AB1043" s="46">
        <f t="shared" si="292"/>
        <v>0</v>
      </c>
      <c r="AC1043" s="48">
        <f>IF(AB1043=0,1,IF(AB1043=1,0.99,IF(AB1043=2,0.98,IF(AB1043=3,0.97,IF(AB1043=4,0.96,IF(AB1043=5,0.95,IF(AB1043=6,0.94)))))))</f>
        <v>1</v>
      </c>
      <c r="AD1043" s="48">
        <f t="shared" si="293"/>
        <v>12.5875</v>
      </c>
      <c r="AE1043" s="48">
        <f t="shared" si="294"/>
        <v>12.5875</v>
      </c>
      <c r="AF1043" s="46">
        <f t="shared" si="295"/>
        <v>120</v>
      </c>
      <c r="AG1043" s="128" t="s">
        <v>3453</v>
      </c>
      <c r="AH1043" s="128" t="s">
        <v>3451</v>
      </c>
      <c r="AI1043" s="128" t="s">
        <v>3456</v>
      </c>
      <c r="AJ1043" s="130" t="s">
        <v>3452</v>
      </c>
      <c r="AK1043" s="128" t="s">
        <v>3455</v>
      </c>
      <c r="AL1043" s="128" t="s">
        <v>3457</v>
      </c>
      <c r="AM1043" s="128" t="s">
        <v>3454</v>
      </c>
      <c r="AN1043" s="128" t="s">
        <v>3460</v>
      </c>
      <c r="AO1043" s="128" t="s">
        <v>3459</v>
      </c>
      <c r="AP1043" s="128" t="s">
        <v>3458</v>
      </c>
      <c r="AQ1043" s="191"/>
    </row>
    <row r="1044" spans="1:43" s="16" customFormat="1" ht="27.75">
      <c r="A1044" s="43">
        <v>1037</v>
      </c>
      <c r="B1044" s="37" t="s">
        <v>1032</v>
      </c>
      <c r="C1044" s="37" t="s">
        <v>1136</v>
      </c>
      <c r="D1044" s="38" t="s">
        <v>2607</v>
      </c>
      <c r="E1044" s="38">
        <v>26</v>
      </c>
      <c r="F1044" s="48">
        <v>11.32</v>
      </c>
      <c r="G1044" s="46">
        <v>30</v>
      </c>
      <c r="H1044" s="46" t="s">
        <v>3372</v>
      </c>
      <c r="I1044" s="48">
        <v>10.17</v>
      </c>
      <c r="J1044" s="46">
        <v>30</v>
      </c>
      <c r="K1044" s="46" t="s">
        <v>3372</v>
      </c>
      <c r="L1044" s="84">
        <f t="shared" si="282"/>
        <v>10.745000000000001</v>
      </c>
      <c r="M1044" s="38">
        <f t="shared" si="283"/>
        <v>60</v>
      </c>
      <c r="N1044" s="38">
        <f t="shared" si="284"/>
        <v>0</v>
      </c>
      <c r="O1044" s="38">
        <f t="shared" si="285"/>
        <v>0</v>
      </c>
      <c r="P1044" s="48">
        <v>11.18</v>
      </c>
      <c r="Q1044" s="46">
        <v>30</v>
      </c>
      <c r="R1044" s="46" t="s">
        <v>3372</v>
      </c>
      <c r="S1044" s="48">
        <v>15.85</v>
      </c>
      <c r="T1044" s="46">
        <v>30</v>
      </c>
      <c r="U1044" s="46" t="s">
        <v>3372</v>
      </c>
      <c r="V1044" s="48">
        <f t="shared" si="286"/>
        <v>13.515000000000001</v>
      </c>
      <c r="W1044" s="46">
        <f t="shared" si="287"/>
        <v>60</v>
      </c>
      <c r="X1044" s="46">
        <f t="shared" si="288"/>
        <v>0</v>
      </c>
      <c r="Y1044" s="46">
        <f t="shared" si="289"/>
        <v>0</v>
      </c>
      <c r="Z1044" s="46">
        <f t="shared" si="290"/>
        <v>0</v>
      </c>
      <c r="AA1044" s="46">
        <f t="shared" si="291"/>
        <v>0</v>
      </c>
      <c r="AB1044" s="46">
        <f t="shared" si="292"/>
        <v>0</v>
      </c>
      <c r="AC1044" s="48">
        <f>IF(AB1044=0,1,IF(AB1044=1,0.99,IF(AB1044=2,0.98,IF(AB1044=3,0.97,IF(AB1044=4,0.96,IF(AB1044=5,0.95,IF(AB1044=6,0.94)))))))</f>
        <v>1</v>
      </c>
      <c r="AD1044" s="48">
        <f t="shared" si="293"/>
        <v>12.13</v>
      </c>
      <c r="AE1044" s="48">
        <f t="shared" si="294"/>
        <v>12.13</v>
      </c>
      <c r="AF1044" s="46">
        <f t="shared" si="295"/>
        <v>120</v>
      </c>
      <c r="AG1044" s="128" t="s">
        <v>3451</v>
      </c>
      <c r="AH1044" s="128" t="s">
        <v>3453</v>
      </c>
      <c r="AI1044" s="128" t="s">
        <v>3456</v>
      </c>
      <c r="AJ1044" s="128" t="s">
        <v>3452</v>
      </c>
      <c r="AK1044" s="128" t="s">
        <v>3455</v>
      </c>
      <c r="AL1044" s="128" t="s">
        <v>3454</v>
      </c>
      <c r="AM1044" s="128" t="s">
        <v>3457</v>
      </c>
      <c r="AN1044" s="128" t="s">
        <v>3459</v>
      </c>
      <c r="AO1044" s="128" t="s">
        <v>3460</v>
      </c>
      <c r="AP1044" s="128" t="s">
        <v>3458</v>
      </c>
      <c r="AQ1044" s="191"/>
    </row>
    <row r="1045" spans="1:43" s="16" customFormat="1" ht="27.75">
      <c r="A1045" s="43">
        <v>1038</v>
      </c>
      <c r="B1045" s="37" t="s">
        <v>2608</v>
      </c>
      <c r="C1045" s="37" t="s">
        <v>2609</v>
      </c>
      <c r="D1045" s="38" t="s">
        <v>2610</v>
      </c>
      <c r="E1045" s="38">
        <v>26</v>
      </c>
      <c r="F1045" s="48">
        <v>11.44</v>
      </c>
      <c r="G1045" s="46">
        <v>30</v>
      </c>
      <c r="H1045" s="46" t="s">
        <v>3372</v>
      </c>
      <c r="I1045" s="48">
        <v>10.53</v>
      </c>
      <c r="J1045" s="46">
        <v>30</v>
      </c>
      <c r="K1045" s="46" t="s">
        <v>3373</v>
      </c>
      <c r="L1045" s="84">
        <f t="shared" si="282"/>
        <v>10.984999999999999</v>
      </c>
      <c r="M1045" s="38">
        <f t="shared" si="283"/>
        <v>60</v>
      </c>
      <c r="N1045" s="38">
        <f t="shared" si="284"/>
        <v>1</v>
      </c>
      <c r="O1045" s="38">
        <f t="shared" si="285"/>
        <v>0</v>
      </c>
      <c r="P1045" s="48">
        <v>10.57</v>
      </c>
      <c r="Q1045" s="46">
        <v>30</v>
      </c>
      <c r="R1045" s="46" t="s">
        <v>3372</v>
      </c>
      <c r="S1045" s="48">
        <v>13.11</v>
      </c>
      <c r="T1045" s="46">
        <v>30</v>
      </c>
      <c r="U1045" s="46" t="s">
        <v>3372</v>
      </c>
      <c r="V1045" s="48">
        <f t="shared" si="286"/>
        <v>11.84</v>
      </c>
      <c r="W1045" s="46">
        <f t="shared" si="287"/>
        <v>60</v>
      </c>
      <c r="X1045" s="46">
        <f t="shared" si="288"/>
        <v>0</v>
      </c>
      <c r="Y1045" s="46">
        <f t="shared" si="289"/>
        <v>0</v>
      </c>
      <c r="Z1045" s="46">
        <f t="shared" si="290"/>
        <v>1</v>
      </c>
      <c r="AA1045" s="46">
        <f t="shared" si="291"/>
        <v>0</v>
      </c>
      <c r="AB1045" s="46">
        <f t="shared" si="292"/>
        <v>1</v>
      </c>
      <c r="AC1045" s="48">
        <f>IF(AB1045=0,1,IF(AB1045=1,0.99,IF(AB1045=2,0.98,IF(AB1045=3,0.97,IF(AB1045=4,0.96,IF(AB1045=5,0.95,IF(AB1045=6,0.94)))))))</f>
        <v>0.99</v>
      </c>
      <c r="AD1045" s="48">
        <f t="shared" si="293"/>
        <v>11.4125</v>
      </c>
      <c r="AE1045" s="48">
        <f t="shared" si="294"/>
        <v>11.298375</v>
      </c>
      <c r="AF1045" s="46">
        <f t="shared" si="295"/>
        <v>120</v>
      </c>
      <c r="AG1045" s="128" t="s">
        <v>3453</v>
      </c>
      <c r="AH1045" s="128" t="s">
        <v>3451</v>
      </c>
      <c r="AI1045" s="128" t="s">
        <v>3452</v>
      </c>
      <c r="AJ1045" s="128" t="s">
        <v>3456</v>
      </c>
      <c r="AK1045" s="128" t="s">
        <v>3455</v>
      </c>
      <c r="AL1045" s="128" t="s">
        <v>3454</v>
      </c>
      <c r="AM1045" s="128" t="s">
        <v>3457</v>
      </c>
      <c r="AN1045" s="128" t="s">
        <v>3460</v>
      </c>
      <c r="AO1045" s="128" t="s">
        <v>3458</v>
      </c>
      <c r="AP1045" s="128" t="s">
        <v>3459</v>
      </c>
      <c r="AQ1045" s="191"/>
    </row>
    <row r="1046" spans="1:43" s="16" customFormat="1" ht="27.75">
      <c r="A1046" s="43">
        <v>1039</v>
      </c>
      <c r="B1046" s="37" t="s">
        <v>2611</v>
      </c>
      <c r="C1046" s="37" t="s">
        <v>2495</v>
      </c>
      <c r="D1046" s="38" t="s">
        <v>2612</v>
      </c>
      <c r="E1046" s="38">
        <v>26</v>
      </c>
      <c r="F1046" s="48">
        <v>10.92</v>
      </c>
      <c r="G1046" s="46">
        <v>30</v>
      </c>
      <c r="H1046" s="46" t="s">
        <v>3373</v>
      </c>
      <c r="I1046" s="48">
        <v>10.16</v>
      </c>
      <c r="J1046" s="46">
        <v>30</v>
      </c>
      <c r="K1046" s="46" t="s">
        <v>3372</v>
      </c>
      <c r="L1046" s="84">
        <f t="shared" si="282"/>
        <v>10.54</v>
      </c>
      <c r="M1046" s="38">
        <f t="shared" si="283"/>
        <v>60</v>
      </c>
      <c r="N1046" s="38">
        <f t="shared" si="284"/>
        <v>1</v>
      </c>
      <c r="O1046" s="38">
        <f t="shared" si="285"/>
        <v>0</v>
      </c>
      <c r="P1046" s="48">
        <v>10.51</v>
      </c>
      <c r="Q1046" s="46">
        <v>30</v>
      </c>
      <c r="R1046" s="46" t="s">
        <v>3373</v>
      </c>
      <c r="S1046" s="48">
        <v>12.58</v>
      </c>
      <c r="T1046" s="46">
        <v>30</v>
      </c>
      <c r="U1046" s="46" t="s">
        <v>3372</v>
      </c>
      <c r="V1046" s="48">
        <f t="shared" si="286"/>
        <v>11.545</v>
      </c>
      <c r="W1046" s="46">
        <f t="shared" si="287"/>
        <v>60</v>
      </c>
      <c r="X1046" s="46">
        <f t="shared" si="288"/>
        <v>1</v>
      </c>
      <c r="Y1046" s="46">
        <f t="shared" si="289"/>
        <v>0</v>
      </c>
      <c r="Z1046" s="46">
        <f t="shared" si="290"/>
        <v>2</v>
      </c>
      <c r="AA1046" s="46">
        <f t="shared" si="291"/>
        <v>0</v>
      </c>
      <c r="AB1046" s="46">
        <f t="shared" si="292"/>
        <v>2</v>
      </c>
      <c r="AC1046" s="48">
        <f>IF(AB1046=0,0.93,IF(AB1046=1,0.92,IF(AB1046=2,0.91,IF(AB1046=3,0.9,IF(AB1046=4,0.89,IF(AB1046=5,0.88,IF(AB1046=6,0.87)))))))</f>
        <v>0.91</v>
      </c>
      <c r="AD1046" s="48">
        <f t="shared" si="293"/>
        <v>11.0425</v>
      </c>
      <c r="AE1046" s="48">
        <f t="shared" si="294"/>
        <v>10.048675000000001</v>
      </c>
      <c r="AF1046" s="46">
        <f t="shared" si="295"/>
        <v>120</v>
      </c>
      <c r="AG1046" s="128" t="s">
        <v>3453</v>
      </c>
      <c r="AH1046" s="128" t="s">
        <v>3452</v>
      </c>
      <c r="AI1046" s="128" t="s">
        <v>3456</v>
      </c>
      <c r="AJ1046" s="128" t="s">
        <v>3451</v>
      </c>
      <c r="AK1046" s="128" t="s">
        <v>3454</v>
      </c>
      <c r="AL1046" s="128" t="s">
        <v>3457</v>
      </c>
      <c r="AM1046" s="128" t="s">
        <v>3455</v>
      </c>
      <c r="AN1046" s="128" t="s">
        <v>3459</v>
      </c>
      <c r="AO1046" s="128" t="s">
        <v>3458</v>
      </c>
      <c r="AP1046" s="128" t="s">
        <v>3460</v>
      </c>
      <c r="AQ1046" s="191"/>
    </row>
    <row r="1047" spans="1:43" s="16" customFormat="1" ht="27.75">
      <c r="A1047" s="43">
        <v>1040</v>
      </c>
      <c r="B1047" s="37" t="s">
        <v>594</v>
      </c>
      <c r="C1047" s="37" t="s">
        <v>142</v>
      </c>
      <c r="D1047" s="38" t="s">
        <v>2613</v>
      </c>
      <c r="E1047" s="38">
        <v>26</v>
      </c>
      <c r="F1047" s="48">
        <v>11.67</v>
      </c>
      <c r="G1047" s="46">
        <v>30</v>
      </c>
      <c r="H1047" s="46" t="s">
        <v>3372</v>
      </c>
      <c r="I1047" s="48">
        <v>11</v>
      </c>
      <c r="J1047" s="46">
        <v>30</v>
      </c>
      <c r="K1047" s="46" t="s">
        <v>3372</v>
      </c>
      <c r="L1047" s="84">
        <f t="shared" si="282"/>
        <v>11.335000000000001</v>
      </c>
      <c r="M1047" s="38">
        <f t="shared" si="283"/>
        <v>60</v>
      </c>
      <c r="N1047" s="38">
        <f t="shared" si="284"/>
        <v>0</v>
      </c>
      <c r="O1047" s="38">
        <f t="shared" si="285"/>
        <v>0</v>
      </c>
      <c r="P1047" s="48">
        <v>10.42</v>
      </c>
      <c r="Q1047" s="46">
        <v>30</v>
      </c>
      <c r="R1047" s="46" t="s">
        <v>3372</v>
      </c>
      <c r="S1047" s="48">
        <v>13.09</v>
      </c>
      <c r="T1047" s="46">
        <v>30</v>
      </c>
      <c r="U1047" s="46" t="s">
        <v>3372</v>
      </c>
      <c r="V1047" s="48">
        <f t="shared" si="286"/>
        <v>11.754999999999999</v>
      </c>
      <c r="W1047" s="46">
        <f t="shared" si="287"/>
        <v>60</v>
      </c>
      <c r="X1047" s="46">
        <f t="shared" si="288"/>
        <v>0</v>
      </c>
      <c r="Y1047" s="46">
        <f t="shared" si="289"/>
        <v>0</v>
      </c>
      <c r="Z1047" s="46">
        <f t="shared" si="290"/>
        <v>0</v>
      </c>
      <c r="AA1047" s="46">
        <f t="shared" si="291"/>
        <v>0</v>
      </c>
      <c r="AB1047" s="46">
        <f t="shared" si="292"/>
        <v>0</v>
      </c>
      <c r="AC1047" s="48">
        <f>IF(AB1047=0,1,IF(AB1047=1,0.99,IF(AB1047=2,0.98,IF(AB1047=3,0.97,IF(AB1047=4,0.96,IF(AB1047=5,0.95,IF(AB1047=6,0.94)))))))</f>
        <v>1</v>
      </c>
      <c r="AD1047" s="48">
        <f t="shared" si="293"/>
        <v>11.545</v>
      </c>
      <c r="AE1047" s="48">
        <f t="shared" si="294"/>
        <v>11.545</v>
      </c>
      <c r="AF1047" s="46">
        <f t="shared" si="295"/>
        <v>120</v>
      </c>
      <c r="AG1047" s="128" t="s">
        <v>3460</v>
      </c>
      <c r="AH1047" s="128" t="s">
        <v>3455</v>
      </c>
      <c r="AI1047" s="128" t="s">
        <v>3456</v>
      </c>
      <c r="AJ1047" s="128" t="s">
        <v>3453</v>
      </c>
      <c r="AK1047" s="128" t="s">
        <v>3451</v>
      </c>
      <c r="AL1047" s="128" t="s">
        <v>3457</v>
      </c>
      <c r="AM1047" s="128" t="s">
        <v>3454</v>
      </c>
      <c r="AN1047" s="128" t="s">
        <v>3452</v>
      </c>
      <c r="AO1047" s="128" t="s">
        <v>3459</v>
      </c>
      <c r="AP1047" s="128" t="s">
        <v>3458</v>
      </c>
      <c r="AQ1047" s="191"/>
    </row>
    <row r="1048" spans="1:43" s="16" customFormat="1" ht="27.75">
      <c r="A1048" s="43">
        <v>1041</v>
      </c>
      <c r="B1048" s="37" t="s">
        <v>402</v>
      </c>
      <c r="C1048" s="37" t="s">
        <v>1625</v>
      </c>
      <c r="D1048" s="38" t="s">
        <v>2616</v>
      </c>
      <c r="E1048" s="38">
        <v>26</v>
      </c>
      <c r="F1048" s="48">
        <v>14.63</v>
      </c>
      <c r="G1048" s="46">
        <v>30</v>
      </c>
      <c r="H1048" s="46" t="s">
        <v>3372</v>
      </c>
      <c r="I1048" s="48">
        <v>14.2</v>
      </c>
      <c r="J1048" s="46">
        <v>30</v>
      </c>
      <c r="K1048" s="46" t="s">
        <v>3372</v>
      </c>
      <c r="L1048" s="84">
        <f t="shared" si="282"/>
        <v>14.414999999999999</v>
      </c>
      <c r="M1048" s="38">
        <f t="shared" si="283"/>
        <v>60</v>
      </c>
      <c r="N1048" s="38">
        <f t="shared" si="284"/>
        <v>0</v>
      </c>
      <c r="O1048" s="38">
        <f t="shared" si="285"/>
        <v>0</v>
      </c>
      <c r="P1048" s="48">
        <v>12.69</v>
      </c>
      <c r="Q1048" s="46">
        <v>30</v>
      </c>
      <c r="R1048" s="46" t="s">
        <v>3372</v>
      </c>
      <c r="S1048" s="48">
        <v>13.93</v>
      </c>
      <c r="T1048" s="46">
        <v>30</v>
      </c>
      <c r="U1048" s="46" t="s">
        <v>3372</v>
      </c>
      <c r="V1048" s="48">
        <f t="shared" si="286"/>
        <v>13.309999999999999</v>
      </c>
      <c r="W1048" s="46">
        <f t="shared" si="287"/>
        <v>60</v>
      </c>
      <c r="X1048" s="46">
        <f t="shared" si="288"/>
        <v>0</v>
      </c>
      <c r="Y1048" s="46">
        <f t="shared" si="289"/>
        <v>0</v>
      </c>
      <c r="Z1048" s="46">
        <f t="shared" si="290"/>
        <v>0</v>
      </c>
      <c r="AA1048" s="46">
        <f t="shared" si="291"/>
        <v>0</v>
      </c>
      <c r="AB1048" s="46">
        <f t="shared" si="292"/>
        <v>0</v>
      </c>
      <c r="AC1048" s="48">
        <f>IF(AB1048=0,1,IF(AB1048=1,0.99,IF(AB1048=2,0.98,IF(AB1048=3,0.97,IF(AB1048=4,0.96,IF(AB1048=5,0.95,IF(AB1048=6,0.94)))))))</f>
        <v>1</v>
      </c>
      <c r="AD1048" s="48">
        <f t="shared" si="293"/>
        <v>13.862499999999999</v>
      </c>
      <c r="AE1048" s="48">
        <f t="shared" si="294"/>
        <v>13.862499999999999</v>
      </c>
      <c r="AF1048" s="46">
        <f t="shared" si="295"/>
        <v>120</v>
      </c>
      <c r="AG1048" s="128" t="s">
        <v>3451</v>
      </c>
      <c r="AH1048" s="128" t="s">
        <v>3453</v>
      </c>
      <c r="AI1048" s="128" t="s">
        <v>3452</v>
      </c>
      <c r="AJ1048" s="128" t="s">
        <v>3455</v>
      </c>
      <c r="AK1048" s="128" t="s">
        <v>3456</v>
      </c>
      <c r="AL1048" s="128" t="s">
        <v>3454</v>
      </c>
      <c r="AM1048" s="128" t="s">
        <v>3459</v>
      </c>
      <c r="AN1048" s="128" t="s">
        <v>3458</v>
      </c>
      <c r="AO1048" s="128" t="s">
        <v>3457</v>
      </c>
      <c r="AP1048" s="128" t="s">
        <v>3460</v>
      </c>
      <c r="AQ1048" s="191"/>
    </row>
    <row r="1049" spans="1:43" s="16" customFormat="1" ht="27.75">
      <c r="A1049" s="43">
        <v>1042</v>
      </c>
      <c r="B1049" s="37" t="s">
        <v>402</v>
      </c>
      <c r="C1049" s="37" t="s">
        <v>2614</v>
      </c>
      <c r="D1049" s="38" t="s">
        <v>2615</v>
      </c>
      <c r="E1049" s="38">
        <v>26</v>
      </c>
      <c r="F1049" s="48">
        <v>15.74</v>
      </c>
      <c r="G1049" s="46">
        <v>30</v>
      </c>
      <c r="H1049" s="46" t="s">
        <v>3372</v>
      </c>
      <c r="I1049" s="48">
        <v>14.22</v>
      </c>
      <c r="J1049" s="46">
        <v>30</v>
      </c>
      <c r="K1049" s="46" t="s">
        <v>3372</v>
      </c>
      <c r="L1049" s="84">
        <f t="shared" si="282"/>
        <v>14.98</v>
      </c>
      <c r="M1049" s="38">
        <f t="shared" si="283"/>
        <v>60</v>
      </c>
      <c r="N1049" s="38">
        <f t="shared" si="284"/>
        <v>0</v>
      </c>
      <c r="O1049" s="38">
        <f t="shared" si="285"/>
        <v>0</v>
      </c>
      <c r="P1049" s="48">
        <v>13.35</v>
      </c>
      <c r="Q1049" s="46">
        <v>30</v>
      </c>
      <c r="R1049" s="46" t="s">
        <v>3372</v>
      </c>
      <c r="S1049" s="48">
        <v>15.7</v>
      </c>
      <c r="T1049" s="46">
        <v>30</v>
      </c>
      <c r="U1049" s="46" t="s">
        <v>3372</v>
      </c>
      <c r="V1049" s="48">
        <f t="shared" si="286"/>
        <v>14.524999999999999</v>
      </c>
      <c r="W1049" s="46">
        <f t="shared" si="287"/>
        <v>60</v>
      </c>
      <c r="X1049" s="46">
        <f t="shared" si="288"/>
        <v>0</v>
      </c>
      <c r="Y1049" s="46">
        <f t="shared" si="289"/>
        <v>0</v>
      </c>
      <c r="Z1049" s="46">
        <f t="shared" si="290"/>
        <v>0</v>
      </c>
      <c r="AA1049" s="46">
        <f t="shared" si="291"/>
        <v>0</v>
      </c>
      <c r="AB1049" s="46">
        <f t="shared" si="292"/>
        <v>0</v>
      </c>
      <c r="AC1049" s="48">
        <f>IF(AB1049=0,1,IF(AB1049=1,0.99,IF(AB1049=2,0.98,IF(AB1049=3,0.97,IF(AB1049=4,0.96,IF(AB1049=5,0.95,IF(AB1049=6,0.94)))))))</f>
        <v>1</v>
      </c>
      <c r="AD1049" s="48">
        <f t="shared" si="293"/>
        <v>14.7525</v>
      </c>
      <c r="AE1049" s="48">
        <f t="shared" si="294"/>
        <v>14.7525</v>
      </c>
      <c r="AF1049" s="46">
        <f t="shared" si="295"/>
        <v>120</v>
      </c>
      <c r="AG1049" s="128" t="s">
        <v>3453</v>
      </c>
      <c r="AH1049" s="128" t="s">
        <v>3451</v>
      </c>
      <c r="AI1049" s="128" t="s">
        <v>3452</v>
      </c>
      <c r="AJ1049" s="128" t="s">
        <v>3454</v>
      </c>
      <c r="AK1049" s="128" t="s">
        <v>3455</v>
      </c>
      <c r="AL1049" s="128" t="s">
        <v>3456</v>
      </c>
      <c r="AM1049" s="128" t="s">
        <v>3460</v>
      </c>
      <c r="AN1049" s="128" t="s">
        <v>3457</v>
      </c>
      <c r="AO1049" s="128" t="s">
        <v>3459</v>
      </c>
      <c r="AP1049" s="128" t="s">
        <v>3458</v>
      </c>
      <c r="AQ1049" s="191"/>
    </row>
    <row r="1050" spans="1:43" s="16" customFormat="1" ht="27.75">
      <c r="A1050" s="43">
        <v>1043</v>
      </c>
      <c r="B1050" s="37" t="s">
        <v>2617</v>
      </c>
      <c r="C1050" s="37" t="s">
        <v>2618</v>
      </c>
      <c r="D1050" s="38" t="s">
        <v>2619</v>
      </c>
      <c r="E1050" s="38">
        <v>26</v>
      </c>
      <c r="F1050" s="48">
        <v>11.22</v>
      </c>
      <c r="G1050" s="46">
        <v>30</v>
      </c>
      <c r="H1050" s="46" t="s">
        <v>3373</v>
      </c>
      <c r="I1050" s="48">
        <v>10.24</v>
      </c>
      <c r="J1050" s="46">
        <v>30</v>
      </c>
      <c r="K1050" s="46" t="s">
        <v>3372</v>
      </c>
      <c r="L1050" s="84">
        <f t="shared" si="282"/>
        <v>10.73</v>
      </c>
      <c r="M1050" s="38">
        <f t="shared" si="283"/>
        <v>60</v>
      </c>
      <c r="N1050" s="38">
        <f t="shared" si="284"/>
        <v>1</v>
      </c>
      <c r="O1050" s="38">
        <f t="shared" si="285"/>
        <v>0</v>
      </c>
      <c r="P1050" s="48">
        <v>10.75</v>
      </c>
      <c r="Q1050" s="46">
        <v>30</v>
      </c>
      <c r="R1050" s="46" t="s">
        <v>3372</v>
      </c>
      <c r="S1050" s="48">
        <v>12.3</v>
      </c>
      <c r="T1050" s="46">
        <v>30</v>
      </c>
      <c r="U1050" s="46" t="s">
        <v>3372</v>
      </c>
      <c r="V1050" s="48">
        <f t="shared" si="286"/>
        <v>11.525</v>
      </c>
      <c r="W1050" s="46">
        <f t="shared" si="287"/>
        <v>60</v>
      </c>
      <c r="X1050" s="46">
        <f t="shared" si="288"/>
        <v>0</v>
      </c>
      <c r="Y1050" s="46">
        <f t="shared" si="289"/>
        <v>0</v>
      </c>
      <c r="Z1050" s="46">
        <f t="shared" si="290"/>
        <v>1</v>
      </c>
      <c r="AA1050" s="46">
        <f t="shared" si="291"/>
        <v>0</v>
      </c>
      <c r="AB1050" s="46">
        <f t="shared" si="292"/>
        <v>1</v>
      </c>
      <c r="AC1050" s="48">
        <f>IF(AB1050=0,0.86,IF(AB1050=1,0.85,IF(AB1050=2,0.84,IF(AB1050=3,0.83,IF(AB1050=4,0.82,IF(AB1050=5,0.81,IF(AB1050=6,0.8)))))))</f>
        <v>0.85</v>
      </c>
      <c r="AD1050" s="48">
        <f t="shared" si="293"/>
        <v>11.127500000000001</v>
      </c>
      <c r="AE1050" s="48">
        <f t="shared" si="294"/>
        <v>9.4583750000000002</v>
      </c>
      <c r="AF1050" s="46">
        <f t="shared" si="295"/>
        <v>120</v>
      </c>
      <c r="AG1050" s="128" t="s">
        <v>3460</v>
      </c>
      <c r="AH1050" s="128" t="s">
        <v>3456</v>
      </c>
      <c r="AI1050" s="128" t="s">
        <v>3452</v>
      </c>
      <c r="AJ1050" s="128" t="s">
        <v>3451</v>
      </c>
      <c r="AK1050" s="128" t="s">
        <v>3455</v>
      </c>
      <c r="AL1050" s="128" t="s">
        <v>3454</v>
      </c>
      <c r="AM1050" s="128" t="s">
        <v>3457</v>
      </c>
      <c r="AN1050" s="128" t="s">
        <v>3453</v>
      </c>
      <c r="AO1050" s="128" t="s">
        <v>3458</v>
      </c>
      <c r="AP1050" s="128" t="s">
        <v>3459</v>
      </c>
      <c r="AQ1050" s="191"/>
    </row>
    <row r="1051" spans="1:43" s="16" customFormat="1" ht="27.75">
      <c r="A1051" s="43">
        <v>1044</v>
      </c>
      <c r="B1051" s="37" t="s">
        <v>697</v>
      </c>
      <c r="C1051" s="37" t="s">
        <v>551</v>
      </c>
      <c r="D1051" s="38" t="s">
        <v>2620</v>
      </c>
      <c r="E1051" s="38">
        <v>26</v>
      </c>
      <c r="F1051" s="48">
        <v>11.16</v>
      </c>
      <c r="G1051" s="46">
        <v>30</v>
      </c>
      <c r="H1051" s="46" t="s">
        <v>3372</v>
      </c>
      <c r="I1051" s="48">
        <v>12.85</v>
      </c>
      <c r="J1051" s="46">
        <v>30</v>
      </c>
      <c r="K1051" s="46" t="s">
        <v>3372</v>
      </c>
      <c r="L1051" s="84">
        <f t="shared" si="282"/>
        <v>12.004999999999999</v>
      </c>
      <c r="M1051" s="38">
        <f t="shared" si="283"/>
        <v>60</v>
      </c>
      <c r="N1051" s="38">
        <f t="shared" si="284"/>
        <v>0</v>
      </c>
      <c r="O1051" s="38">
        <f t="shared" si="285"/>
        <v>0</v>
      </c>
      <c r="P1051" s="48">
        <v>11.39</v>
      </c>
      <c r="Q1051" s="46">
        <v>30</v>
      </c>
      <c r="R1051" s="46" t="s">
        <v>3372</v>
      </c>
      <c r="S1051" s="48">
        <v>14</v>
      </c>
      <c r="T1051" s="46">
        <v>30</v>
      </c>
      <c r="U1051" s="46" t="s">
        <v>3372</v>
      </c>
      <c r="V1051" s="48">
        <f t="shared" si="286"/>
        <v>12.695</v>
      </c>
      <c r="W1051" s="46">
        <f t="shared" si="287"/>
        <v>60</v>
      </c>
      <c r="X1051" s="46">
        <f t="shared" si="288"/>
        <v>0</v>
      </c>
      <c r="Y1051" s="46">
        <f t="shared" si="289"/>
        <v>0</v>
      </c>
      <c r="Z1051" s="46">
        <f t="shared" si="290"/>
        <v>0</v>
      </c>
      <c r="AA1051" s="46">
        <f t="shared" si="291"/>
        <v>0</v>
      </c>
      <c r="AB1051" s="46">
        <f t="shared" si="292"/>
        <v>0</v>
      </c>
      <c r="AC1051" s="48">
        <f>IF(AB1051=0,1,IF(AB1051=1,0.99,IF(AB1051=2,0.98,IF(AB1051=3,0.97,IF(AB1051=4,0.96,IF(AB1051=5,0.95,IF(AB1051=6,0.94)))))))</f>
        <v>1</v>
      </c>
      <c r="AD1051" s="48">
        <f t="shared" si="293"/>
        <v>12.35</v>
      </c>
      <c r="AE1051" s="48">
        <f t="shared" si="294"/>
        <v>12.35</v>
      </c>
      <c r="AF1051" s="46">
        <f t="shared" si="295"/>
        <v>120</v>
      </c>
      <c r="AG1051" s="128" t="s">
        <v>3453</v>
      </c>
      <c r="AH1051" s="128" t="s">
        <v>3456</v>
      </c>
      <c r="AI1051" s="128" t="s">
        <v>3452</v>
      </c>
      <c r="AJ1051" s="128" t="s">
        <v>3451</v>
      </c>
      <c r="AK1051" s="128" t="s">
        <v>3457</v>
      </c>
      <c r="AL1051" s="128" t="s">
        <v>3455</v>
      </c>
      <c r="AM1051" s="128" t="s">
        <v>3460</v>
      </c>
      <c r="AN1051" s="128" t="s">
        <v>3454</v>
      </c>
      <c r="AO1051" s="128" t="s">
        <v>3458</v>
      </c>
      <c r="AP1051" s="128" t="s">
        <v>3459</v>
      </c>
      <c r="AQ1051" s="191"/>
    </row>
    <row r="1052" spans="1:43" s="16" customFormat="1" ht="27.75">
      <c r="A1052" s="43">
        <v>1045</v>
      </c>
      <c r="B1052" s="37" t="s">
        <v>2621</v>
      </c>
      <c r="C1052" s="37" t="s">
        <v>74</v>
      </c>
      <c r="D1052" s="38" t="s">
        <v>2622</v>
      </c>
      <c r="E1052" s="38">
        <v>26</v>
      </c>
      <c r="F1052" s="48">
        <v>13.43</v>
      </c>
      <c r="G1052" s="46">
        <v>30</v>
      </c>
      <c r="H1052" s="46" t="s">
        <v>3372</v>
      </c>
      <c r="I1052" s="48">
        <v>14.94</v>
      </c>
      <c r="J1052" s="46">
        <v>30</v>
      </c>
      <c r="K1052" s="46" t="s">
        <v>3372</v>
      </c>
      <c r="L1052" s="84">
        <f t="shared" si="282"/>
        <v>14.184999999999999</v>
      </c>
      <c r="M1052" s="38">
        <f t="shared" si="283"/>
        <v>60</v>
      </c>
      <c r="N1052" s="38">
        <f t="shared" si="284"/>
        <v>0</v>
      </c>
      <c r="O1052" s="38">
        <f t="shared" si="285"/>
        <v>0</v>
      </c>
      <c r="P1052" s="48">
        <v>13.2</v>
      </c>
      <c r="Q1052" s="46">
        <v>30</v>
      </c>
      <c r="R1052" s="46" t="s">
        <v>3373</v>
      </c>
      <c r="S1052" s="48">
        <v>16.54</v>
      </c>
      <c r="T1052" s="46">
        <v>30</v>
      </c>
      <c r="U1052" s="46" t="s">
        <v>3372</v>
      </c>
      <c r="V1052" s="48">
        <f t="shared" si="286"/>
        <v>14.87</v>
      </c>
      <c r="W1052" s="46">
        <f t="shared" si="287"/>
        <v>60</v>
      </c>
      <c r="X1052" s="46">
        <f t="shared" si="288"/>
        <v>1</v>
      </c>
      <c r="Y1052" s="46">
        <f t="shared" si="289"/>
        <v>0</v>
      </c>
      <c r="Z1052" s="46">
        <f t="shared" si="290"/>
        <v>1</v>
      </c>
      <c r="AA1052" s="46">
        <f t="shared" si="291"/>
        <v>0</v>
      </c>
      <c r="AB1052" s="46">
        <f t="shared" si="292"/>
        <v>1</v>
      </c>
      <c r="AC1052" s="48">
        <f>IF(AB1052=0,1,IF(AB1052=1,0.99,IF(AB1052=2,0.98,IF(AB1052=3,0.97,IF(AB1052=4,0.96,IF(AB1052=5,0.95,IF(AB1052=6,0.94)))))))</f>
        <v>0.99</v>
      </c>
      <c r="AD1052" s="48">
        <f t="shared" si="293"/>
        <v>14.5275</v>
      </c>
      <c r="AE1052" s="48">
        <f t="shared" si="294"/>
        <v>14.382225</v>
      </c>
      <c r="AF1052" s="46">
        <f t="shared" si="295"/>
        <v>120</v>
      </c>
      <c r="AG1052" s="128" t="s">
        <v>3453</v>
      </c>
      <c r="AH1052" s="128" t="s">
        <v>3451</v>
      </c>
      <c r="AI1052" s="128" t="s">
        <v>3452</v>
      </c>
      <c r="AJ1052" s="128" t="s">
        <v>3457</v>
      </c>
      <c r="AK1052" s="128" t="s">
        <v>3454</v>
      </c>
      <c r="AL1052" s="128" t="s">
        <v>3456</v>
      </c>
      <c r="AM1052" s="128" t="s">
        <v>3455</v>
      </c>
      <c r="AN1052" s="128" t="s">
        <v>3460</v>
      </c>
      <c r="AO1052" s="128" t="s">
        <v>3458</v>
      </c>
      <c r="AP1052" s="128" t="s">
        <v>3459</v>
      </c>
      <c r="AQ1052" s="191"/>
    </row>
    <row r="1053" spans="1:43" s="16" customFormat="1" ht="27.75">
      <c r="A1053" s="43">
        <v>1046</v>
      </c>
      <c r="B1053" s="37" t="s">
        <v>2623</v>
      </c>
      <c r="C1053" s="37" t="s">
        <v>516</v>
      </c>
      <c r="D1053" s="38" t="s">
        <v>3514</v>
      </c>
      <c r="E1053" s="38">
        <v>26</v>
      </c>
      <c r="F1053" s="48">
        <v>12.27</v>
      </c>
      <c r="G1053" s="46">
        <v>30</v>
      </c>
      <c r="H1053" s="46" t="s">
        <v>3373</v>
      </c>
      <c r="I1053" s="48">
        <v>10</v>
      </c>
      <c r="J1053" s="46">
        <v>30</v>
      </c>
      <c r="K1053" s="46" t="s">
        <v>3372</v>
      </c>
      <c r="L1053" s="84">
        <f t="shared" si="282"/>
        <v>11.135</v>
      </c>
      <c r="M1053" s="38">
        <f t="shared" si="283"/>
        <v>60</v>
      </c>
      <c r="N1053" s="38">
        <f t="shared" si="284"/>
        <v>1</v>
      </c>
      <c r="O1053" s="38">
        <f t="shared" si="285"/>
        <v>0</v>
      </c>
      <c r="P1053" s="48">
        <v>10.39</v>
      </c>
      <c r="Q1053" s="46">
        <v>30</v>
      </c>
      <c r="R1053" s="46" t="s">
        <v>3372</v>
      </c>
      <c r="S1053" s="48">
        <v>12.55</v>
      </c>
      <c r="T1053" s="46">
        <v>30</v>
      </c>
      <c r="U1053" s="46" t="s">
        <v>3372</v>
      </c>
      <c r="V1053" s="48">
        <f t="shared" si="286"/>
        <v>11.47</v>
      </c>
      <c r="W1053" s="46">
        <f t="shared" si="287"/>
        <v>60</v>
      </c>
      <c r="X1053" s="46">
        <f t="shared" si="288"/>
        <v>0</v>
      </c>
      <c r="Y1053" s="46">
        <f t="shared" si="289"/>
        <v>0</v>
      </c>
      <c r="Z1053" s="46">
        <f t="shared" si="290"/>
        <v>1</v>
      </c>
      <c r="AA1053" s="46">
        <f t="shared" si="291"/>
        <v>0</v>
      </c>
      <c r="AB1053" s="46">
        <f t="shared" si="292"/>
        <v>1</v>
      </c>
      <c r="AC1053" s="48">
        <f>IF(AB1053=0,1,IF(AB1053=1,0.99,IF(AB1053=2,0.98,IF(AB1053=3,0.97,IF(AB1053=4,0.96,IF(AB1053=5,0.95,IF(AB1053=6,0.94)))))))</f>
        <v>0.99</v>
      </c>
      <c r="AD1053" s="48">
        <f t="shared" si="293"/>
        <v>11.3025</v>
      </c>
      <c r="AE1053" s="48">
        <f t="shared" si="294"/>
        <v>11.189475</v>
      </c>
      <c r="AF1053" s="46">
        <f t="shared" si="295"/>
        <v>120</v>
      </c>
      <c r="AG1053" s="128" t="s">
        <v>3453</v>
      </c>
      <c r="AH1053" s="128" t="s">
        <v>3451</v>
      </c>
      <c r="AI1053" s="128" t="s">
        <v>3456</v>
      </c>
      <c r="AJ1053" s="128" t="s">
        <v>3452</v>
      </c>
      <c r="AK1053" s="128" t="s">
        <v>3457</v>
      </c>
      <c r="AL1053" s="128" t="s">
        <v>3455</v>
      </c>
      <c r="AM1053" s="128" t="s">
        <v>3460</v>
      </c>
      <c r="AN1053" s="128" t="s">
        <v>3454</v>
      </c>
      <c r="AO1053" s="128" t="s">
        <v>3459</v>
      </c>
      <c r="AP1053" s="128" t="s">
        <v>3458</v>
      </c>
      <c r="AQ1053" s="191"/>
    </row>
    <row r="1054" spans="1:43" s="16" customFormat="1" ht="27.75">
      <c r="A1054" s="43">
        <v>1047</v>
      </c>
      <c r="B1054" s="37" t="s">
        <v>2550</v>
      </c>
      <c r="C1054" s="37" t="s">
        <v>2624</v>
      </c>
      <c r="D1054" s="38" t="s">
        <v>2625</v>
      </c>
      <c r="E1054" s="38">
        <v>26</v>
      </c>
      <c r="F1054" s="48">
        <v>10.94</v>
      </c>
      <c r="G1054" s="46">
        <v>30</v>
      </c>
      <c r="H1054" s="46" t="s">
        <v>3372</v>
      </c>
      <c r="I1054" s="48">
        <v>10.17</v>
      </c>
      <c r="J1054" s="46">
        <v>30</v>
      </c>
      <c r="K1054" s="46" t="s">
        <v>3372</v>
      </c>
      <c r="L1054" s="84">
        <f t="shared" si="282"/>
        <v>10.555</v>
      </c>
      <c r="M1054" s="38">
        <f t="shared" si="283"/>
        <v>60</v>
      </c>
      <c r="N1054" s="38">
        <f t="shared" si="284"/>
        <v>0</v>
      </c>
      <c r="O1054" s="38">
        <f t="shared" si="285"/>
        <v>0</v>
      </c>
      <c r="P1054" s="48">
        <v>10.210000000000001</v>
      </c>
      <c r="Q1054" s="46">
        <v>30</v>
      </c>
      <c r="R1054" s="46" t="s">
        <v>3372</v>
      </c>
      <c r="S1054" s="48">
        <v>10.7</v>
      </c>
      <c r="T1054" s="46">
        <v>30</v>
      </c>
      <c r="U1054" s="46" t="s">
        <v>3372</v>
      </c>
      <c r="V1054" s="48">
        <f t="shared" si="286"/>
        <v>10.455</v>
      </c>
      <c r="W1054" s="46">
        <f t="shared" si="287"/>
        <v>60</v>
      </c>
      <c r="X1054" s="46">
        <f t="shared" si="288"/>
        <v>0</v>
      </c>
      <c r="Y1054" s="46">
        <f t="shared" si="289"/>
        <v>0</v>
      </c>
      <c r="Z1054" s="46">
        <f t="shared" si="290"/>
        <v>0</v>
      </c>
      <c r="AA1054" s="46">
        <f t="shared" si="291"/>
        <v>0</v>
      </c>
      <c r="AB1054" s="46">
        <f t="shared" si="292"/>
        <v>0</v>
      </c>
      <c r="AC1054" s="48">
        <f>IF(AB1054=0,1,IF(AB1054=1,0.99,IF(AB1054=2,0.98,IF(AB1054=3,0.97,IF(AB1054=4,0.96,IF(AB1054=5,0.95,IF(AB1054=6,0.94)))))))</f>
        <v>1</v>
      </c>
      <c r="AD1054" s="48">
        <f t="shared" si="293"/>
        <v>10.504999999999999</v>
      </c>
      <c r="AE1054" s="48">
        <f t="shared" si="294"/>
        <v>10.504999999999999</v>
      </c>
      <c r="AF1054" s="46">
        <f t="shared" si="295"/>
        <v>120</v>
      </c>
      <c r="AG1054" s="128" t="s">
        <v>3451</v>
      </c>
      <c r="AH1054" s="128" t="s">
        <v>3452</v>
      </c>
      <c r="AI1054" s="128" t="s">
        <v>3453</v>
      </c>
      <c r="AJ1054" s="128" t="s">
        <v>3455</v>
      </c>
      <c r="AK1054" s="128" t="s">
        <v>3456</v>
      </c>
      <c r="AL1054" s="128" t="s">
        <v>3454</v>
      </c>
      <c r="AM1054" s="128" t="s">
        <v>3460</v>
      </c>
      <c r="AN1054" s="128" t="s">
        <v>3457</v>
      </c>
      <c r="AO1054" s="128" t="s">
        <v>3459</v>
      </c>
      <c r="AP1054" s="128" t="s">
        <v>3458</v>
      </c>
      <c r="AQ1054" s="191"/>
    </row>
    <row r="1055" spans="1:43" s="16" customFormat="1" ht="27.75">
      <c r="A1055" s="43">
        <v>1048</v>
      </c>
      <c r="B1055" s="44" t="s">
        <v>2626</v>
      </c>
      <c r="C1055" s="44" t="s">
        <v>2627</v>
      </c>
      <c r="D1055" s="45" t="s">
        <v>2628</v>
      </c>
      <c r="E1055" s="38">
        <v>27</v>
      </c>
      <c r="F1055" s="48">
        <v>10</v>
      </c>
      <c r="G1055" s="46">
        <v>30</v>
      </c>
      <c r="H1055" s="46" t="s">
        <v>3373</v>
      </c>
      <c r="I1055" s="48">
        <v>10.14</v>
      </c>
      <c r="J1055" s="46">
        <v>30</v>
      </c>
      <c r="K1055" s="46" t="s">
        <v>3373</v>
      </c>
      <c r="L1055" s="84">
        <f t="shared" si="282"/>
        <v>10.07</v>
      </c>
      <c r="M1055" s="38">
        <f t="shared" si="283"/>
        <v>60</v>
      </c>
      <c r="N1055" s="38">
        <f t="shared" si="284"/>
        <v>2</v>
      </c>
      <c r="O1055" s="38">
        <f t="shared" si="285"/>
        <v>0</v>
      </c>
      <c r="P1055" s="48">
        <v>8.73</v>
      </c>
      <c r="Q1055" s="46">
        <v>10</v>
      </c>
      <c r="R1055" s="46" t="s">
        <v>3373</v>
      </c>
      <c r="S1055" s="48">
        <v>10</v>
      </c>
      <c r="T1055" s="46">
        <v>30</v>
      </c>
      <c r="U1055" s="46" t="s">
        <v>3373</v>
      </c>
      <c r="V1055" s="48">
        <f t="shared" si="286"/>
        <v>9.3650000000000002</v>
      </c>
      <c r="W1055" s="46">
        <f t="shared" si="287"/>
        <v>40</v>
      </c>
      <c r="X1055" s="46">
        <f t="shared" si="288"/>
        <v>2</v>
      </c>
      <c r="Y1055" s="46">
        <f t="shared" si="289"/>
        <v>1</v>
      </c>
      <c r="Z1055" s="46">
        <f t="shared" si="290"/>
        <v>4</v>
      </c>
      <c r="AA1055" s="46">
        <f t="shared" si="291"/>
        <v>1</v>
      </c>
      <c r="AB1055" s="46">
        <f t="shared" si="292"/>
        <v>5</v>
      </c>
      <c r="AC1055" s="48">
        <f>IF(AB1055=0,0.86,IF(AB1055=1,0.85,IF(AB1055=2,0.84,IF(AB1055=3,0.83,IF(AB1055=4,0.82,IF(AB1055=5,0.81,IF(AB1055=6,0.8)))))))</f>
        <v>0.81</v>
      </c>
      <c r="AD1055" s="48">
        <f t="shared" si="293"/>
        <v>9.7175000000000011</v>
      </c>
      <c r="AE1055" s="48">
        <f t="shared" si="294"/>
        <v>7.8711750000000018</v>
      </c>
      <c r="AF1055" s="46">
        <f t="shared" si="295"/>
        <v>100</v>
      </c>
      <c r="AG1055" s="128" t="s">
        <v>3456</v>
      </c>
      <c r="AH1055" s="128" t="s">
        <v>3452</v>
      </c>
      <c r="AI1055" s="128" t="s">
        <v>3455</v>
      </c>
      <c r="AJ1055" s="128" t="s">
        <v>3453</v>
      </c>
      <c r="AK1055" s="128" t="s">
        <v>3454</v>
      </c>
      <c r="AL1055" s="128" t="s">
        <v>3451</v>
      </c>
      <c r="AM1055" s="128" t="s">
        <v>3460</v>
      </c>
      <c r="AN1055" s="128" t="s">
        <v>3457</v>
      </c>
      <c r="AO1055" s="128" t="s">
        <v>3458</v>
      </c>
      <c r="AP1055" s="128" t="s">
        <v>3459</v>
      </c>
      <c r="AQ1055" s="191"/>
    </row>
    <row r="1056" spans="1:43" s="16" customFormat="1" ht="27.75">
      <c r="A1056" s="43">
        <v>1049</v>
      </c>
      <c r="B1056" s="37" t="s">
        <v>2629</v>
      </c>
      <c r="C1056" s="37" t="s">
        <v>2630</v>
      </c>
      <c r="D1056" s="45" t="s">
        <v>2631</v>
      </c>
      <c r="E1056" s="38">
        <v>27</v>
      </c>
      <c r="F1056" s="48">
        <v>9.6999999999999993</v>
      </c>
      <c r="G1056" s="46">
        <v>24</v>
      </c>
      <c r="H1056" s="46" t="s">
        <v>3372</v>
      </c>
      <c r="I1056" s="48">
        <v>11.02</v>
      </c>
      <c r="J1056" s="46">
        <v>30</v>
      </c>
      <c r="K1056" s="46" t="s">
        <v>3373</v>
      </c>
      <c r="L1056" s="84">
        <f t="shared" si="282"/>
        <v>10.36</v>
      </c>
      <c r="M1056" s="38">
        <f t="shared" si="283"/>
        <v>60</v>
      </c>
      <c r="N1056" s="38">
        <f t="shared" si="284"/>
        <v>1</v>
      </c>
      <c r="O1056" s="38">
        <f t="shared" si="285"/>
        <v>1</v>
      </c>
      <c r="P1056" s="48">
        <v>7.24</v>
      </c>
      <c r="Q1056" s="46">
        <v>9</v>
      </c>
      <c r="R1056" s="46" t="s">
        <v>3373</v>
      </c>
      <c r="S1056" s="48">
        <v>11.35</v>
      </c>
      <c r="T1056" s="46">
        <v>30</v>
      </c>
      <c r="U1056" s="46" t="s">
        <v>3372</v>
      </c>
      <c r="V1056" s="48">
        <f t="shared" si="286"/>
        <v>9.2949999999999999</v>
      </c>
      <c r="W1056" s="46">
        <f t="shared" si="287"/>
        <v>39</v>
      </c>
      <c r="X1056" s="46">
        <f t="shared" si="288"/>
        <v>1</v>
      </c>
      <c r="Y1056" s="46">
        <f t="shared" si="289"/>
        <v>1</v>
      </c>
      <c r="Z1056" s="46">
        <f t="shared" si="290"/>
        <v>2</v>
      </c>
      <c r="AA1056" s="46">
        <f t="shared" si="291"/>
        <v>2</v>
      </c>
      <c r="AB1056" s="46">
        <f t="shared" si="292"/>
        <v>4</v>
      </c>
      <c r="AC1056" s="48">
        <f>IF(AB1056=0,0.93,IF(AB1056=1,0.92,IF(AB1056=2,0.91,IF(AB1056=3,0.9,IF(AB1056=4,0.89,IF(AB1056=5,0.88,IF(AB1056=6,0.87)))))))</f>
        <v>0.89</v>
      </c>
      <c r="AD1056" s="48">
        <f t="shared" si="293"/>
        <v>9.8275000000000006</v>
      </c>
      <c r="AE1056" s="48">
        <f t="shared" si="294"/>
        <v>8.7464750000000002</v>
      </c>
      <c r="AF1056" s="46">
        <f t="shared" si="295"/>
        <v>99</v>
      </c>
      <c r="AG1056" s="128" t="s">
        <v>3453</v>
      </c>
      <c r="AH1056" s="128" t="s">
        <v>3451</v>
      </c>
      <c r="AI1056" s="128" t="s">
        <v>3456</v>
      </c>
      <c r="AJ1056" s="128" t="s">
        <v>3452</v>
      </c>
      <c r="AK1056" s="128" t="s">
        <v>3455</v>
      </c>
      <c r="AL1056" s="128" t="s">
        <v>3460</v>
      </c>
      <c r="AM1056" s="128" t="s">
        <v>3454</v>
      </c>
      <c r="AN1056" s="128" t="s">
        <v>3457</v>
      </c>
      <c r="AO1056" s="128" t="s">
        <v>3459</v>
      </c>
      <c r="AP1056" s="128" t="s">
        <v>3458</v>
      </c>
      <c r="AQ1056" s="191"/>
    </row>
    <row r="1057" spans="1:43" s="16" customFormat="1" ht="27.75">
      <c r="A1057" s="43">
        <v>1050</v>
      </c>
      <c r="B1057" s="44" t="s">
        <v>2632</v>
      </c>
      <c r="C1057" s="44" t="s">
        <v>337</v>
      </c>
      <c r="D1057" s="45" t="s">
        <v>2633</v>
      </c>
      <c r="E1057" s="38">
        <v>27</v>
      </c>
      <c r="F1057" s="48">
        <v>12.13</v>
      </c>
      <c r="G1057" s="46">
        <v>30</v>
      </c>
      <c r="H1057" s="46" t="s">
        <v>3372</v>
      </c>
      <c r="I1057" s="48">
        <v>9.6199999999999992</v>
      </c>
      <c r="J1057" s="46">
        <v>13</v>
      </c>
      <c r="K1057" s="46" t="s">
        <v>3372</v>
      </c>
      <c r="L1057" s="84">
        <f t="shared" si="282"/>
        <v>10.875</v>
      </c>
      <c r="M1057" s="38">
        <f t="shared" si="283"/>
        <v>60</v>
      </c>
      <c r="N1057" s="38">
        <f t="shared" si="284"/>
        <v>0</v>
      </c>
      <c r="O1057" s="38">
        <f t="shared" si="285"/>
        <v>1</v>
      </c>
      <c r="P1057" s="48">
        <v>11.89</v>
      </c>
      <c r="Q1057" s="46">
        <v>30</v>
      </c>
      <c r="R1057" s="46" t="s">
        <v>3372</v>
      </c>
      <c r="S1057" s="48">
        <v>13.46</v>
      </c>
      <c r="T1057" s="46">
        <v>30</v>
      </c>
      <c r="U1057" s="46" t="s">
        <v>3372</v>
      </c>
      <c r="V1057" s="48">
        <f t="shared" si="286"/>
        <v>12.675000000000001</v>
      </c>
      <c r="W1057" s="46">
        <f t="shared" si="287"/>
        <v>60</v>
      </c>
      <c r="X1057" s="46">
        <f t="shared" si="288"/>
        <v>0</v>
      </c>
      <c r="Y1057" s="46">
        <f t="shared" si="289"/>
        <v>0</v>
      </c>
      <c r="Z1057" s="46">
        <f t="shared" si="290"/>
        <v>0</v>
      </c>
      <c r="AA1057" s="46">
        <f t="shared" si="291"/>
        <v>1</v>
      </c>
      <c r="AB1057" s="46">
        <f t="shared" si="292"/>
        <v>1</v>
      </c>
      <c r="AC1057" s="48">
        <f>IF(AB1057=0,1,IF(AB1057=1,0.99,IF(AB1057=2,0.98,IF(AB1057=3,0.97,IF(AB1057=4,0.96,IF(AB1057=5,0.95,IF(AB1057=6,0.94)))))))</f>
        <v>0.99</v>
      </c>
      <c r="AD1057" s="48">
        <f t="shared" si="293"/>
        <v>11.775</v>
      </c>
      <c r="AE1057" s="48">
        <f t="shared" si="294"/>
        <v>11.657249999999999</v>
      </c>
      <c r="AF1057" s="46">
        <f t="shared" si="295"/>
        <v>120</v>
      </c>
      <c r="AG1057" s="128" t="s">
        <v>3451</v>
      </c>
      <c r="AH1057" s="128" t="s">
        <v>3456</v>
      </c>
      <c r="AI1057" s="128" t="s">
        <v>3453</v>
      </c>
      <c r="AJ1057" s="128" t="s">
        <v>3457</v>
      </c>
      <c r="AK1057" s="128" t="s">
        <v>3455</v>
      </c>
      <c r="AL1057" s="128" t="s">
        <v>3452</v>
      </c>
      <c r="AM1057" s="128" t="s">
        <v>3460</v>
      </c>
      <c r="AN1057" s="128" t="s">
        <v>3454</v>
      </c>
      <c r="AO1057" s="128" t="s">
        <v>3459</v>
      </c>
      <c r="AP1057" s="128" t="s">
        <v>3458</v>
      </c>
      <c r="AQ1057" s="191"/>
    </row>
    <row r="1058" spans="1:43" s="16" customFormat="1" ht="27.75">
      <c r="A1058" s="43">
        <v>1051</v>
      </c>
      <c r="B1058" s="37" t="s">
        <v>2634</v>
      </c>
      <c r="C1058" s="37" t="s">
        <v>2635</v>
      </c>
      <c r="D1058" s="45" t="s">
        <v>2636</v>
      </c>
      <c r="E1058" s="38">
        <v>27</v>
      </c>
      <c r="F1058" s="48">
        <v>9.82</v>
      </c>
      <c r="G1058" s="46">
        <v>19</v>
      </c>
      <c r="H1058" s="46" t="s">
        <v>3373</v>
      </c>
      <c r="I1058" s="48">
        <v>10.18</v>
      </c>
      <c r="J1058" s="46">
        <v>30</v>
      </c>
      <c r="K1058" s="46" t="s">
        <v>3373</v>
      </c>
      <c r="L1058" s="84">
        <f t="shared" si="282"/>
        <v>10</v>
      </c>
      <c r="M1058" s="38">
        <f t="shared" si="283"/>
        <v>60</v>
      </c>
      <c r="N1058" s="38">
        <f t="shared" si="284"/>
        <v>2</v>
      </c>
      <c r="O1058" s="38">
        <f t="shared" si="285"/>
        <v>1</v>
      </c>
      <c r="P1058" s="48">
        <v>9.34</v>
      </c>
      <c r="Q1058" s="46">
        <v>10</v>
      </c>
      <c r="R1058" s="46" t="s">
        <v>3373</v>
      </c>
      <c r="S1058" s="48">
        <v>10.029999999999999</v>
      </c>
      <c r="T1058" s="46">
        <v>30</v>
      </c>
      <c r="U1058" s="46" t="s">
        <v>3372</v>
      </c>
      <c r="V1058" s="48">
        <f t="shared" si="286"/>
        <v>9.6849999999999987</v>
      </c>
      <c r="W1058" s="46">
        <f t="shared" si="287"/>
        <v>40</v>
      </c>
      <c r="X1058" s="46">
        <f t="shared" si="288"/>
        <v>1</v>
      </c>
      <c r="Y1058" s="46">
        <f t="shared" si="289"/>
        <v>1</v>
      </c>
      <c r="Z1058" s="46">
        <f t="shared" si="290"/>
        <v>3</v>
      </c>
      <c r="AA1058" s="46">
        <f t="shared" si="291"/>
        <v>2</v>
      </c>
      <c r="AB1058" s="46">
        <f t="shared" si="292"/>
        <v>5</v>
      </c>
      <c r="AC1058" s="48">
        <f>IF(AB1058=0,0.93,IF(AB1058=1,0.92,IF(AB1058=2,0.91,IF(AB1058=3,0.9,IF(AB1058=4,0.89,IF(AB1058=5,0.88,IF(AB1058=6,0.87)))))))</f>
        <v>0.88</v>
      </c>
      <c r="AD1058" s="48">
        <f t="shared" si="293"/>
        <v>9.8424999999999994</v>
      </c>
      <c r="AE1058" s="48">
        <f t="shared" si="294"/>
        <v>8.6613999999999987</v>
      </c>
      <c r="AF1058" s="46">
        <f t="shared" si="295"/>
        <v>100</v>
      </c>
      <c r="AG1058" s="128" t="s">
        <v>3455</v>
      </c>
      <c r="AH1058" s="128" t="s">
        <v>3451</v>
      </c>
      <c r="AI1058" s="128" t="s">
        <v>3452</v>
      </c>
      <c r="AJ1058" s="128" t="s">
        <v>3456</v>
      </c>
      <c r="AK1058" s="128" t="s">
        <v>3457</v>
      </c>
      <c r="AL1058" s="128" t="s">
        <v>3453</v>
      </c>
      <c r="AM1058" s="128" t="s">
        <v>3454</v>
      </c>
      <c r="AN1058" s="128" t="s">
        <v>3460</v>
      </c>
      <c r="AO1058" s="128" t="s">
        <v>3458</v>
      </c>
      <c r="AP1058" s="128" t="s">
        <v>3459</v>
      </c>
      <c r="AQ1058" s="191"/>
    </row>
    <row r="1059" spans="1:43" s="16" customFormat="1" ht="27.75">
      <c r="A1059" s="43">
        <v>1052</v>
      </c>
      <c r="B1059" s="37" t="s">
        <v>2637</v>
      </c>
      <c r="C1059" s="37" t="s">
        <v>71</v>
      </c>
      <c r="D1059" s="38" t="s">
        <v>2638</v>
      </c>
      <c r="E1059" s="38">
        <v>27</v>
      </c>
      <c r="F1059" s="48">
        <v>12.5</v>
      </c>
      <c r="G1059" s="46">
        <v>30</v>
      </c>
      <c r="H1059" s="46" t="s">
        <v>3372</v>
      </c>
      <c r="I1059" s="48">
        <v>10.19</v>
      </c>
      <c r="J1059" s="46">
        <v>30</v>
      </c>
      <c r="K1059" s="46" t="s">
        <v>3372</v>
      </c>
      <c r="L1059" s="84">
        <f t="shared" si="282"/>
        <v>11.344999999999999</v>
      </c>
      <c r="M1059" s="38">
        <f t="shared" si="283"/>
        <v>60</v>
      </c>
      <c r="N1059" s="38">
        <f t="shared" si="284"/>
        <v>0</v>
      </c>
      <c r="O1059" s="38">
        <f t="shared" si="285"/>
        <v>0</v>
      </c>
      <c r="P1059" s="48">
        <v>10.99</v>
      </c>
      <c r="Q1059" s="46">
        <v>30</v>
      </c>
      <c r="R1059" s="46" t="s">
        <v>3372</v>
      </c>
      <c r="S1059" s="48">
        <v>13.23</v>
      </c>
      <c r="T1059" s="46">
        <v>30</v>
      </c>
      <c r="U1059" s="46" t="s">
        <v>3372</v>
      </c>
      <c r="V1059" s="48">
        <f t="shared" si="286"/>
        <v>12.11</v>
      </c>
      <c r="W1059" s="46">
        <f t="shared" si="287"/>
        <v>60</v>
      </c>
      <c r="X1059" s="46">
        <f t="shared" si="288"/>
        <v>0</v>
      </c>
      <c r="Y1059" s="46">
        <f t="shared" si="289"/>
        <v>0</v>
      </c>
      <c r="Z1059" s="46">
        <f t="shared" si="290"/>
        <v>0</v>
      </c>
      <c r="AA1059" s="46">
        <f t="shared" si="291"/>
        <v>0</v>
      </c>
      <c r="AB1059" s="46">
        <f t="shared" si="292"/>
        <v>0</v>
      </c>
      <c r="AC1059" s="48">
        <f>IF(AB1059=0,1,IF(AB1059=1,0.99,IF(AB1059=2,0.98,IF(AB1059=3,0.97,IF(AB1059=4,0.96,IF(AB1059=5,0.95,IF(AB1059=6,0.94)))))))</f>
        <v>1</v>
      </c>
      <c r="AD1059" s="48">
        <f t="shared" si="293"/>
        <v>11.727499999999999</v>
      </c>
      <c r="AE1059" s="48">
        <f t="shared" si="294"/>
        <v>11.727499999999999</v>
      </c>
      <c r="AF1059" s="46">
        <f t="shared" si="295"/>
        <v>120</v>
      </c>
      <c r="AG1059" s="128" t="s">
        <v>3457</v>
      </c>
      <c r="AH1059" s="128" t="s">
        <v>3451</v>
      </c>
      <c r="AI1059" s="128" t="s">
        <v>3452</v>
      </c>
      <c r="AJ1059" s="128" t="s">
        <v>3456</v>
      </c>
      <c r="AK1059" s="128" t="s">
        <v>3454</v>
      </c>
      <c r="AL1059" s="128" t="s">
        <v>3460</v>
      </c>
      <c r="AM1059" s="128" t="s">
        <v>3453</v>
      </c>
      <c r="AN1059" s="128" t="s">
        <v>3455</v>
      </c>
      <c r="AO1059" s="128" t="s">
        <v>3459</v>
      </c>
      <c r="AP1059" s="128" t="s">
        <v>3458</v>
      </c>
      <c r="AQ1059" s="191"/>
    </row>
    <row r="1060" spans="1:43" s="16" customFormat="1" ht="27.75">
      <c r="A1060" s="43">
        <v>1053</v>
      </c>
      <c r="B1060" s="44" t="s">
        <v>112</v>
      </c>
      <c r="C1060" s="44" t="s">
        <v>980</v>
      </c>
      <c r="D1060" s="45" t="s">
        <v>2641</v>
      </c>
      <c r="E1060" s="38">
        <v>27</v>
      </c>
      <c r="F1060" s="48">
        <v>9.9</v>
      </c>
      <c r="G1060" s="46">
        <v>21</v>
      </c>
      <c r="H1060" s="46" t="s">
        <v>3373</v>
      </c>
      <c r="I1060" s="48">
        <v>10.1</v>
      </c>
      <c r="J1060" s="46">
        <v>30</v>
      </c>
      <c r="K1060" s="46" t="s">
        <v>3373</v>
      </c>
      <c r="L1060" s="84">
        <f t="shared" si="282"/>
        <v>10</v>
      </c>
      <c r="M1060" s="38">
        <f t="shared" si="283"/>
        <v>60</v>
      </c>
      <c r="N1060" s="38">
        <f t="shared" si="284"/>
        <v>2</v>
      </c>
      <c r="O1060" s="38">
        <f t="shared" si="285"/>
        <v>1</v>
      </c>
      <c r="P1060" s="48">
        <v>8.82</v>
      </c>
      <c r="Q1060" s="46">
        <v>12</v>
      </c>
      <c r="R1060" s="46" t="s">
        <v>3373</v>
      </c>
      <c r="S1060" s="48">
        <v>10.15</v>
      </c>
      <c r="T1060" s="46">
        <v>30</v>
      </c>
      <c r="U1060" s="46" t="s">
        <v>3372</v>
      </c>
      <c r="V1060" s="48">
        <f t="shared" si="286"/>
        <v>9.4849999999999994</v>
      </c>
      <c r="W1060" s="46">
        <f t="shared" si="287"/>
        <v>42</v>
      </c>
      <c r="X1060" s="46">
        <f t="shared" si="288"/>
        <v>1</v>
      </c>
      <c r="Y1060" s="46">
        <f t="shared" si="289"/>
        <v>1</v>
      </c>
      <c r="Z1060" s="46">
        <f t="shared" si="290"/>
        <v>3</v>
      </c>
      <c r="AA1060" s="46">
        <f t="shared" si="291"/>
        <v>2</v>
      </c>
      <c r="AB1060" s="46">
        <f t="shared" si="292"/>
        <v>5</v>
      </c>
      <c r="AC1060" s="48">
        <f>IF(AB1060=0,0.93,IF(AB1060=1,0.92,IF(AB1060=2,0.91,IF(AB1060=3,0.9,IF(AB1060=4,0.89,IF(AB1060=5,0.88,IF(AB1060=6,0.87)))))))</f>
        <v>0.88</v>
      </c>
      <c r="AD1060" s="48">
        <f t="shared" si="293"/>
        <v>9.7424999999999997</v>
      </c>
      <c r="AE1060" s="48">
        <f t="shared" si="294"/>
        <v>8.5733999999999995</v>
      </c>
      <c r="AF1060" s="46">
        <f t="shared" si="295"/>
        <v>102</v>
      </c>
      <c r="AG1060" s="128" t="s">
        <v>3457</v>
      </c>
      <c r="AH1060" s="128" t="s">
        <v>3456</v>
      </c>
      <c r="AI1060" s="128" t="s">
        <v>3453</v>
      </c>
      <c r="AJ1060" s="128" t="s">
        <v>3451</v>
      </c>
      <c r="AK1060" s="128" t="s">
        <v>3452</v>
      </c>
      <c r="AL1060" s="128" t="s">
        <v>3454</v>
      </c>
      <c r="AM1060" s="128" t="s">
        <v>3455</v>
      </c>
      <c r="AN1060" s="128" t="s">
        <v>3460</v>
      </c>
      <c r="AO1060" s="128" t="s">
        <v>3459</v>
      </c>
      <c r="AP1060" s="128" t="s">
        <v>3458</v>
      </c>
      <c r="AQ1060" s="191"/>
    </row>
    <row r="1061" spans="1:43" s="16" customFormat="1" ht="27.75">
      <c r="A1061" s="43">
        <v>1054</v>
      </c>
      <c r="B1061" s="44" t="s">
        <v>112</v>
      </c>
      <c r="C1061" s="44" t="s">
        <v>2639</v>
      </c>
      <c r="D1061" s="45" t="s">
        <v>2640</v>
      </c>
      <c r="E1061" s="38">
        <v>27</v>
      </c>
      <c r="F1061" s="48">
        <v>10</v>
      </c>
      <c r="G1061" s="46">
        <v>30</v>
      </c>
      <c r="H1061" s="46" t="s">
        <v>3373</v>
      </c>
      <c r="I1061" s="48">
        <v>10</v>
      </c>
      <c r="J1061" s="46">
        <v>30</v>
      </c>
      <c r="K1061" s="46" t="s">
        <v>3373</v>
      </c>
      <c r="L1061" s="84">
        <f t="shared" si="282"/>
        <v>10</v>
      </c>
      <c r="M1061" s="38">
        <f t="shared" si="283"/>
        <v>60</v>
      </c>
      <c r="N1061" s="38">
        <f t="shared" si="284"/>
        <v>2</v>
      </c>
      <c r="O1061" s="38">
        <f t="shared" si="285"/>
        <v>0</v>
      </c>
      <c r="P1061" s="48">
        <v>8.61</v>
      </c>
      <c r="Q1061" s="46">
        <v>16</v>
      </c>
      <c r="R1061" s="46" t="s">
        <v>3373</v>
      </c>
      <c r="S1061" s="48">
        <v>10.8</v>
      </c>
      <c r="T1061" s="46">
        <v>30</v>
      </c>
      <c r="U1061" s="46" t="s">
        <v>3372</v>
      </c>
      <c r="V1061" s="48">
        <f t="shared" si="286"/>
        <v>9.7050000000000001</v>
      </c>
      <c r="W1061" s="46">
        <f t="shared" si="287"/>
        <v>46</v>
      </c>
      <c r="X1061" s="46">
        <f t="shared" si="288"/>
        <v>1</v>
      </c>
      <c r="Y1061" s="46">
        <f t="shared" si="289"/>
        <v>1</v>
      </c>
      <c r="Z1061" s="46">
        <f t="shared" si="290"/>
        <v>3</v>
      </c>
      <c r="AA1061" s="46">
        <f t="shared" si="291"/>
        <v>1</v>
      </c>
      <c r="AB1061" s="46">
        <f t="shared" si="292"/>
        <v>4</v>
      </c>
      <c r="AC1061" s="48">
        <f>IF(AB1061=0,1,IF(AB1061=1,0.99,IF(AB1061=2,0.98,IF(AB1061=3,0.97,IF(AB1061=4,0.96,IF(AB1061=5,0.95,IF(AB1061=6,0.94)))))))</f>
        <v>0.96</v>
      </c>
      <c r="AD1061" s="48">
        <f t="shared" si="293"/>
        <v>9.8524999999999991</v>
      </c>
      <c r="AE1061" s="48">
        <f t="shared" si="294"/>
        <v>9.4583999999999993</v>
      </c>
      <c r="AF1061" s="46">
        <f t="shared" si="295"/>
        <v>106</v>
      </c>
      <c r="AG1061" s="128" t="s">
        <v>3457</v>
      </c>
      <c r="AH1061" s="128" t="s">
        <v>3452</v>
      </c>
      <c r="AI1061" s="128" t="s">
        <v>3451</v>
      </c>
      <c r="AJ1061" s="128" t="s">
        <v>3454</v>
      </c>
      <c r="AK1061" s="128" t="s">
        <v>3456</v>
      </c>
      <c r="AL1061" s="128" t="s">
        <v>3453</v>
      </c>
      <c r="AM1061" s="128" t="s">
        <v>3455</v>
      </c>
      <c r="AN1061" s="128" t="s">
        <v>3459</v>
      </c>
      <c r="AO1061" s="128" t="s">
        <v>3460</v>
      </c>
      <c r="AP1061" s="128" t="s">
        <v>3458</v>
      </c>
      <c r="AQ1061" s="191"/>
    </row>
    <row r="1062" spans="1:43" s="16" customFormat="1" ht="27.75">
      <c r="A1062" s="43">
        <v>1055</v>
      </c>
      <c r="B1062" s="44" t="s">
        <v>2642</v>
      </c>
      <c r="C1062" s="44" t="s">
        <v>2643</v>
      </c>
      <c r="D1062" s="45" t="s">
        <v>2644</v>
      </c>
      <c r="E1062" s="38">
        <v>27</v>
      </c>
      <c r="F1062" s="48">
        <v>10.039999999999999</v>
      </c>
      <c r="G1062" s="46">
        <v>30</v>
      </c>
      <c r="H1062" s="46" t="s">
        <v>3373</v>
      </c>
      <c r="I1062" s="48">
        <v>10</v>
      </c>
      <c r="J1062" s="46">
        <v>30</v>
      </c>
      <c r="K1062" s="46" t="s">
        <v>3373</v>
      </c>
      <c r="L1062" s="84">
        <f t="shared" si="282"/>
        <v>10.02</v>
      </c>
      <c r="M1062" s="38">
        <f t="shared" si="283"/>
        <v>60</v>
      </c>
      <c r="N1062" s="38">
        <f t="shared" si="284"/>
        <v>2</v>
      </c>
      <c r="O1062" s="38">
        <f t="shared" si="285"/>
        <v>0</v>
      </c>
      <c r="P1062" s="48">
        <v>8.65</v>
      </c>
      <c r="Q1062" s="46">
        <v>12</v>
      </c>
      <c r="R1062" s="46" t="s">
        <v>3373</v>
      </c>
      <c r="S1062" s="48">
        <v>10.220000000000001</v>
      </c>
      <c r="T1062" s="46">
        <v>30</v>
      </c>
      <c r="U1062" s="46" t="s">
        <v>3372</v>
      </c>
      <c r="V1062" s="48">
        <f t="shared" si="286"/>
        <v>9.4350000000000005</v>
      </c>
      <c r="W1062" s="46">
        <f t="shared" si="287"/>
        <v>42</v>
      </c>
      <c r="X1062" s="46">
        <f t="shared" si="288"/>
        <v>1</v>
      </c>
      <c r="Y1062" s="46">
        <f t="shared" si="289"/>
        <v>1</v>
      </c>
      <c r="Z1062" s="46">
        <f t="shared" si="290"/>
        <v>3</v>
      </c>
      <c r="AA1062" s="46">
        <f t="shared" si="291"/>
        <v>1</v>
      </c>
      <c r="AB1062" s="46">
        <f t="shared" si="292"/>
        <v>4</v>
      </c>
      <c r="AC1062" s="48">
        <f>IF(AB1062=0,0.93,IF(AB1062=1,0.92,IF(AB1062=2,0.91,IF(AB1062=3,0.9,IF(AB1062=4,0.89,IF(AB1062=5,0.88,IF(AB1062=6,0.87)))))))</f>
        <v>0.89</v>
      </c>
      <c r="AD1062" s="48">
        <f t="shared" si="293"/>
        <v>9.7274999999999991</v>
      </c>
      <c r="AE1062" s="48">
        <f t="shared" si="294"/>
        <v>8.6574749999999998</v>
      </c>
      <c r="AF1062" s="46">
        <f t="shared" si="295"/>
        <v>102</v>
      </c>
      <c r="AG1062" s="128" t="s">
        <v>3452</v>
      </c>
      <c r="AH1062" s="128" t="s">
        <v>3455</v>
      </c>
      <c r="AI1062" s="128" t="s">
        <v>3456</v>
      </c>
      <c r="AJ1062" s="128" t="s">
        <v>3451</v>
      </c>
      <c r="AK1062" s="128" t="s">
        <v>3454</v>
      </c>
      <c r="AL1062" s="128" t="s">
        <v>3453</v>
      </c>
      <c r="AM1062" s="128" t="s">
        <v>3457</v>
      </c>
      <c r="AN1062" s="128" t="s">
        <v>3460</v>
      </c>
      <c r="AO1062" s="128" t="s">
        <v>3459</v>
      </c>
      <c r="AP1062" s="128" t="s">
        <v>3458</v>
      </c>
      <c r="AQ1062" s="191"/>
    </row>
    <row r="1063" spans="1:43" s="16" customFormat="1" ht="27.75">
      <c r="A1063" s="43">
        <v>1056</v>
      </c>
      <c r="B1063" s="44" t="s">
        <v>866</v>
      </c>
      <c r="C1063" s="44" t="s">
        <v>1132</v>
      </c>
      <c r="D1063" s="45" t="s">
        <v>2645</v>
      </c>
      <c r="E1063" s="38">
        <v>27</v>
      </c>
      <c r="F1063" s="48">
        <v>12.29</v>
      </c>
      <c r="G1063" s="46">
        <v>30</v>
      </c>
      <c r="H1063" s="46" t="s">
        <v>3372</v>
      </c>
      <c r="I1063" s="48">
        <v>8.9600000000000009</v>
      </c>
      <c r="J1063" s="46">
        <v>12</v>
      </c>
      <c r="K1063" s="46" t="s">
        <v>3373</v>
      </c>
      <c r="L1063" s="84">
        <f t="shared" si="282"/>
        <v>10.625</v>
      </c>
      <c r="M1063" s="38">
        <f t="shared" si="283"/>
        <v>60</v>
      </c>
      <c r="N1063" s="38">
        <f t="shared" si="284"/>
        <v>1</v>
      </c>
      <c r="O1063" s="38">
        <f t="shared" si="285"/>
        <v>1</v>
      </c>
      <c r="P1063" s="48">
        <v>10.77</v>
      </c>
      <c r="Q1063" s="46">
        <v>30</v>
      </c>
      <c r="R1063" s="46" t="s">
        <v>3372</v>
      </c>
      <c r="S1063" s="48">
        <v>13.01</v>
      </c>
      <c r="T1063" s="46">
        <v>30</v>
      </c>
      <c r="U1063" s="46" t="s">
        <v>3372</v>
      </c>
      <c r="V1063" s="48">
        <f t="shared" si="286"/>
        <v>11.89</v>
      </c>
      <c r="W1063" s="46">
        <f t="shared" si="287"/>
        <v>60</v>
      </c>
      <c r="X1063" s="46">
        <f t="shared" si="288"/>
        <v>0</v>
      </c>
      <c r="Y1063" s="46">
        <f t="shared" si="289"/>
        <v>0</v>
      </c>
      <c r="Z1063" s="46">
        <f t="shared" si="290"/>
        <v>1</v>
      </c>
      <c r="AA1063" s="46">
        <f t="shared" si="291"/>
        <v>1</v>
      </c>
      <c r="AB1063" s="46">
        <f t="shared" si="292"/>
        <v>2</v>
      </c>
      <c r="AC1063" s="48">
        <f t="shared" ref="AC1063:AC1069" si="298">IF(AB1063=0,1,IF(AB1063=1,0.99,IF(AB1063=2,0.98,IF(AB1063=3,0.97,IF(AB1063=4,0.96,IF(AB1063=5,0.95,IF(AB1063=6,0.94)))))))</f>
        <v>0.98</v>
      </c>
      <c r="AD1063" s="48">
        <f t="shared" si="293"/>
        <v>11.2575</v>
      </c>
      <c r="AE1063" s="48">
        <f t="shared" si="294"/>
        <v>11.032349999999999</v>
      </c>
      <c r="AF1063" s="46">
        <f t="shared" si="295"/>
        <v>120</v>
      </c>
      <c r="AG1063" s="128" t="s">
        <v>3456</v>
      </c>
      <c r="AH1063" s="128" t="s">
        <v>3457</v>
      </c>
      <c r="AI1063" s="128" t="s">
        <v>3453</v>
      </c>
      <c r="AJ1063" s="128" t="s">
        <v>3452</v>
      </c>
      <c r="AK1063" s="128" t="s">
        <v>3451</v>
      </c>
      <c r="AL1063" s="128" t="s">
        <v>3454</v>
      </c>
      <c r="AM1063" s="128" t="s">
        <v>3460</v>
      </c>
      <c r="AN1063" s="128" t="s">
        <v>3455</v>
      </c>
      <c r="AO1063" s="128" t="s">
        <v>3459</v>
      </c>
      <c r="AP1063" s="128" t="s">
        <v>3458</v>
      </c>
      <c r="AQ1063" s="191"/>
    </row>
    <row r="1064" spans="1:43" s="16" customFormat="1" ht="27.75">
      <c r="A1064" s="43">
        <v>1057</v>
      </c>
      <c r="B1064" s="44" t="s">
        <v>2646</v>
      </c>
      <c r="C1064" s="44" t="s">
        <v>580</v>
      </c>
      <c r="D1064" s="45" t="s">
        <v>2647</v>
      </c>
      <c r="E1064" s="38">
        <v>27</v>
      </c>
      <c r="F1064" s="48">
        <v>11.94</v>
      </c>
      <c r="G1064" s="46">
        <v>30</v>
      </c>
      <c r="H1064" s="46" t="s">
        <v>3372</v>
      </c>
      <c r="I1064" s="48">
        <v>8.59</v>
      </c>
      <c r="J1064" s="46">
        <v>7</v>
      </c>
      <c r="K1064" s="46" t="s">
        <v>3372</v>
      </c>
      <c r="L1064" s="84">
        <f t="shared" si="282"/>
        <v>10.265000000000001</v>
      </c>
      <c r="M1064" s="38">
        <f t="shared" si="283"/>
        <v>60</v>
      </c>
      <c r="N1064" s="38">
        <f t="shared" si="284"/>
        <v>0</v>
      </c>
      <c r="O1064" s="38">
        <f t="shared" si="285"/>
        <v>1</v>
      </c>
      <c r="P1064" s="48">
        <v>10.89</v>
      </c>
      <c r="Q1064" s="46">
        <v>30</v>
      </c>
      <c r="R1064" s="46" t="s">
        <v>3372</v>
      </c>
      <c r="S1064" s="48">
        <v>11.55</v>
      </c>
      <c r="T1064" s="46">
        <v>30</v>
      </c>
      <c r="U1064" s="46" t="s">
        <v>3372</v>
      </c>
      <c r="V1064" s="48">
        <f t="shared" si="286"/>
        <v>11.22</v>
      </c>
      <c r="W1064" s="46">
        <f t="shared" si="287"/>
        <v>60</v>
      </c>
      <c r="X1064" s="46">
        <f t="shared" si="288"/>
        <v>0</v>
      </c>
      <c r="Y1064" s="46">
        <f t="shared" si="289"/>
        <v>0</v>
      </c>
      <c r="Z1064" s="46">
        <f t="shared" si="290"/>
        <v>0</v>
      </c>
      <c r="AA1064" s="46">
        <f t="shared" si="291"/>
        <v>1</v>
      </c>
      <c r="AB1064" s="46">
        <f t="shared" si="292"/>
        <v>1</v>
      </c>
      <c r="AC1064" s="48">
        <f t="shared" si="298"/>
        <v>0.99</v>
      </c>
      <c r="AD1064" s="48">
        <f t="shared" si="293"/>
        <v>10.7425</v>
      </c>
      <c r="AE1064" s="48">
        <f t="shared" si="294"/>
        <v>10.635075000000001</v>
      </c>
      <c r="AF1064" s="46">
        <f t="shared" si="295"/>
        <v>120</v>
      </c>
      <c r="AG1064" s="128" t="s">
        <v>3456</v>
      </c>
      <c r="AH1064" s="128" t="s">
        <v>3457</v>
      </c>
      <c r="AI1064" s="128" t="s">
        <v>3451</v>
      </c>
      <c r="AJ1064" s="128" t="s">
        <v>3452</v>
      </c>
      <c r="AK1064" s="128" t="s">
        <v>3454</v>
      </c>
      <c r="AL1064" s="128" t="s">
        <v>3453</v>
      </c>
      <c r="AM1064" s="128" t="s">
        <v>3460</v>
      </c>
      <c r="AN1064" s="128" t="s">
        <v>3455</v>
      </c>
      <c r="AO1064" s="128" t="s">
        <v>3458</v>
      </c>
      <c r="AP1064" s="128" t="s">
        <v>3459</v>
      </c>
      <c r="AQ1064" s="191"/>
    </row>
    <row r="1065" spans="1:43" s="16" customFormat="1" ht="27.75">
      <c r="A1065" s="43">
        <v>1058</v>
      </c>
      <c r="B1065" s="44" t="s">
        <v>2648</v>
      </c>
      <c r="C1065" s="44" t="s">
        <v>2649</v>
      </c>
      <c r="D1065" s="45" t="s">
        <v>2650</v>
      </c>
      <c r="E1065" s="38">
        <v>27</v>
      </c>
      <c r="F1065" s="48">
        <v>11.01</v>
      </c>
      <c r="G1065" s="46">
        <v>30</v>
      </c>
      <c r="H1065" s="46" t="s">
        <v>3372</v>
      </c>
      <c r="I1065" s="48">
        <v>9.0299999999999994</v>
      </c>
      <c r="J1065" s="46">
        <v>11</v>
      </c>
      <c r="K1065" s="46" t="s">
        <v>3372</v>
      </c>
      <c r="L1065" s="84">
        <f t="shared" si="282"/>
        <v>10.02</v>
      </c>
      <c r="M1065" s="38">
        <f t="shared" si="283"/>
        <v>60</v>
      </c>
      <c r="N1065" s="38">
        <f t="shared" si="284"/>
        <v>0</v>
      </c>
      <c r="O1065" s="38">
        <f t="shared" si="285"/>
        <v>1</v>
      </c>
      <c r="P1065" s="48">
        <v>9.8000000000000007</v>
      </c>
      <c r="Q1065" s="46">
        <v>18</v>
      </c>
      <c r="R1065" s="46" t="s">
        <v>3373</v>
      </c>
      <c r="S1065" s="48">
        <v>13.81</v>
      </c>
      <c r="T1065" s="46">
        <v>30</v>
      </c>
      <c r="U1065" s="46" t="s">
        <v>3372</v>
      </c>
      <c r="V1065" s="48">
        <f t="shared" si="286"/>
        <v>11.805</v>
      </c>
      <c r="W1065" s="46">
        <f t="shared" si="287"/>
        <v>60</v>
      </c>
      <c r="X1065" s="46">
        <f t="shared" si="288"/>
        <v>1</v>
      </c>
      <c r="Y1065" s="46">
        <f t="shared" si="289"/>
        <v>1</v>
      </c>
      <c r="Z1065" s="46">
        <f t="shared" si="290"/>
        <v>1</v>
      </c>
      <c r="AA1065" s="46">
        <f t="shared" si="291"/>
        <v>2</v>
      </c>
      <c r="AB1065" s="46">
        <f t="shared" si="292"/>
        <v>3</v>
      </c>
      <c r="AC1065" s="48">
        <f t="shared" si="298"/>
        <v>0.97</v>
      </c>
      <c r="AD1065" s="48">
        <f t="shared" si="293"/>
        <v>10.9125</v>
      </c>
      <c r="AE1065" s="48">
        <f t="shared" si="294"/>
        <v>10.585125</v>
      </c>
      <c r="AF1065" s="46">
        <f t="shared" si="295"/>
        <v>120</v>
      </c>
      <c r="AG1065" s="128" t="s">
        <v>3457</v>
      </c>
      <c r="AH1065" s="128" t="s">
        <v>3453</v>
      </c>
      <c r="AI1065" s="128" t="s">
        <v>3451</v>
      </c>
      <c r="AJ1065" s="128" t="s">
        <v>3456</v>
      </c>
      <c r="AK1065" s="128" t="s">
        <v>3454</v>
      </c>
      <c r="AL1065" s="128" t="s">
        <v>3452</v>
      </c>
      <c r="AM1065" s="128" t="s">
        <v>3455</v>
      </c>
      <c r="AN1065" s="128" t="s">
        <v>3460</v>
      </c>
      <c r="AO1065" s="128" t="s">
        <v>3459</v>
      </c>
      <c r="AP1065" s="128" t="s">
        <v>3458</v>
      </c>
      <c r="AQ1065" s="191"/>
    </row>
    <row r="1066" spans="1:43" s="16" customFormat="1" ht="27.75">
      <c r="A1066" s="43">
        <v>1059</v>
      </c>
      <c r="B1066" s="37" t="s">
        <v>2651</v>
      </c>
      <c r="C1066" s="37" t="s">
        <v>3417</v>
      </c>
      <c r="D1066" s="38" t="s">
        <v>2652</v>
      </c>
      <c r="E1066" s="38">
        <v>27</v>
      </c>
      <c r="F1066" s="48">
        <v>11.73</v>
      </c>
      <c r="G1066" s="46">
        <v>30</v>
      </c>
      <c r="H1066" s="46" t="s">
        <v>3372</v>
      </c>
      <c r="I1066" s="48">
        <v>10</v>
      </c>
      <c r="J1066" s="46">
        <v>30</v>
      </c>
      <c r="K1066" s="46" t="s">
        <v>3372</v>
      </c>
      <c r="L1066" s="84">
        <f t="shared" si="282"/>
        <v>10.865</v>
      </c>
      <c r="M1066" s="38">
        <f t="shared" si="283"/>
        <v>60</v>
      </c>
      <c r="N1066" s="38">
        <f t="shared" si="284"/>
        <v>0</v>
      </c>
      <c r="O1066" s="38">
        <f t="shared" si="285"/>
        <v>0</v>
      </c>
      <c r="P1066" s="48">
        <v>10.11</v>
      </c>
      <c r="Q1066" s="46">
        <v>30</v>
      </c>
      <c r="R1066" s="46" t="s">
        <v>3373</v>
      </c>
      <c r="S1066" s="48">
        <v>13.22</v>
      </c>
      <c r="T1066" s="46">
        <v>30</v>
      </c>
      <c r="U1066" s="46" t="s">
        <v>3372</v>
      </c>
      <c r="V1066" s="48">
        <f t="shared" si="286"/>
        <v>11.664999999999999</v>
      </c>
      <c r="W1066" s="46">
        <f t="shared" si="287"/>
        <v>60</v>
      </c>
      <c r="X1066" s="46">
        <f t="shared" si="288"/>
        <v>1</v>
      </c>
      <c r="Y1066" s="46">
        <f t="shared" si="289"/>
        <v>0</v>
      </c>
      <c r="Z1066" s="46">
        <f t="shared" si="290"/>
        <v>1</v>
      </c>
      <c r="AA1066" s="46">
        <f t="shared" si="291"/>
        <v>0</v>
      </c>
      <c r="AB1066" s="46">
        <f t="shared" si="292"/>
        <v>1</v>
      </c>
      <c r="AC1066" s="48">
        <f t="shared" si="298"/>
        <v>0.99</v>
      </c>
      <c r="AD1066" s="48">
        <f t="shared" si="293"/>
        <v>11.265000000000001</v>
      </c>
      <c r="AE1066" s="48">
        <f t="shared" si="294"/>
        <v>11.15235</v>
      </c>
      <c r="AF1066" s="46">
        <f t="shared" si="295"/>
        <v>120</v>
      </c>
      <c r="AG1066" s="128" t="s">
        <v>3453</v>
      </c>
      <c r="AH1066" s="128" t="s">
        <v>3452</v>
      </c>
      <c r="AI1066" s="128" t="s">
        <v>3451</v>
      </c>
      <c r="AJ1066" s="128" t="s">
        <v>3456</v>
      </c>
      <c r="AK1066" s="128" t="s">
        <v>3455</v>
      </c>
      <c r="AL1066" s="128" t="s">
        <v>3457</v>
      </c>
      <c r="AM1066" s="128" t="s">
        <v>3454</v>
      </c>
      <c r="AN1066" s="128" t="s">
        <v>3460</v>
      </c>
      <c r="AO1066" s="128" t="s">
        <v>3458</v>
      </c>
      <c r="AP1066" s="128" t="s">
        <v>3459</v>
      </c>
      <c r="AQ1066" s="191"/>
    </row>
    <row r="1067" spans="1:43" s="16" customFormat="1" ht="27.75">
      <c r="A1067" s="43">
        <v>1060</v>
      </c>
      <c r="B1067" s="44" t="s">
        <v>576</v>
      </c>
      <c r="C1067" s="44" t="s">
        <v>618</v>
      </c>
      <c r="D1067" s="45" t="s">
        <v>2653</v>
      </c>
      <c r="E1067" s="38">
        <v>27</v>
      </c>
      <c r="F1067" s="48">
        <v>10.97</v>
      </c>
      <c r="G1067" s="46">
        <v>30</v>
      </c>
      <c r="H1067" s="46" t="s">
        <v>3373</v>
      </c>
      <c r="I1067" s="48">
        <v>9.09</v>
      </c>
      <c r="J1067" s="46">
        <v>16</v>
      </c>
      <c r="K1067" s="46" t="s">
        <v>3373</v>
      </c>
      <c r="L1067" s="84">
        <f t="shared" ref="L1067:L1130" si="299">(F1067+I1067)/2</f>
        <v>10.030000000000001</v>
      </c>
      <c r="M1067" s="38">
        <f t="shared" ref="M1067:M1130" si="300">IF(L1067&gt;=10,60,G1067+J1067)</f>
        <v>60</v>
      </c>
      <c r="N1067" s="38">
        <f t="shared" ref="N1067:N1130" si="301">IF(H1067="ACC",0,1)+IF(K1067="ACC",0,1)</f>
        <v>2</v>
      </c>
      <c r="O1067" s="38">
        <f t="shared" ref="O1067:O1130" si="302">IF(F1067&lt;10,1,(IF(I1067&lt;10,1,0)))</f>
        <v>1</v>
      </c>
      <c r="P1067" s="48">
        <v>11.28</v>
      </c>
      <c r="Q1067" s="46">
        <v>30</v>
      </c>
      <c r="R1067" s="46" t="s">
        <v>3372</v>
      </c>
      <c r="S1067" s="48">
        <v>10.24</v>
      </c>
      <c r="T1067" s="46">
        <v>30</v>
      </c>
      <c r="U1067" s="46" t="s">
        <v>3372</v>
      </c>
      <c r="V1067" s="48">
        <f t="shared" ref="V1067:V1130" si="303">(P1067+S1067)/2</f>
        <v>10.76</v>
      </c>
      <c r="W1067" s="46">
        <f t="shared" ref="W1067:W1130" si="304">IF(V1067&gt;=10,60,Q1067+T1067)</f>
        <v>60</v>
      </c>
      <c r="X1067" s="46">
        <f t="shared" ref="X1067:X1130" si="305">IF(R1067="ACC",0,1)+IF(U1067="ACC",0,1)</f>
        <v>0</v>
      </c>
      <c r="Y1067" s="46">
        <f t="shared" ref="Y1067:Y1130" si="306">IF(P1067&lt;10,1,(IF(S1067&lt;10,1,0)))</f>
        <v>0</v>
      </c>
      <c r="Z1067" s="46">
        <f t="shared" ref="Z1067:Z1130" si="307">N1067+X1067</f>
        <v>2</v>
      </c>
      <c r="AA1067" s="46">
        <f t="shared" ref="AA1067:AA1130" si="308">O1067+Y1067</f>
        <v>1</v>
      </c>
      <c r="AB1067" s="46">
        <f t="shared" ref="AB1067:AB1130" si="309">Z1067+AA1067</f>
        <v>3</v>
      </c>
      <c r="AC1067" s="48">
        <f t="shared" si="298"/>
        <v>0.97</v>
      </c>
      <c r="AD1067" s="48">
        <f t="shared" ref="AD1067:AD1130" si="310">AVERAGE(L1067,V1067)</f>
        <v>10.395</v>
      </c>
      <c r="AE1067" s="48">
        <f t="shared" ref="AE1067:AE1130" si="311">AC1067*AD1067</f>
        <v>10.08315</v>
      </c>
      <c r="AF1067" s="46">
        <f t="shared" ref="AF1067:AF1130" si="312">M1067+W1067</f>
        <v>120</v>
      </c>
      <c r="AG1067" s="128" t="s">
        <v>3456</v>
      </c>
      <c r="AH1067" s="128" t="s">
        <v>3453</v>
      </c>
      <c r="AI1067" s="128" t="s">
        <v>3452</v>
      </c>
      <c r="AJ1067" s="128" t="s">
        <v>3457</v>
      </c>
      <c r="AK1067" s="128" t="s">
        <v>3451</v>
      </c>
      <c r="AL1067" s="128" t="s">
        <v>3455</v>
      </c>
      <c r="AM1067" s="128" t="s">
        <v>3454</v>
      </c>
      <c r="AN1067" s="128" t="s">
        <v>3460</v>
      </c>
      <c r="AO1067" s="128" t="s">
        <v>3459</v>
      </c>
      <c r="AP1067" s="128" t="s">
        <v>3458</v>
      </c>
      <c r="AQ1067" s="191"/>
    </row>
    <row r="1068" spans="1:43" s="16" customFormat="1" ht="27.75">
      <c r="A1068" s="43">
        <v>1061</v>
      </c>
      <c r="B1068" s="44" t="s">
        <v>2654</v>
      </c>
      <c r="C1068" s="44" t="s">
        <v>1530</v>
      </c>
      <c r="D1068" s="45" t="s">
        <v>2655</v>
      </c>
      <c r="E1068" s="38">
        <v>27</v>
      </c>
      <c r="F1068" s="48">
        <v>10.76</v>
      </c>
      <c r="G1068" s="46">
        <v>30</v>
      </c>
      <c r="H1068" s="46" t="s">
        <v>3372</v>
      </c>
      <c r="I1068" s="48">
        <v>10.01</v>
      </c>
      <c r="J1068" s="46">
        <v>30</v>
      </c>
      <c r="K1068" s="46" t="s">
        <v>3373</v>
      </c>
      <c r="L1068" s="84">
        <f t="shared" si="299"/>
        <v>10.385</v>
      </c>
      <c r="M1068" s="38">
        <f t="shared" si="300"/>
        <v>60</v>
      </c>
      <c r="N1068" s="38">
        <f t="shared" si="301"/>
        <v>1</v>
      </c>
      <c r="O1068" s="38">
        <f t="shared" si="302"/>
        <v>0</v>
      </c>
      <c r="P1068" s="48">
        <v>10.14</v>
      </c>
      <c r="Q1068" s="46">
        <v>30</v>
      </c>
      <c r="R1068" s="46" t="s">
        <v>3373</v>
      </c>
      <c r="S1068" s="48">
        <v>11.41</v>
      </c>
      <c r="T1068" s="46">
        <v>30</v>
      </c>
      <c r="U1068" s="46" t="s">
        <v>3373</v>
      </c>
      <c r="V1068" s="48">
        <f t="shared" si="303"/>
        <v>10.775</v>
      </c>
      <c r="W1068" s="46">
        <f t="shared" si="304"/>
        <v>60</v>
      </c>
      <c r="X1068" s="46">
        <f t="shared" si="305"/>
        <v>2</v>
      </c>
      <c r="Y1068" s="46">
        <f t="shared" si="306"/>
        <v>0</v>
      </c>
      <c r="Z1068" s="46">
        <f t="shared" si="307"/>
        <v>3</v>
      </c>
      <c r="AA1068" s="46">
        <f t="shared" si="308"/>
        <v>0</v>
      </c>
      <c r="AB1068" s="46">
        <f t="shared" si="309"/>
        <v>3</v>
      </c>
      <c r="AC1068" s="48">
        <f t="shared" si="298"/>
        <v>0.97</v>
      </c>
      <c r="AD1068" s="48">
        <f t="shared" si="310"/>
        <v>10.58</v>
      </c>
      <c r="AE1068" s="48">
        <f t="shared" si="311"/>
        <v>10.262599999999999</v>
      </c>
      <c r="AF1068" s="46">
        <f t="shared" si="312"/>
        <v>120</v>
      </c>
      <c r="AG1068" s="128" t="s">
        <v>3453</v>
      </c>
      <c r="AH1068" s="128" t="s">
        <v>3456</v>
      </c>
      <c r="AI1068" s="128" t="s">
        <v>3457</v>
      </c>
      <c r="AJ1068" s="128" t="s">
        <v>3452</v>
      </c>
      <c r="AK1068" s="128" t="s">
        <v>3454</v>
      </c>
      <c r="AL1068" s="128" t="s">
        <v>3451</v>
      </c>
      <c r="AM1068" s="128" t="s">
        <v>3455</v>
      </c>
      <c r="AN1068" s="128" t="s">
        <v>3460</v>
      </c>
      <c r="AO1068" s="128" t="s">
        <v>3459</v>
      </c>
      <c r="AP1068" s="128" t="s">
        <v>3458</v>
      </c>
      <c r="AQ1068" s="191"/>
    </row>
    <row r="1069" spans="1:43" s="16" customFormat="1" ht="27.75">
      <c r="A1069" s="43">
        <v>1062</v>
      </c>
      <c r="B1069" s="44" t="s">
        <v>2656</v>
      </c>
      <c r="C1069" s="44" t="s">
        <v>2409</v>
      </c>
      <c r="D1069" s="45" t="s">
        <v>2657</v>
      </c>
      <c r="E1069" s="38">
        <v>27</v>
      </c>
      <c r="F1069" s="48">
        <v>12.72</v>
      </c>
      <c r="G1069" s="46">
        <v>30</v>
      </c>
      <c r="H1069" s="46" t="s">
        <v>3372</v>
      </c>
      <c r="I1069" s="48">
        <v>9.41</v>
      </c>
      <c r="J1069" s="46">
        <v>27</v>
      </c>
      <c r="K1069" s="46" t="s">
        <v>3372</v>
      </c>
      <c r="L1069" s="84">
        <f t="shared" si="299"/>
        <v>11.065000000000001</v>
      </c>
      <c r="M1069" s="38">
        <f t="shared" si="300"/>
        <v>60</v>
      </c>
      <c r="N1069" s="38">
        <f t="shared" si="301"/>
        <v>0</v>
      </c>
      <c r="O1069" s="38">
        <f t="shared" si="302"/>
        <v>1</v>
      </c>
      <c r="P1069" s="48">
        <v>11.33</v>
      </c>
      <c r="Q1069" s="46">
        <v>30</v>
      </c>
      <c r="R1069" s="46" t="s">
        <v>3372</v>
      </c>
      <c r="S1069" s="48">
        <v>11.5</v>
      </c>
      <c r="T1069" s="46">
        <v>30</v>
      </c>
      <c r="U1069" s="46" t="s">
        <v>3372</v>
      </c>
      <c r="V1069" s="48">
        <f t="shared" si="303"/>
        <v>11.414999999999999</v>
      </c>
      <c r="W1069" s="46">
        <f t="shared" si="304"/>
        <v>60</v>
      </c>
      <c r="X1069" s="46">
        <f t="shared" si="305"/>
        <v>0</v>
      </c>
      <c r="Y1069" s="46">
        <f t="shared" si="306"/>
        <v>0</v>
      </c>
      <c r="Z1069" s="46">
        <f t="shared" si="307"/>
        <v>0</v>
      </c>
      <c r="AA1069" s="46">
        <f t="shared" si="308"/>
        <v>1</v>
      </c>
      <c r="AB1069" s="46">
        <f t="shared" si="309"/>
        <v>1</v>
      </c>
      <c r="AC1069" s="48">
        <f t="shared" si="298"/>
        <v>0.99</v>
      </c>
      <c r="AD1069" s="48">
        <f t="shared" si="310"/>
        <v>11.24</v>
      </c>
      <c r="AE1069" s="48">
        <f t="shared" si="311"/>
        <v>11.127599999999999</v>
      </c>
      <c r="AF1069" s="46">
        <f t="shared" si="312"/>
        <v>120</v>
      </c>
      <c r="AG1069" s="128" t="s">
        <v>3457</v>
      </c>
      <c r="AH1069" s="128" t="s">
        <v>3451</v>
      </c>
      <c r="AI1069" s="128" t="s">
        <v>3453</v>
      </c>
      <c r="AJ1069" s="128" t="s">
        <v>3456</v>
      </c>
      <c r="AK1069" s="128" t="s">
        <v>3454</v>
      </c>
      <c r="AL1069" s="128" t="s">
        <v>3455</v>
      </c>
      <c r="AM1069" s="128" t="s">
        <v>3452</v>
      </c>
      <c r="AN1069" s="128" t="s">
        <v>3459</v>
      </c>
      <c r="AO1069" s="128" t="s">
        <v>3460</v>
      </c>
      <c r="AP1069" s="128" t="s">
        <v>3458</v>
      </c>
      <c r="AQ1069" s="191"/>
    </row>
    <row r="1070" spans="1:43" s="16" customFormat="1" ht="27.75">
      <c r="A1070" s="43">
        <v>1063</v>
      </c>
      <c r="B1070" s="37" t="s">
        <v>2658</v>
      </c>
      <c r="C1070" s="37" t="s">
        <v>2659</v>
      </c>
      <c r="D1070" s="45" t="s">
        <v>2660</v>
      </c>
      <c r="E1070" s="38">
        <v>27</v>
      </c>
      <c r="F1070" s="48">
        <v>10.7</v>
      </c>
      <c r="G1070" s="46">
        <v>30</v>
      </c>
      <c r="H1070" s="46" t="s">
        <v>3373</v>
      </c>
      <c r="I1070" s="48">
        <v>9.3000000000000007</v>
      </c>
      <c r="J1070" s="46">
        <v>18</v>
      </c>
      <c r="K1070" s="46" t="s">
        <v>3373</v>
      </c>
      <c r="L1070" s="84">
        <f t="shared" si="299"/>
        <v>10</v>
      </c>
      <c r="M1070" s="38">
        <f t="shared" si="300"/>
        <v>60</v>
      </c>
      <c r="N1070" s="38">
        <f t="shared" si="301"/>
        <v>2</v>
      </c>
      <c r="O1070" s="38">
        <f t="shared" si="302"/>
        <v>1</v>
      </c>
      <c r="P1070" s="48" t="s">
        <v>3509</v>
      </c>
      <c r="Q1070" s="46" t="s">
        <v>3509</v>
      </c>
      <c r="R1070" s="46" t="s">
        <v>3509</v>
      </c>
      <c r="S1070" s="48">
        <v>6.29</v>
      </c>
      <c r="T1070" s="46">
        <v>6</v>
      </c>
      <c r="U1070" s="46" t="s">
        <v>3373</v>
      </c>
      <c r="V1070" s="48" t="e">
        <f t="shared" si="303"/>
        <v>#VALUE!</v>
      </c>
      <c r="W1070" s="46" t="e">
        <f t="shared" si="304"/>
        <v>#VALUE!</v>
      </c>
      <c r="X1070" s="46">
        <f t="shared" si="305"/>
        <v>2</v>
      </c>
      <c r="Y1070" s="46">
        <f t="shared" si="306"/>
        <v>1</v>
      </c>
      <c r="Z1070" s="46">
        <f t="shared" si="307"/>
        <v>4</v>
      </c>
      <c r="AA1070" s="46">
        <f t="shared" si="308"/>
        <v>2</v>
      </c>
      <c r="AB1070" s="46">
        <f t="shared" si="309"/>
        <v>6</v>
      </c>
      <c r="AC1070" s="48">
        <f>IF(AB1070=0,0.86,IF(AB1070=1,0.85,IF(AB1070=2,0.84,IF(AB1070=3,0.83,IF(AB1070=4,0.82,IF(AB1070=5,0.81,IF(AB1070=6,0.8)))))))</f>
        <v>0.8</v>
      </c>
      <c r="AD1070" s="48" t="e">
        <f t="shared" si="310"/>
        <v>#VALUE!</v>
      </c>
      <c r="AE1070" s="48" t="e">
        <f t="shared" si="311"/>
        <v>#VALUE!</v>
      </c>
      <c r="AF1070" s="46" t="e">
        <f t="shared" si="312"/>
        <v>#VALUE!</v>
      </c>
      <c r="AG1070" s="128"/>
      <c r="AH1070" s="128"/>
      <c r="AI1070" s="128"/>
      <c r="AJ1070" s="128"/>
      <c r="AK1070" s="128"/>
      <c r="AL1070" s="128"/>
      <c r="AM1070" s="128"/>
      <c r="AN1070" s="128"/>
      <c r="AO1070" s="128"/>
      <c r="AP1070" s="128"/>
      <c r="AQ1070" s="191"/>
    </row>
    <row r="1071" spans="1:43" s="16" customFormat="1" ht="27.75">
      <c r="A1071" s="43">
        <v>1064</v>
      </c>
      <c r="B1071" s="37" t="s">
        <v>2251</v>
      </c>
      <c r="C1071" s="37" t="s">
        <v>2627</v>
      </c>
      <c r="D1071" s="45" t="s">
        <v>2661</v>
      </c>
      <c r="E1071" s="38">
        <v>27</v>
      </c>
      <c r="F1071" s="48">
        <v>10.25</v>
      </c>
      <c r="G1071" s="46">
        <v>30</v>
      </c>
      <c r="H1071" s="46" t="s">
        <v>3372</v>
      </c>
      <c r="I1071" s="48" t="s">
        <v>3509</v>
      </c>
      <c r="J1071" s="46" t="s">
        <v>3509</v>
      </c>
      <c r="K1071" s="46" t="s">
        <v>3509</v>
      </c>
      <c r="L1071" s="84" t="e">
        <f t="shared" si="299"/>
        <v>#VALUE!</v>
      </c>
      <c r="M1071" s="38" t="e">
        <f t="shared" si="300"/>
        <v>#VALUE!</v>
      </c>
      <c r="N1071" s="38">
        <f t="shared" si="301"/>
        <v>1</v>
      </c>
      <c r="O1071" s="38">
        <f t="shared" si="302"/>
        <v>0</v>
      </c>
      <c r="P1071" s="48">
        <v>8.5500000000000007</v>
      </c>
      <c r="Q1071" s="46">
        <v>12</v>
      </c>
      <c r="R1071" s="46" t="s">
        <v>3373</v>
      </c>
      <c r="S1071" s="48">
        <v>9.49</v>
      </c>
      <c r="T1071" s="46">
        <v>16</v>
      </c>
      <c r="U1071" s="46" t="s">
        <v>3373</v>
      </c>
      <c r="V1071" s="48">
        <f t="shared" si="303"/>
        <v>9.02</v>
      </c>
      <c r="W1071" s="46">
        <f t="shared" si="304"/>
        <v>28</v>
      </c>
      <c r="X1071" s="46">
        <f t="shared" si="305"/>
        <v>2</v>
      </c>
      <c r="Y1071" s="46">
        <f t="shared" si="306"/>
        <v>1</v>
      </c>
      <c r="Z1071" s="46">
        <f t="shared" si="307"/>
        <v>3</v>
      </c>
      <c r="AA1071" s="46">
        <f t="shared" si="308"/>
        <v>1</v>
      </c>
      <c r="AB1071" s="46">
        <f t="shared" si="309"/>
        <v>4</v>
      </c>
      <c r="AC1071" s="48">
        <f>IF(AB1071=0,0.93,IF(AB1071=1,0.92,IF(AB1071=2,0.91,IF(AB1071=3,0.9,IF(AB1071=4,0.89,IF(AB1071=5,0.88,IF(AB1071=6,0.87)))))))</f>
        <v>0.89</v>
      </c>
      <c r="AD1071" s="48" t="e">
        <f t="shared" si="310"/>
        <v>#VALUE!</v>
      </c>
      <c r="AE1071" s="48" t="e">
        <f t="shared" si="311"/>
        <v>#VALUE!</v>
      </c>
      <c r="AF1071" s="46" t="e">
        <f t="shared" si="312"/>
        <v>#VALUE!</v>
      </c>
      <c r="AG1071" s="128" t="s">
        <v>3452</v>
      </c>
      <c r="AH1071" s="128" t="s">
        <v>3456</v>
      </c>
      <c r="AI1071" s="128" t="s">
        <v>3454</v>
      </c>
      <c r="AJ1071" s="128" t="s">
        <v>3457</v>
      </c>
      <c r="AK1071" s="128" t="s">
        <v>3451</v>
      </c>
      <c r="AL1071" s="128" t="s">
        <v>3453</v>
      </c>
      <c r="AM1071" s="128" t="s">
        <v>3455</v>
      </c>
      <c r="AN1071" s="128" t="s">
        <v>3460</v>
      </c>
      <c r="AO1071" s="128" t="s">
        <v>3459</v>
      </c>
      <c r="AP1071" s="128" t="s">
        <v>3458</v>
      </c>
      <c r="AQ1071" s="191"/>
    </row>
    <row r="1072" spans="1:43" s="16" customFormat="1" ht="27.75">
      <c r="A1072" s="43">
        <v>1065</v>
      </c>
      <c r="B1072" s="37" t="s">
        <v>2662</v>
      </c>
      <c r="C1072" s="37" t="s">
        <v>3444</v>
      </c>
      <c r="D1072" s="45" t="s">
        <v>2663</v>
      </c>
      <c r="E1072" s="38">
        <v>27</v>
      </c>
      <c r="F1072" s="48">
        <v>13.11</v>
      </c>
      <c r="G1072" s="46">
        <v>30</v>
      </c>
      <c r="H1072" s="46" t="s">
        <v>3372</v>
      </c>
      <c r="I1072" s="48">
        <v>9.7200000000000006</v>
      </c>
      <c r="J1072" s="46">
        <v>12</v>
      </c>
      <c r="K1072" s="46" t="s">
        <v>3372</v>
      </c>
      <c r="L1072" s="84">
        <f t="shared" si="299"/>
        <v>11.414999999999999</v>
      </c>
      <c r="M1072" s="38">
        <f t="shared" si="300"/>
        <v>60</v>
      </c>
      <c r="N1072" s="38">
        <f t="shared" si="301"/>
        <v>0</v>
      </c>
      <c r="O1072" s="38">
        <f t="shared" si="302"/>
        <v>1</v>
      </c>
      <c r="P1072" s="48">
        <v>9.5</v>
      </c>
      <c r="Q1072" s="46">
        <v>18</v>
      </c>
      <c r="R1072" s="46" t="s">
        <v>3373</v>
      </c>
      <c r="S1072" s="48">
        <v>12.84</v>
      </c>
      <c r="T1072" s="46">
        <v>30</v>
      </c>
      <c r="U1072" s="46" t="s">
        <v>3373</v>
      </c>
      <c r="V1072" s="48">
        <f t="shared" si="303"/>
        <v>11.17</v>
      </c>
      <c r="W1072" s="46">
        <f t="shared" si="304"/>
        <v>60</v>
      </c>
      <c r="X1072" s="46">
        <f t="shared" si="305"/>
        <v>2</v>
      </c>
      <c r="Y1072" s="46">
        <f t="shared" si="306"/>
        <v>1</v>
      </c>
      <c r="Z1072" s="46">
        <f t="shared" si="307"/>
        <v>2</v>
      </c>
      <c r="AA1072" s="46">
        <f t="shared" si="308"/>
        <v>2</v>
      </c>
      <c r="AB1072" s="46">
        <f t="shared" si="309"/>
        <v>4</v>
      </c>
      <c r="AC1072" s="48">
        <f>IF(AB1072=0,0.86,IF(AB1072=1,0.85,IF(AB1072=2,0.84,IF(AB1072=3,0.83,IF(AB1072=4,0.82,IF(AB1072=5,0.81,IF(AB1072=6,0.8)))))))</f>
        <v>0.82</v>
      </c>
      <c r="AD1072" s="48">
        <f t="shared" si="310"/>
        <v>11.2925</v>
      </c>
      <c r="AE1072" s="48">
        <f t="shared" si="311"/>
        <v>9.2598500000000001</v>
      </c>
      <c r="AF1072" s="46">
        <f t="shared" si="312"/>
        <v>120</v>
      </c>
      <c r="AG1072" s="128" t="s">
        <v>3452</v>
      </c>
      <c r="AH1072" s="128" t="s">
        <v>3455</v>
      </c>
      <c r="AI1072" s="128" t="s">
        <v>3456</v>
      </c>
      <c r="AJ1072" s="128" t="s">
        <v>3458</v>
      </c>
      <c r="AK1072" s="128" t="s">
        <v>3457</v>
      </c>
      <c r="AL1072" s="128" t="s">
        <v>3454</v>
      </c>
      <c r="AM1072" s="128" t="s">
        <v>3451</v>
      </c>
      <c r="AN1072" s="128" t="s">
        <v>3459</v>
      </c>
      <c r="AO1072" s="128" t="s">
        <v>3460</v>
      </c>
      <c r="AP1072" s="128" t="s">
        <v>3453</v>
      </c>
      <c r="AQ1072" s="191"/>
    </row>
    <row r="1073" spans="1:43" s="16" customFormat="1" ht="27.75">
      <c r="A1073" s="43">
        <v>1066</v>
      </c>
      <c r="B1073" s="37" t="s">
        <v>2664</v>
      </c>
      <c r="C1073" s="37" t="s">
        <v>83</v>
      </c>
      <c r="D1073" s="38" t="s">
        <v>2665</v>
      </c>
      <c r="E1073" s="38">
        <v>27</v>
      </c>
      <c r="F1073" s="48">
        <v>11.47</v>
      </c>
      <c r="G1073" s="46">
        <v>30</v>
      </c>
      <c r="H1073" s="46" t="s">
        <v>3372</v>
      </c>
      <c r="I1073" s="48">
        <v>10.36</v>
      </c>
      <c r="J1073" s="46">
        <v>30</v>
      </c>
      <c r="K1073" s="46" t="s">
        <v>3372</v>
      </c>
      <c r="L1073" s="84">
        <f t="shared" si="299"/>
        <v>10.914999999999999</v>
      </c>
      <c r="M1073" s="38">
        <f t="shared" si="300"/>
        <v>60</v>
      </c>
      <c r="N1073" s="38">
        <f t="shared" si="301"/>
        <v>0</v>
      </c>
      <c r="O1073" s="38">
        <f t="shared" si="302"/>
        <v>0</v>
      </c>
      <c r="P1073" s="48" t="s">
        <v>3509</v>
      </c>
      <c r="Q1073" s="46" t="s">
        <v>3509</v>
      </c>
      <c r="R1073" s="46" t="s">
        <v>3509</v>
      </c>
      <c r="S1073" s="48" t="s">
        <v>3509</v>
      </c>
      <c r="T1073" s="46" t="s">
        <v>3509</v>
      </c>
      <c r="U1073" s="46" t="s">
        <v>3509</v>
      </c>
      <c r="V1073" s="48" t="e">
        <f t="shared" si="303"/>
        <v>#VALUE!</v>
      </c>
      <c r="W1073" s="46" t="e">
        <f t="shared" si="304"/>
        <v>#VALUE!</v>
      </c>
      <c r="X1073" s="46">
        <f t="shared" si="305"/>
        <v>2</v>
      </c>
      <c r="Y1073" s="46">
        <f t="shared" si="306"/>
        <v>0</v>
      </c>
      <c r="Z1073" s="46">
        <f t="shared" si="307"/>
        <v>2</v>
      </c>
      <c r="AA1073" s="46">
        <f t="shared" si="308"/>
        <v>0</v>
      </c>
      <c r="AB1073" s="46">
        <f t="shared" si="309"/>
        <v>2</v>
      </c>
      <c r="AC1073" s="48">
        <f>IF(AB1073=0,1,IF(AB1073=1,0.99,IF(AB1073=2,0.98,IF(AB1073=3,0.97,IF(AB1073=4,0.96,IF(AB1073=5,0.95,IF(AB1073=6,0.94)))))))</f>
        <v>0.98</v>
      </c>
      <c r="AD1073" s="48" t="e">
        <f t="shared" si="310"/>
        <v>#VALUE!</v>
      </c>
      <c r="AE1073" s="48" t="e">
        <f t="shared" si="311"/>
        <v>#VALUE!</v>
      </c>
      <c r="AF1073" s="46" t="e">
        <f t="shared" si="312"/>
        <v>#VALUE!</v>
      </c>
      <c r="AG1073" s="128"/>
      <c r="AH1073" s="128"/>
      <c r="AI1073" s="128"/>
      <c r="AJ1073" s="128"/>
      <c r="AK1073" s="128"/>
      <c r="AL1073" s="128"/>
      <c r="AM1073" s="128"/>
      <c r="AN1073" s="128"/>
      <c r="AO1073" s="128"/>
      <c r="AP1073" s="128"/>
      <c r="AQ1073" s="191"/>
    </row>
    <row r="1074" spans="1:43" s="16" customFormat="1" ht="27.75">
      <c r="A1074" s="43">
        <v>1067</v>
      </c>
      <c r="B1074" s="37" t="s">
        <v>2666</v>
      </c>
      <c r="C1074" s="37" t="s">
        <v>790</v>
      </c>
      <c r="D1074" s="38" t="s">
        <v>2667</v>
      </c>
      <c r="E1074" s="38">
        <v>27</v>
      </c>
      <c r="F1074" s="48">
        <v>10.28</v>
      </c>
      <c r="G1074" s="46">
        <v>30</v>
      </c>
      <c r="H1074" s="46" t="s">
        <v>3372</v>
      </c>
      <c r="I1074" s="48">
        <v>11.01</v>
      </c>
      <c r="J1074" s="46">
        <v>30</v>
      </c>
      <c r="K1074" s="46" t="s">
        <v>3372</v>
      </c>
      <c r="L1074" s="84">
        <f t="shared" si="299"/>
        <v>10.645</v>
      </c>
      <c r="M1074" s="38">
        <f t="shared" si="300"/>
        <v>60</v>
      </c>
      <c r="N1074" s="38">
        <f t="shared" si="301"/>
        <v>0</v>
      </c>
      <c r="O1074" s="38">
        <f t="shared" si="302"/>
        <v>0</v>
      </c>
      <c r="P1074" s="48" t="s">
        <v>3509</v>
      </c>
      <c r="Q1074" s="46" t="s">
        <v>3509</v>
      </c>
      <c r="R1074" s="46" t="s">
        <v>3509</v>
      </c>
      <c r="S1074" s="48" t="s">
        <v>3509</v>
      </c>
      <c r="T1074" s="46" t="s">
        <v>3509</v>
      </c>
      <c r="U1074" s="46" t="s">
        <v>3509</v>
      </c>
      <c r="V1074" s="48" t="e">
        <f t="shared" si="303"/>
        <v>#VALUE!</v>
      </c>
      <c r="W1074" s="46" t="e">
        <f t="shared" si="304"/>
        <v>#VALUE!</v>
      </c>
      <c r="X1074" s="46">
        <f t="shared" si="305"/>
        <v>2</v>
      </c>
      <c r="Y1074" s="46">
        <f t="shared" si="306"/>
        <v>0</v>
      </c>
      <c r="Z1074" s="46">
        <f t="shared" si="307"/>
        <v>2</v>
      </c>
      <c r="AA1074" s="46">
        <f t="shared" si="308"/>
        <v>0</v>
      </c>
      <c r="AB1074" s="46">
        <f t="shared" si="309"/>
        <v>2</v>
      </c>
      <c r="AC1074" s="48">
        <f>IF(AB1074=0,1,IF(AB1074=1,0.99,IF(AB1074=2,0.98,IF(AB1074=3,0.97,IF(AB1074=4,0.96,IF(AB1074=5,0.95,IF(AB1074=6,0.94)))))))</f>
        <v>0.98</v>
      </c>
      <c r="AD1074" s="48" t="e">
        <f t="shared" si="310"/>
        <v>#VALUE!</v>
      </c>
      <c r="AE1074" s="48" t="e">
        <f t="shared" si="311"/>
        <v>#VALUE!</v>
      </c>
      <c r="AF1074" s="46" t="e">
        <f t="shared" si="312"/>
        <v>#VALUE!</v>
      </c>
      <c r="AG1074" s="128"/>
      <c r="AH1074" s="128"/>
      <c r="AI1074" s="128"/>
      <c r="AJ1074" s="128"/>
      <c r="AK1074" s="128"/>
      <c r="AL1074" s="128"/>
      <c r="AM1074" s="128"/>
      <c r="AN1074" s="128"/>
      <c r="AO1074" s="128"/>
      <c r="AP1074" s="128"/>
      <c r="AQ1074" s="191"/>
    </row>
    <row r="1075" spans="1:43" s="16" customFormat="1" ht="27.75">
      <c r="A1075" s="43">
        <v>1068</v>
      </c>
      <c r="B1075" s="37" t="s">
        <v>2668</v>
      </c>
      <c r="C1075" s="37" t="s">
        <v>2669</v>
      </c>
      <c r="D1075" s="38" t="s">
        <v>2670</v>
      </c>
      <c r="E1075" s="38">
        <v>27</v>
      </c>
      <c r="F1075" s="48">
        <v>11.36</v>
      </c>
      <c r="G1075" s="46">
        <v>30</v>
      </c>
      <c r="H1075" s="46" t="s">
        <v>3372</v>
      </c>
      <c r="I1075" s="48">
        <v>10.52</v>
      </c>
      <c r="J1075" s="46">
        <v>30</v>
      </c>
      <c r="K1075" s="46" t="s">
        <v>3372</v>
      </c>
      <c r="L1075" s="84">
        <f t="shared" si="299"/>
        <v>10.94</v>
      </c>
      <c r="M1075" s="38">
        <f t="shared" si="300"/>
        <v>60</v>
      </c>
      <c r="N1075" s="38">
        <f t="shared" si="301"/>
        <v>0</v>
      </c>
      <c r="O1075" s="38">
        <f t="shared" si="302"/>
        <v>0</v>
      </c>
      <c r="P1075" s="48">
        <v>9.5</v>
      </c>
      <c r="Q1075" s="46">
        <v>16</v>
      </c>
      <c r="R1075" s="46" t="s">
        <v>3373</v>
      </c>
      <c r="S1075" s="48">
        <v>13.26</v>
      </c>
      <c r="T1075" s="46">
        <v>30</v>
      </c>
      <c r="U1075" s="46" t="s">
        <v>3372</v>
      </c>
      <c r="V1075" s="48">
        <f t="shared" si="303"/>
        <v>11.379999999999999</v>
      </c>
      <c r="W1075" s="46">
        <f t="shared" si="304"/>
        <v>60</v>
      </c>
      <c r="X1075" s="46">
        <f t="shared" si="305"/>
        <v>1</v>
      </c>
      <c r="Y1075" s="46">
        <f t="shared" si="306"/>
        <v>1</v>
      </c>
      <c r="Z1075" s="46">
        <f t="shared" si="307"/>
        <v>1</v>
      </c>
      <c r="AA1075" s="46">
        <f t="shared" si="308"/>
        <v>1</v>
      </c>
      <c r="AB1075" s="46">
        <f t="shared" si="309"/>
        <v>2</v>
      </c>
      <c r="AC1075" s="48">
        <f>IF(AB1075=0,0.93,IF(AB1075=1,0.92,IF(AB1075=2,0.91,IF(AB1075=3,0.9,IF(AB1075=4,0.89,IF(AB1075=5,0.88,IF(AB1075=6,0.87)))))))</f>
        <v>0.91</v>
      </c>
      <c r="AD1075" s="48">
        <f t="shared" si="310"/>
        <v>11.16</v>
      </c>
      <c r="AE1075" s="48">
        <f t="shared" si="311"/>
        <v>10.1556</v>
      </c>
      <c r="AF1075" s="46">
        <f t="shared" si="312"/>
        <v>120</v>
      </c>
      <c r="AG1075" s="128" t="s">
        <v>3457</v>
      </c>
      <c r="AH1075" s="128" t="s">
        <v>3452</v>
      </c>
      <c r="AI1075" s="128" t="s">
        <v>3455</v>
      </c>
      <c r="AJ1075" s="128" t="s">
        <v>3460</v>
      </c>
      <c r="AK1075" s="128" t="s">
        <v>3454</v>
      </c>
      <c r="AL1075" s="128" t="s">
        <v>3451</v>
      </c>
      <c r="AM1075" s="128" t="s">
        <v>3456</v>
      </c>
      <c r="AN1075" s="128" t="s">
        <v>3453</v>
      </c>
      <c r="AO1075" s="128" t="s">
        <v>3459</v>
      </c>
      <c r="AP1075" s="128" t="s">
        <v>3458</v>
      </c>
      <c r="AQ1075" s="191"/>
    </row>
    <row r="1076" spans="1:43" s="16" customFormat="1" ht="27.75">
      <c r="A1076" s="43">
        <v>1069</v>
      </c>
      <c r="B1076" s="37" t="s">
        <v>2671</v>
      </c>
      <c r="C1076" s="37" t="s">
        <v>2672</v>
      </c>
      <c r="D1076" s="38" t="s">
        <v>2673</v>
      </c>
      <c r="E1076" s="38">
        <v>27</v>
      </c>
      <c r="F1076" s="48">
        <v>10.35</v>
      </c>
      <c r="G1076" s="46">
        <v>30</v>
      </c>
      <c r="H1076" s="46" t="s">
        <v>3372</v>
      </c>
      <c r="I1076" s="48">
        <v>11.46</v>
      </c>
      <c r="J1076" s="46">
        <v>30</v>
      </c>
      <c r="K1076" s="46" t="s">
        <v>3372</v>
      </c>
      <c r="L1076" s="84">
        <f t="shared" si="299"/>
        <v>10.905000000000001</v>
      </c>
      <c r="M1076" s="38">
        <f t="shared" si="300"/>
        <v>60</v>
      </c>
      <c r="N1076" s="38">
        <f t="shared" si="301"/>
        <v>0</v>
      </c>
      <c r="O1076" s="38">
        <f t="shared" si="302"/>
        <v>0</v>
      </c>
      <c r="P1076" s="48">
        <v>11.49</v>
      </c>
      <c r="Q1076" s="46">
        <v>30</v>
      </c>
      <c r="R1076" s="46" t="s">
        <v>3372</v>
      </c>
      <c r="S1076" s="48">
        <v>12.48</v>
      </c>
      <c r="T1076" s="46">
        <v>30</v>
      </c>
      <c r="U1076" s="46" t="s">
        <v>3372</v>
      </c>
      <c r="V1076" s="48">
        <f t="shared" si="303"/>
        <v>11.984999999999999</v>
      </c>
      <c r="W1076" s="46">
        <f t="shared" si="304"/>
        <v>60</v>
      </c>
      <c r="X1076" s="46">
        <f t="shared" si="305"/>
        <v>0</v>
      </c>
      <c r="Y1076" s="46">
        <f t="shared" si="306"/>
        <v>0</v>
      </c>
      <c r="Z1076" s="46">
        <f t="shared" si="307"/>
        <v>0</v>
      </c>
      <c r="AA1076" s="46">
        <f t="shared" si="308"/>
        <v>0</v>
      </c>
      <c r="AB1076" s="46">
        <f t="shared" si="309"/>
        <v>0</v>
      </c>
      <c r="AC1076" s="48">
        <f>IF(AB1076=0,1,IF(AB1076=1,0.99,IF(AB1076=2,0.98,IF(AB1076=3,0.97,IF(AB1076=4,0.96,IF(AB1076=5,0.95,IF(AB1076=6,0.94)))))))</f>
        <v>1</v>
      </c>
      <c r="AD1076" s="48">
        <f t="shared" si="310"/>
        <v>11.445</v>
      </c>
      <c r="AE1076" s="48">
        <f t="shared" si="311"/>
        <v>11.445</v>
      </c>
      <c r="AF1076" s="46">
        <f t="shared" si="312"/>
        <v>120</v>
      </c>
      <c r="AG1076" s="128" t="s">
        <v>3456</v>
      </c>
      <c r="AH1076" s="128" t="s">
        <v>3457</v>
      </c>
      <c r="AI1076" s="128" t="s">
        <v>3455</v>
      </c>
      <c r="AJ1076" s="128" t="s">
        <v>3451</v>
      </c>
      <c r="AK1076" s="128" t="s">
        <v>3452</v>
      </c>
      <c r="AL1076" s="128" t="s">
        <v>3454</v>
      </c>
      <c r="AM1076" s="128" t="s">
        <v>3459</v>
      </c>
      <c r="AN1076" s="128" t="s">
        <v>3460</v>
      </c>
      <c r="AO1076" s="128" t="s">
        <v>3458</v>
      </c>
      <c r="AP1076" s="128" t="s">
        <v>3453</v>
      </c>
      <c r="AQ1076" s="191"/>
    </row>
    <row r="1077" spans="1:43" s="16" customFormat="1" ht="27.75">
      <c r="A1077" s="43">
        <v>1070</v>
      </c>
      <c r="B1077" s="37" t="s">
        <v>2674</v>
      </c>
      <c r="C1077" s="37" t="s">
        <v>383</v>
      </c>
      <c r="D1077" s="38" t="s">
        <v>2675</v>
      </c>
      <c r="E1077" s="38">
        <v>27</v>
      </c>
      <c r="F1077" s="48">
        <v>10.88</v>
      </c>
      <c r="G1077" s="46">
        <v>30</v>
      </c>
      <c r="H1077" s="46" t="s">
        <v>3373</v>
      </c>
      <c r="I1077" s="48">
        <v>12.74</v>
      </c>
      <c r="J1077" s="46">
        <v>30</v>
      </c>
      <c r="K1077" s="46" t="s">
        <v>3373</v>
      </c>
      <c r="L1077" s="84">
        <f t="shared" si="299"/>
        <v>11.81</v>
      </c>
      <c r="M1077" s="38">
        <f t="shared" si="300"/>
        <v>60</v>
      </c>
      <c r="N1077" s="38">
        <f t="shared" si="301"/>
        <v>2</v>
      </c>
      <c r="O1077" s="38">
        <f t="shared" si="302"/>
        <v>0</v>
      </c>
      <c r="P1077" s="48">
        <v>12.8</v>
      </c>
      <c r="Q1077" s="46">
        <v>30</v>
      </c>
      <c r="R1077" s="46" t="s">
        <v>3372</v>
      </c>
      <c r="S1077" s="48">
        <v>14.36</v>
      </c>
      <c r="T1077" s="46">
        <v>30</v>
      </c>
      <c r="U1077" s="46" t="s">
        <v>3372</v>
      </c>
      <c r="V1077" s="48">
        <f t="shared" si="303"/>
        <v>13.58</v>
      </c>
      <c r="W1077" s="46">
        <f t="shared" si="304"/>
        <v>60</v>
      </c>
      <c r="X1077" s="46">
        <f t="shared" si="305"/>
        <v>0</v>
      </c>
      <c r="Y1077" s="46">
        <f t="shared" si="306"/>
        <v>0</v>
      </c>
      <c r="Z1077" s="46">
        <f t="shared" si="307"/>
        <v>2</v>
      </c>
      <c r="AA1077" s="46">
        <f t="shared" si="308"/>
        <v>0</v>
      </c>
      <c r="AB1077" s="46">
        <f t="shared" si="309"/>
        <v>2</v>
      </c>
      <c r="AC1077" s="48">
        <f>IF(AB1077=0,0.93,IF(AB1077=1,0.92,IF(AB1077=2,0.91,IF(AB1077=3,0.9,IF(AB1077=4,0.89,IF(AB1077=5,0.88,IF(AB1077=6,0.87)))))))</f>
        <v>0.91</v>
      </c>
      <c r="AD1077" s="48">
        <f t="shared" si="310"/>
        <v>12.695</v>
      </c>
      <c r="AE1077" s="48">
        <f t="shared" si="311"/>
        <v>11.55245</v>
      </c>
      <c r="AF1077" s="46">
        <f t="shared" si="312"/>
        <v>120</v>
      </c>
      <c r="AG1077" s="128" t="s">
        <v>3453</v>
      </c>
      <c r="AH1077" s="128" t="s">
        <v>3451</v>
      </c>
      <c r="AI1077" s="128" t="s">
        <v>3454</v>
      </c>
      <c r="AJ1077" s="128" t="s">
        <v>3452</v>
      </c>
      <c r="AK1077" s="128" t="s">
        <v>3455</v>
      </c>
      <c r="AL1077" s="128" t="s">
        <v>3457</v>
      </c>
      <c r="AM1077" s="128" t="s">
        <v>3456</v>
      </c>
      <c r="AN1077" s="128" t="s">
        <v>3460</v>
      </c>
      <c r="AO1077" s="128" t="s">
        <v>3459</v>
      </c>
      <c r="AP1077" s="128" t="s">
        <v>3458</v>
      </c>
      <c r="AQ1077" s="191"/>
    </row>
    <row r="1078" spans="1:43" s="16" customFormat="1" ht="27.75">
      <c r="A1078" s="43">
        <v>1071</v>
      </c>
      <c r="B1078" s="37" t="s">
        <v>2676</v>
      </c>
      <c r="C1078" s="37" t="s">
        <v>618</v>
      </c>
      <c r="D1078" s="38" t="s">
        <v>2677</v>
      </c>
      <c r="E1078" s="38">
        <v>27</v>
      </c>
      <c r="F1078" s="48">
        <v>10.61</v>
      </c>
      <c r="G1078" s="46">
        <v>30</v>
      </c>
      <c r="H1078" s="46" t="s">
        <v>3372</v>
      </c>
      <c r="I1078" s="48">
        <v>10</v>
      </c>
      <c r="J1078" s="46">
        <v>30</v>
      </c>
      <c r="K1078" s="46" t="s">
        <v>3373</v>
      </c>
      <c r="L1078" s="84">
        <f t="shared" si="299"/>
        <v>10.305</v>
      </c>
      <c r="M1078" s="38">
        <f t="shared" si="300"/>
        <v>60</v>
      </c>
      <c r="N1078" s="38">
        <f t="shared" si="301"/>
        <v>1</v>
      </c>
      <c r="O1078" s="38">
        <f t="shared" si="302"/>
        <v>0</v>
      </c>
      <c r="P1078" s="48">
        <v>9.6300000000000008</v>
      </c>
      <c r="Q1078" s="46">
        <v>18</v>
      </c>
      <c r="R1078" s="46" t="s">
        <v>3373</v>
      </c>
      <c r="S1078" s="48">
        <v>10.92</v>
      </c>
      <c r="T1078" s="46">
        <v>30</v>
      </c>
      <c r="U1078" s="46" t="s">
        <v>3372</v>
      </c>
      <c r="V1078" s="48">
        <f t="shared" si="303"/>
        <v>10.275</v>
      </c>
      <c r="W1078" s="46">
        <f t="shared" si="304"/>
        <v>60</v>
      </c>
      <c r="X1078" s="46">
        <f t="shared" si="305"/>
        <v>1</v>
      </c>
      <c r="Y1078" s="46">
        <f t="shared" si="306"/>
        <v>1</v>
      </c>
      <c r="Z1078" s="46">
        <f t="shared" si="307"/>
        <v>2</v>
      </c>
      <c r="AA1078" s="46">
        <f t="shared" si="308"/>
        <v>1</v>
      </c>
      <c r="AB1078" s="46">
        <f t="shared" si="309"/>
        <v>3</v>
      </c>
      <c r="AC1078" s="48">
        <f>IF(AB1078=0,1,IF(AB1078=1,0.99,IF(AB1078=2,0.98,IF(AB1078=3,0.97,IF(AB1078=4,0.96,IF(AB1078=5,0.95,IF(AB1078=6,0.94)))))))</f>
        <v>0.97</v>
      </c>
      <c r="AD1078" s="48">
        <f t="shared" si="310"/>
        <v>10.29</v>
      </c>
      <c r="AE1078" s="48">
        <f t="shared" si="311"/>
        <v>9.9812999999999992</v>
      </c>
      <c r="AF1078" s="46">
        <f t="shared" si="312"/>
        <v>120</v>
      </c>
      <c r="AG1078" s="128" t="s">
        <v>3457</v>
      </c>
      <c r="AH1078" s="128" t="s">
        <v>3452</v>
      </c>
      <c r="AI1078" s="128" t="s">
        <v>3456</v>
      </c>
      <c r="AJ1078" s="128" t="s">
        <v>3454</v>
      </c>
      <c r="AK1078" s="128" t="s">
        <v>3455</v>
      </c>
      <c r="AL1078" s="128" t="s">
        <v>3460</v>
      </c>
      <c r="AM1078" s="128" t="s">
        <v>3451</v>
      </c>
      <c r="AN1078" s="128" t="s">
        <v>3453</v>
      </c>
      <c r="AO1078" s="128" t="s">
        <v>3459</v>
      </c>
      <c r="AP1078" s="128" t="s">
        <v>3458</v>
      </c>
      <c r="AQ1078" s="191"/>
    </row>
    <row r="1079" spans="1:43" s="16" customFormat="1" ht="27.75">
      <c r="A1079" s="43">
        <v>1072</v>
      </c>
      <c r="B1079" s="37" t="s">
        <v>2678</v>
      </c>
      <c r="C1079" s="37" t="s">
        <v>568</v>
      </c>
      <c r="D1079" s="38" t="s">
        <v>2679</v>
      </c>
      <c r="E1079" s="38">
        <v>27</v>
      </c>
      <c r="F1079" s="48">
        <v>12.42</v>
      </c>
      <c r="G1079" s="46">
        <v>30</v>
      </c>
      <c r="H1079" s="46" t="s">
        <v>3372</v>
      </c>
      <c r="I1079" s="48">
        <v>13.25</v>
      </c>
      <c r="J1079" s="46">
        <v>30</v>
      </c>
      <c r="K1079" s="46" t="s">
        <v>3372</v>
      </c>
      <c r="L1079" s="84">
        <f t="shared" si="299"/>
        <v>12.835000000000001</v>
      </c>
      <c r="M1079" s="38">
        <f t="shared" si="300"/>
        <v>60</v>
      </c>
      <c r="N1079" s="38">
        <f t="shared" si="301"/>
        <v>0</v>
      </c>
      <c r="O1079" s="38">
        <f t="shared" si="302"/>
        <v>0</v>
      </c>
      <c r="P1079" s="48">
        <v>13.92</v>
      </c>
      <c r="Q1079" s="46">
        <v>30</v>
      </c>
      <c r="R1079" s="46" t="s">
        <v>3372</v>
      </c>
      <c r="S1079" s="48">
        <v>16.350000000000001</v>
      </c>
      <c r="T1079" s="46">
        <v>30</v>
      </c>
      <c r="U1079" s="46" t="s">
        <v>3372</v>
      </c>
      <c r="V1079" s="48">
        <f t="shared" si="303"/>
        <v>15.135000000000002</v>
      </c>
      <c r="W1079" s="46">
        <f t="shared" si="304"/>
        <v>60</v>
      </c>
      <c r="X1079" s="46">
        <f t="shared" si="305"/>
        <v>0</v>
      </c>
      <c r="Y1079" s="46">
        <f t="shared" si="306"/>
        <v>0</v>
      </c>
      <c r="Z1079" s="46">
        <f t="shared" si="307"/>
        <v>0</v>
      </c>
      <c r="AA1079" s="46">
        <f t="shared" si="308"/>
        <v>0</v>
      </c>
      <c r="AB1079" s="46">
        <f t="shared" si="309"/>
        <v>0</v>
      </c>
      <c r="AC1079" s="48">
        <f>IF(AB1079=0,1,IF(AB1079=1,0.99,IF(AB1079=2,0.98,IF(AB1079=3,0.97,IF(AB1079=4,0.96,IF(AB1079=5,0.95,IF(AB1079=6,0.94)))))))</f>
        <v>1</v>
      </c>
      <c r="AD1079" s="48">
        <f t="shared" si="310"/>
        <v>13.985000000000001</v>
      </c>
      <c r="AE1079" s="48">
        <f t="shared" si="311"/>
        <v>13.985000000000001</v>
      </c>
      <c r="AF1079" s="46">
        <f t="shared" si="312"/>
        <v>120</v>
      </c>
      <c r="AG1079" s="128" t="s">
        <v>3456</v>
      </c>
      <c r="AH1079" s="128" t="s">
        <v>3451</v>
      </c>
      <c r="AI1079" s="128" t="s">
        <v>3453</v>
      </c>
      <c r="AJ1079" s="128" t="s">
        <v>3457</v>
      </c>
      <c r="AK1079" s="128" t="s">
        <v>3452</v>
      </c>
      <c r="AL1079" s="128" t="s">
        <v>3454</v>
      </c>
      <c r="AM1079" s="128" t="s">
        <v>3459</v>
      </c>
      <c r="AN1079" s="128" t="s">
        <v>3460</v>
      </c>
      <c r="AO1079" s="128" t="s">
        <v>3455</v>
      </c>
      <c r="AP1079" s="128" t="s">
        <v>3458</v>
      </c>
      <c r="AQ1079" s="191"/>
    </row>
    <row r="1080" spans="1:43" s="16" customFormat="1" ht="27.75">
      <c r="A1080" s="43">
        <v>1073</v>
      </c>
      <c r="B1080" s="37" t="s">
        <v>2680</v>
      </c>
      <c r="C1080" s="37" t="s">
        <v>1329</v>
      </c>
      <c r="D1080" s="38" t="s">
        <v>2681</v>
      </c>
      <c r="E1080" s="38">
        <v>27</v>
      </c>
      <c r="F1080" s="48">
        <v>10</v>
      </c>
      <c r="G1080" s="46">
        <v>30</v>
      </c>
      <c r="H1080" s="46" t="s">
        <v>3373</v>
      </c>
      <c r="I1080" s="48">
        <v>10.01</v>
      </c>
      <c r="J1080" s="46">
        <v>30</v>
      </c>
      <c r="K1080" s="46" t="s">
        <v>3373</v>
      </c>
      <c r="L1080" s="84">
        <f t="shared" si="299"/>
        <v>10.004999999999999</v>
      </c>
      <c r="M1080" s="38">
        <f t="shared" si="300"/>
        <v>60</v>
      </c>
      <c r="N1080" s="38">
        <f t="shared" si="301"/>
        <v>2</v>
      </c>
      <c r="O1080" s="38">
        <f t="shared" si="302"/>
        <v>0</v>
      </c>
      <c r="P1080" s="48">
        <v>10.16</v>
      </c>
      <c r="Q1080" s="46">
        <v>30</v>
      </c>
      <c r="R1080" s="46" t="s">
        <v>3373</v>
      </c>
      <c r="S1080" s="48">
        <v>10.09</v>
      </c>
      <c r="T1080" s="46">
        <v>30</v>
      </c>
      <c r="U1080" s="46" t="s">
        <v>3372</v>
      </c>
      <c r="V1080" s="48">
        <f t="shared" si="303"/>
        <v>10.125</v>
      </c>
      <c r="W1080" s="46">
        <f t="shared" si="304"/>
        <v>60</v>
      </c>
      <c r="X1080" s="46">
        <f t="shared" si="305"/>
        <v>1</v>
      </c>
      <c r="Y1080" s="46">
        <f t="shared" si="306"/>
        <v>0</v>
      </c>
      <c r="Z1080" s="46">
        <f t="shared" si="307"/>
        <v>3</v>
      </c>
      <c r="AA1080" s="46">
        <f t="shared" si="308"/>
        <v>0</v>
      </c>
      <c r="AB1080" s="46">
        <f t="shared" si="309"/>
        <v>3</v>
      </c>
      <c r="AC1080" s="48">
        <f>IF(AB1080=0,0.93,IF(AB1080=1,0.92,IF(AB1080=2,0.91,IF(AB1080=3,0.9,IF(AB1080=4,0.89,IF(AB1080=5,0.88,IF(AB1080=6,0.87)))))))</f>
        <v>0.9</v>
      </c>
      <c r="AD1080" s="48">
        <f t="shared" si="310"/>
        <v>10.065</v>
      </c>
      <c r="AE1080" s="48">
        <f t="shared" si="311"/>
        <v>9.0585000000000004</v>
      </c>
      <c r="AF1080" s="46">
        <f t="shared" si="312"/>
        <v>120</v>
      </c>
      <c r="AG1080" s="128" t="s">
        <v>3451</v>
      </c>
      <c r="AH1080" s="128" t="s">
        <v>3452</v>
      </c>
      <c r="AI1080" s="128" t="s">
        <v>3456</v>
      </c>
      <c r="AJ1080" s="128" t="s">
        <v>3457</v>
      </c>
      <c r="AK1080" s="128" t="s">
        <v>3454</v>
      </c>
      <c r="AL1080" s="128" t="s">
        <v>3453</v>
      </c>
      <c r="AM1080" s="128" t="s">
        <v>3455</v>
      </c>
      <c r="AN1080" s="128" t="s">
        <v>3460</v>
      </c>
      <c r="AO1080" s="128" t="s">
        <v>3458</v>
      </c>
      <c r="AP1080" s="128" t="s">
        <v>3459</v>
      </c>
      <c r="AQ1080" s="191"/>
    </row>
    <row r="1081" spans="1:43" s="16" customFormat="1" ht="27.75">
      <c r="A1081" s="43">
        <v>1074</v>
      </c>
      <c r="B1081" s="37" t="s">
        <v>506</v>
      </c>
      <c r="C1081" s="37" t="s">
        <v>580</v>
      </c>
      <c r="D1081" s="38" t="s">
        <v>2682</v>
      </c>
      <c r="E1081" s="38">
        <v>27</v>
      </c>
      <c r="F1081" s="48">
        <v>8.0399999999999991</v>
      </c>
      <c r="G1081" s="46">
        <v>10</v>
      </c>
      <c r="H1081" s="46" t="s">
        <v>3373</v>
      </c>
      <c r="I1081" s="48">
        <v>12.62</v>
      </c>
      <c r="J1081" s="46">
        <v>30</v>
      </c>
      <c r="K1081" s="46" t="s">
        <v>3373</v>
      </c>
      <c r="L1081" s="84">
        <f t="shared" si="299"/>
        <v>10.329999999999998</v>
      </c>
      <c r="M1081" s="38">
        <f t="shared" si="300"/>
        <v>60</v>
      </c>
      <c r="N1081" s="38">
        <f t="shared" si="301"/>
        <v>2</v>
      </c>
      <c r="O1081" s="38">
        <f t="shared" si="302"/>
        <v>1</v>
      </c>
      <c r="P1081" s="48">
        <v>8.5299999999999994</v>
      </c>
      <c r="Q1081" s="46">
        <v>10</v>
      </c>
      <c r="R1081" s="46" t="s">
        <v>3373</v>
      </c>
      <c r="S1081" s="48">
        <v>12.31</v>
      </c>
      <c r="T1081" s="46">
        <v>30</v>
      </c>
      <c r="U1081" s="46" t="s">
        <v>3373</v>
      </c>
      <c r="V1081" s="48">
        <f t="shared" si="303"/>
        <v>10.42</v>
      </c>
      <c r="W1081" s="46">
        <f t="shared" si="304"/>
        <v>60</v>
      </c>
      <c r="X1081" s="46">
        <f t="shared" si="305"/>
        <v>2</v>
      </c>
      <c r="Y1081" s="46">
        <f t="shared" si="306"/>
        <v>1</v>
      </c>
      <c r="Z1081" s="46">
        <f t="shared" si="307"/>
        <v>4</v>
      </c>
      <c r="AA1081" s="46">
        <f t="shared" si="308"/>
        <v>2</v>
      </c>
      <c r="AB1081" s="46">
        <f t="shared" si="309"/>
        <v>6</v>
      </c>
      <c r="AC1081" s="48">
        <f>IF(AB1081=0,1,IF(AB1081=1,0.99,IF(AB1081=2,0.98,IF(AB1081=3,0.97,IF(AB1081=4,0.96,IF(AB1081=5,0.95,IF(AB1081=6,0.94)))))))</f>
        <v>0.94</v>
      </c>
      <c r="AD1081" s="48">
        <f t="shared" si="310"/>
        <v>10.375</v>
      </c>
      <c r="AE1081" s="48">
        <f t="shared" si="311"/>
        <v>9.7524999999999995</v>
      </c>
      <c r="AF1081" s="46">
        <f t="shared" si="312"/>
        <v>120</v>
      </c>
      <c r="AG1081" s="128" t="s">
        <v>3453</v>
      </c>
      <c r="AH1081" s="128" t="s">
        <v>3451</v>
      </c>
      <c r="AI1081" s="128" t="s">
        <v>3454</v>
      </c>
      <c r="AJ1081" s="128" t="s">
        <v>3452</v>
      </c>
      <c r="AK1081" s="128" t="s">
        <v>3455</v>
      </c>
      <c r="AL1081" s="128" t="s">
        <v>3457</v>
      </c>
      <c r="AM1081" s="128" t="s">
        <v>3456</v>
      </c>
      <c r="AN1081" s="128" t="s">
        <v>3460</v>
      </c>
      <c r="AO1081" s="128" t="s">
        <v>3459</v>
      </c>
      <c r="AP1081" s="128" t="s">
        <v>3458</v>
      </c>
      <c r="AQ1081" s="191"/>
    </row>
    <row r="1082" spans="1:43" s="16" customFormat="1" ht="27.75">
      <c r="A1082" s="43">
        <v>1075</v>
      </c>
      <c r="B1082" s="37" t="s">
        <v>2683</v>
      </c>
      <c r="C1082" s="37" t="s">
        <v>2684</v>
      </c>
      <c r="D1082" s="38" t="s">
        <v>2685</v>
      </c>
      <c r="E1082" s="38">
        <v>27</v>
      </c>
      <c r="F1082" s="48">
        <v>12.13</v>
      </c>
      <c r="G1082" s="46">
        <v>30</v>
      </c>
      <c r="H1082" s="46" t="s">
        <v>3372</v>
      </c>
      <c r="I1082" s="48">
        <v>10.49</v>
      </c>
      <c r="J1082" s="46">
        <v>30</v>
      </c>
      <c r="K1082" s="46" t="s">
        <v>3372</v>
      </c>
      <c r="L1082" s="84">
        <f t="shared" si="299"/>
        <v>11.31</v>
      </c>
      <c r="M1082" s="38">
        <f t="shared" si="300"/>
        <v>60</v>
      </c>
      <c r="N1082" s="38">
        <f t="shared" si="301"/>
        <v>0</v>
      </c>
      <c r="O1082" s="38">
        <f t="shared" si="302"/>
        <v>0</v>
      </c>
      <c r="P1082" s="48">
        <v>10.210000000000001</v>
      </c>
      <c r="Q1082" s="46">
        <v>30</v>
      </c>
      <c r="R1082" s="46" t="s">
        <v>3373</v>
      </c>
      <c r="S1082" s="48">
        <v>10.26</v>
      </c>
      <c r="T1082" s="46">
        <v>30</v>
      </c>
      <c r="U1082" s="46" t="s">
        <v>3372</v>
      </c>
      <c r="V1082" s="48">
        <f t="shared" si="303"/>
        <v>10.234999999999999</v>
      </c>
      <c r="W1082" s="46">
        <f t="shared" si="304"/>
        <v>60</v>
      </c>
      <c r="X1082" s="46">
        <f t="shared" si="305"/>
        <v>1</v>
      </c>
      <c r="Y1082" s="46">
        <f t="shared" si="306"/>
        <v>0</v>
      </c>
      <c r="Z1082" s="46">
        <f t="shared" si="307"/>
        <v>1</v>
      </c>
      <c r="AA1082" s="46">
        <f t="shared" si="308"/>
        <v>0</v>
      </c>
      <c r="AB1082" s="46">
        <f t="shared" si="309"/>
        <v>1</v>
      </c>
      <c r="AC1082" s="48">
        <f>IF(AB1082=0,1,IF(AB1082=1,0.99,IF(AB1082=2,0.98,IF(AB1082=3,0.97,IF(AB1082=4,0.96,IF(AB1082=5,0.95,IF(AB1082=6,0.94)))))))</f>
        <v>0.99</v>
      </c>
      <c r="AD1082" s="48">
        <f t="shared" si="310"/>
        <v>10.772500000000001</v>
      </c>
      <c r="AE1082" s="48">
        <f t="shared" si="311"/>
        <v>10.664775000000001</v>
      </c>
      <c r="AF1082" s="46">
        <f t="shared" si="312"/>
        <v>120</v>
      </c>
      <c r="AG1082" s="128" t="s">
        <v>3453</v>
      </c>
      <c r="AH1082" s="128" t="s">
        <v>3451</v>
      </c>
      <c r="AI1082" s="128" t="s">
        <v>3454</v>
      </c>
      <c r="AJ1082" s="128" t="s">
        <v>3455</v>
      </c>
      <c r="AK1082" s="128" t="s">
        <v>3456</v>
      </c>
      <c r="AL1082" s="128" t="s">
        <v>3457</v>
      </c>
      <c r="AM1082" s="128" t="s">
        <v>3452</v>
      </c>
      <c r="AN1082" s="128" t="s">
        <v>3460</v>
      </c>
      <c r="AO1082" s="128" t="s">
        <v>3459</v>
      </c>
      <c r="AP1082" s="128" t="s">
        <v>3458</v>
      </c>
      <c r="AQ1082" s="191"/>
    </row>
    <row r="1083" spans="1:43" s="16" customFormat="1" ht="27.75">
      <c r="A1083" s="43">
        <v>1076</v>
      </c>
      <c r="B1083" s="37" t="s">
        <v>2686</v>
      </c>
      <c r="C1083" s="37" t="s">
        <v>618</v>
      </c>
      <c r="D1083" s="38" t="s">
        <v>2687</v>
      </c>
      <c r="E1083" s="38">
        <v>27</v>
      </c>
      <c r="F1083" s="48">
        <v>10.220000000000001</v>
      </c>
      <c r="G1083" s="46">
        <v>30</v>
      </c>
      <c r="H1083" s="46" t="s">
        <v>3372</v>
      </c>
      <c r="I1083" s="48">
        <v>10.72</v>
      </c>
      <c r="J1083" s="46">
        <v>30</v>
      </c>
      <c r="K1083" s="46" t="s">
        <v>3373</v>
      </c>
      <c r="L1083" s="84">
        <f t="shared" si="299"/>
        <v>10.47</v>
      </c>
      <c r="M1083" s="38">
        <f t="shared" si="300"/>
        <v>60</v>
      </c>
      <c r="N1083" s="38">
        <f t="shared" si="301"/>
        <v>1</v>
      </c>
      <c r="O1083" s="38">
        <f t="shared" si="302"/>
        <v>0</v>
      </c>
      <c r="P1083" s="48">
        <v>12.43</v>
      </c>
      <c r="Q1083" s="46">
        <v>30</v>
      </c>
      <c r="R1083" s="46" t="s">
        <v>3372</v>
      </c>
      <c r="S1083" s="48">
        <v>14.99</v>
      </c>
      <c r="T1083" s="46">
        <v>30</v>
      </c>
      <c r="U1083" s="46" t="s">
        <v>3372</v>
      </c>
      <c r="V1083" s="48">
        <f t="shared" si="303"/>
        <v>13.71</v>
      </c>
      <c r="W1083" s="46">
        <f t="shared" si="304"/>
        <v>60</v>
      </c>
      <c r="X1083" s="46">
        <f t="shared" si="305"/>
        <v>0</v>
      </c>
      <c r="Y1083" s="46">
        <f t="shared" si="306"/>
        <v>0</v>
      </c>
      <c r="Z1083" s="46">
        <f t="shared" si="307"/>
        <v>1</v>
      </c>
      <c r="AA1083" s="46">
        <f t="shared" si="308"/>
        <v>0</v>
      </c>
      <c r="AB1083" s="46">
        <f t="shared" si="309"/>
        <v>1</v>
      </c>
      <c r="AC1083" s="48">
        <f>IF(AB1083=0,1,IF(AB1083=1,0.99,IF(AB1083=2,0.98,IF(AB1083=3,0.97,IF(AB1083=4,0.96,IF(AB1083=5,0.95,IF(AB1083=6,0.94)))))))</f>
        <v>0.99</v>
      </c>
      <c r="AD1083" s="48">
        <f t="shared" si="310"/>
        <v>12.09</v>
      </c>
      <c r="AE1083" s="48">
        <f t="shared" si="311"/>
        <v>11.969099999999999</v>
      </c>
      <c r="AF1083" s="46">
        <f t="shared" si="312"/>
        <v>120</v>
      </c>
      <c r="AG1083" s="128" t="s">
        <v>3457</v>
      </c>
      <c r="AH1083" s="128" t="s">
        <v>3455</v>
      </c>
      <c r="AI1083" s="128" t="s">
        <v>3454</v>
      </c>
      <c r="AJ1083" s="128" t="s">
        <v>3452</v>
      </c>
      <c r="AK1083" s="128" t="s">
        <v>3460</v>
      </c>
      <c r="AL1083" s="128" t="s">
        <v>3459</v>
      </c>
      <c r="AM1083" s="128" t="s">
        <v>3456</v>
      </c>
      <c r="AN1083" s="128" t="s">
        <v>3451</v>
      </c>
      <c r="AO1083" s="128" t="s">
        <v>3453</v>
      </c>
      <c r="AP1083" s="128" t="s">
        <v>3458</v>
      </c>
      <c r="AQ1083" s="191"/>
    </row>
    <row r="1084" spans="1:43" s="16" customFormat="1" ht="27.75">
      <c r="A1084" s="43">
        <v>1077</v>
      </c>
      <c r="B1084" s="37" t="s">
        <v>2688</v>
      </c>
      <c r="C1084" s="37" t="s">
        <v>2689</v>
      </c>
      <c r="D1084" s="38" t="s">
        <v>2690</v>
      </c>
      <c r="E1084" s="38">
        <v>27</v>
      </c>
      <c r="F1084" s="48">
        <v>10.91</v>
      </c>
      <c r="G1084" s="46">
        <v>30</v>
      </c>
      <c r="H1084" s="46" t="s">
        <v>3372</v>
      </c>
      <c r="I1084" s="48">
        <v>10.1</v>
      </c>
      <c r="J1084" s="46">
        <v>30</v>
      </c>
      <c r="K1084" s="46" t="s">
        <v>3373</v>
      </c>
      <c r="L1084" s="84">
        <f t="shared" si="299"/>
        <v>10.504999999999999</v>
      </c>
      <c r="M1084" s="38">
        <f t="shared" si="300"/>
        <v>60</v>
      </c>
      <c r="N1084" s="38">
        <f t="shared" si="301"/>
        <v>1</v>
      </c>
      <c r="O1084" s="38">
        <f t="shared" si="302"/>
        <v>0</v>
      </c>
      <c r="P1084" s="48">
        <v>12.6</v>
      </c>
      <c r="Q1084" s="46">
        <v>30</v>
      </c>
      <c r="R1084" s="46" t="s">
        <v>3372</v>
      </c>
      <c r="S1084" s="48">
        <v>15.15</v>
      </c>
      <c r="T1084" s="46">
        <v>30</v>
      </c>
      <c r="U1084" s="46" t="s">
        <v>3372</v>
      </c>
      <c r="V1084" s="48">
        <f t="shared" si="303"/>
        <v>13.875</v>
      </c>
      <c r="W1084" s="46">
        <f t="shared" si="304"/>
        <v>60</v>
      </c>
      <c r="X1084" s="46">
        <f t="shared" si="305"/>
        <v>0</v>
      </c>
      <c r="Y1084" s="46">
        <f t="shared" si="306"/>
        <v>0</v>
      </c>
      <c r="Z1084" s="46">
        <f t="shared" si="307"/>
        <v>1</v>
      </c>
      <c r="AA1084" s="46">
        <f t="shared" si="308"/>
        <v>0</v>
      </c>
      <c r="AB1084" s="46">
        <f t="shared" si="309"/>
        <v>1</v>
      </c>
      <c r="AC1084" s="48">
        <f>IF(AB1084=0,1,IF(AB1084=1,0.99,IF(AB1084=2,0.98,IF(AB1084=3,0.97,IF(AB1084=4,0.96,IF(AB1084=5,0.95,IF(AB1084=6,0.94)))))))</f>
        <v>0.99</v>
      </c>
      <c r="AD1084" s="48">
        <f t="shared" si="310"/>
        <v>12.19</v>
      </c>
      <c r="AE1084" s="48">
        <f t="shared" si="311"/>
        <v>12.068099999999999</v>
      </c>
      <c r="AF1084" s="46">
        <f t="shared" si="312"/>
        <v>120</v>
      </c>
      <c r="AG1084" s="128" t="s">
        <v>3453</v>
      </c>
      <c r="AH1084" s="128" t="s">
        <v>3451</v>
      </c>
      <c r="AI1084" s="128" t="s">
        <v>3454</v>
      </c>
      <c r="AJ1084" s="128" t="s">
        <v>3452</v>
      </c>
      <c r="AK1084" s="128" t="s">
        <v>3455</v>
      </c>
      <c r="AL1084" s="128" t="s">
        <v>3457</v>
      </c>
      <c r="AM1084" s="128" t="s">
        <v>3456</v>
      </c>
      <c r="AN1084" s="128" t="s">
        <v>3460</v>
      </c>
      <c r="AO1084" s="128" t="s">
        <v>3459</v>
      </c>
      <c r="AP1084" s="128" t="s">
        <v>3458</v>
      </c>
      <c r="AQ1084" s="191"/>
    </row>
    <row r="1085" spans="1:43" s="16" customFormat="1" ht="27.75">
      <c r="A1085" s="43">
        <v>1078</v>
      </c>
      <c r="B1085" s="37" t="s">
        <v>2691</v>
      </c>
      <c r="C1085" s="37" t="s">
        <v>2692</v>
      </c>
      <c r="D1085" s="38" t="s">
        <v>2693</v>
      </c>
      <c r="E1085" s="38">
        <v>27</v>
      </c>
      <c r="F1085" s="48">
        <v>10.64</v>
      </c>
      <c r="G1085" s="46">
        <v>30</v>
      </c>
      <c r="H1085" s="46" t="s">
        <v>3373</v>
      </c>
      <c r="I1085" s="48">
        <v>10.78</v>
      </c>
      <c r="J1085" s="46">
        <v>30</v>
      </c>
      <c r="K1085" s="46" t="s">
        <v>3373</v>
      </c>
      <c r="L1085" s="84">
        <f t="shared" si="299"/>
        <v>10.71</v>
      </c>
      <c r="M1085" s="38">
        <f t="shared" si="300"/>
        <v>60</v>
      </c>
      <c r="N1085" s="38">
        <f t="shared" si="301"/>
        <v>2</v>
      </c>
      <c r="O1085" s="38">
        <f t="shared" si="302"/>
        <v>0</v>
      </c>
      <c r="P1085" s="48">
        <v>9.69</v>
      </c>
      <c r="Q1085" s="46">
        <v>12</v>
      </c>
      <c r="R1085" s="46" t="s">
        <v>3373</v>
      </c>
      <c r="S1085" s="48">
        <v>11.72</v>
      </c>
      <c r="T1085" s="46">
        <v>30</v>
      </c>
      <c r="U1085" s="46" t="s">
        <v>3372</v>
      </c>
      <c r="V1085" s="48">
        <f t="shared" si="303"/>
        <v>10.705</v>
      </c>
      <c r="W1085" s="46">
        <f t="shared" si="304"/>
        <v>60</v>
      </c>
      <c r="X1085" s="46">
        <f t="shared" si="305"/>
        <v>1</v>
      </c>
      <c r="Y1085" s="46">
        <f t="shared" si="306"/>
        <v>1</v>
      </c>
      <c r="Z1085" s="46">
        <f t="shared" si="307"/>
        <v>3</v>
      </c>
      <c r="AA1085" s="46">
        <f t="shared" si="308"/>
        <v>1</v>
      </c>
      <c r="AB1085" s="46">
        <f t="shared" si="309"/>
        <v>4</v>
      </c>
      <c r="AC1085" s="48">
        <f>IF(AB1085=0,0.93,IF(AB1085=1,0.92,IF(AB1085=2,0.91,IF(AB1085=3,0.9,IF(AB1085=4,0.89,IF(AB1085=5,0.88,IF(AB1085=6,0.87)))))))</f>
        <v>0.89</v>
      </c>
      <c r="AD1085" s="48">
        <f t="shared" si="310"/>
        <v>10.7075</v>
      </c>
      <c r="AE1085" s="48">
        <f t="shared" si="311"/>
        <v>9.5296749999999992</v>
      </c>
      <c r="AF1085" s="46">
        <f t="shared" si="312"/>
        <v>120</v>
      </c>
      <c r="AG1085" s="128" t="s">
        <v>3452</v>
      </c>
      <c r="AH1085" s="128" t="s">
        <v>3453</v>
      </c>
      <c r="AI1085" s="128" t="s">
        <v>3451</v>
      </c>
      <c r="AJ1085" s="128" t="s">
        <v>3454</v>
      </c>
      <c r="AK1085" s="128" t="s">
        <v>3455</v>
      </c>
      <c r="AL1085" s="128" t="s">
        <v>3457</v>
      </c>
      <c r="AM1085" s="128" t="s">
        <v>3456</v>
      </c>
      <c r="AN1085" s="128" t="s">
        <v>3460</v>
      </c>
      <c r="AO1085" s="128" t="s">
        <v>3458</v>
      </c>
      <c r="AP1085" s="128" t="s">
        <v>3459</v>
      </c>
      <c r="AQ1085" s="191"/>
    </row>
    <row r="1086" spans="1:43" s="16" customFormat="1" ht="27.75">
      <c r="A1086" s="43">
        <v>1079</v>
      </c>
      <c r="B1086" s="37" t="s">
        <v>2694</v>
      </c>
      <c r="C1086" s="37" t="s">
        <v>2695</v>
      </c>
      <c r="D1086" s="38" t="s">
        <v>2696</v>
      </c>
      <c r="E1086" s="38">
        <v>27</v>
      </c>
      <c r="F1086" s="48">
        <v>10.72</v>
      </c>
      <c r="G1086" s="46">
        <v>30</v>
      </c>
      <c r="H1086" s="46" t="s">
        <v>3372</v>
      </c>
      <c r="I1086" s="48">
        <v>10.53</v>
      </c>
      <c r="J1086" s="46">
        <v>30</v>
      </c>
      <c r="K1086" s="46" t="s">
        <v>3373</v>
      </c>
      <c r="L1086" s="84">
        <f t="shared" si="299"/>
        <v>10.625</v>
      </c>
      <c r="M1086" s="38">
        <f t="shared" si="300"/>
        <v>60</v>
      </c>
      <c r="N1086" s="38">
        <f t="shared" si="301"/>
        <v>1</v>
      </c>
      <c r="O1086" s="38">
        <f t="shared" si="302"/>
        <v>0</v>
      </c>
      <c r="P1086" s="48">
        <v>10.52</v>
      </c>
      <c r="Q1086" s="46">
        <v>30</v>
      </c>
      <c r="R1086" s="46" t="s">
        <v>3372</v>
      </c>
      <c r="S1086" s="48">
        <v>10.68</v>
      </c>
      <c r="T1086" s="46">
        <v>30</v>
      </c>
      <c r="U1086" s="46" t="s">
        <v>3372</v>
      </c>
      <c r="V1086" s="48">
        <f t="shared" si="303"/>
        <v>10.6</v>
      </c>
      <c r="W1086" s="46">
        <f t="shared" si="304"/>
        <v>60</v>
      </c>
      <c r="X1086" s="46">
        <f t="shared" si="305"/>
        <v>0</v>
      </c>
      <c r="Y1086" s="46">
        <f t="shared" si="306"/>
        <v>0</v>
      </c>
      <c r="Z1086" s="46">
        <f t="shared" si="307"/>
        <v>1</v>
      </c>
      <c r="AA1086" s="46">
        <f t="shared" si="308"/>
        <v>0</v>
      </c>
      <c r="AB1086" s="46">
        <f t="shared" si="309"/>
        <v>1</v>
      </c>
      <c r="AC1086" s="48">
        <f>IF(AB1086=0,0.86,IF(AB1086=1,0.85,IF(AB1086=2,0.84,IF(AB1086=3,0.83,IF(AB1086=4,0.82,IF(AB1086=5,0.81,IF(AB1086=6,0.8)))))))</f>
        <v>0.85</v>
      </c>
      <c r="AD1086" s="48">
        <f t="shared" si="310"/>
        <v>10.612500000000001</v>
      </c>
      <c r="AE1086" s="48">
        <f t="shared" si="311"/>
        <v>9.0206250000000008</v>
      </c>
      <c r="AF1086" s="46">
        <f t="shared" si="312"/>
        <v>120</v>
      </c>
      <c r="AG1086" s="128" t="s">
        <v>3457</v>
      </c>
      <c r="AH1086" s="128" t="s">
        <v>3452</v>
      </c>
      <c r="AI1086" s="128" t="s">
        <v>3454</v>
      </c>
      <c r="AJ1086" s="128" t="s">
        <v>3453</v>
      </c>
      <c r="AK1086" s="128" t="s">
        <v>3451</v>
      </c>
      <c r="AL1086" s="128" t="s">
        <v>3456</v>
      </c>
      <c r="AM1086" s="128" t="s">
        <v>3455</v>
      </c>
      <c r="AN1086" s="128" t="s">
        <v>3458</v>
      </c>
      <c r="AO1086" s="128" t="s">
        <v>3460</v>
      </c>
      <c r="AP1086" s="128" t="s">
        <v>3459</v>
      </c>
      <c r="AQ1086" s="191"/>
    </row>
    <row r="1087" spans="1:43" s="16" customFormat="1" ht="27.75">
      <c r="A1087" s="43">
        <v>1080</v>
      </c>
      <c r="B1087" s="37" t="s">
        <v>2697</v>
      </c>
      <c r="C1087" s="37" t="s">
        <v>2698</v>
      </c>
      <c r="D1087" s="38" t="s">
        <v>2699</v>
      </c>
      <c r="E1087" s="38">
        <v>27</v>
      </c>
      <c r="F1087" s="48">
        <v>11.32</v>
      </c>
      <c r="G1087" s="46">
        <v>30</v>
      </c>
      <c r="H1087" s="46" t="s">
        <v>3372</v>
      </c>
      <c r="I1087" s="48">
        <v>10</v>
      </c>
      <c r="J1087" s="46">
        <v>30</v>
      </c>
      <c r="K1087" s="46" t="s">
        <v>3372</v>
      </c>
      <c r="L1087" s="84">
        <f t="shared" si="299"/>
        <v>10.66</v>
      </c>
      <c r="M1087" s="38">
        <f t="shared" si="300"/>
        <v>60</v>
      </c>
      <c r="N1087" s="38">
        <f t="shared" si="301"/>
        <v>0</v>
      </c>
      <c r="O1087" s="38">
        <f t="shared" si="302"/>
        <v>0</v>
      </c>
      <c r="P1087" s="48">
        <v>9.36</v>
      </c>
      <c r="Q1087" s="46">
        <v>12</v>
      </c>
      <c r="R1087" s="46" t="s">
        <v>3373</v>
      </c>
      <c r="S1087" s="48">
        <v>12.57</v>
      </c>
      <c r="T1087" s="46">
        <v>30</v>
      </c>
      <c r="U1087" s="46" t="s">
        <v>3372</v>
      </c>
      <c r="V1087" s="48">
        <f t="shared" si="303"/>
        <v>10.965</v>
      </c>
      <c r="W1087" s="46">
        <f t="shared" si="304"/>
        <v>60</v>
      </c>
      <c r="X1087" s="46">
        <f t="shared" si="305"/>
        <v>1</v>
      </c>
      <c r="Y1087" s="46">
        <f t="shared" si="306"/>
        <v>1</v>
      </c>
      <c r="Z1087" s="46">
        <f t="shared" si="307"/>
        <v>1</v>
      </c>
      <c r="AA1087" s="46">
        <f t="shared" si="308"/>
        <v>1</v>
      </c>
      <c r="AB1087" s="46">
        <f t="shared" si="309"/>
        <v>2</v>
      </c>
      <c r="AC1087" s="48">
        <f>IF(AB1087=0,0.93,IF(AB1087=1,0.92,IF(AB1087=2,0.91,IF(AB1087=3,0.9,IF(AB1087=4,0.89,IF(AB1087=5,0.88,IF(AB1087=6,0.87)))))))</f>
        <v>0.91</v>
      </c>
      <c r="AD1087" s="48">
        <f t="shared" si="310"/>
        <v>10.8125</v>
      </c>
      <c r="AE1087" s="48">
        <f t="shared" si="311"/>
        <v>9.8393750000000004</v>
      </c>
      <c r="AF1087" s="46">
        <f t="shared" si="312"/>
        <v>120</v>
      </c>
      <c r="AG1087" s="128" t="s">
        <v>3457</v>
      </c>
      <c r="AH1087" s="128" t="s">
        <v>3451</v>
      </c>
      <c r="AI1087" s="128" t="s">
        <v>3453</v>
      </c>
      <c r="AJ1087" s="130" t="s">
        <v>3456</v>
      </c>
      <c r="AK1087" s="128" t="s">
        <v>3454</v>
      </c>
      <c r="AL1087" s="128" t="s">
        <v>3452</v>
      </c>
      <c r="AM1087" s="128" t="s">
        <v>3455</v>
      </c>
      <c r="AN1087" s="128" t="s">
        <v>3460</v>
      </c>
      <c r="AO1087" s="128" t="s">
        <v>3459</v>
      </c>
      <c r="AP1087" s="128" t="s">
        <v>3458</v>
      </c>
      <c r="AQ1087" s="191"/>
    </row>
    <row r="1088" spans="1:43" s="16" customFormat="1" ht="27.75">
      <c r="A1088" s="43">
        <v>1081</v>
      </c>
      <c r="B1088" s="37" t="s">
        <v>2700</v>
      </c>
      <c r="C1088" s="37" t="s">
        <v>2701</v>
      </c>
      <c r="D1088" s="38" t="s">
        <v>2702</v>
      </c>
      <c r="E1088" s="38">
        <v>27</v>
      </c>
      <c r="F1088" s="48">
        <v>10.85</v>
      </c>
      <c r="G1088" s="46">
        <v>30</v>
      </c>
      <c r="H1088" s="46" t="s">
        <v>3372</v>
      </c>
      <c r="I1088" s="48">
        <v>10.02</v>
      </c>
      <c r="J1088" s="46">
        <v>30</v>
      </c>
      <c r="K1088" s="46" t="s">
        <v>3373</v>
      </c>
      <c r="L1088" s="84">
        <f t="shared" si="299"/>
        <v>10.434999999999999</v>
      </c>
      <c r="M1088" s="38">
        <f t="shared" si="300"/>
        <v>60</v>
      </c>
      <c r="N1088" s="38">
        <f t="shared" si="301"/>
        <v>1</v>
      </c>
      <c r="O1088" s="38">
        <f t="shared" si="302"/>
        <v>0</v>
      </c>
      <c r="P1088" s="48">
        <v>11.17</v>
      </c>
      <c r="Q1088" s="46">
        <v>30</v>
      </c>
      <c r="R1088" s="46" t="s">
        <v>3372</v>
      </c>
      <c r="S1088" s="48">
        <v>14.3</v>
      </c>
      <c r="T1088" s="46">
        <v>30</v>
      </c>
      <c r="U1088" s="46" t="s">
        <v>3372</v>
      </c>
      <c r="V1088" s="48">
        <f t="shared" si="303"/>
        <v>12.734999999999999</v>
      </c>
      <c r="W1088" s="46">
        <f t="shared" si="304"/>
        <v>60</v>
      </c>
      <c r="X1088" s="46">
        <f t="shared" si="305"/>
        <v>0</v>
      </c>
      <c r="Y1088" s="46">
        <f t="shared" si="306"/>
        <v>0</v>
      </c>
      <c r="Z1088" s="46">
        <f t="shared" si="307"/>
        <v>1</v>
      </c>
      <c r="AA1088" s="46">
        <f t="shared" si="308"/>
        <v>0</v>
      </c>
      <c r="AB1088" s="46">
        <f t="shared" si="309"/>
        <v>1</v>
      </c>
      <c r="AC1088" s="48">
        <f>IF(AB1088=0,0.93,IF(AB1088=1,0.92,IF(AB1088=2,0.91,IF(AB1088=3,0.9,IF(AB1088=4,0.89,IF(AB1088=5,0.88,IF(AB1088=6,0.87)))))))</f>
        <v>0.92</v>
      </c>
      <c r="AD1088" s="48">
        <f t="shared" si="310"/>
        <v>11.584999999999999</v>
      </c>
      <c r="AE1088" s="48">
        <f t="shared" si="311"/>
        <v>10.658199999999999</v>
      </c>
      <c r="AF1088" s="46">
        <f t="shared" si="312"/>
        <v>120</v>
      </c>
      <c r="AG1088" s="128" t="s">
        <v>3451</v>
      </c>
      <c r="AH1088" s="128" t="s">
        <v>3453</v>
      </c>
      <c r="AI1088" s="128" t="s">
        <v>3452</v>
      </c>
      <c r="AJ1088" s="128" t="s">
        <v>3454</v>
      </c>
      <c r="AK1088" s="128" t="s">
        <v>3455</v>
      </c>
      <c r="AL1088" s="128" t="s">
        <v>3460</v>
      </c>
      <c r="AM1088" s="130" t="s">
        <v>3456</v>
      </c>
      <c r="AN1088" s="128" t="s">
        <v>3457</v>
      </c>
      <c r="AO1088" s="128" t="s">
        <v>3459</v>
      </c>
      <c r="AP1088" s="128" t="s">
        <v>3458</v>
      </c>
      <c r="AQ1088" s="191"/>
    </row>
    <row r="1089" spans="1:43" s="16" customFormat="1" ht="27.75">
      <c r="A1089" s="43">
        <v>1082</v>
      </c>
      <c r="B1089" s="37" t="s">
        <v>2703</v>
      </c>
      <c r="C1089" s="37" t="s">
        <v>2704</v>
      </c>
      <c r="D1089" s="38" t="s">
        <v>2705</v>
      </c>
      <c r="E1089" s="38">
        <v>27</v>
      </c>
      <c r="F1089" s="48">
        <v>10.92</v>
      </c>
      <c r="G1089" s="46">
        <v>30</v>
      </c>
      <c r="H1089" s="46" t="s">
        <v>3372</v>
      </c>
      <c r="I1089" s="48">
        <v>10.28</v>
      </c>
      <c r="J1089" s="46">
        <v>30</v>
      </c>
      <c r="K1089" s="46" t="s">
        <v>3372</v>
      </c>
      <c r="L1089" s="84">
        <f t="shared" si="299"/>
        <v>10.6</v>
      </c>
      <c r="M1089" s="38">
        <f t="shared" si="300"/>
        <v>60</v>
      </c>
      <c r="N1089" s="38">
        <f t="shared" si="301"/>
        <v>0</v>
      </c>
      <c r="O1089" s="38">
        <f t="shared" si="302"/>
        <v>0</v>
      </c>
      <c r="P1089" s="48">
        <v>11.47</v>
      </c>
      <c r="Q1089" s="46">
        <v>30</v>
      </c>
      <c r="R1089" s="46" t="s">
        <v>3372</v>
      </c>
      <c r="S1089" s="48">
        <v>14.48</v>
      </c>
      <c r="T1089" s="46">
        <v>30</v>
      </c>
      <c r="U1089" s="46" t="s">
        <v>3372</v>
      </c>
      <c r="V1089" s="48">
        <f t="shared" si="303"/>
        <v>12.975000000000001</v>
      </c>
      <c r="W1089" s="46">
        <f t="shared" si="304"/>
        <v>60</v>
      </c>
      <c r="X1089" s="46">
        <f t="shared" si="305"/>
        <v>0</v>
      </c>
      <c r="Y1089" s="46">
        <f t="shared" si="306"/>
        <v>0</v>
      </c>
      <c r="Z1089" s="46">
        <f t="shared" si="307"/>
        <v>0</v>
      </c>
      <c r="AA1089" s="46">
        <f t="shared" si="308"/>
        <v>0</v>
      </c>
      <c r="AB1089" s="46">
        <f t="shared" si="309"/>
        <v>0</v>
      </c>
      <c r="AC1089" s="48">
        <f>IF(AB1089=0,0.93,IF(AB1089=1,0.92,IF(AB1089=2,0.91,IF(AB1089=3,0.9,IF(AB1089=4,0.89,IF(AB1089=5,0.88,IF(AB1089=6,0.87)))))))</f>
        <v>0.93</v>
      </c>
      <c r="AD1089" s="48">
        <f t="shared" si="310"/>
        <v>11.787500000000001</v>
      </c>
      <c r="AE1089" s="48">
        <f t="shared" si="311"/>
        <v>10.962375000000002</v>
      </c>
      <c r="AF1089" s="46">
        <f t="shared" si="312"/>
        <v>120</v>
      </c>
      <c r="AG1089" s="128" t="s">
        <v>3453</v>
      </c>
      <c r="AH1089" s="128" t="s">
        <v>3451</v>
      </c>
      <c r="AI1089" s="128" t="s">
        <v>3456</v>
      </c>
      <c r="AJ1089" s="128" t="s">
        <v>3457</v>
      </c>
      <c r="AK1089" s="128" t="s">
        <v>3454</v>
      </c>
      <c r="AL1089" s="128" t="s">
        <v>3452</v>
      </c>
      <c r="AM1089" s="128" t="s">
        <v>3460</v>
      </c>
      <c r="AN1089" s="128" t="s">
        <v>3459</v>
      </c>
      <c r="AO1089" s="128" t="s">
        <v>3455</v>
      </c>
      <c r="AP1089" s="128" t="s">
        <v>3458</v>
      </c>
      <c r="AQ1089" s="191"/>
    </row>
    <row r="1090" spans="1:43" s="16" customFormat="1" ht="27.75">
      <c r="A1090" s="43">
        <v>1083</v>
      </c>
      <c r="B1090" s="37" t="s">
        <v>2706</v>
      </c>
      <c r="C1090" s="37" t="s">
        <v>2283</v>
      </c>
      <c r="D1090" s="38" t="s">
        <v>2707</v>
      </c>
      <c r="E1090" s="38">
        <v>27</v>
      </c>
      <c r="F1090" s="48">
        <v>12.14</v>
      </c>
      <c r="G1090" s="46">
        <v>30</v>
      </c>
      <c r="H1090" s="46" t="s">
        <v>3372</v>
      </c>
      <c r="I1090" s="48">
        <v>10.91</v>
      </c>
      <c r="J1090" s="46">
        <v>30</v>
      </c>
      <c r="K1090" s="46" t="s">
        <v>3372</v>
      </c>
      <c r="L1090" s="84">
        <f t="shared" si="299"/>
        <v>11.525</v>
      </c>
      <c r="M1090" s="38">
        <f t="shared" si="300"/>
        <v>60</v>
      </c>
      <c r="N1090" s="38">
        <f t="shared" si="301"/>
        <v>0</v>
      </c>
      <c r="O1090" s="38">
        <f t="shared" si="302"/>
        <v>0</v>
      </c>
      <c r="P1090" s="48">
        <v>12.23</v>
      </c>
      <c r="Q1090" s="46">
        <v>30</v>
      </c>
      <c r="R1090" s="46" t="s">
        <v>3372</v>
      </c>
      <c r="S1090" s="48">
        <v>13.72</v>
      </c>
      <c r="T1090" s="46">
        <v>30</v>
      </c>
      <c r="U1090" s="46" t="s">
        <v>3372</v>
      </c>
      <c r="V1090" s="48">
        <f t="shared" si="303"/>
        <v>12.975000000000001</v>
      </c>
      <c r="W1090" s="46">
        <f t="shared" si="304"/>
        <v>60</v>
      </c>
      <c r="X1090" s="46">
        <f t="shared" si="305"/>
        <v>0</v>
      </c>
      <c r="Y1090" s="46">
        <f t="shared" si="306"/>
        <v>0</v>
      </c>
      <c r="Z1090" s="46">
        <f t="shared" si="307"/>
        <v>0</v>
      </c>
      <c r="AA1090" s="46">
        <f t="shared" si="308"/>
        <v>0</v>
      </c>
      <c r="AB1090" s="46">
        <f t="shared" si="309"/>
        <v>0</v>
      </c>
      <c r="AC1090" s="48">
        <f>IF(AB1090=0,1,IF(AB1090=1,0.99,IF(AB1090=2,0.98,IF(AB1090=3,0.97,IF(AB1090=4,0.96,IF(AB1090=5,0.95,IF(AB1090=6,0.94)))))))</f>
        <v>1</v>
      </c>
      <c r="AD1090" s="48">
        <f t="shared" si="310"/>
        <v>12.25</v>
      </c>
      <c r="AE1090" s="48">
        <f t="shared" si="311"/>
        <v>12.25</v>
      </c>
      <c r="AF1090" s="46">
        <f t="shared" si="312"/>
        <v>120</v>
      </c>
      <c r="AG1090" s="128" t="s">
        <v>3457</v>
      </c>
      <c r="AH1090" s="128" t="s">
        <v>3453</v>
      </c>
      <c r="AI1090" s="128" t="s">
        <v>3456</v>
      </c>
      <c r="AJ1090" s="128" t="s">
        <v>3451</v>
      </c>
      <c r="AK1090" s="128" t="s">
        <v>3452</v>
      </c>
      <c r="AL1090" s="128" t="s">
        <v>3454</v>
      </c>
      <c r="AM1090" s="128" t="s">
        <v>3459</v>
      </c>
      <c r="AN1090" s="128" t="s">
        <v>3455</v>
      </c>
      <c r="AO1090" s="128" t="s">
        <v>3458</v>
      </c>
      <c r="AP1090" s="128" t="s">
        <v>3460</v>
      </c>
      <c r="AQ1090" s="191"/>
    </row>
    <row r="1091" spans="1:43" s="16" customFormat="1" ht="27.75">
      <c r="A1091" s="43">
        <v>1084</v>
      </c>
      <c r="B1091" s="37" t="s">
        <v>2708</v>
      </c>
      <c r="C1091" s="37" t="s">
        <v>2048</v>
      </c>
      <c r="D1091" s="38" t="s">
        <v>2709</v>
      </c>
      <c r="E1091" s="38">
        <v>27</v>
      </c>
      <c r="F1091" s="48">
        <v>11.06</v>
      </c>
      <c r="G1091" s="46">
        <v>30</v>
      </c>
      <c r="H1091" s="46" t="s">
        <v>3372</v>
      </c>
      <c r="I1091" s="48">
        <v>10.56</v>
      </c>
      <c r="J1091" s="46">
        <v>30</v>
      </c>
      <c r="K1091" s="46" t="s">
        <v>3373</v>
      </c>
      <c r="L1091" s="84">
        <f t="shared" si="299"/>
        <v>10.81</v>
      </c>
      <c r="M1091" s="38">
        <f t="shared" si="300"/>
        <v>60</v>
      </c>
      <c r="N1091" s="38">
        <f t="shared" si="301"/>
        <v>1</v>
      </c>
      <c r="O1091" s="38">
        <f t="shared" si="302"/>
        <v>0</v>
      </c>
      <c r="P1091" s="48">
        <v>10.029999999999999</v>
      </c>
      <c r="Q1091" s="46">
        <v>30</v>
      </c>
      <c r="R1091" s="46" t="s">
        <v>3373</v>
      </c>
      <c r="S1091" s="48">
        <v>12.03</v>
      </c>
      <c r="T1091" s="46">
        <v>30</v>
      </c>
      <c r="U1091" s="46" t="s">
        <v>3372</v>
      </c>
      <c r="V1091" s="48">
        <f t="shared" si="303"/>
        <v>11.03</v>
      </c>
      <c r="W1091" s="46">
        <f t="shared" si="304"/>
        <v>60</v>
      </c>
      <c r="X1091" s="46">
        <f t="shared" si="305"/>
        <v>1</v>
      </c>
      <c r="Y1091" s="46">
        <f t="shared" si="306"/>
        <v>0</v>
      </c>
      <c r="Z1091" s="46">
        <f t="shared" si="307"/>
        <v>2</v>
      </c>
      <c r="AA1091" s="46">
        <f t="shared" si="308"/>
        <v>0</v>
      </c>
      <c r="AB1091" s="46">
        <f t="shared" si="309"/>
        <v>2</v>
      </c>
      <c r="AC1091" s="48">
        <f>IF(AB1091=0,1,IF(AB1091=1,0.99,IF(AB1091=2,0.98,IF(AB1091=3,0.97,IF(AB1091=4,0.96,IF(AB1091=5,0.95,IF(AB1091=6,0.94)))))))</f>
        <v>0.98</v>
      </c>
      <c r="AD1091" s="48">
        <f t="shared" si="310"/>
        <v>10.92</v>
      </c>
      <c r="AE1091" s="48">
        <f t="shared" si="311"/>
        <v>10.701599999999999</v>
      </c>
      <c r="AF1091" s="46">
        <f t="shared" si="312"/>
        <v>120</v>
      </c>
      <c r="AG1091" s="128" t="s">
        <v>3453</v>
      </c>
      <c r="AH1091" s="128" t="s">
        <v>3451</v>
      </c>
      <c r="AI1091" s="128" t="s">
        <v>3452</v>
      </c>
      <c r="AJ1091" s="128" t="s">
        <v>3456</v>
      </c>
      <c r="AK1091" s="128" t="s">
        <v>3457</v>
      </c>
      <c r="AL1091" s="128" t="s">
        <v>3460</v>
      </c>
      <c r="AM1091" s="128" t="s">
        <v>3455</v>
      </c>
      <c r="AN1091" s="128" t="s">
        <v>3454</v>
      </c>
      <c r="AO1091" s="128" t="s">
        <v>3459</v>
      </c>
      <c r="AP1091" s="128" t="s">
        <v>3458</v>
      </c>
      <c r="AQ1091" s="191"/>
    </row>
    <row r="1092" spans="1:43" s="16" customFormat="1" ht="27.75">
      <c r="A1092" s="43">
        <v>1085</v>
      </c>
      <c r="B1092" s="44" t="s">
        <v>3505</v>
      </c>
      <c r="C1092" s="44" t="s">
        <v>2283</v>
      </c>
      <c r="D1092" s="45" t="s">
        <v>2711</v>
      </c>
      <c r="E1092" s="38">
        <v>27</v>
      </c>
      <c r="F1092" s="48">
        <v>9.83</v>
      </c>
      <c r="G1092" s="46">
        <v>16</v>
      </c>
      <c r="H1092" s="46" t="s">
        <v>3373</v>
      </c>
      <c r="I1092" s="48">
        <v>10.17</v>
      </c>
      <c r="J1092" s="46">
        <v>30</v>
      </c>
      <c r="K1092" s="46" t="s">
        <v>3373</v>
      </c>
      <c r="L1092" s="84">
        <f t="shared" si="299"/>
        <v>10</v>
      </c>
      <c r="M1092" s="38">
        <f t="shared" si="300"/>
        <v>60</v>
      </c>
      <c r="N1092" s="38">
        <f t="shared" si="301"/>
        <v>2</v>
      </c>
      <c r="O1092" s="38">
        <f t="shared" si="302"/>
        <v>1</v>
      </c>
      <c r="P1092" s="48">
        <v>11.29</v>
      </c>
      <c r="Q1092" s="46">
        <v>30</v>
      </c>
      <c r="R1092" s="46" t="s">
        <v>3373</v>
      </c>
      <c r="S1092" s="48">
        <v>14.93</v>
      </c>
      <c r="T1092" s="46">
        <v>30</v>
      </c>
      <c r="U1092" s="46" t="s">
        <v>3372</v>
      </c>
      <c r="V1092" s="48">
        <f t="shared" si="303"/>
        <v>13.11</v>
      </c>
      <c r="W1092" s="46">
        <f t="shared" si="304"/>
        <v>60</v>
      </c>
      <c r="X1092" s="46">
        <f t="shared" si="305"/>
        <v>1</v>
      </c>
      <c r="Y1092" s="46">
        <f t="shared" si="306"/>
        <v>0</v>
      </c>
      <c r="Z1092" s="46">
        <f t="shared" si="307"/>
        <v>3</v>
      </c>
      <c r="AA1092" s="46">
        <f t="shared" si="308"/>
        <v>1</v>
      </c>
      <c r="AB1092" s="46">
        <f t="shared" si="309"/>
        <v>4</v>
      </c>
      <c r="AC1092" s="48">
        <f>IF(AB1092=0,1,IF(AB1092=1,0.99,IF(AB1092=2,0.98,IF(AB1092=3,0.97,IF(AB1092=4,0.96,IF(AB1092=5,0.95,IF(AB1092=6,0.94)))))))</f>
        <v>0.96</v>
      </c>
      <c r="AD1092" s="48">
        <f t="shared" si="310"/>
        <v>11.555</v>
      </c>
      <c r="AE1092" s="48">
        <f t="shared" si="311"/>
        <v>11.092799999999999</v>
      </c>
      <c r="AF1092" s="46">
        <f t="shared" si="312"/>
        <v>120</v>
      </c>
      <c r="AG1092" s="128" t="s">
        <v>3452</v>
      </c>
      <c r="AH1092" s="128" t="s">
        <v>3456</v>
      </c>
      <c r="AI1092" s="128" t="s">
        <v>3451</v>
      </c>
      <c r="AJ1092" s="128" t="s">
        <v>3453</v>
      </c>
      <c r="AK1092" s="128" t="s">
        <v>3454</v>
      </c>
      <c r="AL1092" s="128" t="s">
        <v>3455</v>
      </c>
      <c r="AM1092" s="128" t="s">
        <v>3457</v>
      </c>
      <c r="AN1092" s="128" t="s">
        <v>3460</v>
      </c>
      <c r="AO1092" s="128" t="s">
        <v>3459</v>
      </c>
      <c r="AP1092" s="128" t="s">
        <v>3458</v>
      </c>
      <c r="AQ1092" s="191"/>
    </row>
    <row r="1093" spans="1:43" s="16" customFormat="1" ht="27.75">
      <c r="A1093" s="43">
        <v>1086</v>
      </c>
      <c r="B1093" s="37" t="s">
        <v>2712</v>
      </c>
      <c r="C1093" s="37" t="s">
        <v>2713</v>
      </c>
      <c r="D1093" s="45" t="s">
        <v>2714</v>
      </c>
      <c r="E1093" s="38">
        <v>27</v>
      </c>
      <c r="F1093" s="48">
        <v>10.15</v>
      </c>
      <c r="G1093" s="46">
        <v>30</v>
      </c>
      <c r="H1093" s="46" t="s">
        <v>3373</v>
      </c>
      <c r="I1093" s="48">
        <v>10.01</v>
      </c>
      <c r="J1093" s="46">
        <v>30</v>
      </c>
      <c r="K1093" s="46" t="s">
        <v>3372</v>
      </c>
      <c r="L1093" s="84">
        <f t="shared" si="299"/>
        <v>10.08</v>
      </c>
      <c r="M1093" s="38">
        <f t="shared" si="300"/>
        <v>60</v>
      </c>
      <c r="N1093" s="38">
        <f t="shared" si="301"/>
        <v>1</v>
      </c>
      <c r="O1093" s="38">
        <f t="shared" si="302"/>
        <v>0</v>
      </c>
      <c r="P1093" s="48">
        <v>8.9600000000000009</v>
      </c>
      <c r="Q1093" s="46">
        <v>12</v>
      </c>
      <c r="R1093" s="46" t="s">
        <v>3373</v>
      </c>
      <c r="S1093" s="48">
        <v>11.18</v>
      </c>
      <c r="T1093" s="46">
        <v>30</v>
      </c>
      <c r="U1093" s="46" t="s">
        <v>3373</v>
      </c>
      <c r="V1093" s="48">
        <f t="shared" si="303"/>
        <v>10.07</v>
      </c>
      <c r="W1093" s="46">
        <f t="shared" si="304"/>
        <v>60</v>
      </c>
      <c r="X1093" s="46">
        <f t="shared" si="305"/>
        <v>2</v>
      </c>
      <c r="Y1093" s="46">
        <f t="shared" si="306"/>
        <v>1</v>
      </c>
      <c r="Z1093" s="46">
        <f t="shared" si="307"/>
        <v>3</v>
      </c>
      <c r="AA1093" s="46">
        <f t="shared" si="308"/>
        <v>1</v>
      </c>
      <c r="AB1093" s="46">
        <f t="shared" si="309"/>
        <v>4</v>
      </c>
      <c r="AC1093" s="48">
        <f>IF(AB1093=0,0.93,IF(AB1093=1,0.92,IF(AB1093=2,0.91,IF(AB1093=3,0.9,IF(AB1093=4,0.89,IF(AB1093=5,0.88,IF(AB1093=6,0.87)))))))</f>
        <v>0.89</v>
      </c>
      <c r="AD1093" s="48">
        <f t="shared" si="310"/>
        <v>10.074999999999999</v>
      </c>
      <c r="AE1093" s="48">
        <f t="shared" si="311"/>
        <v>8.9667499999999993</v>
      </c>
      <c r="AF1093" s="46">
        <f t="shared" si="312"/>
        <v>120</v>
      </c>
      <c r="AG1093" s="128" t="s">
        <v>3457</v>
      </c>
      <c r="AH1093" s="128" t="s">
        <v>3456</v>
      </c>
      <c r="AI1093" s="128" t="s">
        <v>3452</v>
      </c>
      <c r="AJ1093" s="128" t="s">
        <v>3453</v>
      </c>
      <c r="AK1093" s="128" t="s">
        <v>3454</v>
      </c>
      <c r="AL1093" s="128" t="s">
        <v>3455</v>
      </c>
      <c r="AM1093" s="128" t="s">
        <v>3460</v>
      </c>
      <c r="AN1093" s="128" t="s">
        <v>3451</v>
      </c>
      <c r="AO1093" s="128" t="s">
        <v>3459</v>
      </c>
      <c r="AP1093" s="128" t="s">
        <v>3458</v>
      </c>
      <c r="AQ1093" s="191"/>
    </row>
    <row r="1094" spans="1:43" s="16" customFormat="1" ht="27.75">
      <c r="A1094" s="43">
        <v>1087</v>
      </c>
      <c r="B1094" s="44" t="s">
        <v>2715</v>
      </c>
      <c r="C1094" s="44" t="s">
        <v>568</v>
      </c>
      <c r="D1094" s="45" t="s">
        <v>2716</v>
      </c>
      <c r="E1094" s="38">
        <v>28</v>
      </c>
      <c r="F1094" s="48">
        <v>9.07</v>
      </c>
      <c r="G1094" s="46">
        <v>11</v>
      </c>
      <c r="H1094" s="46" t="s">
        <v>3373</v>
      </c>
      <c r="I1094" s="48">
        <v>10.93</v>
      </c>
      <c r="J1094" s="46">
        <v>30</v>
      </c>
      <c r="K1094" s="46" t="s">
        <v>3373</v>
      </c>
      <c r="L1094" s="84">
        <f t="shared" si="299"/>
        <v>10</v>
      </c>
      <c r="M1094" s="38">
        <f t="shared" si="300"/>
        <v>60</v>
      </c>
      <c r="N1094" s="38">
        <f t="shared" si="301"/>
        <v>2</v>
      </c>
      <c r="O1094" s="38">
        <f t="shared" si="302"/>
        <v>1</v>
      </c>
      <c r="P1094" s="48">
        <v>12.54</v>
      </c>
      <c r="Q1094" s="46">
        <v>30</v>
      </c>
      <c r="R1094" s="46" t="s">
        <v>3372</v>
      </c>
      <c r="S1094" s="48">
        <v>13.52</v>
      </c>
      <c r="T1094" s="46">
        <v>30</v>
      </c>
      <c r="U1094" s="46" t="s">
        <v>3372</v>
      </c>
      <c r="V1094" s="48">
        <f t="shared" si="303"/>
        <v>13.03</v>
      </c>
      <c r="W1094" s="46">
        <f t="shared" si="304"/>
        <v>60</v>
      </c>
      <c r="X1094" s="46">
        <f t="shared" si="305"/>
        <v>0</v>
      </c>
      <c r="Y1094" s="46">
        <f t="shared" si="306"/>
        <v>0</v>
      </c>
      <c r="Z1094" s="46">
        <f t="shared" si="307"/>
        <v>2</v>
      </c>
      <c r="AA1094" s="46">
        <f t="shared" si="308"/>
        <v>1</v>
      </c>
      <c r="AB1094" s="46">
        <f t="shared" si="309"/>
        <v>3</v>
      </c>
      <c r="AC1094" s="48">
        <f>IF(AB1094=0,1,IF(AB1094=1,0.99,IF(AB1094=2,0.98,IF(AB1094=3,0.97,IF(AB1094=4,0.96,IF(AB1094=5,0.95,IF(AB1094=6,0.94)))))))</f>
        <v>0.97</v>
      </c>
      <c r="AD1094" s="48">
        <f t="shared" si="310"/>
        <v>11.515000000000001</v>
      </c>
      <c r="AE1094" s="48">
        <f t="shared" si="311"/>
        <v>11.169550000000001</v>
      </c>
      <c r="AF1094" s="46">
        <f t="shared" si="312"/>
        <v>120</v>
      </c>
      <c r="AG1094" s="128" t="s">
        <v>3451</v>
      </c>
      <c r="AH1094" s="128" t="s">
        <v>3452</v>
      </c>
      <c r="AI1094" s="128" t="s">
        <v>3456</v>
      </c>
      <c r="AJ1094" s="128" t="s">
        <v>3454</v>
      </c>
      <c r="AK1094" s="128" t="s">
        <v>3457</v>
      </c>
      <c r="AL1094" s="128" t="s">
        <v>3455</v>
      </c>
      <c r="AM1094" s="128" t="s">
        <v>3460</v>
      </c>
      <c r="AN1094" s="128" t="s">
        <v>3453</v>
      </c>
      <c r="AO1094" s="128" t="s">
        <v>3458</v>
      </c>
      <c r="AP1094" s="128" t="s">
        <v>3459</v>
      </c>
      <c r="AQ1094" s="191"/>
    </row>
    <row r="1095" spans="1:43" s="16" customFormat="1" ht="27.75">
      <c r="A1095" s="43">
        <v>1088</v>
      </c>
      <c r="B1095" s="37" t="s">
        <v>2100</v>
      </c>
      <c r="C1095" s="37" t="s">
        <v>2717</v>
      </c>
      <c r="D1095" s="38" t="s">
        <v>2718</v>
      </c>
      <c r="E1095" s="38">
        <v>28</v>
      </c>
      <c r="F1095" s="48">
        <v>16.29</v>
      </c>
      <c r="G1095" s="46">
        <v>30</v>
      </c>
      <c r="H1095" s="46" t="s">
        <v>3372</v>
      </c>
      <c r="I1095" s="48">
        <v>14.49</v>
      </c>
      <c r="J1095" s="46">
        <v>30</v>
      </c>
      <c r="K1095" s="46" t="s">
        <v>3372</v>
      </c>
      <c r="L1095" s="84">
        <f t="shared" si="299"/>
        <v>15.39</v>
      </c>
      <c r="M1095" s="38">
        <f t="shared" si="300"/>
        <v>60</v>
      </c>
      <c r="N1095" s="38">
        <f t="shared" si="301"/>
        <v>0</v>
      </c>
      <c r="O1095" s="38">
        <f t="shared" si="302"/>
        <v>0</v>
      </c>
      <c r="P1095" s="48">
        <v>16.18</v>
      </c>
      <c r="Q1095" s="46">
        <v>30</v>
      </c>
      <c r="R1095" s="46" t="s">
        <v>3372</v>
      </c>
      <c r="S1095" s="48">
        <v>16.27</v>
      </c>
      <c r="T1095" s="46">
        <v>30</v>
      </c>
      <c r="U1095" s="46" t="s">
        <v>3372</v>
      </c>
      <c r="V1095" s="48">
        <f t="shared" si="303"/>
        <v>16.225000000000001</v>
      </c>
      <c r="W1095" s="46">
        <f t="shared" si="304"/>
        <v>60</v>
      </c>
      <c r="X1095" s="46">
        <f t="shared" si="305"/>
        <v>0</v>
      </c>
      <c r="Y1095" s="46">
        <f t="shared" si="306"/>
        <v>0</v>
      </c>
      <c r="Z1095" s="46">
        <f t="shared" si="307"/>
        <v>0</v>
      </c>
      <c r="AA1095" s="46">
        <f t="shared" si="308"/>
        <v>0</v>
      </c>
      <c r="AB1095" s="46">
        <f t="shared" si="309"/>
        <v>0</v>
      </c>
      <c r="AC1095" s="48">
        <f>IF(AB1095=0,0.93,IF(AB1095=1,0.92,IF(AB1095=2,0.91,IF(AB1095=3,0.9,IF(AB1095=4,0.89,IF(AB1095=5,0.88,IF(AB1095=6,0.87)))))))</f>
        <v>0.93</v>
      </c>
      <c r="AD1095" s="48">
        <f t="shared" si="310"/>
        <v>15.807500000000001</v>
      </c>
      <c r="AE1095" s="48">
        <f t="shared" si="311"/>
        <v>14.700975000000001</v>
      </c>
      <c r="AF1095" s="46">
        <f t="shared" si="312"/>
        <v>120</v>
      </c>
      <c r="AG1095" s="128" t="s">
        <v>3453</v>
      </c>
      <c r="AH1095" s="128" t="s">
        <v>3451</v>
      </c>
      <c r="AI1095" s="128" t="s">
        <v>3454</v>
      </c>
      <c r="AJ1095" s="128" t="s">
        <v>3452</v>
      </c>
      <c r="AK1095" s="128" t="s">
        <v>3455</v>
      </c>
      <c r="AL1095" s="128" t="s">
        <v>3457</v>
      </c>
      <c r="AM1095" s="128" t="s">
        <v>3456</v>
      </c>
      <c r="AN1095" s="128" t="s">
        <v>3460</v>
      </c>
      <c r="AO1095" s="128" t="s">
        <v>3459</v>
      </c>
      <c r="AP1095" s="128" t="s">
        <v>3458</v>
      </c>
      <c r="AQ1095" s="191"/>
    </row>
    <row r="1096" spans="1:43" s="16" customFormat="1" ht="27.75">
      <c r="A1096" s="43">
        <v>1089</v>
      </c>
      <c r="B1096" s="44" t="s">
        <v>435</v>
      </c>
      <c r="C1096" s="44" t="s">
        <v>698</v>
      </c>
      <c r="D1096" s="45" t="s">
        <v>2719</v>
      </c>
      <c r="E1096" s="38">
        <v>28</v>
      </c>
      <c r="F1096" s="48">
        <v>10</v>
      </c>
      <c r="G1096" s="46">
        <v>30</v>
      </c>
      <c r="H1096" s="46" t="s">
        <v>3373</v>
      </c>
      <c r="I1096" s="48">
        <v>10</v>
      </c>
      <c r="J1096" s="46">
        <v>30</v>
      </c>
      <c r="K1096" s="46" t="s">
        <v>3373</v>
      </c>
      <c r="L1096" s="84">
        <f t="shared" si="299"/>
        <v>10</v>
      </c>
      <c r="M1096" s="38">
        <f t="shared" si="300"/>
        <v>60</v>
      </c>
      <c r="N1096" s="38">
        <f t="shared" si="301"/>
        <v>2</v>
      </c>
      <c r="O1096" s="38">
        <f t="shared" si="302"/>
        <v>0</v>
      </c>
      <c r="P1096" s="48">
        <v>10.4</v>
      </c>
      <c r="Q1096" s="46">
        <v>30</v>
      </c>
      <c r="R1096" s="46" t="s">
        <v>3373</v>
      </c>
      <c r="S1096" s="48">
        <v>11.48</v>
      </c>
      <c r="T1096" s="46">
        <v>30</v>
      </c>
      <c r="U1096" s="46" t="s">
        <v>3372</v>
      </c>
      <c r="V1096" s="48">
        <f t="shared" si="303"/>
        <v>10.940000000000001</v>
      </c>
      <c r="W1096" s="46">
        <f t="shared" si="304"/>
        <v>60</v>
      </c>
      <c r="X1096" s="46">
        <f t="shared" si="305"/>
        <v>1</v>
      </c>
      <c r="Y1096" s="46">
        <f t="shared" si="306"/>
        <v>0</v>
      </c>
      <c r="Z1096" s="46">
        <f t="shared" si="307"/>
        <v>3</v>
      </c>
      <c r="AA1096" s="46">
        <f t="shared" si="308"/>
        <v>0</v>
      </c>
      <c r="AB1096" s="46">
        <f t="shared" si="309"/>
        <v>3</v>
      </c>
      <c r="AC1096" s="48">
        <f>IF(AB1096=0,1,IF(AB1096=1,0.99,IF(AB1096=2,0.98,IF(AB1096=3,0.97,IF(AB1096=4,0.96,IF(AB1096=5,0.95,IF(AB1096=6,0.94)))))))</f>
        <v>0.97</v>
      </c>
      <c r="AD1096" s="48">
        <f t="shared" si="310"/>
        <v>10.47</v>
      </c>
      <c r="AE1096" s="48">
        <f t="shared" si="311"/>
        <v>10.155900000000001</v>
      </c>
      <c r="AF1096" s="46">
        <f t="shared" si="312"/>
        <v>120</v>
      </c>
      <c r="AG1096" s="128" t="s">
        <v>3456</v>
      </c>
      <c r="AH1096" s="128" t="s">
        <v>3452</v>
      </c>
      <c r="AI1096" s="128" t="s">
        <v>3453</v>
      </c>
      <c r="AJ1096" s="128" t="s">
        <v>3455</v>
      </c>
      <c r="AK1096" s="128" t="s">
        <v>3457</v>
      </c>
      <c r="AL1096" s="128" t="s">
        <v>3460</v>
      </c>
      <c r="AM1096" s="128" t="s">
        <v>3458</v>
      </c>
      <c r="AN1096" s="128" t="s">
        <v>3459</v>
      </c>
      <c r="AO1096" s="128" t="s">
        <v>3451</v>
      </c>
      <c r="AP1096" s="128" t="s">
        <v>3454</v>
      </c>
      <c r="AQ1096" s="191"/>
    </row>
    <row r="1097" spans="1:43" s="16" customFormat="1" ht="27.75">
      <c r="A1097" s="43">
        <v>1090</v>
      </c>
      <c r="B1097" s="44" t="s">
        <v>1065</v>
      </c>
      <c r="C1097" s="44" t="s">
        <v>59</v>
      </c>
      <c r="D1097" s="45" t="s">
        <v>2720</v>
      </c>
      <c r="E1097" s="38">
        <v>28</v>
      </c>
      <c r="F1097" s="48">
        <v>11.31</v>
      </c>
      <c r="G1097" s="46">
        <v>30</v>
      </c>
      <c r="H1097" s="46" t="s">
        <v>3373</v>
      </c>
      <c r="I1097" s="48">
        <v>9.6</v>
      </c>
      <c r="J1097" s="46">
        <v>18</v>
      </c>
      <c r="K1097" s="46" t="s">
        <v>3372</v>
      </c>
      <c r="L1097" s="84">
        <f t="shared" si="299"/>
        <v>10.455</v>
      </c>
      <c r="M1097" s="38">
        <f t="shared" si="300"/>
        <v>60</v>
      </c>
      <c r="N1097" s="38">
        <f t="shared" si="301"/>
        <v>1</v>
      </c>
      <c r="O1097" s="38">
        <f t="shared" si="302"/>
        <v>1</v>
      </c>
      <c r="P1097" s="48">
        <v>10.35</v>
      </c>
      <c r="Q1097" s="46">
        <v>30</v>
      </c>
      <c r="R1097" s="46" t="s">
        <v>3372</v>
      </c>
      <c r="S1097" s="48">
        <v>12.88</v>
      </c>
      <c r="T1097" s="46">
        <v>30</v>
      </c>
      <c r="U1097" s="46" t="s">
        <v>3372</v>
      </c>
      <c r="V1097" s="48">
        <f t="shared" si="303"/>
        <v>11.615</v>
      </c>
      <c r="W1097" s="46">
        <f t="shared" si="304"/>
        <v>60</v>
      </c>
      <c r="X1097" s="46">
        <f t="shared" si="305"/>
        <v>0</v>
      </c>
      <c r="Y1097" s="46">
        <f t="shared" si="306"/>
        <v>0</v>
      </c>
      <c r="Z1097" s="46">
        <f t="shared" si="307"/>
        <v>1</v>
      </c>
      <c r="AA1097" s="46">
        <f t="shared" si="308"/>
        <v>1</v>
      </c>
      <c r="AB1097" s="46">
        <f t="shared" si="309"/>
        <v>2</v>
      </c>
      <c r="AC1097" s="48">
        <f>IF(AB1097=0,1,IF(AB1097=1,0.99,IF(AB1097=2,0.98,IF(AB1097=3,0.97,IF(AB1097=4,0.96,IF(AB1097=5,0.95,IF(AB1097=6,0.94)))))))</f>
        <v>0.98</v>
      </c>
      <c r="AD1097" s="48">
        <f t="shared" si="310"/>
        <v>11.035</v>
      </c>
      <c r="AE1097" s="48">
        <f t="shared" si="311"/>
        <v>10.814299999999999</v>
      </c>
      <c r="AF1097" s="46">
        <f t="shared" si="312"/>
        <v>120</v>
      </c>
      <c r="AG1097" s="128" t="s">
        <v>3456</v>
      </c>
      <c r="AH1097" s="128" t="s">
        <v>3451</v>
      </c>
      <c r="AI1097" s="128" t="s">
        <v>3457</v>
      </c>
      <c r="AJ1097" s="128" t="s">
        <v>3460</v>
      </c>
      <c r="AK1097" s="128" t="s">
        <v>3454</v>
      </c>
      <c r="AL1097" s="128" t="s">
        <v>3455</v>
      </c>
      <c r="AM1097" s="128" t="s">
        <v>3452</v>
      </c>
      <c r="AN1097" s="128" t="s">
        <v>3458</v>
      </c>
      <c r="AO1097" s="128" t="s">
        <v>3453</v>
      </c>
      <c r="AP1097" s="128" t="s">
        <v>3459</v>
      </c>
      <c r="AQ1097" s="191"/>
    </row>
    <row r="1098" spans="1:43" s="16" customFormat="1" ht="27.75">
      <c r="A1098" s="43">
        <v>1091</v>
      </c>
      <c r="B1098" s="44" t="s">
        <v>2721</v>
      </c>
      <c r="C1098" s="44" t="s">
        <v>3506</v>
      </c>
      <c r="D1098" s="45" t="s">
        <v>2722</v>
      </c>
      <c r="E1098" s="38">
        <v>28</v>
      </c>
      <c r="F1098" s="48">
        <v>10.64</v>
      </c>
      <c r="G1098" s="46">
        <v>30</v>
      </c>
      <c r="H1098" s="46" t="s">
        <v>3372</v>
      </c>
      <c r="I1098" s="48">
        <v>9.5</v>
      </c>
      <c r="J1098" s="46">
        <v>18</v>
      </c>
      <c r="K1098" s="46" t="s">
        <v>3373</v>
      </c>
      <c r="L1098" s="84">
        <f t="shared" si="299"/>
        <v>10.07</v>
      </c>
      <c r="M1098" s="38">
        <f t="shared" si="300"/>
        <v>60</v>
      </c>
      <c r="N1098" s="38">
        <f t="shared" si="301"/>
        <v>1</v>
      </c>
      <c r="O1098" s="38">
        <f t="shared" si="302"/>
        <v>1</v>
      </c>
      <c r="P1098" s="48">
        <v>12.19</v>
      </c>
      <c r="Q1098" s="46">
        <v>30</v>
      </c>
      <c r="R1098" s="46" t="s">
        <v>3372</v>
      </c>
      <c r="S1098" s="48">
        <v>12.66</v>
      </c>
      <c r="T1098" s="46">
        <v>30</v>
      </c>
      <c r="U1098" s="46" t="s">
        <v>3372</v>
      </c>
      <c r="V1098" s="48">
        <f t="shared" si="303"/>
        <v>12.425000000000001</v>
      </c>
      <c r="W1098" s="46">
        <f t="shared" si="304"/>
        <v>60</v>
      </c>
      <c r="X1098" s="46">
        <f t="shared" si="305"/>
        <v>0</v>
      </c>
      <c r="Y1098" s="46">
        <f t="shared" si="306"/>
        <v>0</v>
      </c>
      <c r="Z1098" s="46">
        <f t="shared" si="307"/>
        <v>1</v>
      </c>
      <c r="AA1098" s="46">
        <f t="shared" si="308"/>
        <v>1</v>
      </c>
      <c r="AB1098" s="46">
        <f t="shared" si="309"/>
        <v>2</v>
      </c>
      <c r="AC1098" s="48">
        <f>IF(AB1098=0,1,IF(AB1098=1,0.99,IF(AB1098=2,0.98,IF(AB1098=3,0.97,IF(AB1098=4,0.96,IF(AB1098=5,0.95,IF(AB1098=6,0.94)))))))</f>
        <v>0.98</v>
      </c>
      <c r="AD1098" s="48">
        <f t="shared" si="310"/>
        <v>11.2475</v>
      </c>
      <c r="AE1098" s="48">
        <f t="shared" si="311"/>
        <v>11.022550000000001</v>
      </c>
      <c r="AF1098" s="46">
        <f t="shared" si="312"/>
        <v>120</v>
      </c>
      <c r="AG1098" s="128" t="s">
        <v>3452</v>
      </c>
      <c r="AH1098" s="128" t="s">
        <v>3454</v>
      </c>
      <c r="AI1098" s="128" t="s">
        <v>3456</v>
      </c>
      <c r="AJ1098" s="128" t="s">
        <v>3451</v>
      </c>
      <c r="AK1098" s="128" t="s">
        <v>3455</v>
      </c>
      <c r="AL1098" s="128" t="s">
        <v>3453</v>
      </c>
      <c r="AM1098" s="128" t="s">
        <v>3457</v>
      </c>
      <c r="AN1098" s="128" t="s">
        <v>3458</v>
      </c>
      <c r="AO1098" s="128" t="s">
        <v>3459</v>
      </c>
      <c r="AP1098" s="128" t="s">
        <v>3460</v>
      </c>
      <c r="AQ1098" s="191"/>
    </row>
    <row r="1099" spans="1:43" s="16" customFormat="1" ht="27.75">
      <c r="A1099" s="43">
        <v>1092</v>
      </c>
      <c r="B1099" s="37" t="s">
        <v>2723</v>
      </c>
      <c r="C1099" s="37" t="s">
        <v>2724</v>
      </c>
      <c r="D1099" s="38" t="s">
        <v>2725</v>
      </c>
      <c r="E1099" s="38">
        <v>28</v>
      </c>
      <c r="F1099" s="48">
        <v>10.52</v>
      </c>
      <c r="G1099" s="46">
        <v>30</v>
      </c>
      <c r="H1099" s="46" t="s">
        <v>3372</v>
      </c>
      <c r="I1099" s="48">
        <v>10</v>
      </c>
      <c r="J1099" s="46">
        <v>30</v>
      </c>
      <c r="K1099" s="46" t="s">
        <v>3373</v>
      </c>
      <c r="L1099" s="84">
        <f t="shared" si="299"/>
        <v>10.26</v>
      </c>
      <c r="M1099" s="38">
        <f t="shared" si="300"/>
        <v>60</v>
      </c>
      <c r="N1099" s="38">
        <f t="shared" si="301"/>
        <v>1</v>
      </c>
      <c r="O1099" s="38">
        <f t="shared" si="302"/>
        <v>0</v>
      </c>
      <c r="P1099" s="48">
        <v>9.75</v>
      </c>
      <c r="Q1099" s="46">
        <v>12</v>
      </c>
      <c r="R1099" s="46" t="s">
        <v>3373</v>
      </c>
      <c r="S1099" s="48">
        <v>11.24</v>
      </c>
      <c r="T1099" s="46">
        <v>30</v>
      </c>
      <c r="U1099" s="46" t="s">
        <v>3372</v>
      </c>
      <c r="V1099" s="48">
        <f t="shared" si="303"/>
        <v>10.495000000000001</v>
      </c>
      <c r="W1099" s="46">
        <f t="shared" si="304"/>
        <v>60</v>
      </c>
      <c r="X1099" s="46">
        <f t="shared" si="305"/>
        <v>1</v>
      </c>
      <c r="Y1099" s="46">
        <f t="shared" si="306"/>
        <v>1</v>
      </c>
      <c r="Z1099" s="46">
        <f t="shared" si="307"/>
        <v>2</v>
      </c>
      <c r="AA1099" s="46">
        <f t="shared" si="308"/>
        <v>1</v>
      </c>
      <c r="AB1099" s="46">
        <f t="shared" si="309"/>
        <v>3</v>
      </c>
      <c r="AC1099" s="48">
        <f>IF(AB1099=0,0.93,IF(AB1099=1,0.92,IF(AB1099=2,0.91,IF(AB1099=3,0.9,IF(AB1099=4,0.89,IF(AB1099=5,0.88,IF(AB1099=6,0.87)))))))</f>
        <v>0.9</v>
      </c>
      <c r="AD1099" s="48">
        <f t="shared" si="310"/>
        <v>10.377500000000001</v>
      </c>
      <c r="AE1099" s="48">
        <f t="shared" si="311"/>
        <v>9.3397500000000022</v>
      </c>
      <c r="AF1099" s="46">
        <f t="shared" si="312"/>
        <v>120</v>
      </c>
      <c r="AG1099" s="128" t="s">
        <v>3453</v>
      </c>
      <c r="AH1099" s="128" t="s">
        <v>3451</v>
      </c>
      <c r="AI1099" s="128" t="s">
        <v>3457</v>
      </c>
      <c r="AJ1099" s="128" t="s">
        <v>3456</v>
      </c>
      <c r="AK1099" s="128" t="s">
        <v>3452</v>
      </c>
      <c r="AL1099" s="128" t="s">
        <v>3455</v>
      </c>
      <c r="AM1099" s="128" t="s">
        <v>3460</v>
      </c>
      <c r="AN1099" s="128" t="s">
        <v>3454</v>
      </c>
      <c r="AO1099" s="128" t="s">
        <v>3459</v>
      </c>
      <c r="AP1099" s="128" t="s">
        <v>3458</v>
      </c>
      <c r="AQ1099" s="191"/>
    </row>
    <row r="1100" spans="1:43" s="16" customFormat="1" ht="27.75">
      <c r="A1100" s="43">
        <v>1093</v>
      </c>
      <c r="B1100" s="37" t="s">
        <v>475</v>
      </c>
      <c r="C1100" s="37" t="s">
        <v>2726</v>
      </c>
      <c r="D1100" s="38" t="s">
        <v>2727</v>
      </c>
      <c r="E1100" s="38">
        <v>28</v>
      </c>
      <c r="F1100" s="48">
        <v>9.39</v>
      </c>
      <c r="G1100" s="46">
        <v>18</v>
      </c>
      <c r="H1100" s="46" t="s">
        <v>3373</v>
      </c>
      <c r="I1100" s="48">
        <v>10.81</v>
      </c>
      <c r="J1100" s="46">
        <v>30</v>
      </c>
      <c r="K1100" s="46" t="s">
        <v>3372</v>
      </c>
      <c r="L1100" s="84">
        <f t="shared" si="299"/>
        <v>10.100000000000001</v>
      </c>
      <c r="M1100" s="38">
        <f t="shared" si="300"/>
        <v>60</v>
      </c>
      <c r="N1100" s="38">
        <f t="shared" si="301"/>
        <v>1</v>
      </c>
      <c r="O1100" s="38">
        <f t="shared" si="302"/>
        <v>1</v>
      </c>
      <c r="P1100" s="48">
        <v>9.24</v>
      </c>
      <c r="Q1100" s="46">
        <v>10</v>
      </c>
      <c r="R1100" s="46" t="s">
        <v>3373</v>
      </c>
      <c r="S1100" s="48">
        <v>10.19</v>
      </c>
      <c r="T1100" s="46">
        <v>30</v>
      </c>
      <c r="U1100" s="46" t="s">
        <v>3372</v>
      </c>
      <c r="V1100" s="48">
        <f t="shared" si="303"/>
        <v>9.7149999999999999</v>
      </c>
      <c r="W1100" s="46">
        <f t="shared" si="304"/>
        <v>40</v>
      </c>
      <c r="X1100" s="46">
        <f t="shared" si="305"/>
        <v>1</v>
      </c>
      <c r="Y1100" s="46">
        <f t="shared" si="306"/>
        <v>1</v>
      </c>
      <c r="Z1100" s="46">
        <f t="shared" si="307"/>
        <v>2</v>
      </c>
      <c r="AA1100" s="46">
        <f t="shared" si="308"/>
        <v>2</v>
      </c>
      <c r="AB1100" s="46">
        <f t="shared" si="309"/>
        <v>4</v>
      </c>
      <c r="AC1100" s="48">
        <f>IF(AB1100=0,0.93,IF(AB1100=1,0.92,IF(AB1100=2,0.91,IF(AB1100=3,0.9,IF(AB1100=4,0.89,IF(AB1100=5,0.88,IF(AB1100=6,0.87)))))))</f>
        <v>0.89</v>
      </c>
      <c r="AD1100" s="48">
        <f t="shared" si="310"/>
        <v>9.9075000000000006</v>
      </c>
      <c r="AE1100" s="48">
        <f t="shared" si="311"/>
        <v>8.8176750000000013</v>
      </c>
      <c r="AF1100" s="46">
        <f t="shared" si="312"/>
        <v>100</v>
      </c>
      <c r="AG1100" s="128" t="s">
        <v>3453</v>
      </c>
      <c r="AH1100" s="128" t="s">
        <v>3451</v>
      </c>
      <c r="AI1100" s="128" t="s">
        <v>3457</v>
      </c>
      <c r="AJ1100" s="128" t="s">
        <v>3456</v>
      </c>
      <c r="AK1100" s="128" t="s">
        <v>3452</v>
      </c>
      <c r="AL1100" s="128" t="s">
        <v>3455</v>
      </c>
      <c r="AM1100" s="128" t="s">
        <v>3460</v>
      </c>
      <c r="AN1100" s="128" t="s">
        <v>3454</v>
      </c>
      <c r="AO1100" s="128" t="s">
        <v>3459</v>
      </c>
      <c r="AP1100" s="128" t="s">
        <v>3458</v>
      </c>
      <c r="AQ1100" s="191"/>
    </row>
    <row r="1101" spans="1:43" s="16" customFormat="1" ht="27.75">
      <c r="A1101" s="43">
        <v>1094</v>
      </c>
      <c r="B1101" s="44" t="s">
        <v>2728</v>
      </c>
      <c r="C1101" s="44" t="s">
        <v>1876</v>
      </c>
      <c r="D1101" s="45" t="s">
        <v>2729</v>
      </c>
      <c r="E1101" s="38">
        <v>28</v>
      </c>
      <c r="F1101" s="48">
        <v>9.1199999999999992</v>
      </c>
      <c r="G1101" s="46">
        <v>13</v>
      </c>
      <c r="H1101" s="46" t="s">
        <v>3372</v>
      </c>
      <c r="I1101" s="48">
        <v>10.88</v>
      </c>
      <c r="J1101" s="46">
        <v>30</v>
      </c>
      <c r="K1101" s="46" t="s">
        <v>3373</v>
      </c>
      <c r="L1101" s="84">
        <f t="shared" si="299"/>
        <v>10</v>
      </c>
      <c r="M1101" s="38">
        <f t="shared" si="300"/>
        <v>60</v>
      </c>
      <c r="N1101" s="38">
        <f t="shared" si="301"/>
        <v>1</v>
      </c>
      <c r="O1101" s="38">
        <f t="shared" si="302"/>
        <v>1</v>
      </c>
      <c r="P1101" s="48">
        <v>10.050000000000001</v>
      </c>
      <c r="Q1101" s="46">
        <v>30</v>
      </c>
      <c r="R1101" s="46" t="s">
        <v>3372</v>
      </c>
      <c r="S1101" s="48">
        <v>10.65</v>
      </c>
      <c r="T1101" s="46">
        <v>30</v>
      </c>
      <c r="U1101" s="46" t="s">
        <v>3373</v>
      </c>
      <c r="V1101" s="48">
        <f t="shared" si="303"/>
        <v>10.350000000000001</v>
      </c>
      <c r="W1101" s="46">
        <f t="shared" si="304"/>
        <v>60</v>
      </c>
      <c r="X1101" s="46">
        <f t="shared" si="305"/>
        <v>1</v>
      </c>
      <c r="Y1101" s="46">
        <f t="shared" si="306"/>
        <v>0</v>
      </c>
      <c r="Z1101" s="46">
        <f t="shared" si="307"/>
        <v>2</v>
      </c>
      <c r="AA1101" s="46">
        <f t="shared" si="308"/>
        <v>1</v>
      </c>
      <c r="AB1101" s="46">
        <f t="shared" si="309"/>
        <v>3</v>
      </c>
      <c r="AC1101" s="48">
        <f>IF(AB1101=0,1,IF(AB1101=1,0.99,IF(AB1101=2,0.98,IF(AB1101=3,0.97,IF(AB1101=4,0.96,IF(AB1101=5,0.95,IF(AB1101=6,0.94)))))))</f>
        <v>0.97</v>
      </c>
      <c r="AD1101" s="48">
        <f t="shared" si="310"/>
        <v>10.175000000000001</v>
      </c>
      <c r="AE1101" s="48">
        <f t="shared" si="311"/>
        <v>9.8697499999999998</v>
      </c>
      <c r="AF1101" s="46">
        <f t="shared" si="312"/>
        <v>120</v>
      </c>
      <c r="AG1101" s="128" t="s">
        <v>3456</v>
      </c>
      <c r="AH1101" s="128" t="s">
        <v>3453</v>
      </c>
      <c r="AI1101" s="128" t="s">
        <v>3451</v>
      </c>
      <c r="AJ1101" s="128" t="s">
        <v>3452</v>
      </c>
      <c r="AK1101" s="128" t="s">
        <v>3455</v>
      </c>
      <c r="AL1101" s="128" t="s">
        <v>3459</v>
      </c>
      <c r="AM1101" s="128" t="s">
        <v>3454</v>
      </c>
      <c r="AN1101" s="128" t="s">
        <v>3460</v>
      </c>
      <c r="AO1101" s="128" t="s">
        <v>3458</v>
      </c>
      <c r="AP1101" s="128" t="s">
        <v>3457</v>
      </c>
      <c r="AQ1101" s="191"/>
    </row>
    <row r="1102" spans="1:43" s="16" customFormat="1" ht="27.75">
      <c r="A1102" s="43">
        <v>1095</v>
      </c>
      <c r="B1102" s="44" t="s">
        <v>2730</v>
      </c>
      <c r="C1102" s="44" t="s">
        <v>2731</v>
      </c>
      <c r="D1102" s="45" t="s">
        <v>2732</v>
      </c>
      <c r="E1102" s="38">
        <v>28</v>
      </c>
      <c r="F1102" s="48">
        <v>10.39</v>
      </c>
      <c r="G1102" s="46">
        <v>30</v>
      </c>
      <c r="H1102" s="46" t="s">
        <v>3372</v>
      </c>
      <c r="I1102" s="48">
        <v>9.61</v>
      </c>
      <c r="J1102" s="46">
        <v>12</v>
      </c>
      <c r="K1102" s="46" t="s">
        <v>3373</v>
      </c>
      <c r="L1102" s="84">
        <f t="shared" si="299"/>
        <v>10</v>
      </c>
      <c r="M1102" s="38">
        <f t="shared" si="300"/>
        <v>60</v>
      </c>
      <c r="N1102" s="38">
        <f t="shared" si="301"/>
        <v>1</v>
      </c>
      <c r="O1102" s="38">
        <f t="shared" si="302"/>
        <v>1</v>
      </c>
      <c r="P1102" s="48">
        <v>10.01</v>
      </c>
      <c r="Q1102" s="46">
        <v>30</v>
      </c>
      <c r="R1102" s="46" t="s">
        <v>3373</v>
      </c>
      <c r="S1102" s="48">
        <v>11.76</v>
      </c>
      <c r="T1102" s="46">
        <v>30</v>
      </c>
      <c r="U1102" s="46" t="s">
        <v>3372</v>
      </c>
      <c r="V1102" s="48">
        <f t="shared" si="303"/>
        <v>10.885</v>
      </c>
      <c r="W1102" s="46">
        <f t="shared" si="304"/>
        <v>60</v>
      </c>
      <c r="X1102" s="46">
        <f t="shared" si="305"/>
        <v>1</v>
      </c>
      <c r="Y1102" s="46">
        <f t="shared" si="306"/>
        <v>0</v>
      </c>
      <c r="Z1102" s="46">
        <f t="shared" si="307"/>
        <v>2</v>
      </c>
      <c r="AA1102" s="46">
        <f t="shared" si="308"/>
        <v>1</v>
      </c>
      <c r="AB1102" s="46">
        <f t="shared" si="309"/>
        <v>3</v>
      </c>
      <c r="AC1102" s="48">
        <f>IF(AB1102=0,1,IF(AB1102=1,0.99,IF(AB1102=2,0.98,IF(AB1102=3,0.97,IF(AB1102=4,0.96,IF(AB1102=5,0.95,IF(AB1102=6,0.94)))))))</f>
        <v>0.97</v>
      </c>
      <c r="AD1102" s="48">
        <f t="shared" si="310"/>
        <v>10.442499999999999</v>
      </c>
      <c r="AE1102" s="48">
        <f t="shared" si="311"/>
        <v>10.129224999999998</v>
      </c>
      <c r="AF1102" s="46">
        <f t="shared" si="312"/>
        <v>120</v>
      </c>
      <c r="AG1102" s="128" t="s">
        <v>3458</v>
      </c>
      <c r="AH1102" s="128" t="s">
        <v>3452</v>
      </c>
      <c r="AI1102" s="128" t="s">
        <v>3456</v>
      </c>
      <c r="AJ1102" s="128" t="s">
        <v>3455</v>
      </c>
      <c r="AK1102" s="128" t="s">
        <v>3453</v>
      </c>
      <c r="AL1102" s="128" t="s">
        <v>3451</v>
      </c>
      <c r="AM1102" s="128" t="s">
        <v>3454</v>
      </c>
      <c r="AN1102" s="128" t="s">
        <v>3460</v>
      </c>
      <c r="AO1102" s="128" t="s">
        <v>3459</v>
      </c>
      <c r="AP1102" s="128" t="s">
        <v>3457</v>
      </c>
      <c r="AQ1102" s="191"/>
    </row>
    <row r="1103" spans="1:43" s="16" customFormat="1" ht="27.75">
      <c r="A1103" s="43">
        <v>1096</v>
      </c>
      <c r="B1103" s="44" t="s">
        <v>1448</v>
      </c>
      <c r="C1103" s="44" t="s">
        <v>2733</v>
      </c>
      <c r="D1103" s="45" t="s">
        <v>2734</v>
      </c>
      <c r="E1103" s="38">
        <v>28</v>
      </c>
      <c r="F1103" s="48">
        <v>10.47</v>
      </c>
      <c r="G1103" s="46">
        <v>30</v>
      </c>
      <c r="H1103" s="46" t="s">
        <v>3373</v>
      </c>
      <c r="I1103" s="48">
        <v>9.5299999999999994</v>
      </c>
      <c r="J1103" s="46">
        <v>12</v>
      </c>
      <c r="K1103" s="46" t="s">
        <v>3373</v>
      </c>
      <c r="L1103" s="84">
        <f t="shared" si="299"/>
        <v>10</v>
      </c>
      <c r="M1103" s="38">
        <f t="shared" si="300"/>
        <v>60</v>
      </c>
      <c r="N1103" s="38">
        <f t="shared" si="301"/>
        <v>2</v>
      </c>
      <c r="O1103" s="38">
        <f t="shared" si="302"/>
        <v>1</v>
      </c>
      <c r="P1103" s="48">
        <v>10.39</v>
      </c>
      <c r="Q1103" s="46">
        <v>30</v>
      </c>
      <c r="R1103" s="46" t="s">
        <v>3373</v>
      </c>
      <c r="S1103" s="48">
        <v>9.26</v>
      </c>
      <c r="T1103" s="46">
        <v>16</v>
      </c>
      <c r="U1103" s="46" t="s">
        <v>3373</v>
      </c>
      <c r="V1103" s="48">
        <f t="shared" si="303"/>
        <v>9.8249999999999993</v>
      </c>
      <c r="W1103" s="46">
        <f t="shared" si="304"/>
        <v>46</v>
      </c>
      <c r="X1103" s="46">
        <f t="shared" si="305"/>
        <v>2</v>
      </c>
      <c r="Y1103" s="46">
        <f t="shared" si="306"/>
        <v>1</v>
      </c>
      <c r="Z1103" s="46">
        <f t="shared" si="307"/>
        <v>4</v>
      </c>
      <c r="AA1103" s="46">
        <f t="shared" si="308"/>
        <v>2</v>
      </c>
      <c r="AB1103" s="46">
        <f t="shared" si="309"/>
        <v>6</v>
      </c>
      <c r="AC1103" s="48">
        <f>IF(AB1103=0,1,IF(AB1103=1,0.99,IF(AB1103=2,0.98,IF(AB1103=3,0.97,IF(AB1103=4,0.96,IF(AB1103=5,0.95,IF(AB1103=6,0.94)))))))</f>
        <v>0.94</v>
      </c>
      <c r="AD1103" s="48">
        <f t="shared" si="310"/>
        <v>9.9124999999999996</v>
      </c>
      <c r="AE1103" s="48">
        <f t="shared" si="311"/>
        <v>9.3177499999999984</v>
      </c>
      <c r="AF1103" s="46">
        <f t="shared" si="312"/>
        <v>106</v>
      </c>
      <c r="AG1103" s="128" t="s">
        <v>3456</v>
      </c>
      <c r="AH1103" s="128" t="s">
        <v>3452</v>
      </c>
      <c r="AI1103" s="128" t="s">
        <v>3457</v>
      </c>
      <c r="AJ1103" s="128" t="s">
        <v>3455</v>
      </c>
      <c r="AK1103" s="128" t="s">
        <v>3451</v>
      </c>
      <c r="AL1103" s="128" t="s">
        <v>3460</v>
      </c>
      <c r="AM1103" s="128" t="s">
        <v>3454</v>
      </c>
      <c r="AN1103" s="128" t="s">
        <v>3453</v>
      </c>
      <c r="AO1103" s="128" t="s">
        <v>3459</v>
      </c>
      <c r="AP1103" s="128" t="s">
        <v>3458</v>
      </c>
      <c r="AQ1103" s="191"/>
    </row>
    <row r="1104" spans="1:43" s="16" customFormat="1" ht="27.75">
      <c r="A1104" s="43">
        <v>1097</v>
      </c>
      <c r="B1104" s="37" t="s">
        <v>1929</v>
      </c>
      <c r="C1104" s="37" t="s">
        <v>595</v>
      </c>
      <c r="D1104" s="45" t="s">
        <v>2735</v>
      </c>
      <c r="E1104" s="38">
        <v>28</v>
      </c>
      <c r="F1104" s="48">
        <v>10.01</v>
      </c>
      <c r="G1104" s="46">
        <v>30</v>
      </c>
      <c r="H1104" s="46" t="s">
        <v>3372</v>
      </c>
      <c r="I1104" s="48">
        <v>10</v>
      </c>
      <c r="J1104" s="46">
        <v>30</v>
      </c>
      <c r="K1104" s="46" t="s">
        <v>3373</v>
      </c>
      <c r="L1104" s="84">
        <f t="shared" si="299"/>
        <v>10.004999999999999</v>
      </c>
      <c r="M1104" s="38">
        <f t="shared" si="300"/>
        <v>60</v>
      </c>
      <c r="N1104" s="38">
        <f t="shared" si="301"/>
        <v>1</v>
      </c>
      <c r="O1104" s="38">
        <f t="shared" si="302"/>
        <v>0</v>
      </c>
      <c r="P1104" s="48">
        <v>9.6300000000000008</v>
      </c>
      <c r="Q1104" s="46">
        <v>22</v>
      </c>
      <c r="R1104" s="46" t="s">
        <v>3373</v>
      </c>
      <c r="S1104" s="48">
        <v>11.75</v>
      </c>
      <c r="T1104" s="46">
        <v>30</v>
      </c>
      <c r="U1104" s="46" t="s">
        <v>3372</v>
      </c>
      <c r="V1104" s="48">
        <f t="shared" si="303"/>
        <v>10.690000000000001</v>
      </c>
      <c r="W1104" s="46">
        <f t="shared" si="304"/>
        <v>60</v>
      </c>
      <c r="X1104" s="46">
        <f t="shared" si="305"/>
        <v>1</v>
      </c>
      <c r="Y1104" s="46">
        <f t="shared" si="306"/>
        <v>1</v>
      </c>
      <c r="Z1104" s="46">
        <f t="shared" si="307"/>
        <v>2</v>
      </c>
      <c r="AA1104" s="46">
        <f t="shared" si="308"/>
        <v>1</v>
      </c>
      <c r="AB1104" s="46">
        <f t="shared" si="309"/>
        <v>3</v>
      </c>
      <c r="AC1104" s="48">
        <f>IF(AB1104=0,0.93,IF(AB1104=1,0.92,IF(AB1104=2,0.91,IF(AB1104=3,0.9,IF(AB1104=4,0.89,IF(AB1104=5,0.88,IF(AB1104=6,0.87)))))))</f>
        <v>0.9</v>
      </c>
      <c r="AD1104" s="48">
        <f t="shared" si="310"/>
        <v>10.3475</v>
      </c>
      <c r="AE1104" s="48">
        <f t="shared" si="311"/>
        <v>9.3127500000000012</v>
      </c>
      <c r="AF1104" s="46">
        <f t="shared" si="312"/>
        <v>120</v>
      </c>
      <c r="AG1104" s="128" t="s">
        <v>3452</v>
      </c>
      <c r="AH1104" s="128" t="s">
        <v>3456</v>
      </c>
      <c r="AI1104" s="128" t="s">
        <v>3454</v>
      </c>
      <c r="AJ1104" s="128" t="s">
        <v>3457</v>
      </c>
      <c r="AK1104" s="128" t="s">
        <v>3460</v>
      </c>
      <c r="AL1104" s="128" t="s">
        <v>3455</v>
      </c>
      <c r="AM1104" s="128" t="s">
        <v>3451</v>
      </c>
      <c r="AN1104" s="128" t="s">
        <v>3453</v>
      </c>
      <c r="AO1104" s="128" t="s">
        <v>3458</v>
      </c>
      <c r="AP1104" s="128" t="s">
        <v>3459</v>
      </c>
      <c r="AQ1104" s="191"/>
    </row>
    <row r="1105" spans="1:43" s="16" customFormat="1" ht="27.75">
      <c r="A1105" s="43">
        <v>1098</v>
      </c>
      <c r="B1105" s="44" t="s">
        <v>2736</v>
      </c>
      <c r="C1105" s="44" t="s">
        <v>104</v>
      </c>
      <c r="D1105" s="45" t="s">
        <v>2737</v>
      </c>
      <c r="E1105" s="38">
        <v>28</v>
      </c>
      <c r="F1105" s="48">
        <v>9.9700000000000006</v>
      </c>
      <c r="G1105" s="46">
        <v>7</v>
      </c>
      <c r="H1105" s="46" t="s">
        <v>3373</v>
      </c>
      <c r="I1105" s="48">
        <v>10.029999999999999</v>
      </c>
      <c r="J1105" s="46">
        <v>30</v>
      </c>
      <c r="K1105" s="46" t="s">
        <v>3372</v>
      </c>
      <c r="L1105" s="84">
        <f t="shared" si="299"/>
        <v>10</v>
      </c>
      <c r="M1105" s="38">
        <f t="shared" si="300"/>
        <v>60</v>
      </c>
      <c r="N1105" s="38">
        <f t="shared" si="301"/>
        <v>1</v>
      </c>
      <c r="O1105" s="38">
        <f t="shared" si="302"/>
        <v>1</v>
      </c>
      <c r="P1105" s="48">
        <v>12.24</v>
      </c>
      <c r="Q1105" s="46">
        <v>30</v>
      </c>
      <c r="R1105" s="46" t="s">
        <v>3372</v>
      </c>
      <c r="S1105" s="48">
        <v>10.39</v>
      </c>
      <c r="T1105" s="46">
        <v>30</v>
      </c>
      <c r="U1105" s="46" t="s">
        <v>3372</v>
      </c>
      <c r="V1105" s="48">
        <f t="shared" si="303"/>
        <v>11.315000000000001</v>
      </c>
      <c r="W1105" s="46">
        <f t="shared" si="304"/>
        <v>60</v>
      </c>
      <c r="X1105" s="46">
        <f t="shared" si="305"/>
        <v>0</v>
      </c>
      <c r="Y1105" s="46">
        <f t="shared" si="306"/>
        <v>0</v>
      </c>
      <c r="Z1105" s="46">
        <f t="shared" si="307"/>
        <v>1</v>
      </c>
      <c r="AA1105" s="46">
        <f t="shared" si="308"/>
        <v>1</v>
      </c>
      <c r="AB1105" s="46">
        <f t="shared" si="309"/>
        <v>2</v>
      </c>
      <c r="AC1105" s="48">
        <f>IF(AB1105=0,1,IF(AB1105=1,0.99,IF(AB1105=2,0.98,IF(AB1105=3,0.97,IF(AB1105=4,0.96,IF(AB1105=5,0.95,IF(AB1105=6,0.94)))))))</f>
        <v>0.98</v>
      </c>
      <c r="AD1105" s="48">
        <f t="shared" si="310"/>
        <v>10.657500000000001</v>
      </c>
      <c r="AE1105" s="48">
        <f t="shared" si="311"/>
        <v>10.44435</v>
      </c>
      <c r="AF1105" s="46">
        <f t="shared" si="312"/>
        <v>120</v>
      </c>
      <c r="AG1105" s="128" t="s">
        <v>3453</v>
      </c>
      <c r="AH1105" s="128" t="s">
        <v>3451</v>
      </c>
      <c r="AI1105" s="128" t="s">
        <v>3455</v>
      </c>
      <c r="AJ1105" s="128" t="s">
        <v>3456</v>
      </c>
      <c r="AK1105" s="128" t="s">
        <v>3452</v>
      </c>
      <c r="AL1105" s="128" t="s">
        <v>3454</v>
      </c>
      <c r="AM1105" s="128" t="s">
        <v>3459</v>
      </c>
      <c r="AN1105" s="128" t="s">
        <v>3460</v>
      </c>
      <c r="AO1105" s="128" t="s">
        <v>3457</v>
      </c>
      <c r="AP1105" s="128" t="s">
        <v>3458</v>
      </c>
      <c r="AQ1105" s="191"/>
    </row>
    <row r="1106" spans="1:43" s="16" customFormat="1" ht="27.75">
      <c r="A1106" s="43">
        <v>1099</v>
      </c>
      <c r="B1106" s="44" t="s">
        <v>2738</v>
      </c>
      <c r="C1106" s="44" t="s">
        <v>743</v>
      </c>
      <c r="D1106" s="45" t="s">
        <v>2739</v>
      </c>
      <c r="E1106" s="38">
        <v>28</v>
      </c>
      <c r="F1106" s="48">
        <v>10.67</v>
      </c>
      <c r="G1106" s="46">
        <v>30</v>
      </c>
      <c r="H1106" s="46" t="s">
        <v>3373</v>
      </c>
      <c r="I1106" s="48">
        <v>9.56</v>
      </c>
      <c r="J1106" s="46">
        <v>12</v>
      </c>
      <c r="K1106" s="46" t="s">
        <v>3372</v>
      </c>
      <c r="L1106" s="84">
        <f t="shared" si="299"/>
        <v>10.115</v>
      </c>
      <c r="M1106" s="38">
        <f t="shared" si="300"/>
        <v>60</v>
      </c>
      <c r="N1106" s="38">
        <f t="shared" si="301"/>
        <v>1</v>
      </c>
      <c r="O1106" s="38">
        <f t="shared" si="302"/>
        <v>1</v>
      </c>
      <c r="P1106" s="48">
        <v>10.17</v>
      </c>
      <c r="Q1106" s="46">
        <v>30</v>
      </c>
      <c r="R1106" s="46" t="s">
        <v>3372</v>
      </c>
      <c r="S1106" s="48">
        <v>12.44</v>
      </c>
      <c r="T1106" s="46">
        <v>30</v>
      </c>
      <c r="U1106" s="46" t="s">
        <v>3372</v>
      </c>
      <c r="V1106" s="48">
        <f t="shared" si="303"/>
        <v>11.305</v>
      </c>
      <c r="W1106" s="46">
        <f t="shared" si="304"/>
        <v>60</v>
      </c>
      <c r="X1106" s="46">
        <f t="shared" si="305"/>
        <v>0</v>
      </c>
      <c r="Y1106" s="46">
        <f t="shared" si="306"/>
        <v>0</v>
      </c>
      <c r="Z1106" s="46">
        <f t="shared" si="307"/>
        <v>1</v>
      </c>
      <c r="AA1106" s="46">
        <f t="shared" si="308"/>
        <v>1</v>
      </c>
      <c r="AB1106" s="46">
        <f t="shared" si="309"/>
        <v>2</v>
      </c>
      <c r="AC1106" s="48">
        <f>IF(AB1106=0,1,IF(AB1106=1,0.99,IF(AB1106=2,0.98,IF(AB1106=3,0.97,IF(AB1106=4,0.96,IF(AB1106=5,0.95,IF(AB1106=6,0.94)))))))</f>
        <v>0.98</v>
      </c>
      <c r="AD1106" s="48">
        <f t="shared" si="310"/>
        <v>10.71</v>
      </c>
      <c r="AE1106" s="48">
        <f t="shared" si="311"/>
        <v>10.495800000000001</v>
      </c>
      <c r="AF1106" s="46">
        <f t="shared" si="312"/>
        <v>120</v>
      </c>
      <c r="AG1106" s="128" t="s">
        <v>3452</v>
      </c>
      <c r="AH1106" s="128" t="s">
        <v>3456</v>
      </c>
      <c r="AI1106" s="128" t="s">
        <v>3457</v>
      </c>
      <c r="AJ1106" s="128" t="s">
        <v>3451</v>
      </c>
      <c r="AK1106" s="128" t="s">
        <v>3453</v>
      </c>
      <c r="AL1106" s="128" t="s">
        <v>3454</v>
      </c>
      <c r="AM1106" s="128" t="s">
        <v>3455</v>
      </c>
      <c r="AN1106" s="128" t="s">
        <v>3459</v>
      </c>
      <c r="AO1106" s="128" t="s">
        <v>3458</v>
      </c>
      <c r="AP1106" s="128" t="s">
        <v>3460</v>
      </c>
      <c r="AQ1106" s="191"/>
    </row>
    <row r="1107" spans="1:43" s="16" customFormat="1" ht="27.75">
      <c r="A1107" s="43">
        <v>1100</v>
      </c>
      <c r="B1107" s="44" t="s">
        <v>2740</v>
      </c>
      <c r="C1107" s="44" t="s">
        <v>769</v>
      </c>
      <c r="D1107" s="45" t="s">
        <v>2741</v>
      </c>
      <c r="E1107" s="38">
        <v>28</v>
      </c>
      <c r="F1107" s="48">
        <v>9.66</v>
      </c>
      <c r="G1107" s="46">
        <v>9</v>
      </c>
      <c r="H1107" s="46" t="s">
        <v>3373</v>
      </c>
      <c r="I1107" s="48">
        <v>10.34</v>
      </c>
      <c r="J1107" s="46">
        <v>30</v>
      </c>
      <c r="K1107" s="46" t="s">
        <v>3373</v>
      </c>
      <c r="L1107" s="84">
        <f t="shared" si="299"/>
        <v>10</v>
      </c>
      <c r="M1107" s="38">
        <f t="shared" si="300"/>
        <v>60</v>
      </c>
      <c r="N1107" s="38">
        <f t="shared" si="301"/>
        <v>2</v>
      </c>
      <c r="O1107" s="38">
        <f t="shared" si="302"/>
        <v>1</v>
      </c>
      <c r="P1107" s="48">
        <v>10.029999999999999</v>
      </c>
      <c r="Q1107" s="46">
        <v>30</v>
      </c>
      <c r="R1107" s="46" t="s">
        <v>3372</v>
      </c>
      <c r="S1107" s="48">
        <v>12.66</v>
      </c>
      <c r="T1107" s="46">
        <v>30</v>
      </c>
      <c r="U1107" s="46" t="s">
        <v>3372</v>
      </c>
      <c r="V1107" s="48">
        <f t="shared" si="303"/>
        <v>11.344999999999999</v>
      </c>
      <c r="W1107" s="46">
        <f t="shared" si="304"/>
        <v>60</v>
      </c>
      <c r="X1107" s="46">
        <f t="shared" si="305"/>
        <v>0</v>
      </c>
      <c r="Y1107" s="46">
        <f t="shared" si="306"/>
        <v>0</v>
      </c>
      <c r="Z1107" s="46">
        <f t="shared" si="307"/>
        <v>2</v>
      </c>
      <c r="AA1107" s="46">
        <f t="shared" si="308"/>
        <v>1</v>
      </c>
      <c r="AB1107" s="46">
        <f t="shared" si="309"/>
        <v>3</v>
      </c>
      <c r="AC1107" s="48">
        <f>IF(AB1107=0,1,IF(AB1107=1,0.99,IF(AB1107=2,0.98,IF(AB1107=3,0.97,IF(AB1107=4,0.96,IF(AB1107=5,0.95,IF(AB1107=6,0.94)))))))</f>
        <v>0.97</v>
      </c>
      <c r="AD1107" s="48">
        <f t="shared" si="310"/>
        <v>10.672499999999999</v>
      </c>
      <c r="AE1107" s="48">
        <f t="shared" si="311"/>
        <v>10.352324999999999</v>
      </c>
      <c r="AF1107" s="46">
        <f t="shared" si="312"/>
        <v>120</v>
      </c>
      <c r="AG1107" s="128" t="s">
        <v>3456</v>
      </c>
      <c r="AH1107" s="128" t="s">
        <v>3452</v>
      </c>
      <c r="AI1107" s="128" t="s">
        <v>3451</v>
      </c>
      <c r="AJ1107" s="128" t="s">
        <v>3453</v>
      </c>
      <c r="AK1107" s="128" t="s">
        <v>3454</v>
      </c>
      <c r="AL1107" s="128" t="s">
        <v>3455</v>
      </c>
      <c r="AM1107" s="128" t="s">
        <v>3457</v>
      </c>
      <c r="AN1107" s="128" t="s">
        <v>3460</v>
      </c>
      <c r="AO1107" s="128" t="s">
        <v>3458</v>
      </c>
      <c r="AP1107" s="128" t="s">
        <v>3459</v>
      </c>
      <c r="AQ1107" s="191"/>
    </row>
    <row r="1108" spans="1:43" s="16" customFormat="1" ht="27.75">
      <c r="A1108" s="43">
        <v>1101</v>
      </c>
      <c r="B1108" s="44" t="s">
        <v>2742</v>
      </c>
      <c r="C1108" s="44" t="s">
        <v>2743</v>
      </c>
      <c r="D1108" s="45" t="s">
        <v>2744</v>
      </c>
      <c r="E1108" s="38">
        <v>28</v>
      </c>
      <c r="F1108" s="48">
        <v>11.36</v>
      </c>
      <c r="G1108" s="46">
        <v>30</v>
      </c>
      <c r="H1108" s="46" t="s">
        <v>3372</v>
      </c>
      <c r="I1108" s="48">
        <v>9.4700000000000006</v>
      </c>
      <c r="J1108" s="46">
        <v>18</v>
      </c>
      <c r="K1108" s="46" t="s">
        <v>3373</v>
      </c>
      <c r="L1108" s="84">
        <f t="shared" si="299"/>
        <v>10.414999999999999</v>
      </c>
      <c r="M1108" s="38">
        <f t="shared" si="300"/>
        <v>60</v>
      </c>
      <c r="N1108" s="38">
        <f t="shared" si="301"/>
        <v>1</v>
      </c>
      <c r="O1108" s="38">
        <f t="shared" si="302"/>
        <v>1</v>
      </c>
      <c r="P1108" s="48">
        <v>12.39</v>
      </c>
      <c r="Q1108" s="46">
        <v>30</v>
      </c>
      <c r="R1108" s="46" t="s">
        <v>3372</v>
      </c>
      <c r="S1108" s="48">
        <v>13.59</v>
      </c>
      <c r="T1108" s="46">
        <v>30</v>
      </c>
      <c r="U1108" s="46" t="s">
        <v>3372</v>
      </c>
      <c r="V1108" s="48">
        <f t="shared" si="303"/>
        <v>12.99</v>
      </c>
      <c r="W1108" s="46">
        <f t="shared" si="304"/>
        <v>60</v>
      </c>
      <c r="X1108" s="46">
        <f t="shared" si="305"/>
        <v>0</v>
      </c>
      <c r="Y1108" s="46">
        <f t="shared" si="306"/>
        <v>0</v>
      </c>
      <c r="Z1108" s="46">
        <f t="shared" si="307"/>
        <v>1</v>
      </c>
      <c r="AA1108" s="46">
        <f t="shared" si="308"/>
        <v>1</v>
      </c>
      <c r="AB1108" s="46">
        <f t="shared" si="309"/>
        <v>2</v>
      </c>
      <c r="AC1108" s="48">
        <f>IF(AB1108=0,0.93,IF(AB1108=1,0.92,IF(AB1108=2,0.91,IF(AB1108=3,0.9,IF(AB1108=4,0.89,IF(AB1108=5,0.88,IF(AB1108=6,0.87)))))))</f>
        <v>0.91</v>
      </c>
      <c r="AD1108" s="48">
        <f t="shared" si="310"/>
        <v>11.702500000000001</v>
      </c>
      <c r="AE1108" s="48">
        <f t="shared" si="311"/>
        <v>10.649275000000001</v>
      </c>
      <c r="AF1108" s="46">
        <f t="shared" si="312"/>
        <v>120</v>
      </c>
      <c r="AG1108" s="128" t="s">
        <v>3457</v>
      </c>
      <c r="AH1108" s="128" t="s">
        <v>3452</v>
      </c>
      <c r="AI1108" s="128" t="s">
        <v>3454</v>
      </c>
      <c r="AJ1108" s="128" t="s">
        <v>3451</v>
      </c>
      <c r="AK1108" s="128" t="s">
        <v>3453</v>
      </c>
      <c r="AL1108" s="128" t="s">
        <v>3455</v>
      </c>
      <c r="AM1108" s="128" t="s">
        <v>3456</v>
      </c>
      <c r="AN1108" s="128" t="s">
        <v>3459</v>
      </c>
      <c r="AO1108" s="128" t="s">
        <v>3460</v>
      </c>
      <c r="AP1108" s="128" t="s">
        <v>3458</v>
      </c>
      <c r="AQ1108" s="191"/>
    </row>
    <row r="1109" spans="1:43" s="16" customFormat="1" ht="27.75">
      <c r="A1109" s="43">
        <v>1102</v>
      </c>
      <c r="B1109" s="44" t="s">
        <v>2497</v>
      </c>
      <c r="C1109" s="44" t="s">
        <v>2745</v>
      </c>
      <c r="D1109" s="45" t="s">
        <v>2746</v>
      </c>
      <c r="E1109" s="38">
        <v>28</v>
      </c>
      <c r="F1109" s="48">
        <v>10.19</v>
      </c>
      <c r="G1109" s="46">
        <v>30</v>
      </c>
      <c r="H1109" s="46" t="s">
        <v>3372</v>
      </c>
      <c r="I1109" s="48">
        <v>10.19</v>
      </c>
      <c r="J1109" s="46">
        <v>30</v>
      </c>
      <c r="K1109" s="46" t="s">
        <v>3373</v>
      </c>
      <c r="L1109" s="84">
        <f t="shared" si="299"/>
        <v>10.19</v>
      </c>
      <c r="M1109" s="38">
        <f t="shared" si="300"/>
        <v>60</v>
      </c>
      <c r="N1109" s="38">
        <f t="shared" si="301"/>
        <v>1</v>
      </c>
      <c r="O1109" s="38">
        <f t="shared" si="302"/>
        <v>0</v>
      </c>
      <c r="P1109" s="48">
        <v>9.77</v>
      </c>
      <c r="Q1109" s="46">
        <v>24</v>
      </c>
      <c r="R1109" s="46" t="s">
        <v>3373</v>
      </c>
      <c r="S1109" s="48">
        <v>10.64</v>
      </c>
      <c r="T1109" s="46">
        <v>30</v>
      </c>
      <c r="U1109" s="46" t="s">
        <v>3372</v>
      </c>
      <c r="V1109" s="48">
        <f t="shared" si="303"/>
        <v>10.205</v>
      </c>
      <c r="W1109" s="46">
        <f t="shared" si="304"/>
        <v>60</v>
      </c>
      <c r="X1109" s="46">
        <f t="shared" si="305"/>
        <v>1</v>
      </c>
      <c r="Y1109" s="46">
        <f t="shared" si="306"/>
        <v>1</v>
      </c>
      <c r="Z1109" s="46">
        <f t="shared" si="307"/>
        <v>2</v>
      </c>
      <c r="AA1109" s="46">
        <f t="shared" si="308"/>
        <v>1</v>
      </c>
      <c r="AB1109" s="46">
        <f t="shared" si="309"/>
        <v>3</v>
      </c>
      <c r="AC1109" s="48">
        <f>IF(AB1109=0,0.86,IF(AB1109=1,0.85,IF(AB1109=2,0.84,IF(AB1109=3,0.83,IF(AB1109=4,0.82,IF(AB1109=5,0.81,IF(AB1109=6,0.8)))))))</f>
        <v>0.83</v>
      </c>
      <c r="AD1109" s="48">
        <f t="shared" si="310"/>
        <v>10.1975</v>
      </c>
      <c r="AE1109" s="48">
        <f t="shared" si="311"/>
        <v>8.4639249999999997</v>
      </c>
      <c r="AF1109" s="46">
        <f t="shared" si="312"/>
        <v>120</v>
      </c>
      <c r="AG1109" s="128"/>
      <c r="AH1109" s="128"/>
      <c r="AI1109" s="128"/>
      <c r="AJ1109" s="128"/>
      <c r="AK1109" s="128"/>
      <c r="AL1109" s="128"/>
      <c r="AM1109" s="128"/>
      <c r="AN1109" s="128"/>
      <c r="AO1109" s="128"/>
      <c r="AP1109" s="128"/>
      <c r="AQ1109" s="191"/>
    </row>
    <row r="1110" spans="1:43" s="16" customFormat="1" ht="27.75">
      <c r="A1110" s="43">
        <v>1103</v>
      </c>
      <c r="B1110" s="37" t="s">
        <v>2605</v>
      </c>
      <c r="C1110" s="37" t="s">
        <v>2747</v>
      </c>
      <c r="D1110" s="45" t="s">
        <v>2748</v>
      </c>
      <c r="E1110" s="38">
        <v>28</v>
      </c>
      <c r="F1110" s="48">
        <v>10.63</v>
      </c>
      <c r="G1110" s="46">
        <v>30</v>
      </c>
      <c r="H1110" s="46" t="s">
        <v>3373</v>
      </c>
      <c r="I1110" s="48">
        <v>10.19</v>
      </c>
      <c r="J1110" s="46">
        <v>30</v>
      </c>
      <c r="K1110" s="46" t="s">
        <v>3372</v>
      </c>
      <c r="L1110" s="84">
        <f t="shared" si="299"/>
        <v>10.41</v>
      </c>
      <c r="M1110" s="38">
        <f t="shared" si="300"/>
        <v>60</v>
      </c>
      <c r="N1110" s="38">
        <f t="shared" si="301"/>
        <v>1</v>
      </c>
      <c r="O1110" s="38">
        <f t="shared" si="302"/>
        <v>0</v>
      </c>
      <c r="P1110" s="48">
        <v>10.029999999999999</v>
      </c>
      <c r="Q1110" s="46">
        <v>30</v>
      </c>
      <c r="R1110" s="46" t="s">
        <v>3373</v>
      </c>
      <c r="S1110" s="48">
        <v>12.4</v>
      </c>
      <c r="T1110" s="46">
        <v>30</v>
      </c>
      <c r="U1110" s="46" t="s">
        <v>3372</v>
      </c>
      <c r="V1110" s="48">
        <f t="shared" si="303"/>
        <v>11.215</v>
      </c>
      <c r="W1110" s="46">
        <f t="shared" si="304"/>
        <v>60</v>
      </c>
      <c r="X1110" s="46">
        <f t="shared" si="305"/>
        <v>1</v>
      </c>
      <c r="Y1110" s="46">
        <f t="shared" si="306"/>
        <v>0</v>
      </c>
      <c r="Z1110" s="46">
        <f t="shared" si="307"/>
        <v>2</v>
      </c>
      <c r="AA1110" s="46">
        <f t="shared" si="308"/>
        <v>0</v>
      </c>
      <c r="AB1110" s="46">
        <f t="shared" si="309"/>
        <v>2</v>
      </c>
      <c r="AC1110" s="48">
        <f>IF(AB1110=0,0.93,IF(AB1110=1,0.92,IF(AB1110=2,0.91,IF(AB1110=3,0.9,IF(AB1110=4,0.89,IF(AB1110=5,0.88,IF(AB1110=6,0.87)))))))</f>
        <v>0.91</v>
      </c>
      <c r="AD1110" s="48">
        <f t="shared" si="310"/>
        <v>10.8125</v>
      </c>
      <c r="AE1110" s="48">
        <f t="shared" si="311"/>
        <v>9.8393750000000004</v>
      </c>
      <c r="AF1110" s="46">
        <f t="shared" si="312"/>
        <v>120</v>
      </c>
      <c r="AG1110" s="128" t="s">
        <v>3452</v>
      </c>
      <c r="AH1110" s="128" t="s">
        <v>3455</v>
      </c>
      <c r="AI1110" s="128" t="s">
        <v>3456</v>
      </c>
      <c r="AJ1110" s="128" t="s">
        <v>3457</v>
      </c>
      <c r="AK1110" s="128" t="s">
        <v>3451</v>
      </c>
      <c r="AL1110" s="128" t="s">
        <v>3454</v>
      </c>
      <c r="AM1110" s="128" t="s">
        <v>3453</v>
      </c>
      <c r="AN1110" s="128" t="s">
        <v>3460</v>
      </c>
      <c r="AO1110" s="128" t="s">
        <v>3459</v>
      </c>
      <c r="AP1110" s="128" t="s">
        <v>3458</v>
      </c>
      <c r="AQ1110" s="191"/>
    </row>
    <row r="1111" spans="1:43" s="16" customFormat="1" ht="27.75">
      <c r="A1111" s="43">
        <v>1104</v>
      </c>
      <c r="B1111" s="37" t="s">
        <v>1604</v>
      </c>
      <c r="C1111" s="37" t="s">
        <v>687</v>
      </c>
      <c r="D1111" s="45" t="s">
        <v>2749</v>
      </c>
      <c r="E1111" s="38">
        <v>28</v>
      </c>
      <c r="F1111" s="48">
        <v>11.96</v>
      </c>
      <c r="G1111" s="46">
        <v>30</v>
      </c>
      <c r="H1111" s="46" t="s">
        <v>3372</v>
      </c>
      <c r="I1111" s="48">
        <v>8.77</v>
      </c>
      <c r="J1111" s="46">
        <v>18</v>
      </c>
      <c r="K1111" s="46" t="s">
        <v>3372</v>
      </c>
      <c r="L1111" s="84">
        <f t="shared" si="299"/>
        <v>10.365</v>
      </c>
      <c r="M1111" s="38">
        <f t="shared" si="300"/>
        <v>60</v>
      </c>
      <c r="N1111" s="38">
        <f t="shared" si="301"/>
        <v>0</v>
      </c>
      <c r="O1111" s="38">
        <f t="shared" si="302"/>
        <v>1</v>
      </c>
      <c r="P1111" s="48">
        <v>9.8000000000000007</v>
      </c>
      <c r="Q1111" s="46">
        <v>12</v>
      </c>
      <c r="R1111" s="46" t="s">
        <v>3372</v>
      </c>
      <c r="S1111" s="48">
        <v>10.26</v>
      </c>
      <c r="T1111" s="46">
        <v>30</v>
      </c>
      <c r="U1111" s="46" t="s">
        <v>3373</v>
      </c>
      <c r="V1111" s="48">
        <f t="shared" si="303"/>
        <v>10.030000000000001</v>
      </c>
      <c r="W1111" s="46">
        <f t="shared" si="304"/>
        <v>60</v>
      </c>
      <c r="X1111" s="46">
        <f t="shared" si="305"/>
        <v>1</v>
      </c>
      <c r="Y1111" s="46">
        <f t="shared" si="306"/>
        <v>1</v>
      </c>
      <c r="Z1111" s="46">
        <f t="shared" si="307"/>
        <v>1</v>
      </c>
      <c r="AA1111" s="46">
        <f t="shared" si="308"/>
        <v>2</v>
      </c>
      <c r="AB1111" s="46">
        <f t="shared" si="309"/>
        <v>3</v>
      </c>
      <c r="AC1111" s="48">
        <f>IF(AB1111=0,0.86,IF(AB1111=1,0.85,IF(AB1111=2,0.84,IF(AB1111=3,0.83,IF(AB1111=4,0.82,IF(AB1111=5,0.81,IF(AB1111=6,0.8)))))))</f>
        <v>0.83</v>
      </c>
      <c r="AD1111" s="48">
        <f t="shared" si="310"/>
        <v>10.197500000000002</v>
      </c>
      <c r="AE1111" s="48">
        <f t="shared" si="311"/>
        <v>8.4639250000000015</v>
      </c>
      <c r="AF1111" s="46">
        <f t="shared" si="312"/>
        <v>120</v>
      </c>
      <c r="AG1111" s="128" t="s">
        <v>3456</v>
      </c>
      <c r="AH1111" s="128" t="s">
        <v>3455</v>
      </c>
      <c r="AI1111" s="128" t="s">
        <v>3460</v>
      </c>
      <c r="AJ1111" s="128" t="s">
        <v>3451</v>
      </c>
      <c r="AK1111" s="128" t="s">
        <v>3454</v>
      </c>
      <c r="AL1111" s="128" t="s">
        <v>3452</v>
      </c>
      <c r="AM1111" s="128" t="s">
        <v>3457</v>
      </c>
      <c r="AN1111" s="128" t="s">
        <v>3459</v>
      </c>
      <c r="AO1111" s="128" t="s">
        <v>3453</v>
      </c>
      <c r="AP1111" s="128" t="s">
        <v>3458</v>
      </c>
      <c r="AQ1111" s="191"/>
    </row>
    <row r="1112" spans="1:43" s="16" customFormat="1" ht="27.75">
      <c r="A1112" s="43">
        <v>1105</v>
      </c>
      <c r="B1112" s="37" t="s">
        <v>2708</v>
      </c>
      <c r="C1112" s="37" t="s">
        <v>2750</v>
      </c>
      <c r="D1112" s="38" t="s">
        <v>2751</v>
      </c>
      <c r="E1112" s="38">
        <v>28</v>
      </c>
      <c r="F1112" s="48">
        <v>10.31</v>
      </c>
      <c r="G1112" s="46">
        <v>30</v>
      </c>
      <c r="H1112" s="46" t="s">
        <v>3373</v>
      </c>
      <c r="I1112" s="48">
        <v>11.19</v>
      </c>
      <c r="J1112" s="46">
        <v>30</v>
      </c>
      <c r="K1112" s="46" t="s">
        <v>3373</v>
      </c>
      <c r="L1112" s="84">
        <f t="shared" si="299"/>
        <v>10.75</v>
      </c>
      <c r="M1112" s="38">
        <f t="shared" si="300"/>
        <v>60</v>
      </c>
      <c r="N1112" s="38">
        <f t="shared" si="301"/>
        <v>2</v>
      </c>
      <c r="O1112" s="38">
        <f t="shared" si="302"/>
        <v>0</v>
      </c>
      <c r="P1112" s="48">
        <v>10.43</v>
      </c>
      <c r="Q1112" s="46">
        <v>30</v>
      </c>
      <c r="R1112" s="46" t="s">
        <v>3372</v>
      </c>
      <c r="S1112" s="48">
        <v>11.02</v>
      </c>
      <c r="T1112" s="46">
        <v>30</v>
      </c>
      <c r="U1112" s="46" t="s">
        <v>3372</v>
      </c>
      <c r="V1112" s="48">
        <f t="shared" si="303"/>
        <v>10.725</v>
      </c>
      <c r="W1112" s="46">
        <f t="shared" si="304"/>
        <v>60</v>
      </c>
      <c r="X1112" s="46">
        <f t="shared" si="305"/>
        <v>0</v>
      </c>
      <c r="Y1112" s="46">
        <f t="shared" si="306"/>
        <v>0</v>
      </c>
      <c r="Z1112" s="46">
        <f t="shared" si="307"/>
        <v>2</v>
      </c>
      <c r="AA1112" s="46">
        <f t="shared" si="308"/>
        <v>0</v>
      </c>
      <c r="AB1112" s="46">
        <f t="shared" si="309"/>
        <v>2</v>
      </c>
      <c r="AC1112" s="48">
        <f t="shared" ref="AC1112:AC1119" si="313">IF(AB1112=0,1,IF(AB1112=1,0.99,IF(AB1112=2,0.98,IF(AB1112=3,0.97,IF(AB1112=4,0.96,IF(AB1112=5,0.95,IF(AB1112=6,0.94)))))))</f>
        <v>0.98</v>
      </c>
      <c r="AD1112" s="48">
        <f t="shared" si="310"/>
        <v>10.737500000000001</v>
      </c>
      <c r="AE1112" s="48">
        <f t="shared" si="311"/>
        <v>10.52275</v>
      </c>
      <c r="AF1112" s="46">
        <f t="shared" si="312"/>
        <v>120</v>
      </c>
      <c r="AG1112" s="128" t="s">
        <v>3453</v>
      </c>
      <c r="AH1112" s="128" t="s">
        <v>3451</v>
      </c>
      <c r="AI1112" s="128" t="s">
        <v>3452</v>
      </c>
      <c r="AJ1112" s="128" t="s">
        <v>3456</v>
      </c>
      <c r="AK1112" s="128" t="s">
        <v>3454</v>
      </c>
      <c r="AL1112" s="128" t="s">
        <v>3455</v>
      </c>
      <c r="AM1112" s="128" t="s">
        <v>3459</v>
      </c>
      <c r="AN1112" s="128" t="s">
        <v>3457</v>
      </c>
      <c r="AO1112" s="128" t="s">
        <v>3460</v>
      </c>
      <c r="AP1112" s="128" t="s">
        <v>3458</v>
      </c>
      <c r="AQ1112" s="191"/>
    </row>
    <row r="1113" spans="1:43" s="16" customFormat="1" ht="27.75">
      <c r="A1113" s="43">
        <v>1106</v>
      </c>
      <c r="B1113" s="37" t="s">
        <v>2752</v>
      </c>
      <c r="C1113" s="37" t="s">
        <v>2753</v>
      </c>
      <c r="D1113" s="38" t="s">
        <v>2754</v>
      </c>
      <c r="E1113" s="38">
        <v>28</v>
      </c>
      <c r="F1113" s="48">
        <v>11.2</v>
      </c>
      <c r="G1113" s="46">
        <v>30</v>
      </c>
      <c r="H1113" s="46" t="s">
        <v>3372</v>
      </c>
      <c r="I1113" s="48">
        <v>10</v>
      </c>
      <c r="J1113" s="46">
        <v>30</v>
      </c>
      <c r="K1113" s="46" t="s">
        <v>3373</v>
      </c>
      <c r="L1113" s="84">
        <f t="shared" si="299"/>
        <v>10.6</v>
      </c>
      <c r="M1113" s="38">
        <f t="shared" si="300"/>
        <v>60</v>
      </c>
      <c r="N1113" s="38">
        <f t="shared" si="301"/>
        <v>1</v>
      </c>
      <c r="O1113" s="38">
        <f t="shared" si="302"/>
        <v>0</v>
      </c>
      <c r="P1113" s="48">
        <v>12.37</v>
      </c>
      <c r="Q1113" s="46">
        <v>30</v>
      </c>
      <c r="R1113" s="46" t="s">
        <v>3372</v>
      </c>
      <c r="S1113" s="48">
        <v>14.78</v>
      </c>
      <c r="T1113" s="46">
        <v>30</v>
      </c>
      <c r="U1113" s="46" t="s">
        <v>3372</v>
      </c>
      <c r="V1113" s="48">
        <f t="shared" si="303"/>
        <v>13.574999999999999</v>
      </c>
      <c r="W1113" s="46">
        <f t="shared" si="304"/>
        <v>60</v>
      </c>
      <c r="X1113" s="46">
        <f t="shared" si="305"/>
        <v>0</v>
      </c>
      <c r="Y1113" s="46">
        <f t="shared" si="306"/>
        <v>0</v>
      </c>
      <c r="Z1113" s="46">
        <f t="shared" si="307"/>
        <v>1</v>
      </c>
      <c r="AA1113" s="46">
        <f t="shared" si="308"/>
        <v>0</v>
      </c>
      <c r="AB1113" s="46">
        <f t="shared" si="309"/>
        <v>1</v>
      </c>
      <c r="AC1113" s="48">
        <f t="shared" si="313"/>
        <v>0.99</v>
      </c>
      <c r="AD1113" s="48">
        <f t="shared" si="310"/>
        <v>12.087499999999999</v>
      </c>
      <c r="AE1113" s="48">
        <f t="shared" si="311"/>
        <v>11.966624999999999</v>
      </c>
      <c r="AF1113" s="46">
        <f t="shared" si="312"/>
        <v>120</v>
      </c>
      <c r="AG1113" s="128" t="s">
        <v>3452</v>
      </c>
      <c r="AH1113" s="128" t="s">
        <v>3459</v>
      </c>
      <c r="AI1113" s="128" t="s">
        <v>3457</v>
      </c>
      <c r="AJ1113" s="128" t="s">
        <v>3453</v>
      </c>
      <c r="AK1113" s="128" t="s">
        <v>3451</v>
      </c>
      <c r="AL1113" s="128" t="s">
        <v>3456</v>
      </c>
      <c r="AM1113" s="128" t="s">
        <v>3454</v>
      </c>
      <c r="AN1113" s="128" t="s">
        <v>3455</v>
      </c>
      <c r="AO1113" s="128" t="s">
        <v>3460</v>
      </c>
      <c r="AP1113" s="128" t="s">
        <v>3458</v>
      </c>
      <c r="AQ1113" s="191"/>
    </row>
    <row r="1114" spans="1:43" s="16" customFormat="1" ht="27.75">
      <c r="A1114" s="43">
        <v>1107</v>
      </c>
      <c r="B1114" s="37" t="s">
        <v>808</v>
      </c>
      <c r="C1114" s="37" t="s">
        <v>2755</v>
      </c>
      <c r="D1114" s="38" t="s">
        <v>2756</v>
      </c>
      <c r="E1114" s="38">
        <v>28</v>
      </c>
      <c r="F1114" s="48">
        <v>15.06</v>
      </c>
      <c r="G1114" s="46">
        <v>30</v>
      </c>
      <c r="H1114" s="46" t="s">
        <v>3372</v>
      </c>
      <c r="I1114" s="48">
        <v>14.2</v>
      </c>
      <c r="J1114" s="46">
        <v>30</v>
      </c>
      <c r="K1114" s="46" t="s">
        <v>3372</v>
      </c>
      <c r="L1114" s="84">
        <f t="shared" si="299"/>
        <v>14.629999999999999</v>
      </c>
      <c r="M1114" s="38">
        <f t="shared" si="300"/>
        <v>60</v>
      </c>
      <c r="N1114" s="38">
        <f t="shared" si="301"/>
        <v>0</v>
      </c>
      <c r="O1114" s="38">
        <f t="shared" si="302"/>
        <v>0</v>
      </c>
      <c r="P1114" s="48">
        <v>15.26</v>
      </c>
      <c r="Q1114" s="46">
        <v>30</v>
      </c>
      <c r="R1114" s="46" t="s">
        <v>3372</v>
      </c>
      <c r="S1114" s="48">
        <v>16.16</v>
      </c>
      <c r="T1114" s="46">
        <v>30</v>
      </c>
      <c r="U1114" s="46" t="s">
        <v>3372</v>
      </c>
      <c r="V1114" s="48">
        <f t="shared" si="303"/>
        <v>15.71</v>
      </c>
      <c r="W1114" s="46">
        <f t="shared" si="304"/>
        <v>60</v>
      </c>
      <c r="X1114" s="46">
        <f t="shared" si="305"/>
        <v>0</v>
      </c>
      <c r="Y1114" s="46">
        <f t="shared" si="306"/>
        <v>0</v>
      </c>
      <c r="Z1114" s="46">
        <f t="shared" si="307"/>
        <v>0</v>
      </c>
      <c r="AA1114" s="46">
        <f t="shared" si="308"/>
        <v>0</v>
      </c>
      <c r="AB1114" s="46">
        <f t="shared" si="309"/>
        <v>0</v>
      </c>
      <c r="AC1114" s="48">
        <f t="shared" si="313"/>
        <v>1</v>
      </c>
      <c r="AD1114" s="48">
        <f t="shared" si="310"/>
        <v>15.17</v>
      </c>
      <c r="AE1114" s="48">
        <f t="shared" si="311"/>
        <v>15.17</v>
      </c>
      <c r="AF1114" s="46">
        <f t="shared" si="312"/>
        <v>120</v>
      </c>
      <c r="AG1114" s="128" t="s">
        <v>3453</v>
      </c>
      <c r="AH1114" s="128" t="s">
        <v>3451</v>
      </c>
      <c r="AI1114" s="128" t="s">
        <v>3452</v>
      </c>
      <c r="AJ1114" s="128" t="s">
        <v>3456</v>
      </c>
      <c r="AK1114" s="128" t="s">
        <v>3454</v>
      </c>
      <c r="AL1114" s="128" t="s">
        <v>3455</v>
      </c>
      <c r="AM1114" s="128" t="s">
        <v>3457</v>
      </c>
      <c r="AN1114" s="128" t="s">
        <v>3460</v>
      </c>
      <c r="AO1114" s="128" t="s">
        <v>3458</v>
      </c>
      <c r="AP1114" s="128" t="s">
        <v>3459</v>
      </c>
      <c r="AQ1114" s="191"/>
    </row>
    <row r="1115" spans="1:43" s="16" customFormat="1" ht="27.75">
      <c r="A1115" s="43">
        <v>1108</v>
      </c>
      <c r="B1115" s="37" t="s">
        <v>2757</v>
      </c>
      <c r="C1115" s="37" t="s">
        <v>2758</v>
      </c>
      <c r="D1115" s="38" t="s">
        <v>2759</v>
      </c>
      <c r="E1115" s="38">
        <v>28</v>
      </c>
      <c r="F1115" s="48">
        <v>11.55</v>
      </c>
      <c r="G1115" s="46">
        <v>30</v>
      </c>
      <c r="H1115" s="46" t="s">
        <v>3372</v>
      </c>
      <c r="I1115" s="48">
        <v>12.22</v>
      </c>
      <c r="J1115" s="46">
        <v>30</v>
      </c>
      <c r="K1115" s="46" t="s">
        <v>3372</v>
      </c>
      <c r="L1115" s="84">
        <f t="shared" si="299"/>
        <v>11.885000000000002</v>
      </c>
      <c r="M1115" s="38">
        <f t="shared" si="300"/>
        <v>60</v>
      </c>
      <c r="N1115" s="38">
        <f t="shared" si="301"/>
        <v>0</v>
      </c>
      <c r="O1115" s="38">
        <f t="shared" si="302"/>
        <v>0</v>
      </c>
      <c r="P1115" s="48">
        <v>11.62</v>
      </c>
      <c r="Q1115" s="46">
        <v>30</v>
      </c>
      <c r="R1115" s="46" t="s">
        <v>3372</v>
      </c>
      <c r="S1115" s="48">
        <v>14.47</v>
      </c>
      <c r="T1115" s="46">
        <v>30</v>
      </c>
      <c r="U1115" s="46" t="s">
        <v>3372</v>
      </c>
      <c r="V1115" s="48">
        <f t="shared" si="303"/>
        <v>13.045</v>
      </c>
      <c r="W1115" s="46">
        <f t="shared" si="304"/>
        <v>60</v>
      </c>
      <c r="X1115" s="46">
        <f t="shared" si="305"/>
        <v>0</v>
      </c>
      <c r="Y1115" s="46">
        <f t="shared" si="306"/>
        <v>0</v>
      </c>
      <c r="Z1115" s="46">
        <f t="shared" si="307"/>
        <v>0</v>
      </c>
      <c r="AA1115" s="46">
        <f t="shared" si="308"/>
        <v>0</v>
      </c>
      <c r="AB1115" s="46">
        <f t="shared" si="309"/>
        <v>0</v>
      </c>
      <c r="AC1115" s="48">
        <f t="shared" si="313"/>
        <v>1</v>
      </c>
      <c r="AD1115" s="48">
        <f t="shared" si="310"/>
        <v>12.465</v>
      </c>
      <c r="AE1115" s="48">
        <f t="shared" si="311"/>
        <v>12.465</v>
      </c>
      <c r="AF1115" s="46">
        <f t="shared" si="312"/>
        <v>120</v>
      </c>
      <c r="AG1115" s="128" t="s">
        <v>3453</v>
      </c>
      <c r="AH1115" s="128" t="s">
        <v>3451</v>
      </c>
      <c r="AI1115" s="128" t="s">
        <v>3456</v>
      </c>
      <c r="AJ1115" s="128" t="s">
        <v>3455</v>
      </c>
      <c r="AK1115" s="128" t="s">
        <v>3452</v>
      </c>
      <c r="AL1115" s="128" t="s">
        <v>3454</v>
      </c>
      <c r="AM1115" s="128" t="s">
        <v>3457</v>
      </c>
      <c r="AN1115" s="128" t="s">
        <v>3460</v>
      </c>
      <c r="AO1115" s="128" t="s">
        <v>3459</v>
      </c>
      <c r="AP1115" s="128" t="s">
        <v>3458</v>
      </c>
      <c r="AQ1115" s="191"/>
    </row>
    <row r="1116" spans="1:43" s="16" customFormat="1" ht="27.75">
      <c r="A1116" s="43">
        <v>1109</v>
      </c>
      <c r="B1116" s="37" t="s">
        <v>2760</v>
      </c>
      <c r="C1116" s="37" t="s">
        <v>2761</v>
      </c>
      <c r="D1116" s="38" t="s">
        <v>2762</v>
      </c>
      <c r="E1116" s="38">
        <v>28</v>
      </c>
      <c r="F1116" s="48">
        <v>11.22</v>
      </c>
      <c r="G1116" s="46">
        <v>30</v>
      </c>
      <c r="H1116" s="46" t="s">
        <v>3373</v>
      </c>
      <c r="I1116" s="48">
        <v>11.66</v>
      </c>
      <c r="J1116" s="46">
        <v>30</v>
      </c>
      <c r="K1116" s="46" t="s">
        <v>3373</v>
      </c>
      <c r="L1116" s="84">
        <f t="shared" si="299"/>
        <v>11.440000000000001</v>
      </c>
      <c r="M1116" s="38">
        <f t="shared" si="300"/>
        <v>60</v>
      </c>
      <c r="N1116" s="38">
        <f t="shared" si="301"/>
        <v>2</v>
      </c>
      <c r="O1116" s="38">
        <f t="shared" si="302"/>
        <v>0</v>
      </c>
      <c r="P1116" s="48">
        <v>11.38</v>
      </c>
      <c r="Q1116" s="46">
        <v>30</v>
      </c>
      <c r="R1116" s="46" t="s">
        <v>3372</v>
      </c>
      <c r="S1116" s="48">
        <v>13.78</v>
      </c>
      <c r="T1116" s="46">
        <v>30</v>
      </c>
      <c r="U1116" s="46" t="s">
        <v>3372</v>
      </c>
      <c r="V1116" s="48">
        <f t="shared" si="303"/>
        <v>12.58</v>
      </c>
      <c r="W1116" s="46">
        <f t="shared" si="304"/>
        <v>60</v>
      </c>
      <c r="X1116" s="46">
        <f t="shared" si="305"/>
        <v>0</v>
      </c>
      <c r="Y1116" s="46">
        <f t="shared" si="306"/>
        <v>0</v>
      </c>
      <c r="Z1116" s="46">
        <f t="shared" si="307"/>
        <v>2</v>
      </c>
      <c r="AA1116" s="46">
        <f t="shared" si="308"/>
        <v>0</v>
      </c>
      <c r="AB1116" s="46">
        <f t="shared" si="309"/>
        <v>2</v>
      </c>
      <c r="AC1116" s="48">
        <f t="shared" si="313"/>
        <v>0.98</v>
      </c>
      <c r="AD1116" s="48">
        <f t="shared" si="310"/>
        <v>12.010000000000002</v>
      </c>
      <c r="AE1116" s="48">
        <f t="shared" si="311"/>
        <v>11.769800000000002</v>
      </c>
      <c r="AF1116" s="46">
        <f t="shared" si="312"/>
        <v>120</v>
      </c>
      <c r="AG1116" s="128" t="s">
        <v>3453</v>
      </c>
      <c r="AH1116" s="128" t="s">
        <v>3451</v>
      </c>
      <c r="AI1116" s="128" t="s">
        <v>3455</v>
      </c>
      <c r="AJ1116" s="128" t="s">
        <v>3454</v>
      </c>
      <c r="AK1116" s="128" t="s">
        <v>3452</v>
      </c>
      <c r="AL1116" s="128" t="s">
        <v>3456</v>
      </c>
      <c r="AM1116" s="128" t="s">
        <v>3460</v>
      </c>
      <c r="AN1116" s="128" t="s">
        <v>3457</v>
      </c>
      <c r="AO1116" s="128" t="s">
        <v>3458</v>
      </c>
      <c r="AP1116" s="128" t="s">
        <v>3459</v>
      </c>
      <c r="AQ1116" s="191"/>
    </row>
    <row r="1117" spans="1:43" s="16" customFormat="1" ht="27.75">
      <c r="A1117" s="43">
        <v>1110</v>
      </c>
      <c r="B1117" s="37" t="s">
        <v>2710</v>
      </c>
      <c r="C1117" s="37" t="s">
        <v>1039</v>
      </c>
      <c r="D1117" s="38" t="s">
        <v>2764</v>
      </c>
      <c r="E1117" s="38">
        <v>28</v>
      </c>
      <c r="F1117" s="48">
        <v>10.74</v>
      </c>
      <c r="G1117" s="46">
        <v>30</v>
      </c>
      <c r="H1117" s="46" t="s">
        <v>3373</v>
      </c>
      <c r="I1117" s="48">
        <v>10.34</v>
      </c>
      <c r="J1117" s="46">
        <v>30</v>
      </c>
      <c r="K1117" s="46" t="s">
        <v>3372</v>
      </c>
      <c r="L1117" s="84">
        <f t="shared" si="299"/>
        <v>10.54</v>
      </c>
      <c r="M1117" s="38">
        <f t="shared" si="300"/>
        <v>60</v>
      </c>
      <c r="N1117" s="38">
        <f t="shared" si="301"/>
        <v>1</v>
      </c>
      <c r="O1117" s="38">
        <f t="shared" si="302"/>
        <v>0</v>
      </c>
      <c r="P1117" s="48">
        <v>9.39</v>
      </c>
      <c r="Q1117" s="46">
        <v>10</v>
      </c>
      <c r="R1117" s="46" t="s">
        <v>3373</v>
      </c>
      <c r="S1117" s="48">
        <v>14.33</v>
      </c>
      <c r="T1117" s="46">
        <v>30</v>
      </c>
      <c r="U1117" s="46" t="s">
        <v>3372</v>
      </c>
      <c r="V1117" s="48">
        <f t="shared" si="303"/>
        <v>11.86</v>
      </c>
      <c r="W1117" s="46">
        <f t="shared" si="304"/>
        <v>60</v>
      </c>
      <c r="X1117" s="46">
        <f t="shared" si="305"/>
        <v>1</v>
      </c>
      <c r="Y1117" s="46">
        <f t="shared" si="306"/>
        <v>1</v>
      </c>
      <c r="Z1117" s="46">
        <f t="shared" si="307"/>
        <v>2</v>
      </c>
      <c r="AA1117" s="46">
        <f t="shared" si="308"/>
        <v>1</v>
      </c>
      <c r="AB1117" s="46">
        <f t="shared" si="309"/>
        <v>3</v>
      </c>
      <c r="AC1117" s="48">
        <f t="shared" si="313"/>
        <v>0.97</v>
      </c>
      <c r="AD1117" s="48">
        <f t="shared" si="310"/>
        <v>11.2</v>
      </c>
      <c r="AE1117" s="48">
        <f t="shared" si="311"/>
        <v>10.863999999999999</v>
      </c>
      <c r="AF1117" s="46">
        <f t="shared" si="312"/>
        <v>120</v>
      </c>
      <c r="AG1117" s="128" t="s">
        <v>3451</v>
      </c>
      <c r="AH1117" s="128" t="s">
        <v>3456</v>
      </c>
      <c r="AI1117" s="128" t="s">
        <v>3452</v>
      </c>
      <c r="AJ1117" s="128" t="s">
        <v>3454</v>
      </c>
      <c r="AK1117" s="128" t="s">
        <v>3457</v>
      </c>
      <c r="AL1117" s="128" t="s">
        <v>3453</v>
      </c>
      <c r="AM1117" s="128" t="s">
        <v>3455</v>
      </c>
      <c r="AN1117" s="128" t="s">
        <v>3458</v>
      </c>
      <c r="AO1117" s="128" t="s">
        <v>3460</v>
      </c>
      <c r="AP1117" s="128" t="s">
        <v>3459</v>
      </c>
      <c r="AQ1117" s="191"/>
    </row>
    <row r="1118" spans="1:43" s="16" customFormat="1" ht="27.75">
      <c r="A1118" s="43">
        <v>1111</v>
      </c>
      <c r="B1118" s="37" t="s">
        <v>2710</v>
      </c>
      <c r="C1118" s="37" t="s">
        <v>769</v>
      </c>
      <c r="D1118" s="38" t="s">
        <v>2763</v>
      </c>
      <c r="E1118" s="38">
        <v>28</v>
      </c>
      <c r="F1118" s="48">
        <v>15.02</v>
      </c>
      <c r="G1118" s="46">
        <v>30</v>
      </c>
      <c r="H1118" s="46" t="s">
        <v>3372</v>
      </c>
      <c r="I1118" s="48">
        <v>13.79</v>
      </c>
      <c r="J1118" s="46">
        <v>30</v>
      </c>
      <c r="K1118" s="46" t="s">
        <v>3372</v>
      </c>
      <c r="L1118" s="84">
        <f t="shared" si="299"/>
        <v>14.404999999999999</v>
      </c>
      <c r="M1118" s="38">
        <f t="shared" si="300"/>
        <v>60</v>
      </c>
      <c r="N1118" s="38">
        <f t="shared" si="301"/>
        <v>0</v>
      </c>
      <c r="O1118" s="38">
        <f t="shared" si="302"/>
        <v>0</v>
      </c>
      <c r="P1118" s="48">
        <v>15.03</v>
      </c>
      <c r="Q1118" s="46">
        <v>30</v>
      </c>
      <c r="R1118" s="46" t="s">
        <v>3372</v>
      </c>
      <c r="S1118" s="48">
        <v>16.13</v>
      </c>
      <c r="T1118" s="46">
        <v>30</v>
      </c>
      <c r="U1118" s="46" t="s">
        <v>3372</v>
      </c>
      <c r="V1118" s="48">
        <f t="shared" si="303"/>
        <v>15.579999999999998</v>
      </c>
      <c r="W1118" s="46">
        <f t="shared" si="304"/>
        <v>60</v>
      </c>
      <c r="X1118" s="46">
        <f t="shared" si="305"/>
        <v>0</v>
      </c>
      <c r="Y1118" s="46">
        <f t="shared" si="306"/>
        <v>0</v>
      </c>
      <c r="Z1118" s="46">
        <f t="shared" si="307"/>
        <v>0</v>
      </c>
      <c r="AA1118" s="46">
        <f t="shared" si="308"/>
        <v>0</v>
      </c>
      <c r="AB1118" s="46">
        <f t="shared" si="309"/>
        <v>0</v>
      </c>
      <c r="AC1118" s="48">
        <f t="shared" si="313"/>
        <v>1</v>
      </c>
      <c r="AD1118" s="48">
        <f t="shared" si="310"/>
        <v>14.9925</v>
      </c>
      <c r="AE1118" s="48">
        <f t="shared" si="311"/>
        <v>14.9925</v>
      </c>
      <c r="AF1118" s="46">
        <f t="shared" si="312"/>
        <v>120</v>
      </c>
      <c r="AG1118" s="128" t="s">
        <v>3453</v>
      </c>
      <c r="AH1118" s="128" t="s">
        <v>3451</v>
      </c>
      <c r="AI1118" s="128" t="s">
        <v>3456</v>
      </c>
      <c r="AJ1118" s="128" t="s">
        <v>3454</v>
      </c>
      <c r="AK1118" s="128" t="s">
        <v>3452</v>
      </c>
      <c r="AL1118" s="128" t="s">
        <v>3457</v>
      </c>
      <c r="AM1118" s="128" t="s">
        <v>3455</v>
      </c>
      <c r="AN1118" s="128" t="s">
        <v>3460</v>
      </c>
      <c r="AO1118" s="128" t="s">
        <v>3459</v>
      </c>
      <c r="AP1118" s="128" t="s">
        <v>3458</v>
      </c>
      <c r="AQ1118" s="191"/>
    </row>
    <row r="1119" spans="1:43" s="16" customFormat="1" ht="27.75">
      <c r="A1119" s="43">
        <v>1112</v>
      </c>
      <c r="B1119" s="37" t="s">
        <v>2765</v>
      </c>
      <c r="C1119" s="37" t="s">
        <v>45</v>
      </c>
      <c r="D1119" s="38" t="s">
        <v>2766</v>
      </c>
      <c r="E1119" s="38">
        <v>28</v>
      </c>
      <c r="F1119" s="48">
        <v>12.12</v>
      </c>
      <c r="G1119" s="46">
        <v>30</v>
      </c>
      <c r="H1119" s="46" t="s">
        <v>3372</v>
      </c>
      <c r="I1119" s="48">
        <v>11.06</v>
      </c>
      <c r="J1119" s="46">
        <v>30</v>
      </c>
      <c r="K1119" s="46" t="s">
        <v>3372</v>
      </c>
      <c r="L1119" s="84">
        <f t="shared" si="299"/>
        <v>11.59</v>
      </c>
      <c r="M1119" s="38">
        <f t="shared" si="300"/>
        <v>60</v>
      </c>
      <c r="N1119" s="38">
        <f t="shared" si="301"/>
        <v>0</v>
      </c>
      <c r="O1119" s="38">
        <f t="shared" si="302"/>
        <v>0</v>
      </c>
      <c r="P1119" s="48">
        <v>12</v>
      </c>
      <c r="Q1119" s="46">
        <v>30</v>
      </c>
      <c r="R1119" s="46" t="s">
        <v>3372</v>
      </c>
      <c r="S1119" s="48">
        <v>15.28</v>
      </c>
      <c r="T1119" s="46">
        <v>30</v>
      </c>
      <c r="U1119" s="46" t="s">
        <v>3372</v>
      </c>
      <c r="V1119" s="48">
        <f t="shared" si="303"/>
        <v>13.64</v>
      </c>
      <c r="W1119" s="46">
        <f t="shared" si="304"/>
        <v>60</v>
      </c>
      <c r="X1119" s="46">
        <f t="shared" si="305"/>
        <v>0</v>
      </c>
      <c r="Y1119" s="46">
        <f t="shared" si="306"/>
        <v>0</v>
      </c>
      <c r="Z1119" s="46">
        <f t="shared" si="307"/>
        <v>0</v>
      </c>
      <c r="AA1119" s="46">
        <f t="shared" si="308"/>
        <v>0</v>
      </c>
      <c r="AB1119" s="46">
        <f t="shared" si="309"/>
        <v>0</v>
      </c>
      <c r="AC1119" s="48">
        <f t="shared" si="313"/>
        <v>1</v>
      </c>
      <c r="AD1119" s="48">
        <f t="shared" si="310"/>
        <v>12.615</v>
      </c>
      <c r="AE1119" s="48">
        <f t="shared" si="311"/>
        <v>12.615</v>
      </c>
      <c r="AF1119" s="46">
        <f t="shared" si="312"/>
        <v>120</v>
      </c>
      <c r="AG1119" s="128" t="s">
        <v>3453</v>
      </c>
      <c r="AH1119" s="128" t="s">
        <v>3451</v>
      </c>
      <c r="AI1119" s="128" t="s">
        <v>3454</v>
      </c>
      <c r="AJ1119" s="128" t="s">
        <v>3455</v>
      </c>
      <c r="AK1119" s="128" t="s">
        <v>3452</v>
      </c>
      <c r="AL1119" s="128" t="s">
        <v>3456</v>
      </c>
      <c r="AM1119" s="128" t="s">
        <v>3457</v>
      </c>
      <c r="AN1119" s="128" t="s">
        <v>3460</v>
      </c>
      <c r="AO1119" s="128" t="s">
        <v>3459</v>
      </c>
      <c r="AP1119" s="128" t="s">
        <v>3458</v>
      </c>
      <c r="AQ1119" s="191"/>
    </row>
    <row r="1120" spans="1:43" s="16" customFormat="1" ht="27.75">
      <c r="A1120" s="43">
        <v>1113</v>
      </c>
      <c r="B1120" s="37" t="s">
        <v>2767</v>
      </c>
      <c r="C1120" s="37" t="s">
        <v>1329</v>
      </c>
      <c r="D1120" s="38" t="s">
        <v>2768</v>
      </c>
      <c r="E1120" s="38">
        <v>28</v>
      </c>
      <c r="F1120" s="48">
        <v>10.85</v>
      </c>
      <c r="G1120" s="46">
        <v>30</v>
      </c>
      <c r="H1120" s="46" t="s">
        <v>3372</v>
      </c>
      <c r="I1120" s="48">
        <v>10.01</v>
      </c>
      <c r="J1120" s="46">
        <v>30</v>
      </c>
      <c r="K1120" s="46" t="s">
        <v>3373</v>
      </c>
      <c r="L1120" s="84">
        <f t="shared" si="299"/>
        <v>10.43</v>
      </c>
      <c r="M1120" s="38">
        <f t="shared" si="300"/>
        <v>60</v>
      </c>
      <c r="N1120" s="38">
        <f t="shared" si="301"/>
        <v>1</v>
      </c>
      <c r="O1120" s="38">
        <f t="shared" si="302"/>
        <v>0</v>
      </c>
      <c r="P1120" s="48">
        <v>12.19</v>
      </c>
      <c r="Q1120" s="46">
        <v>30</v>
      </c>
      <c r="R1120" s="46" t="s">
        <v>3372</v>
      </c>
      <c r="S1120" s="48">
        <v>12.48</v>
      </c>
      <c r="T1120" s="46">
        <v>30</v>
      </c>
      <c r="U1120" s="46" t="s">
        <v>3372</v>
      </c>
      <c r="V1120" s="48">
        <f t="shared" si="303"/>
        <v>12.335000000000001</v>
      </c>
      <c r="W1120" s="46">
        <f t="shared" si="304"/>
        <v>60</v>
      </c>
      <c r="X1120" s="46">
        <f t="shared" si="305"/>
        <v>0</v>
      </c>
      <c r="Y1120" s="46">
        <f t="shared" si="306"/>
        <v>0</v>
      </c>
      <c r="Z1120" s="46">
        <f t="shared" si="307"/>
        <v>1</v>
      </c>
      <c r="AA1120" s="46">
        <f t="shared" si="308"/>
        <v>0</v>
      </c>
      <c r="AB1120" s="46">
        <f t="shared" si="309"/>
        <v>1</v>
      </c>
      <c r="AC1120" s="48">
        <f>IF(AB1120=0,0.93,IF(AB1120=1,0.92,IF(AB1120=2,0.91,IF(AB1120=3,0.9,IF(AB1120=4,0.89,IF(AB1120=5,0.88,IF(AB1120=6,0.87)))))))</f>
        <v>0.92</v>
      </c>
      <c r="AD1120" s="48">
        <f t="shared" si="310"/>
        <v>11.3825</v>
      </c>
      <c r="AE1120" s="48">
        <f t="shared" si="311"/>
        <v>10.471900000000002</v>
      </c>
      <c r="AF1120" s="46">
        <f t="shared" si="312"/>
        <v>120</v>
      </c>
      <c r="AG1120" s="128" t="s">
        <v>3453</v>
      </c>
      <c r="AH1120" s="128" t="s">
        <v>3452</v>
      </c>
      <c r="AI1120" s="128" t="s">
        <v>3451</v>
      </c>
      <c r="AJ1120" s="128" t="s">
        <v>3456</v>
      </c>
      <c r="AK1120" s="128" t="s">
        <v>3455</v>
      </c>
      <c r="AL1120" s="128" t="s">
        <v>3454</v>
      </c>
      <c r="AM1120" s="128" t="s">
        <v>3458</v>
      </c>
      <c r="AN1120" s="128" t="s">
        <v>3457</v>
      </c>
      <c r="AO1120" s="128" t="s">
        <v>3459</v>
      </c>
      <c r="AP1120" s="128" t="s">
        <v>3460</v>
      </c>
      <c r="AQ1120" s="191"/>
    </row>
    <row r="1121" spans="1:43" s="16" customFormat="1" ht="27.75">
      <c r="A1121" s="43">
        <v>1114</v>
      </c>
      <c r="B1121" s="37" t="s">
        <v>2769</v>
      </c>
      <c r="C1121" s="37" t="s">
        <v>2770</v>
      </c>
      <c r="D1121" s="38" t="s">
        <v>2771</v>
      </c>
      <c r="E1121" s="38">
        <v>28</v>
      </c>
      <c r="F1121" s="48">
        <v>13.06</v>
      </c>
      <c r="G1121" s="46">
        <v>30</v>
      </c>
      <c r="H1121" s="46" t="s">
        <v>3372</v>
      </c>
      <c r="I1121" s="48">
        <v>12.47</v>
      </c>
      <c r="J1121" s="46">
        <v>30</v>
      </c>
      <c r="K1121" s="46" t="s">
        <v>3372</v>
      </c>
      <c r="L1121" s="84">
        <f t="shared" si="299"/>
        <v>12.765000000000001</v>
      </c>
      <c r="M1121" s="38">
        <f t="shared" si="300"/>
        <v>60</v>
      </c>
      <c r="N1121" s="38">
        <f t="shared" si="301"/>
        <v>0</v>
      </c>
      <c r="O1121" s="38">
        <f t="shared" si="302"/>
        <v>0</v>
      </c>
      <c r="P1121" s="48">
        <v>13.76</v>
      </c>
      <c r="Q1121" s="46">
        <v>30</v>
      </c>
      <c r="R1121" s="46" t="s">
        <v>3372</v>
      </c>
      <c r="S1121" s="48">
        <v>16.72</v>
      </c>
      <c r="T1121" s="46">
        <v>30</v>
      </c>
      <c r="U1121" s="46" t="s">
        <v>3372</v>
      </c>
      <c r="V1121" s="48">
        <f t="shared" si="303"/>
        <v>15.239999999999998</v>
      </c>
      <c r="W1121" s="46">
        <f t="shared" si="304"/>
        <v>60</v>
      </c>
      <c r="X1121" s="46">
        <f t="shared" si="305"/>
        <v>0</v>
      </c>
      <c r="Y1121" s="46">
        <f t="shared" si="306"/>
        <v>0</v>
      </c>
      <c r="Z1121" s="46">
        <f t="shared" si="307"/>
        <v>0</v>
      </c>
      <c r="AA1121" s="46">
        <f t="shared" si="308"/>
        <v>0</v>
      </c>
      <c r="AB1121" s="46">
        <f t="shared" si="309"/>
        <v>0</v>
      </c>
      <c r="AC1121" s="48">
        <f>IF(AB1121=0,1,IF(AB1121=1,0.99,IF(AB1121=2,0.98,IF(AB1121=3,0.97,IF(AB1121=4,0.96,IF(AB1121=5,0.95,IF(AB1121=6,0.94)))))))</f>
        <v>1</v>
      </c>
      <c r="AD1121" s="48">
        <f t="shared" si="310"/>
        <v>14.0025</v>
      </c>
      <c r="AE1121" s="48">
        <f t="shared" si="311"/>
        <v>14.0025</v>
      </c>
      <c r="AF1121" s="46">
        <f t="shared" si="312"/>
        <v>120</v>
      </c>
      <c r="AG1121" s="128" t="s">
        <v>3454</v>
      </c>
      <c r="AH1121" s="128" t="s">
        <v>3456</v>
      </c>
      <c r="AI1121" s="128" t="s">
        <v>3457</v>
      </c>
      <c r="AJ1121" s="128" t="s">
        <v>3452</v>
      </c>
      <c r="AK1121" s="128" t="s">
        <v>3455</v>
      </c>
      <c r="AL1121" s="128" t="s">
        <v>3459</v>
      </c>
      <c r="AM1121" s="128" t="s">
        <v>3458</v>
      </c>
      <c r="AN1121" s="128" t="s">
        <v>3460</v>
      </c>
      <c r="AO1121" s="128" t="s">
        <v>3451</v>
      </c>
      <c r="AP1121" s="128" t="s">
        <v>3453</v>
      </c>
      <c r="AQ1121" s="191"/>
    </row>
    <row r="1122" spans="1:43" s="16" customFormat="1" ht="27.75">
      <c r="A1122" s="43">
        <v>1115</v>
      </c>
      <c r="B1122" s="37" t="s">
        <v>1502</v>
      </c>
      <c r="C1122" s="37" t="s">
        <v>2772</v>
      </c>
      <c r="D1122" s="38" t="s">
        <v>2773</v>
      </c>
      <c r="E1122" s="38">
        <v>28</v>
      </c>
      <c r="F1122" s="48">
        <v>9.24</v>
      </c>
      <c r="G1122" s="46">
        <v>10</v>
      </c>
      <c r="H1122" s="46" t="s">
        <v>3373</v>
      </c>
      <c r="I1122" s="48">
        <v>12.24</v>
      </c>
      <c r="J1122" s="46">
        <v>30</v>
      </c>
      <c r="K1122" s="46" t="s">
        <v>3372</v>
      </c>
      <c r="L1122" s="84">
        <f t="shared" si="299"/>
        <v>10.74</v>
      </c>
      <c r="M1122" s="38">
        <f t="shared" si="300"/>
        <v>60</v>
      </c>
      <c r="N1122" s="38">
        <f t="shared" si="301"/>
        <v>1</v>
      </c>
      <c r="O1122" s="38">
        <f t="shared" si="302"/>
        <v>1</v>
      </c>
      <c r="P1122" s="48">
        <v>10.65</v>
      </c>
      <c r="Q1122" s="46">
        <v>30</v>
      </c>
      <c r="R1122" s="46" t="s">
        <v>3372</v>
      </c>
      <c r="S1122" s="48">
        <v>14.34</v>
      </c>
      <c r="T1122" s="46">
        <v>30</v>
      </c>
      <c r="U1122" s="46" t="s">
        <v>3372</v>
      </c>
      <c r="V1122" s="48">
        <f t="shared" si="303"/>
        <v>12.495000000000001</v>
      </c>
      <c r="W1122" s="46">
        <f t="shared" si="304"/>
        <v>60</v>
      </c>
      <c r="X1122" s="46">
        <f t="shared" si="305"/>
        <v>0</v>
      </c>
      <c r="Y1122" s="46">
        <f t="shared" si="306"/>
        <v>0</v>
      </c>
      <c r="Z1122" s="46">
        <f t="shared" si="307"/>
        <v>1</v>
      </c>
      <c r="AA1122" s="46">
        <f t="shared" si="308"/>
        <v>1</v>
      </c>
      <c r="AB1122" s="46">
        <f t="shared" si="309"/>
        <v>2</v>
      </c>
      <c r="AC1122" s="48">
        <f>IF(AB1122=0,0.93,IF(AB1122=1,0.92,IF(AB1122=2,0.91,IF(AB1122=3,0.9,IF(AB1122=4,0.89,IF(AB1122=5,0.88,IF(AB1122=6,0.87)))))))</f>
        <v>0.91</v>
      </c>
      <c r="AD1122" s="48">
        <f t="shared" si="310"/>
        <v>11.6175</v>
      </c>
      <c r="AE1122" s="48">
        <f t="shared" si="311"/>
        <v>10.571925</v>
      </c>
      <c r="AF1122" s="46">
        <f t="shared" si="312"/>
        <v>120</v>
      </c>
      <c r="AG1122" s="128" t="s">
        <v>3453</v>
      </c>
      <c r="AH1122" s="128" t="s">
        <v>3451</v>
      </c>
      <c r="AI1122" s="128" t="s">
        <v>3452</v>
      </c>
      <c r="AJ1122" s="128" t="s">
        <v>3456</v>
      </c>
      <c r="AK1122" s="128" t="s">
        <v>3454</v>
      </c>
      <c r="AL1122" s="128" t="s">
        <v>3455</v>
      </c>
      <c r="AM1122" s="128" t="s">
        <v>3459</v>
      </c>
      <c r="AN1122" s="128" t="s">
        <v>3457</v>
      </c>
      <c r="AO1122" s="128" t="s">
        <v>3460</v>
      </c>
      <c r="AP1122" s="128" t="s">
        <v>3458</v>
      </c>
      <c r="AQ1122" s="191"/>
    </row>
    <row r="1123" spans="1:43" s="16" customFormat="1" ht="27.75">
      <c r="A1123" s="43">
        <v>1116</v>
      </c>
      <c r="B1123" s="37" t="s">
        <v>2774</v>
      </c>
      <c r="C1123" s="37" t="s">
        <v>2775</v>
      </c>
      <c r="D1123" s="38" t="s">
        <v>2776</v>
      </c>
      <c r="E1123" s="38">
        <v>28</v>
      </c>
      <c r="F1123" s="48">
        <v>13.15</v>
      </c>
      <c r="G1123" s="46">
        <v>30</v>
      </c>
      <c r="H1123" s="46" t="s">
        <v>3372</v>
      </c>
      <c r="I1123" s="48">
        <v>11.38</v>
      </c>
      <c r="J1123" s="46">
        <v>30</v>
      </c>
      <c r="K1123" s="46" t="s">
        <v>3372</v>
      </c>
      <c r="L1123" s="84">
        <f t="shared" si="299"/>
        <v>12.265000000000001</v>
      </c>
      <c r="M1123" s="38">
        <f t="shared" si="300"/>
        <v>60</v>
      </c>
      <c r="N1123" s="38">
        <f t="shared" si="301"/>
        <v>0</v>
      </c>
      <c r="O1123" s="38">
        <f t="shared" si="302"/>
        <v>0</v>
      </c>
      <c r="P1123" s="48">
        <v>15.03</v>
      </c>
      <c r="Q1123" s="46">
        <v>30</v>
      </c>
      <c r="R1123" s="46" t="s">
        <v>3372</v>
      </c>
      <c r="S1123" s="48">
        <v>14.61</v>
      </c>
      <c r="T1123" s="46">
        <v>30</v>
      </c>
      <c r="U1123" s="46" t="s">
        <v>3372</v>
      </c>
      <c r="V1123" s="48">
        <f t="shared" si="303"/>
        <v>14.82</v>
      </c>
      <c r="W1123" s="46">
        <f t="shared" si="304"/>
        <v>60</v>
      </c>
      <c r="X1123" s="46">
        <f t="shared" si="305"/>
        <v>0</v>
      </c>
      <c r="Y1123" s="46">
        <f t="shared" si="306"/>
        <v>0</v>
      </c>
      <c r="Z1123" s="46">
        <f t="shared" si="307"/>
        <v>0</v>
      </c>
      <c r="AA1123" s="46">
        <f t="shared" si="308"/>
        <v>0</v>
      </c>
      <c r="AB1123" s="46">
        <f t="shared" si="309"/>
        <v>0</v>
      </c>
      <c r="AC1123" s="48">
        <f>IF(AB1123=0,0.93,IF(AB1123=1,0.92,IF(AB1123=2,0.91,IF(AB1123=3,0.9,IF(AB1123=4,0.89,IF(AB1123=5,0.88,IF(AB1123=6,0.87)))))))</f>
        <v>0.93</v>
      </c>
      <c r="AD1123" s="48">
        <f t="shared" si="310"/>
        <v>13.5425</v>
      </c>
      <c r="AE1123" s="48">
        <f t="shared" si="311"/>
        <v>12.594525000000001</v>
      </c>
      <c r="AF1123" s="46">
        <f t="shared" si="312"/>
        <v>120</v>
      </c>
      <c r="AG1123" s="128" t="s">
        <v>3453</v>
      </c>
      <c r="AH1123" s="128" t="s">
        <v>3451</v>
      </c>
      <c r="AI1123" s="128" t="s">
        <v>3454</v>
      </c>
      <c r="AJ1123" s="128" t="s">
        <v>3452</v>
      </c>
      <c r="AK1123" s="128" t="s">
        <v>3455</v>
      </c>
      <c r="AL1123" s="128" t="s">
        <v>3460</v>
      </c>
      <c r="AM1123" s="128" t="s">
        <v>3456</v>
      </c>
      <c r="AN1123" s="128" t="s">
        <v>3457</v>
      </c>
      <c r="AO1123" s="128" t="s">
        <v>3459</v>
      </c>
      <c r="AP1123" s="128" t="s">
        <v>3458</v>
      </c>
      <c r="AQ1123" s="191"/>
    </row>
    <row r="1124" spans="1:43" s="16" customFormat="1" ht="27.75">
      <c r="A1124" s="43">
        <v>1117</v>
      </c>
      <c r="B1124" s="37" t="s">
        <v>407</v>
      </c>
      <c r="C1124" s="37" t="s">
        <v>2777</v>
      </c>
      <c r="D1124" s="38" t="s">
        <v>2778</v>
      </c>
      <c r="E1124" s="38">
        <v>28</v>
      </c>
      <c r="F1124" s="48">
        <v>11.7</v>
      </c>
      <c r="G1124" s="46">
        <v>30</v>
      </c>
      <c r="H1124" s="46" t="s">
        <v>3372</v>
      </c>
      <c r="I1124" s="48">
        <v>11.2</v>
      </c>
      <c r="J1124" s="46">
        <v>30</v>
      </c>
      <c r="K1124" s="46" t="s">
        <v>3372</v>
      </c>
      <c r="L1124" s="84">
        <f t="shared" si="299"/>
        <v>11.45</v>
      </c>
      <c r="M1124" s="38">
        <f t="shared" si="300"/>
        <v>60</v>
      </c>
      <c r="N1124" s="38">
        <f t="shared" si="301"/>
        <v>0</v>
      </c>
      <c r="O1124" s="38">
        <f t="shared" si="302"/>
        <v>0</v>
      </c>
      <c r="P1124" s="48">
        <v>13.49</v>
      </c>
      <c r="Q1124" s="46">
        <v>30</v>
      </c>
      <c r="R1124" s="46" t="s">
        <v>3372</v>
      </c>
      <c r="S1124" s="48">
        <v>11.78</v>
      </c>
      <c r="T1124" s="46">
        <v>30</v>
      </c>
      <c r="U1124" s="46" t="s">
        <v>3372</v>
      </c>
      <c r="V1124" s="48">
        <f t="shared" si="303"/>
        <v>12.635</v>
      </c>
      <c r="W1124" s="46">
        <f t="shared" si="304"/>
        <v>60</v>
      </c>
      <c r="X1124" s="46">
        <f t="shared" si="305"/>
        <v>0</v>
      </c>
      <c r="Y1124" s="46">
        <f t="shared" si="306"/>
        <v>0</v>
      </c>
      <c r="Z1124" s="46">
        <f t="shared" si="307"/>
        <v>0</v>
      </c>
      <c r="AA1124" s="46">
        <f t="shared" si="308"/>
        <v>0</v>
      </c>
      <c r="AB1124" s="46">
        <f t="shared" si="309"/>
        <v>0</v>
      </c>
      <c r="AC1124" s="48">
        <f>IF(AB1124=0,1,IF(AB1124=1,0.99,IF(AB1124=2,0.98,IF(AB1124=3,0.97,IF(AB1124=4,0.96,IF(AB1124=5,0.95,IF(AB1124=6,0.94)))))))</f>
        <v>1</v>
      </c>
      <c r="AD1124" s="48">
        <f t="shared" si="310"/>
        <v>12.0425</v>
      </c>
      <c r="AE1124" s="48">
        <f t="shared" si="311"/>
        <v>12.0425</v>
      </c>
      <c r="AF1124" s="46">
        <f t="shared" si="312"/>
        <v>120</v>
      </c>
      <c r="AG1124" s="128" t="s">
        <v>3451</v>
      </c>
      <c r="AH1124" s="128" t="s">
        <v>3453</v>
      </c>
      <c r="AI1124" s="128" t="s">
        <v>3454</v>
      </c>
      <c r="AJ1124" s="128" t="s">
        <v>3452</v>
      </c>
      <c r="AK1124" s="128" t="s">
        <v>3455</v>
      </c>
      <c r="AL1124" s="128" t="s">
        <v>3460</v>
      </c>
      <c r="AM1124" s="128" t="s">
        <v>3457</v>
      </c>
      <c r="AN1124" s="128" t="s">
        <v>3456</v>
      </c>
      <c r="AO1124" s="128" t="s">
        <v>3459</v>
      </c>
      <c r="AP1124" s="128" t="s">
        <v>3458</v>
      </c>
      <c r="AQ1124" s="191"/>
    </row>
    <row r="1125" spans="1:43" s="16" customFormat="1" ht="27.75">
      <c r="A1125" s="43">
        <v>1118</v>
      </c>
      <c r="B1125" s="37" t="s">
        <v>2779</v>
      </c>
      <c r="C1125" s="37" t="s">
        <v>74</v>
      </c>
      <c r="D1125" s="38" t="s">
        <v>2780</v>
      </c>
      <c r="E1125" s="38">
        <v>28</v>
      </c>
      <c r="F1125" s="48">
        <v>9.44</v>
      </c>
      <c r="G1125" s="46">
        <v>17</v>
      </c>
      <c r="H1125" s="46" t="s">
        <v>3372</v>
      </c>
      <c r="I1125" s="48">
        <v>11.95</v>
      </c>
      <c r="J1125" s="46">
        <v>30</v>
      </c>
      <c r="K1125" s="46" t="s">
        <v>3372</v>
      </c>
      <c r="L1125" s="84">
        <f t="shared" si="299"/>
        <v>10.695</v>
      </c>
      <c r="M1125" s="38">
        <f t="shared" si="300"/>
        <v>60</v>
      </c>
      <c r="N1125" s="38">
        <f t="shared" si="301"/>
        <v>0</v>
      </c>
      <c r="O1125" s="38">
        <f t="shared" si="302"/>
        <v>1</v>
      </c>
      <c r="P1125" s="48">
        <v>12.83</v>
      </c>
      <c r="Q1125" s="46">
        <v>30</v>
      </c>
      <c r="R1125" s="46" t="s">
        <v>3372</v>
      </c>
      <c r="S1125" s="48">
        <v>15.58</v>
      </c>
      <c r="T1125" s="46">
        <v>30</v>
      </c>
      <c r="U1125" s="46" t="s">
        <v>3372</v>
      </c>
      <c r="V1125" s="48">
        <f t="shared" si="303"/>
        <v>14.205</v>
      </c>
      <c r="W1125" s="46">
        <f t="shared" si="304"/>
        <v>60</v>
      </c>
      <c r="X1125" s="46">
        <f t="shared" si="305"/>
        <v>0</v>
      </c>
      <c r="Y1125" s="46">
        <f t="shared" si="306"/>
        <v>0</v>
      </c>
      <c r="Z1125" s="46">
        <f t="shared" si="307"/>
        <v>0</v>
      </c>
      <c r="AA1125" s="46">
        <f t="shared" si="308"/>
        <v>1</v>
      </c>
      <c r="AB1125" s="46">
        <f t="shared" si="309"/>
        <v>1</v>
      </c>
      <c r="AC1125" s="48">
        <f>IF(AB1125=0,1,IF(AB1125=1,0.99,IF(AB1125=2,0.98,IF(AB1125=3,0.97,IF(AB1125=4,0.96,IF(AB1125=5,0.95,IF(AB1125=6,0.94)))))))</f>
        <v>0.99</v>
      </c>
      <c r="AD1125" s="48">
        <f t="shared" si="310"/>
        <v>12.45</v>
      </c>
      <c r="AE1125" s="48">
        <f t="shared" si="311"/>
        <v>12.3255</v>
      </c>
      <c r="AF1125" s="46">
        <f t="shared" si="312"/>
        <v>120</v>
      </c>
      <c r="AG1125" s="128" t="s">
        <v>3453</v>
      </c>
      <c r="AH1125" s="128" t="s">
        <v>3451</v>
      </c>
      <c r="AI1125" s="128" t="s">
        <v>3455</v>
      </c>
      <c r="AJ1125" s="128" t="s">
        <v>3456</v>
      </c>
      <c r="AK1125" s="128" t="s">
        <v>3452</v>
      </c>
      <c r="AL1125" s="128" t="s">
        <v>3459</v>
      </c>
      <c r="AM1125" s="128" t="s">
        <v>3454</v>
      </c>
      <c r="AN1125" s="128" t="s">
        <v>3460</v>
      </c>
      <c r="AO1125" s="128" t="s">
        <v>3457</v>
      </c>
      <c r="AP1125" s="128" t="s">
        <v>3458</v>
      </c>
      <c r="AQ1125" s="191"/>
    </row>
    <row r="1126" spans="1:43" s="16" customFormat="1" ht="27.75">
      <c r="A1126" s="43">
        <v>1119</v>
      </c>
      <c r="B1126" s="37" t="s">
        <v>2781</v>
      </c>
      <c r="C1126" s="37" t="s">
        <v>910</v>
      </c>
      <c r="D1126" s="38" t="s">
        <v>2782</v>
      </c>
      <c r="E1126" s="38">
        <v>28</v>
      </c>
      <c r="F1126" s="48">
        <v>13.43</v>
      </c>
      <c r="G1126" s="46">
        <v>30</v>
      </c>
      <c r="H1126" s="46" t="s">
        <v>3372</v>
      </c>
      <c r="I1126" s="48">
        <v>10.210000000000001</v>
      </c>
      <c r="J1126" s="46">
        <v>30</v>
      </c>
      <c r="K1126" s="46" t="s">
        <v>3372</v>
      </c>
      <c r="L1126" s="84">
        <f t="shared" si="299"/>
        <v>11.82</v>
      </c>
      <c r="M1126" s="38">
        <f t="shared" si="300"/>
        <v>60</v>
      </c>
      <c r="N1126" s="38">
        <f t="shared" si="301"/>
        <v>0</v>
      </c>
      <c r="O1126" s="38">
        <f t="shared" si="302"/>
        <v>0</v>
      </c>
      <c r="P1126" s="48">
        <v>12.37</v>
      </c>
      <c r="Q1126" s="46">
        <v>30</v>
      </c>
      <c r="R1126" s="46" t="s">
        <v>3372</v>
      </c>
      <c r="S1126" s="48">
        <v>12.12</v>
      </c>
      <c r="T1126" s="46">
        <v>30</v>
      </c>
      <c r="U1126" s="46" t="s">
        <v>3372</v>
      </c>
      <c r="V1126" s="48">
        <f t="shared" si="303"/>
        <v>12.244999999999999</v>
      </c>
      <c r="W1126" s="46">
        <f t="shared" si="304"/>
        <v>60</v>
      </c>
      <c r="X1126" s="46">
        <f t="shared" si="305"/>
        <v>0</v>
      </c>
      <c r="Y1126" s="46">
        <f t="shared" si="306"/>
        <v>0</v>
      </c>
      <c r="Z1126" s="46">
        <f t="shared" si="307"/>
        <v>0</v>
      </c>
      <c r="AA1126" s="46">
        <f t="shared" si="308"/>
        <v>0</v>
      </c>
      <c r="AB1126" s="46">
        <f t="shared" si="309"/>
        <v>0</v>
      </c>
      <c r="AC1126" s="48">
        <f>IF(AB1126=0,1,IF(AB1126=1,0.99,IF(AB1126=2,0.98,IF(AB1126=3,0.97,IF(AB1126=4,0.96,IF(AB1126=5,0.95,IF(AB1126=6,0.94)))))))</f>
        <v>1</v>
      </c>
      <c r="AD1126" s="48">
        <f t="shared" si="310"/>
        <v>12.032499999999999</v>
      </c>
      <c r="AE1126" s="48">
        <f t="shared" si="311"/>
        <v>12.032499999999999</v>
      </c>
      <c r="AF1126" s="46">
        <f t="shared" si="312"/>
        <v>120</v>
      </c>
      <c r="AG1126" s="128" t="s">
        <v>3453</v>
      </c>
      <c r="AH1126" s="128" t="s">
        <v>3451</v>
      </c>
      <c r="AI1126" s="128" t="s">
        <v>3452</v>
      </c>
      <c r="AJ1126" s="128" t="s">
        <v>3456</v>
      </c>
      <c r="AK1126" s="128" t="s">
        <v>3454</v>
      </c>
      <c r="AL1126" s="128" t="s">
        <v>3459</v>
      </c>
      <c r="AM1126" s="128" t="s">
        <v>3457</v>
      </c>
      <c r="AN1126" s="128" t="s">
        <v>3455</v>
      </c>
      <c r="AO1126" s="128" t="s">
        <v>3460</v>
      </c>
      <c r="AP1126" s="128" t="s">
        <v>3458</v>
      </c>
      <c r="AQ1126" s="191"/>
    </row>
    <row r="1127" spans="1:43" s="16" customFormat="1" ht="27.75">
      <c r="A1127" s="43">
        <v>1120</v>
      </c>
      <c r="B1127" s="37" t="s">
        <v>2783</v>
      </c>
      <c r="C1127" s="37" t="s">
        <v>104</v>
      </c>
      <c r="D1127" s="38" t="s">
        <v>2784</v>
      </c>
      <c r="E1127" s="38">
        <v>28</v>
      </c>
      <c r="F1127" s="48">
        <v>12.74</v>
      </c>
      <c r="G1127" s="46">
        <v>30</v>
      </c>
      <c r="H1127" s="46" t="s">
        <v>3372</v>
      </c>
      <c r="I1127" s="48">
        <v>10</v>
      </c>
      <c r="J1127" s="46">
        <v>30</v>
      </c>
      <c r="K1127" s="46" t="s">
        <v>3372</v>
      </c>
      <c r="L1127" s="84">
        <f t="shared" si="299"/>
        <v>11.370000000000001</v>
      </c>
      <c r="M1127" s="38">
        <f t="shared" si="300"/>
        <v>60</v>
      </c>
      <c r="N1127" s="38">
        <f t="shared" si="301"/>
        <v>0</v>
      </c>
      <c r="O1127" s="38">
        <f t="shared" si="302"/>
        <v>0</v>
      </c>
      <c r="P1127" s="48">
        <v>12.08</v>
      </c>
      <c r="Q1127" s="46">
        <v>30</v>
      </c>
      <c r="R1127" s="46" t="s">
        <v>3372</v>
      </c>
      <c r="S1127" s="48">
        <v>13.28</v>
      </c>
      <c r="T1127" s="46">
        <v>30</v>
      </c>
      <c r="U1127" s="46" t="s">
        <v>3372</v>
      </c>
      <c r="V1127" s="48">
        <f t="shared" si="303"/>
        <v>12.68</v>
      </c>
      <c r="W1127" s="46">
        <f t="shared" si="304"/>
        <v>60</v>
      </c>
      <c r="X1127" s="46">
        <f t="shared" si="305"/>
        <v>0</v>
      </c>
      <c r="Y1127" s="46">
        <f t="shared" si="306"/>
        <v>0</v>
      </c>
      <c r="Z1127" s="46">
        <f t="shared" si="307"/>
        <v>0</v>
      </c>
      <c r="AA1127" s="46">
        <f t="shared" si="308"/>
        <v>0</v>
      </c>
      <c r="AB1127" s="46">
        <f t="shared" si="309"/>
        <v>0</v>
      </c>
      <c r="AC1127" s="48">
        <f>IF(AB1127=0,1,IF(AB1127=1,0.99,IF(AB1127=2,0.98,IF(AB1127=3,0.97,IF(AB1127=4,0.96,IF(AB1127=5,0.95,IF(AB1127=6,0.94)))))))</f>
        <v>1</v>
      </c>
      <c r="AD1127" s="48">
        <f t="shared" si="310"/>
        <v>12.025</v>
      </c>
      <c r="AE1127" s="48">
        <f t="shared" si="311"/>
        <v>12.025</v>
      </c>
      <c r="AF1127" s="46">
        <f t="shared" si="312"/>
        <v>120</v>
      </c>
      <c r="AG1127" s="128" t="s">
        <v>3453</v>
      </c>
      <c r="AH1127" s="128" t="s">
        <v>3456</v>
      </c>
      <c r="AI1127" s="128" t="s">
        <v>3454</v>
      </c>
      <c r="AJ1127" s="128" t="s">
        <v>3451</v>
      </c>
      <c r="AK1127" s="128" t="s">
        <v>3452</v>
      </c>
      <c r="AL1127" s="128" t="s">
        <v>3455</v>
      </c>
      <c r="AM1127" s="128" t="s">
        <v>3457</v>
      </c>
      <c r="AN1127" s="128" t="s">
        <v>3460</v>
      </c>
      <c r="AO1127" s="128" t="s">
        <v>3459</v>
      </c>
      <c r="AP1127" s="128" t="s">
        <v>3458</v>
      </c>
      <c r="AQ1127" s="191"/>
    </row>
    <row r="1128" spans="1:43" s="16" customFormat="1" ht="27.75">
      <c r="A1128" s="43">
        <v>1121</v>
      </c>
      <c r="B1128" s="44" t="s">
        <v>1996</v>
      </c>
      <c r="C1128" s="44" t="s">
        <v>609</v>
      </c>
      <c r="D1128" s="45" t="s">
        <v>2785</v>
      </c>
      <c r="E1128" s="38">
        <v>28</v>
      </c>
      <c r="F1128" s="48">
        <v>10.48</v>
      </c>
      <c r="G1128" s="46">
        <v>30</v>
      </c>
      <c r="H1128" s="46" t="s">
        <v>3373</v>
      </c>
      <c r="I1128" s="48">
        <v>9.52</v>
      </c>
      <c r="J1128" s="46">
        <v>23</v>
      </c>
      <c r="K1128" s="46" t="s">
        <v>3373</v>
      </c>
      <c r="L1128" s="84">
        <f t="shared" si="299"/>
        <v>10</v>
      </c>
      <c r="M1128" s="38">
        <f t="shared" si="300"/>
        <v>60</v>
      </c>
      <c r="N1128" s="38">
        <f t="shared" si="301"/>
        <v>2</v>
      </c>
      <c r="O1128" s="38">
        <f t="shared" si="302"/>
        <v>1</v>
      </c>
      <c r="P1128" s="48">
        <v>9.99</v>
      </c>
      <c r="Q1128" s="46">
        <v>10</v>
      </c>
      <c r="R1128" s="46" t="s">
        <v>3373</v>
      </c>
      <c r="S1128" s="48">
        <v>11.85</v>
      </c>
      <c r="T1128" s="46">
        <v>30</v>
      </c>
      <c r="U1128" s="46" t="s">
        <v>3372</v>
      </c>
      <c r="V1128" s="48">
        <f t="shared" si="303"/>
        <v>10.92</v>
      </c>
      <c r="W1128" s="46">
        <f t="shared" si="304"/>
        <v>60</v>
      </c>
      <c r="X1128" s="46">
        <f t="shared" si="305"/>
        <v>1</v>
      </c>
      <c r="Y1128" s="46">
        <f t="shared" si="306"/>
        <v>1</v>
      </c>
      <c r="Z1128" s="46">
        <f t="shared" si="307"/>
        <v>3</v>
      </c>
      <c r="AA1128" s="46">
        <f t="shared" si="308"/>
        <v>2</v>
      </c>
      <c r="AB1128" s="46">
        <f t="shared" si="309"/>
        <v>5</v>
      </c>
      <c r="AC1128" s="48">
        <f>IF(AB1128=0,0.93,IF(AB1128=1,0.92,IF(AB1128=2,0.91,IF(AB1128=3,0.9,IF(AB1128=4,0.89,IF(AB1128=5,0.88,IF(AB1128=6,0.87)))))))</f>
        <v>0.88</v>
      </c>
      <c r="AD1128" s="48">
        <f t="shared" si="310"/>
        <v>10.46</v>
      </c>
      <c r="AE1128" s="48">
        <f t="shared" si="311"/>
        <v>9.2048000000000005</v>
      </c>
      <c r="AF1128" s="46">
        <f t="shared" si="312"/>
        <v>120</v>
      </c>
      <c r="AG1128" s="128" t="s">
        <v>3456</v>
      </c>
      <c r="AH1128" s="128" t="s">
        <v>3452</v>
      </c>
      <c r="AI1128" s="128" t="s">
        <v>3454</v>
      </c>
      <c r="AJ1128" s="128" t="s">
        <v>3453</v>
      </c>
      <c r="AK1128" s="128" t="s">
        <v>3451</v>
      </c>
      <c r="AL1128" s="128" t="s">
        <v>3457</v>
      </c>
      <c r="AM1128" s="128" t="s">
        <v>3460</v>
      </c>
      <c r="AN1128" s="128" t="s">
        <v>3455</v>
      </c>
      <c r="AO1128" s="128" t="s">
        <v>3459</v>
      </c>
      <c r="AP1128" s="128" t="s">
        <v>3458</v>
      </c>
      <c r="AQ1128" s="191"/>
    </row>
    <row r="1129" spans="1:43" s="16" customFormat="1" ht="27.75">
      <c r="A1129" s="43">
        <v>1122</v>
      </c>
      <c r="B1129" s="44" t="s">
        <v>2786</v>
      </c>
      <c r="C1129" s="44" t="s">
        <v>2787</v>
      </c>
      <c r="D1129" s="45" t="s">
        <v>2788</v>
      </c>
      <c r="E1129" s="38"/>
      <c r="F1129" s="48">
        <v>10.38</v>
      </c>
      <c r="G1129" s="46">
        <v>30</v>
      </c>
      <c r="H1129" s="46" t="s">
        <v>3372</v>
      </c>
      <c r="I1129" s="48">
        <v>11.03</v>
      </c>
      <c r="J1129" s="46">
        <v>30</v>
      </c>
      <c r="K1129" s="46" t="s">
        <v>3372</v>
      </c>
      <c r="L1129" s="84">
        <f t="shared" si="299"/>
        <v>10.705</v>
      </c>
      <c r="M1129" s="38">
        <f t="shared" si="300"/>
        <v>60</v>
      </c>
      <c r="N1129" s="38">
        <f t="shared" si="301"/>
        <v>0</v>
      </c>
      <c r="O1129" s="38">
        <f t="shared" si="302"/>
        <v>0</v>
      </c>
      <c r="P1129" s="48">
        <v>10.34</v>
      </c>
      <c r="Q1129" s="46">
        <v>30</v>
      </c>
      <c r="R1129" s="46" t="s">
        <v>3373</v>
      </c>
      <c r="S1129" s="48">
        <v>10.19</v>
      </c>
      <c r="T1129" s="46">
        <v>30</v>
      </c>
      <c r="U1129" s="46" t="s">
        <v>3373</v>
      </c>
      <c r="V1129" s="48">
        <f t="shared" si="303"/>
        <v>10.265000000000001</v>
      </c>
      <c r="W1129" s="46">
        <f t="shared" si="304"/>
        <v>60</v>
      </c>
      <c r="X1129" s="46">
        <f t="shared" si="305"/>
        <v>2</v>
      </c>
      <c r="Y1129" s="46">
        <f t="shared" si="306"/>
        <v>0</v>
      </c>
      <c r="Z1129" s="46">
        <f t="shared" si="307"/>
        <v>2</v>
      </c>
      <c r="AA1129" s="46">
        <f t="shared" si="308"/>
        <v>0</v>
      </c>
      <c r="AB1129" s="46">
        <f t="shared" si="309"/>
        <v>2</v>
      </c>
      <c r="AC1129" s="48">
        <f>IF(AB1129=0,0.93,IF(AB1129=1,0.92,IF(AB1129=2,0.91,IF(AB1129=3,0.9,IF(AB1129=4,0.89,IF(AB1129=5,0.88,IF(AB1129=6,0.87)))))))</f>
        <v>0.91</v>
      </c>
      <c r="AD1129" s="48">
        <f t="shared" si="310"/>
        <v>10.484999999999999</v>
      </c>
      <c r="AE1129" s="48">
        <f t="shared" si="311"/>
        <v>9.5413499999999996</v>
      </c>
      <c r="AF1129" s="46">
        <f t="shared" si="312"/>
        <v>120</v>
      </c>
      <c r="AG1129" s="128"/>
      <c r="AH1129" s="128"/>
      <c r="AI1129" s="128"/>
      <c r="AJ1129" s="128"/>
      <c r="AK1129" s="128"/>
      <c r="AL1129" s="128"/>
      <c r="AM1129" s="128"/>
      <c r="AN1129" s="128"/>
      <c r="AO1129" s="128"/>
      <c r="AP1129" s="128"/>
      <c r="AQ1129" s="191"/>
    </row>
    <row r="1130" spans="1:43" s="16" customFormat="1" ht="27.75">
      <c r="A1130" s="43">
        <v>1123</v>
      </c>
      <c r="B1130" s="44" t="s">
        <v>2789</v>
      </c>
      <c r="C1130" s="44" t="s">
        <v>3425</v>
      </c>
      <c r="D1130" s="45" t="s">
        <v>2790</v>
      </c>
      <c r="E1130" s="38"/>
      <c r="F1130" s="48">
        <v>10.3</v>
      </c>
      <c r="G1130" s="46">
        <v>30</v>
      </c>
      <c r="H1130" s="46" t="s">
        <v>3372</v>
      </c>
      <c r="I1130" s="48">
        <v>10.24</v>
      </c>
      <c r="J1130" s="46">
        <v>30</v>
      </c>
      <c r="K1130" s="46" t="s">
        <v>3373</v>
      </c>
      <c r="L1130" s="84">
        <f t="shared" si="299"/>
        <v>10.27</v>
      </c>
      <c r="M1130" s="38">
        <f t="shared" si="300"/>
        <v>60</v>
      </c>
      <c r="N1130" s="38">
        <f t="shared" si="301"/>
        <v>1</v>
      </c>
      <c r="O1130" s="38">
        <f t="shared" si="302"/>
        <v>0</v>
      </c>
      <c r="P1130" s="48">
        <v>9.92</v>
      </c>
      <c r="Q1130" s="46">
        <v>6</v>
      </c>
      <c r="R1130" s="46" t="s">
        <v>3373</v>
      </c>
      <c r="S1130" s="48">
        <v>10.28</v>
      </c>
      <c r="T1130" s="46">
        <v>30</v>
      </c>
      <c r="U1130" s="46" t="s">
        <v>3373</v>
      </c>
      <c r="V1130" s="48">
        <f t="shared" si="303"/>
        <v>10.1</v>
      </c>
      <c r="W1130" s="46">
        <f t="shared" si="304"/>
        <v>60</v>
      </c>
      <c r="X1130" s="46">
        <f t="shared" si="305"/>
        <v>2</v>
      </c>
      <c r="Y1130" s="46">
        <f t="shared" si="306"/>
        <v>1</v>
      </c>
      <c r="Z1130" s="46">
        <f t="shared" si="307"/>
        <v>3</v>
      </c>
      <c r="AA1130" s="46">
        <f t="shared" si="308"/>
        <v>1</v>
      </c>
      <c r="AB1130" s="46">
        <f t="shared" si="309"/>
        <v>4</v>
      </c>
      <c r="AC1130" s="48">
        <f>IF(AB1130=0,0.86,IF(AB1130=1,0.85,IF(AB1130=2,0.84,IF(AB1130=3,0.83,IF(AB1130=4,0.82,IF(AB1130=5,0.81,IF(AB1130=6,0.8)))))))</f>
        <v>0.82</v>
      </c>
      <c r="AD1130" s="48">
        <f t="shared" si="310"/>
        <v>10.184999999999999</v>
      </c>
      <c r="AE1130" s="48">
        <f t="shared" si="311"/>
        <v>8.3516999999999992</v>
      </c>
      <c r="AF1130" s="46">
        <f t="shared" si="312"/>
        <v>120</v>
      </c>
      <c r="AG1130" s="128"/>
      <c r="AH1130" s="128"/>
      <c r="AI1130" s="128"/>
      <c r="AJ1130" s="128"/>
      <c r="AK1130" s="128"/>
      <c r="AL1130" s="128"/>
      <c r="AM1130" s="128"/>
      <c r="AN1130" s="128"/>
      <c r="AO1130" s="128"/>
      <c r="AP1130" s="128"/>
      <c r="AQ1130" s="191"/>
    </row>
    <row r="1132" spans="1:43" s="310" customFormat="1">
      <c r="A1132" s="43">
        <v>1125</v>
      </c>
      <c r="B1132" s="304" t="s">
        <v>1825</v>
      </c>
      <c r="C1132" s="304" t="s">
        <v>1826</v>
      </c>
      <c r="D1132" s="305" t="s">
        <v>3447</v>
      </c>
      <c r="E1132" s="305">
        <v>18</v>
      </c>
      <c r="F1132" s="306">
        <v>16.899999999999999</v>
      </c>
      <c r="G1132" s="307">
        <v>30</v>
      </c>
      <c r="H1132" s="307" t="s">
        <v>3372</v>
      </c>
      <c r="I1132" s="306">
        <v>16.68</v>
      </c>
      <c r="J1132" s="307">
        <v>30</v>
      </c>
      <c r="K1132" s="307" t="s">
        <v>3372</v>
      </c>
      <c r="L1132" s="308">
        <f>(F1132+I1132)/2</f>
        <v>16.79</v>
      </c>
      <c r="M1132" s="305">
        <f>IF(L1132&gt;=10,60,G1132+J1132)</f>
        <v>60</v>
      </c>
      <c r="N1132" s="305">
        <f>IF(H1132="ACC",0,1)+IF(K1132="ACC",0,1)</f>
        <v>0</v>
      </c>
      <c r="O1132" s="305">
        <f>IF(F1132&lt;10,1,(IF(I1132&lt;10,1,0)))</f>
        <v>0</v>
      </c>
      <c r="P1132" s="306">
        <v>16.100000000000001</v>
      </c>
      <c r="Q1132" s="307">
        <v>30</v>
      </c>
      <c r="R1132" s="307" t="s">
        <v>3372</v>
      </c>
      <c r="S1132" s="306">
        <v>17.350000000000001</v>
      </c>
      <c r="T1132" s="307">
        <v>30</v>
      </c>
      <c r="U1132" s="307" t="s">
        <v>3372</v>
      </c>
      <c r="V1132" s="306">
        <f>(P1132+S1132)/2</f>
        <v>16.725000000000001</v>
      </c>
      <c r="W1132" s="307">
        <f>IF(V1132&gt;=10,60,Q1132+T1132)</f>
        <v>60</v>
      </c>
      <c r="X1132" s="307">
        <f>IF(R1132="ACC",0,1)+IF(U1132="ACC",0,1)</f>
        <v>0</v>
      </c>
      <c r="Y1132" s="307">
        <f>IF(P1132&lt;10,1,(IF(S1132&lt;10,1,0)))</f>
        <v>0</v>
      </c>
      <c r="Z1132" s="307">
        <f>N1132+X1132</f>
        <v>0</v>
      </c>
      <c r="AA1132" s="307">
        <f>O1132+Y1132</f>
        <v>0</v>
      </c>
      <c r="AB1132" s="307">
        <f>Z1132+AA1132</f>
        <v>0</v>
      </c>
      <c r="AC1132" s="306">
        <f>IF(AB1132=0,1,IF(AB1132=1,0.99,IF(AB1132=2,0.98,IF(AB1132=3,0.97,IF(AB1132=4,0.96,IF(AB1132=5,0.95,IF(AB1132=6,0.94)))))))</f>
        <v>1</v>
      </c>
      <c r="AD1132" s="306">
        <f>AVERAGE(L1132,V1132)</f>
        <v>16.7575</v>
      </c>
      <c r="AE1132" s="306">
        <f>AC1132*AD1132</f>
        <v>16.7575</v>
      </c>
      <c r="AF1132" s="307">
        <f>M1132+W1132</f>
        <v>120</v>
      </c>
      <c r="AG1132" s="309" t="s">
        <v>3453</v>
      </c>
      <c r="AH1132" s="309" t="s">
        <v>3455</v>
      </c>
      <c r="AI1132" s="309" t="s">
        <v>3452</v>
      </c>
      <c r="AJ1132" s="309" t="s">
        <v>3451</v>
      </c>
      <c r="AK1132" s="309" t="s">
        <v>3454</v>
      </c>
      <c r="AL1132" s="309" t="s">
        <v>3456</v>
      </c>
      <c r="AM1132" s="309" t="s">
        <v>3459</v>
      </c>
      <c r="AN1132" s="309" t="s">
        <v>3457</v>
      </c>
      <c r="AO1132" s="309" t="s">
        <v>3460</v>
      </c>
      <c r="AP1132" s="309" t="s">
        <v>3458</v>
      </c>
    </row>
    <row r="1133" spans="1:43" s="16" customFormat="1">
      <c r="A1133" s="43">
        <v>1126</v>
      </c>
      <c r="B1133" s="51"/>
      <c r="C1133" s="51"/>
      <c r="D1133" s="43"/>
      <c r="E1133" s="38"/>
      <c r="F1133" s="48"/>
      <c r="G1133" s="46"/>
      <c r="H1133" s="46"/>
      <c r="I1133" s="48"/>
      <c r="J1133" s="46"/>
      <c r="K1133" s="46"/>
      <c r="L1133" s="84">
        <f t="shared" ref="L1133:L1137" si="314">(F1133+I1133)/2</f>
        <v>0</v>
      </c>
      <c r="M1133" s="38">
        <f t="shared" ref="M1133:M1137" si="315">IF(L1133&gt;=10,60,G1133+J1133)</f>
        <v>0</v>
      </c>
      <c r="N1133" s="38">
        <f t="shared" ref="N1133:N1137" si="316">IF(H1133="ACC",0,1)+IF(K1133="ACC",0,1)</f>
        <v>2</v>
      </c>
      <c r="O1133" s="38">
        <f t="shared" ref="O1133:O1137" si="317">IF(F1133&lt;10,1,(IF(I1133&lt;10,1,0)))</f>
        <v>1</v>
      </c>
      <c r="P1133" s="48"/>
      <c r="Q1133" s="46"/>
      <c r="R1133" s="46"/>
      <c r="S1133" s="48"/>
      <c r="T1133" s="46"/>
      <c r="U1133" s="46"/>
      <c r="V1133" s="48">
        <f t="shared" ref="V1133:V1137" si="318">(P1133+S1133)/2</f>
        <v>0</v>
      </c>
      <c r="W1133" s="46">
        <f t="shared" ref="W1133:W1137" si="319">IF(V1133&gt;=10,60,Q1133+T1133)</f>
        <v>0</v>
      </c>
      <c r="X1133" s="46">
        <f t="shared" ref="X1133:X1137" si="320">IF(R1133="ACC",0,1)+IF(U1133="ACC",0,1)</f>
        <v>2</v>
      </c>
      <c r="Y1133" s="46">
        <f t="shared" ref="Y1133:Y1137" si="321">IF(P1133&lt;10,1,(IF(S1133&lt;10,1,0)))</f>
        <v>1</v>
      </c>
      <c r="Z1133" s="46">
        <f t="shared" ref="Z1133:Z1137" si="322">N1133+X1133</f>
        <v>4</v>
      </c>
      <c r="AA1133" s="46">
        <f t="shared" ref="AA1133:AA1137" si="323">O1133+Y1133</f>
        <v>2</v>
      </c>
      <c r="AB1133" s="46">
        <f t="shared" ref="AB1133:AB1137" si="324">Z1133+AA1133</f>
        <v>6</v>
      </c>
      <c r="AC1133" s="48">
        <f t="shared" ref="AC1133:AC1137" si="325">IF(AB1133=0,1,IF(AB1133=1,0.99,IF(AB1133=2,0.98,IF(AB1133=3,0.97,IF(AB1133=4,0.96,IF(AB1133=5,0.95,IF(AB1133=6,0.94)))))))</f>
        <v>0.94</v>
      </c>
      <c r="AD1133" s="48">
        <f t="shared" ref="AD1133:AD1137" si="326">AVERAGE(L1133,V1133)</f>
        <v>0</v>
      </c>
      <c r="AE1133" s="48">
        <f t="shared" ref="AE1133:AE1137" si="327">AC1133*AD1133</f>
        <v>0</v>
      </c>
      <c r="AF1133" s="46">
        <f t="shared" ref="AF1133:AF1137" si="328">M1133+W1133</f>
        <v>0</v>
      </c>
      <c r="AG1133" s="47"/>
      <c r="AH1133" s="47"/>
      <c r="AI1133" s="47"/>
      <c r="AJ1133" s="47"/>
      <c r="AK1133" s="47"/>
      <c r="AL1133" s="47"/>
      <c r="AM1133" s="47"/>
      <c r="AN1133" s="47"/>
      <c r="AO1133" s="47"/>
      <c r="AP1133" s="47"/>
      <c r="AQ1133" s="191"/>
    </row>
    <row r="1134" spans="1:43" s="16" customFormat="1" ht="27.75">
      <c r="A1134" s="43">
        <v>1124</v>
      </c>
      <c r="B1134" s="51" t="s">
        <v>3507</v>
      </c>
      <c r="C1134" s="51" t="s">
        <v>3508</v>
      </c>
      <c r="D1134" s="43" t="s">
        <v>3450</v>
      </c>
      <c r="E1134" s="38">
        <v>22</v>
      </c>
      <c r="F1134" s="48" t="s">
        <v>3509</v>
      </c>
      <c r="G1134" s="46" t="s">
        <v>3509</v>
      </c>
      <c r="H1134" s="46" t="s">
        <v>3509</v>
      </c>
      <c r="I1134" s="48" t="s">
        <v>3509</v>
      </c>
      <c r="J1134" s="46" t="s">
        <v>3509</v>
      </c>
      <c r="K1134" s="46" t="s">
        <v>3509</v>
      </c>
      <c r="L1134" s="84" t="e">
        <f>(F1134+I1134)/2</f>
        <v>#VALUE!</v>
      </c>
      <c r="M1134" s="38" t="e">
        <f>IF(L1134&gt;=10,60,G1134+J1134)</f>
        <v>#VALUE!</v>
      </c>
      <c r="N1134" s="38">
        <f>IF(H1134="ACC",0,1)+IF(K1134="ACC",0,1)</f>
        <v>2</v>
      </c>
      <c r="O1134" s="38">
        <f>IF(F1134&lt;10,1,(IF(I1134&lt;10,1,0)))</f>
        <v>0</v>
      </c>
      <c r="P1134" s="48">
        <v>10.41</v>
      </c>
      <c r="Q1134" s="46">
        <v>30</v>
      </c>
      <c r="R1134" s="46" t="s">
        <v>3372</v>
      </c>
      <c r="S1134" s="48">
        <v>10.74</v>
      </c>
      <c r="T1134" s="46">
        <v>30</v>
      </c>
      <c r="U1134" s="46" t="s">
        <v>3372</v>
      </c>
      <c r="V1134" s="48">
        <f>(P1134+S1134)/2</f>
        <v>10.574999999999999</v>
      </c>
      <c r="W1134" s="46">
        <f>IF(V1134&gt;=10,60,Q1134+T1134)</f>
        <v>60</v>
      </c>
      <c r="X1134" s="46">
        <f>IF(R1134="ACC",0,1)+IF(U1134="ACC",0,1)</f>
        <v>0</v>
      </c>
      <c r="Y1134" s="46">
        <f>IF(P1134&lt;10,1,(IF(S1134&lt;10,1,0)))</f>
        <v>0</v>
      </c>
      <c r="Z1134" s="46">
        <f>N1134+X1134</f>
        <v>2</v>
      </c>
      <c r="AA1134" s="46">
        <f>O1134+Y1134</f>
        <v>0</v>
      </c>
      <c r="AB1134" s="46">
        <f>Z1134+AA1134</f>
        <v>2</v>
      </c>
      <c r="AC1134" s="48">
        <f>IF(AB1134=0,93,IF(AB1134=1,0.92,IF(AB1134=2,0.91,IF(AB1134=3,0.9,IF(AB1134=4,0.89,IF(AB1134=5,0.88,IF(AB1134=6,0.87)))))))</f>
        <v>0.91</v>
      </c>
      <c r="AD1134" s="48" t="e">
        <f>AVERAGE(L1134,V1134)</f>
        <v>#VALUE!</v>
      </c>
      <c r="AE1134" s="48" t="e">
        <f>AC1134*AD1134</f>
        <v>#VALUE!</v>
      </c>
      <c r="AF1134" s="46" t="e">
        <f>M1134+W1134</f>
        <v>#VALUE!</v>
      </c>
      <c r="AG1134" s="128" t="s">
        <v>3454</v>
      </c>
      <c r="AH1134" s="128" t="s">
        <v>3452</v>
      </c>
      <c r="AI1134" s="128" t="s">
        <v>3451</v>
      </c>
      <c r="AJ1134" s="128" t="s">
        <v>3457</v>
      </c>
      <c r="AK1134" s="128" t="s">
        <v>3456</v>
      </c>
      <c r="AL1134" s="128" t="s">
        <v>3459</v>
      </c>
      <c r="AM1134" s="128" t="s">
        <v>3455</v>
      </c>
      <c r="AN1134" s="128" t="s">
        <v>3460</v>
      </c>
      <c r="AO1134" s="128" t="s">
        <v>3453</v>
      </c>
      <c r="AP1134" s="128" t="s">
        <v>3458</v>
      </c>
      <c r="AQ1134" s="191"/>
    </row>
    <row r="1135" spans="1:43" s="16" customFormat="1">
      <c r="A1135" s="43">
        <v>1128</v>
      </c>
      <c r="B1135" s="51"/>
      <c r="C1135" s="51"/>
      <c r="D1135" s="43"/>
      <c r="E1135" s="38"/>
      <c r="F1135" s="48"/>
      <c r="G1135" s="46"/>
      <c r="H1135" s="46"/>
      <c r="I1135" s="48"/>
      <c r="J1135" s="46"/>
      <c r="K1135" s="46"/>
      <c r="L1135" s="84">
        <f t="shared" si="314"/>
        <v>0</v>
      </c>
      <c r="M1135" s="38">
        <f t="shared" si="315"/>
        <v>0</v>
      </c>
      <c r="N1135" s="38">
        <f t="shared" si="316"/>
        <v>2</v>
      </c>
      <c r="O1135" s="38">
        <f t="shared" si="317"/>
        <v>1</v>
      </c>
      <c r="P1135" s="48"/>
      <c r="Q1135" s="46"/>
      <c r="R1135" s="46"/>
      <c r="S1135" s="48"/>
      <c r="T1135" s="46"/>
      <c r="U1135" s="46"/>
      <c r="V1135" s="48">
        <f t="shared" si="318"/>
        <v>0</v>
      </c>
      <c r="W1135" s="46">
        <f t="shared" si="319"/>
        <v>0</v>
      </c>
      <c r="X1135" s="46">
        <f t="shared" si="320"/>
        <v>2</v>
      </c>
      <c r="Y1135" s="46">
        <f t="shared" si="321"/>
        <v>1</v>
      </c>
      <c r="Z1135" s="46">
        <f t="shared" si="322"/>
        <v>4</v>
      </c>
      <c r="AA1135" s="46">
        <f t="shared" si="323"/>
        <v>2</v>
      </c>
      <c r="AB1135" s="46">
        <f t="shared" si="324"/>
        <v>6</v>
      </c>
      <c r="AC1135" s="48">
        <f t="shared" si="325"/>
        <v>0.94</v>
      </c>
      <c r="AD1135" s="48">
        <f t="shared" si="326"/>
        <v>0</v>
      </c>
      <c r="AE1135" s="48">
        <f t="shared" si="327"/>
        <v>0</v>
      </c>
      <c r="AF1135" s="46">
        <f t="shared" si="328"/>
        <v>0</v>
      </c>
      <c r="AG1135" s="47"/>
      <c r="AH1135" s="47"/>
      <c r="AI1135" s="47"/>
      <c r="AJ1135" s="47"/>
      <c r="AK1135" s="47"/>
      <c r="AL1135" s="47"/>
      <c r="AM1135" s="47"/>
      <c r="AN1135" s="47"/>
      <c r="AO1135" s="47"/>
      <c r="AP1135" s="47"/>
      <c r="AQ1135" s="191"/>
    </row>
    <row r="1136" spans="1:43" s="16" customFormat="1">
      <c r="A1136" s="43">
        <v>1129</v>
      </c>
      <c r="B1136" s="51"/>
      <c r="C1136" s="51"/>
      <c r="D1136" s="43"/>
      <c r="E1136" s="38"/>
      <c r="F1136" s="48"/>
      <c r="G1136" s="46"/>
      <c r="H1136" s="46"/>
      <c r="I1136" s="48"/>
      <c r="J1136" s="46"/>
      <c r="K1136" s="46"/>
      <c r="L1136" s="84">
        <f t="shared" si="314"/>
        <v>0</v>
      </c>
      <c r="M1136" s="38">
        <f t="shared" si="315"/>
        <v>0</v>
      </c>
      <c r="N1136" s="38">
        <f t="shared" si="316"/>
        <v>2</v>
      </c>
      <c r="O1136" s="38">
        <f t="shared" si="317"/>
        <v>1</v>
      </c>
      <c r="P1136" s="48"/>
      <c r="Q1136" s="46"/>
      <c r="R1136" s="46"/>
      <c r="S1136" s="48"/>
      <c r="T1136" s="46"/>
      <c r="U1136" s="46"/>
      <c r="V1136" s="48">
        <f t="shared" si="318"/>
        <v>0</v>
      </c>
      <c r="W1136" s="46">
        <f t="shared" si="319"/>
        <v>0</v>
      </c>
      <c r="X1136" s="46">
        <f t="shared" si="320"/>
        <v>2</v>
      </c>
      <c r="Y1136" s="46">
        <f t="shared" si="321"/>
        <v>1</v>
      </c>
      <c r="Z1136" s="46">
        <f t="shared" si="322"/>
        <v>4</v>
      </c>
      <c r="AA1136" s="46">
        <f t="shared" si="323"/>
        <v>2</v>
      </c>
      <c r="AB1136" s="46">
        <f t="shared" si="324"/>
        <v>6</v>
      </c>
      <c r="AC1136" s="48">
        <f t="shared" si="325"/>
        <v>0.94</v>
      </c>
      <c r="AD1136" s="48">
        <f t="shared" si="326"/>
        <v>0</v>
      </c>
      <c r="AE1136" s="48">
        <f t="shared" si="327"/>
        <v>0</v>
      </c>
      <c r="AF1136" s="46">
        <f t="shared" si="328"/>
        <v>0</v>
      </c>
      <c r="AG1136" s="47"/>
      <c r="AH1136" s="47"/>
      <c r="AI1136" s="47"/>
      <c r="AJ1136" s="47"/>
      <c r="AK1136" s="47"/>
      <c r="AL1136" s="47"/>
      <c r="AM1136" s="47"/>
      <c r="AN1136" s="47"/>
      <c r="AO1136" s="47"/>
      <c r="AP1136" s="47"/>
      <c r="AQ1136" s="191"/>
    </row>
    <row r="1137" spans="1:43" s="16" customFormat="1">
      <c r="A1137" s="43">
        <v>1130</v>
      </c>
      <c r="B1137" s="51"/>
      <c r="C1137" s="51"/>
      <c r="D1137" s="43"/>
      <c r="E1137" s="38"/>
      <c r="F1137" s="48"/>
      <c r="G1137" s="46"/>
      <c r="H1137" s="46"/>
      <c r="I1137" s="48"/>
      <c r="J1137" s="46"/>
      <c r="K1137" s="46"/>
      <c r="L1137" s="84">
        <f t="shared" si="314"/>
        <v>0</v>
      </c>
      <c r="M1137" s="38">
        <f t="shared" si="315"/>
        <v>0</v>
      </c>
      <c r="N1137" s="38">
        <f t="shared" si="316"/>
        <v>2</v>
      </c>
      <c r="O1137" s="38">
        <f t="shared" si="317"/>
        <v>1</v>
      </c>
      <c r="P1137" s="48"/>
      <c r="Q1137" s="46"/>
      <c r="R1137" s="46"/>
      <c r="S1137" s="48"/>
      <c r="T1137" s="46"/>
      <c r="U1137" s="46"/>
      <c r="V1137" s="48">
        <f t="shared" si="318"/>
        <v>0</v>
      </c>
      <c r="W1137" s="46">
        <f t="shared" si="319"/>
        <v>0</v>
      </c>
      <c r="X1137" s="46">
        <f t="shared" si="320"/>
        <v>2</v>
      </c>
      <c r="Y1137" s="46">
        <f t="shared" si="321"/>
        <v>1</v>
      </c>
      <c r="Z1137" s="46">
        <f t="shared" si="322"/>
        <v>4</v>
      </c>
      <c r="AA1137" s="46">
        <f t="shared" si="323"/>
        <v>2</v>
      </c>
      <c r="AB1137" s="46">
        <f t="shared" si="324"/>
        <v>6</v>
      </c>
      <c r="AC1137" s="48">
        <f t="shared" si="325"/>
        <v>0.94</v>
      </c>
      <c r="AD1137" s="48">
        <f t="shared" si="326"/>
        <v>0</v>
      </c>
      <c r="AE1137" s="48">
        <f t="shared" si="327"/>
        <v>0</v>
      </c>
      <c r="AF1137" s="46">
        <f t="shared" si="328"/>
        <v>0</v>
      </c>
      <c r="AG1137" s="47"/>
      <c r="AH1137" s="47"/>
      <c r="AI1137" s="47"/>
      <c r="AJ1137" s="47"/>
      <c r="AK1137" s="47"/>
      <c r="AL1137" s="47"/>
      <c r="AM1137" s="47"/>
      <c r="AN1137" s="47"/>
      <c r="AO1137" s="47"/>
      <c r="AP1137" s="47"/>
      <c r="AQ1137" s="191"/>
    </row>
    <row r="1138" spans="1:43">
      <c r="I1138" s="147"/>
      <c r="J1138" s="60"/>
      <c r="K1138" s="60"/>
      <c r="L1138" s="150"/>
      <c r="M1138" s="151"/>
      <c r="N1138" s="151"/>
      <c r="O1138" s="151"/>
      <c r="P1138" s="147"/>
      <c r="Q1138" s="60"/>
      <c r="R1138" s="60"/>
      <c r="S1138" s="147"/>
      <c r="T1138" s="60"/>
      <c r="U1138" s="60"/>
      <c r="V1138" s="147"/>
      <c r="W1138" s="152"/>
      <c r="X1138" s="152"/>
      <c r="Y1138" s="152"/>
      <c r="Z1138" s="152"/>
      <c r="AA1138" s="152"/>
      <c r="AB1138" s="152"/>
      <c r="AC1138" s="153"/>
      <c r="AD1138" s="153"/>
      <c r="AE1138" s="153"/>
      <c r="AF1138" s="152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</row>
    <row r="1139" spans="1:43">
      <c r="I1139" s="147"/>
      <c r="J1139" s="60"/>
      <c r="K1139" s="60"/>
      <c r="L1139" s="150"/>
      <c r="M1139" s="151"/>
      <c r="N1139" s="151"/>
      <c r="O1139" s="151"/>
      <c r="P1139" s="147"/>
      <c r="Q1139" s="60"/>
      <c r="R1139" s="60"/>
      <c r="S1139" s="147"/>
      <c r="T1139" s="60"/>
      <c r="U1139" s="60"/>
      <c r="V1139" s="147"/>
      <c r="W1139" s="152"/>
      <c r="X1139" s="152"/>
      <c r="Y1139" s="152"/>
      <c r="Z1139" s="152"/>
      <c r="AA1139" s="152"/>
      <c r="AB1139" s="152"/>
      <c r="AC1139" s="153"/>
      <c r="AD1139" s="153"/>
      <c r="AE1139" s="153"/>
      <c r="AF1139" s="152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</row>
    <row r="1140" spans="1:43">
      <c r="I1140" s="147"/>
      <c r="J1140" s="60"/>
      <c r="K1140" s="60"/>
      <c r="L1140" s="150"/>
      <c r="M1140" s="151"/>
      <c r="N1140" s="151"/>
      <c r="O1140" s="151"/>
      <c r="P1140" s="147"/>
      <c r="Q1140" s="60"/>
      <c r="R1140" s="60"/>
      <c r="S1140" s="147"/>
      <c r="T1140" s="60"/>
      <c r="U1140" s="60"/>
      <c r="V1140" s="147"/>
      <c r="W1140" s="152"/>
      <c r="X1140" s="152"/>
      <c r="Y1140" s="152"/>
      <c r="Z1140" s="152"/>
      <c r="AA1140" s="152"/>
      <c r="AB1140" s="152"/>
      <c r="AC1140" s="153"/>
      <c r="AD1140" s="153"/>
      <c r="AE1140" s="153"/>
      <c r="AF1140" s="152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</row>
    <row r="1141" spans="1:43">
      <c r="I1141" s="147"/>
      <c r="J1141" s="60"/>
      <c r="K1141" s="60"/>
      <c r="L1141" s="150"/>
      <c r="M1141" s="151"/>
      <c r="N1141" s="151"/>
      <c r="O1141" s="151"/>
      <c r="P1141" s="147"/>
      <c r="Q1141" s="60"/>
      <c r="R1141" s="60"/>
      <c r="S1141" s="147"/>
      <c r="T1141" s="60"/>
      <c r="U1141" s="60"/>
      <c r="V1141" s="147"/>
      <c r="W1141" s="152"/>
      <c r="X1141" s="152"/>
      <c r="Y1141" s="152"/>
      <c r="Z1141" s="152"/>
      <c r="AA1141" s="152"/>
      <c r="AB1141" s="152"/>
      <c r="AC1141" s="153"/>
      <c r="AD1141" s="153"/>
      <c r="AE1141" s="153"/>
      <c r="AF1141" s="152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</row>
    <row r="1142" spans="1:43">
      <c r="I1142" s="147"/>
      <c r="J1142" s="60"/>
      <c r="K1142" s="60"/>
      <c r="L1142" s="150"/>
      <c r="M1142" s="151"/>
      <c r="N1142" s="151"/>
      <c r="O1142" s="151"/>
      <c r="P1142" s="147"/>
      <c r="Q1142" s="60"/>
      <c r="R1142" s="60"/>
      <c r="S1142" s="147"/>
      <c r="T1142" s="60"/>
      <c r="U1142" s="60"/>
      <c r="V1142" s="147"/>
      <c r="W1142" s="152"/>
      <c r="X1142" s="152"/>
      <c r="Y1142" s="152"/>
      <c r="Z1142" s="152"/>
      <c r="AA1142" s="152"/>
      <c r="AB1142" s="152"/>
      <c r="AC1142" s="153"/>
      <c r="AD1142" s="153"/>
      <c r="AE1142" s="153"/>
      <c r="AF1142" s="152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</row>
  </sheetData>
  <sortState ref="A8:AQ1230">
    <sortCondition ref="E8:E1230"/>
    <sortCondition ref="B8:B1230"/>
  </sortState>
  <mergeCells count="2">
    <mergeCell ref="A4:AP4"/>
    <mergeCell ref="A5:AP5"/>
  </mergeCells>
  <pageMargins left="0.7" right="0.7" top="0.75" bottom="0.75" header="0.3" footer="0.3"/>
  <pageSetup paperSize="9" scale="6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P284"/>
  <sheetViews>
    <sheetView zoomScale="51" zoomScaleNormal="51" workbookViewId="0">
      <selection activeCell="E3" sqref="E3"/>
    </sheetView>
  </sheetViews>
  <sheetFormatPr baseColWidth="10" defaultRowHeight="15"/>
  <cols>
    <col min="1" max="1" width="8.42578125" customWidth="1"/>
    <col min="2" max="2" width="50.42578125" customWidth="1"/>
    <col min="3" max="3" width="72.85546875" customWidth="1"/>
    <col min="4" max="4" width="26.85546875" style="13" customWidth="1"/>
    <col min="6" max="6" width="10.85546875" style="15"/>
    <col min="7" max="7" width="10.85546875" style="13"/>
    <col min="8" max="9" width="10.85546875" style="15"/>
    <col min="10" max="11" width="10.85546875" style="13"/>
    <col min="12" max="12" width="10.85546875" style="27"/>
    <col min="16" max="16" width="10.85546875" style="91"/>
    <col min="19" max="19" width="10.85546875" style="27"/>
    <col min="22" max="22" width="10.85546875" style="27"/>
    <col min="29" max="29" width="11.42578125" style="27"/>
    <col min="30" max="31" width="10.85546875" style="27"/>
    <col min="33" max="33" width="20.85546875" customWidth="1"/>
    <col min="34" max="34" width="26.140625" style="13" customWidth="1"/>
    <col min="35" max="35" width="28.28515625" style="13" customWidth="1"/>
    <col min="36" max="36" width="19.5703125" customWidth="1"/>
  </cols>
  <sheetData>
    <row r="1" spans="1:42" s="57" customFormat="1" ht="26.25">
      <c r="A1" s="311" t="s">
        <v>3582</v>
      </c>
      <c r="B1" s="312"/>
      <c r="C1" s="312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60"/>
      <c r="X1" s="60"/>
      <c r="Y1" s="60"/>
      <c r="Z1" s="60"/>
      <c r="AA1" s="60"/>
      <c r="AB1" s="60"/>
      <c r="AC1" s="147"/>
      <c r="AD1" s="147"/>
      <c r="AE1" s="147"/>
      <c r="AF1" s="60"/>
      <c r="AG1" s="155"/>
      <c r="AH1" s="155"/>
      <c r="AI1" s="155"/>
      <c r="AJ1" s="155"/>
      <c r="AK1" s="155"/>
      <c r="AL1" s="155"/>
      <c r="AM1" s="155"/>
      <c r="AN1" s="155"/>
      <c r="AO1" s="155"/>
      <c r="AP1" s="155"/>
    </row>
    <row r="2" spans="1:42" s="57" customFormat="1" ht="26.25">
      <c r="A2" s="311" t="s">
        <v>0</v>
      </c>
      <c r="B2" s="312"/>
      <c r="C2" s="313"/>
      <c r="D2" s="137"/>
      <c r="E2" s="137"/>
      <c r="F2" s="139"/>
      <c r="G2" s="140"/>
      <c r="H2" s="145"/>
      <c r="I2" s="141"/>
      <c r="J2" s="142"/>
      <c r="K2" s="137"/>
      <c r="L2" s="139"/>
      <c r="M2" s="143"/>
      <c r="N2" s="143"/>
      <c r="O2" s="143"/>
      <c r="P2" s="314"/>
      <c r="Q2" s="315"/>
      <c r="R2" s="315"/>
      <c r="S2" s="316"/>
      <c r="T2" s="317"/>
      <c r="U2" s="155"/>
      <c r="V2" s="147"/>
      <c r="W2" s="60"/>
      <c r="X2" s="60"/>
      <c r="Y2" s="60"/>
      <c r="Z2" s="60"/>
      <c r="AA2" s="60"/>
      <c r="AB2" s="60"/>
      <c r="AC2" s="147"/>
      <c r="AD2" s="147"/>
      <c r="AE2" s="147"/>
      <c r="AF2" s="60"/>
      <c r="AG2" s="155"/>
      <c r="AH2" s="58"/>
      <c r="AI2" s="58"/>
    </row>
    <row r="3" spans="1:42" s="57" customFormat="1" ht="26.25">
      <c r="A3" s="311" t="s">
        <v>1</v>
      </c>
      <c r="B3" s="312"/>
      <c r="C3" s="312"/>
      <c r="D3" s="137"/>
      <c r="E3" s="137"/>
      <c r="F3" s="139"/>
      <c r="G3" s="140"/>
      <c r="H3" s="145"/>
      <c r="I3" s="141"/>
      <c r="J3" s="142"/>
      <c r="K3" s="137"/>
      <c r="L3" s="139"/>
      <c r="M3" s="143"/>
      <c r="N3" s="143"/>
      <c r="O3" s="143"/>
      <c r="P3" s="314"/>
      <c r="Q3" s="315"/>
      <c r="R3" s="315"/>
      <c r="S3" s="316"/>
      <c r="T3" s="317"/>
      <c r="U3" s="155"/>
      <c r="V3" s="147"/>
      <c r="W3" s="60"/>
      <c r="X3" s="60"/>
      <c r="Y3" s="60"/>
      <c r="Z3" s="60"/>
      <c r="AA3" s="60"/>
      <c r="AB3" s="60"/>
      <c r="AC3" s="147"/>
      <c r="AD3" s="147"/>
      <c r="AE3" s="147"/>
      <c r="AF3" s="60"/>
      <c r="AG3" s="155"/>
      <c r="AH3" s="58"/>
      <c r="AI3" s="58"/>
    </row>
    <row r="4" spans="1:42" ht="28.5">
      <c r="A4" s="422" t="s">
        <v>3</v>
      </c>
      <c r="B4" s="422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</row>
    <row r="5" spans="1:42" ht="28.5">
      <c r="A5" s="423" t="s">
        <v>43</v>
      </c>
      <c r="B5" s="423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23"/>
      <c r="AC5" s="423"/>
      <c r="AD5" s="423"/>
      <c r="AE5" s="423"/>
      <c r="AF5" s="423"/>
      <c r="AG5" s="423"/>
    </row>
    <row r="6" spans="1:42" ht="18.75">
      <c r="B6" s="18"/>
      <c r="C6" s="18"/>
      <c r="D6" s="17"/>
      <c r="E6" s="11"/>
      <c r="L6" s="85"/>
      <c r="M6" s="11"/>
      <c r="N6" s="11"/>
      <c r="O6" s="11"/>
      <c r="V6" s="15"/>
      <c r="W6" s="13"/>
      <c r="X6" s="13"/>
      <c r="Y6" s="13"/>
      <c r="Z6" s="13"/>
      <c r="AA6" s="13"/>
      <c r="AB6" s="13"/>
      <c r="AC6" s="15"/>
      <c r="AD6" s="15"/>
      <c r="AE6" s="15"/>
      <c r="AF6" s="13"/>
    </row>
    <row r="7" spans="1:42" s="25" customFormat="1" ht="25.5">
      <c r="A7" s="28" t="s">
        <v>4</v>
      </c>
      <c r="B7" s="28" t="s">
        <v>5</v>
      </c>
      <c r="C7" s="28" t="s">
        <v>6</v>
      </c>
      <c r="D7" s="28" t="s">
        <v>7</v>
      </c>
      <c r="E7" s="28" t="s">
        <v>8</v>
      </c>
      <c r="F7" s="29" t="s">
        <v>9</v>
      </c>
      <c r="G7" s="28" t="s">
        <v>10</v>
      </c>
      <c r="H7" s="29" t="s">
        <v>11</v>
      </c>
      <c r="I7" s="29" t="s">
        <v>12</v>
      </c>
      <c r="J7" s="28" t="s">
        <v>10</v>
      </c>
      <c r="K7" s="28" t="s">
        <v>13</v>
      </c>
      <c r="L7" s="29" t="s">
        <v>14</v>
      </c>
      <c r="M7" s="30" t="s">
        <v>15</v>
      </c>
      <c r="N7" s="31" t="s">
        <v>16</v>
      </c>
      <c r="O7" s="30" t="s">
        <v>17</v>
      </c>
      <c r="P7" s="89" t="s">
        <v>18</v>
      </c>
      <c r="Q7" s="90" t="s">
        <v>19</v>
      </c>
      <c r="R7" s="90" t="s">
        <v>13</v>
      </c>
      <c r="S7" s="89" t="s">
        <v>20</v>
      </c>
      <c r="T7" s="90" t="s">
        <v>19</v>
      </c>
      <c r="U7" s="90" t="s">
        <v>13</v>
      </c>
      <c r="V7" s="32" t="s">
        <v>21</v>
      </c>
      <c r="W7" s="33" t="s">
        <v>22</v>
      </c>
      <c r="X7" s="33" t="s">
        <v>23</v>
      </c>
      <c r="Y7" s="33" t="s">
        <v>24</v>
      </c>
      <c r="Z7" s="33" t="s">
        <v>25</v>
      </c>
      <c r="AA7" s="34" t="s">
        <v>26</v>
      </c>
      <c r="AB7" s="34" t="s">
        <v>27</v>
      </c>
      <c r="AC7" s="32" t="s">
        <v>28</v>
      </c>
      <c r="AD7" s="32" t="s">
        <v>29</v>
      </c>
      <c r="AE7" s="32" t="s">
        <v>30</v>
      </c>
      <c r="AF7" s="35" t="s">
        <v>31</v>
      </c>
      <c r="AG7" s="28" t="s">
        <v>32</v>
      </c>
      <c r="AH7" s="24" t="s">
        <v>33</v>
      </c>
      <c r="AI7" s="24" t="s">
        <v>34</v>
      </c>
    </row>
    <row r="8" spans="1:42" s="16" customFormat="1" ht="27.75">
      <c r="A8" s="36">
        <v>1</v>
      </c>
      <c r="B8" s="37" t="s">
        <v>2791</v>
      </c>
      <c r="C8" s="37" t="s">
        <v>2792</v>
      </c>
      <c r="D8" s="38" t="s">
        <v>2793</v>
      </c>
      <c r="E8" s="39">
        <v>29</v>
      </c>
      <c r="F8" s="42">
        <v>13.51</v>
      </c>
      <c r="G8" s="40">
        <v>30</v>
      </c>
      <c r="H8" s="42" t="s">
        <v>3372</v>
      </c>
      <c r="I8" s="42">
        <v>11.15</v>
      </c>
      <c r="J8" s="40">
        <v>30</v>
      </c>
      <c r="K8" s="40" t="s">
        <v>3372</v>
      </c>
      <c r="L8" s="88">
        <f t="shared" ref="L8:L39" si="0">(F8+I8)/2</f>
        <v>12.33</v>
      </c>
      <c r="M8" s="39">
        <f t="shared" ref="M8:M39" si="1">IF(L8&gt;=10,60,G8+J8)</f>
        <v>60</v>
      </c>
      <c r="N8" s="39">
        <f t="shared" ref="N8:N39" si="2">IF(H8="ACC",0,1)+IF(K8="ACC",0,1)</f>
        <v>0</v>
      </c>
      <c r="O8" s="39">
        <f t="shared" ref="O8:O39" si="3">IF(F8&lt;10,1,(IF(I8&lt;10,1,0)))</f>
        <v>0</v>
      </c>
      <c r="P8" s="42">
        <v>11.89</v>
      </c>
      <c r="Q8" s="40">
        <v>30</v>
      </c>
      <c r="R8" s="40" t="s">
        <v>3372</v>
      </c>
      <c r="S8" s="42">
        <v>14.16</v>
      </c>
      <c r="T8" s="40">
        <v>30</v>
      </c>
      <c r="U8" s="40" t="s">
        <v>3372</v>
      </c>
      <c r="V8" s="42">
        <f t="shared" ref="V8:V39" si="4">(P8+S8)/2</f>
        <v>13.025</v>
      </c>
      <c r="W8" s="40">
        <f t="shared" ref="W8:W39" si="5">IF(V8&gt;=10,60,Q8+T8)</f>
        <v>60</v>
      </c>
      <c r="X8" s="40">
        <f t="shared" ref="X8:X39" si="6">IF(R8="ACC",0,1)+IF(U8="ACC",0,1)</f>
        <v>0</v>
      </c>
      <c r="Y8" s="40">
        <f t="shared" ref="Y8:Y39" si="7">IF(P8&lt;10,1,(IF(S8&lt;10,1,0)))</f>
        <v>0</v>
      </c>
      <c r="Z8" s="40">
        <f t="shared" ref="Z8:Z39" si="8">N8+X8</f>
        <v>0</v>
      </c>
      <c r="AA8" s="40">
        <f t="shared" ref="AA8:AA39" si="9">O8+Y8</f>
        <v>0</v>
      </c>
      <c r="AB8" s="40">
        <f t="shared" ref="AB8:AB39" si="10">Z8+AA8</f>
        <v>0</v>
      </c>
      <c r="AC8" s="42">
        <f>IF(AB8=0,1,IF(AB8=1,0.99,IF(AB8=2,0.98,IF(AB8=3,0.97,IF(AB8=4,0.96,IF(AB8=5,0.95,IF(AB8=6,0.94)))))))</f>
        <v>1</v>
      </c>
      <c r="AD8" s="42">
        <f t="shared" ref="AD8:AD39" si="11">AVERAGE(L8,V8)</f>
        <v>12.6775</v>
      </c>
      <c r="AE8" s="42">
        <f t="shared" ref="AE8:AE39" si="12">AC8*AD8</f>
        <v>12.6775</v>
      </c>
      <c r="AF8" s="40">
        <f t="shared" ref="AF8:AF39" si="13">M8+W8</f>
        <v>120</v>
      </c>
      <c r="AG8" s="41"/>
      <c r="AH8" s="127" t="s">
        <v>3448</v>
      </c>
      <c r="AI8" s="127" t="s">
        <v>3449</v>
      </c>
    </row>
    <row r="9" spans="1:42" s="16" customFormat="1" ht="27.75">
      <c r="A9" s="43">
        <v>2</v>
      </c>
      <c r="B9" s="44" t="s">
        <v>2794</v>
      </c>
      <c r="C9" s="44" t="s">
        <v>2795</v>
      </c>
      <c r="D9" s="45" t="s">
        <v>2796</v>
      </c>
      <c r="E9" s="38">
        <v>29</v>
      </c>
      <c r="F9" s="48">
        <v>10.67</v>
      </c>
      <c r="G9" s="46">
        <v>30</v>
      </c>
      <c r="H9" s="48" t="s">
        <v>3372</v>
      </c>
      <c r="I9" s="48">
        <v>9.76</v>
      </c>
      <c r="J9" s="46">
        <v>22</v>
      </c>
      <c r="K9" s="46" t="s">
        <v>3372</v>
      </c>
      <c r="L9" s="84">
        <f t="shared" si="0"/>
        <v>10.215</v>
      </c>
      <c r="M9" s="38">
        <f t="shared" si="1"/>
        <v>60</v>
      </c>
      <c r="N9" s="38">
        <f t="shared" si="2"/>
        <v>0</v>
      </c>
      <c r="O9" s="38">
        <f t="shared" si="3"/>
        <v>1</v>
      </c>
      <c r="P9" s="48">
        <v>12.49</v>
      </c>
      <c r="Q9" s="46">
        <v>30</v>
      </c>
      <c r="R9" s="46" t="s">
        <v>3372</v>
      </c>
      <c r="S9" s="48">
        <v>10.45</v>
      </c>
      <c r="T9" s="46">
        <v>30</v>
      </c>
      <c r="U9" s="46" t="s">
        <v>3372</v>
      </c>
      <c r="V9" s="48">
        <f t="shared" si="4"/>
        <v>11.469999999999999</v>
      </c>
      <c r="W9" s="46">
        <f t="shared" si="5"/>
        <v>60</v>
      </c>
      <c r="X9" s="46">
        <f t="shared" si="6"/>
        <v>0</v>
      </c>
      <c r="Y9" s="46">
        <f t="shared" si="7"/>
        <v>0</v>
      </c>
      <c r="Z9" s="46">
        <f t="shared" si="8"/>
        <v>0</v>
      </c>
      <c r="AA9" s="46">
        <f t="shared" si="9"/>
        <v>1</v>
      </c>
      <c r="AB9" s="46">
        <f t="shared" si="10"/>
        <v>1</v>
      </c>
      <c r="AC9" s="42">
        <f>IF(AB9=0,0.93,IF(AB9=1,0.92,IF(AB9=2,0.91,IF(AB9=3,0.9,IF(AB9=4,0.89,IF(AB9=5,0.88,IF(AB9=6,0.87)))))))</f>
        <v>0.92</v>
      </c>
      <c r="AD9" s="48">
        <f t="shared" si="11"/>
        <v>10.842499999999999</v>
      </c>
      <c r="AE9" s="48">
        <f t="shared" si="12"/>
        <v>9.9750999999999994</v>
      </c>
      <c r="AF9" s="46">
        <f t="shared" si="13"/>
        <v>120</v>
      </c>
      <c r="AG9" s="47"/>
      <c r="AH9" s="127" t="s">
        <v>3448</v>
      </c>
      <c r="AI9" s="127" t="s">
        <v>3449</v>
      </c>
    </row>
    <row r="10" spans="1:42" s="16" customFormat="1" ht="27.75">
      <c r="A10" s="43">
        <v>3</v>
      </c>
      <c r="B10" s="49" t="s">
        <v>2797</v>
      </c>
      <c r="C10" s="49" t="s">
        <v>2798</v>
      </c>
      <c r="D10" s="50" t="s">
        <v>2799</v>
      </c>
      <c r="E10" s="38">
        <v>29</v>
      </c>
      <c r="F10" s="48">
        <v>13.01</v>
      </c>
      <c r="G10" s="46">
        <v>30</v>
      </c>
      <c r="H10" s="48" t="s">
        <v>3372</v>
      </c>
      <c r="I10" s="48">
        <v>14.33</v>
      </c>
      <c r="J10" s="46">
        <v>30</v>
      </c>
      <c r="K10" s="46" t="s">
        <v>3372</v>
      </c>
      <c r="L10" s="84">
        <f t="shared" si="0"/>
        <v>13.67</v>
      </c>
      <c r="M10" s="38">
        <f t="shared" si="1"/>
        <v>60</v>
      </c>
      <c r="N10" s="38">
        <f t="shared" si="2"/>
        <v>0</v>
      </c>
      <c r="O10" s="38">
        <f t="shared" si="3"/>
        <v>0</v>
      </c>
      <c r="P10" s="48">
        <v>15.53</v>
      </c>
      <c r="Q10" s="46">
        <v>30</v>
      </c>
      <c r="R10" s="46" t="s">
        <v>3372</v>
      </c>
      <c r="S10" s="48">
        <v>16.54</v>
      </c>
      <c r="T10" s="46">
        <v>30</v>
      </c>
      <c r="U10" s="46" t="s">
        <v>3372</v>
      </c>
      <c r="V10" s="48">
        <f t="shared" si="4"/>
        <v>16.035</v>
      </c>
      <c r="W10" s="46">
        <f t="shared" si="5"/>
        <v>60</v>
      </c>
      <c r="X10" s="46">
        <f t="shared" si="6"/>
        <v>0</v>
      </c>
      <c r="Y10" s="46">
        <f t="shared" si="7"/>
        <v>0</v>
      </c>
      <c r="Z10" s="46">
        <f t="shared" si="8"/>
        <v>0</v>
      </c>
      <c r="AA10" s="46">
        <f t="shared" si="9"/>
        <v>0</v>
      </c>
      <c r="AB10" s="46">
        <f t="shared" si="10"/>
        <v>0</v>
      </c>
      <c r="AC10" s="42">
        <f>IF(AB10=0,1,IF(AB10=1,0.99,IF(AB10=2,0.98,IF(AB10=3,0.97,IF(AB10=4,0.96,IF(AB10=5,0.95,IF(AB10=6,0.94)))))))</f>
        <v>1</v>
      </c>
      <c r="AD10" s="48">
        <f t="shared" si="11"/>
        <v>14.852499999999999</v>
      </c>
      <c r="AE10" s="48">
        <f t="shared" si="12"/>
        <v>14.852499999999999</v>
      </c>
      <c r="AF10" s="46">
        <f t="shared" si="13"/>
        <v>120</v>
      </c>
      <c r="AG10" s="47"/>
      <c r="AH10" s="127" t="s">
        <v>3448</v>
      </c>
      <c r="AI10" s="127" t="s">
        <v>3449</v>
      </c>
    </row>
    <row r="11" spans="1:42" s="16" customFormat="1" ht="26.25">
      <c r="A11" s="36">
        <v>4</v>
      </c>
      <c r="B11" s="37" t="s">
        <v>2800</v>
      </c>
      <c r="C11" s="37" t="s">
        <v>2801</v>
      </c>
      <c r="D11" s="45" t="s">
        <v>2802</v>
      </c>
      <c r="E11" s="38">
        <v>29</v>
      </c>
      <c r="F11" s="48">
        <v>5.78</v>
      </c>
      <c r="G11" s="46">
        <v>10</v>
      </c>
      <c r="H11" s="48" t="s">
        <v>3373</v>
      </c>
      <c r="I11" s="48">
        <v>10</v>
      </c>
      <c r="J11" s="46">
        <v>30</v>
      </c>
      <c r="K11" s="46" t="s">
        <v>3373</v>
      </c>
      <c r="L11" s="84">
        <f t="shared" si="0"/>
        <v>7.8900000000000006</v>
      </c>
      <c r="M11" s="38">
        <f t="shared" si="1"/>
        <v>40</v>
      </c>
      <c r="N11" s="38">
        <f t="shared" si="2"/>
        <v>2</v>
      </c>
      <c r="O11" s="38">
        <f t="shared" si="3"/>
        <v>1</v>
      </c>
      <c r="P11" s="48">
        <v>10.29</v>
      </c>
      <c r="Q11" s="46">
        <v>30</v>
      </c>
      <c r="R11" s="46" t="s">
        <v>3372</v>
      </c>
      <c r="S11" s="48">
        <v>8.7899999999999991</v>
      </c>
      <c r="T11" s="46">
        <v>22</v>
      </c>
      <c r="U11" s="46" t="s">
        <v>3373</v>
      </c>
      <c r="V11" s="48">
        <f t="shared" si="4"/>
        <v>9.5399999999999991</v>
      </c>
      <c r="W11" s="46">
        <f t="shared" si="5"/>
        <v>52</v>
      </c>
      <c r="X11" s="46">
        <f t="shared" si="6"/>
        <v>1</v>
      </c>
      <c r="Y11" s="46">
        <f t="shared" si="7"/>
        <v>1</v>
      </c>
      <c r="Z11" s="46">
        <f t="shared" si="8"/>
        <v>3</v>
      </c>
      <c r="AA11" s="46">
        <f t="shared" si="9"/>
        <v>2</v>
      </c>
      <c r="AB11" s="46">
        <f t="shared" si="10"/>
        <v>5</v>
      </c>
      <c r="AC11" s="42">
        <f>IF(AB11=0,0.86,IF(AB11=1,0.85,IF(AB11=2,0.84,IF(AB11=3,0.83,IF(AB11=4,0.82,IF(AB11=5,0.81,IF(AB11=6,0.8)))))))</f>
        <v>0.81</v>
      </c>
      <c r="AD11" s="48">
        <f t="shared" si="11"/>
        <v>8.7149999999999999</v>
      </c>
      <c r="AE11" s="48">
        <f t="shared" si="12"/>
        <v>7.0591500000000007</v>
      </c>
      <c r="AF11" s="46">
        <f t="shared" si="13"/>
        <v>92</v>
      </c>
      <c r="AG11" s="47"/>
      <c r="AH11" s="20"/>
      <c r="AI11" s="20"/>
    </row>
    <row r="12" spans="1:42" s="16" customFormat="1" ht="27.75">
      <c r="A12" s="43">
        <v>5</v>
      </c>
      <c r="B12" s="37" t="s">
        <v>2803</v>
      </c>
      <c r="C12" s="37" t="s">
        <v>2804</v>
      </c>
      <c r="D12" s="38" t="s">
        <v>2805</v>
      </c>
      <c r="E12" s="38">
        <v>29</v>
      </c>
      <c r="F12" s="48">
        <v>11.07</v>
      </c>
      <c r="G12" s="46">
        <v>30</v>
      </c>
      <c r="H12" s="48" t="s">
        <v>3372</v>
      </c>
      <c r="I12" s="48">
        <v>10.210000000000001</v>
      </c>
      <c r="J12" s="46">
        <v>30</v>
      </c>
      <c r="K12" s="46" t="s">
        <v>3373</v>
      </c>
      <c r="L12" s="84">
        <f t="shared" si="0"/>
        <v>10.64</v>
      </c>
      <c r="M12" s="38">
        <f t="shared" si="1"/>
        <v>60</v>
      </c>
      <c r="N12" s="38">
        <f t="shared" si="2"/>
        <v>1</v>
      </c>
      <c r="O12" s="38">
        <f t="shared" si="3"/>
        <v>0</v>
      </c>
      <c r="P12" s="48">
        <v>8.44</v>
      </c>
      <c r="Q12" s="46">
        <v>12</v>
      </c>
      <c r="R12" s="46" t="s">
        <v>3373</v>
      </c>
      <c r="S12" s="48">
        <v>10.59</v>
      </c>
      <c r="T12" s="46">
        <v>30</v>
      </c>
      <c r="U12" s="46" t="s">
        <v>3373</v>
      </c>
      <c r="V12" s="48">
        <f t="shared" si="4"/>
        <v>9.5150000000000006</v>
      </c>
      <c r="W12" s="46">
        <f t="shared" si="5"/>
        <v>42</v>
      </c>
      <c r="X12" s="46">
        <f t="shared" si="6"/>
        <v>2</v>
      </c>
      <c r="Y12" s="46">
        <f t="shared" si="7"/>
        <v>1</v>
      </c>
      <c r="Z12" s="46">
        <f t="shared" si="8"/>
        <v>3</v>
      </c>
      <c r="AA12" s="46">
        <f t="shared" si="9"/>
        <v>1</v>
      </c>
      <c r="AB12" s="46">
        <f t="shared" si="10"/>
        <v>4</v>
      </c>
      <c r="AC12" s="42">
        <f>IF(AB12=0,0.86,IF(AB12=1,0.85,IF(AB12=2,0.84,IF(AB12=3,0.83,IF(AB12=4,0.82,IF(AB12=5,0.81,IF(AB12=6,0.8)))))))</f>
        <v>0.82</v>
      </c>
      <c r="AD12" s="48">
        <f t="shared" si="11"/>
        <v>10.077500000000001</v>
      </c>
      <c r="AE12" s="48">
        <f t="shared" si="12"/>
        <v>8.2635500000000004</v>
      </c>
      <c r="AF12" s="46">
        <f t="shared" si="13"/>
        <v>102</v>
      </c>
      <c r="AG12" s="47"/>
      <c r="AH12" s="127" t="s">
        <v>3448</v>
      </c>
      <c r="AI12" s="127" t="s">
        <v>3449</v>
      </c>
    </row>
    <row r="13" spans="1:42" s="16" customFormat="1" ht="27.75">
      <c r="A13" s="43">
        <v>6</v>
      </c>
      <c r="B13" s="44" t="s">
        <v>2806</v>
      </c>
      <c r="C13" s="44" t="s">
        <v>2807</v>
      </c>
      <c r="D13" s="45" t="s">
        <v>2808</v>
      </c>
      <c r="E13" s="38">
        <v>29</v>
      </c>
      <c r="F13" s="48">
        <v>10</v>
      </c>
      <c r="G13" s="46">
        <v>30</v>
      </c>
      <c r="H13" s="48" t="s">
        <v>3373</v>
      </c>
      <c r="I13" s="48">
        <v>10</v>
      </c>
      <c r="J13" s="46">
        <v>30</v>
      </c>
      <c r="K13" s="46" t="s">
        <v>3373</v>
      </c>
      <c r="L13" s="84">
        <f t="shared" si="0"/>
        <v>10</v>
      </c>
      <c r="M13" s="38">
        <f t="shared" si="1"/>
        <v>60</v>
      </c>
      <c r="N13" s="38">
        <f t="shared" si="2"/>
        <v>2</v>
      </c>
      <c r="O13" s="38">
        <f t="shared" si="3"/>
        <v>0</v>
      </c>
      <c r="P13" s="48">
        <v>10.02</v>
      </c>
      <c r="Q13" s="46">
        <v>30</v>
      </c>
      <c r="R13" s="46" t="s">
        <v>3373</v>
      </c>
      <c r="S13" s="48">
        <v>9.59</v>
      </c>
      <c r="T13" s="46">
        <v>13</v>
      </c>
      <c r="U13" s="46" t="s">
        <v>3373</v>
      </c>
      <c r="V13" s="48">
        <f t="shared" si="4"/>
        <v>9.8049999999999997</v>
      </c>
      <c r="W13" s="46">
        <f t="shared" si="5"/>
        <v>43</v>
      </c>
      <c r="X13" s="46">
        <f t="shared" si="6"/>
        <v>2</v>
      </c>
      <c r="Y13" s="46">
        <f t="shared" si="7"/>
        <v>1</v>
      </c>
      <c r="Z13" s="46">
        <f t="shared" si="8"/>
        <v>4</v>
      </c>
      <c r="AA13" s="46">
        <f t="shared" si="9"/>
        <v>1</v>
      </c>
      <c r="AB13" s="46">
        <f t="shared" si="10"/>
        <v>5</v>
      </c>
      <c r="AC13" s="42">
        <f>IF(AB13=0,0.79,IF(AB13=1,0.78,IF(AB13=2,0.77,IF(AB13=3,0.76,IF(AB13=4,0.75,IF(AB13=5,0.74,IF(AB13=6,0.73)))))))</f>
        <v>0.74</v>
      </c>
      <c r="AD13" s="48">
        <f t="shared" si="11"/>
        <v>9.9024999999999999</v>
      </c>
      <c r="AE13" s="48">
        <f t="shared" si="12"/>
        <v>7.3278499999999998</v>
      </c>
      <c r="AF13" s="46">
        <f t="shared" si="13"/>
        <v>103</v>
      </c>
      <c r="AG13" s="47"/>
      <c r="AH13" s="127" t="s">
        <v>3448</v>
      </c>
      <c r="AI13" s="127" t="s">
        <v>3449</v>
      </c>
    </row>
    <row r="14" spans="1:42" s="16" customFormat="1" ht="26.25">
      <c r="A14" s="36">
        <v>7</v>
      </c>
      <c r="B14" s="49" t="s">
        <v>2809</v>
      </c>
      <c r="C14" s="49" t="s">
        <v>2810</v>
      </c>
      <c r="D14" s="50" t="s">
        <v>2811</v>
      </c>
      <c r="E14" s="38">
        <v>29</v>
      </c>
      <c r="F14" s="48">
        <v>9.43</v>
      </c>
      <c r="G14" s="46">
        <v>18</v>
      </c>
      <c r="H14" s="48" t="s">
        <v>3373</v>
      </c>
      <c r="I14" s="48">
        <v>11.11</v>
      </c>
      <c r="J14" s="46">
        <v>30</v>
      </c>
      <c r="K14" s="46" t="s">
        <v>3372</v>
      </c>
      <c r="L14" s="84">
        <f t="shared" si="0"/>
        <v>10.27</v>
      </c>
      <c r="M14" s="38">
        <f t="shared" si="1"/>
        <v>60</v>
      </c>
      <c r="N14" s="38">
        <f t="shared" si="2"/>
        <v>1</v>
      </c>
      <c r="O14" s="38">
        <f t="shared" si="3"/>
        <v>1</v>
      </c>
      <c r="P14" s="48">
        <v>10.86</v>
      </c>
      <c r="Q14" s="46">
        <v>30</v>
      </c>
      <c r="R14" s="46" t="s">
        <v>3373</v>
      </c>
      <c r="S14" s="48">
        <v>11.37</v>
      </c>
      <c r="T14" s="46">
        <v>30</v>
      </c>
      <c r="U14" s="46" t="s">
        <v>3373</v>
      </c>
      <c r="V14" s="48">
        <f t="shared" si="4"/>
        <v>11.114999999999998</v>
      </c>
      <c r="W14" s="46">
        <f t="shared" si="5"/>
        <v>60</v>
      </c>
      <c r="X14" s="46">
        <f t="shared" si="6"/>
        <v>2</v>
      </c>
      <c r="Y14" s="46">
        <f t="shared" si="7"/>
        <v>0</v>
      </c>
      <c r="Z14" s="46">
        <f t="shared" si="8"/>
        <v>3</v>
      </c>
      <c r="AA14" s="46">
        <f t="shared" si="9"/>
        <v>1</v>
      </c>
      <c r="AB14" s="46">
        <f t="shared" si="10"/>
        <v>4</v>
      </c>
      <c r="AC14" s="48">
        <f>IF(AB14=0,1,IF(AB14=1,0.99,IF(AB14=2,0.98,IF(AB14=3,0.97,IF(AB14=4,0.96,IF(AB14=5,0.95,IF(AB14=6,0.94)))))))</f>
        <v>0.96</v>
      </c>
      <c r="AD14" s="48">
        <f t="shared" si="11"/>
        <v>10.692499999999999</v>
      </c>
      <c r="AE14" s="48">
        <f t="shared" si="12"/>
        <v>10.264799999999999</v>
      </c>
      <c r="AF14" s="46">
        <f t="shared" si="13"/>
        <v>120</v>
      </c>
      <c r="AG14" s="47"/>
      <c r="AH14" s="20"/>
      <c r="AI14" s="20"/>
    </row>
    <row r="15" spans="1:42" s="16" customFormat="1" ht="27.75">
      <c r="A15" s="43">
        <v>8</v>
      </c>
      <c r="B15" s="37" t="s">
        <v>2812</v>
      </c>
      <c r="C15" s="37" t="s">
        <v>2024</v>
      </c>
      <c r="D15" s="45" t="s">
        <v>2813</v>
      </c>
      <c r="E15" s="38">
        <v>29</v>
      </c>
      <c r="F15" s="48">
        <v>10.34</v>
      </c>
      <c r="G15" s="46">
        <v>30</v>
      </c>
      <c r="H15" s="48" t="s">
        <v>3373</v>
      </c>
      <c r="I15" s="48">
        <v>7.51</v>
      </c>
      <c r="J15" s="46">
        <v>13</v>
      </c>
      <c r="K15" s="46" t="s">
        <v>3373</v>
      </c>
      <c r="L15" s="84">
        <f t="shared" si="0"/>
        <v>8.9250000000000007</v>
      </c>
      <c r="M15" s="38">
        <f t="shared" si="1"/>
        <v>43</v>
      </c>
      <c r="N15" s="38">
        <f t="shared" si="2"/>
        <v>2</v>
      </c>
      <c r="O15" s="38">
        <f t="shared" si="3"/>
        <v>1</v>
      </c>
      <c r="P15" s="48">
        <v>9.2100000000000009</v>
      </c>
      <c r="Q15" s="46">
        <v>12</v>
      </c>
      <c r="R15" s="46" t="s">
        <v>3373</v>
      </c>
      <c r="S15" s="48">
        <v>10.96</v>
      </c>
      <c r="T15" s="46">
        <v>30</v>
      </c>
      <c r="U15" s="46" t="s">
        <v>3373</v>
      </c>
      <c r="V15" s="48">
        <f t="shared" si="4"/>
        <v>10.085000000000001</v>
      </c>
      <c r="W15" s="46">
        <f t="shared" si="5"/>
        <v>60</v>
      </c>
      <c r="X15" s="46">
        <f t="shared" si="6"/>
        <v>2</v>
      </c>
      <c r="Y15" s="46">
        <f t="shared" si="7"/>
        <v>1</v>
      </c>
      <c r="Z15" s="46">
        <f t="shared" si="8"/>
        <v>4</v>
      </c>
      <c r="AA15" s="46">
        <f t="shared" si="9"/>
        <v>2</v>
      </c>
      <c r="AB15" s="46">
        <f t="shared" si="10"/>
        <v>6</v>
      </c>
      <c r="AC15" s="48">
        <f>IF(AB15=0,0.93,IF(AB15=1,0.92,IF(AB15=2,0.91,IF(AB15=3,0.9,IF(AB15=4,0.89,IF(AB15=5,0.88,IF(AB15=6,0.87)))))))</f>
        <v>0.87</v>
      </c>
      <c r="AD15" s="48">
        <f t="shared" si="11"/>
        <v>9.5050000000000008</v>
      </c>
      <c r="AE15" s="48">
        <f t="shared" si="12"/>
        <v>8.2693500000000011</v>
      </c>
      <c r="AF15" s="46">
        <f t="shared" si="13"/>
        <v>103</v>
      </c>
      <c r="AG15" s="47"/>
      <c r="AH15" s="127" t="s">
        <v>3449</v>
      </c>
      <c r="AI15" s="127" t="s">
        <v>3448</v>
      </c>
    </row>
    <row r="16" spans="1:42" s="16" customFormat="1" ht="27.75">
      <c r="A16" s="43">
        <v>9</v>
      </c>
      <c r="B16" s="44" t="s">
        <v>2814</v>
      </c>
      <c r="C16" s="44" t="s">
        <v>2815</v>
      </c>
      <c r="D16" s="45" t="s">
        <v>2816</v>
      </c>
      <c r="E16" s="38">
        <v>29</v>
      </c>
      <c r="F16" s="48">
        <v>10.210000000000001</v>
      </c>
      <c r="G16" s="46">
        <v>30</v>
      </c>
      <c r="H16" s="48" t="s">
        <v>3372</v>
      </c>
      <c r="I16" s="48">
        <v>9.7799999999999994</v>
      </c>
      <c r="J16" s="46">
        <v>19</v>
      </c>
      <c r="K16" s="46" t="s">
        <v>3373</v>
      </c>
      <c r="L16" s="84">
        <f t="shared" si="0"/>
        <v>9.995000000000001</v>
      </c>
      <c r="M16" s="38">
        <f t="shared" si="1"/>
        <v>49</v>
      </c>
      <c r="N16" s="38">
        <f t="shared" si="2"/>
        <v>1</v>
      </c>
      <c r="O16" s="38">
        <f t="shared" si="3"/>
        <v>1</v>
      </c>
      <c r="P16" s="48">
        <v>9.08</v>
      </c>
      <c r="Q16" s="46">
        <v>11</v>
      </c>
      <c r="R16" s="46" t="s">
        <v>3373</v>
      </c>
      <c r="S16" s="48">
        <v>12.35</v>
      </c>
      <c r="T16" s="46">
        <v>30</v>
      </c>
      <c r="U16" s="46" t="s">
        <v>3372</v>
      </c>
      <c r="V16" s="48">
        <f t="shared" si="4"/>
        <v>10.715</v>
      </c>
      <c r="W16" s="46">
        <f t="shared" si="5"/>
        <v>60</v>
      </c>
      <c r="X16" s="46">
        <f t="shared" si="6"/>
        <v>1</v>
      </c>
      <c r="Y16" s="46">
        <f t="shared" si="7"/>
        <v>1</v>
      </c>
      <c r="Z16" s="46">
        <f t="shared" si="8"/>
        <v>2</v>
      </c>
      <c r="AA16" s="46">
        <f t="shared" si="9"/>
        <v>2</v>
      </c>
      <c r="AB16" s="46">
        <f t="shared" si="10"/>
        <v>4</v>
      </c>
      <c r="AC16" s="48">
        <f>IF(AB16=0,0.93,IF(AB16=1,0.92,IF(AB16=2,0.91,IF(AB16=3,0.9,IF(AB16=4,0.89,IF(AB16=5,0.88,IF(AB16=6,0.87)))))))</f>
        <v>0.89</v>
      </c>
      <c r="AD16" s="48">
        <f t="shared" si="11"/>
        <v>10.355</v>
      </c>
      <c r="AE16" s="48">
        <f t="shared" si="12"/>
        <v>9.2159500000000012</v>
      </c>
      <c r="AF16" s="46">
        <f t="shared" si="13"/>
        <v>109</v>
      </c>
      <c r="AG16" s="47"/>
      <c r="AH16" s="127" t="s">
        <v>3448</v>
      </c>
      <c r="AI16" s="127" t="s">
        <v>3449</v>
      </c>
    </row>
    <row r="17" spans="1:35" s="16" customFormat="1" ht="27.75">
      <c r="A17" s="36">
        <v>10</v>
      </c>
      <c r="B17" s="37" t="s">
        <v>2817</v>
      </c>
      <c r="C17" s="37" t="s">
        <v>2818</v>
      </c>
      <c r="D17" s="45" t="s">
        <v>2819</v>
      </c>
      <c r="E17" s="38">
        <v>29</v>
      </c>
      <c r="F17" s="48">
        <v>11.08</v>
      </c>
      <c r="G17" s="46">
        <v>30</v>
      </c>
      <c r="H17" s="48" t="s">
        <v>3373</v>
      </c>
      <c r="I17" s="48">
        <v>10.06</v>
      </c>
      <c r="J17" s="46">
        <v>30</v>
      </c>
      <c r="K17" s="46" t="s">
        <v>3372</v>
      </c>
      <c r="L17" s="84">
        <f t="shared" si="0"/>
        <v>10.57</v>
      </c>
      <c r="M17" s="38">
        <f t="shared" si="1"/>
        <v>60</v>
      </c>
      <c r="N17" s="38">
        <f t="shared" si="2"/>
        <v>1</v>
      </c>
      <c r="O17" s="38">
        <f t="shared" si="3"/>
        <v>0</v>
      </c>
      <c r="P17" s="48">
        <v>10.6</v>
      </c>
      <c r="Q17" s="46">
        <v>30</v>
      </c>
      <c r="R17" s="46" t="s">
        <v>3373</v>
      </c>
      <c r="S17" s="48">
        <v>11.48</v>
      </c>
      <c r="T17" s="46">
        <v>30</v>
      </c>
      <c r="U17" s="46" t="s">
        <v>3372</v>
      </c>
      <c r="V17" s="48">
        <f t="shared" si="4"/>
        <v>11.04</v>
      </c>
      <c r="W17" s="46">
        <f t="shared" si="5"/>
        <v>60</v>
      </c>
      <c r="X17" s="46">
        <f t="shared" si="6"/>
        <v>1</v>
      </c>
      <c r="Y17" s="46">
        <f t="shared" si="7"/>
        <v>0</v>
      </c>
      <c r="Z17" s="46">
        <f t="shared" si="8"/>
        <v>2</v>
      </c>
      <c r="AA17" s="46">
        <f t="shared" si="9"/>
        <v>0</v>
      </c>
      <c r="AB17" s="46">
        <f t="shared" si="10"/>
        <v>2</v>
      </c>
      <c r="AC17" s="48">
        <f>IF(AB17=0,0.93,IF(AB17=1,0.92,IF(AB17=2,0.91,IF(AB17=3,0.9,IF(AB17=4,0.89,IF(AB17=5,0.88,IF(AB17=6,0.87)))))))</f>
        <v>0.91</v>
      </c>
      <c r="AD17" s="48">
        <f t="shared" si="11"/>
        <v>10.805</v>
      </c>
      <c r="AE17" s="48">
        <f t="shared" si="12"/>
        <v>9.8325499999999995</v>
      </c>
      <c r="AF17" s="46">
        <f t="shared" si="13"/>
        <v>120</v>
      </c>
      <c r="AG17" s="47"/>
      <c r="AH17" s="127" t="s">
        <v>3448</v>
      </c>
      <c r="AI17" s="127" t="s">
        <v>3449</v>
      </c>
    </row>
    <row r="18" spans="1:35" s="16" customFormat="1" ht="27.75">
      <c r="A18" s="43">
        <v>11</v>
      </c>
      <c r="B18" s="51" t="s">
        <v>2820</v>
      </c>
      <c r="C18" s="51" t="s">
        <v>1118</v>
      </c>
      <c r="D18" s="43" t="s">
        <v>2821</v>
      </c>
      <c r="E18" s="38">
        <v>29</v>
      </c>
      <c r="F18" s="48">
        <v>10.98</v>
      </c>
      <c r="G18" s="46">
        <v>30</v>
      </c>
      <c r="H18" s="48" t="s">
        <v>3373</v>
      </c>
      <c r="I18" s="48">
        <v>9.02</v>
      </c>
      <c r="J18" s="46">
        <v>12</v>
      </c>
      <c r="K18" s="46" t="s">
        <v>3373</v>
      </c>
      <c r="L18" s="84">
        <f t="shared" si="0"/>
        <v>10</v>
      </c>
      <c r="M18" s="38">
        <f t="shared" si="1"/>
        <v>60</v>
      </c>
      <c r="N18" s="38">
        <f t="shared" si="2"/>
        <v>2</v>
      </c>
      <c r="O18" s="38">
        <f t="shared" si="3"/>
        <v>1</v>
      </c>
      <c r="P18" s="48">
        <v>9.25</v>
      </c>
      <c r="Q18" s="46">
        <v>13</v>
      </c>
      <c r="R18" s="46" t="s">
        <v>3373</v>
      </c>
      <c r="S18" s="48">
        <v>8.58</v>
      </c>
      <c r="T18" s="46">
        <v>11</v>
      </c>
      <c r="U18" s="46" t="s">
        <v>3373</v>
      </c>
      <c r="V18" s="48">
        <f t="shared" si="4"/>
        <v>8.9149999999999991</v>
      </c>
      <c r="W18" s="46">
        <f t="shared" si="5"/>
        <v>24</v>
      </c>
      <c r="X18" s="46">
        <f t="shared" si="6"/>
        <v>2</v>
      </c>
      <c r="Y18" s="46">
        <f t="shared" si="7"/>
        <v>1</v>
      </c>
      <c r="Z18" s="46">
        <f t="shared" si="8"/>
        <v>4</v>
      </c>
      <c r="AA18" s="46">
        <f t="shared" si="9"/>
        <v>2</v>
      </c>
      <c r="AB18" s="46">
        <f t="shared" si="10"/>
        <v>6</v>
      </c>
      <c r="AC18" s="48">
        <f>IF(AB18=0,1,IF(AB18=1,0.99,IF(AB18=2,0.98,IF(AB18=3,0.97,IF(AB18=4,0.96,IF(AB18=5,0.95,IF(AB18=6,0.94)))))))</f>
        <v>0.94</v>
      </c>
      <c r="AD18" s="48">
        <f t="shared" si="11"/>
        <v>9.4574999999999996</v>
      </c>
      <c r="AE18" s="48">
        <f t="shared" si="12"/>
        <v>8.8900499999999987</v>
      </c>
      <c r="AF18" s="46">
        <f t="shared" si="13"/>
        <v>84</v>
      </c>
      <c r="AG18" s="47"/>
      <c r="AH18" s="127" t="s">
        <v>3448</v>
      </c>
      <c r="AI18" s="127" t="s">
        <v>3449</v>
      </c>
    </row>
    <row r="19" spans="1:35" s="16" customFormat="1" ht="27.75">
      <c r="A19" s="43">
        <v>12</v>
      </c>
      <c r="B19" s="37" t="s">
        <v>2822</v>
      </c>
      <c r="C19" s="37" t="s">
        <v>2823</v>
      </c>
      <c r="D19" s="45" t="s">
        <v>2824</v>
      </c>
      <c r="E19" s="38">
        <v>29</v>
      </c>
      <c r="F19" s="48">
        <v>10.58</v>
      </c>
      <c r="G19" s="46">
        <v>30</v>
      </c>
      <c r="H19" s="48" t="s">
        <v>3372</v>
      </c>
      <c r="I19" s="48">
        <v>11.08</v>
      </c>
      <c r="J19" s="46">
        <v>30</v>
      </c>
      <c r="K19" s="46" t="s">
        <v>3373</v>
      </c>
      <c r="L19" s="84">
        <f t="shared" si="0"/>
        <v>10.83</v>
      </c>
      <c r="M19" s="38">
        <f t="shared" si="1"/>
        <v>60</v>
      </c>
      <c r="N19" s="38">
        <f t="shared" si="2"/>
        <v>1</v>
      </c>
      <c r="O19" s="38">
        <f t="shared" si="3"/>
        <v>0</v>
      </c>
      <c r="P19" s="48">
        <v>10.08</v>
      </c>
      <c r="Q19" s="46">
        <v>30</v>
      </c>
      <c r="R19" s="46" t="s">
        <v>3373</v>
      </c>
      <c r="S19" s="48">
        <v>11.25</v>
      </c>
      <c r="T19" s="46">
        <v>30</v>
      </c>
      <c r="U19" s="46" t="s">
        <v>3372</v>
      </c>
      <c r="V19" s="48">
        <f t="shared" si="4"/>
        <v>10.664999999999999</v>
      </c>
      <c r="W19" s="46">
        <f t="shared" si="5"/>
        <v>60</v>
      </c>
      <c r="X19" s="46">
        <f t="shared" si="6"/>
        <v>1</v>
      </c>
      <c r="Y19" s="46">
        <f t="shared" si="7"/>
        <v>0</v>
      </c>
      <c r="Z19" s="46">
        <f t="shared" si="8"/>
        <v>2</v>
      </c>
      <c r="AA19" s="46">
        <f t="shared" si="9"/>
        <v>0</v>
      </c>
      <c r="AB19" s="46">
        <f t="shared" si="10"/>
        <v>2</v>
      </c>
      <c r="AC19" s="48">
        <f>IF(AB19=0,0.86,IF(AB19=1,0.85,IF(AB19=2,0.84,IF(AB19=3,0.83,IF(AB19=4,0.82,IF(AB19=5,0.81,IF(AB19=6,0.8)))))))</f>
        <v>0.84</v>
      </c>
      <c r="AD19" s="48">
        <f t="shared" si="11"/>
        <v>10.747499999999999</v>
      </c>
      <c r="AE19" s="48">
        <f t="shared" si="12"/>
        <v>9.0278999999999989</v>
      </c>
      <c r="AF19" s="46">
        <f t="shared" si="13"/>
        <v>120</v>
      </c>
      <c r="AG19" s="47"/>
      <c r="AH19" s="127" t="s">
        <v>3449</v>
      </c>
      <c r="AI19" s="127" t="s">
        <v>3448</v>
      </c>
    </row>
    <row r="20" spans="1:35" s="16" customFormat="1" ht="27.75">
      <c r="A20" s="36">
        <v>13</v>
      </c>
      <c r="B20" s="44" t="s">
        <v>1822</v>
      </c>
      <c r="C20" s="44" t="s">
        <v>595</v>
      </c>
      <c r="D20" s="45" t="s">
        <v>2825</v>
      </c>
      <c r="E20" s="38">
        <v>29</v>
      </c>
      <c r="F20" s="48">
        <v>11.19</v>
      </c>
      <c r="G20" s="46">
        <v>30</v>
      </c>
      <c r="H20" s="48" t="s">
        <v>3372</v>
      </c>
      <c r="I20" s="48">
        <v>9.09</v>
      </c>
      <c r="J20" s="46">
        <v>16</v>
      </c>
      <c r="K20" s="46" t="s">
        <v>3373</v>
      </c>
      <c r="L20" s="84">
        <f t="shared" si="0"/>
        <v>10.14</v>
      </c>
      <c r="M20" s="38">
        <f t="shared" si="1"/>
        <v>60</v>
      </c>
      <c r="N20" s="38">
        <f t="shared" si="2"/>
        <v>1</v>
      </c>
      <c r="O20" s="38">
        <f t="shared" si="3"/>
        <v>1</v>
      </c>
      <c r="P20" s="48">
        <v>10.1</v>
      </c>
      <c r="Q20" s="46">
        <v>30</v>
      </c>
      <c r="R20" s="46" t="s">
        <v>3373</v>
      </c>
      <c r="S20" s="48">
        <v>10.64</v>
      </c>
      <c r="T20" s="46">
        <v>30</v>
      </c>
      <c r="U20" s="46" t="s">
        <v>3372</v>
      </c>
      <c r="V20" s="48">
        <f t="shared" si="4"/>
        <v>10.370000000000001</v>
      </c>
      <c r="W20" s="46">
        <f t="shared" si="5"/>
        <v>60</v>
      </c>
      <c r="X20" s="46">
        <f t="shared" si="6"/>
        <v>1</v>
      </c>
      <c r="Y20" s="46">
        <f t="shared" si="7"/>
        <v>0</v>
      </c>
      <c r="Z20" s="46">
        <f t="shared" si="8"/>
        <v>2</v>
      </c>
      <c r="AA20" s="46">
        <f t="shared" si="9"/>
        <v>1</v>
      </c>
      <c r="AB20" s="46">
        <f t="shared" si="10"/>
        <v>3</v>
      </c>
      <c r="AC20" s="48">
        <f>IF(AB20=0,0.93,IF(AB20=1,0.92,IF(AB20=2,0.91,IF(AB20=3,0.9,IF(AB20=4,0.89,IF(AB20=5,0.88,IF(AB20=6,0.87)))))))</f>
        <v>0.9</v>
      </c>
      <c r="AD20" s="48">
        <f t="shared" si="11"/>
        <v>10.255000000000001</v>
      </c>
      <c r="AE20" s="48">
        <f t="shared" si="12"/>
        <v>9.2295000000000016</v>
      </c>
      <c r="AF20" s="46">
        <f t="shared" si="13"/>
        <v>120</v>
      </c>
      <c r="AG20" s="47"/>
      <c r="AH20" s="127" t="s">
        <v>3448</v>
      </c>
      <c r="AI20" s="127" t="s">
        <v>3449</v>
      </c>
    </row>
    <row r="21" spans="1:35" s="16" customFormat="1" ht="27.75">
      <c r="A21" s="43">
        <v>14</v>
      </c>
      <c r="B21" s="37" t="s">
        <v>2826</v>
      </c>
      <c r="C21" s="37" t="s">
        <v>3374</v>
      </c>
      <c r="D21" s="38" t="s">
        <v>2827</v>
      </c>
      <c r="E21" s="38">
        <v>29</v>
      </c>
      <c r="F21" s="48">
        <v>10.1</v>
      </c>
      <c r="G21" s="46">
        <v>30</v>
      </c>
      <c r="H21" s="48" t="s">
        <v>3373</v>
      </c>
      <c r="I21" s="48">
        <v>9.9</v>
      </c>
      <c r="J21" s="46">
        <v>18</v>
      </c>
      <c r="K21" s="46" t="s">
        <v>3373</v>
      </c>
      <c r="L21" s="84">
        <f t="shared" si="0"/>
        <v>10</v>
      </c>
      <c r="M21" s="38">
        <f t="shared" si="1"/>
        <v>60</v>
      </c>
      <c r="N21" s="38">
        <f t="shared" si="2"/>
        <v>2</v>
      </c>
      <c r="O21" s="38">
        <f t="shared" si="3"/>
        <v>1</v>
      </c>
      <c r="P21" s="48">
        <v>10.199999999999999</v>
      </c>
      <c r="Q21" s="46">
        <v>30</v>
      </c>
      <c r="R21" s="46" t="s">
        <v>3373</v>
      </c>
      <c r="S21" s="48">
        <v>10.72</v>
      </c>
      <c r="T21" s="46">
        <v>30</v>
      </c>
      <c r="U21" s="46" t="s">
        <v>3373</v>
      </c>
      <c r="V21" s="48">
        <f t="shared" si="4"/>
        <v>10.46</v>
      </c>
      <c r="W21" s="46">
        <f t="shared" si="5"/>
        <v>60</v>
      </c>
      <c r="X21" s="46">
        <f t="shared" si="6"/>
        <v>2</v>
      </c>
      <c r="Y21" s="46">
        <f t="shared" si="7"/>
        <v>0</v>
      </c>
      <c r="Z21" s="46">
        <f t="shared" si="8"/>
        <v>4</v>
      </c>
      <c r="AA21" s="46">
        <f t="shared" si="9"/>
        <v>1</v>
      </c>
      <c r="AB21" s="46">
        <f t="shared" si="10"/>
        <v>5</v>
      </c>
      <c r="AC21" s="48">
        <f>IF(AB21=0,1,IF(AB21=1,0.99,IF(AB21=2,0.98,IF(AB21=3,0.97,IF(AB21=4,0.96,IF(AB21=5,0.95,IF(AB21=6,0.94)))))))</f>
        <v>0.95</v>
      </c>
      <c r="AD21" s="48">
        <f t="shared" si="11"/>
        <v>10.23</v>
      </c>
      <c r="AE21" s="48">
        <f t="shared" si="12"/>
        <v>9.7185000000000006</v>
      </c>
      <c r="AF21" s="46">
        <f t="shared" si="13"/>
        <v>120</v>
      </c>
      <c r="AG21" s="47"/>
      <c r="AH21" s="127" t="s">
        <v>3448</v>
      </c>
      <c r="AI21" s="127" t="s">
        <v>3449</v>
      </c>
    </row>
    <row r="22" spans="1:35" s="16" customFormat="1" ht="26.25">
      <c r="A22" s="43">
        <v>15</v>
      </c>
      <c r="B22" s="37" t="s">
        <v>2828</v>
      </c>
      <c r="C22" s="37" t="s">
        <v>422</v>
      </c>
      <c r="D22" s="45" t="s">
        <v>2829</v>
      </c>
      <c r="E22" s="38">
        <v>29</v>
      </c>
      <c r="F22" s="48">
        <v>9.35</v>
      </c>
      <c r="G22" s="46">
        <v>10</v>
      </c>
      <c r="H22" s="48" t="s">
        <v>3373</v>
      </c>
      <c r="I22" s="48">
        <v>11.1</v>
      </c>
      <c r="J22" s="46">
        <v>30</v>
      </c>
      <c r="K22" s="46" t="s">
        <v>3373</v>
      </c>
      <c r="L22" s="84">
        <f t="shared" si="0"/>
        <v>10.225</v>
      </c>
      <c r="M22" s="38">
        <f t="shared" si="1"/>
        <v>60</v>
      </c>
      <c r="N22" s="38">
        <f t="shared" si="2"/>
        <v>2</v>
      </c>
      <c r="O22" s="38">
        <f t="shared" si="3"/>
        <v>1</v>
      </c>
      <c r="P22" s="48">
        <v>9.8800000000000008</v>
      </c>
      <c r="Q22" s="46">
        <v>16</v>
      </c>
      <c r="R22" s="46" t="s">
        <v>3373</v>
      </c>
      <c r="S22" s="48">
        <v>4.3</v>
      </c>
      <c r="T22" s="46">
        <v>11</v>
      </c>
      <c r="U22" s="46" t="s">
        <v>3373</v>
      </c>
      <c r="V22" s="48">
        <f t="shared" si="4"/>
        <v>7.09</v>
      </c>
      <c r="W22" s="46">
        <f t="shared" si="5"/>
        <v>27</v>
      </c>
      <c r="X22" s="46">
        <f t="shared" si="6"/>
        <v>2</v>
      </c>
      <c r="Y22" s="46">
        <f t="shared" si="7"/>
        <v>1</v>
      </c>
      <c r="Z22" s="46">
        <f t="shared" si="8"/>
        <v>4</v>
      </c>
      <c r="AA22" s="46">
        <f t="shared" si="9"/>
        <v>2</v>
      </c>
      <c r="AB22" s="46">
        <f t="shared" si="10"/>
        <v>6</v>
      </c>
      <c r="AC22" s="48">
        <f>IF(AB22=0,0.79,IF(AB22=1,0.78,IF(AB22=2,0.77,IF(AB22=3,0.76,IF(AB22=4,0.75,IF(AB22=5,0.74,IF(AB22=6,0.73)))))))</f>
        <v>0.73</v>
      </c>
      <c r="AD22" s="48">
        <f t="shared" si="11"/>
        <v>8.6574999999999989</v>
      </c>
      <c r="AE22" s="48">
        <f t="shared" si="12"/>
        <v>6.3199749999999995</v>
      </c>
      <c r="AF22" s="46">
        <f t="shared" si="13"/>
        <v>87</v>
      </c>
      <c r="AG22" s="47"/>
      <c r="AH22" s="20"/>
      <c r="AI22" s="20"/>
    </row>
    <row r="23" spans="1:35" s="16" customFormat="1" ht="27.75">
      <c r="A23" s="36">
        <v>16</v>
      </c>
      <c r="B23" s="37" t="s">
        <v>2830</v>
      </c>
      <c r="C23" s="37" t="s">
        <v>2213</v>
      </c>
      <c r="D23" s="38" t="s">
        <v>2831</v>
      </c>
      <c r="E23" s="38">
        <v>29</v>
      </c>
      <c r="F23" s="48">
        <v>13.04</v>
      </c>
      <c r="G23" s="46">
        <v>30</v>
      </c>
      <c r="H23" s="48" t="s">
        <v>3373</v>
      </c>
      <c r="I23" s="48">
        <v>12.91</v>
      </c>
      <c r="J23" s="46">
        <v>30</v>
      </c>
      <c r="K23" s="46" t="s">
        <v>3372</v>
      </c>
      <c r="L23" s="84">
        <f t="shared" si="0"/>
        <v>12.975</v>
      </c>
      <c r="M23" s="38">
        <f t="shared" si="1"/>
        <v>60</v>
      </c>
      <c r="N23" s="38">
        <f t="shared" si="2"/>
        <v>1</v>
      </c>
      <c r="O23" s="38">
        <f t="shared" si="3"/>
        <v>0</v>
      </c>
      <c r="P23" s="48">
        <v>13.52</v>
      </c>
      <c r="Q23" s="46">
        <v>30</v>
      </c>
      <c r="R23" s="46" t="s">
        <v>3372</v>
      </c>
      <c r="S23" s="48">
        <v>15.31</v>
      </c>
      <c r="T23" s="46">
        <v>30</v>
      </c>
      <c r="U23" s="46" t="s">
        <v>3372</v>
      </c>
      <c r="V23" s="48">
        <f t="shared" si="4"/>
        <v>14.414999999999999</v>
      </c>
      <c r="W23" s="46">
        <f t="shared" si="5"/>
        <v>60</v>
      </c>
      <c r="X23" s="46">
        <f t="shared" si="6"/>
        <v>0</v>
      </c>
      <c r="Y23" s="46">
        <f t="shared" si="7"/>
        <v>0</v>
      </c>
      <c r="Z23" s="46">
        <f t="shared" si="8"/>
        <v>1</v>
      </c>
      <c r="AA23" s="46">
        <f t="shared" si="9"/>
        <v>0</v>
      </c>
      <c r="AB23" s="46">
        <f t="shared" si="10"/>
        <v>1</v>
      </c>
      <c r="AC23" s="48">
        <f>IF(AB23=0,1,IF(AB23=1,0.99,IF(AB23=2,0.98,IF(AB23=3,0.97,IF(AB23=4,0.96,IF(AB23=5,0.95,IF(AB23=6,0.94)))))))</f>
        <v>0.99</v>
      </c>
      <c r="AD23" s="48">
        <f t="shared" si="11"/>
        <v>13.695</v>
      </c>
      <c r="AE23" s="48">
        <f t="shared" si="12"/>
        <v>13.55805</v>
      </c>
      <c r="AF23" s="46">
        <f t="shared" si="13"/>
        <v>120</v>
      </c>
      <c r="AG23" s="47"/>
      <c r="AH23" s="127" t="s">
        <v>3448</v>
      </c>
      <c r="AI23" s="127" t="s">
        <v>3449</v>
      </c>
    </row>
    <row r="24" spans="1:35" s="16" customFormat="1" ht="27.75">
      <c r="A24" s="43">
        <v>17</v>
      </c>
      <c r="B24" s="52" t="s">
        <v>2832</v>
      </c>
      <c r="C24" s="52" t="s">
        <v>2833</v>
      </c>
      <c r="D24" s="50" t="s">
        <v>2834</v>
      </c>
      <c r="E24" s="38">
        <v>29</v>
      </c>
      <c r="F24" s="48">
        <v>10</v>
      </c>
      <c r="G24" s="46">
        <v>30</v>
      </c>
      <c r="H24" s="48" t="s">
        <v>3373</v>
      </c>
      <c r="I24" s="48">
        <v>10</v>
      </c>
      <c r="J24" s="46">
        <v>30</v>
      </c>
      <c r="K24" s="46" t="s">
        <v>3373</v>
      </c>
      <c r="L24" s="84">
        <f t="shared" si="0"/>
        <v>10</v>
      </c>
      <c r="M24" s="38">
        <f t="shared" si="1"/>
        <v>60</v>
      </c>
      <c r="N24" s="38">
        <f t="shared" si="2"/>
        <v>2</v>
      </c>
      <c r="O24" s="38">
        <f t="shared" si="3"/>
        <v>0</v>
      </c>
      <c r="P24" s="48">
        <v>10.34</v>
      </c>
      <c r="Q24" s="46">
        <v>30</v>
      </c>
      <c r="R24" s="46" t="s">
        <v>3372</v>
      </c>
      <c r="S24" s="48">
        <v>11.69</v>
      </c>
      <c r="T24" s="46">
        <v>30</v>
      </c>
      <c r="U24" s="46" t="s">
        <v>3372</v>
      </c>
      <c r="V24" s="48">
        <f t="shared" si="4"/>
        <v>11.015000000000001</v>
      </c>
      <c r="W24" s="46">
        <f t="shared" si="5"/>
        <v>60</v>
      </c>
      <c r="X24" s="46">
        <f t="shared" si="6"/>
        <v>0</v>
      </c>
      <c r="Y24" s="46">
        <f t="shared" si="7"/>
        <v>0</v>
      </c>
      <c r="Z24" s="46">
        <f t="shared" si="8"/>
        <v>2</v>
      </c>
      <c r="AA24" s="46">
        <f t="shared" si="9"/>
        <v>0</v>
      </c>
      <c r="AB24" s="46">
        <f t="shared" si="10"/>
        <v>2</v>
      </c>
      <c r="AC24" s="48">
        <f>IF(AB24=0,1,IF(AB24=1,0.99,IF(AB24=2,0.98,IF(AB24=3,0.97,IF(AB24=4,0.96,IF(AB24=5,0.95,IF(AB24=6,0.94)))))))</f>
        <v>0.98</v>
      </c>
      <c r="AD24" s="48">
        <f t="shared" si="11"/>
        <v>10.5075</v>
      </c>
      <c r="AE24" s="48">
        <f t="shared" si="12"/>
        <v>10.29735</v>
      </c>
      <c r="AF24" s="46">
        <f t="shared" si="13"/>
        <v>120</v>
      </c>
      <c r="AG24" s="47"/>
      <c r="AH24" s="127" t="s">
        <v>3448</v>
      </c>
      <c r="AI24" s="127" t="s">
        <v>3449</v>
      </c>
    </row>
    <row r="25" spans="1:35" s="16" customFormat="1" ht="27.75">
      <c r="A25" s="43">
        <v>18</v>
      </c>
      <c r="B25" s="51" t="s">
        <v>2835</v>
      </c>
      <c r="C25" s="51" t="s">
        <v>629</v>
      </c>
      <c r="D25" s="43" t="s">
        <v>2836</v>
      </c>
      <c r="E25" s="38">
        <v>29</v>
      </c>
      <c r="F25" s="48" t="s">
        <v>3509</v>
      </c>
      <c r="G25" s="46" t="s">
        <v>3509</v>
      </c>
      <c r="H25" s="48" t="s">
        <v>3509</v>
      </c>
      <c r="I25" s="48" t="s">
        <v>3509</v>
      </c>
      <c r="J25" s="46" t="s">
        <v>3509</v>
      </c>
      <c r="K25" s="46" t="s">
        <v>3509</v>
      </c>
      <c r="L25" s="84" t="e">
        <f t="shared" si="0"/>
        <v>#VALUE!</v>
      </c>
      <c r="M25" s="38" t="e">
        <f t="shared" si="1"/>
        <v>#VALUE!</v>
      </c>
      <c r="N25" s="38">
        <f t="shared" si="2"/>
        <v>2</v>
      </c>
      <c r="O25" s="38">
        <f t="shared" si="3"/>
        <v>0</v>
      </c>
      <c r="P25" s="48">
        <v>9.69</v>
      </c>
      <c r="Q25" s="46">
        <v>16</v>
      </c>
      <c r="R25" s="46" t="s">
        <v>3373</v>
      </c>
      <c r="S25" s="48">
        <v>12.58</v>
      </c>
      <c r="T25" s="46">
        <v>30</v>
      </c>
      <c r="U25" s="46" t="s">
        <v>3372</v>
      </c>
      <c r="V25" s="48">
        <f t="shared" si="4"/>
        <v>11.135</v>
      </c>
      <c r="W25" s="46">
        <f t="shared" si="5"/>
        <v>60</v>
      </c>
      <c r="X25" s="46">
        <f t="shared" si="6"/>
        <v>1</v>
      </c>
      <c r="Y25" s="46">
        <f t="shared" si="7"/>
        <v>1</v>
      </c>
      <c r="Z25" s="46">
        <f t="shared" si="8"/>
        <v>3</v>
      </c>
      <c r="AA25" s="46">
        <f t="shared" si="9"/>
        <v>1</v>
      </c>
      <c r="AB25" s="46">
        <f t="shared" si="10"/>
        <v>4</v>
      </c>
      <c r="AC25" s="48">
        <f>IF(AB25=0,1,IF(AB25=1,0.99,IF(AB25=2,0.98,IF(AB25=3,0.97,IF(AB25=4,0.96,IF(AB25=5,0.95,IF(AB25=6,0.94)))))))</f>
        <v>0.96</v>
      </c>
      <c r="AD25" s="48" t="e">
        <f t="shared" si="11"/>
        <v>#VALUE!</v>
      </c>
      <c r="AE25" s="48" t="e">
        <f t="shared" si="12"/>
        <v>#VALUE!</v>
      </c>
      <c r="AF25" s="46" t="e">
        <f t="shared" si="13"/>
        <v>#VALUE!</v>
      </c>
      <c r="AG25" s="47"/>
      <c r="AH25" s="127" t="s">
        <v>3448</v>
      </c>
      <c r="AI25" s="127" t="s">
        <v>3449</v>
      </c>
    </row>
    <row r="26" spans="1:35" s="16" customFormat="1" ht="27.75">
      <c r="A26" s="36">
        <v>19</v>
      </c>
      <c r="B26" s="37" t="s">
        <v>2837</v>
      </c>
      <c r="C26" s="37" t="s">
        <v>2838</v>
      </c>
      <c r="D26" s="45" t="s">
        <v>2839</v>
      </c>
      <c r="E26" s="38">
        <v>29</v>
      </c>
      <c r="F26" s="48">
        <v>9.4600000000000009</v>
      </c>
      <c r="G26" s="46">
        <v>19</v>
      </c>
      <c r="H26" s="48" t="s">
        <v>3372</v>
      </c>
      <c r="I26" s="48">
        <v>8.2899999999999991</v>
      </c>
      <c r="J26" s="46">
        <v>19</v>
      </c>
      <c r="K26" s="46" t="s">
        <v>3373</v>
      </c>
      <c r="L26" s="84">
        <f t="shared" si="0"/>
        <v>8.875</v>
      </c>
      <c r="M26" s="38">
        <f t="shared" si="1"/>
        <v>38</v>
      </c>
      <c r="N26" s="38">
        <f t="shared" si="2"/>
        <v>1</v>
      </c>
      <c r="O26" s="38">
        <f t="shared" si="3"/>
        <v>1</v>
      </c>
      <c r="P26" s="48">
        <v>10.01</v>
      </c>
      <c r="Q26" s="46">
        <v>30</v>
      </c>
      <c r="R26" s="46" t="s">
        <v>3372</v>
      </c>
      <c r="S26" s="48">
        <v>11.64</v>
      </c>
      <c r="T26" s="46">
        <v>30</v>
      </c>
      <c r="U26" s="46" t="s">
        <v>3373</v>
      </c>
      <c r="V26" s="48">
        <f t="shared" si="4"/>
        <v>10.824999999999999</v>
      </c>
      <c r="W26" s="46">
        <f t="shared" si="5"/>
        <v>60</v>
      </c>
      <c r="X26" s="46">
        <f t="shared" si="6"/>
        <v>1</v>
      </c>
      <c r="Y26" s="46">
        <f t="shared" si="7"/>
        <v>0</v>
      </c>
      <c r="Z26" s="46">
        <f t="shared" si="8"/>
        <v>2</v>
      </c>
      <c r="AA26" s="46">
        <f t="shared" si="9"/>
        <v>1</v>
      </c>
      <c r="AB26" s="46">
        <f t="shared" si="10"/>
        <v>3</v>
      </c>
      <c r="AC26" s="48">
        <f>IF(AB26=0,0.86,IF(AB26=1,0.85,IF(AB26=2,0.84,IF(AB26=3,0.83,IF(AB26=4,0.82,IF(AB26=5,0.81,IF(AB26=6,0.8)))))))</f>
        <v>0.83</v>
      </c>
      <c r="AD26" s="48">
        <f t="shared" si="11"/>
        <v>9.85</v>
      </c>
      <c r="AE26" s="48">
        <f t="shared" si="12"/>
        <v>8.1754999999999995</v>
      </c>
      <c r="AF26" s="46">
        <f t="shared" si="13"/>
        <v>98</v>
      </c>
      <c r="AG26" s="47"/>
      <c r="AH26" s="127" t="s">
        <v>3449</v>
      </c>
      <c r="AI26" s="127" t="s">
        <v>3448</v>
      </c>
    </row>
    <row r="27" spans="1:35" s="16" customFormat="1" ht="27.75">
      <c r="A27" s="43">
        <v>20</v>
      </c>
      <c r="B27" s="37" t="s">
        <v>2840</v>
      </c>
      <c r="C27" s="37" t="s">
        <v>2841</v>
      </c>
      <c r="D27" s="45" t="s">
        <v>2842</v>
      </c>
      <c r="E27" s="38">
        <v>29</v>
      </c>
      <c r="F27" s="48">
        <v>9.4499999999999993</v>
      </c>
      <c r="G27" s="46">
        <v>21</v>
      </c>
      <c r="H27" s="48" t="s">
        <v>3372</v>
      </c>
      <c r="I27" s="48">
        <v>7.52</v>
      </c>
      <c r="J27" s="46">
        <v>17</v>
      </c>
      <c r="K27" s="46" t="s">
        <v>3372</v>
      </c>
      <c r="L27" s="84">
        <f t="shared" si="0"/>
        <v>8.4849999999999994</v>
      </c>
      <c r="M27" s="38">
        <f t="shared" si="1"/>
        <v>38</v>
      </c>
      <c r="N27" s="38">
        <f t="shared" si="2"/>
        <v>0</v>
      </c>
      <c r="O27" s="38">
        <f t="shared" si="3"/>
        <v>1</v>
      </c>
      <c r="P27" s="48">
        <v>10.1</v>
      </c>
      <c r="Q27" s="46">
        <v>30</v>
      </c>
      <c r="R27" s="46" t="s">
        <v>3373</v>
      </c>
      <c r="S27" s="48">
        <v>7.24</v>
      </c>
      <c r="T27" s="46">
        <v>10</v>
      </c>
      <c r="U27" s="46" t="s">
        <v>3373</v>
      </c>
      <c r="V27" s="48">
        <f t="shared" si="4"/>
        <v>8.67</v>
      </c>
      <c r="W27" s="46">
        <f t="shared" si="5"/>
        <v>40</v>
      </c>
      <c r="X27" s="46">
        <f t="shared" si="6"/>
        <v>2</v>
      </c>
      <c r="Y27" s="46">
        <f t="shared" si="7"/>
        <v>1</v>
      </c>
      <c r="Z27" s="46">
        <f t="shared" si="8"/>
        <v>2</v>
      </c>
      <c r="AA27" s="46">
        <f t="shared" si="9"/>
        <v>2</v>
      </c>
      <c r="AB27" s="46">
        <f t="shared" si="10"/>
        <v>4</v>
      </c>
      <c r="AC27" s="48">
        <f>IF(AB27=0,0.86,IF(AB27=1,0.85,IF(AB27=2,0.84,IF(AB27=3,0.83,IF(AB27=4,0.82,IF(AB27=5,0.81,IF(AB27=6,0.8)))))))</f>
        <v>0.82</v>
      </c>
      <c r="AD27" s="48">
        <f t="shared" si="11"/>
        <v>8.5775000000000006</v>
      </c>
      <c r="AE27" s="48">
        <f t="shared" si="12"/>
        <v>7.03355</v>
      </c>
      <c r="AF27" s="46">
        <f t="shared" si="13"/>
        <v>78</v>
      </c>
      <c r="AG27" s="47"/>
      <c r="AH27" s="127" t="s">
        <v>3448</v>
      </c>
      <c r="AI27" s="127" t="s">
        <v>3449</v>
      </c>
    </row>
    <row r="28" spans="1:35" s="16" customFormat="1" ht="27.75">
      <c r="A28" s="43">
        <v>21</v>
      </c>
      <c r="B28" s="37" t="s">
        <v>2843</v>
      </c>
      <c r="C28" s="37" t="s">
        <v>2844</v>
      </c>
      <c r="D28" s="38" t="s">
        <v>2845</v>
      </c>
      <c r="E28" s="38">
        <v>29</v>
      </c>
      <c r="F28" s="48">
        <v>16.79</v>
      </c>
      <c r="G28" s="46">
        <v>30</v>
      </c>
      <c r="H28" s="48" t="s">
        <v>3372</v>
      </c>
      <c r="I28" s="48">
        <v>14.56</v>
      </c>
      <c r="J28" s="46">
        <v>30</v>
      </c>
      <c r="K28" s="46" t="s">
        <v>3372</v>
      </c>
      <c r="L28" s="84">
        <f t="shared" si="0"/>
        <v>15.675000000000001</v>
      </c>
      <c r="M28" s="38">
        <f t="shared" si="1"/>
        <v>60</v>
      </c>
      <c r="N28" s="38">
        <f t="shared" si="2"/>
        <v>0</v>
      </c>
      <c r="O28" s="38">
        <f t="shared" si="3"/>
        <v>0</v>
      </c>
      <c r="P28" s="48">
        <v>15.54</v>
      </c>
      <c r="Q28" s="46">
        <v>30</v>
      </c>
      <c r="R28" s="46" t="s">
        <v>3372</v>
      </c>
      <c r="S28" s="48">
        <v>15.07</v>
      </c>
      <c r="T28" s="46">
        <v>30</v>
      </c>
      <c r="U28" s="46" t="s">
        <v>3372</v>
      </c>
      <c r="V28" s="48">
        <f t="shared" si="4"/>
        <v>15.305</v>
      </c>
      <c r="W28" s="46">
        <f t="shared" si="5"/>
        <v>60</v>
      </c>
      <c r="X28" s="46">
        <f t="shared" si="6"/>
        <v>0</v>
      </c>
      <c r="Y28" s="46">
        <f t="shared" si="7"/>
        <v>0</v>
      </c>
      <c r="Z28" s="46">
        <f t="shared" si="8"/>
        <v>0</v>
      </c>
      <c r="AA28" s="46">
        <f t="shared" si="9"/>
        <v>0</v>
      </c>
      <c r="AB28" s="46">
        <f t="shared" si="10"/>
        <v>0</v>
      </c>
      <c r="AC28" s="48">
        <f>IF(AB28=0,1,IF(AB28=1,0.99,IF(AB28=2,0.98,IF(AB28=3,0.97,IF(AB28=4,0.96,IF(AB28=5,0.95,IF(AB28=6,0.94)))))))</f>
        <v>1</v>
      </c>
      <c r="AD28" s="48">
        <f t="shared" si="11"/>
        <v>15.49</v>
      </c>
      <c r="AE28" s="48">
        <f t="shared" si="12"/>
        <v>15.49</v>
      </c>
      <c r="AF28" s="46">
        <f t="shared" si="13"/>
        <v>120</v>
      </c>
      <c r="AG28" s="47"/>
      <c r="AH28" s="127" t="s">
        <v>3448</v>
      </c>
      <c r="AI28" s="127" t="s">
        <v>3449</v>
      </c>
    </row>
    <row r="29" spans="1:35" s="16" customFormat="1" ht="27.75">
      <c r="A29" s="36">
        <v>22</v>
      </c>
      <c r="B29" s="37" t="s">
        <v>2846</v>
      </c>
      <c r="C29" s="37" t="s">
        <v>2847</v>
      </c>
      <c r="D29" s="45" t="s">
        <v>2848</v>
      </c>
      <c r="E29" s="38">
        <v>29</v>
      </c>
      <c r="F29" s="48">
        <v>10.46</v>
      </c>
      <c r="G29" s="46">
        <v>30</v>
      </c>
      <c r="H29" s="48" t="s">
        <v>3373</v>
      </c>
      <c r="I29" s="48">
        <v>9.5399999999999991</v>
      </c>
      <c r="J29" s="46">
        <v>19</v>
      </c>
      <c r="K29" s="46" t="s">
        <v>3373</v>
      </c>
      <c r="L29" s="84">
        <f t="shared" si="0"/>
        <v>10</v>
      </c>
      <c r="M29" s="38">
        <f t="shared" si="1"/>
        <v>60</v>
      </c>
      <c r="N29" s="38">
        <f t="shared" si="2"/>
        <v>2</v>
      </c>
      <c r="O29" s="38">
        <f t="shared" si="3"/>
        <v>1</v>
      </c>
      <c r="P29" s="48">
        <v>10.51</v>
      </c>
      <c r="Q29" s="46">
        <v>30</v>
      </c>
      <c r="R29" s="46" t="s">
        <v>3372</v>
      </c>
      <c r="S29" s="48">
        <v>11.42</v>
      </c>
      <c r="T29" s="46">
        <v>30</v>
      </c>
      <c r="U29" s="46" t="s">
        <v>3373</v>
      </c>
      <c r="V29" s="48">
        <f t="shared" si="4"/>
        <v>10.965</v>
      </c>
      <c r="W29" s="46">
        <f t="shared" si="5"/>
        <v>60</v>
      </c>
      <c r="X29" s="46">
        <f t="shared" si="6"/>
        <v>1</v>
      </c>
      <c r="Y29" s="46">
        <f t="shared" si="7"/>
        <v>0</v>
      </c>
      <c r="Z29" s="46">
        <f t="shared" si="8"/>
        <v>3</v>
      </c>
      <c r="AA29" s="46">
        <f t="shared" si="9"/>
        <v>1</v>
      </c>
      <c r="AB29" s="46">
        <f t="shared" si="10"/>
        <v>4</v>
      </c>
      <c r="AC29" s="48">
        <f>IF(AB29=0,0.93,IF(AB29=1,0.92,IF(AB29=2,0.91,IF(AB29=3,0.9,IF(AB29=4,0.89,IF(AB29=5,0.88,IF(AB29=6,0.87)))))))</f>
        <v>0.89</v>
      </c>
      <c r="AD29" s="48">
        <f t="shared" si="11"/>
        <v>10.4825</v>
      </c>
      <c r="AE29" s="48">
        <f t="shared" si="12"/>
        <v>9.3294250000000005</v>
      </c>
      <c r="AF29" s="46">
        <f t="shared" si="13"/>
        <v>120</v>
      </c>
      <c r="AG29" s="47"/>
      <c r="AH29" s="127" t="s">
        <v>3449</v>
      </c>
      <c r="AI29" s="127" t="s">
        <v>3448</v>
      </c>
    </row>
    <row r="30" spans="1:35" s="16" customFormat="1" ht="27.75">
      <c r="A30" s="43">
        <v>23</v>
      </c>
      <c r="B30" s="37" t="s">
        <v>2849</v>
      </c>
      <c r="C30" s="37" t="s">
        <v>707</v>
      </c>
      <c r="D30" s="45" t="s">
        <v>2850</v>
      </c>
      <c r="E30" s="38">
        <v>29</v>
      </c>
      <c r="F30" s="48">
        <v>10.25</v>
      </c>
      <c r="G30" s="46">
        <v>30</v>
      </c>
      <c r="H30" s="48" t="s">
        <v>3372</v>
      </c>
      <c r="I30" s="48">
        <v>9.75</v>
      </c>
      <c r="J30" s="46">
        <v>18</v>
      </c>
      <c r="K30" s="46" t="s">
        <v>3373</v>
      </c>
      <c r="L30" s="84">
        <f t="shared" si="0"/>
        <v>10</v>
      </c>
      <c r="M30" s="38">
        <f t="shared" si="1"/>
        <v>60</v>
      </c>
      <c r="N30" s="38">
        <f t="shared" si="2"/>
        <v>1</v>
      </c>
      <c r="O30" s="38">
        <f t="shared" si="3"/>
        <v>1</v>
      </c>
      <c r="P30" s="48">
        <v>9.2799999999999994</v>
      </c>
      <c r="Q30" s="46">
        <v>10</v>
      </c>
      <c r="R30" s="46" t="s">
        <v>3373</v>
      </c>
      <c r="S30" s="48">
        <v>11.87</v>
      </c>
      <c r="T30" s="46">
        <v>30</v>
      </c>
      <c r="U30" s="46" t="s">
        <v>3373</v>
      </c>
      <c r="V30" s="48">
        <f t="shared" si="4"/>
        <v>10.574999999999999</v>
      </c>
      <c r="W30" s="46">
        <f t="shared" si="5"/>
        <v>60</v>
      </c>
      <c r="X30" s="46">
        <f t="shared" si="6"/>
        <v>2</v>
      </c>
      <c r="Y30" s="46">
        <f t="shared" si="7"/>
        <v>1</v>
      </c>
      <c r="Z30" s="46">
        <f t="shared" si="8"/>
        <v>3</v>
      </c>
      <c r="AA30" s="46">
        <f t="shared" si="9"/>
        <v>2</v>
      </c>
      <c r="AB30" s="46">
        <f t="shared" si="10"/>
        <v>5</v>
      </c>
      <c r="AC30" s="48">
        <f>IF(AB30=0,0.93,IF(AB30=1,0.92,IF(AB30=2,0.91,IF(AB30=3,0.9,IF(AB30=4,0.89,IF(AB30=5,0.88,IF(AB30=6,0.87)))))))</f>
        <v>0.88</v>
      </c>
      <c r="AD30" s="48">
        <f t="shared" si="11"/>
        <v>10.2875</v>
      </c>
      <c r="AE30" s="48">
        <f t="shared" si="12"/>
        <v>9.052999999999999</v>
      </c>
      <c r="AF30" s="46">
        <f t="shared" si="13"/>
        <v>120</v>
      </c>
      <c r="AG30" s="47"/>
      <c r="AH30" s="127" t="s">
        <v>3449</v>
      </c>
      <c r="AI30" s="127" t="s">
        <v>3448</v>
      </c>
    </row>
    <row r="31" spans="1:35" s="16" customFormat="1" ht="27.75">
      <c r="A31" s="43">
        <v>24</v>
      </c>
      <c r="B31" s="37" t="s">
        <v>2851</v>
      </c>
      <c r="C31" s="37" t="s">
        <v>2852</v>
      </c>
      <c r="D31" s="45" t="s">
        <v>2853</v>
      </c>
      <c r="E31" s="38">
        <v>29</v>
      </c>
      <c r="F31" s="48">
        <v>10.39</v>
      </c>
      <c r="G31" s="46">
        <v>30</v>
      </c>
      <c r="H31" s="48" t="s">
        <v>3372</v>
      </c>
      <c r="I31" s="48" t="s">
        <v>3509</v>
      </c>
      <c r="J31" s="46" t="s">
        <v>3509</v>
      </c>
      <c r="K31" s="46" t="s">
        <v>3509</v>
      </c>
      <c r="L31" s="84" t="e">
        <f t="shared" si="0"/>
        <v>#VALUE!</v>
      </c>
      <c r="M31" s="38" t="e">
        <f t="shared" si="1"/>
        <v>#VALUE!</v>
      </c>
      <c r="N31" s="38">
        <f t="shared" si="2"/>
        <v>1</v>
      </c>
      <c r="O31" s="38">
        <f t="shared" si="3"/>
        <v>0</v>
      </c>
      <c r="P31" s="48">
        <v>8.08</v>
      </c>
      <c r="Q31" s="46">
        <v>15</v>
      </c>
      <c r="R31" s="46" t="s">
        <v>3373</v>
      </c>
      <c r="S31" s="48">
        <v>10.210000000000001</v>
      </c>
      <c r="T31" s="46">
        <v>30</v>
      </c>
      <c r="U31" s="46" t="s">
        <v>3373</v>
      </c>
      <c r="V31" s="48">
        <f t="shared" si="4"/>
        <v>9.1449999999999996</v>
      </c>
      <c r="W31" s="46">
        <f t="shared" si="5"/>
        <v>45</v>
      </c>
      <c r="X31" s="46">
        <f t="shared" si="6"/>
        <v>2</v>
      </c>
      <c r="Y31" s="46">
        <f t="shared" si="7"/>
        <v>1</v>
      </c>
      <c r="Z31" s="46">
        <f t="shared" si="8"/>
        <v>3</v>
      </c>
      <c r="AA31" s="46">
        <f t="shared" si="9"/>
        <v>1</v>
      </c>
      <c r="AB31" s="46">
        <f t="shared" si="10"/>
        <v>4</v>
      </c>
      <c r="AC31" s="48">
        <f>IF(AB31=0,0.86,IF(AB31=1,0.85,IF(AB31=2,0.84,IF(AB31=3,0.83,IF(AB31=4,0.82,IF(AB31=5,0.81,IF(AB31=6,0.8)))))))</f>
        <v>0.82</v>
      </c>
      <c r="AD31" s="48" t="e">
        <f t="shared" si="11"/>
        <v>#VALUE!</v>
      </c>
      <c r="AE31" s="48" t="e">
        <f t="shared" si="12"/>
        <v>#VALUE!</v>
      </c>
      <c r="AF31" s="46" t="e">
        <f t="shared" si="13"/>
        <v>#VALUE!</v>
      </c>
      <c r="AG31" s="47"/>
      <c r="AH31" s="127" t="s">
        <v>3449</v>
      </c>
      <c r="AI31" s="127" t="s">
        <v>3448</v>
      </c>
    </row>
    <row r="32" spans="1:35" s="16" customFormat="1" ht="26.25">
      <c r="A32" s="36">
        <v>25</v>
      </c>
      <c r="B32" s="37" t="s">
        <v>2854</v>
      </c>
      <c r="C32" s="37" t="s">
        <v>2855</v>
      </c>
      <c r="D32" s="45" t="s">
        <v>2856</v>
      </c>
      <c r="E32" s="38">
        <v>29</v>
      </c>
      <c r="F32" s="48">
        <v>10.54</v>
      </c>
      <c r="G32" s="46">
        <v>30</v>
      </c>
      <c r="H32" s="48" t="s">
        <v>3373</v>
      </c>
      <c r="I32" s="48" t="s">
        <v>3509</v>
      </c>
      <c r="J32" s="46" t="s">
        <v>3509</v>
      </c>
      <c r="K32" s="46" t="s">
        <v>3509</v>
      </c>
      <c r="L32" s="84" t="e">
        <f t="shared" si="0"/>
        <v>#VALUE!</v>
      </c>
      <c r="M32" s="38" t="e">
        <f t="shared" si="1"/>
        <v>#VALUE!</v>
      </c>
      <c r="N32" s="38">
        <f t="shared" si="2"/>
        <v>2</v>
      </c>
      <c r="O32" s="38">
        <f t="shared" si="3"/>
        <v>0</v>
      </c>
      <c r="P32" s="48" t="s">
        <v>3509</v>
      </c>
      <c r="Q32" s="46" t="s">
        <v>3509</v>
      </c>
      <c r="R32" s="46" t="s">
        <v>3509</v>
      </c>
      <c r="S32" s="48" t="s">
        <v>3509</v>
      </c>
      <c r="T32" s="46" t="s">
        <v>3509</v>
      </c>
      <c r="U32" s="46" t="s">
        <v>3509</v>
      </c>
      <c r="V32" s="48" t="e">
        <f t="shared" si="4"/>
        <v>#VALUE!</v>
      </c>
      <c r="W32" s="46" t="e">
        <f t="shared" si="5"/>
        <v>#VALUE!</v>
      </c>
      <c r="X32" s="46">
        <f t="shared" si="6"/>
        <v>2</v>
      </c>
      <c r="Y32" s="46">
        <f t="shared" si="7"/>
        <v>0</v>
      </c>
      <c r="Z32" s="46">
        <f t="shared" si="8"/>
        <v>4</v>
      </c>
      <c r="AA32" s="46">
        <f t="shared" si="9"/>
        <v>0</v>
      </c>
      <c r="AB32" s="46">
        <f t="shared" si="10"/>
        <v>4</v>
      </c>
      <c r="AC32" s="48">
        <f>IF(AB32=0,0.86,IF(AB32=1,0.85,IF(AB32=2,0.84,IF(AB32=3,0.83,IF(AB32=4,0.82,IF(AB32=5,0.81,IF(AB32=6,0.8)))))))</f>
        <v>0.82</v>
      </c>
      <c r="AD32" s="48" t="e">
        <f t="shared" si="11"/>
        <v>#VALUE!</v>
      </c>
      <c r="AE32" s="48" t="e">
        <f t="shared" si="12"/>
        <v>#VALUE!</v>
      </c>
      <c r="AF32" s="46" t="e">
        <f t="shared" si="13"/>
        <v>#VALUE!</v>
      </c>
      <c r="AG32" s="47"/>
      <c r="AH32" s="20"/>
      <c r="AI32" s="20"/>
    </row>
    <row r="33" spans="1:35" s="16" customFormat="1" ht="27.75">
      <c r="A33" s="43">
        <v>26</v>
      </c>
      <c r="B33" s="44" t="s">
        <v>1672</v>
      </c>
      <c r="C33" s="44" t="s">
        <v>2857</v>
      </c>
      <c r="D33" s="45" t="s">
        <v>2858</v>
      </c>
      <c r="E33" s="38">
        <v>29</v>
      </c>
      <c r="F33" s="48">
        <v>11.38</v>
      </c>
      <c r="G33" s="46">
        <v>30</v>
      </c>
      <c r="H33" s="48" t="s">
        <v>3373</v>
      </c>
      <c r="I33" s="48">
        <v>10.38</v>
      </c>
      <c r="J33" s="46">
        <v>30</v>
      </c>
      <c r="K33" s="46" t="s">
        <v>3372</v>
      </c>
      <c r="L33" s="84">
        <f t="shared" si="0"/>
        <v>10.88</v>
      </c>
      <c r="M33" s="38">
        <f t="shared" si="1"/>
        <v>60</v>
      </c>
      <c r="N33" s="38">
        <f t="shared" si="2"/>
        <v>1</v>
      </c>
      <c r="O33" s="38">
        <f t="shared" si="3"/>
        <v>0</v>
      </c>
      <c r="P33" s="48">
        <v>11.33</v>
      </c>
      <c r="Q33" s="46">
        <v>30</v>
      </c>
      <c r="R33" s="46" t="s">
        <v>3372</v>
      </c>
      <c r="S33" s="48">
        <v>13.36</v>
      </c>
      <c r="T33" s="46">
        <v>30</v>
      </c>
      <c r="U33" s="46" t="s">
        <v>3372</v>
      </c>
      <c r="V33" s="48">
        <f t="shared" si="4"/>
        <v>12.344999999999999</v>
      </c>
      <c r="W33" s="46">
        <f t="shared" si="5"/>
        <v>60</v>
      </c>
      <c r="X33" s="46">
        <f t="shared" si="6"/>
        <v>0</v>
      </c>
      <c r="Y33" s="46">
        <f t="shared" si="7"/>
        <v>0</v>
      </c>
      <c r="Z33" s="46">
        <f t="shared" si="8"/>
        <v>1</v>
      </c>
      <c r="AA33" s="46">
        <f t="shared" si="9"/>
        <v>0</v>
      </c>
      <c r="AB33" s="46">
        <f t="shared" si="10"/>
        <v>1</v>
      </c>
      <c r="AC33" s="48">
        <f>IF(AB33=0,0.93,IF(AB33=1,0.92,IF(AB33=2,0.91,IF(AB33=3,0.9,IF(AB33=4,0.89,IF(AB33=5,0.88,IF(AB33=6,0.87)))))))</f>
        <v>0.92</v>
      </c>
      <c r="AD33" s="48">
        <f t="shared" si="11"/>
        <v>11.612500000000001</v>
      </c>
      <c r="AE33" s="48">
        <f t="shared" si="12"/>
        <v>10.6835</v>
      </c>
      <c r="AF33" s="46">
        <f t="shared" si="13"/>
        <v>120</v>
      </c>
      <c r="AG33" s="47"/>
      <c r="AH33" s="127" t="s">
        <v>3448</v>
      </c>
      <c r="AI33" s="127" t="s">
        <v>3449</v>
      </c>
    </row>
    <row r="34" spans="1:35" s="16" customFormat="1" ht="27.75">
      <c r="A34" s="43">
        <v>27</v>
      </c>
      <c r="B34" s="44" t="s">
        <v>2859</v>
      </c>
      <c r="C34" s="44" t="s">
        <v>2860</v>
      </c>
      <c r="D34" s="45" t="s">
        <v>2861</v>
      </c>
      <c r="E34" s="38">
        <v>29</v>
      </c>
      <c r="F34" s="48">
        <v>10.5</v>
      </c>
      <c r="G34" s="46">
        <v>30</v>
      </c>
      <c r="H34" s="48" t="s">
        <v>3372</v>
      </c>
      <c r="I34" s="48">
        <v>9.5</v>
      </c>
      <c r="J34" s="46">
        <v>13</v>
      </c>
      <c r="K34" s="46" t="s">
        <v>3373</v>
      </c>
      <c r="L34" s="84">
        <f t="shared" si="0"/>
        <v>10</v>
      </c>
      <c r="M34" s="38">
        <f t="shared" si="1"/>
        <v>60</v>
      </c>
      <c r="N34" s="38">
        <f t="shared" si="2"/>
        <v>1</v>
      </c>
      <c r="O34" s="38">
        <f t="shared" si="3"/>
        <v>1</v>
      </c>
      <c r="P34" s="48">
        <v>9.68</v>
      </c>
      <c r="Q34" s="46">
        <v>16</v>
      </c>
      <c r="R34" s="46" t="s">
        <v>3373</v>
      </c>
      <c r="S34" s="48">
        <v>11.66</v>
      </c>
      <c r="T34" s="46">
        <v>30</v>
      </c>
      <c r="U34" s="46" t="s">
        <v>3372</v>
      </c>
      <c r="V34" s="48">
        <f t="shared" si="4"/>
        <v>10.67</v>
      </c>
      <c r="W34" s="46">
        <f t="shared" si="5"/>
        <v>60</v>
      </c>
      <c r="X34" s="46">
        <f t="shared" si="6"/>
        <v>1</v>
      </c>
      <c r="Y34" s="46">
        <f t="shared" si="7"/>
        <v>1</v>
      </c>
      <c r="Z34" s="46">
        <f t="shared" si="8"/>
        <v>2</v>
      </c>
      <c r="AA34" s="46">
        <f t="shared" si="9"/>
        <v>2</v>
      </c>
      <c r="AB34" s="46">
        <f t="shared" si="10"/>
        <v>4</v>
      </c>
      <c r="AC34" s="48">
        <f>IF(AB34=0,0.93,IF(AB34=1,0.92,IF(AB34=2,0.91,IF(AB34=3,0.9,IF(AB34=4,0.89,IF(AB34=5,0.88,IF(AB34=6,0.87)))))))</f>
        <v>0.89</v>
      </c>
      <c r="AD34" s="48">
        <f t="shared" si="11"/>
        <v>10.335000000000001</v>
      </c>
      <c r="AE34" s="48">
        <f t="shared" si="12"/>
        <v>9.19815</v>
      </c>
      <c r="AF34" s="46">
        <f t="shared" si="13"/>
        <v>120</v>
      </c>
      <c r="AG34" s="47"/>
      <c r="AH34" s="127" t="s">
        <v>3448</v>
      </c>
      <c r="AI34" s="127" t="s">
        <v>3449</v>
      </c>
    </row>
    <row r="35" spans="1:35" s="16" customFormat="1" ht="27.75">
      <c r="A35" s="36">
        <v>28</v>
      </c>
      <c r="B35" s="37" t="s">
        <v>2862</v>
      </c>
      <c r="C35" s="37" t="s">
        <v>2863</v>
      </c>
      <c r="D35" s="38" t="s">
        <v>2864</v>
      </c>
      <c r="E35" s="38">
        <v>29</v>
      </c>
      <c r="F35" s="48">
        <v>12.56</v>
      </c>
      <c r="G35" s="46">
        <v>30</v>
      </c>
      <c r="H35" s="48" t="s">
        <v>3372</v>
      </c>
      <c r="I35" s="48">
        <v>13.26</v>
      </c>
      <c r="J35" s="46">
        <v>30</v>
      </c>
      <c r="K35" s="46" t="s">
        <v>3372</v>
      </c>
      <c r="L35" s="84">
        <f t="shared" si="0"/>
        <v>12.91</v>
      </c>
      <c r="M35" s="38">
        <f t="shared" si="1"/>
        <v>60</v>
      </c>
      <c r="N35" s="38">
        <f t="shared" si="2"/>
        <v>0</v>
      </c>
      <c r="O35" s="38">
        <f t="shared" si="3"/>
        <v>0</v>
      </c>
      <c r="P35" s="48">
        <v>13.29</v>
      </c>
      <c r="Q35" s="46">
        <v>30</v>
      </c>
      <c r="R35" s="46" t="s">
        <v>3372</v>
      </c>
      <c r="S35" s="48">
        <v>16.940000000000001</v>
      </c>
      <c r="T35" s="46">
        <v>30</v>
      </c>
      <c r="U35" s="46" t="s">
        <v>3372</v>
      </c>
      <c r="V35" s="48">
        <f t="shared" si="4"/>
        <v>15.115</v>
      </c>
      <c r="W35" s="46">
        <f t="shared" si="5"/>
        <v>60</v>
      </c>
      <c r="X35" s="46">
        <f t="shared" si="6"/>
        <v>0</v>
      </c>
      <c r="Y35" s="46">
        <f t="shared" si="7"/>
        <v>0</v>
      </c>
      <c r="Z35" s="46">
        <f t="shared" si="8"/>
        <v>0</v>
      </c>
      <c r="AA35" s="46">
        <f t="shared" si="9"/>
        <v>0</v>
      </c>
      <c r="AB35" s="46">
        <f t="shared" si="10"/>
        <v>0</v>
      </c>
      <c r="AC35" s="48">
        <f>IF(AB35=0,1,IF(AB35=1,0.99,IF(AB35=2,0.98,IF(AB35=3,0.97,IF(AB35=4,0.96,IF(AB35=5,0.95,IF(AB35=6,0.94)))))))</f>
        <v>1</v>
      </c>
      <c r="AD35" s="48">
        <f t="shared" si="11"/>
        <v>14.012499999999999</v>
      </c>
      <c r="AE35" s="48">
        <f t="shared" si="12"/>
        <v>14.012499999999999</v>
      </c>
      <c r="AF35" s="46">
        <f t="shared" si="13"/>
        <v>120</v>
      </c>
      <c r="AG35" s="47"/>
      <c r="AH35" s="127" t="s">
        <v>3448</v>
      </c>
      <c r="AI35" s="127" t="s">
        <v>3449</v>
      </c>
    </row>
    <row r="36" spans="1:35" s="16" customFormat="1" ht="27.75">
      <c r="A36" s="43">
        <v>29</v>
      </c>
      <c r="B36" s="37" t="s">
        <v>2865</v>
      </c>
      <c r="C36" s="37" t="s">
        <v>2866</v>
      </c>
      <c r="D36" s="38" t="s">
        <v>2867</v>
      </c>
      <c r="E36" s="38">
        <v>29</v>
      </c>
      <c r="F36" s="48">
        <v>10.01</v>
      </c>
      <c r="G36" s="46">
        <v>30</v>
      </c>
      <c r="H36" s="48" t="s">
        <v>3372</v>
      </c>
      <c r="I36" s="48">
        <v>10.35</v>
      </c>
      <c r="J36" s="46">
        <v>30</v>
      </c>
      <c r="K36" s="46" t="s">
        <v>3373</v>
      </c>
      <c r="L36" s="84">
        <f t="shared" si="0"/>
        <v>10.18</v>
      </c>
      <c r="M36" s="38">
        <f t="shared" si="1"/>
        <v>60</v>
      </c>
      <c r="N36" s="38">
        <f t="shared" si="2"/>
        <v>1</v>
      </c>
      <c r="O36" s="38">
        <f t="shared" si="3"/>
        <v>0</v>
      </c>
      <c r="P36" s="48">
        <v>10.42</v>
      </c>
      <c r="Q36" s="46">
        <v>30</v>
      </c>
      <c r="R36" s="46" t="s">
        <v>3372</v>
      </c>
      <c r="S36" s="48">
        <v>12.99</v>
      </c>
      <c r="T36" s="46">
        <v>30</v>
      </c>
      <c r="U36" s="46" t="s">
        <v>3372</v>
      </c>
      <c r="V36" s="48">
        <f t="shared" si="4"/>
        <v>11.705</v>
      </c>
      <c r="W36" s="46">
        <f t="shared" si="5"/>
        <v>60</v>
      </c>
      <c r="X36" s="46">
        <f t="shared" si="6"/>
        <v>0</v>
      </c>
      <c r="Y36" s="46">
        <f t="shared" si="7"/>
        <v>0</v>
      </c>
      <c r="Z36" s="46">
        <f t="shared" si="8"/>
        <v>1</v>
      </c>
      <c r="AA36" s="46">
        <f t="shared" si="9"/>
        <v>0</v>
      </c>
      <c r="AB36" s="46">
        <f t="shared" si="10"/>
        <v>1</v>
      </c>
      <c r="AC36" s="48">
        <f>IF(AB36=0,0.93,IF(AB36=1,0.92,IF(AB36=2,0.91,IF(AB36=3,0.9,IF(AB36=4,0.89,IF(AB36=5,0.88,IF(AB36=6,0.87)))))))</f>
        <v>0.92</v>
      </c>
      <c r="AD36" s="48">
        <f t="shared" si="11"/>
        <v>10.942499999999999</v>
      </c>
      <c r="AE36" s="48">
        <f t="shared" si="12"/>
        <v>10.0671</v>
      </c>
      <c r="AF36" s="46">
        <f t="shared" si="13"/>
        <v>120</v>
      </c>
      <c r="AG36" s="47"/>
      <c r="AH36" s="127" t="s">
        <v>3449</v>
      </c>
      <c r="AI36" s="127" t="s">
        <v>3448</v>
      </c>
    </row>
    <row r="37" spans="1:35" s="16" customFormat="1" ht="27.75">
      <c r="A37" s="43">
        <v>30</v>
      </c>
      <c r="B37" s="37" t="s">
        <v>802</v>
      </c>
      <c r="C37" s="37" t="s">
        <v>442</v>
      </c>
      <c r="D37" s="45" t="s">
        <v>2868</v>
      </c>
      <c r="E37" s="38">
        <v>29</v>
      </c>
      <c r="F37" s="48">
        <v>10.27</v>
      </c>
      <c r="G37" s="46">
        <v>30</v>
      </c>
      <c r="H37" s="48" t="s">
        <v>3373</v>
      </c>
      <c r="I37" s="48">
        <v>10</v>
      </c>
      <c r="J37" s="46">
        <v>30</v>
      </c>
      <c r="K37" s="46" t="s">
        <v>3373</v>
      </c>
      <c r="L37" s="84">
        <f t="shared" si="0"/>
        <v>10.135</v>
      </c>
      <c r="M37" s="38">
        <f t="shared" si="1"/>
        <v>60</v>
      </c>
      <c r="N37" s="38">
        <f t="shared" si="2"/>
        <v>2</v>
      </c>
      <c r="O37" s="38">
        <f t="shared" si="3"/>
        <v>0</v>
      </c>
      <c r="P37" s="48">
        <v>10.050000000000001</v>
      </c>
      <c r="Q37" s="46">
        <v>30</v>
      </c>
      <c r="R37" s="46" t="s">
        <v>3372</v>
      </c>
      <c r="S37" s="48">
        <v>12.86</v>
      </c>
      <c r="T37" s="46">
        <v>30</v>
      </c>
      <c r="U37" s="46" t="s">
        <v>3372</v>
      </c>
      <c r="V37" s="48">
        <f t="shared" si="4"/>
        <v>11.455</v>
      </c>
      <c r="W37" s="46">
        <f t="shared" si="5"/>
        <v>60</v>
      </c>
      <c r="X37" s="46">
        <f t="shared" si="6"/>
        <v>0</v>
      </c>
      <c r="Y37" s="46">
        <f t="shared" si="7"/>
        <v>0</v>
      </c>
      <c r="Z37" s="46">
        <f t="shared" si="8"/>
        <v>2</v>
      </c>
      <c r="AA37" s="46">
        <f t="shared" si="9"/>
        <v>0</v>
      </c>
      <c r="AB37" s="46">
        <f t="shared" si="10"/>
        <v>2</v>
      </c>
      <c r="AC37" s="48">
        <f>IF(AB37=0,0.93,IF(AB37=1,0.92,IF(AB37=2,0.91,IF(AB37=3,0.9,IF(AB37=4,0.89,IF(AB37=5,0.88,IF(AB37=6,0.87)))))))</f>
        <v>0.91</v>
      </c>
      <c r="AD37" s="48">
        <f t="shared" si="11"/>
        <v>10.795</v>
      </c>
      <c r="AE37" s="48">
        <f t="shared" si="12"/>
        <v>9.8234500000000011</v>
      </c>
      <c r="AF37" s="46">
        <f t="shared" si="13"/>
        <v>120</v>
      </c>
      <c r="AG37" s="47"/>
      <c r="AH37" s="127" t="s">
        <v>3448</v>
      </c>
      <c r="AI37" s="127" t="s">
        <v>3449</v>
      </c>
    </row>
    <row r="38" spans="1:35" s="16" customFormat="1" ht="27.75">
      <c r="A38" s="36">
        <v>31</v>
      </c>
      <c r="B38" s="49" t="s">
        <v>2869</v>
      </c>
      <c r="C38" s="49" t="s">
        <v>2870</v>
      </c>
      <c r="D38" s="50" t="s">
        <v>2871</v>
      </c>
      <c r="E38" s="38">
        <v>29</v>
      </c>
      <c r="F38" s="48">
        <v>16.75</v>
      </c>
      <c r="G38" s="46">
        <v>30</v>
      </c>
      <c r="H38" s="48" t="s">
        <v>3372</v>
      </c>
      <c r="I38" s="48">
        <v>17.739999999999998</v>
      </c>
      <c r="J38" s="46">
        <v>30</v>
      </c>
      <c r="K38" s="46" t="s">
        <v>3372</v>
      </c>
      <c r="L38" s="84">
        <f t="shared" si="0"/>
        <v>17.244999999999997</v>
      </c>
      <c r="M38" s="38">
        <f t="shared" si="1"/>
        <v>60</v>
      </c>
      <c r="N38" s="38">
        <f t="shared" si="2"/>
        <v>0</v>
      </c>
      <c r="O38" s="38">
        <f t="shared" si="3"/>
        <v>0</v>
      </c>
      <c r="P38" s="48">
        <v>17.78</v>
      </c>
      <c r="Q38" s="46">
        <v>30</v>
      </c>
      <c r="R38" s="46" t="s">
        <v>3372</v>
      </c>
      <c r="S38" s="48">
        <v>1.1299999999999999</v>
      </c>
      <c r="T38" s="46">
        <v>0</v>
      </c>
      <c r="U38" s="46" t="s">
        <v>3373</v>
      </c>
      <c r="V38" s="48">
        <f t="shared" si="4"/>
        <v>9.4550000000000001</v>
      </c>
      <c r="W38" s="46">
        <f t="shared" si="5"/>
        <v>30</v>
      </c>
      <c r="X38" s="46">
        <f t="shared" si="6"/>
        <v>1</v>
      </c>
      <c r="Y38" s="46">
        <f t="shared" si="7"/>
        <v>1</v>
      </c>
      <c r="Z38" s="46">
        <f t="shared" si="8"/>
        <v>1</v>
      </c>
      <c r="AA38" s="46">
        <f t="shared" si="9"/>
        <v>1</v>
      </c>
      <c r="AB38" s="46">
        <f t="shared" si="10"/>
        <v>2</v>
      </c>
      <c r="AC38" s="48">
        <f>IF(AB38=0,1,IF(AB38=1,0.99,IF(AB38=2,0.98,IF(AB38=3,0.97,IF(AB38=4,0.96,IF(AB38=5,0.95,IF(AB38=6,0.94)))))))</f>
        <v>0.98</v>
      </c>
      <c r="AD38" s="48">
        <f t="shared" si="11"/>
        <v>13.349999999999998</v>
      </c>
      <c r="AE38" s="48">
        <f t="shared" si="12"/>
        <v>13.082999999999998</v>
      </c>
      <c r="AF38" s="46">
        <f t="shared" si="13"/>
        <v>90</v>
      </c>
      <c r="AG38" s="47"/>
      <c r="AH38" s="127" t="s">
        <v>3448</v>
      </c>
      <c r="AI38" s="127" t="s">
        <v>3449</v>
      </c>
    </row>
    <row r="39" spans="1:35" s="16" customFormat="1" ht="27.75">
      <c r="A39" s="43">
        <v>32</v>
      </c>
      <c r="B39" s="44" t="s">
        <v>2872</v>
      </c>
      <c r="C39" s="44" t="s">
        <v>2873</v>
      </c>
      <c r="D39" s="45" t="s">
        <v>2874</v>
      </c>
      <c r="E39" s="38">
        <v>29</v>
      </c>
      <c r="F39" s="48">
        <v>10.63</v>
      </c>
      <c r="G39" s="46">
        <v>30</v>
      </c>
      <c r="H39" s="48" t="s">
        <v>3372</v>
      </c>
      <c r="I39" s="48">
        <v>9.3699999999999992</v>
      </c>
      <c r="J39" s="46">
        <v>12</v>
      </c>
      <c r="K39" s="46" t="s">
        <v>3373</v>
      </c>
      <c r="L39" s="84">
        <f t="shared" si="0"/>
        <v>10</v>
      </c>
      <c r="M39" s="38">
        <f t="shared" si="1"/>
        <v>60</v>
      </c>
      <c r="N39" s="38">
        <f t="shared" si="2"/>
        <v>1</v>
      </c>
      <c r="O39" s="38">
        <f t="shared" si="3"/>
        <v>1</v>
      </c>
      <c r="P39" s="48">
        <v>11.55</v>
      </c>
      <c r="Q39" s="46">
        <v>30</v>
      </c>
      <c r="R39" s="46" t="s">
        <v>3372</v>
      </c>
      <c r="S39" s="48">
        <v>8.81</v>
      </c>
      <c r="T39" s="46">
        <v>5</v>
      </c>
      <c r="U39" s="46" t="s">
        <v>3373</v>
      </c>
      <c r="V39" s="48">
        <f t="shared" si="4"/>
        <v>10.18</v>
      </c>
      <c r="W39" s="46">
        <f t="shared" si="5"/>
        <v>60</v>
      </c>
      <c r="X39" s="46">
        <f t="shared" si="6"/>
        <v>1</v>
      </c>
      <c r="Y39" s="46">
        <f t="shared" si="7"/>
        <v>1</v>
      </c>
      <c r="Z39" s="46">
        <f t="shared" si="8"/>
        <v>2</v>
      </c>
      <c r="AA39" s="46">
        <f t="shared" si="9"/>
        <v>2</v>
      </c>
      <c r="AB39" s="46">
        <f t="shared" si="10"/>
        <v>4</v>
      </c>
      <c r="AC39" s="48">
        <f>IF(AB39=0,0.86,IF(AB39=1,0.85,IF(AB39=2,0.84,IF(AB39=3,0.83,IF(AB39=4,0.82,IF(AB39=5,0.81,IF(AB39=6,0.8)))))))</f>
        <v>0.82</v>
      </c>
      <c r="AD39" s="48">
        <f t="shared" si="11"/>
        <v>10.09</v>
      </c>
      <c r="AE39" s="48">
        <f t="shared" si="12"/>
        <v>8.2737999999999996</v>
      </c>
      <c r="AF39" s="46">
        <f t="shared" si="13"/>
        <v>120</v>
      </c>
      <c r="AG39" s="47"/>
      <c r="AH39" s="127" t="s">
        <v>3448</v>
      </c>
      <c r="AI39" s="127" t="s">
        <v>3449</v>
      </c>
    </row>
    <row r="40" spans="1:35" s="16" customFormat="1" ht="27.75">
      <c r="A40" s="43">
        <v>33</v>
      </c>
      <c r="B40" s="37" t="s">
        <v>2680</v>
      </c>
      <c r="C40" s="37" t="s">
        <v>2875</v>
      </c>
      <c r="D40" s="45" t="s">
        <v>2876</v>
      </c>
      <c r="E40" s="38">
        <v>29</v>
      </c>
      <c r="F40" s="48">
        <v>10.029999999999999</v>
      </c>
      <c r="G40" s="46">
        <v>30</v>
      </c>
      <c r="H40" s="48" t="s">
        <v>3373</v>
      </c>
      <c r="I40" s="48">
        <v>10.34</v>
      </c>
      <c r="J40" s="46">
        <v>30</v>
      </c>
      <c r="K40" s="46" t="s">
        <v>3372</v>
      </c>
      <c r="L40" s="84">
        <f t="shared" ref="L40:L71" si="14">(F40+I40)/2</f>
        <v>10.184999999999999</v>
      </c>
      <c r="M40" s="38">
        <f t="shared" ref="M40:M71" si="15">IF(L40&gt;=10,60,G40+J40)</f>
        <v>60</v>
      </c>
      <c r="N40" s="38">
        <f t="shared" ref="N40:N71" si="16">IF(H40="ACC",0,1)+IF(K40="ACC",0,1)</f>
        <v>1</v>
      </c>
      <c r="O40" s="38">
        <f t="shared" ref="O40:O71" si="17">IF(F40&lt;10,1,(IF(I40&lt;10,1,0)))</f>
        <v>0</v>
      </c>
      <c r="P40" s="48">
        <v>10.09</v>
      </c>
      <c r="Q40" s="46">
        <v>30</v>
      </c>
      <c r="R40" s="46" t="s">
        <v>3373</v>
      </c>
      <c r="S40" s="48">
        <v>10.7</v>
      </c>
      <c r="T40" s="46">
        <v>30</v>
      </c>
      <c r="U40" s="46" t="s">
        <v>3372</v>
      </c>
      <c r="V40" s="48">
        <f t="shared" ref="V40:V71" si="18">(P40+S40)/2</f>
        <v>10.395</v>
      </c>
      <c r="W40" s="46">
        <f t="shared" ref="W40:W71" si="19">IF(V40&gt;=10,60,Q40+T40)</f>
        <v>60</v>
      </c>
      <c r="X40" s="46">
        <f t="shared" ref="X40:X71" si="20">IF(R40="ACC",0,1)+IF(U40="ACC",0,1)</f>
        <v>1</v>
      </c>
      <c r="Y40" s="46">
        <f t="shared" ref="Y40:Y71" si="21">IF(P40&lt;10,1,(IF(S40&lt;10,1,0)))</f>
        <v>0</v>
      </c>
      <c r="Z40" s="46">
        <f t="shared" ref="Z40:Z71" si="22">N40+X40</f>
        <v>2</v>
      </c>
      <c r="AA40" s="46">
        <f t="shared" ref="AA40:AA71" si="23">O40+Y40</f>
        <v>0</v>
      </c>
      <c r="AB40" s="46">
        <f t="shared" ref="AB40:AB71" si="24">Z40+AA40</f>
        <v>2</v>
      </c>
      <c r="AC40" s="48">
        <f>IF(AB40=0,0.86,IF(AB40=1,0.85,IF(AB40=2,0.84,IF(AB40=3,0.83,IF(AB40=4,0.82,IF(AB40=5,0.81,IF(AB40=6,0.8)))))))</f>
        <v>0.84</v>
      </c>
      <c r="AD40" s="48">
        <f t="shared" ref="AD40:AD71" si="25">AVERAGE(L40,V40)</f>
        <v>10.29</v>
      </c>
      <c r="AE40" s="48">
        <f t="shared" ref="AE40:AE71" si="26">AC40*AD40</f>
        <v>8.6435999999999993</v>
      </c>
      <c r="AF40" s="46">
        <f t="shared" ref="AF40:AF71" si="27">M40+W40</f>
        <v>120</v>
      </c>
      <c r="AG40" s="47"/>
      <c r="AH40" s="127" t="s">
        <v>3448</v>
      </c>
      <c r="AI40" s="127" t="s">
        <v>3449</v>
      </c>
    </row>
    <row r="41" spans="1:35" s="16" customFormat="1" ht="27.75">
      <c r="A41" s="36">
        <v>34</v>
      </c>
      <c r="B41" s="52" t="s">
        <v>178</v>
      </c>
      <c r="C41" s="52" t="s">
        <v>2877</v>
      </c>
      <c r="D41" s="50" t="s">
        <v>2878</v>
      </c>
      <c r="E41" s="38">
        <v>29</v>
      </c>
      <c r="F41" s="48">
        <v>16.41</v>
      </c>
      <c r="G41" s="46">
        <v>30</v>
      </c>
      <c r="H41" s="48" t="s">
        <v>3372</v>
      </c>
      <c r="I41" s="48">
        <v>17.25</v>
      </c>
      <c r="J41" s="46">
        <v>30</v>
      </c>
      <c r="K41" s="46" t="s">
        <v>3372</v>
      </c>
      <c r="L41" s="84">
        <f t="shared" si="14"/>
        <v>16.829999999999998</v>
      </c>
      <c r="M41" s="38">
        <f t="shared" si="15"/>
        <v>60</v>
      </c>
      <c r="N41" s="38">
        <f t="shared" si="16"/>
        <v>0</v>
      </c>
      <c r="O41" s="38">
        <f t="shared" si="17"/>
        <v>0</v>
      </c>
      <c r="P41" s="48">
        <v>17.649999999999999</v>
      </c>
      <c r="Q41" s="46">
        <v>30</v>
      </c>
      <c r="R41" s="46" t="s">
        <v>3372</v>
      </c>
      <c r="S41" s="48">
        <v>17.399999999999999</v>
      </c>
      <c r="T41" s="46">
        <v>30</v>
      </c>
      <c r="U41" s="46" t="s">
        <v>3372</v>
      </c>
      <c r="V41" s="48">
        <f t="shared" si="18"/>
        <v>17.524999999999999</v>
      </c>
      <c r="W41" s="46">
        <f t="shared" si="19"/>
        <v>60</v>
      </c>
      <c r="X41" s="46">
        <f t="shared" si="20"/>
        <v>0</v>
      </c>
      <c r="Y41" s="46">
        <f t="shared" si="21"/>
        <v>0</v>
      </c>
      <c r="Z41" s="46">
        <f t="shared" si="22"/>
        <v>0</v>
      </c>
      <c r="AA41" s="46">
        <f t="shared" si="23"/>
        <v>0</v>
      </c>
      <c r="AB41" s="46">
        <f t="shared" si="24"/>
        <v>0</v>
      </c>
      <c r="AC41" s="48">
        <f>IF(AB41=0,1,IF(AB41=1,0.99,IF(AB41=2,0.98,IF(AB41=3,0.97,IF(AB41=4,0.96,IF(AB41=5,0.95,IF(AB41=6,0.94)))))))</f>
        <v>1</v>
      </c>
      <c r="AD41" s="48">
        <f t="shared" si="25"/>
        <v>17.177499999999998</v>
      </c>
      <c r="AE41" s="48">
        <f t="shared" si="26"/>
        <v>17.177499999999998</v>
      </c>
      <c r="AF41" s="46">
        <f t="shared" si="27"/>
        <v>120</v>
      </c>
      <c r="AG41" s="47"/>
      <c r="AH41" s="127" t="s">
        <v>3448</v>
      </c>
      <c r="AI41" s="127" t="s">
        <v>3449</v>
      </c>
    </row>
    <row r="42" spans="1:35" s="16" customFormat="1" ht="27.75">
      <c r="A42" s="43">
        <v>35</v>
      </c>
      <c r="B42" s="44" t="s">
        <v>2879</v>
      </c>
      <c r="C42" s="44" t="s">
        <v>1678</v>
      </c>
      <c r="D42" s="45" t="s">
        <v>2880</v>
      </c>
      <c r="E42" s="38">
        <v>29</v>
      </c>
      <c r="F42" s="48">
        <v>10.61</v>
      </c>
      <c r="G42" s="46">
        <v>30</v>
      </c>
      <c r="H42" s="48" t="s">
        <v>3373</v>
      </c>
      <c r="I42" s="48">
        <v>9.6199999999999992</v>
      </c>
      <c r="J42" s="46">
        <v>25</v>
      </c>
      <c r="K42" s="46" t="s">
        <v>3372</v>
      </c>
      <c r="L42" s="84">
        <f t="shared" si="14"/>
        <v>10.114999999999998</v>
      </c>
      <c r="M42" s="38">
        <f t="shared" si="15"/>
        <v>60</v>
      </c>
      <c r="N42" s="38">
        <f t="shared" si="16"/>
        <v>1</v>
      </c>
      <c r="O42" s="38">
        <f t="shared" si="17"/>
        <v>1</v>
      </c>
      <c r="P42" s="48">
        <v>10.62</v>
      </c>
      <c r="Q42" s="46">
        <v>30</v>
      </c>
      <c r="R42" s="46" t="s">
        <v>3372</v>
      </c>
      <c r="S42" s="48">
        <v>11.74</v>
      </c>
      <c r="T42" s="46">
        <v>30</v>
      </c>
      <c r="U42" s="46" t="s">
        <v>3372</v>
      </c>
      <c r="V42" s="48">
        <f t="shared" si="18"/>
        <v>11.18</v>
      </c>
      <c r="W42" s="46">
        <f t="shared" si="19"/>
        <v>60</v>
      </c>
      <c r="X42" s="46">
        <f t="shared" si="20"/>
        <v>0</v>
      </c>
      <c r="Y42" s="46">
        <f t="shared" si="21"/>
        <v>0</v>
      </c>
      <c r="Z42" s="46">
        <f t="shared" si="22"/>
        <v>1</v>
      </c>
      <c r="AA42" s="46">
        <f t="shared" si="23"/>
        <v>1</v>
      </c>
      <c r="AB42" s="46">
        <f t="shared" si="24"/>
        <v>2</v>
      </c>
      <c r="AC42" s="48">
        <f>IF(AB42=0,0.86,IF(AB42=1,0.85,IF(AB42=2,0.84,IF(AB42=3,0.83,IF(AB42=4,0.82,IF(AB42=5,0.81,IF(AB42=6,0.8)))))))</f>
        <v>0.84</v>
      </c>
      <c r="AD42" s="48">
        <f t="shared" si="25"/>
        <v>10.647499999999999</v>
      </c>
      <c r="AE42" s="48">
        <f t="shared" si="26"/>
        <v>8.9438999999999993</v>
      </c>
      <c r="AF42" s="46">
        <f t="shared" si="27"/>
        <v>120</v>
      </c>
      <c r="AG42" s="47"/>
      <c r="AH42" s="127" t="s">
        <v>3448</v>
      </c>
      <c r="AI42" s="127" t="s">
        <v>3449</v>
      </c>
    </row>
    <row r="43" spans="1:35" s="16" customFormat="1" ht="26.25">
      <c r="A43" s="43">
        <v>36</v>
      </c>
      <c r="B43" s="37" t="s">
        <v>2881</v>
      </c>
      <c r="C43" s="37" t="s">
        <v>2882</v>
      </c>
      <c r="D43" s="45" t="s">
        <v>2883</v>
      </c>
      <c r="E43" s="38">
        <v>29</v>
      </c>
      <c r="F43" s="48">
        <v>10</v>
      </c>
      <c r="G43" s="46">
        <v>30</v>
      </c>
      <c r="H43" s="48" t="s">
        <v>3373</v>
      </c>
      <c r="I43" s="48">
        <v>10.08</v>
      </c>
      <c r="J43" s="46">
        <v>30</v>
      </c>
      <c r="K43" s="46" t="s">
        <v>3373</v>
      </c>
      <c r="L43" s="84">
        <f t="shared" si="14"/>
        <v>10.039999999999999</v>
      </c>
      <c r="M43" s="38">
        <f t="shared" si="15"/>
        <v>60</v>
      </c>
      <c r="N43" s="38">
        <f t="shared" si="16"/>
        <v>2</v>
      </c>
      <c r="O43" s="38">
        <f t="shared" si="17"/>
        <v>0</v>
      </c>
      <c r="P43" s="48" t="s">
        <v>3509</v>
      </c>
      <c r="Q43" s="46" t="s">
        <v>3509</v>
      </c>
      <c r="R43" s="46" t="s">
        <v>3509</v>
      </c>
      <c r="S43" s="48" t="s">
        <v>3509</v>
      </c>
      <c r="T43" s="46" t="s">
        <v>3509</v>
      </c>
      <c r="U43" s="46" t="s">
        <v>3509</v>
      </c>
      <c r="V43" s="48" t="e">
        <f t="shared" si="18"/>
        <v>#VALUE!</v>
      </c>
      <c r="W43" s="46" t="e">
        <f t="shared" si="19"/>
        <v>#VALUE!</v>
      </c>
      <c r="X43" s="46">
        <f t="shared" si="20"/>
        <v>2</v>
      </c>
      <c r="Y43" s="46">
        <f t="shared" si="21"/>
        <v>0</v>
      </c>
      <c r="Z43" s="46">
        <f t="shared" si="22"/>
        <v>4</v>
      </c>
      <c r="AA43" s="46">
        <f t="shared" si="23"/>
        <v>0</v>
      </c>
      <c r="AB43" s="46">
        <f t="shared" si="24"/>
        <v>4</v>
      </c>
      <c r="AC43" s="48">
        <f>IF(AB43=0,0.79,IF(AB43=1,0.78,IF(AB43=2,0.77,IF(AB43=3,0.76,IF(AB43=4,0.75,IF(AB43=5,0.74,IF(AB43=6,0.73)))))))</f>
        <v>0.75</v>
      </c>
      <c r="AD43" s="48" t="e">
        <f t="shared" si="25"/>
        <v>#VALUE!</v>
      </c>
      <c r="AE43" s="48" t="e">
        <f t="shared" si="26"/>
        <v>#VALUE!</v>
      </c>
      <c r="AF43" s="46" t="e">
        <f t="shared" si="27"/>
        <v>#VALUE!</v>
      </c>
      <c r="AG43" s="47"/>
      <c r="AH43" s="20"/>
      <c r="AI43" s="20"/>
    </row>
    <row r="44" spans="1:35" s="16" customFormat="1" ht="27.75">
      <c r="A44" s="36">
        <v>37</v>
      </c>
      <c r="B44" s="37" t="s">
        <v>2884</v>
      </c>
      <c r="C44" s="37" t="s">
        <v>2885</v>
      </c>
      <c r="D44" s="45" t="s">
        <v>2886</v>
      </c>
      <c r="E44" s="38">
        <v>30</v>
      </c>
      <c r="F44" s="48">
        <v>10.14</v>
      </c>
      <c r="G44" s="46">
        <v>30</v>
      </c>
      <c r="H44" s="48" t="s">
        <v>3372</v>
      </c>
      <c r="I44" s="48">
        <v>10.220000000000001</v>
      </c>
      <c r="J44" s="46">
        <v>30</v>
      </c>
      <c r="K44" s="46" t="s">
        <v>3373</v>
      </c>
      <c r="L44" s="84">
        <f t="shared" si="14"/>
        <v>10.18</v>
      </c>
      <c r="M44" s="38">
        <f t="shared" si="15"/>
        <v>60</v>
      </c>
      <c r="N44" s="38">
        <f t="shared" si="16"/>
        <v>1</v>
      </c>
      <c r="O44" s="38">
        <f t="shared" si="17"/>
        <v>0</v>
      </c>
      <c r="P44" s="48">
        <v>9.4499999999999993</v>
      </c>
      <c r="Q44" s="46">
        <v>16</v>
      </c>
      <c r="R44" s="46" t="s">
        <v>3373</v>
      </c>
      <c r="S44" s="48">
        <v>12.13</v>
      </c>
      <c r="T44" s="46">
        <v>30</v>
      </c>
      <c r="U44" s="46" t="s">
        <v>3372</v>
      </c>
      <c r="V44" s="48">
        <f t="shared" si="18"/>
        <v>10.79</v>
      </c>
      <c r="W44" s="46">
        <f t="shared" si="19"/>
        <v>60</v>
      </c>
      <c r="X44" s="46">
        <f t="shared" si="20"/>
        <v>1</v>
      </c>
      <c r="Y44" s="46">
        <f t="shared" si="21"/>
        <v>1</v>
      </c>
      <c r="Z44" s="46">
        <f t="shared" si="22"/>
        <v>2</v>
      </c>
      <c r="AA44" s="46">
        <f t="shared" si="23"/>
        <v>1</v>
      </c>
      <c r="AB44" s="46">
        <f t="shared" si="24"/>
        <v>3</v>
      </c>
      <c r="AC44" s="48">
        <f>IF(AB44=0,0.86,IF(AB44=1,0.85,IF(AB44=2,0.84,IF(AB44=3,0.83,IF(AB44=4,0.82,IF(AB44=5,0.81,IF(AB44=6,0.8)))))))</f>
        <v>0.83</v>
      </c>
      <c r="AD44" s="48">
        <f t="shared" si="25"/>
        <v>10.484999999999999</v>
      </c>
      <c r="AE44" s="48">
        <f t="shared" si="26"/>
        <v>8.7025499999999987</v>
      </c>
      <c r="AF44" s="46">
        <f t="shared" si="27"/>
        <v>120</v>
      </c>
      <c r="AG44" s="47"/>
      <c r="AH44" s="127" t="s">
        <v>3448</v>
      </c>
      <c r="AI44" s="127" t="s">
        <v>3449</v>
      </c>
    </row>
    <row r="45" spans="1:35" s="16" customFormat="1" ht="27.75">
      <c r="A45" s="43">
        <v>38</v>
      </c>
      <c r="B45" s="37" t="s">
        <v>1998</v>
      </c>
      <c r="C45" s="37" t="s">
        <v>2887</v>
      </c>
      <c r="D45" s="45" t="s">
        <v>2888</v>
      </c>
      <c r="E45" s="38">
        <v>30</v>
      </c>
      <c r="F45" s="48">
        <v>11.01</v>
      </c>
      <c r="G45" s="46">
        <v>30</v>
      </c>
      <c r="H45" s="48" t="s">
        <v>3372</v>
      </c>
      <c r="I45" s="48">
        <v>9.34</v>
      </c>
      <c r="J45" s="46">
        <v>18</v>
      </c>
      <c r="K45" s="46" t="s">
        <v>3372</v>
      </c>
      <c r="L45" s="84">
        <f t="shared" si="14"/>
        <v>10.175000000000001</v>
      </c>
      <c r="M45" s="38">
        <f t="shared" si="15"/>
        <v>60</v>
      </c>
      <c r="N45" s="38">
        <f t="shared" si="16"/>
        <v>0</v>
      </c>
      <c r="O45" s="38">
        <f t="shared" si="17"/>
        <v>1</v>
      </c>
      <c r="P45" s="48">
        <v>10.3</v>
      </c>
      <c r="Q45" s="46">
        <v>30</v>
      </c>
      <c r="R45" s="46" t="s">
        <v>3372</v>
      </c>
      <c r="S45" s="48">
        <v>11.13</v>
      </c>
      <c r="T45" s="46">
        <v>30</v>
      </c>
      <c r="U45" s="46" t="s">
        <v>3372</v>
      </c>
      <c r="V45" s="48">
        <f t="shared" si="18"/>
        <v>10.715</v>
      </c>
      <c r="W45" s="46">
        <f t="shared" si="19"/>
        <v>60</v>
      </c>
      <c r="X45" s="46">
        <f t="shared" si="20"/>
        <v>0</v>
      </c>
      <c r="Y45" s="46">
        <f t="shared" si="21"/>
        <v>0</v>
      </c>
      <c r="Z45" s="46">
        <f t="shared" si="22"/>
        <v>0</v>
      </c>
      <c r="AA45" s="46">
        <f t="shared" si="23"/>
        <v>1</v>
      </c>
      <c r="AB45" s="46">
        <f t="shared" si="24"/>
        <v>1</v>
      </c>
      <c r="AC45" s="48">
        <f>IF(AB45=0,0.93,IF(AB45=1,0.92,IF(AB45=2,0.91,IF(AB45=3,0.9,IF(AB45=4,0.89,IF(AB45=5,0.88,IF(AB45=6,0.87)))))))</f>
        <v>0.92</v>
      </c>
      <c r="AD45" s="48">
        <f t="shared" si="25"/>
        <v>10.445</v>
      </c>
      <c r="AE45" s="48">
        <f t="shared" si="26"/>
        <v>9.6094000000000008</v>
      </c>
      <c r="AF45" s="46">
        <f t="shared" si="27"/>
        <v>120</v>
      </c>
      <c r="AG45" s="47"/>
      <c r="AH45" s="127" t="s">
        <v>3449</v>
      </c>
      <c r="AI45" s="127" t="s">
        <v>3448</v>
      </c>
    </row>
    <row r="46" spans="1:35" s="16" customFormat="1" ht="27.75">
      <c r="A46" s="43">
        <v>39</v>
      </c>
      <c r="B46" s="44" t="s">
        <v>2889</v>
      </c>
      <c r="C46" s="44" t="s">
        <v>1500</v>
      </c>
      <c r="D46" s="45" t="s">
        <v>2890</v>
      </c>
      <c r="E46" s="38">
        <v>30</v>
      </c>
      <c r="F46" s="48">
        <v>10</v>
      </c>
      <c r="G46" s="46">
        <v>30</v>
      </c>
      <c r="H46" s="48" t="s">
        <v>3373</v>
      </c>
      <c r="I46" s="48">
        <v>10</v>
      </c>
      <c r="J46" s="46">
        <v>30</v>
      </c>
      <c r="K46" s="46" t="s">
        <v>3373</v>
      </c>
      <c r="L46" s="84">
        <f t="shared" si="14"/>
        <v>10</v>
      </c>
      <c r="M46" s="38">
        <f t="shared" si="15"/>
        <v>60</v>
      </c>
      <c r="N46" s="38">
        <f t="shared" si="16"/>
        <v>2</v>
      </c>
      <c r="O46" s="38">
        <f t="shared" si="17"/>
        <v>0</v>
      </c>
      <c r="P46" s="48">
        <v>10.4</v>
      </c>
      <c r="Q46" s="46">
        <v>30</v>
      </c>
      <c r="R46" s="46" t="s">
        <v>3373</v>
      </c>
      <c r="S46" s="48">
        <v>11.56</v>
      </c>
      <c r="T46" s="46">
        <v>30</v>
      </c>
      <c r="U46" s="46" t="s">
        <v>3373</v>
      </c>
      <c r="V46" s="48">
        <f t="shared" si="18"/>
        <v>10.98</v>
      </c>
      <c r="W46" s="46">
        <f t="shared" si="19"/>
        <v>60</v>
      </c>
      <c r="X46" s="46">
        <f t="shared" si="20"/>
        <v>2</v>
      </c>
      <c r="Y46" s="46">
        <f t="shared" si="21"/>
        <v>0</v>
      </c>
      <c r="Z46" s="46">
        <f t="shared" si="22"/>
        <v>4</v>
      </c>
      <c r="AA46" s="46">
        <f t="shared" si="23"/>
        <v>0</v>
      </c>
      <c r="AB46" s="46">
        <f t="shared" si="24"/>
        <v>4</v>
      </c>
      <c r="AC46" s="48">
        <f>IF(AB46=0,0.93,IF(AB46=1,0.92,IF(AB46=2,0.91,IF(AB46=3,0.9,IF(AB46=4,0.89,IF(AB46=5,0.88,IF(AB46=6,0.87)))))))</f>
        <v>0.89</v>
      </c>
      <c r="AD46" s="48">
        <f t="shared" si="25"/>
        <v>10.49</v>
      </c>
      <c r="AE46" s="48">
        <f t="shared" si="26"/>
        <v>9.3361000000000001</v>
      </c>
      <c r="AF46" s="46">
        <f t="shared" si="27"/>
        <v>120</v>
      </c>
      <c r="AG46" s="47"/>
      <c r="AH46" s="127" t="s">
        <v>3449</v>
      </c>
      <c r="AI46" s="127" t="s">
        <v>3448</v>
      </c>
    </row>
    <row r="47" spans="1:35" s="16" customFormat="1" ht="27.75">
      <c r="A47" s="36">
        <v>40</v>
      </c>
      <c r="B47" s="44" t="s">
        <v>2794</v>
      </c>
      <c r="C47" s="44" t="s">
        <v>2891</v>
      </c>
      <c r="D47" s="45" t="s">
        <v>2892</v>
      </c>
      <c r="E47" s="38">
        <v>30</v>
      </c>
      <c r="F47" s="48">
        <v>10.08</v>
      </c>
      <c r="G47" s="46">
        <v>30</v>
      </c>
      <c r="H47" s="48" t="s">
        <v>3373</v>
      </c>
      <c r="I47" s="48">
        <v>10.61</v>
      </c>
      <c r="J47" s="46">
        <v>30</v>
      </c>
      <c r="K47" s="46" t="s">
        <v>3373</v>
      </c>
      <c r="L47" s="84">
        <f t="shared" si="14"/>
        <v>10.344999999999999</v>
      </c>
      <c r="M47" s="38">
        <f t="shared" si="15"/>
        <v>60</v>
      </c>
      <c r="N47" s="38">
        <f t="shared" si="16"/>
        <v>2</v>
      </c>
      <c r="O47" s="38">
        <f t="shared" si="17"/>
        <v>0</v>
      </c>
      <c r="P47" s="48">
        <v>10.48</v>
      </c>
      <c r="Q47" s="46">
        <v>30</v>
      </c>
      <c r="R47" s="46" t="s">
        <v>3372</v>
      </c>
      <c r="S47" s="48">
        <v>10.130000000000001</v>
      </c>
      <c r="T47" s="46">
        <v>30</v>
      </c>
      <c r="U47" s="46" t="s">
        <v>3372</v>
      </c>
      <c r="V47" s="48">
        <f t="shared" si="18"/>
        <v>10.305</v>
      </c>
      <c r="W47" s="46">
        <f t="shared" si="19"/>
        <v>60</v>
      </c>
      <c r="X47" s="46">
        <f t="shared" si="20"/>
        <v>0</v>
      </c>
      <c r="Y47" s="46">
        <f t="shared" si="21"/>
        <v>0</v>
      </c>
      <c r="Z47" s="46">
        <f t="shared" si="22"/>
        <v>2</v>
      </c>
      <c r="AA47" s="46">
        <f t="shared" si="23"/>
        <v>0</v>
      </c>
      <c r="AB47" s="46">
        <f t="shared" si="24"/>
        <v>2</v>
      </c>
      <c r="AC47" s="48">
        <f>IF(AB47=0,0.93,IF(AB47=1,0.92,IF(AB47=2,0.91,IF(AB47=3,0.9,IF(AB47=4,0.89,IF(AB47=5,0.88,IF(AB47=6,0.87)))))))</f>
        <v>0.91</v>
      </c>
      <c r="AD47" s="48">
        <f t="shared" si="25"/>
        <v>10.324999999999999</v>
      </c>
      <c r="AE47" s="48">
        <f t="shared" si="26"/>
        <v>9.3957499999999996</v>
      </c>
      <c r="AF47" s="46">
        <f t="shared" si="27"/>
        <v>120</v>
      </c>
      <c r="AG47" s="47"/>
      <c r="AH47" s="127" t="s">
        <v>3448</v>
      </c>
      <c r="AI47" s="127" t="s">
        <v>3449</v>
      </c>
    </row>
    <row r="48" spans="1:35" s="16" customFormat="1" ht="27.75">
      <c r="A48" s="43">
        <v>41</v>
      </c>
      <c r="B48" s="37" t="s">
        <v>2893</v>
      </c>
      <c r="C48" s="37" t="s">
        <v>2894</v>
      </c>
      <c r="D48" s="45" t="s">
        <v>2895</v>
      </c>
      <c r="E48" s="38">
        <v>30</v>
      </c>
      <c r="F48" s="48">
        <v>10.1</v>
      </c>
      <c r="G48" s="46">
        <v>30</v>
      </c>
      <c r="H48" s="48" t="s">
        <v>3373</v>
      </c>
      <c r="I48" s="48">
        <v>11.21</v>
      </c>
      <c r="J48" s="46">
        <v>30</v>
      </c>
      <c r="K48" s="46" t="s">
        <v>3373</v>
      </c>
      <c r="L48" s="84">
        <f t="shared" si="14"/>
        <v>10.655000000000001</v>
      </c>
      <c r="M48" s="38">
        <f t="shared" si="15"/>
        <v>60</v>
      </c>
      <c r="N48" s="38">
        <f t="shared" si="16"/>
        <v>2</v>
      </c>
      <c r="O48" s="38">
        <f t="shared" si="17"/>
        <v>0</v>
      </c>
      <c r="P48" s="48">
        <v>10.33</v>
      </c>
      <c r="Q48" s="46">
        <v>30</v>
      </c>
      <c r="R48" s="46" t="s">
        <v>3373</v>
      </c>
      <c r="S48" s="48">
        <v>8.69</v>
      </c>
      <c r="T48" s="46">
        <v>20</v>
      </c>
      <c r="U48" s="46" t="s">
        <v>3373</v>
      </c>
      <c r="V48" s="48">
        <f t="shared" si="18"/>
        <v>9.51</v>
      </c>
      <c r="W48" s="46">
        <f t="shared" si="19"/>
        <v>50</v>
      </c>
      <c r="X48" s="46">
        <f t="shared" si="20"/>
        <v>2</v>
      </c>
      <c r="Y48" s="46">
        <f t="shared" si="21"/>
        <v>1</v>
      </c>
      <c r="Z48" s="46">
        <f t="shared" si="22"/>
        <v>4</v>
      </c>
      <c r="AA48" s="46">
        <f t="shared" si="23"/>
        <v>1</v>
      </c>
      <c r="AB48" s="46">
        <f t="shared" si="24"/>
        <v>5</v>
      </c>
      <c r="AC48" s="48">
        <f>IF(AB48=0,0.86,IF(AB48=1,0.85,IF(AB48=2,0.84,IF(AB48=3,0.83,IF(AB48=4,0.82,IF(AB48=5,0.81,IF(AB48=6,0.8)))))))</f>
        <v>0.81</v>
      </c>
      <c r="AD48" s="48">
        <f t="shared" si="25"/>
        <v>10.0825</v>
      </c>
      <c r="AE48" s="48">
        <f t="shared" si="26"/>
        <v>8.1668249999999993</v>
      </c>
      <c r="AF48" s="46">
        <f t="shared" si="27"/>
        <v>110</v>
      </c>
      <c r="AG48" s="47"/>
      <c r="AH48" s="127" t="s">
        <v>3448</v>
      </c>
      <c r="AI48" s="127" t="s">
        <v>3449</v>
      </c>
    </row>
    <row r="49" spans="1:35" s="16" customFormat="1" ht="26.25">
      <c r="A49" s="43">
        <v>42</v>
      </c>
      <c r="B49" s="37" t="s">
        <v>2896</v>
      </c>
      <c r="C49" s="37" t="s">
        <v>2897</v>
      </c>
      <c r="D49" s="45" t="s">
        <v>2898</v>
      </c>
      <c r="E49" s="38">
        <v>30</v>
      </c>
      <c r="F49" s="48">
        <v>6.47</v>
      </c>
      <c r="G49" s="46">
        <v>19</v>
      </c>
      <c r="H49" s="48" t="s">
        <v>3372</v>
      </c>
      <c r="I49" s="48">
        <v>5.88</v>
      </c>
      <c r="J49" s="46">
        <v>16</v>
      </c>
      <c r="K49" s="46" t="s">
        <v>3372</v>
      </c>
      <c r="L49" s="84">
        <f t="shared" si="14"/>
        <v>6.1749999999999998</v>
      </c>
      <c r="M49" s="38">
        <f t="shared" si="15"/>
        <v>35</v>
      </c>
      <c r="N49" s="38">
        <f t="shared" si="16"/>
        <v>0</v>
      </c>
      <c r="O49" s="38">
        <f t="shared" si="17"/>
        <v>1</v>
      </c>
      <c r="P49" s="48" t="s">
        <v>3509</v>
      </c>
      <c r="Q49" s="46" t="s">
        <v>3509</v>
      </c>
      <c r="R49" s="46" t="s">
        <v>3509</v>
      </c>
      <c r="S49" s="48" t="s">
        <v>3509</v>
      </c>
      <c r="T49" s="46" t="s">
        <v>3509</v>
      </c>
      <c r="U49" s="46" t="s">
        <v>3509</v>
      </c>
      <c r="V49" s="48" t="e">
        <f t="shared" si="18"/>
        <v>#VALUE!</v>
      </c>
      <c r="W49" s="46" t="e">
        <f t="shared" si="19"/>
        <v>#VALUE!</v>
      </c>
      <c r="X49" s="46">
        <f t="shared" si="20"/>
        <v>2</v>
      </c>
      <c r="Y49" s="46">
        <f t="shared" si="21"/>
        <v>0</v>
      </c>
      <c r="Z49" s="46">
        <f t="shared" si="22"/>
        <v>2</v>
      </c>
      <c r="AA49" s="46">
        <f t="shared" si="23"/>
        <v>1</v>
      </c>
      <c r="AB49" s="46">
        <f t="shared" si="24"/>
        <v>3</v>
      </c>
      <c r="AC49" s="48">
        <f>IF(AB49=0,0.86,IF(AB49=1,0.85,IF(AB49=2,0.84,IF(AB49=3,0.83,IF(AB49=4,0.82,IF(AB49=5,0.81,IF(AB49=6,0.8)))))))</f>
        <v>0.83</v>
      </c>
      <c r="AD49" s="48" t="e">
        <f t="shared" si="25"/>
        <v>#VALUE!</v>
      </c>
      <c r="AE49" s="48" t="e">
        <f t="shared" si="26"/>
        <v>#VALUE!</v>
      </c>
      <c r="AF49" s="46" t="e">
        <f t="shared" si="27"/>
        <v>#VALUE!</v>
      </c>
      <c r="AG49" s="47"/>
      <c r="AH49" s="20"/>
      <c r="AI49" s="20"/>
    </row>
    <row r="50" spans="1:35" s="16" customFormat="1" ht="27.75">
      <c r="A50" s="36">
        <v>43</v>
      </c>
      <c r="B50" s="37" t="s">
        <v>2899</v>
      </c>
      <c r="C50" s="37" t="s">
        <v>2900</v>
      </c>
      <c r="D50" s="38" t="s">
        <v>2901</v>
      </c>
      <c r="E50" s="38">
        <v>30</v>
      </c>
      <c r="F50" s="48">
        <v>10.28</v>
      </c>
      <c r="G50" s="46">
        <v>30</v>
      </c>
      <c r="H50" s="48" t="s">
        <v>3372</v>
      </c>
      <c r="I50" s="48">
        <v>10.27</v>
      </c>
      <c r="J50" s="46">
        <v>30</v>
      </c>
      <c r="K50" s="46" t="s">
        <v>3373</v>
      </c>
      <c r="L50" s="84">
        <f t="shared" si="14"/>
        <v>10.274999999999999</v>
      </c>
      <c r="M50" s="38">
        <f t="shared" si="15"/>
        <v>60</v>
      </c>
      <c r="N50" s="38">
        <f t="shared" si="16"/>
        <v>1</v>
      </c>
      <c r="O50" s="38">
        <f t="shared" si="17"/>
        <v>0</v>
      </c>
      <c r="P50" s="48">
        <v>12.51</v>
      </c>
      <c r="Q50" s="46">
        <v>30</v>
      </c>
      <c r="R50" s="46" t="s">
        <v>3372</v>
      </c>
      <c r="S50" s="48">
        <v>13.17</v>
      </c>
      <c r="T50" s="46">
        <v>30</v>
      </c>
      <c r="U50" s="46" t="s">
        <v>3372</v>
      </c>
      <c r="V50" s="48">
        <f t="shared" si="18"/>
        <v>12.84</v>
      </c>
      <c r="W50" s="46">
        <f t="shared" si="19"/>
        <v>60</v>
      </c>
      <c r="X50" s="46">
        <f t="shared" si="20"/>
        <v>0</v>
      </c>
      <c r="Y50" s="46">
        <f t="shared" si="21"/>
        <v>0</v>
      </c>
      <c r="Z50" s="46">
        <f t="shared" si="22"/>
        <v>1</v>
      </c>
      <c r="AA50" s="46">
        <f t="shared" si="23"/>
        <v>0</v>
      </c>
      <c r="AB50" s="46">
        <f t="shared" si="24"/>
        <v>1</v>
      </c>
      <c r="AC50" s="48">
        <f>IF(AB50=0,0.93,IF(AB50=1,0.92,IF(AB50=2,0.91,IF(AB50=3,0.9,IF(AB50=4,0.89,IF(AB50=5,0.88,IF(AB50=6,0.87)))))))</f>
        <v>0.92</v>
      </c>
      <c r="AD50" s="48">
        <f t="shared" si="25"/>
        <v>11.557499999999999</v>
      </c>
      <c r="AE50" s="48">
        <f t="shared" si="26"/>
        <v>10.632899999999999</v>
      </c>
      <c r="AF50" s="46">
        <f t="shared" si="27"/>
        <v>120</v>
      </c>
      <c r="AG50" s="47"/>
      <c r="AH50" s="127" t="s">
        <v>3448</v>
      </c>
      <c r="AI50" s="127" t="s">
        <v>3449</v>
      </c>
    </row>
    <row r="51" spans="1:35" s="16" customFormat="1" ht="27.75">
      <c r="A51" s="43">
        <v>44</v>
      </c>
      <c r="B51" s="44" t="s">
        <v>2902</v>
      </c>
      <c r="C51" s="44" t="s">
        <v>2903</v>
      </c>
      <c r="D51" s="45" t="s">
        <v>2904</v>
      </c>
      <c r="E51" s="38">
        <v>30</v>
      </c>
      <c r="F51" s="48">
        <v>11.18</v>
      </c>
      <c r="G51" s="46">
        <v>30</v>
      </c>
      <c r="H51" s="48" t="s">
        <v>3372</v>
      </c>
      <c r="I51" s="48">
        <v>8.94</v>
      </c>
      <c r="J51" s="46">
        <v>9</v>
      </c>
      <c r="K51" s="46" t="s">
        <v>3372</v>
      </c>
      <c r="L51" s="84">
        <f t="shared" si="14"/>
        <v>10.059999999999999</v>
      </c>
      <c r="M51" s="38">
        <f t="shared" si="15"/>
        <v>60</v>
      </c>
      <c r="N51" s="38">
        <f t="shared" si="16"/>
        <v>0</v>
      </c>
      <c r="O51" s="38">
        <f t="shared" si="17"/>
        <v>1</v>
      </c>
      <c r="P51" s="48">
        <v>9.0500000000000007</v>
      </c>
      <c r="Q51" s="46">
        <v>13</v>
      </c>
      <c r="R51" s="46" t="s">
        <v>3372</v>
      </c>
      <c r="S51" s="48">
        <v>11.55</v>
      </c>
      <c r="T51" s="46">
        <v>30</v>
      </c>
      <c r="U51" s="46" t="s">
        <v>3372</v>
      </c>
      <c r="V51" s="48">
        <f t="shared" si="18"/>
        <v>10.3</v>
      </c>
      <c r="W51" s="46">
        <f t="shared" si="19"/>
        <v>60</v>
      </c>
      <c r="X51" s="46">
        <f t="shared" si="20"/>
        <v>0</v>
      </c>
      <c r="Y51" s="46">
        <f t="shared" si="21"/>
        <v>1</v>
      </c>
      <c r="Z51" s="46">
        <f t="shared" si="22"/>
        <v>0</v>
      </c>
      <c r="AA51" s="46">
        <f t="shared" si="23"/>
        <v>2</v>
      </c>
      <c r="AB51" s="46">
        <f t="shared" si="24"/>
        <v>2</v>
      </c>
      <c r="AC51" s="48">
        <f>IF(AB51=0,0.93,IF(AB51=1,0.92,IF(AB51=2,0.91,IF(AB51=3,0.9,IF(AB51=4,0.89,IF(AB51=5,0.88,IF(AB51=6,0.87)))))))</f>
        <v>0.91</v>
      </c>
      <c r="AD51" s="48">
        <f t="shared" si="25"/>
        <v>10.18</v>
      </c>
      <c r="AE51" s="48">
        <f t="shared" si="26"/>
        <v>9.2637999999999998</v>
      </c>
      <c r="AF51" s="46">
        <f t="shared" si="27"/>
        <v>120</v>
      </c>
      <c r="AG51" s="47"/>
      <c r="AH51" s="127" t="s">
        <v>3449</v>
      </c>
      <c r="AI51" s="127" t="s">
        <v>3448</v>
      </c>
    </row>
    <row r="52" spans="1:35" s="16" customFormat="1" ht="27.75">
      <c r="A52" s="43">
        <v>45</v>
      </c>
      <c r="B52" s="37" t="s">
        <v>2905</v>
      </c>
      <c r="C52" s="37" t="s">
        <v>2906</v>
      </c>
      <c r="D52" s="45" t="s">
        <v>2907</v>
      </c>
      <c r="E52" s="38">
        <v>30</v>
      </c>
      <c r="F52" s="48">
        <v>10.3</v>
      </c>
      <c r="G52" s="46">
        <v>30</v>
      </c>
      <c r="H52" s="48" t="s">
        <v>3372</v>
      </c>
      <c r="I52" s="48">
        <v>7.03</v>
      </c>
      <c r="J52" s="46">
        <v>13</v>
      </c>
      <c r="K52" s="46" t="s">
        <v>3373</v>
      </c>
      <c r="L52" s="84">
        <f t="shared" si="14"/>
        <v>8.6650000000000009</v>
      </c>
      <c r="M52" s="38">
        <f t="shared" si="15"/>
        <v>43</v>
      </c>
      <c r="N52" s="38">
        <f t="shared" si="16"/>
        <v>1</v>
      </c>
      <c r="O52" s="38">
        <f t="shared" si="17"/>
        <v>1</v>
      </c>
      <c r="P52" s="48">
        <v>9.11</v>
      </c>
      <c r="Q52" s="46">
        <v>18</v>
      </c>
      <c r="R52" s="46" t="s">
        <v>3373</v>
      </c>
      <c r="S52" s="48">
        <v>10.59</v>
      </c>
      <c r="T52" s="46">
        <v>30</v>
      </c>
      <c r="U52" s="46" t="s">
        <v>3373</v>
      </c>
      <c r="V52" s="48">
        <f t="shared" si="18"/>
        <v>9.85</v>
      </c>
      <c r="W52" s="46">
        <f t="shared" si="19"/>
        <v>48</v>
      </c>
      <c r="X52" s="46">
        <f t="shared" si="20"/>
        <v>2</v>
      </c>
      <c r="Y52" s="46">
        <f t="shared" si="21"/>
        <v>1</v>
      </c>
      <c r="Z52" s="46">
        <f t="shared" si="22"/>
        <v>3</v>
      </c>
      <c r="AA52" s="46">
        <f t="shared" si="23"/>
        <v>2</v>
      </c>
      <c r="AB52" s="46">
        <f t="shared" si="24"/>
        <v>5</v>
      </c>
      <c r="AC52" s="48">
        <f>IF(AB52=0,0.93,IF(AB52=1,0.92,IF(AB52=2,0.91,IF(AB52=3,0.9,IF(AB52=4,0.89,IF(AB52=5,0.88,IF(AB52=6,0.87)))))))</f>
        <v>0.88</v>
      </c>
      <c r="AD52" s="48">
        <f t="shared" si="25"/>
        <v>9.2575000000000003</v>
      </c>
      <c r="AE52" s="48">
        <f t="shared" si="26"/>
        <v>8.1466000000000012</v>
      </c>
      <c r="AF52" s="46">
        <f t="shared" si="27"/>
        <v>91</v>
      </c>
      <c r="AG52" s="47"/>
      <c r="AH52" s="127" t="s">
        <v>3448</v>
      </c>
      <c r="AI52" s="127" t="s">
        <v>3449</v>
      </c>
    </row>
    <row r="53" spans="1:35" s="16" customFormat="1" ht="27.75">
      <c r="A53" s="36">
        <v>46</v>
      </c>
      <c r="B53" s="37" t="s">
        <v>2908</v>
      </c>
      <c r="C53" s="37" t="s">
        <v>2909</v>
      </c>
      <c r="D53" s="38" t="s">
        <v>2910</v>
      </c>
      <c r="E53" s="38">
        <v>30</v>
      </c>
      <c r="F53" s="48">
        <v>12.4</v>
      </c>
      <c r="G53" s="46">
        <v>30</v>
      </c>
      <c r="H53" s="48" t="s">
        <v>3372</v>
      </c>
      <c r="I53" s="48">
        <v>11.78</v>
      </c>
      <c r="J53" s="46">
        <v>30</v>
      </c>
      <c r="K53" s="46" t="s">
        <v>3372</v>
      </c>
      <c r="L53" s="84">
        <f t="shared" si="14"/>
        <v>12.09</v>
      </c>
      <c r="M53" s="38">
        <f t="shared" si="15"/>
        <v>60</v>
      </c>
      <c r="N53" s="38">
        <f t="shared" si="16"/>
        <v>0</v>
      </c>
      <c r="O53" s="38">
        <f t="shared" si="17"/>
        <v>0</v>
      </c>
      <c r="P53" s="48">
        <v>12.67</v>
      </c>
      <c r="Q53" s="46">
        <v>30</v>
      </c>
      <c r="R53" s="46" t="s">
        <v>3372</v>
      </c>
      <c r="S53" s="48">
        <v>14.22</v>
      </c>
      <c r="T53" s="46">
        <v>30</v>
      </c>
      <c r="U53" s="46" t="s">
        <v>3372</v>
      </c>
      <c r="V53" s="48">
        <f t="shared" si="18"/>
        <v>13.445</v>
      </c>
      <c r="W53" s="46">
        <f t="shared" si="19"/>
        <v>60</v>
      </c>
      <c r="X53" s="46">
        <f t="shared" si="20"/>
        <v>0</v>
      </c>
      <c r="Y53" s="46">
        <f t="shared" si="21"/>
        <v>0</v>
      </c>
      <c r="Z53" s="46">
        <f t="shared" si="22"/>
        <v>0</v>
      </c>
      <c r="AA53" s="46">
        <f t="shared" si="23"/>
        <v>0</v>
      </c>
      <c r="AB53" s="46">
        <f t="shared" si="24"/>
        <v>0</v>
      </c>
      <c r="AC53" s="48">
        <f>IF(AB53=0,1,IF(AB53=1,0.99,IF(AB53=2,0.98,IF(AB53=3,0.97,IF(AB53=4,0.96,IF(AB53=5,0.95,IF(AB53=6,0.94)))))))</f>
        <v>1</v>
      </c>
      <c r="AD53" s="48">
        <f t="shared" si="25"/>
        <v>12.7675</v>
      </c>
      <c r="AE53" s="48">
        <f t="shared" si="26"/>
        <v>12.7675</v>
      </c>
      <c r="AF53" s="46">
        <f t="shared" si="27"/>
        <v>120</v>
      </c>
      <c r="AG53" s="47"/>
      <c r="AH53" s="127" t="s">
        <v>3448</v>
      </c>
      <c r="AI53" s="127" t="s">
        <v>3449</v>
      </c>
    </row>
    <row r="54" spans="1:35" s="16" customFormat="1" ht="27.75">
      <c r="A54" s="43">
        <v>47</v>
      </c>
      <c r="B54" s="37" t="s">
        <v>2911</v>
      </c>
      <c r="C54" s="37" t="s">
        <v>2912</v>
      </c>
      <c r="D54" s="45" t="s">
        <v>2913</v>
      </c>
      <c r="E54" s="38">
        <v>30</v>
      </c>
      <c r="F54" s="48">
        <v>10.4</v>
      </c>
      <c r="G54" s="46">
        <v>30</v>
      </c>
      <c r="H54" s="48" t="s">
        <v>3372</v>
      </c>
      <c r="I54" s="48">
        <v>9.6</v>
      </c>
      <c r="J54" s="46">
        <v>18</v>
      </c>
      <c r="K54" s="46" t="s">
        <v>3373</v>
      </c>
      <c r="L54" s="84">
        <f t="shared" si="14"/>
        <v>10</v>
      </c>
      <c r="M54" s="38">
        <f t="shared" si="15"/>
        <v>60</v>
      </c>
      <c r="N54" s="38">
        <f t="shared" si="16"/>
        <v>1</v>
      </c>
      <c r="O54" s="38">
        <f t="shared" si="17"/>
        <v>1</v>
      </c>
      <c r="P54" s="48">
        <v>10.15</v>
      </c>
      <c r="Q54" s="46">
        <v>30</v>
      </c>
      <c r="R54" s="46" t="s">
        <v>3373</v>
      </c>
      <c r="S54" s="48">
        <v>9.85</v>
      </c>
      <c r="T54" s="46">
        <v>22</v>
      </c>
      <c r="U54" s="46" t="s">
        <v>3373</v>
      </c>
      <c r="V54" s="48">
        <f t="shared" si="18"/>
        <v>10</v>
      </c>
      <c r="W54" s="46">
        <f t="shared" si="19"/>
        <v>60</v>
      </c>
      <c r="X54" s="46">
        <f t="shared" si="20"/>
        <v>2</v>
      </c>
      <c r="Y54" s="46">
        <f t="shared" si="21"/>
        <v>1</v>
      </c>
      <c r="Z54" s="46">
        <f t="shared" si="22"/>
        <v>3</v>
      </c>
      <c r="AA54" s="46">
        <f t="shared" si="23"/>
        <v>2</v>
      </c>
      <c r="AB54" s="46">
        <f t="shared" si="24"/>
        <v>5</v>
      </c>
      <c r="AC54" s="48">
        <f>IF(AB54=0,0.86,IF(AB54=1,0.85,IF(AB54=2,0.84,IF(AB54=3,0.83,IF(AB54=4,0.82,IF(AB54=5,0.81,IF(AB54=6,0.8)))))))</f>
        <v>0.81</v>
      </c>
      <c r="AD54" s="48">
        <f t="shared" si="25"/>
        <v>10</v>
      </c>
      <c r="AE54" s="48">
        <f t="shared" si="26"/>
        <v>8.1000000000000014</v>
      </c>
      <c r="AF54" s="46">
        <f t="shared" si="27"/>
        <v>120</v>
      </c>
      <c r="AG54" s="47"/>
      <c r="AH54" s="127" t="s">
        <v>3448</v>
      </c>
      <c r="AI54" s="127" t="s">
        <v>3449</v>
      </c>
    </row>
    <row r="55" spans="1:35" s="16" customFormat="1" ht="27.75">
      <c r="A55" s="43">
        <v>48</v>
      </c>
      <c r="B55" s="37" t="s">
        <v>2914</v>
      </c>
      <c r="C55" s="37" t="s">
        <v>2154</v>
      </c>
      <c r="D55" s="45" t="s">
        <v>2915</v>
      </c>
      <c r="E55" s="38">
        <v>30</v>
      </c>
      <c r="F55" s="48">
        <v>11.2</v>
      </c>
      <c r="G55" s="46">
        <v>30</v>
      </c>
      <c r="H55" s="48" t="s">
        <v>3373</v>
      </c>
      <c r="I55" s="48">
        <v>10</v>
      </c>
      <c r="J55" s="46">
        <v>30</v>
      </c>
      <c r="K55" s="46" t="s">
        <v>3373</v>
      </c>
      <c r="L55" s="84">
        <f t="shared" si="14"/>
        <v>10.6</v>
      </c>
      <c r="M55" s="38">
        <f t="shared" si="15"/>
        <v>60</v>
      </c>
      <c r="N55" s="38">
        <f t="shared" si="16"/>
        <v>2</v>
      </c>
      <c r="O55" s="38">
        <f t="shared" si="17"/>
        <v>0</v>
      </c>
      <c r="P55" s="48">
        <v>10.15</v>
      </c>
      <c r="Q55" s="46">
        <v>30</v>
      </c>
      <c r="R55" s="46" t="s">
        <v>3372</v>
      </c>
      <c r="S55" s="48">
        <v>11.14</v>
      </c>
      <c r="T55" s="46">
        <v>30</v>
      </c>
      <c r="U55" s="46" t="s">
        <v>3372</v>
      </c>
      <c r="V55" s="48">
        <f t="shared" si="18"/>
        <v>10.645</v>
      </c>
      <c r="W55" s="46">
        <f t="shared" si="19"/>
        <v>60</v>
      </c>
      <c r="X55" s="46">
        <f t="shared" si="20"/>
        <v>0</v>
      </c>
      <c r="Y55" s="46">
        <f t="shared" si="21"/>
        <v>0</v>
      </c>
      <c r="Z55" s="46">
        <f t="shared" si="22"/>
        <v>2</v>
      </c>
      <c r="AA55" s="46">
        <f t="shared" si="23"/>
        <v>0</v>
      </c>
      <c r="AB55" s="46">
        <f t="shared" si="24"/>
        <v>2</v>
      </c>
      <c r="AC55" s="48">
        <f>IF(AB55=0,0.93,IF(AB55=1,0.92,IF(AB55=2,0.91,IF(AB55=3,0.9,IF(AB55=4,0.89,IF(AB55=5,0.88,IF(AB55=6,0.87)))))))</f>
        <v>0.91</v>
      </c>
      <c r="AD55" s="48">
        <f t="shared" si="25"/>
        <v>10.622499999999999</v>
      </c>
      <c r="AE55" s="48">
        <f t="shared" si="26"/>
        <v>9.6664749999999984</v>
      </c>
      <c r="AF55" s="46">
        <f t="shared" si="27"/>
        <v>120</v>
      </c>
      <c r="AG55" s="47"/>
      <c r="AH55" s="127" t="s">
        <v>3449</v>
      </c>
      <c r="AI55" s="127" t="s">
        <v>3448</v>
      </c>
    </row>
    <row r="56" spans="1:35" s="16" customFormat="1" ht="27.75">
      <c r="A56" s="36">
        <v>49</v>
      </c>
      <c r="B56" s="44" t="s">
        <v>2916</v>
      </c>
      <c r="C56" s="44" t="s">
        <v>2917</v>
      </c>
      <c r="D56" s="45" t="s">
        <v>2918</v>
      </c>
      <c r="E56" s="38">
        <v>30</v>
      </c>
      <c r="F56" s="48">
        <v>10.23</v>
      </c>
      <c r="G56" s="46">
        <v>30</v>
      </c>
      <c r="H56" s="48" t="s">
        <v>3373</v>
      </c>
      <c r="I56" s="48">
        <v>9.77</v>
      </c>
      <c r="J56" s="46">
        <v>12</v>
      </c>
      <c r="K56" s="46" t="s">
        <v>3373</v>
      </c>
      <c r="L56" s="84">
        <f t="shared" si="14"/>
        <v>10</v>
      </c>
      <c r="M56" s="38">
        <f t="shared" si="15"/>
        <v>60</v>
      </c>
      <c r="N56" s="38">
        <f t="shared" si="16"/>
        <v>2</v>
      </c>
      <c r="O56" s="38">
        <f t="shared" si="17"/>
        <v>1</v>
      </c>
      <c r="P56" s="48">
        <v>9.27</v>
      </c>
      <c r="Q56" s="46">
        <v>12</v>
      </c>
      <c r="R56" s="46" t="s">
        <v>3373</v>
      </c>
      <c r="S56" s="48">
        <v>9.31</v>
      </c>
      <c r="T56" s="46">
        <v>16</v>
      </c>
      <c r="U56" s="46" t="s">
        <v>3373</v>
      </c>
      <c r="V56" s="48">
        <f t="shared" si="18"/>
        <v>9.2899999999999991</v>
      </c>
      <c r="W56" s="46">
        <f t="shared" si="19"/>
        <v>28</v>
      </c>
      <c r="X56" s="46">
        <f t="shared" si="20"/>
        <v>2</v>
      </c>
      <c r="Y56" s="46">
        <f t="shared" si="21"/>
        <v>1</v>
      </c>
      <c r="Z56" s="46">
        <f t="shared" si="22"/>
        <v>4</v>
      </c>
      <c r="AA56" s="46">
        <f t="shared" si="23"/>
        <v>2</v>
      </c>
      <c r="AB56" s="46">
        <f t="shared" si="24"/>
        <v>6</v>
      </c>
      <c r="AC56" s="48">
        <f>IF(AB56=0,0.86,IF(AB56=1,0.85,IF(AB56=2,0.84,IF(AB56=3,0.83,IF(AB56=4,0.82,IF(AB56=5,0.81,IF(AB56=6,0.8)))))))</f>
        <v>0.8</v>
      </c>
      <c r="AD56" s="48">
        <f t="shared" si="25"/>
        <v>9.6449999999999996</v>
      </c>
      <c r="AE56" s="48">
        <f t="shared" si="26"/>
        <v>7.7160000000000002</v>
      </c>
      <c r="AF56" s="46">
        <f t="shared" si="27"/>
        <v>88</v>
      </c>
      <c r="AG56" s="47"/>
      <c r="AH56" s="127" t="s">
        <v>3448</v>
      </c>
      <c r="AI56" s="127" t="s">
        <v>3449</v>
      </c>
    </row>
    <row r="57" spans="1:35" s="16" customFormat="1" ht="27.75">
      <c r="A57" s="43">
        <v>50</v>
      </c>
      <c r="B57" s="37" t="s">
        <v>1065</v>
      </c>
      <c r="C57" s="37" t="s">
        <v>2919</v>
      </c>
      <c r="D57" s="45" t="s">
        <v>2920</v>
      </c>
      <c r="E57" s="38">
        <v>30</v>
      </c>
      <c r="F57" s="48">
        <v>9.16</v>
      </c>
      <c r="G57" s="46">
        <v>16</v>
      </c>
      <c r="H57" s="48" t="s">
        <v>3372</v>
      </c>
      <c r="I57" s="48">
        <v>11.18</v>
      </c>
      <c r="J57" s="46">
        <v>30</v>
      </c>
      <c r="K57" s="46" t="s">
        <v>3372</v>
      </c>
      <c r="L57" s="84">
        <f t="shared" si="14"/>
        <v>10.17</v>
      </c>
      <c r="M57" s="38">
        <f t="shared" si="15"/>
        <v>60</v>
      </c>
      <c r="N57" s="38">
        <f t="shared" si="16"/>
        <v>0</v>
      </c>
      <c r="O57" s="38">
        <f t="shared" si="17"/>
        <v>1</v>
      </c>
      <c r="P57" s="48">
        <v>9.99</v>
      </c>
      <c r="Q57" s="46">
        <v>13</v>
      </c>
      <c r="R57" s="46" t="s">
        <v>3372</v>
      </c>
      <c r="S57" s="48">
        <v>14.44</v>
      </c>
      <c r="T57" s="46">
        <v>30</v>
      </c>
      <c r="U57" s="46" t="s">
        <v>3372</v>
      </c>
      <c r="V57" s="48">
        <f t="shared" si="18"/>
        <v>12.215</v>
      </c>
      <c r="W57" s="46">
        <f t="shared" si="19"/>
        <v>60</v>
      </c>
      <c r="X57" s="46">
        <f t="shared" si="20"/>
        <v>0</v>
      </c>
      <c r="Y57" s="46">
        <f t="shared" si="21"/>
        <v>1</v>
      </c>
      <c r="Z57" s="46">
        <f t="shared" si="22"/>
        <v>0</v>
      </c>
      <c r="AA57" s="46">
        <f t="shared" si="23"/>
        <v>2</v>
      </c>
      <c r="AB57" s="46">
        <f t="shared" si="24"/>
        <v>2</v>
      </c>
      <c r="AC57" s="48">
        <f>IF(AB57=0,0.93,IF(AB57=1,0.92,IF(AB57=2,0.91,IF(AB57=3,0.9,IF(AB57=4,0.89,IF(AB57=5,0.88,IF(AB57=6,0.87)))))))</f>
        <v>0.91</v>
      </c>
      <c r="AD57" s="48">
        <f t="shared" si="25"/>
        <v>11.192499999999999</v>
      </c>
      <c r="AE57" s="48">
        <f t="shared" si="26"/>
        <v>10.185174999999999</v>
      </c>
      <c r="AF57" s="46">
        <f t="shared" si="27"/>
        <v>120</v>
      </c>
      <c r="AG57" s="47"/>
      <c r="AH57" s="127" t="s">
        <v>3449</v>
      </c>
      <c r="AI57" s="127" t="s">
        <v>3448</v>
      </c>
    </row>
    <row r="58" spans="1:35" s="16" customFormat="1" ht="27.75">
      <c r="A58" s="43">
        <v>51</v>
      </c>
      <c r="B58" s="37" t="s">
        <v>2921</v>
      </c>
      <c r="C58" s="37" t="s">
        <v>2922</v>
      </c>
      <c r="D58" s="45" t="s">
        <v>2923</v>
      </c>
      <c r="E58" s="38">
        <v>30</v>
      </c>
      <c r="F58" s="48">
        <v>10.01</v>
      </c>
      <c r="G58" s="46">
        <v>30</v>
      </c>
      <c r="H58" s="48" t="s">
        <v>3372</v>
      </c>
      <c r="I58" s="48">
        <v>10</v>
      </c>
      <c r="J58" s="46">
        <v>30</v>
      </c>
      <c r="K58" s="46" t="s">
        <v>3373</v>
      </c>
      <c r="L58" s="84">
        <f t="shared" si="14"/>
        <v>10.004999999999999</v>
      </c>
      <c r="M58" s="38">
        <f t="shared" si="15"/>
        <v>60</v>
      </c>
      <c r="N58" s="38">
        <f t="shared" si="16"/>
        <v>1</v>
      </c>
      <c r="O58" s="38">
        <f t="shared" si="17"/>
        <v>0</v>
      </c>
      <c r="P58" s="48">
        <v>8.43</v>
      </c>
      <c r="Q58" s="46">
        <v>16</v>
      </c>
      <c r="R58" s="46" t="s">
        <v>3373</v>
      </c>
      <c r="S58" s="48">
        <v>10.43</v>
      </c>
      <c r="T58" s="46">
        <v>30</v>
      </c>
      <c r="U58" s="46" t="s">
        <v>3372</v>
      </c>
      <c r="V58" s="48">
        <f t="shared" si="18"/>
        <v>9.43</v>
      </c>
      <c r="W58" s="46">
        <f t="shared" si="19"/>
        <v>46</v>
      </c>
      <c r="X58" s="46">
        <f t="shared" si="20"/>
        <v>1</v>
      </c>
      <c r="Y58" s="46">
        <f t="shared" si="21"/>
        <v>1</v>
      </c>
      <c r="Z58" s="46">
        <f t="shared" si="22"/>
        <v>2</v>
      </c>
      <c r="AA58" s="46">
        <f t="shared" si="23"/>
        <v>1</v>
      </c>
      <c r="AB58" s="46">
        <f t="shared" si="24"/>
        <v>3</v>
      </c>
      <c r="AC58" s="48">
        <f>IF(AB58=0,0.86,IF(AB58=1,0.85,IF(AB58=2,0.84,IF(AB58=3,0.83,IF(AB58=4,0.82,IF(AB58=5,0.81,IF(AB58=6,0.8)))))))</f>
        <v>0.83</v>
      </c>
      <c r="AD58" s="48">
        <f t="shared" si="25"/>
        <v>9.7174999999999994</v>
      </c>
      <c r="AE58" s="48">
        <f t="shared" si="26"/>
        <v>8.0655249999999992</v>
      </c>
      <c r="AF58" s="46">
        <f t="shared" si="27"/>
        <v>106</v>
      </c>
      <c r="AG58" s="47"/>
      <c r="AH58" s="127" t="s">
        <v>3448</v>
      </c>
      <c r="AI58" s="127" t="s">
        <v>3449</v>
      </c>
    </row>
    <row r="59" spans="1:35" s="16" customFormat="1" ht="27.75">
      <c r="A59" s="36">
        <v>52</v>
      </c>
      <c r="B59" s="37" t="s">
        <v>2924</v>
      </c>
      <c r="C59" s="37" t="s">
        <v>2925</v>
      </c>
      <c r="D59" s="38" t="s">
        <v>2926</v>
      </c>
      <c r="E59" s="38">
        <v>30</v>
      </c>
      <c r="F59" s="48">
        <v>13.02</v>
      </c>
      <c r="G59" s="46">
        <v>30</v>
      </c>
      <c r="H59" s="48" t="s">
        <v>3372</v>
      </c>
      <c r="I59" s="48">
        <v>11.35</v>
      </c>
      <c r="J59" s="46">
        <v>30</v>
      </c>
      <c r="K59" s="46" t="s">
        <v>3372</v>
      </c>
      <c r="L59" s="84">
        <f t="shared" si="14"/>
        <v>12.184999999999999</v>
      </c>
      <c r="M59" s="38">
        <f t="shared" si="15"/>
        <v>60</v>
      </c>
      <c r="N59" s="38">
        <f t="shared" si="16"/>
        <v>0</v>
      </c>
      <c r="O59" s="38">
        <f t="shared" si="17"/>
        <v>0</v>
      </c>
      <c r="P59" s="48">
        <v>14.83</v>
      </c>
      <c r="Q59" s="46">
        <v>30</v>
      </c>
      <c r="R59" s="46" t="s">
        <v>3372</v>
      </c>
      <c r="S59" s="48">
        <v>14.83</v>
      </c>
      <c r="T59" s="46">
        <v>30</v>
      </c>
      <c r="U59" s="46" t="s">
        <v>3372</v>
      </c>
      <c r="V59" s="48">
        <f t="shared" si="18"/>
        <v>14.83</v>
      </c>
      <c r="W59" s="46">
        <f t="shared" si="19"/>
        <v>60</v>
      </c>
      <c r="X59" s="46">
        <f t="shared" si="20"/>
        <v>0</v>
      </c>
      <c r="Y59" s="46">
        <f t="shared" si="21"/>
        <v>0</v>
      </c>
      <c r="Z59" s="46">
        <f t="shared" si="22"/>
        <v>0</v>
      </c>
      <c r="AA59" s="46">
        <f t="shared" si="23"/>
        <v>0</v>
      </c>
      <c r="AB59" s="46">
        <f t="shared" si="24"/>
        <v>0</v>
      </c>
      <c r="AC59" s="48">
        <f>IF(AB59=0,1,IF(AB59=1,0.99,IF(AB59=2,0.98,IF(AB59=3,0.97,IF(AB59=4,0.96,IF(AB59=5,0.95,IF(AB59=6,0.94)))))))</f>
        <v>1</v>
      </c>
      <c r="AD59" s="48">
        <f t="shared" si="25"/>
        <v>13.5075</v>
      </c>
      <c r="AE59" s="48">
        <f t="shared" si="26"/>
        <v>13.5075</v>
      </c>
      <c r="AF59" s="46">
        <f t="shared" si="27"/>
        <v>120</v>
      </c>
      <c r="AG59" s="47"/>
      <c r="AH59" s="127" t="s">
        <v>3449</v>
      </c>
      <c r="AI59" s="127" t="s">
        <v>3448</v>
      </c>
    </row>
    <row r="60" spans="1:35" s="16" customFormat="1" ht="27.75">
      <c r="A60" s="43">
        <v>53</v>
      </c>
      <c r="B60" s="53" t="s">
        <v>2927</v>
      </c>
      <c r="C60" s="53" t="s">
        <v>2928</v>
      </c>
      <c r="D60" s="54" t="s">
        <v>2929</v>
      </c>
      <c r="E60" s="38">
        <v>30</v>
      </c>
      <c r="F60" s="48">
        <v>10</v>
      </c>
      <c r="G60" s="46">
        <v>30</v>
      </c>
      <c r="H60" s="48" t="s">
        <v>3373</v>
      </c>
      <c r="I60" s="48" t="s">
        <v>3509</v>
      </c>
      <c r="J60" s="46" t="s">
        <v>3509</v>
      </c>
      <c r="K60" s="46" t="s">
        <v>3509</v>
      </c>
      <c r="L60" s="84" t="e">
        <f t="shared" si="14"/>
        <v>#VALUE!</v>
      </c>
      <c r="M60" s="38" t="e">
        <f t="shared" si="15"/>
        <v>#VALUE!</v>
      </c>
      <c r="N60" s="38">
        <f t="shared" si="16"/>
        <v>2</v>
      </c>
      <c r="O60" s="38">
        <f t="shared" si="17"/>
        <v>0</v>
      </c>
      <c r="P60" s="48" t="s">
        <v>3509</v>
      </c>
      <c r="Q60" s="46" t="s">
        <v>3509</v>
      </c>
      <c r="R60" s="46" t="s">
        <v>3509</v>
      </c>
      <c r="S60" s="48">
        <v>11.58</v>
      </c>
      <c r="T60" s="46">
        <v>30</v>
      </c>
      <c r="U60" s="46" t="s">
        <v>3372</v>
      </c>
      <c r="V60" s="48" t="e">
        <f t="shared" si="18"/>
        <v>#VALUE!</v>
      </c>
      <c r="W60" s="46" t="e">
        <f t="shared" si="19"/>
        <v>#VALUE!</v>
      </c>
      <c r="X60" s="46">
        <f t="shared" si="20"/>
        <v>1</v>
      </c>
      <c r="Y60" s="46">
        <f t="shared" si="21"/>
        <v>0</v>
      </c>
      <c r="Z60" s="46">
        <f t="shared" si="22"/>
        <v>3</v>
      </c>
      <c r="AA60" s="46">
        <f t="shared" si="23"/>
        <v>0</v>
      </c>
      <c r="AB60" s="46">
        <f t="shared" si="24"/>
        <v>3</v>
      </c>
      <c r="AC60" s="48">
        <f>IF(AB60=0,0.86,IF(AB60=1,0.85,IF(AB60=2,0.84,IF(AB60=3,0.83,IF(AB60=4,0.82,IF(AB60=5,0.81,IF(AB60=6,0.8)))))))</f>
        <v>0.83</v>
      </c>
      <c r="AD60" s="48" t="e">
        <f t="shared" si="25"/>
        <v>#VALUE!</v>
      </c>
      <c r="AE60" s="48" t="e">
        <f t="shared" si="26"/>
        <v>#VALUE!</v>
      </c>
      <c r="AF60" s="46" t="e">
        <f t="shared" si="27"/>
        <v>#VALUE!</v>
      </c>
      <c r="AG60" s="47"/>
      <c r="AH60" s="127" t="s">
        <v>3449</v>
      </c>
      <c r="AI60" s="127" t="s">
        <v>3448</v>
      </c>
    </row>
    <row r="61" spans="1:35" s="16" customFormat="1" ht="27.75">
      <c r="A61" s="43">
        <v>54</v>
      </c>
      <c r="B61" s="37" t="s">
        <v>1588</v>
      </c>
      <c r="C61" s="37" t="s">
        <v>986</v>
      </c>
      <c r="D61" s="38" t="s">
        <v>2930</v>
      </c>
      <c r="E61" s="38">
        <v>30</v>
      </c>
      <c r="F61" s="48">
        <v>10.53</v>
      </c>
      <c r="G61" s="46">
        <v>30</v>
      </c>
      <c r="H61" s="48" t="s">
        <v>3373</v>
      </c>
      <c r="I61" s="48">
        <v>10.35</v>
      </c>
      <c r="J61" s="46">
        <v>30</v>
      </c>
      <c r="K61" s="46" t="s">
        <v>3372</v>
      </c>
      <c r="L61" s="84">
        <f t="shared" si="14"/>
        <v>10.44</v>
      </c>
      <c r="M61" s="38">
        <f t="shared" si="15"/>
        <v>60</v>
      </c>
      <c r="N61" s="38">
        <f t="shared" si="16"/>
        <v>1</v>
      </c>
      <c r="O61" s="38">
        <f t="shared" si="17"/>
        <v>0</v>
      </c>
      <c r="P61" s="48">
        <v>9.8000000000000007</v>
      </c>
      <c r="Q61" s="46">
        <v>13</v>
      </c>
      <c r="R61" s="46" t="s">
        <v>3373</v>
      </c>
      <c r="S61" s="48">
        <v>11.43</v>
      </c>
      <c r="T61" s="46">
        <v>30</v>
      </c>
      <c r="U61" s="46" t="s">
        <v>3372</v>
      </c>
      <c r="V61" s="48">
        <f t="shared" si="18"/>
        <v>10.615</v>
      </c>
      <c r="W61" s="46">
        <f t="shared" si="19"/>
        <v>60</v>
      </c>
      <c r="X61" s="46">
        <f t="shared" si="20"/>
        <v>1</v>
      </c>
      <c r="Y61" s="46">
        <f t="shared" si="21"/>
        <v>1</v>
      </c>
      <c r="Z61" s="46">
        <f t="shared" si="22"/>
        <v>2</v>
      </c>
      <c r="AA61" s="46">
        <f t="shared" si="23"/>
        <v>1</v>
      </c>
      <c r="AB61" s="46">
        <f t="shared" si="24"/>
        <v>3</v>
      </c>
      <c r="AC61" s="48">
        <f>IF(AB61=0,0.93,IF(AB61=1,0.92,IF(AB61=2,0.91,IF(AB61=3,0.9,IF(AB61=4,0.89,IF(AB61=5,0.88,IF(AB61=6,0.87)))))))</f>
        <v>0.9</v>
      </c>
      <c r="AD61" s="48">
        <f t="shared" si="25"/>
        <v>10.5275</v>
      </c>
      <c r="AE61" s="48">
        <f t="shared" si="26"/>
        <v>9.4747500000000002</v>
      </c>
      <c r="AF61" s="46">
        <f t="shared" si="27"/>
        <v>120</v>
      </c>
      <c r="AG61" s="47"/>
      <c r="AH61" s="127" t="s">
        <v>3448</v>
      </c>
      <c r="AI61" s="127" t="s">
        <v>3449</v>
      </c>
    </row>
    <row r="62" spans="1:35" s="16" customFormat="1" ht="26.25">
      <c r="A62" s="36">
        <v>55</v>
      </c>
      <c r="B62" s="44" t="s">
        <v>1588</v>
      </c>
      <c r="C62" s="44" t="s">
        <v>2931</v>
      </c>
      <c r="D62" s="45" t="s">
        <v>2932</v>
      </c>
      <c r="E62" s="38">
        <v>30</v>
      </c>
      <c r="F62" s="48">
        <v>10.76</v>
      </c>
      <c r="G62" s="46">
        <v>30</v>
      </c>
      <c r="H62" s="48" t="s">
        <v>3373</v>
      </c>
      <c r="I62" s="48">
        <v>9.24</v>
      </c>
      <c r="J62" s="46">
        <v>18</v>
      </c>
      <c r="K62" s="46" t="s">
        <v>3373</v>
      </c>
      <c r="L62" s="84">
        <f t="shared" si="14"/>
        <v>10</v>
      </c>
      <c r="M62" s="38">
        <f t="shared" si="15"/>
        <v>60</v>
      </c>
      <c r="N62" s="38">
        <f t="shared" si="16"/>
        <v>2</v>
      </c>
      <c r="O62" s="38">
        <f t="shared" si="17"/>
        <v>1</v>
      </c>
      <c r="P62" s="48">
        <v>9.93</v>
      </c>
      <c r="Q62" s="46">
        <v>16</v>
      </c>
      <c r="R62" s="46" t="s">
        <v>3373</v>
      </c>
      <c r="S62" s="48">
        <v>12.84</v>
      </c>
      <c r="T62" s="46">
        <v>30</v>
      </c>
      <c r="U62" s="46" t="s">
        <v>3372</v>
      </c>
      <c r="V62" s="48">
        <f t="shared" si="18"/>
        <v>11.385</v>
      </c>
      <c r="W62" s="46">
        <f t="shared" si="19"/>
        <v>60</v>
      </c>
      <c r="X62" s="46">
        <f t="shared" si="20"/>
        <v>1</v>
      </c>
      <c r="Y62" s="46">
        <f t="shared" si="21"/>
        <v>1</v>
      </c>
      <c r="Z62" s="46">
        <f t="shared" si="22"/>
        <v>3</v>
      </c>
      <c r="AA62" s="46">
        <f t="shared" si="23"/>
        <v>2</v>
      </c>
      <c r="AB62" s="46">
        <f t="shared" si="24"/>
        <v>5</v>
      </c>
      <c r="AC62" s="48">
        <f>IF(AB62=0,0.93,IF(AB62=1,0.92,IF(AB62=2,0.91,IF(AB62=3,0.9,IF(AB62=4,0.89,IF(AB62=5,0.88,IF(AB62=6,0.87)))))))</f>
        <v>0.88</v>
      </c>
      <c r="AD62" s="48">
        <f t="shared" si="25"/>
        <v>10.692499999999999</v>
      </c>
      <c r="AE62" s="48">
        <f t="shared" si="26"/>
        <v>9.4093999999999998</v>
      </c>
      <c r="AF62" s="46">
        <f t="shared" si="27"/>
        <v>120</v>
      </c>
      <c r="AG62" s="47"/>
      <c r="AH62" s="20"/>
      <c r="AI62" s="20"/>
    </row>
    <row r="63" spans="1:35" s="16" customFormat="1" ht="27.75">
      <c r="A63" s="43">
        <v>56</v>
      </c>
      <c r="B63" s="53" t="s">
        <v>2933</v>
      </c>
      <c r="C63" s="53" t="s">
        <v>2934</v>
      </c>
      <c r="D63" s="54" t="s">
        <v>2935</v>
      </c>
      <c r="E63" s="38">
        <v>30</v>
      </c>
      <c r="F63" s="48">
        <v>10.220000000000001</v>
      </c>
      <c r="G63" s="46">
        <v>30</v>
      </c>
      <c r="H63" s="48" t="s">
        <v>3373</v>
      </c>
      <c r="I63" s="48">
        <v>9.82</v>
      </c>
      <c r="J63" s="46">
        <v>24</v>
      </c>
      <c r="K63" s="46" t="s">
        <v>3373</v>
      </c>
      <c r="L63" s="84">
        <f t="shared" si="14"/>
        <v>10.02</v>
      </c>
      <c r="M63" s="38">
        <f t="shared" si="15"/>
        <v>60</v>
      </c>
      <c r="N63" s="38">
        <f t="shared" si="16"/>
        <v>2</v>
      </c>
      <c r="O63" s="38">
        <f t="shared" si="17"/>
        <v>1</v>
      </c>
      <c r="P63" s="48">
        <v>10.37</v>
      </c>
      <c r="Q63" s="46">
        <v>30</v>
      </c>
      <c r="R63" s="46" t="s">
        <v>3372</v>
      </c>
      <c r="S63" s="48">
        <v>10.18</v>
      </c>
      <c r="T63" s="46">
        <v>30</v>
      </c>
      <c r="U63" s="46" t="s">
        <v>3372</v>
      </c>
      <c r="V63" s="48">
        <f t="shared" si="18"/>
        <v>10.274999999999999</v>
      </c>
      <c r="W63" s="46">
        <f t="shared" si="19"/>
        <v>60</v>
      </c>
      <c r="X63" s="46">
        <f t="shared" si="20"/>
        <v>0</v>
      </c>
      <c r="Y63" s="46">
        <f t="shared" si="21"/>
        <v>0</v>
      </c>
      <c r="Z63" s="46">
        <f t="shared" si="22"/>
        <v>2</v>
      </c>
      <c r="AA63" s="46">
        <f t="shared" si="23"/>
        <v>1</v>
      </c>
      <c r="AB63" s="46">
        <f t="shared" si="24"/>
        <v>3</v>
      </c>
      <c r="AC63" s="48">
        <f>IF(AB63=0,1,IF(AB63=1,0.99,IF(AB63=2,0.98,IF(AB63=3,0.97,IF(AB63=4,0.96,IF(AB63=5,0.95,IF(AB63=6,0.94)))))))</f>
        <v>0.97</v>
      </c>
      <c r="AD63" s="48">
        <f t="shared" si="25"/>
        <v>10.147499999999999</v>
      </c>
      <c r="AE63" s="48">
        <f t="shared" si="26"/>
        <v>9.8430749999999989</v>
      </c>
      <c r="AF63" s="46">
        <f t="shared" si="27"/>
        <v>120</v>
      </c>
      <c r="AG63" s="47"/>
      <c r="AH63" s="127" t="s">
        <v>3448</v>
      </c>
      <c r="AI63" s="127" t="s">
        <v>3449</v>
      </c>
    </row>
    <row r="64" spans="1:35" s="16" customFormat="1" ht="27.75">
      <c r="A64" s="43">
        <v>57</v>
      </c>
      <c r="B64" s="53" t="s">
        <v>2936</v>
      </c>
      <c r="C64" s="53" t="s">
        <v>2937</v>
      </c>
      <c r="D64" s="54" t="s">
        <v>2938</v>
      </c>
      <c r="E64" s="38">
        <v>30</v>
      </c>
      <c r="F64" s="48">
        <v>9.89</v>
      </c>
      <c r="G64" s="46">
        <v>22</v>
      </c>
      <c r="H64" s="48" t="s">
        <v>3372</v>
      </c>
      <c r="I64" s="48">
        <v>10.34</v>
      </c>
      <c r="J64" s="46">
        <v>30</v>
      </c>
      <c r="K64" s="46" t="s">
        <v>3373</v>
      </c>
      <c r="L64" s="84">
        <f t="shared" si="14"/>
        <v>10.115</v>
      </c>
      <c r="M64" s="38">
        <f t="shared" si="15"/>
        <v>60</v>
      </c>
      <c r="N64" s="38">
        <f t="shared" si="16"/>
        <v>1</v>
      </c>
      <c r="O64" s="38">
        <f t="shared" si="17"/>
        <v>1</v>
      </c>
      <c r="P64" s="48">
        <v>10.15</v>
      </c>
      <c r="Q64" s="46">
        <v>30</v>
      </c>
      <c r="R64" s="46" t="s">
        <v>3373</v>
      </c>
      <c r="S64" s="48">
        <v>10.58</v>
      </c>
      <c r="T64" s="46">
        <v>30</v>
      </c>
      <c r="U64" s="46" t="s">
        <v>3372</v>
      </c>
      <c r="V64" s="48">
        <f t="shared" si="18"/>
        <v>10.365</v>
      </c>
      <c r="W64" s="46">
        <f t="shared" si="19"/>
        <v>60</v>
      </c>
      <c r="X64" s="46">
        <f t="shared" si="20"/>
        <v>1</v>
      </c>
      <c r="Y64" s="46">
        <f t="shared" si="21"/>
        <v>0</v>
      </c>
      <c r="Z64" s="46">
        <f t="shared" si="22"/>
        <v>2</v>
      </c>
      <c r="AA64" s="46">
        <f t="shared" si="23"/>
        <v>1</v>
      </c>
      <c r="AB64" s="46">
        <f t="shared" si="24"/>
        <v>3</v>
      </c>
      <c r="AC64" s="48">
        <f>IF(AB64=0,1,IF(AB64=1,0.99,IF(AB64=2,0.98,IF(AB64=3,0.97,IF(AB64=4,0.96,IF(AB64=5,0.95,IF(AB64=6,0.94)))))))</f>
        <v>0.97</v>
      </c>
      <c r="AD64" s="48">
        <f t="shared" si="25"/>
        <v>10.24</v>
      </c>
      <c r="AE64" s="48">
        <f t="shared" si="26"/>
        <v>9.9328000000000003</v>
      </c>
      <c r="AF64" s="46">
        <f t="shared" si="27"/>
        <v>120</v>
      </c>
      <c r="AG64" s="47"/>
      <c r="AH64" s="127" t="s">
        <v>3448</v>
      </c>
      <c r="AI64" s="127" t="s">
        <v>3449</v>
      </c>
    </row>
    <row r="65" spans="1:35" s="16" customFormat="1" ht="27.75">
      <c r="A65" s="36">
        <v>58</v>
      </c>
      <c r="B65" s="37" t="s">
        <v>2939</v>
      </c>
      <c r="C65" s="37" t="s">
        <v>3424</v>
      </c>
      <c r="D65" s="45" t="s">
        <v>2940</v>
      </c>
      <c r="E65" s="38">
        <v>30</v>
      </c>
      <c r="F65" s="48">
        <v>10.23</v>
      </c>
      <c r="G65" s="46">
        <v>30</v>
      </c>
      <c r="H65" s="48" t="s">
        <v>3373</v>
      </c>
      <c r="I65" s="48">
        <v>10.66</v>
      </c>
      <c r="J65" s="46">
        <v>30</v>
      </c>
      <c r="K65" s="46" t="s">
        <v>3373</v>
      </c>
      <c r="L65" s="84">
        <f t="shared" si="14"/>
        <v>10.445</v>
      </c>
      <c r="M65" s="38">
        <f t="shared" si="15"/>
        <v>60</v>
      </c>
      <c r="N65" s="38">
        <f t="shared" si="16"/>
        <v>2</v>
      </c>
      <c r="O65" s="38">
        <f t="shared" si="17"/>
        <v>0</v>
      </c>
      <c r="P65" s="48">
        <v>10.029999999999999</v>
      </c>
      <c r="Q65" s="46">
        <v>30</v>
      </c>
      <c r="R65" s="46" t="s">
        <v>3373</v>
      </c>
      <c r="S65" s="48">
        <v>11.02</v>
      </c>
      <c r="T65" s="46">
        <v>30</v>
      </c>
      <c r="U65" s="46" t="s">
        <v>3372</v>
      </c>
      <c r="V65" s="48">
        <f t="shared" si="18"/>
        <v>10.524999999999999</v>
      </c>
      <c r="W65" s="46">
        <f t="shared" si="19"/>
        <v>60</v>
      </c>
      <c r="X65" s="46">
        <f t="shared" si="20"/>
        <v>1</v>
      </c>
      <c r="Y65" s="46">
        <f t="shared" si="21"/>
        <v>0</v>
      </c>
      <c r="Z65" s="46">
        <f t="shared" si="22"/>
        <v>3</v>
      </c>
      <c r="AA65" s="46">
        <f t="shared" si="23"/>
        <v>0</v>
      </c>
      <c r="AB65" s="46">
        <f t="shared" si="24"/>
        <v>3</v>
      </c>
      <c r="AC65" s="48">
        <f>IF(AB65=0,0.93,IF(AB65=1,0.92,IF(AB65=2,0.91,IF(AB65=3,0.9,IF(AB65=4,0.89,IF(AB65=5,0.88,IF(AB65=6,0.87)))))))</f>
        <v>0.9</v>
      </c>
      <c r="AD65" s="48">
        <f t="shared" si="25"/>
        <v>10.484999999999999</v>
      </c>
      <c r="AE65" s="48">
        <f t="shared" si="26"/>
        <v>9.4365000000000006</v>
      </c>
      <c r="AF65" s="46">
        <f t="shared" si="27"/>
        <v>120</v>
      </c>
      <c r="AG65" s="47"/>
      <c r="AH65" s="127" t="s">
        <v>3448</v>
      </c>
      <c r="AI65" s="127" t="s">
        <v>3449</v>
      </c>
    </row>
    <row r="66" spans="1:35" s="16" customFormat="1" ht="27.75">
      <c r="A66" s="43">
        <v>59</v>
      </c>
      <c r="B66" s="37" t="s">
        <v>2941</v>
      </c>
      <c r="C66" s="37" t="s">
        <v>769</v>
      </c>
      <c r="D66" s="38" t="s">
        <v>2942</v>
      </c>
      <c r="E66" s="38">
        <v>30</v>
      </c>
      <c r="F66" s="48">
        <v>11.65</v>
      </c>
      <c r="G66" s="46">
        <v>30</v>
      </c>
      <c r="H66" s="48" t="s">
        <v>3372</v>
      </c>
      <c r="I66" s="48">
        <v>14.35</v>
      </c>
      <c r="J66" s="46">
        <v>30</v>
      </c>
      <c r="K66" s="46" t="s">
        <v>3372</v>
      </c>
      <c r="L66" s="84">
        <f t="shared" si="14"/>
        <v>13</v>
      </c>
      <c r="M66" s="38">
        <f t="shared" si="15"/>
        <v>60</v>
      </c>
      <c r="N66" s="38">
        <f t="shared" si="16"/>
        <v>0</v>
      </c>
      <c r="O66" s="38">
        <f t="shared" si="17"/>
        <v>0</v>
      </c>
      <c r="P66" s="48">
        <v>13.52</v>
      </c>
      <c r="Q66" s="46">
        <v>30</v>
      </c>
      <c r="R66" s="46" t="s">
        <v>3372</v>
      </c>
      <c r="S66" s="48">
        <v>15.06</v>
      </c>
      <c r="T66" s="46">
        <v>30</v>
      </c>
      <c r="U66" s="46" t="s">
        <v>3372</v>
      </c>
      <c r="V66" s="48">
        <f t="shared" si="18"/>
        <v>14.29</v>
      </c>
      <c r="W66" s="46">
        <f t="shared" si="19"/>
        <v>60</v>
      </c>
      <c r="X66" s="46">
        <f t="shared" si="20"/>
        <v>0</v>
      </c>
      <c r="Y66" s="46">
        <f t="shared" si="21"/>
        <v>0</v>
      </c>
      <c r="Z66" s="46">
        <f t="shared" si="22"/>
        <v>0</v>
      </c>
      <c r="AA66" s="46">
        <f t="shared" si="23"/>
        <v>0</v>
      </c>
      <c r="AB66" s="46">
        <f t="shared" si="24"/>
        <v>0</v>
      </c>
      <c r="AC66" s="48">
        <f>IF(AB66=0,1,IF(AB66=1,0.99,IF(AB66=2,0.98,IF(AB66=3,0.97,IF(AB66=4,0.96,IF(AB66=5,0.95,IF(AB66=6,0.94)))))))</f>
        <v>1</v>
      </c>
      <c r="AD66" s="48">
        <f t="shared" si="25"/>
        <v>13.645</v>
      </c>
      <c r="AE66" s="48">
        <f t="shared" si="26"/>
        <v>13.645</v>
      </c>
      <c r="AF66" s="46">
        <f t="shared" si="27"/>
        <v>120</v>
      </c>
      <c r="AG66" s="47"/>
      <c r="AH66" s="127" t="s">
        <v>3449</v>
      </c>
      <c r="AI66" s="127" t="s">
        <v>3448</v>
      </c>
    </row>
    <row r="67" spans="1:35" s="16" customFormat="1" ht="27.75">
      <c r="A67" s="43">
        <v>60</v>
      </c>
      <c r="B67" s="44" t="s">
        <v>2943</v>
      </c>
      <c r="C67" s="44" t="s">
        <v>2495</v>
      </c>
      <c r="D67" s="45" t="s">
        <v>2944</v>
      </c>
      <c r="E67" s="38">
        <v>30</v>
      </c>
      <c r="F67" s="48">
        <v>10.66</v>
      </c>
      <c r="G67" s="46">
        <v>30</v>
      </c>
      <c r="H67" s="48" t="s">
        <v>3373</v>
      </c>
      <c r="I67" s="48">
        <v>9.4</v>
      </c>
      <c r="J67" s="46">
        <v>20</v>
      </c>
      <c r="K67" s="46" t="s">
        <v>3373</v>
      </c>
      <c r="L67" s="84">
        <f t="shared" si="14"/>
        <v>10.030000000000001</v>
      </c>
      <c r="M67" s="38">
        <f t="shared" si="15"/>
        <v>60</v>
      </c>
      <c r="N67" s="38">
        <f t="shared" si="16"/>
        <v>2</v>
      </c>
      <c r="O67" s="38">
        <f t="shared" si="17"/>
        <v>1</v>
      </c>
      <c r="P67" s="48">
        <v>9.07</v>
      </c>
      <c r="Q67" s="46">
        <v>11</v>
      </c>
      <c r="R67" s="46" t="s">
        <v>3373</v>
      </c>
      <c r="S67" s="48">
        <v>10.16</v>
      </c>
      <c r="T67" s="46">
        <v>30</v>
      </c>
      <c r="U67" s="46" t="s">
        <v>3373</v>
      </c>
      <c r="V67" s="48">
        <f t="shared" si="18"/>
        <v>9.6150000000000002</v>
      </c>
      <c r="W67" s="46">
        <f t="shared" si="19"/>
        <v>41</v>
      </c>
      <c r="X67" s="46">
        <f t="shared" si="20"/>
        <v>2</v>
      </c>
      <c r="Y67" s="46">
        <f t="shared" si="21"/>
        <v>1</v>
      </c>
      <c r="Z67" s="46">
        <f t="shared" si="22"/>
        <v>4</v>
      </c>
      <c r="AA67" s="46">
        <f t="shared" si="23"/>
        <v>2</v>
      </c>
      <c r="AB67" s="46">
        <f t="shared" si="24"/>
        <v>6</v>
      </c>
      <c r="AC67" s="48">
        <f>IF(AB67=0,0.93,IF(AB67=1,0.92,IF(AB67=2,0.91,IF(AB67=3,0.9,IF(AB67=4,0.89,IF(AB67=5,0.88,IF(AB67=6,0.87)))))))</f>
        <v>0.87</v>
      </c>
      <c r="AD67" s="48">
        <f t="shared" si="25"/>
        <v>9.8225000000000016</v>
      </c>
      <c r="AE67" s="48">
        <f t="shared" si="26"/>
        <v>8.5455750000000013</v>
      </c>
      <c r="AF67" s="46">
        <f t="shared" si="27"/>
        <v>101</v>
      </c>
      <c r="AG67" s="47"/>
      <c r="AH67" s="127" t="s">
        <v>3448</v>
      </c>
      <c r="AI67" s="127" t="s">
        <v>3449</v>
      </c>
    </row>
    <row r="68" spans="1:35" s="16" customFormat="1" ht="27.75">
      <c r="A68" s="36">
        <v>61</v>
      </c>
      <c r="B68" s="53" t="s">
        <v>2945</v>
      </c>
      <c r="C68" s="53" t="s">
        <v>2946</v>
      </c>
      <c r="D68" s="54" t="s">
        <v>2947</v>
      </c>
      <c r="E68" s="38">
        <v>30</v>
      </c>
      <c r="F68" s="48">
        <v>10</v>
      </c>
      <c r="G68" s="46">
        <v>30</v>
      </c>
      <c r="H68" s="48" t="s">
        <v>3373</v>
      </c>
      <c r="I68" s="48">
        <v>10</v>
      </c>
      <c r="J68" s="46">
        <v>30</v>
      </c>
      <c r="K68" s="46" t="s">
        <v>3373</v>
      </c>
      <c r="L68" s="84">
        <f t="shared" si="14"/>
        <v>10</v>
      </c>
      <c r="M68" s="38">
        <f t="shared" si="15"/>
        <v>60</v>
      </c>
      <c r="N68" s="38">
        <f t="shared" si="16"/>
        <v>2</v>
      </c>
      <c r="O68" s="38">
        <f t="shared" si="17"/>
        <v>0</v>
      </c>
      <c r="P68" s="48">
        <v>10.24</v>
      </c>
      <c r="Q68" s="46">
        <v>30</v>
      </c>
      <c r="R68" s="46" t="s">
        <v>3372</v>
      </c>
      <c r="S68" s="48">
        <v>10.83</v>
      </c>
      <c r="T68" s="46">
        <v>30</v>
      </c>
      <c r="U68" s="46" t="s">
        <v>3372</v>
      </c>
      <c r="V68" s="48">
        <f t="shared" si="18"/>
        <v>10.535</v>
      </c>
      <c r="W68" s="46">
        <f t="shared" si="19"/>
        <v>60</v>
      </c>
      <c r="X68" s="46">
        <f t="shared" si="20"/>
        <v>0</v>
      </c>
      <c r="Y68" s="46">
        <f t="shared" si="21"/>
        <v>0</v>
      </c>
      <c r="Z68" s="46">
        <f t="shared" si="22"/>
        <v>2</v>
      </c>
      <c r="AA68" s="46">
        <f t="shared" si="23"/>
        <v>0</v>
      </c>
      <c r="AB68" s="46">
        <f t="shared" si="24"/>
        <v>2</v>
      </c>
      <c r="AC68" s="48">
        <f>IF(AB68=0,0.86,IF(AB68=1,0.85,IF(AB68=2,0.84,IF(AB68=3,0.83,IF(AB68=4,0.82,IF(AB68=5,0.81,IF(AB68=6,0.8)))))))</f>
        <v>0.84</v>
      </c>
      <c r="AD68" s="48">
        <f t="shared" si="25"/>
        <v>10.2675</v>
      </c>
      <c r="AE68" s="48">
        <f t="shared" si="26"/>
        <v>8.6246999999999989</v>
      </c>
      <c r="AF68" s="46">
        <f t="shared" si="27"/>
        <v>120</v>
      </c>
      <c r="AG68" s="47"/>
      <c r="AH68" s="127" t="s">
        <v>3448</v>
      </c>
      <c r="AI68" s="127" t="s">
        <v>3449</v>
      </c>
    </row>
    <row r="69" spans="1:35" s="16" customFormat="1" ht="27.75">
      <c r="A69" s="43">
        <v>62</v>
      </c>
      <c r="B69" s="37" t="s">
        <v>2948</v>
      </c>
      <c r="C69" s="37" t="s">
        <v>1081</v>
      </c>
      <c r="D69" s="45" t="s">
        <v>2949</v>
      </c>
      <c r="E69" s="38">
        <v>30</v>
      </c>
      <c r="F69" s="48">
        <v>10.66</v>
      </c>
      <c r="G69" s="46">
        <v>30</v>
      </c>
      <c r="H69" s="48" t="s">
        <v>3373</v>
      </c>
      <c r="I69" s="48">
        <v>9.75</v>
      </c>
      <c r="J69" s="46">
        <v>24</v>
      </c>
      <c r="K69" s="46" t="s">
        <v>3373</v>
      </c>
      <c r="L69" s="84">
        <f t="shared" si="14"/>
        <v>10.205</v>
      </c>
      <c r="M69" s="38">
        <f t="shared" si="15"/>
        <v>60</v>
      </c>
      <c r="N69" s="38">
        <f t="shared" si="16"/>
        <v>2</v>
      </c>
      <c r="O69" s="38">
        <f t="shared" si="17"/>
        <v>1</v>
      </c>
      <c r="P69" s="48">
        <v>9.33</v>
      </c>
      <c r="Q69" s="46">
        <v>16</v>
      </c>
      <c r="R69" s="46" t="s">
        <v>3373</v>
      </c>
      <c r="S69" s="48">
        <v>12.89</v>
      </c>
      <c r="T69" s="46">
        <v>30</v>
      </c>
      <c r="U69" s="46" t="s">
        <v>3372</v>
      </c>
      <c r="V69" s="48">
        <f t="shared" si="18"/>
        <v>11.11</v>
      </c>
      <c r="W69" s="46">
        <f t="shared" si="19"/>
        <v>60</v>
      </c>
      <c r="X69" s="46">
        <f t="shared" si="20"/>
        <v>1</v>
      </c>
      <c r="Y69" s="46">
        <f t="shared" si="21"/>
        <v>1</v>
      </c>
      <c r="Z69" s="46">
        <f t="shared" si="22"/>
        <v>3</v>
      </c>
      <c r="AA69" s="46">
        <f t="shared" si="23"/>
        <v>2</v>
      </c>
      <c r="AB69" s="46">
        <f t="shared" si="24"/>
        <v>5</v>
      </c>
      <c r="AC69" s="48">
        <f>IF(AB69=0,0.93,IF(AB69=1,0.92,IF(AB69=2,0.91,IF(AB69=3,0.9,IF(AB69=4,0.89,IF(AB69=5,0.88,IF(AB69=6,0.87)))))))</f>
        <v>0.88</v>
      </c>
      <c r="AD69" s="48">
        <f t="shared" si="25"/>
        <v>10.657499999999999</v>
      </c>
      <c r="AE69" s="48">
        <f t="shared" si="26"/>
        <v>9.3785999999999987</v>
      </c>
      <c r="AF69" s="46">
        <f t="shared" si="27"/>
        <v>120</v>
      </c>
      <c r="AG69" s="47"/>
      <c r="AH69" s="127" t="s">
        <v>3448</v>
      </c>
      <c r="AI69" s="127" t="s">
        <v>3449</v>
      </c>
    </row>
    <row r="70" spans="1:35" s="16" customFormat="1" ht="27.75">
      <c r="A70" s="43">
        <v>63</v>
      </c>
      <c r="B70" s="37" t="s">
        <v>2950</v>
      </c>
      <c r="C70" s="37" t="s">
        <v>2951</v>
      </c>
      <c r="D70" s="45" t="s">
        <v>2952</v>
      </c>
      <c r="E70" s="38">
        <v>30</v>
      </c>
      <c r="F70" s="48">
        <v>11</v>
      </c>
      <c r="G70" s="46">
        <v>30</v>
      </c>
      <c r="H70" s="48" t="s">
        <v>3372</v>
      </c>
      <c r="I70" s="48">
        <v>10.210000000000001</v>
      </c>
      <c r="J70" s="46">
        <v>30</v>
      </c>
      <c r="K70" s="46" t="s">
        <v>3373</v>
      </c>
      <c r="L70" s="84">
        <f t="shared" si="14"/>
        <v>10.605</v>
      </c>
      <c r="M70" s="38">
        <f t="shared" si="15"/>
        <v>60</v>
      </c>
      <c r="N70" s="38">
        <f t="shared" si="16"/>
        <v>1</v>
      </c>
      <c r="O70" s="38">
        <f t="shared" si="17"/>
        <v>0</v>
      </c>
      <c r="P70" s="48">
        <v>9.61</v>
      </c>
      <c r="Q70" s="46">
        <v>16</v>
      </c>
      <c r="R70" s="46" t="s">
        <v>3373</v>
      </c>
      <c r="S70" s="48">
        <v>14.66</v>
      </c>
      <c r="T70" s="46">
        <v>30</v>
      </c>
      <c r="U70" s="46" t="s">
        <v>3372</v>
      </c>
      <c r="V70" s="48">
        <f t="shared" si="18"/>
        <v>12.135</v>
      </c>
      <c r="W70" s="46">
        <f t="shared" si="19"/>
        <v>60</v>
      </c>
      <c r="X70" s="46">
        <f t="shared" si="20"/>
        <v>1</v>
      </c>
      <c r="Y70" s="46">
        <f t="shared" si="21"/>
        <v>1</v>
      </c>
      <c r="Z70" s="46">
        <f t="shared" si="22"/>
        <v>2</v>
      </c>
      <c r="AA70" s="46">
        <f t="shared" si="23"/>
        <v>1</v>
      </c>
      <c r="AB70" s="46">
        <f t="shared" si="24"/>
        <v>3</v>
      </c>
      <c r="AC70" s="48">
        <f>IF(AB70=0,0.86,IF(AB70=1,0.85,IF(AB70=2,0.84,IF(AB70=3,0.83,IF(AB70=4,0.82,IF(AB70=5,0.81,IF(AB70=6,0.8)))))))</f>
        <v>0.83</v>
      </c>
      <c r="AD70" s="48">
        <f t="shared" si="25"/>
        <v>11.370000000000001</v>
      </c>
      <c r="AE70" s="48">
        <f t="shared" si="26"/>
        <v>9.4371000000000009</v>
      </c>
      <c r="AF70" s="46">
        <f t="shared" si="27"/>
        <v>120</v>
      </c>
      <c r="AG70" s="47"/>
      <c r="AH70" s="127" t="s">
        <v>3449</v>
      </c>
      <c r="AI70" s="127" t="s">
        <v>3448</v>
      </c>
    </row>
    <row r="71" spans="1:35" s="16" customFormat="1" ht="27.75">
      <c r="A71" s="36">
        <v>64</v>
      </c>
      <c r="B71" s="44" t="s">
        <v>2953</v>
      </c>
      <c r="C71" s="44" t="s">
        <v>2954</v>
      </c>
      <c r="D71" s="45" t="s">
        <v>2955</v>
      </c>
      <c r="E71" s="38">
        <v>30</v>
      </c>
      <c r="F71" s="48">
        <v>10</v>
      </c>
      <c r="G71" s="46">
        <v>30</v>
      </c>
      <c r="H71" s="48" t="s">
        <v>3373</v>
      </c>
      <c r="I71" s="48">
        <v>10</v>
      </c>
      <c r="J71" s="46">
        <v>30</v>
      </c>
      <c r="K71" s="46" t="s">
        <v>3373</v>
      </c>
      <c r="L71" s="84">
        <f t="shared" si="14"/>
        <v>10</v>
      </c>
      <c r="M71" s="38">
        <f t="shared" si="15"/>
        <v>60</v>
      </c>
      <c r="N71" s="38">
        <f t="shared" si="16"/>
        <v>2</v>
      </c>
      <c r="O71" s="38">
        <f t="shared" si="17"/>
        <v>0</v>
      </c>
      <c r="P71" s="48">
        <v>8.11</v>
      </c>
      <c r="Q71" s="46">
        <v>10</v>
      </c>
      <c r="R71" s="46" t="s">
        <v>3373</v>
      </c>
      <c r="S71" s="48">
        <v>10.87</v>
      </c>
      <c r="T71" s="46">
        <v>30</v>
      </c>
      <c r="U71" s="46" t="s">
        <v>3372</v>
      </c>
      <c r="V71" s="48">
        <f t="shared" si="18"/>
        <v>9.4899999999999984</v>
      </c>
      <c r="W71" s="46">
        <f t="shared" si="19"/>
        <v>40</v>
      </c>
      <c r="X71" s="46">
        <f t="shared" si="20"/>
        <v>1</v>
      </c>
      <c r="Y71" s="46">
        <f t="shared" si="21"/>
        <v>1</v>
      </c>
      <c r="Z71" s="46">
        <f t="shared" si="22"/>
        <v>3</v>
      </c>
      <c r="AA71" s="46">
        <f t="shared" si="23"/>
        <v>1</v>
      </c>
      <c r="AB71" s="46">
        <f t="shared" si="24"/>
        <v>4</v>
      </c>
      <c r="AC71" s="48">
        <f>IF(AB71=0,0.93,IF(AB71=1,0.92,IF(AB71=2,0.91,IF(AB71=3,0.9,IF(AB71=4,0.89,IF(AB71=5,0.88,IF(AB71=6,0.87)))))))</f>
        <v>0.89</v>
      </c>
      <c r="AD71" s="48">
        <f t="shared" si="25"/>
        <v>9.7449999999999992</v>
      </c>
      <c r="AE71" s="48">
        <f t="shared" si="26"/>
        <v>8.6730499999999999</v>
      </c>
      <c r="AF71" s="46">
        <f t="shared" si="27"/>
        <v>100</v>
      </c>
      <c r="AG71" s="47"/>
      <c r="AH71" s="127" t="s">
        <v>3448</v>
      </c>
      <c r="AI71" s="127" t="s">
        <v>3449</v>
      </c>
    </row>
    <row r="72" spans="1:35" s="16" customFormat="1" ht="27.75">
      <c r="A72" s="43">
        <v>65</v>
      </c>
      <c r="B72" s="51" t="s">
        <v>2956</v>
      </c>
      <c r="C72" s="51" t="s">
        <v>2957</v>
      </c>
      <c r="D72" s="45" t="s">
        <v>2958</v>
      </c>
      <c r="E72" s="38">
        <v>30</v>
      </c>
      <c r="F72" s="48">
        <v>10.54</v>
      </c>
      <c r="G72" s="46">
        <v>30</v>
      </c>
      <c r="H72" s="48" t="s">
        <v>3372</v>
      </c>
      <c r="I72" s="48">
        <v>11.41</v>
      </c>
      <c r="J72" s="46">
        <v>30</v>
      </c>
      <c r="K72" s="46" t="s">
        <v>3373</v>
      </c>
      <c r="L72" s="84">
        <f t="shared" ref="L72:L103" si="28">(F72+I72)/2</f>
        <v>10.975</v>
      </c>
      <c r="M72" s="38">
        <f t="shared" ref="M72:M103" si="29">IF(L72&gt;=10,60,G72+J72)</f>
        <v>60</v>
      </c>
      <c r="N72" s="38">
        <f t="shared" ref="N72:N103" si="30">IF(H72="ACC",0,1)+IF(K72="ACC",0,1)</f>
        <v>1</v>
      </c>
      <c r="O72" s="38">
        <f t="shared" ref="O72:O103" si="31">IF(F72&lt;10,1,(IF(I72&lt;10,1,0)))</f>
        <v>0</v>
      </c>
      <c r="P72" s="48">
        <v>9.84</v>
      </c>
      <c r="Q72" s="46">
        <v>18</v>
      </c>
      <c r="R72" s="46" t="s">
        <v>3373</v>
      </c>
      <c r="S72" s="48">
        <v>12.79</v>
      </c>
      <c r="T72" s="46">
        <v>30</v>
      </c>
      <c r="U72" s="46" t="s">
        <v>3372</v>
      </c>
      <c r="V72" s="48">
        <f t="shared" ref="V72:V103" si="32">(P72+S72)/2</f>
        <v>11.315</v>
      </c>
      <c r="W72" s="46">
        <f t="shared" ref="W72:W103" si="33">IF(V72&gt;=10,60,Q72+T72)</f>
        <v>60</v>
      </c>
      <c r="X72" s="46">
        <f t="shared" ref="X72:X103" si="34">IF(R72="ACC",0,1)+IF(U72="ACC",0,1)</f>
        <v>1</v>
      </c>
      <c r="Y72" s="46">
        <f t="shared" ref="Y72:Y103" si="35">IF(P72&lt;10,1,(IF(S72&lt;10,1,0)))</f>
        <v>1</v>
      </c>
      <c r="Z72" s="46">
        <f t="shared" ref="Z72:Z103" si="36">N72+X72</f>
        <v>2</v>
      </c>
      <c r="AA72" s="46">
        <f t="shared" ref="AA72:AA103" si="37">O72+Y72</f>
        <v>1</v>
      </c>
      <c r="AB72" s="46">
        <f t="shared" ref="AB72:AB103" si="38">Z72+AA72</f>
        <v>3</v>
      </c>
      <c r="AC72" s="48">
        <f>IF(AB72=0,1,IF(AB72=1,0.99,IF(AB72=2,0.98,IF(AB72=3,0.97,IF(AB72=4,0.96,IF(AB72=5,0.95,IF(AB72=6,0.94)))))))</f>
        <v>0.97</v>
      </c>
      <c r="AD72" s="48">
        <f t="shared" ref="AD72:AD103" si="39">AVERAGE(L72,V72)</f>
        <v>11.145</v>
      </c>
      <c r="AE72" s="48">
        <f t="shared" ref="AE72:AE103" si="40">AC72*AD72</f>
        <v>10.810649999999999</v>
      </c>
      <c r="AF72" s="46">
        <f t="shared" ref="AF72:AF103" si="41">M72+W72</f>
        <v>120</v>
      </c>
      <c r="AG72" s="47"/>
      <c r="AH72" s="127" t="s">
        <v>3448</v>
      </c>
      <c r="AI72" s="127" t="s">
        <v>3449</v>
      </c>
    </row>
    <row r="73" spans="1:35" s="16" customFormat="1" ht="27.75">
      <c r="A73" s="43">
        <v>66</v>
      </c>
      <c r="B73" s="44" t="s">
        <v>2959</v>
      </c>
      <c r="C73" s="44" t="s">
        <v>116</v>
      </c>
      <c r="D73" s="45" t="s">
        <v>2960</v>
      </c>
      <c r="E73" s="38">
        <v>30</v>
      </c>
      <c r="F73" s="48">
        <v>10.47</v>
      </c>
      <c r="G73" s="46">
        <v>30</v>
      </c>
      <c r="H73" s="48" t="s">
        <v>3373</v>
      </c>
      <c r="I73" s="48">
        <v>9.5299999999999994</v>
      </c>
      <c r="J73" s="46">
        <v>17</v>
      </c>
      <c r="K73" s="46" t="s">
        <v>3373</v>
      </c>
      <c r="L73" s="84">
        <f t="shared" si="28"/>
        <v>10</v>
      </c>
      <c r="M73" s="38">
        <f t="shared" si="29"/>
        <v>60</v>
      </c>
      <c r="N73" s="38">
        <f t="shared" si="30"/>
        <v>2</v>
      </c>
      <c r="O73" s="38">
        <f t="shared" si="31"/>
        <v>1</v>
      </c>
      <c r="P73" s="48">
        <v>8.85</v>
      </c>
      <c r="Q73" s="46">
        <v>5</v>
      </c>
      <c r="R73" s="46" t="s">
        <v>3373</v>
      </c>
      <c r="S73" s="48">
        <v>10.050000000000001</v>
      </c>
      <c r="T73" s="46">
        <v>30</v>
      </c>
      <c r="U73" s="46" t="s">
        <v>3372</v>
      </c>
      <c r="V73" s="48">
        <f t="shared" si="32"/>
        <v>9.4499999999999993</v>
      </c>
      <c r="W73" s="46">
        <f t="shared" si="33"/>
        <v>35</v>
      </c>
      <c r="X73" s="46">
        <f t="shared" si="34"/>
        <v>1</v>
      </c>
      <c r="Y73" s="46">
        <f t="shared" si="35"/>
        <v>1</v>
      </c>
      <c r="Z73" s="46">
        <f t="shared" si="36"/>
        <v>3</v>
      </c>
      <c r="AA73" s="46">
        <f t="shared" si="37"/>
        <v>2</v>
      </c>
      <c r="AB73" s="46">
        <f t="shared" si="38"/>
        <v>5</v>
      </c>
      <c r="AC73" s="48">
        <f>IF(AB73=0,0.93,IF(AB73=1,0.92,IF(AB73=2,0.91,IF(AB73=3,0.9,IF(AB73=4,0.89,IF(AB73=5,0.88,IF(AB73=6,0.87)))))))</f>
        <v>0.88</v>
      </c>
      <c r="AD73" s="48">
        <f t="shared" si="39"/>
        <v>9.7249999999999996</v>
      </c>
      <c r="AE73" s="48">
        <f t="shared" si="40"/>
        <v>8.5579999999999998</v>
      </c>
      <c r="AF73" s="46">
        <f t="shared" si="41"/>
        <v>95</v>
      </c>
      <c r="AG73" s="47"/>
      <c r="AH73" s="127" t="s">
        <v>3448</v>
      </c>
      <c r="AI73" s="127" t="s">
        <v>3449</v>
      </c>
    </row>
    <row r="74" spans="1:35" s="16" customFormat="1" ht="27.75">
      <c r="A74" s="36">
        <v>67</v>
      </c>
      <c r="B74" s="37" t="s">
        <v>2961</v>
      </c>
      <c r="C74" s="37" t="s">
        <v>2962</v>
      </c>
      <c r="D74" s="38" t="s">
        <v>2963</v>
      </c>
      <c r="E74" s="38">
        <v>30</v>
      </c>
      <c r="F74" s="48">
        <v>10</v>
      </c>
      <c r="G74" s="46">
        <v>30</v>
      </c>
      <c r="H74" s="48" t="s">
        <v>3373</v>
      </c>
      <c r="I74" s="48">
        <v>10.44</v>
      </c>
      <c r="J74" s="46">
        <v>30</v>
      </c>
      <c r="K74" s="46" t="s">
        <v>3372</v>
      </c>
      <c r="L74" s="84">
        <f t="shared" si="28"/>
        <v>10.219999999999999</v>
      </c>
      <c r="M74" s="38">
        <f t="shared" si="29"/>
        <v>60</v>
      </c>
      <c r="N74" s="38">
        <f t="shared" si="30"/>
        <v>1</v>
      </c>
      <c r="O74" s="38">
        <f t="shared" si="31"/>
        <v>0</v>
      </c>
      <c r="P74" s="48">
        <v>11.1</v>
      </c>
      <c r="Q74" s="46">
        <v>30</v>
      </c>
      <c r="R74" s="46" t="s">
        <v>3372</v>
      </c>
      <c r="S74" s="48">
        <v>12.73</v>
      </c>
      <c r="T74" s="46">
        <v>30</v>
      </c>
      <c r="U74" s="46" t="s">
        <v>3372</v>
      </c>
      <c r="V74" s="48">
        <f t="shared" si="32"/>
        <v>11.914999999999999</v>
      </c>
      <c r="W74" s="46">
        <f t="shared" si="33"/>
        <v>60</v>
      </c>
      <c r="X74" s="46">
        <f t="shared" si="34"/>
        <v>0</v>
      </c>
      <c r="Y74" s="46">
        <f t="shared" si="35"/>
        <v>0</v>
      </c>
      <c r="Z74" s="46">
        <f t="shared" si="36"/>
        <v>1</v>
      </c>
      <c r="AA74" s="46">
        <f t="shared" si="37"/>
        <v>0</v>
      </c>
      <c r="AB74" s="46">
        <f t="shared" si="38"/>
        <v>1</v>
      </c>
      <c r="AC74" s="48">
        <f>IF(AB74=0,0.93,IF(AB74=1,0.92,IF(AB74=2,0.91,IF(AB74=3,0.9,IF(AB74=4,0.89,IF(AB74=5,0.88,IF(AB74=6,0.87)))))))</f>
        <v>0.92</v>
      </c>
      <c r="AD74" s="48">
        <f t="shared" si="39"/>
        <v>11.067499999999999</v>
      </c>
      <c r="AE74" s="48">
        <f t="shared" si="40"/>
        <v>10.1821</v>
      </c>
      <c r="AF74" s="46">
        <f t="shared" si="41"/>
        <v>120</v>
      </c>
      <c r="AG74" s="47"/>
      <c r="AH74" s="127" t="s">
        <v>3448</v>
      </c>
      <c r="AI74" s="127" t="s">
        <v>3449</v>
      </c>
    </row>
    <row r="75" spans="1:35" s="16" customFormat="1" ht="26.25">
      <c r="A75" s="43">
        <v>68</v>
      </c>
      <c r="B75" s="55" t="s">
        <v>2964</v>
      </c>
      <c r="C75" s="53" t="s">
        <v>2965</v>
      </c>
      <c r="D75" s="54" t="s">
        <v>2966</v>
      </c>
      <c r="E75" s="38">
        <v>30</v>
      </c>
      <c r="F75" s="48" t="s">
        <v>3509</v>
      </c>
      <c r="G75" s="46" t="s">
        <v>3509</v>
      </c>
      <c r="H75" s="48" t="s">
        <v>3509</v>
      </c>
      <c r="I75" s="48">
        <v>10.130000000000001</v>
      </c>
      <c r="J75" s="46">
        <v>30</v>
      </c>
      <c r="K75" s="46" t="s">
        <v>3373</v>
      </c>
      <c r="L75" s="84" t="e">
        <f t="shared" si="28"/>
        <v>#VALUE!</v>
      </c>
      <c r="M75" s="38" t="e">
        <f t="shared" si="29"/>
        <v>#VALUE!</v>
      </c>
      <c r="N75" s="38">
        <f t="shared" si="30"/>
        <v>2</v>
      </c>
      <c r="O75" s="38">
        <f t="shared" si="31"/>
        <v>0</v>
      </c>
      <c r="P75" s="48" t="s">
        <v>3509</v>
      </c>
      <c r="Q75" s="46" t="s">
        <v>3509</v>
      </c>
      <c r="R75" s="46" t="s">
        <v>3509</v>
      </c>
      <c r="S75" s="48">
        <v>1.22</v>
      </c>
      <c r="T75" s="46">
        <v>2</v>
      </c>
      <c r="U75" s="46" t="s">
        <v>3373</v>
      </c>
      <c r="V75" s="48" t="e">
        <f t="shared" si="32"/>
        <v>#VALUE!</v>
      </c>
      <c r="W75" s="46" t="e">
        <f t="shared" si="33"/>
        <v>#VALUE!</v>
      </c>
      <c r="X75" s="46">
        <f t="shared" si="34"/>
        <v>2</v>
      </c>
      <c r="Y75" s="46">
        <f t="shared" si="35"/>
        <v>1</v>
      </c>
      <c r="Z75" s="46">
        <f t="shared" si="36"/>
        <v>4</v>
      </c>
      <c r="AA75" s="46">
        <f t="shared" si="37"/>
        <v>1</v>
      </c>
      <c r="AB75" s="46">
        <f t="shared" si="38"/>
        <v>5</v>
      </c>
      <c r="AC75" s="48">
        <f>IF(AB75=0,0.86,IF(AB75=1,0.85,IF(AB75=2,0.84,IF(AB75=3,0.83,IF(AB75=4,0.82,IF(AB75=5,0.81,IF(AB75=6,0.8)))))))</f>
        <v>0.81</v>
      </c>
      <c r="AD75" s="48" t="e">
        <f t="shared" si="39"/>
        <v>#VALUE!</v>
      </c>
      <c r="AE75" s="48" t="e">
        <f t="shared" si="40"/>
        <v>#VALUE!</v>
      </c>
      <c r="AF75" s="46" t="e">
        <f t="shared" si="41"/>
        <v>#VALUE!</v>
      </c>
      <c r="AG75" s="47"/>
      <c r="AH75" s="20"/>
      <c r="AI75" s="20"/>
    </row>
    <row r="76" spans="1:35" s="16" customFormat="1" ht="27.75">
      <c r="A76" s="43">
        <v>69</v>
      </c>
      <c r="B76" s="37" t="s">
        <v>2967</v>
      </c>
      <c r="C76" s="37" t="s">
        <v>1686</v>
      </c>
      <c r="D76" s="45" t="s">
        <v>2968</v>
      </c>
      <c r="E76" s="38">
        <v>30</v>
      </c>
      <c r="F76" s="48">
        <v>10</v>
      </c>
      <c r="G76" s="46">
        <v>30</v>
      </c>
      <c r="H76" s="48" t="s">
        <v>3373</v>
      </c>
      <c r="I76" s="48">
        <v>8.8699999999999992</v>
      </c>
      <c r="J76" s="46">
        <v>18</v>
      </c>
      <c r="K76" s="46" t="s">
        <v>3373</v>
      </c>
      <c r="L76" s="84">
        <f t="shared" si="28"/>
        <v>9.4349999999999987</v>
      </c>
      <c r="M76" s="38">
        <f t="shared" si="29"/>
        <v>48</v>
      </c>
      <c r="N76" s="38">
        <f t="shared" si="30"/>
        <v>2</v>
      </c>
      <c r="O76" s="38">
        <f t="shared" si="31"/>
        <v>1</v>
      </c>
      <c r="P76" s="48">
        <v>10.19</v>
      </c>
      <c r="Q76" s="46">
        <v>30</v>
      </c>
      <c r="R76" s="46" t="s">
        <v>3373</v>
      </c>
      <c r="S76" s="48">
        <v>12.26</v>
      </c>
      <c r="T76" s="46">
        <v>30</v>
      </c>
      <c r="U76" s="46" t="s">
        <v>3373</v>
      </c>
      <c r="V76" s="48">
        <f t="shared" si="32"/>
        <v>11.225</v>
      </c>
      <c r="W76" s="46">
        <f t="shared" si="33"/>
        <v>60</v>
      </c>
      <c r="X76" s="46">
        <f t="shared" si="34"/>
        <v>2</v>
      </c>
      <c r="Y76" s="46">
        <f t="shared" si="35"/>
        <v>0</v>
      </c>
      <c r="Z76" s="46">
        <f t="shared" si="36"/>
        <v>4</v>
      </c>
      <c r="AA76" s="46">
        <f t="shared" si="37"/>
        <v>1</v>
      </c>
      <c r="AB76" s="46">
        <f t="shared" si="38"/>
        <v>5</v>
      </c>
      <c r="AC76" s="48">
        <f>IF(AB76=0,0.79,IF(AB76=1,0.78,IF(AB76=2,0.77,IF(AB76=3,0.76,IF(AB76=4,0.75,IF(AB76=5,0.74,IF(AB76=6,0.73)))))))</f>
        <v>0.74</v>
      </c>
      <c r="AD76" s="48">
        <f t="shared" si="39"/>
        <v>10.329999999999998</v>
      </c>
      <c r="AE76" s="48">
        <f t="shared" si="40"/>
        <v>7.6441999999999988</v>
      </c>
      <c r="AF76" s="46">
        <f t="shared" si="41"/>
        <v>108</v>
      </c>
      <c r="AG76" s="47"/>
      <c r="AH76" s="127" t="s">
        <v>3448</v>
      </c>
      <c r="AI76" s="127" t="s">
        <v>3449</v>
      </c>
    </row>
    <row r="77" spans="1:35" s="16" customFormat="1" ht="27.75">
      <c r="A77" s="36">
        <v>70</v>
      </c>
      <c r="B77" s="44" t="s">
        <v>2969</v>
      </c>
      <c r="C77" s="44" t="s">
        <v>227</v>
      </c>
      <c r="D77" s="45" t="s">
        <v>2970</v>
      </c>
      <c r="E77" s="38">
        <v>31</v>
      </c>
      <c r="F77" s="48">
        <v>11.9</v>
      </c>
      <c r="G77" s="46">
        <v>30</v>
      </c>
      <c r="H77" s="48" t="s">
        <v>3372</v>
      </c>
      <c r="I77" s="48">
        <v>10.63</v>
      </c>
      <c r="J77" s="46">
        <v>30</v>
      </c>
      <c r="K77" s="46" t="s">
        <v>3372</v>
      </c>
      <c r="L77" s="84">
        <f t="shared" si="28"/>
        <v>11.265000000000001</v>
      </c>
      <c r="M77" s="38">
        <f t="shared" si="29"/>
        <v>60</v>
      </c>
      <c r="N77" s="38">
        <f t="shared" si="30"/>
        <v>0</v>
      </c>
      <c r="O77" s="38">
        <f t="shared" si="31"/>
        <v>0</v>
      </c>
      <c r="P77" s="48">
        <v>11.17</v>
      </c>
      <c r="Q77" s="46">
        <v>30</v>
      </c>
      <c r="R77" s="46" t="s">
        <v>3372</v>
      </c>
      <c r="S77" s="48">
        <v>11.44</v>
      </c>
      <c r="T77" s="46">
        <v>30</v>
      </c>
      <c r="U77" s="46" t="s">
        <v>3372</v>
      </c>
      <c r="V77" s="48">
        <f t="shared" si="32"/>
        <v>11.305</v>
      </c>
      <c r="W77" s="46">
        <f t="shared" si="33"/>
        <v>60</v>
      </c>
      <c r="X77" s="46">
        <f t="shared" si="34"/>
        <v>0</v>
      </c>
      <c r="Y77" s="46">
        <f t="shared" si="35"/>
        <v>0</v>
      </c>
      <c r="Z77" s="46">
        <f t="shared" si="36"/>
        <v>0</v>
      </c>
      <c r="AA77" s="46">
        <f t="shared" si="37"/>
        <v>0</v>
      </c>
      <c r="AB77" s="46">
        <f t="shared" si="38"/>
        <v>0</v>
      </c>
      <c r="AC77" s="48">
        <f>IF(AB77=0,1,IF(AB77=1,0.99,IF(AB77=2,0.98,IF(AB77=3,0.97,IF(AB77=4,0.96,IF(AB77=5,0.95,IF(AB77=6,0.94)))))))</f>
        <v>1</v>
      </c>
      <c r="AD77" s="48">
        <f t="shared" si="39"/>
        <v>11.285</v>
      </c>
      <c r="AE77" s="48">
        <f t="shared" si="40"/>
        <v>11.285</v>
      </c>
      <c r="AF77" s="46">
        <f t="shared" si="41"/>
        <v>120</v>
      </c>
      <c r="AG77" s="47"/>
      <c r="AH77" s="127" t="s">
        <v>3448</v>
      </c>
      <c r="AI77" s="127" t="s">
        <v>3449</v>
      </c>
    </row>
    <row r="78" spans="1:35" s="16" customFormat="1" ht="27.75">
      <c r="A78" s="43">
        <v>71</v>
      </c>
      <c r="B78" s="44" t="s">
        <v>2971</v>
      </c>
      <c r="C78" s="44" t="s">
        <v>1271</v>
      </c>
      <c r="D78" s="45" t="s">
        <v>2972</v>
      </c>
      <c r="E78" s="38">
        <v>31</v>
      </c>
      <c r="F78" s="48">
        <v>11.61</v>
      </c>
      <c r="G78" s="46">
        <v>30</v>
      </c>
      <c r="H78" s="48" t="s">
        <v>3373</v>
      </c>
      <c r="I78" s="48">
        <v>8.93</v>
      </c>
      <c r="J78" s="46">
        <v>7</v>
      </c>
      <c r="K78" s="46" t="s">
        <v>3373</v>
      </c>
      <c r="L78" s="84">
        <f t="shared" si="28"/>
        <v>10.27</v>
      </c>
      <c r="M78" s="38">
        <f t="shared" si="29"/>
        <v>60</v>
      </c>
      <c r="N78" s="38">
        <f t="shared" si="30"/>
        <v>2</v>
      </c>
      <c r="O78" s="38">
        <f t="shared" si="31"/>
        <v>1</v>
      </c>
      <c r="P78" s="48">
        <v>8.4700000000000006</v>
      </c>
      <c r="Q78" s="46">
        <v>16</v>
      </c>
      <c r="R78" s="46" t="s">
        <v>3373</v>
      </c>
      <c r="S78" s="48">
        <v>12.36</v>
      </c>
      <c r="T78" s="46">
        <v>30</v>
      </c>
      <c r="U78" s="46" t="s">
        <v>3373</v>
      </c>
      <c r="V78" s="48">
        <f t="shared" si="32"/>
        <v>10.414999999999999</v>
      </c>
      <c r="W78" s="46">
        <f t="shared" si="33"/>
        <v>60</v>
      </c>
      <c r="X78" s="46">
        <f t="shared" si="34"/>
        <v>2</v>
      </c>
      <c r="Y78" s="46">
        <f t="shared" si="35"/>
        <v>1</v>
      </c>
      <c r="Z78" s="46">
        <f t="shared" si="36"/>
        <v>4</v>
      </c>
      <c r="AA78" s="46">
        <f t="shared" si="37"/>
        <v>2</v>
      </c>
      <c r="AB78" s="46">
        <f t="shared" si="38"/>
        <v>6</v>
      </c>
      <c r="AC78" s="48">
        <f>IF(AB78=0,0.93,IF(AB78=1,0.92,IF(AB78=2,0.91,IF(AB78=3,0.9,IF(AB78=4,0.89,IF(AB78=5,0.88,IF(AB78=6,0.87)))))))</f>
        <v>0.87</v>
      </c>
      <c r="AD78" s="48">
        <f t="shared" si="39"/>
        <v>10.342499999999999</v>
      </c>
      <c r="AE78" s="48">
        <f t="shared" si="40"/>
        <v>8.9979750000000003</v>
      </c>
      <c r="AF78" s="46">
        <f t="shared" si="41"/>
        <v>120</v>
      </c>
      <c r="AG78" s="47"/>
      <c r="AH78" s="127" t="s">
        <v>3448</v>
      </c>
      <c r="AI78" s="127" t="s">
        <v>3449</v>
      </c>
    </row>
    <row r="79" spans="1:35" s="16" customFormat="1" ht="27.75">
      <c r="A79" s="43">
        <v>72</v>
      </c>
      <c r="B79" s="37" t="s">
        <v>2973</v>
      </c>
      <c r="C79" s="37" t="s">
        <v>2974</v>
      </c>
      <c r="D79" s="45" t="s">
        <v>2975</v>
      </c>
      <c r="E79" s="38">
        <v>31</v>
      </c>
      <c r="F79" s="48">
        <v>12.68</v>
      </c>
      <c r="G79" s="46">
        <v>30</v>
      </c>
      <c r="H79" s="48" t="s">
        <v>3372</v>
      </c>
      <c r="I79" s="48">
        <v>9.4600000000000009</v>
      </c>
      <c r="J79" s="46">
        <v>24</v>
      </c>
      <c r="K79" s="46" t="s">
        <v>3372</v>
      </c>
      <c r="L79" s="84">
        <f t="shared" si="28"/>
        <v>11.07</v>
      </c>
      <c r="M79" s="38">
        <f t="shared" si="29"/>
        <v>60</v>
      </c>
      <c r="N79" s="38">
        <f t="shared" si="30"/>
        <v>0</v>
      </c>
      <c r="O79" s="38">
        <f t="shared" si="31"/>
        <v>1</v>
      </c>
      <c r="P79" s="48">
        <v>10.039999999999999</v>
      </c>
      <c r="Q79" s="46">
        <v>30</v>
      </c>
      <c r="R79" s="46" t="s">
        <v>3373</v>
      </c>
      <c r="S79" s="48">
        <v>12.04</v>
      </c>
      <c r="T79" s="46">
        <v>30</v>
      </c>
      <c r="U79" s="46" t="s">
        <v>3372</v>
      </c>
      <c r="V79" s="48">
        <f t="shared" si="32"/>
        <v>11.04</v>
      </c>
      <c r="W79" s="46">
        <f t="shared" si="33"/>
        <v>60</v>
      </c>
      <c r="X79" s="46">
        <f t="shared" si="34"/>
        <v>1</v>
      </c>
      <c r="Y79" s="46">
        <f t="shared" si="35"/>
        <v>0</v>
      </c>
      <c r="Z79" s="46">
        <f t="shared" si="36"/>
        <v>1</v>
      </c>
      <c r="AA79" s="46">
        <f t="shared" si="37"/>
        <v>1</v>
      </c>
      <c r="AB79" s="46">
        <f t="shared" si="38"/>
        <v>2</v>
      </c>
      <c r="AC79" s="48">
        <f>IF(AB79=0,0.93,IF(AB79=1,0.92,IF(AB79=2,0.91,IF(AB79=3,0.9,IF(AB79=4,0.89,IF(AB79=5,0.88,IF(AB79=6,0.87)))))))</f>
        <v>0.91</v>
      </c>
      <c r="AD79" s="48">
        <f t="shared" si="39"/>
        <v>11.055</v>
      </c>
      <c r="AE79" s="48">
        <f t="shared" si="40"/>
        <v>10.06005</v>
      </c>
      <c r="AF79" s="46">
        <f t="shared" si="41"/>
        <v>120</v>
      </c>
      <c r="AG79" s="47"/>
      <c r="AH79" s="127" t="s">
        <v>3448</v>
      </c>
      <c r="AI79" s="127" t="s">
        <v>3449</v>
      </c>
    </row>
    <row r="80" spans="1:35" s="16" customFormat="1" ht="27.75">
      <c r="A80" s="36">
        <v>73</v>
      </c>
      <c r="B80" s="44" t="s">
        <v>2976</v>
      </c>
      <c r="C80" s="44" t="s">
        <v>2977</v>
      </c>
      <c r="D80" s="45" t="s">
        <v>2978</v>
      </c>
      <c r="E80" s="38">
        <v>31</v>
      </c>
      <c r="F80" s="48">
        <v>12.78</v>
      </c>
      <c r="G80" s="46">
        <v>30</v>
      </c>
      <c r="H80" s="48" t="s">
        <v>3372</v>
      </c>
      <c r="I80" s="48">
        <v>7.73</v>
      </c>
      <c r="J80" s="46">
        <v>13</v>
      </c>
      <c r="K80" s="46" t="s">
        <v>3372</v>
      </c>
      <c r="L80" s="84">
        <f t="shared" si="28"/>
        <v>10.254999999999999</v>
      </c>
      <c r="M80" s="38">
        <f t="shared" si="29"/>
        <v>60</v>
      </c>
      <c r="N80" s="38">
        <f t="shared" si="30"/>
        <v>0</v>
      </c>
      <c r="O80" s="38">
        <f t="shared" si="31"/>
        <v>1</v>
      </c>
      <c r="P80" s="48">
        <v>11.54</v>
      </c>
      <c r="Q80" s="46">
        <v>30</v>
      </c>
      <c r="R80" s="46" t="s">
        <v>3372</v>
      </c>
      <c r="S80" s="48">
        <v>12.95</v>
      </c>
      <c r="T80" s="46">
        <v>30</v>
      </c>
      <c r="U80" s="46" t="s">
        <v>3372</v>
      </c>
      <c r="V80" s="48">
        <f t="shared" si="32"/>
        <v>12.244999999999999</v>
      </c>
      <c r="W80" s="46">
        <f t="shared" si="33"/>
        <v>60</v>
      </c>
      <c r="X80" s="46">
        <f t="shared" si="34"/>
        <v>0</v>
      </c>
      <c r="Y80" s="46">
        <f t="shared" si="35"/>
        <v>0</v>
      </c>
      <c r="Z80" s="46">
        <f t="shared" si="36"/>
        <v>0</v>
      </c>
      <c r="AA80" s="46">
        <f t="shared" si="37"/>
        <v>1</v>
      </c>
      <c r="AB80" s="46">
        <f t="shared" si="38"/>
        <v>1</v>
      </c>
      <c r="AC80" s="48">
        <f>IF(AB80=0,1,IF(AB80=1,0.99,IF(AB80=2,0.98,IF(AB80=3,0.97,IF(AB80=4,0.96,IF(AB80=5,0.95,IF(AB80=6,0.94)))))))</f>
        <v>0.99</v>
      </c>
      <c r="AD80" s="48">
        <f t="shared" si="39"/>
        <v>11.25</v>
      </c>
      <c r="AE80" s="48">
        <f t="shared" si="40"/>
        <v>11.137499999999999</v>
      </c>
      <c r="AF80" s="46">
        <f t="shared" si="41"/>
        <v>120</v>
      </c>
      <c r="AG80" s="47"/>
      <c r="AH80" s="127" t="s">
        <v>3448</v>
      </c>
      <c r="AI80" s="127" t="s">
        <v>3449</v>
      </c>
    </row>
    <row r="81" spans="1:35" s="16" customFormat="1" ht="26.25">
      <c r="A81" s="43">
        <v>74</v>
      </c>
      <c r="B81" s="37" t="s">
        <v>2979</v>
      </c>
      <c r="C81" s="37" t="s">
        <v>1081</v>
      </c>
      <c r="D81" s="45" t="s">
        <v>2980</v>
      </c>
      <c r="E81" s="38">
        <v>31</v>
      </c>
      <c r="F81" s="48">
        <v>10.6</v>
      </c>
      <c r="G81" s="46">
        <v>30</v>
      </c>
      <c r="H81" s="48" t="s">
        <v>3372</v>
      </c>
      <c r="I81" s="48">
        <v>10.26</v>
      </c>
      <c r="J81" s="46">
        <v>30</v>
      </c>
      <c r="K81" s="46" t="s">
        <v>3373</v>
      </c>
      <c r="L81" s="84">
        <f t="shared" si="28"/>
        <v>10.43</v>
      </c>
      <c r="M81" s="38">
        <f t="shared" si="29"/>
        <v>60</v>
      </c>
      <c r="N81" s="38">
        <f t="shared" si="30"/>
        <v>1</v>
      </c>
      <c r="O81" s="38">
        <f t="shared" si="31"/>
        <v>0</v>
      </c>
      <c r="P81" s="48">
        <v>9.3699999999999992</v>
      </c>
      <c r="Q81" s="46">
        <v>18</v>
      </c>
      <c r="R81" s="46" t="s">
        <v>3373</v>
      </c>
      <c r="S81" s="48">
        <v>10.63</v>
      </c>
      <c r="T81" s="46">
        <v>30</v>
      </c>
      <c r="U81" s="46" t="s">
        <v>3373</v>
      </c>
      <c r="V81" s="48">
        <f t="shared" si="32"/>
        <v>10</v>
      </c>
      <c r="W81" s="46">
        <f t="shared" si="33"/>
        <v>60</v>
      </c>
      <c r="X81" s="46">
        <f t="shared" si="34"/>
        <v>2</v>
      </c>
      <c r="Y81" s="46">
        <f t="shared" si="35"/>
        <v>1</v>
      </c>
      <c r="Z81" s="46">
        <f t="shared" si="36"/>
        <v>3</v>
      </c>
      <c r="AA81" s="46">
        <f t="shared" si="37"/>
        <v>1</v>
      </c>
      <c r="AB81" s="46">
        <f t="shared" si="38"/>
        <v>4</v>
      </c>
      <c r="AC81" s="48">
        <f>IF(AB81=0,0.86,IF(AB81=1,0.85,IF(AB81=2,0.84,IF(AB81=3,0.83,IF(AB81=4,0.82,IF(AB81=5,0.81,IF(AB81=6,0.8)))))))</f>
        <v>0.82</v>
      </c>
      <c r="AD81" s="48">
        <f t="shared" si="39"/>
        <v>10.215</v>
      </c>
      <c r="AE81" s="48">
        <f t="shared" si="40"/>
        <v>8.3762999999999987</v>
      </c>
      <c r="AF81" s="46">
        <f t="shared" si="41"/>
        <v>120</v>
      </c>
      <c r="AG81" s="47"/>
      <c r="AH81" s="20"/>
      <c r="AI81" s="20"/>
    </row>
    <row r="82" spans="1:35" s="16" customFormat="1" ht="27.75">
      <c r="A82" s="43">
        <v>75</v>
      </c>
      <c r="B82" s="44" t="s">
        <v>2981</v>
      </c>
      <c r="C82" s="44" t="s">
        <v>2982</v>
      </c>
      <c r="D82" s="45" t="s">
        <v>2983</v>
      </c>
      <c r="E82" s="38">
        <v>31</v>
      </c>
      <c r="F82" s="48">
        <v>10.23</v>
      </c>
      <c r="G82" s="46">
        <v>30</v>
      </c>
      <c r="H82" s="48" t="s">
        <v>3373</v>
      </c>
      <c r="I82" s="48">
        <v>9.77</v>
      </c>
      <c r="J82" s="46">
        <v>18</v>
      </c>
      <c r="K82" s="46" t="s">
        <v>3373</v>
      </c>
      <c r="L82" s="84">
        <f t="shared" si="28"/>
        <v>10</v>
      </c>
      <c r="M82" s="38">
        <f t="shared" si="29"/>
        <v>60</v>
      </c>
      <c r="N82" s="38">
        <f t="shared" si="30"/>
        <v>2</v>
      </c>
      <c r="O82" s="38">
        <f t="shared" si="31"/>
        <v>1</v>
      </c>
      <c r="P82" s="48">
        <v>10.6</v>
      </c>
      <c r="Q82" s="46">
        <v>30</v>
      </c>
      <c r="R82" s="46" t="s">
        <v>3373</v>
      </c>
      <c r="S82" s="48">
        <v>12.42</v>
      </c>
      <c r="T82" s="46">
        <v>30</v>
      </c>
      <c r="U82" s="46" t="s">
        <v>3372</v>
      </c>
      <c r="V82" s="48">
        <f t="shared" si="32"/>
        <v>11.51</v>
      </c>
      <c r="W82" s="46">
        <f t="shared" si="33"/>
        <v>60</v>
      </c>
      <c r="X82" s="46">
        <f t="shared" si="34"/>
        <v>1</v>
      </c>
      <c r="Y82" s="46">
        <f t="shared" si="35"/>
        <v>0</v>
      </c>
      <c r="Z82" s="46">
        <f t="shared" si="36"/>
        <v>3</v>
      </c>
      <c r="AA82" s="46">
        <f t="shared" si="37"/>
        <v>1</v>
      </c>
      <c r="AB82" s="46">
        <f t="shared" si="38"/>
        <v>4</v>
      </c>
      <c r="AC82" s="48">
        <f>IF(AB82=0,1,IF(AB82=1,0.99,IF(AB82=2,0.98,IF(AB82=3,0.97,IF(AB82=4,0.96,IF(AB82=5,0.95,IF(AB82=6,0.94)))))))</f>
        <v>0.96</v>
      </c>
      <c r="AD82" s="48">
        <f t="shared" si="39"/>
        <v>10.754999999999999</v>
      </c>
      <c r="AE82" s="48">
        <f t="shared" si="40"/>
        <v>10.324799999999998</v>
      </c>
      <c r="AF82" s="46">
        <f t="shared" si="41"/>
        <v>120</v>
      </c>
      <c r="AG82" s="47"/>
      <c r="AH82" s="127" t="s">
        <v>3449</v>
      </c>
      <c r="AI82" s="127" t="s">
        <v>3448</v>
      </c>
    </row>
    <row r="83" spans="1:35" s="16" customFormat="1" ht="27.75">
      <c r="A83" s="36">
        <v>76</v>
      </c>
      <c r="B83" s="44" t="s">
        <v>735</v>
      </c>
      <c r="C83" s="44" t="s">
        <v>1454</v>
      </c>
      <c r="D83" s="45" t="s">
        <v>2984</v>
      </c>
      <c r="E83" s="38">
        <v>31</v>
      </c>
      <c r="F83" s="48" t="s">
        <v>3509</v>
      </c>
      <c r="G83" s="46" t="s">
        <v>3509</v>
      </c>
      <c r="H83" s="48" t="s">
        <v>3509</v>
      </c>
      <c r="I83" s="48">
        <v>10</v>
      </c>
      <c r="J83" s="46">
        <v>30</v>
      </c>
      <c r="K83" s="46" t="s">
        <v>3373</v>
      </c>
      <c r="L83" s="84" t="e">
        <f t="shared" si="28"/>
        <v>#VALUE!</v>
      </c>
      <c r="M83" s="38" t="e">
        <f t="shared" si="29"/>
        <v>#VALUE!</v>
      </c>
      <c r="N83" s="38">
        <f t="shared" si="30"/>
        <v>2</v>
      </c>
      <c r="O83" s="38">
        <f t="shared" si="31"/>
        <v>0</v>
      </c>
      <c r="P83" s="48">
        <v>9.83</v>
      </c>
      <c r="Q83" s="46">
        <v>16</v>
      </c>
      <c r="R83" s="46" t="s">
        <v>3373</v>
      </c>
      <c r="S83" s="48">
        <v>11.09</v>
      </c>
      <c r="T83" s="46">
        <v>30</v>
      </c>
      <c r="U83" s="46" t="s">
        <v>3372</v>
      </c>
      <c r="V83" s="48">
        <f t="shared" si="32"/>
        <v>10.46</v>
      </c>
      <c r="W83" s="46">
        <f t="shared" si="33"/>
        <v>60</v>
      </c>
      <c r="X83" s="46">
        <f t="shared" si="34"/>
        <v>1</v>
      </c>
      <c r="Y83" s="46">
        <f t="shared" si="35"/>
        <v>1</v>
      </c>
      <c r="Z83" s="46">
        <f t="shared" si="36"/>
        <v>3</v>
      </c>
      <c r="AA83" s="46">
        <f t="shared" si="37"/>
        <v>1</v>
      </c>
      <c r="AB83" s="46">
        <f t="shared" si="38"/>
        <v>4</v>
      </c>
      <c r="AC83" s="48">
        <f>IF(AB83=0,1,IF(AB83=1,0.99,IF(AB83=2,0.98,IF(AB83=3,0.97,IF(AB83=4,0.96,IF(AB83=5,0.95,IF(AB83=6,0.94)))))))</f>
        <v>0.96</v>
      </c>
      <c r="AD83" s="48" t="e">
        <f t="shared" si="39"/>
        <v>#VALUE!</v>
      </c>
      <c r="AE83" s="48" t="e">
        <f t="shared" si="40"/>
        <v>#VALUE!</v>
      </c>
      <c r="AF83" s="46" t="e">
        <f t="shared" si="41"/>
        <v>#VALUE!</v>
      </c>
      <c r="AG83" s="47"/>
      <c r="AH83" s="127" t="s">
        <v>3448</v>
      </c>
      <c r="AI83" s="127" t="s">
        <v>3449</v>
      </c>
    </row>
    <row r="84" spans="1:35" s="16" customFormat="1" ht="27.75">
      <c r="A84" s="43">
        <v>77</v>
      </c>
      <c r="B84" s="37" t="s">
        <v>2985</v>
      </c>
      <c r="C84" s="37" t="s">
        <v>2986</v>
      </c>
      <c r="D84" s="45" t="s">
        <v>2987</v>
      </c>
      <c r="E84" s="38">
        <v>31</v>
      </c>
      <c r="F84" s="48">
        <v>11.08</v>
      </c>
      <c r="G84" s="46">
        <v>30</v>
      </c>
      <c r="H84" s="48" t="s">
        <v>3372</v>
      </c>
      <c r="I84" s="48">
        <v>8.92</v>
      </c>
      <c r="J84" s="46">
        <v>19</v>
      </c>
      <c r="K84" s="46" t="s">
        <v>3373</v>
      </c>
      <c r="L84" s="84">
        <f t="shared" si="28"/>
        <v>10</v>
      </c>
      <c r="M84" s="38">
        <f t="shared" si="29"/>
        <v>60</v>
      </c>
      <c r="N84" s="38">
        <f t="shared" si="30"/>
        <v>1</v>
      </c>
      <c r="O84" s="38">
        <f t="shared" si="31"/>
        <v>1</v>
      </c>
      <c r="P84" s="48">
        <v>8.0299999999999994</v>
      </c>
      <c r="Q84" s="46">
        <v>15</v>
      </c>
      <c r="R84" s="46" t="s">
        <v>3373</v>
      </c>
      <c r="S84" s="48">
        <v>11.52</v>
      </c>
      <c r="T84" s="46">
        <v>30</v>
      </c>
      <c r="U84" s="46" t="s">
        <v>3372</v>
      </c>
      <c r="V84" s="48">
        <f t="shared" si="32"/>
        <v>9.7749999999999986</v>
      </c>
      <c r="W84" s="46">
        <f t="shared" si="33"/>
        <v>45</v>
      </c>
      <c r="X84" s="46">
        <f t="shared" si="34"/>
        <v>1</v>
      </c>
      <c r="Y84" s="46">
        <f t="shared" si="35"/>
        <v>1</v>
      </c>
      <c r="Z84" s="46">
        <f t="shared" si="36"/>
        <v>2</v>
      </c>
      <c r="AA84" s="46">
        <f t="shared" si="37"/>
        <v>2</v>
      </c>
      <c r="AB84" s="46">
        <f t="shared" si="38"/>
        <v>4</v>
      </c>
      <c r="AC84" s="48">
        <f>IF(AB84=0,0.93,IF(AB84=1,0.92,IF(AB84=2,0.91,IF(AB84=3,0.9,IF(AB84=4,0.89,IF(AB84=5,0.88,IF(AB84=6,0.87)))))))</f>
        <v>0.89</v>
      </c>
      <c r="AD84" s="48">
        <f t="shared" si="39"/>
        <v>9.8874999999999993</v>
      </c>
      <c r="AE84" s="48">
        <f t="shared" si="40"/>
        <v>8.7998750000000001</v>
      </c>
      <c r="AF84" s="46">
        <f t="shared" si="41"/>
        <v>105</v>
      </c>
      <c r="AG84" s="47"/>
      <c r="AH84" s="127" t="s">
        <v>3448</v>
      </c>
      <c r="AI84" s="127" t="s">
        <v>3449</v>
      </c>
    </row>
    <row r="85" spans="1:35" s="16" customFormat="1" ht="27.75">
      <c r="A85" s="43">
        <v>78</v>
      </c>
      <c r="B85" s="133" t="s">
        <v>2988</v>
      </c>
      <c r="C85" s="51" t="s">
        <v>2989</v>
      </c>
      <c r="D85" s="43" t="s">
        <v>2990</v>
      </c>
      <c r="E85" s="38">
        <v>31</v>
      </c>
      <c r="F85" s="48">
        <v>9.9499999999999993</v>
      </c>
      <c r="G85" s="46">
        <v>24</v>
      </c>
      <c r="H85" s="48" t="s">
        <v>3372</v>
      </c>
      <c r="I85" s="48">
        <v>10.050000000000001</v>
      </c>
      <c r="J85" s="46">
        <v>30</v>
      </c>
      <c r="K85" s="46" t="s">
        <v>3373</v>
      </c>
      <c r="L85" s="84">
        <f t="shared" si="28"/>
        <v>10</v>
      </c>
      <c r="M85" s="38">
        <f t="shared" si="29"/>
        <v>60</v>
      </c>
      <c r="N85" s="38">
        <f t="shared" si="30"/>
        <v>1</v>
      </c>
      <c r="O85" s="38">
        <f t="shared" si="31"/>
        <v>1</v>
      </c>
      <c r="P85" s="48">
        <v>9.64</v>
      </c>
      <c r="Q85" s="46">
        <v>16</v>
      </c>
      <c r="R85" s="46" t="s">
        <v>3373</v>
      </c>
      <c r="S85" s="48">
        <v>10.46</v>
      </c>
      <c r="T85" s="46">
        <v>30</v>
      </c>
      <c r="U85" s="46" t="s">
        <v>3372</v>
      </c>
      <c r="V85" s="48">
        <f t="shared" si="32"/>
        <v>10.050000000000001</v>
      </c>
      <c r="W85" s="46">
        <f t="shared" si="33"/>
        <v>60</v>
      </c>
      <c r="X85" s="46">
        <f t="shared" si="34"/>
        <v>1</v>
      </c>
      <c r="Y85" s="46">
        <f t="shared" si="35"/>
        <v>1</v>
      </c>
      <c r="Z85" s="46">
        <f t="shared" si="36"/>
        <v>2</v>
      </c>
      <c r="AA85" s="46">
        <f t="shared" si="37"/>
        <v>2</v>
      </c>
      <c r="AB85" s="46">
        <f t="shared" si="38"/>
        <v>4</v>
      </c>
      <c r="AC85" s="48">
        <f>IF(AB85=0,1,IF(AB85=1,0.99,IF(AB85=2,0.98,IF(AB85=3,0.97,IF(AB85=4,0.96,IF(AB85=5,0.95,IF(AB85=6,0.94)))))))</f>
        <v>0.96</v>
      </c>
      <c r="AD85" s="48">
        <f t="shared" si="39"/>
        <v>10.025</v>
      </c>
      <c r="AE85" s="48">
        <f t="shared" si="40"/>
        <v>9.6240000000000006</v>
      </c>
      <c r="AF85" s="46">
        <f t="shared" si="41"/>
        <v>120</v>
      </c>
      <c r="AG85" s="47"/>
      <c r="AH85" s="127" t="s">
        <v>3448</v>
      </c>
      <c r="AI85" s="127" t="s">
        <v>3449</v>
      </c>
    </row>
    <row r="86" spans="1:35" s="16" customFormat="1" ht="27.75">
      <c r="A86" s="36">
        <v>79</v>
      </c>
      <c r="B86" s="37" t="s">
        <v>2991</v>
      </c>
      <c r="C86" s="37" t="s">
        <v>2724</v>
      </c>
      <c r="D86" s="45" t="s">
        <v>2992</v>
      </c>
      <c r="E86" s="38">
        <v>31</v>
      </c>
      <c r="F86" s="48">
        <v>12.38</v>
      </c>
      <c r="G86" s="46">
        <v>30</v>
      </c>
      <c r="H86" s="48" t="s">
        <v>3372</v>
      </c>
      <c r="I86" s="48">
        <v>5.92</v>
      </c>
      <c r="J86" s="46">
        <v>16</v>
      </c>
      <c r="K86" s="46" t="s">
        <v>3372</v>
      </c>
      <c r="L86" s="84">
        <f t="shared" si="28"/>
        <v>9.15</v>
      </c>
      <c r="M86" s="38">
        <f t="shared" si="29"/>
        <v>46</v>
      </c>
      <c r="N86" s="38">
        <f t="shared" si="30"/>
        <v>0</v>
      </c>
      <c r="O86" s="38">
        <f t="shared" si="31"/>
        <v>1</v>
      </c>
      <c r="P86" s="48">
        <v>11</v>
      </c>
      <c r="Q86" s="46">
        <v>30</v>
      </c>
      <c r="R86" s="46" t="s">
        <v>3373</v>
      </c>
      <c r="S86" s="48">
        <v>12.6</v>
      </c>
      <c r="T86" s="46">
        <v>30</v>
      </c>
      <c r="U86" s="46" t="s">
        <v>3372</v>
      </c>
      <c r="V86" s="48">
        <f t="shared" si="32"/>
        <v>11.8</v>
      </c>
      <c r="W86" s="46">
        <f t="shared" si="33"/>
        <v>60</v>
      </c>
      <c r="X86" s="46">
        <f t="shared" si="34"/>
        <v>1</v>
      </c>
      <c r="Y86" s="46">
        <f t="shared" si="35"/>
        <v>0</v>
      </c>
      <c r="Z86" s="46">
        <f t="shared" si="36"/>
        <v>1</v>
      </c>
      <c r="AA86" s="46">
        <f t="shared" si="37"/>
        <v>1</v>
      </c>
      <c r="AB86" s="46">
        <f t="shared" si="38"/>
        <v>2</v>
      </c>
      <c r="AC86" s="48">
        <f>IF(AB86=0,0.93,IF(AB86=1,0.92,IF(AB86=2,0.91,IF(AB86=3,0.9,IF(AB86=4,0.89,IF(AB86=5,0.88,IF(AB86=6,0.87)))))))</f>
        <v>0.91</v>
      </c>
      <c r="AD86" s="48">
        <f t="shared" si="39"/>
        <v>10.475000000000001</v>
      </c>
      <c r="AE86" s="48">
        <f t="shared" si="40"/>
        <v>9.5322500000000012</v>
      </c>
      <c r="AF86" s="46">
        <f t="shared" si="41"/>
        <v>106</v>
      </c>
      <c r="AG86" s="47"/>
      <c r="AH86" s="127" t="s">
        <v>3448</v>
      </c>
      <c r="AI86" s="127" t="s">
        <v>3449</v>
      </c>
    </row>
    <row r="87" spans="1:35" s="16" customFormat="1" ht="27.75">
      <c r="A87" s="43">
        <v>80</v>
      </c>
      <c r="B87" s="37" t="s">
        <v>2993</v>
      </c>
      <c r="C87" s="37" t="s">
        <v>2994</v>
      </c>
      <c r="D87" s="38" t="s">
        <v>2995</v>
      </c>
      <c r="E87" s="38">
        <v>31</v>
      </c>
      <c r="F87" s="48">
        <v>9.73</v>
      </c>
      <c r="G87" s="46">
        <v>18</v>
      </c>
      <c r="H87" s="48" t="s">
        <v>3372</v>
      </c>
      <c r="I87" s="48">
        <v>10.27</v>
      </c>
      <c r="J87" s="46">
        <v>30</v>
      </c>
      <c r="K87" s="46" t="s">
        <v>3373</v>
      </c>
      <c r="L87" s="84">
        <f t="shared" si="28"/>
        <v>10</v>
      </c>
      <c r="M87" s="38">
        <f t="shared" si="29"/>
        <v>60</v>
      </c>
      <c r="N87" s="38">
        <f t="shared" si="30"/>
        <v>1</v>
      </c>
      <c r="O87" s="38">
        <f t="shared" si="31"/>
        <v>1</v>
      </c>
      <c r="P87" s="48">
        <v>8.6</v>
      </c>
      <c r="Q87" s="46">
        <v>16</v>
      </c>
      <c r="R87" s="46" t="s">
        <v>3373</v>
      </c>
      <c r="S87" s="48">
        <v>10.02</v>
      </c>
      <c r="T87" s="46">
        <v>30</v>
      </c>
      <c r="U87" s="46" t="s">
        <v>3372</v>
      </c>
      <c r="V87" s="48">
        <f t="shared" si="32"/>
        <v>9.3099999999999987</v>
      </c>
      <c r="W87" s="46">
        <f t="shared" si="33"/>
        <v>46</v>
      </c>
      <c r="X87" s="46">
        <f t="shared" si="34"/>
        <v>1</v>
      </c>
      <c r="Y87" s="46">
        <f t="shared" si="35"/>
        <v>1</v>
      </c>
      <c r="Z87" s="46">
        <f t="shared" si="36"/>
        <v>2</v>
      </c>
      <c r="AA87" s="46">
        <f t="shared" si="37"/>
        <v>2</v>
      </c>
      <c r="AB87" s="46">
        <f t="shared" si="38"/>
        <v>4</v>
      </c>
      <c r="AC87" s="48">
        <f>IF(AB87=0,1,IF(AB87=1,0.99,IF(AB87=2,0.98,IF(AB87=3,0.97,IF(AB87=4,0.96,IF(AB87=5,0.95,IF(AB87=6,0.94)))))))</f>
        <v>0.96</v>
      </c>
      <c r="AD87" s="48">
        <f t="shared" si="39"/>
        <v>9.6549999999999994</v>
      </c>
      <c r="AE87" s="48">
        <f t="shared" si="40"/>
        <v>9.2687999999999988</v>
      </c>
      <c r="AF87" s="46">
        <f t="shared" si="41"/>
        <v>106</v>
      </c>
      <c r="AG87" s="47"/>
      <c r="AH87" s="127" t="s">
        <v>3448</v>
      </c>
      <c r="AI87" s="127" t="s">
        <v>3449</v>
      </c>
    </row>
    <row r="88" spans="1:35" s="16" customFormat="1" ht="27.75">
      <c r="A88" s="43">
        <v>81</v>
      </c>
      <c r="B88" s="37" t="s">
        <v>2996</v>
      </c>
      <c r="C88" s="37" t="s">
        <v>2997</v>
      </c>
      <c r="D88" s="38" t="s">
        <v>2998</v>
      </c>
      <c r="E88" s="38">
        <v>31</v>
      </c>
      <c r="F88" s="48">
        <v>15.09</v>
      </c>
      <c r="G88" s="46">
        <v>30</v>
      </c>
      <c r="H88" s="48" t="s">
        <v>3372</v>
      </c>
      <c r="I88" s="48">
        <v>15.25</v>
      </c>
      <c r="J88" s="46">
        <v>30</v>
      </c>
      <c r="K88" s="46" t="s">
        <v>3372</v>
      </c>
      <c r="L88" s="84">
        <f t="shared" si="28"/>
        <v>15.17</v>
      </c>
      <c r="M88" s="38">
        <f t="shared" si="29"/>
        <v>60</v>
      </c>
      <c r="N88" s="38">
        <f t="shared" si="30"/>
        <v>0</v>
      </c>
      <c r="O88" s="38">
        <f t="shared" si="31"/>
        <v>0</v>
      </c>
      <c r="P88" s="48">
        <v>16.75</v>
      </c>
      <c r="Q88" s="46">
        <v>30</v>
      </c>
      <c r="R88" s="46" t="s">
        <v>3372</v>
      </c>
      <c r="S88" s="48">
        <v>17.170000000000002</v>
      </c>
      <c r="T88" s="46">
        <v>30</v>
      </c>
      <c r="U88" s="46" t="s">
        <v>3372</v>
      </c>
      <c r="V88" s="48">
        <f t="shared" si="32"/>
        <v>16.96</v>
      </c>
      <c r="W88" s="46">
        <f t="shared" si="33"/>
        <v>60</v>
      </c>
      <c r="X88" s="46">
        <f t="shared" si="34"/>
        <v>0</v>
      </c>
      <c r="Y88" s="46">
        <f t="shared" si="35"/>
        <v>0</v>
      </c>
      <c r="Z88" s="46">
        <f t="shared" si="36"/>
        <v>0</v>
      </c>
      <c r="AA88" s="46">
        <f t="shared" si="37"/>
        <v>0</v>
      </c>
      <c r="AB88" s="46">
        <f t="shared" si="38"/>
        <v>0</v>
      </c>
      <c r="AC88" s="48">
        <f>IF(AB88=0,1,IF(AB88=1,0.99,IF(AB88=2,0.98,IF(AB88=3,0.97,IF(AB88=4,0.96,IF(AB88=5,0.95,IF(AB88=6,0.94)))))))</f>
        <v>1</v>
      </c>
      <c r="AD88" s="48">
        <f t="shared" si="39"/>
        <v>16.065000000000001</v>
      </c>
      <c r="AE88" s="48">
        <f t="shared" si="40"/>
        <v>16.065000000000001</v>
      </c>
      <c r="AF88" s="46">
        <f t="shared" si="41"/>
        <v>120</v>
      </c>
      <c r="AG88" s="47"/>
      <c r="AH88" s="127" t="s">
        <v>3448</v>
      </c>
      <c r="AI88" s="127" t="s">
        <v>3449</v>
      </c>
    </row>
    <row r="89" spans="1:35" s="16" customFormat="1" ht="27.75">
      <c r="A89" s="36">
        <v>82</v>
      </c>
      <c r="B89" s="44" t="s">
        <v>1173</v>
      </c>
      <c r="C89" s="44" t="s">
        <v>2495</v>
      </c>
      <c r="D89" s="45" t="s">
        <v>2999</v>
      </c>
      <c r="E89" s="38">
        <v>31</v>
      </c>
      <c r="F89" s="48">
        <v>10.6</v>
      </c>
      <c r="G89" s="46">
        <v>30</v>
      </c>
      <c r="H89" s="48" t="s">
        <v>3373</v>
      </c>
      <c r="I89" s="48">
        <v>9.4</v>
      </c>
      <c r="J89" s="46">
        <v>18</v>
      </c>
      <c r="K89" s="46" t="s">
        <v>3373</v>
      </c>
      <c r="L89" s="84">
        <f t="shared" si="28"/>
        <v>10</v>
      </c>
      <c r="M89" s="38">
        <f t="shared" si="29"/>
        <v>60</v>
      </c>
      <c r="N89" s="38">
        <f t="shared" si="30"/>
        <v>2</v>
      </c>
      <c r="O89" s="38">
        <f t="shared" si="31"/>
        <v>1</v>
      </c>
      <c r="P89" s="48">
        <v>7.68</v>
      </c>
      <c r="Q89" s="46">
        <v>5</v>
      </c>
      <c r="R89" s="46" t="s">
        <v>3373</v>
      </c>
      <c r="S89" s="48">
        <v>10.1</v>
      </c>
      <c r="T89" s="46">
        <v>30</v>
      </c>
      <c r="U89" s="46" t="s">
        <v>3372</v>
      </c>
      <c r="V89" s="48">
        <f t="shared" si="32"/>
        <v>8.89</v>
      </c>
      <c r="W89" s="46">
        <f t="shared" si="33"/>
        <v>35</v>
      </c>
      <c r="X89" s="46">
        <f t="shared" si="34"/>
        <v>1</v>
      </c>
      <c r="Y89" s="46">
        <f t="shared" si="35"/>
        <v>1</v>
      </c>
      <c r="Z89" s="46">
        <f t="shared" si="36"/>
        <v>3</v>
      </c>
      <c r="AA89" s="46">
        <f t="shared" si="37"/>
        <v>2</v>
      </c>
      <c r="AB89" s="46">
        <f t="shared" si="38"/>
        <v>5</v>
      </c>
      <c r="AC89" s="48">
        <f>IF(AB89=0,0.93,IF(AB89=1,0.92,IF(AB89=2,0.91,IF(AB89=3,0.9,IF(AB89=4,0.89,IF(AB89=5,0.88,IF(AB89=6,0.87)))))))</f>
        <v>0.88</v>
      </c>
      <c r="AD89" s="48">
        <f t="shared" si="39"/>
        <v>9.4450000000000003</v>
      </c>
      <c r="AE89" s="48">
        <f t="shared" si="40"/>
        <v>8.3116000000000003</v>
      </c>
      <c r="AF89" s="46">
        <f t="shared" si="41"/>
        <v>95</v>
      </c>
      <c r="AG89" s="47"/>
      <c r="AH89" s="127" t="s">
        <v>3449</v>
      </c>
      <c r="AI89" s="127" t="s">
        <v>3448</v>
      </c>
    </row>
    <row r="90" spans="1:35" s="16" customFormat="1" ht="27.75">
      <c r="A90" s="43">
        <v>83</v>
      </c>
      <c r="B90" s="37" t="s">
        <v>124</v>
      </c>
      <c r="C90" s="37" t="s">
        <v>345</v>
      </c>
      <c r="D90" s="38" t="s">
        <v>3000</v>
      </c>
      <c r="E90" s="38">
        <v>31</v>
      </c>
      <c r="F90" s="48">
        <v>10.47</v>
      </c>
      <c r="G90" s="46">
        <v>30</v>
      </c>
      <c r="H90" s="48" t="s">
        <v>3372</v>
      </c>
      <c r="I90" s="48">
        <v>10.25</v>
      </c>
      <c r="J90" s="46">
        <v>30</v>
      </c>
      <c r="K90" s="46" t="s">
        <v>3372</v>
      </c>
      <c r="L90" s="84">
        <f t="shared" si="28"/>
        <v>10.36</v>
      </c>
      <c r="M90" s="38">
        <f t="shared" si="29"/>
        <v>60</v>
      </c>
      <c r="N90" s="38">
        <f t="shared" si="30"/>
        <v>0</v>
      </c>
      <c r="O90" s="38">
        <f t="shared" si="31"/>
        <v>0</v>
      </c>
      <c r="P90" s="48">
        <v>9.16</v>
      </c>
      <c r="Q90" s="46">
        <v>16</v>
      </c>
      <c r="R90" s="46" t="s">
        <v>3373</v>
      </c>
      <c r="S90" s="48">
        <v>13.44</v>
      </c>
      <c r="T90" s="46">
        <v>30</v>
      </c>
      <c r="U90" s="46" t="s">
        <v>3372</v>
      </c>
      <c r="V90" s="48">
        <f t="shared" si="32"/>
        <v>11.3</v>
      </c>
      <c r="W90" s="46">
        <f t="shared" si="33"/>
        <v>60</v>
      </c>
      <c r="X90" s="46">
        <f t="shared" si="34"/>
        <v>1</v>
      </c>
      <c r="Y90" s="46">
        <f t="shared" si="35"/>
        <v>1</v>
      </c>
      <c r="Z90" s="46">
        <f t="shared" si="36"/>
        <v>1</v>
      </c>
      <c r="AA90" s="46">
        <f t="shared" si="37"/>
        <v>1</v>
      </c>
      <c r="AB90" s="46">
        <f t="shared" si="38"/>
        <v>2</v>
      </c>
      <c r="AC90" s="48">
        <f>IF(AB90=0,1,IF(AB90=1,0.99,IF(AB90=2,0.98,IF(AB90=3,0.97,IF(AB90=4,0.96,IF(AB90=5,0.95,IF(AB90=6,0.94)))))))</f>
        <v>0.98</v>
      </c>
      <c r="AD90" s="48">
        <f t="shared" si="39"/>
        <v>10.83</v>
      </c>
      <c r="AE90" s="48">
        <f t="shared" si="40"/>
        <v>10.6134</v>
      </c>
      <c r="AF90" s="46">
        <f t="shared" si="41"/>
        <v>120</v>
      </c>
      <c r="AG90" s="47"/>
      <c r="AH90" s="127" t="s">
        <v>3448</v>
      </c>
      <c r="AI90" s="127" t="s">
        <v>3449</v>
      </c>
    </row>
    <row r="91" spans="1:35" s="16" customFormat="1" ht="27.75">
      <c r="A91" s="43">
        <v>84</v>
      </c>
      <c r="B91" s="44" t="s">
        <v>3001</v>
      </c>
      <c r="C91" s="44" t="s">
        <v>478</v>
      </c>
      <c r="D91" s="45" t="s">
        <v>3002</v>
      </c>
      <c r="E91" s="38">
        <v>31</v>
      </c>
      <c r="F91" s="48">
        <v>11.03</v>
      </c>
      <c r="G91" s="46">
        <v>30</v>
      </c>
      <c r="H91" s="48" t="s">
        <v>3373</v>
      </c>
      <c r="I91" s="48">
        <v>9.52</v>
      </c>
      <c r="J91" s="46">
        <v>19</v>
      </c>
      <c r="K91" s="46" t="s">
        <v>3373</v>
      </c>
      <c r="L91" s="84">
        <f t="shared" si="28"/>
        <v>10.274999999999999</v>
      </c>
      <c r="M91" s="38">
        <f t="shared" si="29"/>
        <v>60</v>
      </c>
      <c r="N91" s="38">
        <f t="shared" si="30"/>
        <v>2</v>
      </c>
      <c r="O91" s="38">
        <f t="shared" si="31"/>
        <v>1</v>
      </c>
      <c r="P91" s="48">
        <v>8.5299999999999994</v>
      </c>
      <c r="Q91" s="46">
        <v>15</v>
      </c>
      <c r="R91" s="46" t="s">
        <v>3373</v>
      </c>
      <c r="S91" s="48">
        <v>11.78</v>
      </c>
      <c r="T91" s="46">
        <v>30</v>
      </c>
      <c r="U91" s="46" t="s">
        <v>3373</v>
      </c>
      <c r="V91" s="48">
        <f t="shared" si="32"/>
        <v>10.154999999999999</v>
      </c>
      <c r="W91" s="46">
        <f t="shared" si="33"/>
        <v>60</v>
      </c>
      <c r="X91" s="46">
        <f t="shared" si="34"/>
        <v>2</v>
      </c>
      <c r="Y91" s="46">
        <f t="shared" si="35"/>
        <v>1</v>
      </c>
      <c r="Z91" s="46">
        <f t="shared" si="36"/>
        <v>4</v>
      </c>
      <c r="AA91" s="46">
        <f t="shared" si="37"/>
        <v>2</v>
      </c>
      <c r="AB91" s="46">
        <f t="shared" si="38"/>
        <v>6</v>
      </c>
      <c r="AC91" s="48">
        <f>IF(AB91=0,0.93,IF(AB91=1,0.92,IF(AB91=2,0.91,IF(AB91=3,0.9,IF(AB91=4,0.89,IF(AB91=5,0.88,IF(AB91=6,0.87)))))))</f>
        <v>0.87</v>
      </c>
      <c r="AD91" s="48">
        <f t="shared" si="39"/>
        <v>10.215</v>
      </c>
      <c r="AE91" s="48">
        <f t="shared" si="40"/>
        <v>8.8870500000000003</v>
      </c>
      <c r="AF91" s="46">
        <f t="shared" si="41"/>
        <v>120</v>
      </c>
      <c r="AG91" s="47"/>
      <c r="AH91" s="127" t="s">
        <v>3448</v>
      </c>
      <c r="AI91" s="127" t="s">
        <v>3449</v>
      </c>
    </row>
    <row r="92" spans="1:35" s="16" customFormat="1" ht="27.75">
      <c r="A92" s="36">
        <v>85</v>
      </c>
      <c r="B92" s="37" t="s">
        <v>3003</v>
      </c>
      <c r="C92" s="37" t="s">
        <v>1500</v>
      </c>
      <c r="D92" s="45" t="s">
        <v>3004</v>
      </c>
      <c r="E92" s="38">
        <v>31</v>
      </c>
      <c r="F92" s="48">
        <v>10.44</v>
      </c>
      <c r="G92" s="46">
        <v>30</v>
      </c>
      <c r="H92" s="48" t="s">
        <v>3372</v>
      </c>
      <c r="I92" s="48">
        <v>10</v>
      </c>
      <c r="J92" s="46">
        <v>30</v>
      </c>
      <c r="K92" s="46" t="s">
        <v>3373</v>
      </c>
      <c r="L92" s="84">
        <f t="shared" si="28"/>
        <v>10.219999999999999</v>
      </c>
      <c r="M92" s="38">
        <f t="shared" si="29"/>
        <v>60</v>
      </c>
      <c r="N92" s="38">
        <f t="shared" si="30"/>
        <v>1</v>
      </c>
      <c r="O92" s="38">
        <f t="shared" si="31"/>
        <v>0</v>
      </c>
      <c r="P92" s="48">
        <v>9.66</v>
      </c>
      <c r="Q92" s="46">
        <v>16</v>
      </c>
      <c r="R92" s="46" t="s">
        <v>3373</v>
      </c>
      <c r="S92" s="48">
        <v>11.58</v>
      </c>
      <c r="T92" s="46">
        <v>30</v>
      </c>
      <c r="U92" s="46" t="s">
        <v>3372</v>
      </c>
      <c r="V92" s="48">
        <f t="shared" si="32"/>
        <v>10.620000000000001</v>
      </c>
      <c r="W92" s="46">
        <f t="shared" si="33"/>
        <v>60</v>
      </c>
      <c r="X92" s="46">
        <f t="shared" si="34"/>
        <v>1</v>
      </c>
      <c r="Y92" s="46">
        <f t="shared" si="35"/>
        <v>1</v>
      </c>
      <c r="Z92" s="46">
        <f t="shared" si="36"/>
        <v>2</v>
      </c>
      <c r="AA92" s="46">
        <f t="shared" si="37"/>
        <v>1</v>
      </c>
      <c r="AB92" s="46">
        <f t="shared" si="38"/>
        <v>3</v>
      </c>
      <c r="AC92" s="48">
        <f>IF(AB92=0,0.86,IF(AB92=1,0.85,IF(AB92=2,0.84,IF(AB92=3,0.83,IF(AB92=4,0.82,IF(AB92=5,0.81,IF(AB92=6,0.8)))))))</f>
        <v>0.83</v>
      </c>
      <c r="AD92" s="48">
        <f t="shared" si="39"/>
        <v>10.42</v>
      </c>
      <c r="AE92" s="48">
        <f t="shared" si="40"/>
        <v>8.6486000000000001</v>
      </c>
      <c r="AF92" s="46">
        <f t="shared" si="41"/>
        <v>120</v>
      </c>
      <c r="AG92" s="47"/>
      <c r="AH92" s="127" t="s">
        <v>3449</v>
      </c>
      <c r="AI92" s="127" t="s">
        <v>3448</v>
      </c>
    </row>
    <row r="93" spans="1:35" s="16" customFormat="1" ht="27.75">
      <c r="A93" s="43">
        <v>86</v>
      </c>
      <c r="B93" s="37" t="s">
        <v>3005</v>
      </c>
      <c r="C93" s="37" t="s">
        <v>3006</v>
      </c>
      <c r="D93" s="38" t="s">
        <v>3007</v>
      </c>
      <c r="E93" s="38">
        <v>31</v>
      </c>
      <c r="F93" s="48">
        <v>10.77</v>
      </c>
      <c r="G93" s="46">
        <v>30</v>
      </c>
      <c r="H93" s="48" t="s">
        <v>3373</v>
      </c>
      <c r="I93" s="48">
        <v>10.41</v>
      </c>
      <c r="J93" s="46">
        <v>30</v>
      </c>
      <c r="K93" s="46" t="s">
        <v>3372</v>
      </c>
      <c r="L93" s="84">
        <f t="shared" si="28"/>
        <v>10.59</v>
      </c>
      <c r="M93" s="38">
        <f t="shared" si="29"/>
        <v>60</v>
      </c>
      <c r="N93" s="38">
        <f t="shared" si="30"/>
        <v>1</v>
      </c>
      <c r="O93" s="38">
        <f t="shared" si="31"/>
        <v>0</v>
      </c>
      <c r="P93" s="48">
        <v>10.23</v>
      </c>
      <c r="Q93" s="46">
        <v>30</v>
      </c>
      <c r="R93" s="46" t="s">
        <v>3373</v>
      </c>
      <c r="S93" s="48">
        <v>10.81</v>
      </c>
      <c r="T93" s="46">
        <v>30</v>
      </c>
      <c r="U93" s="46" t="s">
        <v>3372</v>
      </c>
      <c r="V93" s="48">
        <f t="shared" si="32"/>
        <v>10.52</v>
      </c>
      <c r="W93" s="46">
        <f t="shared" si="33"/>
        <v>60</v>
      </c>
      <c r="X93" s="46">
        <f t="shared" si="34"/>
        <v>1</v>
      </c>
      <c r="Y93" s="46">
        <f t="shared" si="35"/>
        <v>0</v>
      </c>
      <c r="Z93" s="46">
        <f t="shared" si="36"/>
        <v>2</v>
      </c>
      <c r="AA93" s="46">
        <f t="shared" si="37"/>
        <v>0</v>
      </c>
      <c r="AB93" s="46">
        <f t="shared" si="38"/>
        <v>2</v>
      </c>
      <c r="AC93" s="48">
        <f>IF(AB93=0,0.93,IF(AB93=1,0.92,IF(AB93=2,0.91,IF(AB93=3,0.9,IF(AB93=4,0.89,IF(AB93=5,0.88,IF(AB93=6,0.87)))))))</f>
        <v>0.91</v>
      </c>
      <c r="AD93" s="48">
        <f t="shared" si="39"/>
        <v>10.555</v>
      </c>
      <c r="AE93" s="48">
        <f t="shared" si="40"/>
        <v>9.6050500000000003</v>
      </c>
      <c r="AF93" s="46">
        <f t="shared" si="41"/>
        <v>120</v>
      </c>
      <c r="AG93" s="47"/>
      <c r="AH93" s="127" t="s">
        <v>3448</v>
      </c>
      <c r="AI93" s="127" t="s">
        <v>3449</v>
      </c>
    </row>
    <row r="94" spans="1:35" s="16" customFormat="1" ht="27.75">
      <c r="A94" s="43">
        <v>87</v>
      </c>
      <c r="B94" s="44" t="s">
        <v>3008</v>
      </c>
      <c r="C94" s="44" t="s">
        <v>3009</v>
      </c>
      <c r="D94" s="45" t="s">
        <v>3010</v>
      </c>
      <c r="E94" s="38">
        <v>31</v>
      </c>
      <c r="F94" s="48">
        <v>11.05</v>
      </c>
      <c r="G94" s="46">
        <v>30</v>
      </c>
      <c r="H94" s="48" t="s">
        <v>3372</v>
      </c>
      <c r="I94" s="48">
        <v>9.24</v>
      </c>
      <c r="J94" s="46">
        <v>19</v>
      </c>
      <c r="K94" s="46" t="s">
        <v>3373</v>
      </c>
      <c r="L94" s="84">
        <f t="shared" si="28"/>
        <v>10.145</v>
      </c>
      <c r="M94" s="38">
        <f t="shared" si="29"/>
        <v>60</v>
      </c>
      <c r="N94" s="38">
        <f t="shared" si="30"/>
        <v>1</v>
      </c>
      <c r="O94" s="38">
        <f t="shared" si="31"/>
        <v>1</v>
      </c>
      <c r="P94" s="48">
        <v>7.47</v>
      </c>
      <c r="Q94" s="46">
        <v>10</v>
      </c>
      <c r="R94" s="46" t="s">
        <v>3372</v>
      </c>
      <c r="S94" s="48">
        <v>12.53</v>
      </c>
      <c r="T94" s="46">
        <v>30</v>
      </c>
      <c r="U94" s="46" t="s">
        <v>3372</v>
      </c>
      <c r="V94" s="48">
        <f t="shared" si="32"/>
        <v>10</v>
      </c>
      <c r="W94" s="46">
        <f t="shared" si="33"/>
        <v>60</v>
      </c>
      <c r="X94" s="46">
        <f t="shared" si="34"/>
        <v>0</v>
      </c>
      <c r="Y94" s="46">
        <f t="shared" si="35"/>
        <v>1</v>
      </c>
      <c r="Z94" s="46">
        <f t="shared" si="36"/>
        <v>1</v>
      </c>
      <c r="AA94" s="46">
        <f t="shared" si="37"/>
        <v>2</v>
      </c>
      <c r="AB94" s="46">
        <f t="shared" si="38"/>
        <v>3</v>
      </c>
      <c r="AC94" s="48">
        <f>IF(AB94=0,0.79,IF(AB94=1,0.78,IF(AB94=2,0.77,IF(AB94=3,0.76,IF(AB94=4,0.75,IF(AB94=5,0.74,IF(AB94=6,0.73)))))))</f>
        <v>0.76</v>
      </c>
      <c r="AD94" s="48">
        <f t="shared" si="39"/>
        <v>10.0725</v>
      </c>
      <c r="AE94" s="48">
        <f t="shared" si="40"/>
        <v>7.6551</v>
      </c>
      <c r="AF94" s="46">
        <f t="shared" si="41"/>
        <v>120</v>
      </c>
      <c r="AG94" s="47"/>
      <c r="AH94" s="127" t="s">
        <v>3449</v>
      </c>
      <c r="AI94" s="127" t="s">
        <v>3448</v>
      </c>
    </row>
    <row r="95" spans="1:35" s="21" customFormat="1" ht="27.75">
      <c r="A95" s="36">
        <v>88</v>
      </c>
      <c r="B95" s="44" t="s">
        <v>3011</v>
      </c>
      <c r="C95" s="44" t="s">
        <v>3012</v>
      </c>
      <c r="D95" s="45" t="s">
        <v>3511</v>
      </c>
      <c r="E95" s="45">
        <v>31</v>
      </c>
      <c r="F95" s="56">
        <v>10.91</v>
      </c>
      <c r="G95" s="50">
        <v>30</v>
      </c>
      <c r="H95" s="56" t="s">
        <v>3373</v>
      </c>
      <c r="I95" s="56">
        <v>9.09</v>
      </c>
      <c r="J95" s="50">
        <v>14</v>
      </c>
      <c r="K95" s="50" t="s">
        <v>3373</v>
      </c>
      <c r="L95" s="94">
        <f t="shared" si="28"/>
        <v>10</v>
      </c>
      <c r="M95" s="45">
        <f t="shared" si="29"/>
        <v>60</v>
      </c>
      <c r="N95" s="45">
        <f t="shared" si="30"/>
        <v>2</v>
      </c>
      <c r="O95" s="45">
        <f t="shared" si="31"/>
        <v>1</v>
      </c>
      <c r="P95" s="56">
        <v>10.11</v>
      </c>
      <c r="Q95" s="50">
        <v>30</v>
      </c>
      <c r="R95" s="50" t="s">
        <v>3372</v>
      </c>
      <c r="S95" s="56">
        <v>12.82</v>
      </c>
      <c r="T95" s="50">
        <v>30</v>
      </c>
      <c r="U95" s="50" t="s">
        <v>3372</v>
      </c>
      <c r="V95" s="56">
        <f t="shared" si="32"/>
        <v>11.465</v>
      </c>
      <c r="W95" s="50">
        <f t="shared" si="33"/>
        <v>60</v>
      </c>
      <c r="X95" s="50">
        <f t="shared" si="34"/>
        <v>0</v>
      </c>
      <c r="Y95" s="50">
        <f t="shared" si="35"/>
        <v>0</v>
      </c>
      <c r="Z95" s="50">
        <f t="shared" si="36"/>
        <v>2</v>
      </c>
      <c r="AA95" s="50">
        <f t="shared" si="37"/>
        <v>1</v>
      </c>
      <c r="AB95" s="50">
        <f t="shared" si="38"/>
        <v>3</v>
      </c>
      <c r="AC95" s="56">
        <f>IF(AB95=0,0.93,IF(AB95=1,0.92,IF(AB95=2,0.91,IF(AB95=3,0.9,IF(AB95=4,0.89,IF(AB95=5,0.88,IF(AB95=6,0.87)))))))</f>
        <v>0.9</v>
      </c>
      <c r="AD95" s="56">
        <f t="shared" si="39"/>
        <v>10.7325</v>
      </c>
      <c r="AE95" s="56">
        <f t="shared" si="40"/>
        <v>9.6592500000000001</v>
      </c>
      <c r="AF95" s="50">
        <f t="shared" si="41"/>
        <v>120</v>
      </c>
      <c r="AG95" s="49"/>
      <c r="AH95" s="127" t="s">
        <v>3448</v>
      </c>
      <c r="AI95" s="127" t="s">
        <v>3449</v>
      </c>
    </row>
    <row r="96" spans="1:35" s="16" customFormat="1" ht="26.25">
      <c r="A96" s="43">
        <v>89</v>
      </c>
      <c r="B96" s="37" t="s">
        <v>3013</v>
      </c>
      <c r="C96" s="37" t="s">
        <v>3014</v>
      </c>
      <c r="D96" s="45" t="s">
        <v>3015</v>
      </c>
      <c r="E96" s="38">
        <v>31</v>
      </c>
      <c r="F96" s="48">
        <v>10.47</v>
      </c>
      <c r="G96" s="46">
        <v>30</v>
      </c>
      <c r="H96" s="48" t="s">
        <v>3372</v>
      </c>
      <c r="I96" s="48">
        <v>9.5299999999999994</v>
      </c>
      <c r="J96" s="46">
        <v>20</v>
      </c>
      <c r="K96" s="46" t="s">
        <v>3373</v>
      </c>
      <c r="L96" s="84">
        <f t="shared" si="28"/>
        <v>10</v>
      </c>
      <c r="M96" s="38">
        <f t="shared" si="29"/>
        <v>60</v>
      </c>
      <c r="N96" s="38">
        <f t="shared" si="30"/>
        <v>1</v>
      </c>
      <c r="O96" s="38">
        <f t="shared" si="31"/>
        <v>1</v>
      </c>
      <c r="P96" s="48">
        <v>5.38</v>
      </c>
      <c r="Q96" s="46">
        <v>7</v>
      </c>
      <c r="R96" s="46" t="s">
        <v>3373</v>
      </c>
      <c r="S96" s="48" t="s">
        <v>3509</v>
      </c>
      <c r="T96" s="46" t="s">
        <v>3509</v>
      </c>
      <c r="U96" s="46" t="s">
        <v>3509</v>
      </c>
      <c r="V96" s="48" t="e">
        <f t="shared" si="32"/>
        <v>#VALUE!</v>
      </c>
      <c r="W96" s="46" t="e">
        <f t="shared" si="33"/>
        <v>#VALUE!</v>
      </c>
      <c r="X96" s="46">
        <f t="shared" si="34"/>
        <v>2</v>
      </c>
      <c r="Y96" s="46">
        <f t="shared" si="35"/>
        <v>1</v>
      </c>
      <c r="Z96" s="46">
        <f t="shared" si="36"/>
        <v>3</v>
      </c>
      <c r="AA96" s="46">
        <f t="shared" si="37"/>
        <v>2</v>
      </c>
      <c r="AB96" s="46">
        <f t="shared" si="38"/>
        <v>5</v>
      </c>
      <c r="AC96" s="48">
        <f>IF(AB96=0,0.93,IF(AB96=1,0.92,IF(AB96=2,0.91,IF(AB96=3,0.9,IF(AB96=4,0.89,IF(AB96=5,0.88,IF(AB96=6,0.87)))))))</f>
        <v>0.88</v>
      </c>
      <c r="AD96" s="48" t="e">
        <f t="shared" si="39"/>
        <v>#VALUE!</v>
      </c>
      <c r="AE96" s="48" t="e">
        <f t="shared" si="40"/>
        <v>#VALUE!</v>
      </c>
      <c r="AF96" s="46" t="e">
        <f t="shared" si="41"/>
        <v>#VALUE!</v>
      </c>
      <c r="AG96" s="47"/>
      <c r="AH96" s="20"/>
      <c r="AI96" s="20"/>
    </row>
    <row r="97" spans="1:35" s="16" customFormat="1" ht="27.75">
      <c r="A97" s="43">
        <v>90</v>
      </c>
      <c r="B97" s="44" t="s">
        <v>3016</v>
      </c>
      <c r="C97" s="44" t="s">
        <v>3017</v>
      </c>
      <c r="D97" s="45" t="s">
        <v>3018</v>
      </c>
      <c r="E97" s="38">
        <v>31</v>
      </c>
      <c r="F97" s="48">
        <v>10.48</v>
      </c>
      <c r="G97" s="46">
        <v>30</v>
      </c>
      <c r="H97" s="48" t="s">
        <v>3372</v>
      </c>
      <c r="I97" s="48">
        <v>12.64</v>
      </c>
      <c r="J97" s="46">
        <v>30</v>
      </c>
      <c r="K97" s="46" t="s">
        <v>3372</v>
      </c>
      <c r="L97" s="84">
        <f t="shared" si="28"/>
        <v>11.56</v>
      </c>
      <c r="M97" s="38">
        <f t="shared" si="29"/>
        <v>60</v>
      </c>
      <c r="N97" s="38">
        <f t="shared" si="30"/>
        <v>0</v>
      </c>
      <c r="O97" s="38">
        <f t="shared" si="31"/>
        <v>0</v>
      </c>
      <c r="P97" s="48">
        <v>13.61</v>
      </c>
      <c r="Q97" s="46">
        <v>30</v>
      </c>
      <c r="R97" s="46" t="s">
        <v>3372</v>
      </c>
      <c r="S97" s="48">
        <v>12.61</v>
      </c>
      <c r="T97" s="46">
        <v>30</v>
      </c>
      <c r="U97" s="46" t="s">
        <v>3372</v>
      </c>
      <c r="V97" s="48">
        <f t="shared" si="32"/>
        <v>13.11</v>
      </c>
      <c r="W97" s="46">
        <f t="shared" si="33"/>
        <v>60</v>
      </c>
      <c r="X97" s="46">
        <f t="shared" si="34"/>
        <v>0</v>
      </c>
      <c r="Y97" s="46">
        <f t="shared" si="35"/>
        <v>0</v>
      </c>
      <c r="Z97" s="46">
        <f t="shared" si="36"/>
        <v>0</v>
      </c>
      <c r="AA97" s="46">
        <f t="shared" si="37"/>
        <v>0</v>
      </c>
      <c r="AB97" s="46">
        <f t="shared" si="38"/>
        <v>0</v>
      </c>
      <c r="AC97" s="48">
        <f>IF(AB97=0,1,IF(AB97=1,0.99,IF(AB97=2,0.98,IF(AB97=3,0.97,IF(AB97=4,0.96,IF(AB97=5,0.95,IF(AB97=6,0.94)))))))</f>
        <v>1</v>
      </c>
      <c r="AD97" s="48">
        <f t="shared" si="39"/>
        <v>12.335000000000001</v>
      </c>
      <c r="AE97" s="48">
        <f t="shared" si="40"/>
        <v>12.335000000000001</v>
      </c>
      <c r="AF97" s="46">
        <f t="shared" si="41"/>
        <v>120</v>
      </c>
      <c r="AG97" s="47"/>
      <c r="AH97" s="127" t="s">
        <v>3448</v>
      </c>
      <c r="AI97" s="127" t="s">
        <v>3449</v>
      </c>
    </row>
    <row r="98" spans="1:35" s="16" customFormat="1" ht="27.75">
      <c r="A98" s="36">
        <v>91</v>
      </c>
      <c r="B98" s="44" t="s">
        <v>3019</v>
      </c>
      <c r="C98" s="44" t="s">
        <v>548</v>
      </c>
      <c r="D98" s="45" t="s">
        <v>3020</v>
      </c>
      <c r="E98" s="38">
        <v>31</v>
      </c>
      <c r="F98" s="48">
        <v>10</v>
      </c>
      <c r="G98" s="46">
        <v>30</v>
      </c>
      <c r="H98" s="48" t="s">
        <v>3372</v>
      </c>
      <c r="I98" s="48">
        <v>10</v>
      </c>
      <c r="J98" s="46">
        <v>30</v>
      </c>
      <c r="K98" s="46" t="s">
        <v>3373</v>
      </c>
      <c r="L98" s="84">
        <f t="shared" si="28"/>
        <v>10</v>
      </c>
      <c r="M98" s="38">
        <f t="shared" si="29"/>
        <v>60</v>
      </c>
      <c r="N98" s="38">
        <f t="shared" si="30"/>
        <v>1</v>
      </c>
      <c r="O98" s="38">
        <f t="shared" si="31"/>
        <v>0</v>
      </c>
      <c r="P98" s="48">
        <v>10.71</v>
      </c>
      <c r="Q98" s="46">
        <v>30</v>
      </c>
      <c r="R98" s="46" t="s">
        <v>3372</v>
      </c>
      <c r="S98" s="48">
        <v>13.08</v>
      </c>
      <c r="T98" s="46">
        <v>30</v>
      </c>
      <c r="U98" s="46" t="s">
        <v>3372</v>
      </c>
      <c r="V98" s="48">
        <f t="shared" si="32"/>
        <v>11.895</v>
      </c>
      <c r="W98" s="46">
        <f t="shared" si="33"/>
        <v>60</v>
      </c>
      <c r="X98" s="46">
        <f t="shared" si="34"/>
        <v>0</v>
      </c>
      <c r="Y98" s="46">
        <f t="shared" si="35"/>
        <v>0</v>
      </c>
      <c r="Z98" s="46">
        <f t="shared" si="36"/>
        <v>1</v>
      </c>
      <c r="AA98" s="46">
        <f t="shared" si="37"/>
        <v>0</v>
      </c>
      <c r="AB98" s="46">
        <f t="shared" si="38"/>
        <v>1</v>
      </c>
      <c r="AC98" s="48">
        <f>IF(AB98=0,0.93,IF(AB98=1,0.92,IF(AB98=2,0.91,IF(AB98=3,0.9,IF(AB98=4,0.89,IF(AB98=5,0.88,IF(AB98=6,0.87)))))))</f>
        <v>0.92</v>
      </c>
      <c r="AD98" s="48">
        <f t="shared" si="39"/>
        <v>10.9475</v>
      </c>
      <c r="AE98" s="48">
        <f t="shared" si="40"/>
        <v>10.0717</v>
      </c>
      <c r="AF98" s="46">
        <f t="shared" si="41"/>
        <v>120</v>
      </c>
      <c r="AG98" s="47"/>
      <c r="AH98" s="127" t="s">
        <v>3448</v>
      </c>
      <c r="AI98" s="127" t="s">
        <v>3449</v>
      </c>
    </row>
    <row r="99" spans="1:35" s="16" customFormat="1" ht="27.75">
      <c r="A99" s="43">
        <v>92</v>
      </c>
      <c r="B99" s="37" t="s">
        <v>3021</v>
      </c>
      <c r="C99" s="37" t="s">
        <v>3022</v>
      </c>
      <c r="D99" s="38" t="s">
        <v>3023</v>
      </c>
      <c r="E99" s="38">
        <v>31</v>
      </c>
      <c r="F99" s="48">
        <v>12</v>
      </c>
      <c r="G99" s="46">
        <v>30</v>
      </c>
      <c r="H99" s="48" t="s">
        <v>3372</v>
      </c>
      <c r="I99" s="48">
        <v>11.48</v>
      </c>
      <c r="J99" s="46">
        <v>30</v>
      </c>
      <c r="K99" s="46" t="s">
        <v>3372</v>
      </c>
      <c r="L99" s="84">
        <f t="shared" si="28"/>
        <v>11.74</v>
      </c>
      <c r="M99" s="38">
        <f t="shared" si="29"/>
        <v>60</v>
      </c>
      <c r="N99" s="38">
        <f t="shared" si="30"/>
        <v>0</v>
      </c>
      <c r="O99" s="38">
        <f t="shared" si="31"/>
        <v>0</v>
      </c>
      <c r="P99" s="48">
        <v>11.01</v>
      </c>
      <c r="Q99" s="46">
        <v>30</v>
      </c>
      <c r="R99" s="46" t="s">
        <v>3372</v>
      </c>
      <c r="S99" s="48">
        <v>13.66</v>
      </c>
      <c r="T99" s="46">
        <v>30</v>
      </c>
      <c r="U99" s="46" t="s">
        <v>3372</v>
      </c>
      <c r="V99" s="48">
        <f t="shared" si="32"/>
        <v>12.335000000000001</v>
      </c>
      <c r="W99" s="46">
        <f t="shared" si="33"/>
        <v>60</v>
      </c>
      <c r="X99" s="46">
        <f t="shared" si="34"/>
        <v>0</v>
      </c>
      <c r="Y99" s="46">
        <f t="shared" si="35"/>
        <v>0</v>
      </c>
      <c r="Z99" s="46">
        <f t="shared" si="36"/>
        <v>0</v>
      </c>
      <c r="AA99" s="46">
        <f t="shared" si="37"/>
        <v>0</v>
      </c>
      <c r="AB99" s="46">
        <f t="shared" si="38"/>
        <v>0</v>
      </c>
      <c r="AC99" s="48">
        <f>IF(AB99=0,1,IF(AB99=1,0.99,IF(AB99=2,0.98,IF(AB99=3,0.97,IF(AB99=4,0.96,IF(AB99=5,0.95,IF(AB99=6,0.94)))))))</f>
        <v>1</v>
      </c>
      <c r="AD99" s="48">
        <f t="shared" si="39"/>
        <v>12.037500000000001</v>
      </c>
      <c r="AE99" s="48">
        <f t="shared" si="40"/>
        <v>12.037500000000001</v>
      </c>
      <c r="AF99" s="46">
        <f t="shared" si="41"/>
        <v>120</v>
      </c>
      <c r="AG99" s="47"/>
      <c r="AH99" s="127" t="s">
        <v>3448</v>
      </c>
      <c r="AI99" s="127" t="s">
        <v>3449</v>
      </c>
    </row>
    <row r="100" spans="1:35" s="16" customFormat="1" ht="26.25">
      <c r="A100" s="43">
        <v>93</v>
      </c>
      <c r="B100" s="37" t="s">
        <v>3024</v>
      </c>
      <c r="C100" s="37" t="s">
        <v>3025</v>
      </c>
      <c r="D100" s="45" t="s">
        <v>3026</v>
      </c>
      <c r="E100" s="38">
        <v>31</v>
      </c>
      <c r="F100" s="48">
        <v>10.37</v>
      </c>
      <c r="G100" s="46">
        <v>30</v>
      </c>
      <c r="H100" s="48" t="s">
        <v>3373</v>
      </c>
      <c r="I100" s="48">
        <v>10</v>
      </c>
      <c r="J100" s="46">
        <v>30</v>
      </c>
      <c r="K100" s="46" t="s">
        <v>3373</v>
      </c>
      <c r="L100" s="84">
        <f t="shared" si="28"/>
        <v>10.184999999999999</v>
      </c>
      <c r="M100" s="38">
        <f t="shared" si="29"/>
        <v>60</v>
      </c>
      <c r="N100" s="38">
        <f t="shared" si="30"/>
        <v>2</v>
      </c>
      <c r="O100" s="38">
        <f t="shared" si="31"/>
        <v>0</v>
      </c>
      <c r="P100" s="48" t="s">
        <v>3509</v>
      </c>
      <c r="Q100" s="46" t="s">
        <v>3509</v>
      </c>
      <c r="R100" s="46" t="s">
        <v>3509</v>
      </c>
      <c r="S100" s="48">
        <v>6.96</v>
      </c>
      <c r="T100" s="46">
        <v>13</v>
      </c>
      <c r="U100" s="46" t="s">
        <v>3373</v>
      </c>
      <c r="V100" s="48" t="e">
        <f t="shared" si="32"/>
        <v>#VALUE!</v>
      </c>
      <c r="W100" s="46" t="e">
        <f t="shared" si="33"/>
        <v>#VALUE!</v>
      </c>
      <c r="X100" s="46">
        <f t="shared" si="34"/>
        <v>2</v>
      </c>
      <c r="Y100" s="46">
        <f t="shared" si="35"/>
        <v>1</v>
      </c>
      <c r="Z100" s="46">
        <f t="shared" si="36"/>
        <v>4</v>
      </c>
      <c r="AA100" s="46">
        <f t="shared" si="37"/>
        <v>1</v>
      </c>
      <c r="AB100" s="46">
        <f t="shared" si="38"/>
        <v>5</v>
      </c>
      <c r="AC100" s="48">
        <f>IF(AB100=0,0.86,IF(AB100=1,0.85,IF(AB100=2,0.84,IF(AB100=3,0.83,IF(AB100=4,0.82,IF(AB100=5,0.81,IF(AB100=6,0.8)))))))</f>
        <v>0.81</v>
      </c>
      <c r="AD100" s="48" t="e">
        <f t="shared" si="39"/>
        <v>#VALUE!</v>
      </c>
      <c r="AE100" s="48" t="e">
        <f t="shared" si="40"/>
        <v>#VALUE!</v>
      </c>
      <c r="AF100" s="46" t="e">
        <f t="shared" si="41"/>
        <v>#VALUE!</v>
      </c>
      <c r="AG100" s="47"/>
      <c r="AH100" s="20"/>
      <c r="AI100" s="20"/>
    </row>
    <row r="101" spans="1:35" s="16" customFormat="1" ht="27.75">
      <c r="A101" s="36">
        <v>94</v>
      </c>
      <c r="B101" s="53" t="s">
        <v>3027</v>
      </c>
      <c r="C101" s="53" t="s">
        <v>3375</v>
      </c>
      <c r="D101" s="54" t="s">
        <v>3028</v>
      </c>
      <c r="E101" s="38">
        <v>31</v>
      </c>
      <c r="F101" s="48">
        <v>8.3699999999999992</v>
      </c>
      <c r="G101" s="46">
        <v>10</v>
      </c>
      <c r="H101" s="48" t="s">
        <v>3372</v>
      </c>
      <c r="I101" s="48">
        <v>11.63</v>
      </c>
      <c r="J101" s="46">
        <v>30</v>
      </c>
      <c r="K101" s="46" t="s">
        <v>3373</v>
      </c>
      <c r="L101" s="84">
        <f t="shared" si="28"/>
        <v>10</v>
      </c>
      <c r="M101" s="38">
        <f t="shared" si="29"/>
        <v>60</v>
      </c>
      <c r="N101" s="38">
        <f t="shared" si="30"/>
        <v>1</v>
      </c>
      <c r="O101" s="38">
        <f t="shared" si="31"/>
        <v>1</v>
      </c>
      <c r="P101" s="48">
        <v>9.07</v>
      </c>
      <c r="Q101" s="46">
        <v>16</v>
      </c>
      <c r="R101" s="46" t="s">
        <v>3373</v>
      </c>
      <c r="S101" s="48">
        <v>10.36</v>
      </c>
      <c r="T101" s="46">
        <v>30</v>
      </c>
      <c r="U101" s="46" t="s">
        <v>3372</v>
      </c>
      <c r="V101" s="48">
        <f t="shared" si="32"/>
        <v>9.7149999999999999</v>
      </c>
      <c r="W101" s="46">
        <f t="shared" si="33"/>
        <v>46</v>
      </c>
      <c r="X101" s="46">
        <f t="shared" si="34"/>
        <v>1</v>
      </c>
      <c r="Y101" s="46">
        <f t="shared" si="35"/>
        <v>1</v>
      </c>
      <c r="Z101" s="46">
        <f t="shared" si="36"/>
        <v>2</v>
      </c>
      <c r="AA101" s="46">
        <f t="shared" si="37"/>
        <v>2</v>
      </c>
      <c r="AB101" s="46">
        <f t="shared" si="38"/>
        <v>4</v>
      </c>
      <c r="AC101" s="48">
        <f>IF(AB101=0,1,IF(AB101=1,0.99,IF(AB101=2,0.98,IF(AB101=3,0.97,IF(AB101=4,0.96,IF(AB101=5,0.95,IF(AB101=6,0.94)))))))</f>
        <v>0.96</v>
      </c>
      <c r="AD101" s="48">
        <f t="shared" si="39"/>
        <v>9.8574999999999999</v>
      </c>
      <c r="AE101" s="48">
        <f t="shared" si="40"/>
        <v>9.4631999999999987</v>
      </c>
      <c r="AF101" s="46">
        <f t="shared" si="41"/>
        <v>106</v>
      </c>
      <c r="AG101" s="47"/>
      <c r="AH101" s="127" t="s">
        <v>3448</v>
      </c>
      <c r="AI101" s="127" t="s">
        <v>3449</v>
      </c>
    </row>
    <row r="102" spans="1:35" s="16" customFormat="1" ht="27.75">
      <c r="A102" s="43">
        <v>95</v>
      </c>
      <c r="B102" s="44" t="s">
        <v>2341</v>
      </c>
      <c r="C102" s="44" t="s">
        <v>1010</v>
      </c>
      <c r="D102" s="45" t="s">
        <v>3029</v>
      </c>
      <c r="E102" s="38">
        <v>31</v>
      </c>
      <c r="F102" s="48">
        <v>9.9600000000000009</v>
      </c>
      <c r="G102" s="46">
        <v>16</v>
      </c>
      <c r="H102" s="48" t="s">
        <v>3373</v>
      </c>
      <c r="I102" s="48">
        <v>10.039999999999999</v>
      </c>
      <c r="J102" s="46">
        <v>30</v>
      </c>
      <c r="K102" s="46" t="s">
        <v>3372</v>
      </c>
      <c r="L102" s="84">
        <f t="shared" si="28"/>
        <v>10</v>
      </c>
      <c r="M102" s="38">
        <f t="shared" si="29"/>
        <v>60</v>
      </c>
      <c r="N102" s="38">
        <f t="shared" si="30"/>
        <v>1</v>
      </c>
      <c r="O102" s="38">
        <f t="shared" si="31"/>
        <v>1</v>
      </c>
      <c r="P102" s="48">
        <v>8.9700000000000006</v>
      </c>
      <c r="Q102" s="46">
        <v>15</v>
      </c>
      <c r="R102" s="46" t="s">
        <v>3373</v>
      </c>
      <c r="S102" s="48">
        <v>11.15</v>
      </c>
      <c r="T102" s="46">
        <v>30</v>
      </c>
      <c r="U102" s="46" t="s">
        <v>3372</v>
      </c>
      <c r="V102" s="48">
        <f t="shared" si="32"/>
        <v>10.06</v>
      </c>
      <c r="W102" s="46">
        <f t="shared" si="33"/>
        <v>60</v>
      </c>
      <c r="X102" s="46">
        <f t="shared" si="34"/>
        <v>1</v>
      </c>
      <c r="Y102" s="46">
        <f t="shared" si="35"/>
        <v>1</v>
      </c>
      <c r="Z102" s="46">
        <f t="shared" si="36"/>
        <v>2</v>
      </c>
      <c r="AA102" s="46">
        <f t="shared" si="37"/>
        <v>2</v>
      </c>
      <c r="AB102" s="46">
        <f t="shared" si="38"/>
        <v>4</v>
      </c>
      <c r="AC102" s="48">
        <f>IF(AB102=0,0.93,IF(AB102=1,0.92,IF(AB102=2,0.91,IF(AB102=3,0.9,IF(AB102=4,0.89,IF(AB102=5,0.88,IF(AB102=6,0.87)))))))</f>
        <v>0.89</v>
      </c>
      <c r="AD102" s="48">
        <f t="shared" si="39"/>
        <v>10.030000000000001</v>
      </c>
      <c r="AE102" s="48">
        <f t="shared" si="40"/>
        <v>8.9267000000000003</v>
      </c>
      <c r="AF102" s="46">
        <f t="shared" si="41"/>
        <v>120</v>
      </c>
      <c r="AG102" s="47"/>
      <c r="AH102" s="127" t="s">
        <v>3448</v>
      </c>
      <c r="AI102" s="127" t="s">
        <v>3449</v>
      </c>
    </row>
    <row r="103" spans="1:35" s="16" customFormat="1" ht="26.25">
      <c r="A103" s="43">
        <v>96</v>
      </c>
      <c r="B103" s="37" t="s">
        <v>3030</v>
      </c>
      <c r="C103" s="37" t="s">
        <v>2092</v>
      </c>
      <c r="D103" s="45" t="s">
        <v>3031</v>
      </c>
      <c r="E103" s="38">
        <v>31</v>
      </c>
      <c r="F103" s="48">
        <v>10</v>
      </c>
      <c r="G103" s="46">
        <v>30</v>
      </c>
      <c r="H103" s="48" t="s">
        <v>3373</v>
      </c>
      <c r="I103" s="48">
        <v>10.58</v>
      </c>
      <c r="J103" s="46">
        <v>30</v>
      </c>
      <c r="K103" s="46" t="s">
        <v>3373</v>
      </c>
      <c r="L103" s="84">
        <f t="shared" si="28"/>
        <v>10.29</v>
      </c>
      <c r="M103" s="38">
        <f t="shared" si="29"/>
        <v>60</v>
      </c>
      <c r="N103" s="38">
        <f t="shared" si="30"/>
        <v>2</v>
      </c>
      <c r="O103" s="38">
        <f t="shared" si="31"/>
        <v>0</v>
      </c>
      <c r="P103" s="48">
        <v>9.75</v>
      </c>
      <c r="Q103" s="46">
        <v>12</v>
      </c>
      <c r="R103" s="46" t="s">
        <v>3373</v>
      </c>
      <c r="S103" s="48">
        <v>8.75</v>
      </c>
      <c r="T103" s="46">
        <v>18</v>
      </c>
      <c r="U103" s="46" t="s">
        <v>3373</v>
      </c>
      <c r="V103" s="48">
        <f t="shared" si="32"/>
        <v>9.25</v>
      </c>
      <c r="W103" s="46">
        <f t="shared" si="33"/>
        <v>30</v>
      </c>
      <c r="X103" s="46">
        <f t="shared" si="34"/>
        <v>2</v>
      </c>
      <c r="Y103" s="46">
        <f t="shared" si="35"/>
        <v>1</v>
      </c>
      <c r="Z103" s="46">
        <f t="shared" si="36"/>
        <v>4</v>
      </c>
      <c r="AA103" s="46">
        <f t="shared" si="37"/>
        <v>1</v>
      </c>
      <c r="AB103" s="46">
        <f t="shared" si="38"/>
        <v>5</v>
      </c>
      <c r="AC103" s="48">
        <f>IF(AB103=0,0.93,IF(AB103=1,0.92,IF(AB103=2,0.91,IF(AB103=3,0.9,IF(AB103=4,0.89,IF(AB103=5,0.88,IF(AB103=6,0.87)))))))</f>
        <v>0.88</v>
      </c>
      <c r="AD103" s="48">
        <f t="shared" si="39"/>
        <v>9.77</v>
      </c>
      <c r="AE103" s="48">
        <f t="shared" si="40"/>
        <v>8.5975999999999999</v>
      </c>
      <c r="AF103" s="46">
        <f t="shared" si="41"/>
        <v>90</v>
      </c>
      <c r="AG103" s="47"/>
      <c r="AH103" s="20"/>
      <c r="AI103" s="20"/>
    </row>
    <row r="104" spans="1:35" s="16" customFormat="1" ht="27.75">
      <c r="A104" s="36">
        <v>97</v>
      </c>
      <c r="B104" s="37" t="s">
        <v>3032</v>
      </c>
      <c r="C104" s="37" t="s">
        <v>3422</v>
      </c>
      <c r="D104" s="45" t="s">
        <v>3033</v>
      </c>
      <c r="E104" s="38">
        <v>31</v>
      </c>
      <c r="F104" s="48">
        <v>9.65</v>
      </c>
      <c r="G104" s="46">
        <v>17</v>
      </c>
      <c r="H104" s="48" t="s">
        <v>3373</v>
      </c>
      <c r="I104" s="48">
        <v>11.38</v>
      </c>
      <c r="J104" s="46">
        <v>30</v>
      </c>
      <c r="K104" s="46" t="s">
        <v>3373</v>
      </c>
      <c r="L104" s="84">
        <f t="shared" ref="L104:L114" si="42">(F104+I104)/2</f>
        <v>10.515000000000001</v>
      </c>
      <c r="M104" s="38">
        <f t="shared" ref="M104:M114" si="43">IF(L104&gt;=10,60,G104+J104)</f>
        <v>60</v>
      </c>
      <c r="N104" s="38">
        <f t="shared" ref="N104:N114" si="44">IF(H104="ACC",0,1)+IF(K104="ACC",0,1)</f>
        <v>2</v>
      </c>
      <c r="O104" s="38">
        <f t="shared" ref="O104:O114" si="45">IF(F104&lt;10,1,(IF(I104&lt;10,1,0)))</f>
        <v>1</v>
      </c>
      <c r="P104" s="48">
        <v>10.57</v>
      </c>
      <c r="Q104" s="46">
        <v>30</v>
      </c>
      <c r="R104" s="46" t="s">
        <v>3373</v>
      </c>
      <c r="S104" s="48">
        <v>12.13</v>
      </c>
      <c r="T104" s="46">
        <v>30</v>
      </c>
      <c r="U104" s="46" t="s">
        <v>3372</v>
      </c>
      <c r="V104" s="48">
        <f t="shared" ref="V104:V114" si="46">(P104+S104)/2</f>
        <v>11.350000000000001</v>
      </c>
      <c r="W104" s="46">
        <f t="shared" ref="W104:W114" si="47">IF(V104&gt;=10,60,Q104+T104)</f>
        <v>60</v>
      </c>
      <c r="X104" s="46">
        <f t="shared" ref="X104:X114" si="48">IF(R104="ACC",0,1)+IF(U104="ACC",0,1)</f>
        <v>1</v>
      </c>
      <c r="Y104" s="46">
        <f t="shared" ref="Y104:Y114" si="49">IF(P104&lt;10,1,(IF(S104&lt;10,1,0)))</f>
        <v>0</v>
      </c>
      <c r="Z104" s="46">
        <f t="shared" ref="Z104:Z114" si="50">N104+X104</f>
        <v>3</v>
      </c>
      <c r="AA104" s="46">
        <f t="shared" ref="AA104:AA114" si="51">O104+Y104</f>
        <v>1</v>
      </c>
      <c r="AB104" s="46">
        <f t="shared" ref="AB104:AB114" si="52">Z104+AA104</f>
        <v>4</v>
      </c>
      <c r="AC104" s="48">
        <f>IF(AB104=0,0.86,IF(AB104=1,0.85,IF(AB104=2,0.84,IF(AB104=3,0.83,IF(AB104=4,0.82,IF(AB104=5,0.81,IF(AB104=6,0.8)))))))</f>
        <v>0.82</v>
      </c>
      <c r="AD104" s="48">
        <f t="shared" ref="AD104:AD114" si="53">AVERAGE(L104,V104)</f>
        <v>10.932500000000001</v>
      </c>
      <c r="AE104" s="48">
        <f t="shared" ref="AE104:AE114" si="54">AC104*AD104</f>
        <v>8.9646500000000007</v>
      </c>
      <c r="AF104" s="46">
        <f t="shared" ref="AF104:AF114" si="55">M104+W104</f>
        <v>120</v>
      </c>
      <c r="AG104" s="47"/>
      <c r="AH104" s="127" t="s">
        <v>3449</v>
      </c>
      <c r="AI104" s="127" t="s">
        <v>3448</v>
      </c>
    </row>
    <row r="105" spans="1:35" s="16" customFormat="1" ht="27.75">
      <c r="A105" s="43">
        <v>98</v>
      </c>
      <c r="B105" s="37" t="s">
        <v>3034</v>
      </c>
      <c r="C105" s="37" t="s">
        <v>3035</v>
      </c>
      <c r="D105" s="45" t="s">
        <v>3036</v>
      </c>
      <c r="E105" s="38">
        <v>31</v>
      </c>
      <c r="F105" s="48">
        <v>10.85</v>
      </c>
      <c r="G105" s="46">
        <v>30</v>
      </c>
      <c r="H105" s="48" t="s">
        <v>3372</v>
      </c>
      <c r="I105" s="48">
        <v>10.53</v>
      </c>
      <c r="J105" s="46">
        <v>30</v>
      </c>
      <c r="K105" s="46" t="s">
        <v>3372</v>
      </c>
      <c r="L105" s="84">
        <f t="shared" si="42"/>
        <v>10.69</v>
      </c>
      <c r="M105" s="38">
        <f t="shared" si="43"/>
        <v>60</v>
      </c>
      <c r="N105" s="38">
        <f t="shared" si="44"/>
        <v>0</v>
      </c>
      <c r="O105" s="38">
        <f t="shared" si="45"/>
        <v>0</v>
      </c>
      <c r="P105" s="48">
        <v>11.5</v>
      </c>
      <c r="Q105" s="46">
        <v>30</v>
      </c>
      <c r="R105" s="46" t="s">
        <v>3372</v>
      </c>
      <c r="S105" s="48">
        <v>11.19</v>
      </c>
      <c r="T105" s="46">
        <v>30</v>
      </c>
      <c r="U105" s="46" t="s">
        <v>3372</v>
      </c>
      <c r="V105" s="48">
        <f t="shared" si="46"/>
        <v>11.344999999999999</v>
      </c>
      <c r="W105" s="46">
        <f t="shared" si="47"/>
        <v>60</v>
      </c>
      <c r="X105" s="46">
        <f t="shared" si="48"/>
        <v>0</v>
      </c>
      <c r="Y105" s="46">
        <f t="shared" si="49"/>
        <v>0</v>
      </c>
      <c r="Z105" s="46">
        <f t="shared" si="50"/>
        <v>0</v>
      </c>
      <c r="AA105" s="46">
        <f t="shared" si="51"/>
        <v>0</v>
      </c>
      <c r="AB105" s="46">
        <f t="shared" si="52"/>
        <v>0</v>
      </c>
      <c r="AC105" s="48">
        <f>IF(AB105=0,0.93,IF(AB105=1,0.92,IF(AB105=2,0.91,IF(AB105=3,0.9,IF(AB105=4,0.89,IF(AB105=5,0.88,IF(AB105=6,0.87)))))))</f>
        <v>0.93</v>
      </c>
      <c r="AD105" s="48">
        <f t="shared" si="53"/>
        <v>11.017499999999998</v>
      </c>
      <c r="AE105" s="48">
        <f t="shared" si="54"/>
        <v>10.246274999999999</v>
      </c>
      <c r="AF105" s="46">
        <f t="shared" si="55"/>
        <v>120</v>
      </c>
      <c r="AG105" s="47"/>
      <c r="AH105" s="127" t="s">
        <v>3448</v>
      </c>
      <c r="AI105" s="127" t="s">
        <v>3449</v>
      </c>
    </row>
    <row r="106" spans="1:35" s="16" customFormat="1" ht="27.75">
      <c r="A106" s="43">
        <v>99</v>
      </c>
      <c r="B106" s="44" t="s">
        <v>3037</v>
      </c>
      <c r="C106" s="44" t="s">
        <v>3038</v>
      </c>
      <c r="D106" s="45" t="s">
        <v>3039</v>
      </c>
      <c r="E106" s="38">
        <v>31</v>
      </c>
      <c r="F106" s="48">
        <v>12.37</v>
      </c>
      <c r="G106" s="46">
        <v>30</v>
      </c>
      <c r="H106" s="48" t="s">
        <v>3372</v>
      </c>
      <c r="I106" s="48">
        <v>13.14</v>
      </c>
      <c r="J106" s="46">
        <v>30</v>
      </c>
      <c r="K106" s="46" t="s">
        <v>3372</v>
      </c>
      <c r="L106" s="84">
        <f t="shared" si="42"/>
        <v>12.754999999999999</v>
      </c>
      <c r="M106" s="38">
        <f t="shared" si="43"/>
        <v>60</v>
      </c>
      <c r="N106" s="38">
        <f t="shared" si="44"/>
        <v>0</v>
      </c>
      <c r="O106" s="38">
        <f t="shared" si="45"/>
        <v>0</v>
      </c>
      <c r="P106" s="48">
        <v>13.6</v>
      </c>
      <c r="Q106" s="46">
        <v>30</v>
      </c>
      <c r="R106" s="46" t="s">
        <v>3372</v>
      </c>
      <c r="S106" s="48">
        <v>17.059999999999999</v>
      </c>
      <c r="T106" s="46">
        <v>30</v>
      </c>
      <c r="U106" s="46" t="s">
        <v>3372</v>
      </c>
      <c r="V106" s="48">
        <f t="shared" si="46"/>
        <v>15.329999999999998</v>
      </c>
      <c r="W106" s="46">
        <f t="shared" si="47"/>
        <v>60</v>
      </c>
      <c r="X106" s="46">
        <f t="shared" si="48"/>
        <v>0</v>
      </c>
      <c r="Y106" s="46">
        <f t="shared" si="49"/>
        <v>0</v>
      </c>
      <c r="Z106" s="46">
        <f t="shared" si="50"/>
        <v>0</v>
      </c>
      <c r="AA106" s="46">
        <f t="shared" si="51"/>
        <v>0</v>
      </c>
      <c r="AB106" s="46">
        <f t="shared" si="52"/>
        <v>0</v>
      </c>
      <c r="AC106" s="48">
        <f>IF(AB106=0,1,IF(AB106=1,0.99,IF(AB106=2,0.98,IF(AB106=3,0.97,IF(AB106=4,0.96,IF(AB106=5,0.95,IF(AB106=6,0.94)))))))</f>
        <v>1</v>
      </c>
      <c r="AD106" s="48">
        <f t="shared" si="53"/>
        <v>14.042499999999999</v>
      </c>
      <c r="AE106" s="48">
        <f t="shared" si="54"/>
        <v>14.042499999999999</v>
      </c>
      <c r="AF106" s="46">
        <f t="shared" si="55"/>
        <v>120</v>
      </c>
      <c r="AG106" s="47"/>
      <c r="AH106" s="127" t="s">
        <v>3448</v>
      </c>
      <c r="AI106" s="127" t="s">
        <v>3449</v>
      </c>
    </row>
    <row r="107" spans="1:35" s="16" customFormat="1" ht="27.75">
      <c r="A107" s="36">
        <v>100</v>
      </c>
      <c r="B107" s="37" t="s">
        <v>3040</v>
      </c>
      <c r="C107" s="37" t="s">
        <v>89</v>
      </c>
      <c r="D107" s="38" t="s">
        <v>3041</v>
      </c>
      <c r="E107" s="38">
        <v>31</v>
      </c>
      <c r="F107" s="48">
        <v>11.401999999999999</v>
      </c>
      <c r="G107" s="46">
        <v>30</v>
      </c>
      <c r="H107" s="48" t="s">
        <v>3372</v>
      </c>
      <c r="I107" s="48">
        <v>11.56</v>
      </c>
      <c r="J107" s="46">
        <v>30</v>
      </c>
      <c r="K107" s="46" t="s">
        <v>3372</v>
      </c>
      <c r="L107" s="84">
        <f t="shared" si="42"/>
        <v>11.481</v>
      </c>
      <c r="M107" s="38">
        <f t="shared" si="43"/>
        <v>60</v>
      </c>
      <c r="N107" s="38">
        <f t="shared" si="44"/>
        <v>0</v>
      </c>
      <c r="O107" s="38">
        <f t="shared" si="45"/>
        <v>0</v>
      </c>
      <c r="P107" s="48">
        <v>12.78</v>
      </c>
      <c r="Q107" s="46">
        <v>30</v>
      </c>
      <c r="R107" s="46" t="s">
        <v>3372</v>
      </c>
      <c r="S107" s="48">
        <v>14.03</v>
      </c>
      <c r="T107" s="46">
        <v>30</v>
      </c>
      <c r="U107" s="46" t="s">
        <v>3372</v>
      </c>
      <c r="V107" s="48">
        <f t="shared" si="46"/>
        <v>13.404999999999999</v>
      </c>
      <c r="W107" s="46">
        <f t="shared" si="47"/>
        <v>60</v>
      </c>
      <c r="X107" s="46">
        <f t="shared" si="48"/>
        <v>0</v>
      </c>
      <c r="Y107" s="46">
        <f t="shared" si="49"/>
        <v>0</v>
      </c>
      <c r="Z107" s="46">
        <f t="shared" si="50"/>
        <v>0</v>
      </c>
      <c r="AA107" s="46">
        <f t="shared" si="51"/>
        <v>0</v>
      </c>
      <c r="AB107" s="46">
        <f t="shared" si="52"/>
        <v>0</v>
      </c>
      <c r="AC107" s="48">
        <f>IF(AB107=0,1,IF(AB107=1,0.99,IF(AB107=2,0.98,IF(AB107=3,0.97,IF(AB107=4,0.96,IF(AB107=5,0.95,IF(AB107=6,0.94)))))))</f>
        <v>1</v>
      </c>
      <c r="AD107" s="48">
        <f t="shared" si="53"/>
        <v>12.443</v>
      </c>
      <c r="AE107" s="48">
        <f t="shared" si="54"/>
        <v>12.443</v>
      </c>
      <c r="AF107" s="46">
        <f t="shared" si="55"/>
        <v>120</v>
      </c>
      <c r="AG107" s="47"/>
      <c r="AH107" s="127" t="s">
        <v>3448</v>
      </c>
      <c r="AI107" s="127" t="s">
        <v>3449</v>
      </c>
    </row>
    <row r="108" spans="1:35" s="16" customFormat="1" ht="27.75">
      <c r="A108" s="43">
        <v>101</v>
      </c>
      <c r="B108" s="44" t="s">
        <v>3042</v>
      </c>
      <c r="C108" s="44" t="s">
        <v>3043</v>
      </c>
      <c r="D108" s="45" t="s">
        <v>3044</v>
      </c>
      <c r="E108" s="45">
        <v>31</v>
      </c>
      <c r="F108" s="56">
        <v>11.49</v>
      </c>
      <c r="G108" s="50">
        <v>30</v>
      </c>
      <c r="H108" s="56" t="s">
        <v>3372</v>
      </c>
      <c r="I108" s="56">
        <v>9.09</v>
      </c>
      <c r="J108" s="50">
        <v>18</v>
      </c>
      <c r="K108" s="50" t="s">
        <v>3372</v>
      </c>
      <c r="L108" s="84">
        <f t="shared" si="42"/>
        <v>10.29</v>
      </c>
      <c r="M108" s="45">
        <f t="shared" si="43"/>
        <v>60</v>
      </c>
      <c r="N108" s="45">
        <f t="shared" si="44"/>
        <v>0</v>
      </c>
      <c r="O108" s="45">
        <f t="shared" si="45"/>
        <v>1</v>
      </c>
      <c r="P108" s="56">
        <v>10.52</v>
      </c>
      <c r="Q108" s="50">
        <v>30</v>
      </c>
      <c r="R108" s="50" t="s">
        <v>3372</v>
      </c>
      <c r="S108" s="56">
        <v>12.03</v>
      </c>
      <c r="T108" s="50">
        <v>30</v>
      </c>
      <c r="U108" s="50" t="s">
        <v>3372</v>
      </c>
      <c r="V108" s="56">
        <f t="shared" si="46"/>
        <v>11.274999999999999</v>
      </c>
      <c r="W108" s="50">
        <f t="shared" si="47"/>
        <v>60</v>
      </c>
      <c r="X108" s="50">
        <f t="shared" si="48"/>
        <v>0</v>
      </c>
      <c r="Y108" s="50">
        <f t="shared" si="49"/>
        <v>0</v>
      </c>
      <c r="Z108" s="50">
        <f t="shared" si="50"/>
        <v>0</v>
      </c>
      <c r="AA108" s="50">
        <f t="shared" si="51"/>
        <v>1</v>
      </c>
      <c r="AB108" s="50">
        <f t="shared" si="52"/>
        <v>1</v>
      </c>
      <c r="AC108" s="48">
        <f>IF(AB108=0,0.93,IF(AB108=1,0.92,IF(AB108=2,0.91,IF(AB108=3,0.9,IF(AB108=4,0.89,IF(AB108=5,0.88,IF(AB108=6,0.87)))))))</f>
        <v>0.92</v>
      </c>
      <c r="AD108" s="56">
        <f t="shared" si="53"/>
        <v>10.782499999999999</v>
      </c>
      <c r="AE108" s="56">
        <f t="shared" si="54"/>
        <v>9.9199000000000002</v>
      </c>
      <c r="AF108" s="50">
        <f t="shared" si="55"/>
        <v>120</v>
      </c>
      <c r="AG108" s="49"/>
      <c r="AH108" s="127" t="s">
        <v>3448</v>
      </c>
      <c r="AI108" s="127" t="s">
        <v>3449</v>
      </c>
    </row>
    <row r="109" spans="1:35" s="16" customFormat="1" ht="27.75">
      <c r="A109" s="43">
        <v>102</v>
      </c>
      <c r="B109" s="37" t="s">
        <v>3045</v>
      </c>
      <c r="C109" s="37" t="s">
        <v>3046</v>
      </c>
      <c r="D109" s="45" t="s">
        <v>3047</v>
      </c>
      <c r="E109" s="38">
        <v>31</v>
      </c>
      <c r="F109" s="48">
        <v>10.95</v>
      </c>
      <c r="G109" s="46">
        <v>30</v>
      </c>
      <c r="H109" s="48" t="s">
        <v>3373</v>
      </c>
      <c r="I109" s="48">
        <v>9.1999999999999993</v>
      </c>
      <c r="J109" s="46">
        <v>21</v>
      </c>
      <c r="K109" s="46" t="s">
        <v>3372</v>
      </c>
      <c r="L109" s="84">
        <f t="shared" si="42"/>
        <v>10.074999999999999</v>
      </c>
      <c r="M109" s="38">
        <f t="shared" si="43"/>
        <v>60</v>
      </c>
      <c r="N109" s="38">
        <f t="shared" si="44"/>
        <v>1</v>
      </c>
      <c r="O109" s="38">
        <f t="shared" si="45"/>
        <v>1</v>
      </c>
      <c r="P109" s="48">
        <v>10.5</v>
      </c>
      <c r="Q109" s="46">
        <v>30</v>
      </c>
      <c r="R109" s="46" t="s">
        <v>3373</v>
      </c>
      <c r="S109" s="48">
        <v>11.56</v>
      </c>
      <c r="T109" s="46">
        <v>30</v>
      </c>
      <c r="U109" s="46" t="s">
        <v>3372</v>
      </c>
      <c r="V109" s="48">
        <f t="shared" si="46"/>
        <v>11.030000000000001</v>
      </c>
      <c r="W109" s="46">
        <f t="shared" si="47"/>
        <v>60</v>
      </c>
      <c r="X109" s="46">
        <f t="shared" si="48"/>
        <v>1</v>
      </c>
      <c r="Y109" s="46">
        <f t="shared" si="49"/>
        <v>0</v>
      </c>
      <c r="Z109" s="46">
        <f t="shared" si="50"/>
        <v>2</v>
      </c>
      <c r="AA109" s="46">
        <f t="shared" si="51"/>
        <v>1</v>
      </c>
      <c r="AB109" s="46">
        <f t="shared" si="52"/>
        <v>3</v>
      </c>
      <c r="AC109" s="48">
        <f>IF(AB109=0,0.93,IF(AB109=1,0.92,IF(AB109=2,0.91,IF(AB109=3,0.9,IF(AB109=4,0.89,IF(AB109=5,0.88,IF(AB109=6,0.87)))))))</f>
        <v>0.9</v>
      </c>
      <c r="AD109" s="48">
        <f t="shared" si="53"/>
        <v>10.5525</v>
      </c>
      <c r="AE109" s="48">
        <f t="shared" si="54"/>
        <v>9.4972500000000011</v>
      </c>
      <c r="AF109" s="46">
        <f t="shared" si="55"/>
        <v>120</v>
      </c>
      <c r="AG109" s="47"/>
      <c r="AH109" s="127" t="s">
        <v>3449</v>
      </c>
      <c r="AI109" s="127" t="s">
        <v>3448</v>
      </c>
    </row>
    <row r="110" spans="1:35" s="16" customFormat="1" ht="27.75">
      <c r="A110" s="36">
        <v>103</v>
      </c>
      <c r="B110" s="37" t="s">
        <v>3048</v>
      </c>
      <c r="C110" s="37" t="s">
        <v>1000</v>
      </c>
      <c r="D110" s="45" t="s">
        <v>3049</v>
      </c>
      <c r="E110" s="38">
        <v>31</v>
      </c>
      <c r="F110" s="48">
        <v>10</v>
      </c>
      <c r="G110" s="46">
        <v>30</v>
      </c>
      <c r="H110" s="48" t="s">
        <v>3373</v>
      </c>
      <c r="I110" s="48">
        <v>10</v>
      </c>
      <c r="J110" s="46">
        <v>30</v>
      </c>
      <c r="K110" s="46" t="s">
        <v>3373</v>
      </c>
      <c r="L110" s="84">
        <f t="shared" si="42"/>
        <v>10</v>
      </c>
      <c r="M110" s="38">
        <f t="shared" si="43"/>
        <v>60</v>
      </c>
      <c r="N110" s="38">
        <f t="shared" si="44"/>
        <v>2</v>
      </c>
      <c r="O110" s="38">
        <f t="shared" si="45"/>
        <v>0</v>
      </c>
      <c r="P110" s="48">
        <v>7.45</v>
      </c>
      <c r="Q110" s="46">
        <v>9</v>
      </c>
      <c r="R110" s="46" t="s">
        <v>3373</v>
      </c>
      <c r="S110" s="48">
        <v>9.0500000000000007</v>
      </c>
      <c r="T110" s="46">
        <v>10</v>
      </c>
      <c r="U110" s="46" t="s">
        <v>3373</v>
      </c>
      <c r="V110" s="48">
        <f t="shared" si="46"/>
        <v>8.25</v>
      </c>
      <c r="W110" s="46">
        <f t="shared" si="47"/>
        <v>19</v>
      </c>
      <c r="X110" s="46">
        <f t="shared" si="48"/>
        <v>2</v>
      </c>
      <c r="Y110" s="46">
        <f t="shared" si="49"/>
        <v>1</v>
      </c>
      <c r="Z110" s="46">
        <f t="shared" si="50"/>
        <v>4</v>
      </c>
      <c r="AA110" s="46">
        <f t="shared" si="51"/>
        <v>1</v>
      </c>
      <c r="AB110" s="46">
        <f t="shared" si="52"/>
        <v>5</v>
      </c>
      <c r="AC110" s="48">
        <f>IF(AB110=0,0.93,IF(AB110=1,0.92,IF(AB110=2,0.91,IF(AB110=3,0.9,IF(AB110=4,0.89,IF(AB110=5,0.88,IF(AB110=6,0.87)))))))</f>
        <v>0.88</v>
      </c>
      <c r="AD110" s="48">
        <f t="shared" si="53"/>
        <v>9.125</v>
      </c>
      <c r="AE110" s="48">
        <f t="shared" si="54"/>
        <v>8.0299999999999994</v>
      </c>
      <c r="AF110" s="46">
        <f t="shared" si="55"/>
        <v>79</v>
      </c>
      <c r="AG110" s="47"/>
      <c r="AH110" s="127" t="s">
        <v>3448</v>
      </c>
      <c r="AI110" s="127" t="s">
        <v>3449</v>
      </c>
    </row>
    <row r="111" spans="1:35" s="16" customFormat="1" ht="26.25">
      <c r="A111" s="43">
        <v>104</v>
      </c>
      <c r="B111" s="37" t="s">
        <v>3050</v>
      </c>
      <c r="C111" s="37" t="s">
        <v>2495</v>
      </c>
      <c r="D111" s="45" t="s">
        <v>3051</v>
      </c>
      <c r="E111" s="38"/>
      <c r="F111" s="48">
        <v>10.119999999999999</v>
      </c>
      <c r="G111" s="46">
        <v>30</v>
      </c>
      <c r="H111" s="48" t="s">
        <v>3372</v>
      </c>
      <c r="I111" s="48">
        <v>11.15</v>
      </c>
      <c r="J111" s="46">
        <v>30</v>
      </c>
      <c r="K111" s="46" t="s">
        <v>3372</v>
      </c>
      <c r="L111" s="84">
        <f t="shared" si="42"/>
        <v>10.635</v>
      </c>
      <c r="M111" s="38">
        <f t="shared" si="43"/>
        <v>60</v>
      </c>
      <c r="N111" s="38">
        <f t="shared" si="44"/>
        <v>0</v>
      </c>
      <c r="O111" s="38">
        <f t="shared" si="45"/>
        <v>0</v>
      </c>
      <c r="P111" s="48">
        <v>9.85</v>
      </c>
      <c r="Q111" s="46">
        <v>20</v>
      </c>
      <c r="R111" s="46" t="s">
        <v>3373</v>
      </c>
      <c r="S111" s="48">
        <v>10.15</v>
      </c>
      <c r="T111" s="46">
        <v>30</v>
      </c>
      <c r="U111" s="46" t="s">
        <v>3373</v>
      </c>
      <c r="V111" s="48">
        <f t="shared" si="46"/>
        <v>10</v>
      </c>
      <c r="W111" s="46">
        <f t="shared" si="47"/>
        <v>60</v>
      </c>
      <c r="X111" s="46">
        <f t="shared" si="48"/>
        <v>2</v>
      </c>
      <c r="Y111" s="46">
        <f t="shared" si="49"/>
        <v>1</v>
      </c>
      <c r="Z111" s="46">
        <f t="shared" si="50"/>
        <v>2</v>
      </c>
      <c r="AA111" s="46">
        <f t="shared" si="51"/>
        <v>1</v>
      </c>
      <c r="AB111" s="46">
        <f t="shared" si="52"/>
        <v>3</v>
      </c>
      <c r="AC111" s="48">
        <f>IF(AB111=0,0.79,IF(AB111=1,0.78,IF(AB111=2,0.77,IF(AB111=3,0.76,IF(AB111=4,0.75,IF(AB111=5,0.74,IF(AB111=6,0.73)))))))</f>
        <v>0.76</v>
      </c>
      <c r="AD111" s="48">
        <f t="shared" si="53"/>
        <v>10.317499999999999</v>
      </c>
      <c r="AE111" s="48">
        <f t="shared" si="54"/>
        <v>7.8412999999999995</v>
      </c>
      <c r="AF111" s="46">
        <f t="shared" si="55"/>
        <v>120</v>
      </c>
      <c r="AG111" s="47"/>
      <c r="AH111" s="20"/>
      <c r="AI111" s="20"/>
    </row>
    <row r="112" spans="1:35" s="16" customFormat="1" ht="26.25">
      <c r="A112" s="43">
        <v>105</v>
      </c>
      <c r="B112" s="37"/>
      <c r="C112" s="37"/>
      <c r="D112" s="45"/>
      <c r="E112" s="38"/>
      <c r="F112" s="48"/>
      <c r="G112" s="46"/>
      <c r="H112" s="48"/>
      <c r="I112" s="48"/>
      <c r="J112" s="46"/>
      <c r="K112" s="46"/>
      <c r="L112" s="84">
        <f t="shared" si="42"/>
        <v>0</v>
      </c>
      <c r="M112" s="38">
        <f t="shared" si="43"/>
        <v>0</v>
      </c>
      <c r="N112" s="38">
        <f t="shared" si="44"/>
        <v>2</v>
      </c>
      <c r="O112" s="38">
        <f t="shared" si="45"/>
        <v>1</v>
      </c>
      <c r="P112" s="48"/>
      <c r="Q112" s="46"/>
      <c r="R112" s="46"/>
      <c r="S112" s="48"/>
      <c r="T112" s="46"/>
      <c r="U112" s="46"/>
      <c r="V112" s="48">
        <f t="shared" si="46"/>
        <v>0</v>
      </c>
      <c r="W112" s="46">
        <f t="shared" si="47"/>
        <v>0</v>
      </c>
      <c r="X112" s="46">
        <f t="shared" si="48"/>
        <v>2</v>
      </c>
      <c r="Y112" s="46">
        <f t="shared" si="49"/>
        <v>1</v>
      </c>
      <c r="Z112" s="46">
        <f t="shared" si="50"/>
        <v>4</v>
      </c>
      <c r="AA112" s="46">
        <f t="shared" si="51"/>
        <v>2</v>
      </c>
      <c r="AB112" s="46">
        <f t="shared" si="52"/>
        <v>6</v>
      </c>
      <c r="AC112" s="48">
        <f>IF(AB112=0,1,IF(AB112=1,0.99,IF(AB112=2,0.98,IF(AB112=3,0.97,IF(AB112=4,0.96,IF(AB112=5,0.95,IF(AB112=6,0.94)))))))</f>
        <v>0.94</v>
      </c>
      <c r="AD112" s="48">
        <f t="shared" si="53"/>
        <v>0</v>
      </c>
      <c r="AE112" s="48">
        <f t="shared" si="54"/>
        <v>0</v>
      </c>
      <c r="AF112" s="46">
        <f t="shared" si="55"/>
        <v>0</v>
      </c>
      <c r="AG112" s="47"/>
      <c r="AH112" s="20"/>
      <c r="AI112" s="20"/>
    </row>
    <row r="113" spans="1:35" s="16" customFormat="1" ht="26.25">
      <c r="A113" s="36">
        <v>106</v>
      </c>
      <c r="B113" s="37"/>
      <c r="C113" s="37"/>
      <c r="D113" s="45"/>
      <c r="E113" s="38"/>
      <c r="F113" s="48"/>
      <c r="G113" s="46"/>
      <c r="H113" s="48"/>
      <c r="I113" s="48"/>
      <c r="J113" s="46"/>
      <c r="K113" s="46"/>
      <c r="L113" s="84">
        <f t="shared" si="42"/>
        <v>0</v>
      </c>
      <c r="M113" s="38">
        <f t="shared" si="43"/>
        <v>0</v>
      </c>
      <c r="N113" s="38">
        <f t="shared" si="44"/>
        <v>2</v>
      </c>
      <c r="O113" s="38">
        <f t="shared" si="45"/>
        <v>1</v>
      </c>
      <c r="P113" s="48"/>
      <c r="Q113" s="46"/>
      <c r="R113" s="46"/>
      <c r="S113" s="48"/>
      <c r="T113" s="46"/>
      <c r="U113" s="46"/>
      <c r="V113" s="48">
        <f t="shared" si="46"/>
        <v>0</v>
      </c>
      <c r="W113" s="46">
        <f t="shared" si="47"/>
        <v>0</v>
      </c>
      <c r="X113" s="46">
        <f t="shared" si="48"/>
        <v>2</v>
      </c>
      <c r="Y113" s="46">
        <f t="shared" si="49"/>
        <v>1</v>
      </c>
      <c r="Z113" s="46">
        <f t="shared" si="50"/>
        <v>4</v>
      </c>
      <c r="AA113" s="46">
        <f t="shared" si="51"/>
        <v>2</v>
      </c>
      <c r="AB113" s="46">
        <f t="shared" si="52"/>
        <v>6</v>
      </c>
      <c r="AC113" s="48">
        <f>IF(AB113=0,1,IF(AB113=1,0.99,IF(AB113=2,0.98,IF(AB113=3,0.97,IF(AB113=4,0.96,IF(AB113=5,0.95,IF(AB113=6,0.94)))))))</f>
        <v>0.94</v>
      </c>
      <c r="AD113" s="48">
        <f t="shared" si="53"/>
        <v>0</v>
      </c>
      <c r="AE113" s="48">
        <f t="shared" si="54"/>
        <v>0</v>
      </c>
      <c r="AF113" s="46">
        <f t="shared" si="55"/>
        <v>0</v>
      </c>
      <c r="AG113" s="47"/>
      <c r="AH113" s="20"/>
      <c r="AI113" s="20"/>
    </row>
    <row r="114" spans="1:35" s="16" customFormat="1" ht="26.25">
      <c r="A114" s="43">
        <v>107</v>
      </c>
      <c r="B114" s="37"/>
      <c r="C114" s="37"/>
      <c r="D114" s="45"/>
      <c r="E114" s="38"/>
      <c r="F114" s="48"/>
      <c r="G114" s="46"/>
      <c r="H114" s="48"/>
      <c r="I114" s="48"/>
      <c r="J114" s="46"/>
      <c r="K114" s="46"/>
      <c r="L114" s="84">
        <f t="shared" si="42"/>
        <v>0</v>
      </c>
      <c r="M114" s="38">
        <f t="shared" si="43"/>
        <v>0</v>
      </c>
      <c r="N114" s="38">
        <f t="shared" si="44"/>
        <v>2</v>
      </c>
      <c r="O114" s="38">
        <f t="shared" si="45"/>
        <v>1</v>
      </c>
      <c r="P114" s="48"/>
      <c r="Q114" s="46"/>
      <c r="R114" s="46"/>
      <c r="S114" s="48"/>
      <c r="T114" s="46"/>
      <c r="U114" s="46"/>
      <c r="V114" s="48">
        <f t="shared" si="46"/>
        <v>0</v>
      </c>
      <c r="W114" s="46">
        <f t="shared" si="47"/>
        <v>0</v>
      </c>
      <c r="X114" s="46">
        <f t="shared" si="48"/>
        <v>2</v>
      </c>
      <c r="Y114" s="46">
        <f t="shared" si="49"/>
        <v>1</v>
      </c>
      <c r="Z114" s="46">
        <f t="shared" si="50"/>
        <v>4</v>
      </c>
      <c r="AA114" s="46">
        <f t="shared" si="51"/>
        <v>2</v>
      </c>
      <c r="AB114" s="46">
        <f t="shared" si="52"/>
        <v>6</v>
      </c>
      <c r="AC114" s="48">
        <f>IF(AB114=0,1,IF(AB114=1,0.99,IF(AB114=2,0.98,IF(AB114=3,0.97,IF(AB114=4,0.96,IF(AB114=5,0.95,IF(AB114=6,0.94)))))))</f>
        <v>0.94</v>
      </c>
      <c r="AD114" s="48">
        <f t="shared" si="53"/>
        <v>0</v>
      </c>
      <c r="AE114" s="48">
        <f t="shared" si="54"/>
        <v>0</v>
      </c>
      <c r="AF114" s="46">
        <f t="shared" si="55"/>
        <v>0</v>
      </c>
      <c r="AG114" s="47"/>
      <c r="AH114" s="20"/>
      <c r="AI114" s="20"/>
    </row>
    <row r="115" spans="1:35" ht="26.25">
      <c r="A115" s="57"/>
      <c r="B115" s="57"/>
      <c r="C115" s="57"/>
      <c r="D115" s="58"/>
      <c r="E115" s="57"/>
      <c r="F115" s="147"/>
      <c r="G115" s="60"/>
      <c r="H115" s="147"/>
      <c r="I115" s="147"/>
      <c r="J115" s="60"/>
      <c r="K115" s="60"/>
      <c r="L115" s="154"/>
      <c r="M115" s="155"/>
      <c r="N115" s="155"/>
      <c r="O115" s="155"/>
      <c r="P115" s="156"/>
      <c r="Q115" s="155"/>
      <c r="R115" s="155"/>
      <c r="S115" s="154"/>
      <c r="T115" s="155"/>
      <c r="U115" s="155"/>
      <c r="V115" s="154"/>
      <c r="W115" s="155"/>
      <c r="X115" s="155"/>
      <c r="Y115" s="155"/>
      <c r="Z115" s="155"/>
      <c r="AA115" s="155"/>
      <c r="AB115" s="155"/>
      <c r="AC115" s="154"/>
      <c r="AD115" s="154"/>
      <c r="AE115" s="154"/>
      <c r="AF115" s="155"/>
      <c r="AG115" s="155"/>
      <c r="AH115" s="16"/>
      <c r="AI115" s="16"/>
    </row>
    <row r="116" spans="1:35" ht="26.25">
      <c r="A116" s="57"/>
      <c r="B116" s="57"/>
      <c r="C116" s="57"/>
      <c r="D116" s="58"/>
      <c r="E116" s="57"/>
      <c r="F116" s="86"/>
      <c r="G116" s="58"/>
      <c r="H116" s="86"/>
      <c r="I116" s="86"/>
      <c r="J116" s="58"/>
      <c r="K116" s="58"/>
      <c r="L116" s="59"/>
      <c r="M116" s="57"/>
      <c r="N116" s="57"/>
      <c r="O116" s="57"/>
      <c r="P116" s="92"/>
      <c r="Q116" s="57"/>
      <c r="R116" s="57"/>
      <c r="S116" s="59"/>
      <c r="T116" s="57"/>
      <c r="U116" s="57"/>
      <c r="V116" s="59"/>
      <c r="W116" s="57"/>
      <c r="X116" s="57"/>
      <c r="Y116" s="57"/>
      <c r="Z116" s="57"/>
      <c r="AA116" s="57"/>
      <c r="AB116" s="57"/>
      <c r="AC116" s="59"/>
      <c r="AD116" s="59"/>
      <c r="AE116" s="59"/>
      <c r="AF116" s="57"/>
      <c r="AG116" s="57"/>
      <c r="AH116"/>
      <c r="AI116"/>
    </row>
    <row r="117" spans="1:35" ht="26.25">
      <c r="A117" s="57"/>
      <c r="B117" s="57"/>
      <c r="C117" s="57"/>
      <c r="D117" s="58"/>
      <c r="E117" s="57"/>
      <c r="F117" s="86"/>
      <c r="G117" s="58"/>
      <c r="H117" s="86"/>
      <c r="I117" s="86"/>
      <c r="J117" s="58"/>
      <c r="K117" s="58"/>
      <c r="L117" s="59"/>
      <c r="M117" s="57"/>
      <c r="N117" s="57"/>
      <c r="O117" s="57"/>
      <c r="P117" s="92"/>
      <c r="Q117" s="57"/>
      <c r="R117" s="57"/>
      <c r="S117" s="59"/>
      <c r="T117" s="57"/>
      <c r="U117" s="57"/>
      <c r="V117" s="59"/>
      <c r="W117" s="57"/>
      <c r="X117" s="57"/>
      <c r="Y117" s="57"/>
      <c r="Z117" s="57"/>
      <c r="AA117" s="57"/>
      <c r="AB117" s="57"/>
      <c r="AC117" s="59"/>
      <c r="AD117" s="59"/>
      <c r="AE117" s="59"/>
      <c r="AF117" s="57"/>
      <c r="AG117" s="57"/>
      <c r="AH117"/>
      <c r="AI117"/>
    </row>
    <row r="118" spans="1:35" ht="26.25">
      <c r="A118" s="57"/>
      <c r="B118" s="57"/>
      <c r="C118" s="57"/>
      <c r="D118" s="58"/>
      <c r="E118" s="57"/>
      <c r="F118" s="86"/>
      <c r="G118" s="58"/>
      <c r="H118" s="86"/>
      <c r="I118" s="86"/>
      <c r="J118" s="58"/>
      <c r="K118" s="58"/>
      <c r="L118" s="59"/>
      <c r="M118" s="57"/>
      <c r="N118" s="57"/>
      <c r="O118" s="57"/>
      <c r="P118" s="92"/>
      <c r="Q118" s="57"/>
      <c r="R118" s="57"/>
      <c r="S118" s="59"/>
      <c r="T118" s="57"/>
      <c r="U118" s="57"/>
      <c r="V118" s="59"/>
      <c r="W118" s="57"/>
      <c r="X118" s="57"/>
      <c r="Y118" s="57"/>
      <c r="Z118" s="57"/>
      <c r="AA118" s="57"/>
      <c r="AB118" s="57"/>
      <c r="AC118" s="59"/>
      <c r="AD118" s="59"/>
      <c r="AE118" s="59"/>
      <c r="AF118" s="57"/>
      <c r="AG118" s="57"/>
      <c r="AH118"/>
      <c r="AI118"/>
    </row>
    <row r="119" spans="1:35" ht="26.25">
      <c r="A119" s="57"/>
      <c r="B119" s="57"/>
      <c r="C119" s="57"/>
      <c r="D119" s="58"/>
      <c r="E119" s="57"/>
      <c r="F119" s="86"/>
      <c r="G119" s="58"/>
      <c r="H119" s="86"/>
      <c r="I119" s="86"/>
      <c r="J119" s="58"/>
      <c r="K119" s="58"/>
      <c r="L119" s="59"/>
      <c r="M119" s="57"/>
      <c r="N119" s="57"/>
      <c r="O119" s="57"/>
      <c r="P119" s="92"/>
      <c r="Q119" s="57"/>
      <c r="R119" s="57"/>
      <c r="S119" s="59"/>
      <c r="T119" s="57"/>
      <c r="U119" s="57"/>
      <c r="V119" s="59"/>
      <c r="W119" s="57"/>
      <c r="X119" s="57"/>
      <c r="Y119" s="57"/>
      <c r="Z119" s="57"/>
      <c r="AA119" s="57"/>
      <c r="AB119" s="57"/>
      <c r="AC119" s="59"/>
      <c r="AD119" s="59"/>
      <c r="AE119" s="59"/>
      <c r="AF119" s="57"/>
      <c r="AG119" s="57"/>
      <c r="AH119"/>
      <c r="AI119"/>
    </row>
    <row r="120" spans="1:35" ht="26.25">
      <c r="A120" s="57"/>
      <c r="B120" s="57"/>
      <c r="C120" s="57"/>
      <c r="D120" s="58"/>
      <c r="E120" s="57"/>
      <c r="F120" s="86"/>
      <c r="G120" s="58"/>
      <c r="H120" s="86"/>
      <c r="I120" s="86"/>
      <c r="J120" s="58"/>
      <c r="K120" s="58"/>
      <c r="L120" s="59"/>
      <c r="M120" s="57"/>
      <c r="N120" s="57"/>
      <c r="O120" s="57"/>
      <c r="P120" s="92"/>
      <c r="Q120" s="57"/>
      <c r="R120" s="57"/>
      <c r="S120" s="59"/>
      <c r="T120" s="57"/>
      <c r="U120" s="57"/>
      <c r="V120" s="59"/>
      <c r="W120" s="57"/>
      <c r="X120" s="57"/>
      <c r="Y120" s="57"/>
      <c r="Z120" s="57"/>
      <c r="AA120" s="57"/>
      <c r="AB120" s="57"/>
      <c r="AC120" s="59"/>
      <c r="AD120" s="59"/>
      <c r="AE120" s="59"/>
      <c r="AF120" s="57"/>
      <c r="AG120" s="57"/>
      <c r="AH120"/>
      <c r="AI120"/>
    </row>
    <row r="121" spans="1:35" ht="26.25">
      <c r="A121" s="57"/>
      <c r="B121" s="57"/>
      <c r="C121" s="57"/>
      <c r="D121" s="58"/>
      <c r="E121" s="57"/>
      <c r="F121" s="86"/>
      <c r="G121" s="58"/>
      <c r="H121" s="86"/>
      <c r="I121" s="86"/>
      <c r="J121" s="58"/>
      <c r="K121" s="58"/>
      <c r="L121" s="59"/>
      <c r="M121" s="57"/>
      <c r="N121" s="57"/>
      <c r="O121" s="57"/>
      <c r="P121" s="92"/>
      <c r="Q121" s="57"/>
      <c r="R121" s="57"/>
      <c r="S121" s="59"/>
      <c r="T121" s="57"/>
      <c r="U121" s="57"/>
      <c r="V121" s="59"/>
      <c r="W121" s="57"/>
      <c r="X121" s="57"/>
      <c r="Y121" s="57"/>
      <c r="Z121" s="57"/>
      <c r="AA121" s="57"/>
      <c r="AB121" s="57"/>
      <c r="AC121" s="59"/>
      <c r="AD121" s="59"/>
      <c r="AE121" s="59"/>
      <c r="AF121" s="57"/>
      <c r="AG121" s="57"/>
      <c r="AH121"/>
      <c r="AI121"/>
    </row>
    <row r="122" spans="1:35" ht="26.25">
      <c r="A122" s="57"/>
      <c r="B122" s="57"/>
      <c r="C122" s="57"/>
      <c r="D122" s="58"/>
      <c r="E122" s="57"/>
      <c r="F122" s="86"/>
      <c r="G122" s="58"/>
      <c r="H122" s="86"/>
      <c r="I122" s="86"/>
      <c r="J122" s="58"/>
      <c r="K122" s="58"/>
      <c r="L122" s="59"/>
      <c r="M122" s="57"/>
      <c r="N122" s="57"/>
      <c r="O122" s="57"/>
      <c r="P122" s="92"/>
      <c r="Q122" s="57"/>
      <c r="R122" s="57"/>
      <c r="S122" s="59"/>
      <c r="T122" s="57"/>
      <c r="U122" s="57"/>
      <c r="V122" s="59"/>
      <c r="W122" s="57"/>
      <c r="X122" s="57"/>
      <c r="Y122" s="57"/>
      <c r="Z122" s="57"/>
      <c r="AA122" s="57"/>
      <c r="AB122" s="57"/>
      <c r="AC122" s="59"/>
      <c r="AD122" s="59"/>
      <c r="AE122" s="59"/>
      <c r="AF122" s="57"/>
      <c r="AG122" s="57"/>
      <c r="AH122"/>
      <c r="AI122"/>
    </row>
    <row r="123" spans="1:35" ht="26.25">
      <c r="A123" s="57"/>
      <c r="B123" s="57"/>
      <c r="C123" s="57"/>
      <c r="D123" s="58"/>
      <c r="E123" s="57"/>
      <c r="F123" s="86"/>
      <c r="G123" s="58"/>
      <c r="H123" s="86"/>
      <c r="I123" s="86"/>
      <c r="J123" s="58"/>
      <c r="K123" s="58"/>
      <c r="L123" s="59"/>
      <c r="M123" s="57"/>
      <c r="N123" s="57"/>
      <c r="O123" s="57"/>
      <c r="P123" s="92"/>
      <c r="Q123" s="57"/>
      <c r="R123" s="57"/>
      <c r="S123" s="59"/>
      <c r="T123" s="57"/>
      <c r="U123" s="57"/>
      <c r="V123" s="59"/>
      <c r="W123" s="57"/>
      <c r="X123" s="57"/>
      <c r="Y123" s="57"/>
      <c r="Z123" s="57"/>
      <c r="AA123" s="57"/>
      <c r="AB123" s="57"/>
      <c r="AC123" s="59"/>
      <c r="AD123" s="59"/>
      <c r="AE123" s="59"/>
      <c r="AF123" s="57"/>
      <c r="AG123" s="57"/>
      <c r="AH123"/>
      <c r="AI123"/>
    </row>
    <row r="124" spans="1:35" ht="26.25">
      <c r="A124" s="57"/>
      <c r="B124" s="57"/>
      <c r="C124" s="57"/>
      <c r="D124" s="58"/>
      <c r="E124" s="57"/>
      <c r="F124" s="86"/>
      <c r="G124" s="58"/>
      <c r="H124" s="86"/>
      <c r="I124" s="86"/>
      <c r="J124" s="58"/>
      <c r="K124" s="58"/>
      <c r="L124" s="59"/>
      <c r="M124" s="57"/>
      <c r="N124" s="57"/>
      <c r="O124" s="57"/>
      <c r="P124" s="92"/>
      <c r="Q124" s="57"/>
      <c r="R124" s="57"/>
      <c r="S124" s="59"/>
      <c r="T124" s="57"/>
      <c r="U124" s="57"/>
      <c r="V124" s="59"/>
      <c r="W124" s="57"/>
      <c r="X124" s="57"/>
      <c r="Y124" s="57"/>
      <c r="Z124" s="57"/>
      <c r="AA124" s="57"/>
      <c r="AB124" s="57"/>
      <c r="AC124" s="59"/>
      <c r="AD124" s="59"/>
      <c r="AE124" s="59"/>
      <c r="AF124" s="57"/>
      <c r="AG124" s="57"/>
      <c r="AH124"/>
      <c r="AI124"/>
    </row>
    <row r="125" spans="1:35" ht="26.25">
      <c r="A125" s="57"/>
      <c r="B125" s="57"/>
      <c r="C125" s="57"/>
      <c r="D125" s="58"/>
      <c r="E125" s="57"/>
      <c r="F125" s="86"/>
      <c r="G125" s="58"/>
      <c r="H125" s="86"/>
      <c r="I125" s="86"/>
      <c r="J125" s="58"/>
      <c r="K125" s="58"/>
      <c r="L125" s="59"/>
      <c r="M125" s="57"/>
      <c r="N125" s="57"/>
      <c r="O125" s="57"/>
      <c r="P125" s="92"/>
      <c r="Q125" s="57"/>
      <c r="R125" s="57"/>
      <c r="S125" s="59"/>
      <c r="T125" s="57"/>
      <c r="U125" s="57"/>
      <c r="V125" s="59"/>
      <c r="W125" s="57"/>
      <c r="X125" s="57"/>
      <c r="Y125" s="57"/>
      <c r="Z125" s="57"/>
      <c r="AA125" s="57"/>
      <c r="AB125" s="57"/>
      <c r="AC125" s="59"/>
      <c r="AD125" s="59"/>
      <c r="AE125" s="59"/>
      <c r="AF125" s="57"/>
      <c r="AG125" s="57"/>
      <c r="AH125"/>
      <c r="AI125"/>
    </row>
    <row r="126" spans="1:35" ht="26.25">
      <c r="A126" s="57"/>
      <c r="B126" s="57"/>
      <c r="C126" s="57"/>
      <c r="D126" s="58"/>
      <c r="E126" s="57"/>
      <c r="F126" s="86"/>
      <c r="G126" s="58"/>
      <c r="H126" s="86"/>
      <c r="I126" s="86"/>
      <c r="J126" s="58"/>
      <c r="K126" s="58"/>
      <c r="L126" s="59"/>
      <c r="M126" s="57"/>
      <c r="N126" s="57"/>
      <c r="O126" s="57"/>
      <c r="P126" s="92"/>
      <c r="Q126" s="57"/>
      <c r="R126" s="57"/>
      <c r="S126" s="59"/>
      <c r="T126" s="57"/>
      <c r="U126" s="57"/>
      <c r="V126" s="59"/>
      <c r="W126" s="57"/>
      <c r="X126" s="57"/>
      <c r="Y126" s="57"/>
      <c r="Z126" s="57"/>
      <c r="AA126" s="57"/>
      <c r="AB126" s="57"/>
      <c r="AC126" s="59"/>
      <c r="AD126" s="59"/>
      <c r="AE126" s="59"/>
      <c r="AF126" s="57"/>
      <c r="AG126" s="57"/>
      <c r="AH126"/>
      <c r="AI126"/>
    </row>
    <row r="127" spans="1:35" ht="26.25">
      <c r="A127" s="57"/>
      <c r="B127" s="57"/>
      <c r="C127" s="57"/>
      <c r="D127" s="58"/>
      <c r="E127" s="57"/>
      <c r="F127" s="86"/>
      <c r="G127" s="58"/>
      <c r="H127" s="86"/>
      <c r="I127" s="86"/>
      <c r="J127" s="58"/>
      <c r="K127" s="58"/>
      <c r="L127" s="59"/>
      <c r="M127" s="57"/>
      <c r="N127" s="57"/>
      <c r="O127" s="57"/>
      <c r="P127" s="92"/>
      <c r="Q127" s="57"/>
      <c r="R127" s="57"/>
      <c r="S127" s="59"/>
      <c r="T127" s="57"/>
      <c r="U127" s="57"/>
      <c r="V127" s="59"/>
      <c r="W127" s="57"/>
      <c r="X127" s="57"/>
      <c r="Y127" s="57"/>
      <c r="Z127" s="57"/>
      <c r="AA127" s="57"/>
      <c r="AB127" s="57"/>
      <c r="AC127" s="59"/>
      <c r="AD127" s="59"/>
      <c r="AE127" s="59"/>
      <c r="AF127" s="57"/>
      <c r="AG127" s="57"/>
      <c r="AH127"/>
      <c r="AI127"/>
    </row>
    <row r="128" spans="1:35" ht="26.25">
      <c r="A128" s="57"/>
      <c r="B128" s="57"/>
      <c r="C128" s="57"/>
      <c r="D128" s="58"/>
      <c r="E128" s="57"/>
      <c r="F128" s="86"/>
      <c r="G128" s="58"/>
      <c r="H128" s="86"/>
      <c r="I128" s="86"/>
      <c r="J128" s="58"/>
      <c r="K128" s="58"/>
      <c r="L128" s="59"/>
      <c r="M128" s="57"/>
      <c r="N128" s="57"/>
      <c r="O128" s="57"/>
      <c r="P128" s="92"/>
      <c r="Q128" s="57"/>
      <c r="R128" s="57"/>
      <c r="S128" s="59"/>
      <c r="T128" s="57"/>
      <c r="U128" s="57"/>
      <c r="V128" s="59"/>
      <c r="W128" s="57"/>
      <c r="X128" s="57"/>
      <c r="Y128" s="57"/>
      <c r="Z128" s="57"/>
      <c r="AA128" s="57"/>
      <c r="AB128" s="57"/>
      <c r="AC128" s="59"/>
      <c r="AD128" s="59"/>
      <c r="AE128" s="59"/>
      <c r="AF128" s="57"/>
      <c r="AG128" s="57"/>
      <c r="AH128"/>
      <c r="AI128"/>
    </row>
    <row r="129" spans="1:35" ht="26.25">
      <c r="A129" s="57"/>
      <c r="B129" s="57"/>
      <c r="C129" s="57"/>
      <c r="D129" s="58"/>
      <c r="E129" s="57"/>
      <c r="F129" s="86"/>
      <c r="G129" s="58"/>
      <c r="H129" s="86"/>
      <c r="I129" s="86"/>
      <c r="J129" s="58"/>
      <c r="K129" s="58"/>
      <c r="L129" s="59"/>
      <c r="M129" s="57"/>
      <c r="N129" s="57"/>
      <c r="O129" s="57"/>
      <c r="P129" s="92"/>
      <c r="Q129" s="57"/>
      <c r="R129" s="57"/>
      <c r="S129" s="59"/>
      <c r="T129" s="57"/>
      <c r="U129" s="57"/>
      <c r="V129" s="59"/>
      <c r="W129" s="57"/>
      <c r="X129" s="57"/>
      <c r="Y129" s="57"/>
      <c r="Z129" s="57"/>
      <c r="AA129" s="57"/>
      <c r="AB129" s="57"/>
      <c r="AC129" s="59"/>
      <c r="AD129" s="59"/>
      <c r="AE129" s="59"/>
      <c r="AF129" s="57"/>
      <c r="AG129" s="57"/>
      <c r="AH129"/>
      <c r="AI129"/>
    </row>
    <row r="130" spans="1:35" ht="26.25">
      <c r="A130" s="57"/>
      <c r="B130" s="57"/>
      <c r="C130" s="57"/>
      <c r="D130" s="58"/>
      <c r="E130" s="57"/>
      <c r="F130" s="86"/>
      <c r="G130" s="58"/>
      <c r="H130" s="86"/>
      <c r="I130" s="86"/>
      <c r="J130" s="58"/>
      <c r="K130" s="58"/>
      <c r="L130" s="59"/>
      <c r="M130" s="57"/>
      <c r="N130" s="57"/>
      <c r="O130" s="57"/>
      <c r="P130" s="92"/>
      <c r="Q130" s="57"/>
      <c r="R130" s="57"/>
      <c r="S130" s="59"/>
      <c r="T130" s="57"/>
      <c r="U130" s="57"/>
      <c r="V130" s="59"/>
      <c r="W130" s="57"/>
      <c r="X130" s="57"/>
      <c r="Y130" s="57"/>
      <c r="Z130" s="57"/>
      <c r="AA130" s="57"/>
      <c r="AB130" s="57"/>
      <c r="AC130" s="59"/>
      <c r="AD130" s="59"/>
      <c r="AE130" s="59"/>
      <c r="AF130" s="57"/>
      <c r="AG130" s="57"/>
      <c r="AH130"/>
      <c r="AI130"/>
    </row>
    <row r="131" spans="1:35" ht="26.25">
      <c r="A131" s="57"/>
      <c r="B131" s="57"/>
      <c r="C131" s="57"/>
      <c r="D131" s="58"/>
      <c r="E131" s="57"/>
      <c r="F131" s="86"/>
      <c r="G131" s="58"/>
      <c r="H131" s="86"/>
      <c r="I131" s="86"/>
      <c r="J131" s="58"/>
      <c r="K131" s="58"/>
      <c r="L131" s="59"/>
      <c r="M131" s="57"/>
      <c r="N131" s="57"/>
      <c r="O131" s="57"/>
      <c r="P131" s="92"/>
      <c r="Q131" s="57"/>
      <c r="R131" s="57"/>
      <c r="S131" s="59"/>
      <c r="T131" s="57"/>
      <c r="U131" s="57"/>
      <c r="V131" s="59"/>
      <c r="W131" s="57"/>
      <c r="X131" s="57"/>
      <c r="Y131" s="57"/>
      <c r="Z131" s="57"/>
      <c r="AA131" s="57"/>
      <c r="AB131" s="57"/>
      <c r="AC131" s="59"/>
      <c r="AD131" s="59"/>
      <c r="AE131" s="59"/>
      <c r="AF131" s="57"/>
      <c r="AG131" s="57"/>
      <c r="AH131"/>
      <c r="AI131"/>
    </row>
    <row r="132" spans="1:35" ht="26.25">
      <c r="A132" s="57"/>
      <c r="B132" s="57"/>
      <c r="C132" s="57"/>
      <c r="D132" s="58"/>
      <c r="E132" s="57"/>
      <c r="F132" s="86"/>
      <c r="G132" s="58"/>
      <c r="H132" s="86"/>
      <c r="I132" s="86"/>
      <c r="J132" s="58"/>
      <c r="K132" s="58"/>
      <c r="L132" s="59"/>
      <c r="M132" s="57"/>
      <c r="N132" s="57"/>
      <c r="O132" s="57"/>
      <c r="P132" s="92"/>
      <c r="Q132" s="57"/>
      <c r="R132" s="57"/>
      <c r="S132" s="59"/>
      <c r="T132" s="57"/>
      <c r="U132" s="57"/>
      <c r="V132" s="59"/>
      <c r="W132" s="57"/>
      <c r="X132" s="57"/>
      <c r="Y132" s="57"/>
      <c r="Z132" s="57"/>
      <c r="AA132" s="57"/>
      <c r="AB132" s="57"/>
      <c r="AC132" s="59"/>
      <c r="AD132" s="59"/>
      <c r="AE132" s="59"/>
      <c r="AF132" s="57"/>
      <c r="AG132" s="57"/>
      <c r="AH132"/>
      <c r="AI132"/>
    </row>
    <row r="133" spans="1:35" ht="26.25">
      <c r="A133" s="57"/>
      <c r="B133" s="57"/>
      <c r="C133" s="57"/>
      <c r="D133" s="58"/>
      <c r="E133" s="57"/>
      <c r="F133" s="86"/>
      <c r="G133" s="58"/>
      <c r="H133" s="86"/>
      <c r="I133" s="86"/>
      <c r="J133" s="58"/>
      <c r="K133" s="58"/>
      <c r="L133" s="59"/>
      <c r="M133" s="57"/>
      <c r="N133" s="57"/>
      <c r="O133" s="57"/>
      <c r="P133" s="92"/>
      <c r="Q133" s="57"/>
      <c r="R133" s="57"/>
      <c r="S133" s="59"/>
      <c r="T133" s="57"/>
      <c r="U133" s="57"/>
      <c r="V133" s="59"/>
      <c r="W133" s="57"/>
      <c r="X133" s="57"/>
      <c r="Y133" s="57"/>
      <c r="Z133" s="57"/>
      <c r="AA133" s="57"/>
      <c r="AB133" s="57"/>
      <c r="AC133" s="59"/>
      <c r="AD133" s="59"/>
      <c r="AE133" s="59"/>
      <c r="AF133" s="57"/>
      <c r="AG133" s="57"/>
      <c r="AH133"/>
      <c r="AI133"/>
    </row>
    <row r="134" spans="1:35" ht="26.25">
      <c r="A134" s="57"/>
      <c r="B134" s="57"/>
      <c r="C134" s="57"/>
      <c r="D134" s="58"/>
      <c r="E134" s="57"/>
      <c r="F134" s="86"/>
      <c r="G134" s="58"/>
      <c r="H134" s="86"/>
      <c r="I134" s="86"/>
      <c r="J134" s="58"/>
      <c r="K134" s="58"/>
      <c r="L134" s="59"/>
      <c r="M134" s="57"/>
      <c r="N134" s="57"/>
      <c r="O134" s="57"/>
      <c r="P134" s="92"/>
      <c r="Q134" s="57"/>
      <c r="R134" s="57"/>
      <c r="S134" s="59"/>
      <c r="T134" s="57"/>
      <c r="U134" s="57"/>
      <c r="V134" s="59"/>
      <c r="W134" s="57"/>
      <c r="X134" s="57"/>
      <c r="Y134" s="57"/>
      <c r="Z134" s="57"/>
      <c r="AA134" s="57"/>
      <c r="AB134" s="57"/>
      <c r="AC134" s="59"/>
      <c r="AD134" s="59"/>
      <c r="AE134" s="59"/>
      <c r="AF134" s="57"/>
      <c r="AG134" s="57"/>
      <c r="AH134"/>
      <c r="AI134"/>
    </row>
    <row r="135" spans="1:35" ht="26.25">
      <c r="A135" s="57"/>
      <c r="B135" s="57"/>
      <c r="C135" s="57"/>
      <c r="D135" s="58"/>
      <c r="E135" s="57"/>
      <c r="F135" s="86"/>
      <c r="G135" s="58"/>
      <c r="H135" s="86"/>
      <c r="I135" s="86"/>
      <c r="J135" s="58"/>
      <c r="K135" s="58"/>
      <c r="L135" s="59"/>
      <c r="M135" s="57"/>
      <c r="N135" s="57"/>
      <c r="O135" s="57"/>
      <c r="P135" s="92"/>
      <c r="Q135" s="57"/>
      <c r="R135" s="57"/>
      <c r="S135" s="59"/>
      <c r="T135" s="57"/>
      <c r="U135" s="57"/>
      <c r="V135" s="59"/>
      <c r="W135" s="57"/>
      <c r="X135" s="57"/>
      <c r="Y135" s="57"/>
      <c r="Z135" s="57"/>
      <c r="AA135" s="57"/>
      <c r="AB135" s="57"/>
      <c r="AC135" s="59"/>
      <c r="AD135" s="59"/>
      <c r="AE135" s="59"/>
      <c r="AF135" s="57"/>
      <c r="AG135" s="57"/>
      <c r="AH135"/>
      <c r="AI135"/>
    </row>
    <row r="136" spans="1:35" ht="26.25">
      <c r="A136" s="57"/>
      <c r="B136" s="57"/>
      <c r="C136" s="57"/>
      <c r="D136" s="58"/>
      <c r="E136" s="57"/>
      <c r="F136" s="86"/>
      <c r="G136" s="58"/>
      <c r="H136" s="86"/>
      <c r="I136" s="86"/>
      <c r="J136" s="58"/>
      <c r="K136" s="58"/>
      <c r="L136" s="59"/>
      <c r="M136" s="57"/>
      <c r="N136" s="57"/>
      <c r="O136" s="57"/>
      <c r="P136" s="92"/>
      <c r="Q136" s="57"/>
      <c r="R136" s="57"/>
      <c r="S136" s="59"/>
      <c r="T136" s="57"/>
      <c r="U136" s="57"/>
      <c r="V136" s="59"/>
      <c r="W136" s="57"/>
      <c r="X136" s="57"/>
      <c r="Y136" s="57"/>
      <c r="Z136" s="57"/>
      <c r="AA136" s="57"/>
      <c r="AB136" s="57"/>
      <c r="AC136" s="59"/>
      <c r="AD136" s="59"/>
      <c r="AE136" s="59"/>
      <c r="AF136" s="57"/>
      <c r="AG136" s="57"/>
      <c r="AH136"/>
      <c r="AI136"/>
    </row>
    <row r="137" spans="1:35" ht="26.25">
      <c r="A137" s="57"/>
      <c r="B137" s="57"/>
      <c r="C137" s="57"/>
      <c r="D137" s="58"/>
      <c r="E137" s="57"/>
      <c r="F137" s="86"/>
      <c r="G137" s="58"/>
      <c r="H137" s="86"/>
      <c r="I137" s="86"/>
      <c r="J137" s="58"/>
      <c r="K137" s="58"/>
      <c r="L137" s="59"/>
      <c r="M137" s="57"/>
      <c r="N137" s="57"/>
      <c r="O137" s="57"/>
      <c r="P137" s="92"/>
      <c r="Q137" s="57"/>
      <c r="R137" s="57"/>
      <c r="S137" s="59"/>
      <c r="T137" s="57"/>
      <c r="U137" s="57"/>
      <c r="V137" s="59"/>
      <c r="W137" s="57"/>
      <c r="X137" s="57"/>
      <c r="Y137" s="57"/>
      <c r="Z137" s="57"/>
      <c r="AA137" s="57"/>
      <c r="AB137" s="57"/>
      <c r="AC137" s="59"/>
      <c r="AD137" s="59"/>
      <c r="AE137" s="59"/>
      <c r="AF137" s="57"/>
      <c r="AG137" s="57"/>
      <c r="AH137"/>
      <c r="AI137"/>
    </row>
    <row r="138" spans="1:35" ht="26.25">
      <c r="A138" s="57"/>
      <c r="B138" s="57"/>
      <c r="C138" s="57"/>
      <c r="D138" s="58"/>
      <c r="E138" s="57"/>
      <c r="F138" s="86"/>
      <c r="G138" s="58"/>
      <c r="H138" s="86"/>
      <c r="I138" s="86"/>
      <c r="J138" s="58"/>
      <c r="K138" s="58"/>
      <c r="L138" s="59"/>
      <c r="M138" s="57"/>
      <c r="N138" s="57"/>
      <c r="O138" s="57"/>
      <c r="P138" s="92"/>
      <c r="Q138" s="57"/>
      <c r="R138" s="57"/>
      <c r="S138" s="59"/>
      <c r="T138" s="57"/>
      <c r="U138" s="57"/>
      <c r="V138" s="59"/>
      <c r="W138" s="57"/>
      <c r="X138" s="57"/>
      <c r="Y138" s="57"/>
      <c r="Z138" s="57"/>
      <c r="AA138" s="57"/>
      <c r="AB138" s="57"/>
      <c r="AC138" s="59"/>
      <c r="AD138" s="59"/>
      <c r="AE138" s="59"/>
      <c r="AF138" s="57"/>
      <c r="AG138" s="57"/>
      <c r="AH138"/>
      <c r="AI138"/>
    </row>
    <row r="139" spans="1:35" ht="26.25">
      <c r="A139" s="57"/>
      <c r="B139" s="57"/>
      <c r="C139" s="57"/>
      <c r="D139" s="58"/>
      <c r="E139" s="57"/>
      <c r="F139" s="86"/>
      <c r="G139" s="58"/>
      <c r="H139" s="86"/>
      <c r="I139" s="86"/>
      <c r="J139" s="58"/>
      <c r="K139" s="58"/>
      <c r="L139" s="59"/>
      <c r="M139" s="57"/>
      <c r="N139" s="57"/>
      <c r="O139" s="57"/>
      <c r="P139" s="92"/>
      <c r="Q139" s="57"/>
      <c r="R139" s="57"/>
      <c r="S139" s="59"/>
      <c r="T139" s="57"/>
      <c r="U139" s="57"/>
      <c r="V139" s="59"/>
      <c r="W139" s="57"/>
      <c r="X139" s="57"/>
      <c r="Y139" s="57"/>
      <c r="Z139" s="57"/>
      <c r="AA139" s="57"/>
      <c r="AB139" s="57"/>
      <c r="AC139" s="59"/>
      <c r="AD139" s="59"/>
      <c r="AE139" s="59"/>
      <c r="AF139" s="57"/>
      <c r="AG139" s="57"/>
      <c r="AH139"/>
      <c r="AI139"/>
    </row>
    <row r="140" spans="1:35" ht="26.25">
      <c r="A140" s="57"/>
      <c r="B140" s="57"/>
      <c r="C140" s="57"/>
      <c r="D140" s="58"/>
      <c r="E140" s="57"/>
      <c r="F140" s="86"/>
      <c r="G140" s="58"/>
      <c r="H140" s="86"/>
      <c r="I140" s="86"/>
      <c r="J140" s="58"/>
      <c r="K140" s="58"/>
      <c r="L140" s="59"/>
      <c r="M140" s="57"/>
      <c r="N140" s="57"/>
      <c r="O140" s="57"/>
      <c r="P140" s="92"/>
      <c r="Q140" s="57"/>
      <c r="R140" s="57"/>
      <c r="S140" s="59"/>
      <c r="T140" s="57"/>
      <c r="U140" s="57"/>
      <c r="V140" s="59"/>
      <c r="W140" s="57"/>
      <c r="X140" s="57"/>
      <c r="Y140" s="57"/>
      <c r="Z140" s="57"/>
      <c r="AA140" s="57"/>
      <c r="AB140" s="57"/>
      <c r="AC140" s="59"/>
      <c r="AD140" s="59"/>
      <c r="AE140" s="59"/>
      <c r="AF140" s="57"/>
      <c r="AG140" s="57"/>
      <c r="AH140"/>
      <c r="AI140"/>
    </row>
    <row r="141" spans="1:35" ht="26.25">
      <c r="A141" s="57"/>
      <c r="B141" s="57"/>
      <c r="C141" s="57"/>
      <c r="D141" s="58"/>
      <c r="E141" s="57"/>
      <c r="F141" s="86"/>
      <c r="G141" s="58"/>
      <c r="H141" s="86"/>
      <c r="I141" s="86"/>
      <c r="J141" s="58"/>
      <c r="K141" s="58"/>
      <c r="L141" s="59"/>
      <c r="M141" s="57"/>
      <c r="N141" s="57"/>
      <c r="O141" s="57"/>
      <c r="P141" s="92"/>
      <c r="Q141" s="57"/>
      <c r="R141" s="57"/>
      <c r="S141" s="59"/>
      <c r="T141" s="57"/>
      <c r="U141" s="57"/>
      <c r="V141" s="59"/>
      <c r="W141" s="57"/>
      <c r="X141" s="57"/>
      <c r="Y141" s="57"/>
      <c r="Z141" s="57"/>
      <c r="AA141" s="57"/>
      <c r="AB141" s="57"/>
      <c r="AC141" s="59"/>
      <c r="AD141" s="59"/>
      <c r="AE141" s="59"/>
      <c r="AF141" s="57"/>
      <c r="AG141" s="57"/>
      <c r="AH141"/>
      <c r="AI141"/>
    </row>
    <row r="142" spans="1:35" ht="26.25">
      <c r="A142" s="57"/>
      <c r="B142" s="57"/>
      <c r="C142" s="57"/>
      <c r="D142" s="58"/>
      <c r="E142" s="57"/>
      <c r="F142" s="86"/>
      <c r="G142" s="58"/>
      <c r="H142" s="86"/>
      <c r="I142" s="86"/>
      <c r="J142" s="58"/>
      <c r="K142" s="58"/>
      <c r="L142" s="59"/>
      <c r="M142" s="57"/>
      <c r="N142" s="57"/>
      <c r="O142" s="57"/>
      <c r="P142" s="92"/>
      <c r="Q142" s="57"/>
      <c r="R142" s="57"/>
      <c r="S142" s="59"/>
      <c r="T142" s="57"/>
      <c r="U142" s="57"/>
      <c r="V142" s="59"/>
      <c r="W142" s="57"/>
      <c r="X142" s="57"/>
      <c r="Y142" s="57"/>
      <c r="Z142" s="57"/>
      <c r="AA142" s="57"/>
      <c r="AB142" s="57"/>
      <c r="AC142" s="59"/>
      <c r="AD142" s="59"/>
      <c r="AE142" s="59"/>
      <c r="AF142" s="57"/>
      <c r="AG142" s="57"/>
      <c r="AH142"/>
      <c r="AI142"/>
    </row>
    <row r="143" spans="1:35" ht="26.25">
      <c r="A143" s="57"/>
      <c r="B143" s="57"/>
      <c r="C143" s="57"/>
      <c r="D143" s="58"/>
      <c r="E143" s="57"/>
      <c r="F143" s="86"/>
      <c r="G143" s="58"/>
      <c r="H143" s="86"/>
      <c r="I143" s="86"/>
      <c r="J143" s="58"/>
      <c r="K143" s="58"/>
      <c r="L143" s="59"/>
      <c r="M143" s="57"/>
      <c r="N143" s="57"/>
      <c r="O143" s="57"/>
      <c r="P143" s="92"/>
      <c r="Q143" s="57"/>
      <c r="R143" s="57"/>
      <c r="S143" s="59"/>
      <c r="T143" s="57"/>
      <c r="U143" s="57"/>
      <c r="V143" s="59"/>
      <c r="W143" s="57"/>
      <c r="X143" s="57"/>
      <c r="Y143" s="57"/>
      <c r="Z143" s="57"/>
      <c r="AA143" s="57"/>
      <c r="AB143" s="57"/>
      <c r="AC143" s="59"/>
      <c r="AD143" s="59"/>
      <c r="AE143" s="59"/>
      <c r="AF143" s="57"/>
      <c r="AG143" s="57"/>
      <c r="AH143"/>
      <c r="AI143"/>
    </row>
    <row r="144" spans="1:35" ht="26.25">
      <c r="A144" s="57"/>
      <c r="B144" s="57"/>
      <c r="C144" s="57"/>
      <c r="D144" s="58"/>
      <c r="E144" s="57"/>
      <c r="F144" s="86"/>
      <c r="G144" s="58"/>
      <c r="H144" s="86"/>
      <c r="I144" s="86"/>
      <c r="J144" s="58"/>
      <c r="K144" s="58"/>
      <c r="L144" s="59"/>
      <c r="M144" s="57"/>
      <c r="N144" s="57"/>
      <c r="O144" s="57"/>
      <c r="P144" s="92"/>
      <c r="Q144" s="57"/>
      <c r="R144" s="57"/>
      <c r="S144" s="59"/>
      <c r="T144" s="57"/>
      <c r="U144" s="57"/>
      <c r="V144" s="59"/>
      <c r="W144" s="57"/>
      <c r="X144" s="57"/>
      <c r="Y144" s="57"/>
      <c r="Z144" s="57"/>
      <c r="AA144" s="57"/>
      <c r="AB144" s="57"/>
      <c r="AC144" s="59"/>
      <c r="AD144" s="59"/>
      <c r="AE144" s="59"/>
      <c r="AF144" s="57"/>
      <c r="AG144" s="57"/>
      <c r="AH144"/>
      <c r="AI144"/>
    </row>
    <row r="145" spans="1:35" ht="26.25">
      <c r="A145" s="57"/>
      <c r="B145" s="57"/>
      <c r="C145" s="57"/>
      <c r="D145" s="58"/>
      <c r="E145" s="57"/>
      <c r="F145" s="86"/>
      <c r="G145" s="58"/>
      <c r="H145" s="86"/>
      <c r="I145" s="86"/>
      <c r="J145" s="58"/>
      <c r="K145" s="58"/>
      <c r="L145" s="59"/>
      <c r="M145" s="57"/>
      <c r="N145" s="57"/>
      <c r="O145" s="57"/>
      <c r="P145" s="92"/>
      <c r="Q145" s="57"/>
      <c r="R145" s="57"/>
      <c r="S145" s="59"/>
      <c r="T145" s="57"/>
      <c r="U145" s="57"/>
      <c r="V145" s="59"/>
      <c r="W145" s="57"/>
      <c r="X145" s="57"/>
      <c r="Y145" s="57"/>
      <c r="Z145" s="57"/>
      <c r="AA145" s="57"/>
      <c r="AB145" s="57"/>
      <c r="AC145" s="59"/>
      <c r="AD145" s="59"/>
      <c r="AE145" s="59"/>
      <c r="AF145" s="57"/>
      <c r="AG145" s="57"/>
      <c r="AH145"/>
      <c r="AI145"/>
    </row>
    <row r="146" spans="1:35" ht="26.25">
      <c r="A146" s="57"/>
      <c r="B146" s="57"/>
      <c r="C146" s="57"/>
      <c r="D146" s="58"/>
      <c r="E146" s="57"/>
      <c r="F146" s="86"/>
      <c r="G146" s="58"/>
      <c r="H146" s="86"/>
      <c r="I146" s="86"/>
      <c r="J146" s="58"/>
      <c r="K146" s="58"/>
      <c r="L146" s="59"/>
      <c r="M146" s="57"/>
      <c r="N146" s="57"/>
      <c r="O146" s="57"/>
      <c r="P146" s="92"/>
      <c r="Q146" s="57"/>
      <c r="R146" s="57"/>
      <c r="S146" s="59"/>
      <c r="T146" s="57"/>
      <c r="U146" s="57"/>
      <c r="V146" s="59"/>
      <c r="W146" s="57"/>
      <c r="X146" s="57"/>
      <c r="Y146" s="57"/>
      <c r="Z146" s="57"/>
      <c r="AA146" s="57"/>
      <c r="AB146" s="57"/>
      <c r="AC146" s="59"/>
      <c r="AD146" s="59"/>
      <c r="AE146" s="59"/>
      <c r="AF146" s="57"/>
      <c r="AG146" s="57"/>
      <c r="AH146"/>
      <c r="AI146"/>
    </row>
    <row r="147" spans="1:35" ht="26.25">
      <c r="A147" s="57"/>
      <c r="B147" s="57"/>
      <c r="C147" s="57"/>
      <c r="D147" s="58"/>
      <c r="E147" s="57"/>
      <c r="F147" s="86"/>
      <c r="G147" s="58"/>
      <c r="H147" s="86"/>
      <c r="I147" s="86"/>
      <c r="J147" s="58"/>
      <c r="K147" s="58"/>
      <c r="L147" s="59"/>
      <c r="M147" s="57"/>
      <c r="N147" s="57"/>
      <c r="O147" s="57"/>
      <c r="P147" s="92"/>
      <c r="Q147" s="57"/>
      <c r="R147" s="57"/>
      <c r="S147" s="59"/>
      <c r="T147" s="57"/>
      <c r="U147" s="57"/>
      <c r="V147" s="59"/>
      <c r="W147" s="57"/>
      <c r="X147" s="57"/>
      <c r="Y147" s="57"/>
      <c r="Z147" s="57"/>
      <c r="AA147" s="57"/>
      <c r="AB147" s="57"/>
      <c r="AC147" s="59"/>
      <c r="AD147" s="59"/>
      <c r="AE147" s="59"/>
      <c r="AF147" s="57"/>
      <c r="AG147" s="57"/>
      <c r="AH147"/>
      <c r="AI147"/>
    </row>
    <row r="148" spans="1:35" ht="26.25">
      <c r="A148" s="57"/>
      <c r="B148" s="57"/>
      <c r="C148" s="57"/>
      <c r="D148" s="58"/>
      <c r="E148" s="57"/>
      <c r="F148" s="86"/>
      <c r="G148" s="58"/>
      <c r="H148" s="86"/>
      <c r="I148" s="86"/>
      <c r="J148" s="58"/>
      <c r="K148" s="58"/>
      <c r="L148" s="59"/>
      <c r="M148" s="57"/>
      <c r="N148" s="57"/>
      <c r="O148" s="57"/>
      <c r="P148" s="92"/>
      <c r="Q148" s="57"/>
      <c r="R148" s="57"/>
      <c r="S148" s="59"/>
      <c r="T148" s="57"/>
      <c r="U148" s="57"/>
      <c r="V148" s="59"/>
      <c r="W148" s="57"/>
      <c r="X148" s="57"/>
      <c r="Y148" s="57"/>
      <c r="Z148" s="57"/>
      <c r="AA148" s="57"/>
      <c r="AB148" s="57"/>
      <c r="AC148" s="59"/>
      <c r="AD148" s="59"/>
      <c r="AE148" s="59"/>
      <c r="AF148" s="57"/>
      <c r="AG148" s="57"/>
      <c r="AH148"/>
      <c r="AI148"/>
    </row>
    <row r="149" spans="1:35" ht="26.25">
      <c r="A149" s="57"/>
      <c r="B149" s="57"/>
      <c r="C149" s="57"/>
      <c r="D149" s="58"/>
      <c r="E149" s="57"/>
      <c r="F149" s="86"/>
      <c r="G149" s="58"/>
      <c r="H149" s="86"/>
      <c r="I149" s="86"/>
      <c r="J149" s="58"/>
      <c r="K149" s="58"/>
      <c r="L149" s="59"/>
      <c r="M149" s="57"/>
      <c r="N149" s="57"/>
      <c r="O149" s="57"/>
      <c r="P149" s="92"/>
      <c r="Q149" s="57"/>
      <c r="R149" s="57"/>
      <c r="S149" s="59"/>
      <c r="T149" s="57"/>
      <c r="U149" s="57"/>
      <c r="V149" s="59"/>
      <c r="W149" s="57"/>
      <c r="X149" s="57"/>
      <c r="Y149" s="57"/>
      <c r="Z149" s="57"/>
      <c r="AA149" s="57"/>
      <c r="AB149" s="57"/>
      <c r="AC149" s="59"/>
      <c r="AD149" s="59"/>
      <c r="AE149" s="59"/>
      <c r="AF149" s="57"/>
      <c r="AG149" s="57"/>
      <c r="AH149"/>
      <c r="AI149"/>
    </row>
    <row r="150" spans="1:35" ht="26.25">
      <c r="A150" s="57"/>
      <c r="B150" s="57"/>
      <c r="C150" s="57"/>
      <c r="D150" s="58"/>
      <c r="E150" s="57"/>
      <c r="F150" s="86"/>
      <c r="G150" s="58"/>
      <c r="H150" s="86"/>
      <c r="I150" s="86"/>
      <c r="J150" s="58"/>
      <c r="K150" s="58"/>
      <c r="L150" s="59"/>
      <c r="M150" s="57"/>
      <c r="N150" s="57"/>
      <c r="O150" s="57"/>
      <c r="P150" s="92"/>
      <c r="Q150" s="57"/>
      <c r="R150" s="57"/>
      <c r="S150" s="59"/>
      <c r="T150" s="57"/>
      <c r="U150" s="57"/>
      <c r="V150" s="59"/>
      <c r="W150" s="57"/>
      <c r="X150" s="57"/>
      <c r="Y150" s="57"/>
      <c r="Z150" s="57"/>
      <c r="AA150" s="57"/>
      <c r="AB150" s="57"/>
      <c r="AC150" s="59"/>
      <c r="AD150" s="59"/>
      <c r="AE150" s="59"/>
      <c r="AF150" s="57"/>
      <c r="AG150" s="57"/>
      <c r="AH150"/>
      <c r="AI150"/>
    </row>
    <row r="151" spans="1:35" ht="26.25">
      <c r="A151" s="57"/>
      <c r="B151" s="57"/>
      <c r="C151" s="57"/>
      <c r="D151" s="58"/>
      <c r="E151" s="57"/>
      <c r="F151" s="86"/>
      <c r="G151" s="58"/>
      <c r="H151" s="86"/>
      <c r="I151" s="86"/>
      <c r="J151" s="58"/>
      <c r="K151" s="58"/>
      <c r="L151" s="59"/>
      <c r="M151" s="57"/>
      <c r="N151" s="57"/>
      <c r="O151" s="57"/>
      <c r="P151" s="92"/>
      <c r="Q151" s="57"/>
      <c r="R151" s="57"/>
      <c r="S151" s="59"/>
      <c r="T151" s="57"/>
      <c r="U151" s="57"/>
      <c r="V151" s="59"/>
      <c r="W151" s="57"/>
      <c r="X151" s="57"/>
      <c r="Y151" s="57"/>
      <c r="Z151" s="57"/>
      <c r="AA151" s="57"/>
      <c r="AB151" s="57"/>
      <c r="AC151" s="59"/>
      <c r="AD151" s="59"/>
      <c r="AE151" s="59"/>
      <c r="AF151" s="57"/>
      <c r="AG151" s="57"/>
      <c r="AH151"/>
      <c r="AI151"/>
    </row>
    <row r="152" spans="1:35" ht="26.25">
      <c r="A152" s="57"/>
      <c r="B152" s="57"/>
      <c r="C152" s="57"/>
      <c r="D152" s="58"/>
      <c r="E152" s="57"/>
      <c r="F152" s="86"/>
      <c r="G152" s="58"/>
      <c r="H152" s="86"/>
      <c r="I152" s="86"/>
      <c r="J152" s="58"/>
      <c r="K152" s="58"/>
      <c r="L152" s="59"/>
      <c r="M152" s="57"/>
      <c r="N152" s="57"/>
      <c r="O152" s="57"/>
      <c r="P152" s="92"/>
      <c r="Q152" s="57"/>
      <c r="R152" s="57"/>
      <c r="S152" s="59"/>
      <c r="T152" s="57"/>
      <c r="U152" s="57"/>
      <c r="V152" s="59"/>
      <c r="W152" s="57"/>
      <c r="X152" s="57"/>
      <c r="Y152" s="57"/>
      <c r="Z152" s="57"/>
      <c r="AA152" s="57"/>
      <c r="AB152" s="57"/>
      <c r="AC152" s="59"/>
      <c r="AD152" s="59"/>
      <c r="AE152" s="59"/>
      <c r="AF152" s="57"/>
      <c r="AG152" s="57"/>
      <c r="AH152"/>
      <c r="AI152"/>
    </row>
    <row r="153" spans="1:35" ht="26.25">
      <c r="A153" s="57"/>
      <c r="B153" s="57"/>
      <c r="C153" s="57"/>
      <c r="D153" s="58"/>
      <c r="E153" s="57"/>
      <c r="F153" s="86"/>
      <c r="G153" s="58"/>
      <c r="H153" s="86"/>
      <c r="I153" s="86"/>
      <c r="J153" s="58"/>
      <c r="K153" s="58"/>
      <c r="L153" s="59"/>
      <c r="M153" s="57"/>
      <c r="N153" s="57"/>
      <c r="O153" s="57"/>
      <c r="P153" s="92"/>
      <c r="Q153" s="57"/>
      <c r="R153" s="57"/>
      <c r="S153" s="59"/>
      <c r="T153" s="57"/>
      <c r="U153" s="57"/>
      <c r="V153" s="59"/>
      <c r="W153" s="57"/>
      <c r="X153" s="57"/>
      <c r="Y153" s="57"/>
      <c r="Z153" s="57"/>
      <c r="AA153" s="57"/>
      <c r="AB153" s="57"/>
      <c r="AC153" s="59"/>
      <c r="AD153" s="59"/>
      <c r="AE153" s="59"/>
      <c r="AF153" s="57"/>
      <c r="AG153" s="57"/>
      <c r="AI153"/>
    </row>
    <row r="154" spans="1:35" ht="26.25">
      <c r="A154" s="57"/>
      <c r="B154" s="57"/>
      <c r="C154" s="57"/>
      <c r="D154" s="58"/>
      <c r="E154" s="57"/>
      <c r="F154" s="86"/>
      <c r="G154" s="58"/>
      <c r="H154" s="86"/>
      <c r="I154" s="86"/>
      <c r="J154" s="58"/>
      <c r="K154" s="58"/>
      <c r="L154" s="59"/>
      <c r="M154" s="57"/>
      <c r="N154" s="57"/>
      <c r="O154" s="57"/>
      <c r="P154" s="92"/>
      <c r="Q154" s="57"/>
      <c r="R154" s="57"/>
      <c r="S154" s="59"/>
      <c r="T154" s="57"/>
      <c r="U154" s="57"/>
      <c r="V154" s="59"/>
      <c r="W154" s="57"/>
      <c r="X154" s="57"/>
      <c r="Y154" s="57"/>
      <c r="Z154" s="57"/>
      <c r="AA154" s="57"/>
      <c r="AB154" s="57"/>
      <c r="AC154" s="59"/>
      <c r="AD154" s="59"/>
      <c r="AE154" s="59"/>
      <c r="AF154" s="57"/>
      <c r="AG154" s="57"/>
      <c r="AI154"/>
    </row>
    <row r="155" spans="1:35" ht="26.25">
      <c r="A155" s="57"/>
      <c r="B155" s="57"/>
      <c r="C155" s="57"/>
      <c r="D155" s="58"/>
      <c r="E155" s="57"/>
      <c r="F155" s="86"/>
      <c r="G155" s="58"/>
      <c r="H155" s="86"/>
      <c r="I155" s="86"/>
      <c r="J155" s="58"/>
      <c r="K155" s="58"/>
      <c r="L155" s="59"/>
      <c r="M155" s="57"/>
      <c r="N155" s="57"/>
      <c r="O155" s="57"/>
      <c r="P155" s="92"/>
      <c r="Q155" s="57"/>
      <c r="R155" s="57"/>
      <c r="S155" s="59"/>
      <c r="T155" s="57"/>
      <c r="U155" s="57"/>
      <c r="V155" s="59"/>
      <c r="W155" s="57"/>
      <c r="X155" s="57"/>
      <c r="Y155" s="57"/>
      <c r="Z155" s="57"/>
      <c r="AA155" s="57"/>
      <c r="AB155" s="57"/>
      <c r="AC155" s="59"/>
      <c r="AD155" s="59"/>
      <c r="AE155" s="59"/>
      <c r="AF155" s="57"/>
      <c r="AG155" s="57"/>
      <c r="AI155"/>
    </row>
    <row r="156" spans="1:35" ht="26.25">
      <c r="A156" s="57"/>
      <c r="B156" s="57"/>
      <c r="C156" s="57"/>
      <c r="D156" s="58"/>
      <c r="E156" s="57"/>
      <c r="F156" s="86"/>
      <c r="G156" s="58"/>
      <c r="H156" s="86"/>
      <c r="I156" s="86"/>
      <c r="J156" s="58"/>
      <c r="K156" s="58"/>
      <c r="L156" s="59"/>
      <c r="M156" s="57"/>
      <c r="N156" s="57"/>
      <c r="O156" s="57"/>
      <c r="P156" s="92"/>
      <c r="Q156" s="57"/>
      <c r="R156" s="57"/>
      <c r="S156" s="59"/>
      <c r="T156" s="57"/>
      <c r="U156" s="57"/>
      <c r="V156" s="59"/>
      <c r="W156" s="57"/>
      <c r="X156" s="57"/>
      <c r="Y156" s="57"/>
      <c r="Z156" s="57"/>
      <c r="AA156" s="57"/>
      <c r="AB156" s="57"/>
      <c r="AC156" s="59"/>
      <c r="AD156" s="59"/>
      <c r="AE156" s="59"/>
      <c r="AF156" s="57"/>
      <c r="AG156" s="57"/>
      <c r="AI156"/>
    </row>
    <row r="157" spans="1:35" ht="26.25">
      <c r="A157" s="57"/>
      <c r="B157" s="57"/>
      <c r="C157" s="57"/>
      <c r="D157" s="58"/>
      <c r="E157" s="57"/>
      <c r="F157" s="86"/>
      <c r="G157" s="58"/>
      <c r="H157" s="86"/>
      <c r="I157" s="86"/>
      <c r="J157" s="58"/>
      <c r="K157" s="58"/>
      <c r="L157" s="59"/>
      <c r="M157" s="57"/>
      <c r="N157" s="57"/>
      <c r="O157" s="57"/>
      <c r="P157" s="92"/>
      <c r="Q157" s="57"/>
      <c r="R157" s="57"/>
      <c r="S157" s="59"/>
      <c r="T157" s="57"/>
      <c r="U157" s="57"/>
      <c r="V157" s="59"/>
      <c r="W157" s="57"/>
      <c r="X157" s="57"/>
      <c r="Y157" s="57"/>
      <c r="Z157" s="57"/>
      <c r="AA157" s="57"/>
      <c r="AB157" s="57"/>
      <c r="AC157" s="59"/>
      <c r="AD157" s="59"/>
      <c r="AE157" s="59"/>
      <c r="AF157" s="57"/>
      <c r="AG157" s="57"/>
      <c r="AI157"/>
    </row>
    <row r="158" spans="1:35" ht="26.25">
      <c r="A158" s="57"/>
      <c r="B158" s="57"/>
      <c r="C158" s="57"/>
      <c r="D158" s="58"/>
      <c r="E158" s="57"/>
      <c r="F158" s="86"/>
      <c r="G158" s="58"/>
      <c r="H158" s="86"/>
      <c r="I158" s="86"/>
      <c r="J158" s="58"/>
      <c r="K158" s="58"/>
      <c r="L158" s="59"/>
      <c r="M158" s="57"/>
      <c r="N158" s="57"/>
      <c r="O158" s="57"/>
      <c r="P158" s="92"/>
      <c r="Q158" s="57"/>
      <c r="R158" s="57"/>
      <c r="S158" s="59"/>
      <c r="T158" s="57"/>
      <c r="U158" s="57"/>
      <c r="V158" s="59"/>
      <c r="W158" s="57"/>
      <c r="X158" s="57"/>
      <c r="Y158" s="57"/>
      <c r="Z158" s="57"/>
      <c r="AA158" s="57"/>
      <c r="AB158" s="57"/>
      <c r="AC158" s="59"/>
      <c r="AD158" s="59"/>
      <c r="AE158" s="59"/>
      <c r="AF158" s="57"/>
      <c r="AG158" s="57"/>
      <c r="AI158"/>
    </row>
    <row r="159" spans="1:35" ht="26.25">
      <c r="A159" s="57"/>
      <c r="B159" s="57"/>
      <c r="C159" s="57"/>
      <c r="D159" s="58"/>
      <c r="E159" s="57"/>
      <c r="F159" s="86"/>
      <c r="G159" s="58"/>
      <c r="H159" s="86"/>
      <c r="I159" s="86"/>
      <c r="J159" s="58"/>
      <c r="K159" s="58"/>
      <c r="L159" s="59"/>
      <c r="M159" s="57"/>
      <c r="N159" s="57"/>
      <c r="O159" s="57"/>
      <c r="P159" s="92"/>
      <c r="Q159" s="57"/>
      <c r="R159" s="57"/>
      <c r="S159" s="59"/>
      <c r="T159" s="57"/>
      <c r="U159" s="57"/>
      <c r="V159" s="59"/>
      <c r="W159" s="57"/>
      <c r="X159" s="57"/>
      <c r="Y159" s="57"/>
      <c r="Z159" s="57"/>
      <c r="AA159" s="57"/>
      <c r="AB159" s="57"/>
      <c r="AC159" s="59"/>
      <c r="AD159" s="59"/>
      <c r="AE159" s="59"/>
      <c r="AF159" s="57"/>
      <c r="AG159" s="57"/>
      <c r="AI159"/>
    </row>
    <row r="160" spans="1:35" ht="26.25">
      <c r="A160" s="57"/>
      <c r="B160" s="57"/>
      <c r="C160" s="57"/>
      <c r="D160" s="58"/>
      <c r="E160" s="57"/>
      <c r="F160" s="86"/>
      <c r="G160" s="58"/>
      <c r="H160" s="86"/>
      <c r="I160" s="86"/>
      <c r="J160" s="58"/>
      <c r="K160" s="58"/>
      <c r="L160" s="59"/>
      <c r="M160" s="57"/>
      <c r="N160" s="57"/>
      <c r="O160" s="57"/>
      <c r="P160" s="92"/>
      <c r="Q160" s="57"/>
      <c r="R160" s="57"/>
      <c r="S160" s="59"/>
      <c r="T160" s="57"/>
      <c r="U160" s="57"/>
      <c r="V160" s="59"/>
      <c r="W160" s="57"/>
      <c r="X160" s="57"/>
      <c r="Y160" s="57"/>
      <c r="Z160" s="57"/>
      <c r="AA160" s="57"/>
      <c r="AB160" s="57"/>
      <c r="AC160" s="59"/>
      <c r="AD160" s="59"/>
      <c r="AE160" s="59"/>
      <c r="AF160" s="57"/>
      <c r="AG160" s="57"/>
      <c r="AI160"/>
    </row>
    <row r="161" spans="1:35" ht="26.25">
      <c r="A161" s="57"/>
      <c r="B161" s="57"/>
      <c r="C161" s="57"/>
      <c r="D161" s="58"/>
      <c r="E161" s="57"/>
      <c r="F161" s="86"/>
      <c r="G161" s="58"/>
      <c r="H161" s="86"/>
      <c r="I161" s="86"/>
      <c r="J161" s="58"/>
      <c r="K161" s="58"/>
      <c r="L161" s="59"/>
      <c r="M161" s="57"/>
      <c r="N161" s="57"/>
      <c r="O161" s="57"/>
      <c r="P161" s="92"/>
      <c r="Q161" s="57"/>
      <c r="R161" s="57"/>
      <c r="S161" s="59"/>
      <c r="T161" s="57"/>
      <c r="U161" s="57"/>
      <c r="V161" s="59"/>
      <c r="W161" s="57"/>
      <c r="X161" s="57"/>
      <c r="Y161" s="57"/>
      <c r="Z161" s="57"/>
      <c r="AA161" s="57"/>
      <c r="AB161" s="57"/>
      <c r="AC161" s="59"/>
      <c r="AD161" s="59"/>
      <c r="AE161" s="59"/>
      <c r="AF161" s="57"/>
      <c r="AG161" s="57"/>
      <c r="AI161"/>
    </row>
    <row r="162" spans="1:35" ht="26.25">
      <c r="A162" s="57"/>
      <c r="B162" s="57"/>
      <c r="C162" s="57"/>
      <c r="D162" s="58"/>
      <c r="E162" s="57"/>
      <c r="F162" s="86"/>
      <c r="G162" s="58"/>
      <c r="H162" s="86"/>
      <c r="I162" s="86"/>
      <c r="J162" s="58"/>
      <c r="K162" s="58"/>
      <c r="L162" s="59"/>
      <c r="M162" s="57"/>
      <c r="N162" s="57"/>
      <c r="O162" s="57"/>
      <c r="P162" s="92"/>
      <c r="Q162" s="57"/>
      <c r="R162" s="57"/>
      <c r="S162" s="59"/>
      <c r="T162" s="57"/>
      <c r="U162" s="57"/>
      <c r="V162" s="59"/>
      <c r="W162" s="57"/>
      <c r="X162" s="57"/>
      <c r="Y162" s="57"/>
      <c r="Z162" s="57"/>
      <c r="AA162" s="57"/>
      <c r="AB162" s="57"/>
      <c r="AC162" s="59"/>
      <c r="AD162" s="59"/>
      <c r="AE162" s="59"/>
      <c r="AF162" s="57"/>
      <c r="AG162" s="57"/>
      <c r="AI162"/>
    </row>
    <row r="163" spans="1:35" ht="26.25">
      <c r="A163" s="57"/>
      <c r="B163" s="57"/>
      <c r="C163" s="57"/>
      <c r="D163" s="58"/>
      <c r="E163" s="57"/>
      <c r="F163" s="86"/>
      <c r="G163" s="58"/>
      <c r="H163" s="86"/>
      <c r="I163" s="86"/>
      <c r="J163" s="58"/>
      <c r="K163" s="58"/>
      <c r="L163" s="59"/>
      <c r="M163" s="57"/>
      <c r="N163" s="57"/>
      <c r="O163" s="57"/>
      <c r="P163" s="92"/>
      <c r="Q163" s="57"/>
      <c r="R163" s="57"/>
      <c r="S163" s="59"/>
      <c r="T163" s="57"/>
      <c r="U163" s="57"/>
      <c r="V163" s="59"/>
      <c r="W163" s="57"/>
      <c r="X163" s="57"/>
      <c r="Y163" s="57"/>
      <c r="Z163" s="57"/>
      <c r="AA163" s="57"/>
      <c r="AB163" s="57"/>
      <c r="AC163" s="59"/>
      <c r="AD163" s="59"/>
      <c r="AE163" s="59"/>
      <c r="AF163" s="57"/>
      <c r="AG163" s="57"/>
      <c r="AI163"/>
    </row>
    <row r="164" spans="1:35" ht="26.25">
      <c r="A164" s="57"/>
      <c r="B164" s="57"/>
      <c r="C164" s="57"/>
      <c r="D164" s="58"/>
      <c r="E164" s="57"/>
      <c r="F164" s="86"/>
      <c r="G164" s="58"/>
      <c r="H164" s="86"/>
      <c r="I164" s="86"/>
      <c r="J164" s="58"/>
      <c r="K164" s="58"/>
      <c r="L164" s="59"/>
      <c r="M164" s="57"/>
      <c r="N164" s="57"/>
      <c r="O164" s="57"/>
      <c r="P164" s="92"/>
      <c r="Q164" s="57"/>
      <c r="R164" s="57"/>
      <c r="S164" s="59"/>
      <c r="T164" s="57"/>
      <c r="U164" s="57"/>
      <c r="V164" s="59"/>
      <c r="W164" s="57"/>
      <c r="X164" s="57"/>
      <c r="Y164" s="57"/>
      <c r="Z164" s="57"/>
      <c r="AA164" s="57"/>
      <c r="AB164" s="57"/>
      <c r="AC164" s="59"/>
      <c r="AD164" s="59"/>
      <c r="AE164" s="59"/>
      <c r="AF164" s="57"/>
      <c r="AG164" s="57"/>
      <c r="AI164"/>
    </row>
    <row r="165" spans="1:35" ht="26.25">
      <c r="A165" s="57"/>
      <c r="B165" s="57"/>
      <c r="C165" s="57"/>
      <c r="D165" s="58"/>
      <c r="E165" s="57"/>
      <c r="F165" s="86"/>
      <c r="G165" s="58"/>
      <c r="H165" s="86"/>
      <c r="I165" s="86"/>
      <c r="J165" s="58"/>
      <c r="K165" s="58"/>
      <c r="L165" s="59"/>
      <c r="M165" s="57"/>
      <c r="N165" s="57"/>
      <c r="O165" s="57"/>
      <c r="P165" s="92"/>
      <c r="Q165" s="57"/>
      <c r="R165" s="57"/>
      <c r="S165" s="59"/>
      <c r="T165" s="57"/>
      <c r="U165" s="57"/>
      <c r="V165" s="59"/>
      <c r="W165" s="57"/>
      <c r="X165" s="57"/>
      <c r="Y165" s="57"/>
      <c r="Z165" s="57"/>
      <c r="AA165" s="57"/>
      <c r="AB165" s="57"/>
      <c r="AC165" s="59"/>
      <c r="AD165" s="59"/>
      <c r="AE165" s="59"/>
      <c r="AF165" s="57"/>
      <c r="AG165" s="57"/>
      <c r="AI165"/>
    </row>
    <row r="166" spans="1:35" ht="26.25">
      <c r="A166" s="57"/>
      <c r="B166" s="57"/>
      <c r="C166" s="57"/>
      <c r="D166" s="58"/>
      <c r="E166" s="57"/>
      <c r="F166" s="86"/>
      <c r="G166" s="58"/>
      <c r="H166" s="86"/>
      <c r="I166" s="86"/>
      <c r="J166" s="58"/>
      <c r="K166" s="58"/>
      <c r="L166" s="59"/>
      <c r="M166" s="57"/>
      <c r="N166" s="57"/>
      <c r="O166" s="57"/>
      <c r="P166" s="92"/>
      <c r="Q166" s="57"/>
      <c r="R166" s="57"/>
      <c r="S166" s="59"/>
      <c r="T166" s="57"/>
      <c r="U166" s="57"/>
      <c r="V166" s="59"/>
      <c r="W166" s="57"/>
      <c r="X166" s="57"/>
      <c r="Y166" s="57"/>
      <c r="Z166" s="57"/>
      <c r="AA166" s="57"/>
      <c r="AB166" s="57"/>
      <c r="AC166" s="59"/>
      <c r="AD166" s="59"/>
      <c r="AE166" s="59"/>
      <c r="AF166" s="57"/>
      <c r="AG166" s="57"/>
      <c r="AI166"/>
    </row>
    <row r="167" spans="1:35" ht="26.25">
      <c r="A167" s="57"/>
      <c r="B167" s="57"/>
      <c r="C167" s="57"/>
      <c r="D167" s="58"/>
      <c r="E167" s="57"/>
      <c r="F167" s="86"/>
      <c r="G167" s="58"/>
      <c r="H167" s="86"/>
      <c r="I167" s="86"/>
      <c r="J167" s="58"/>
      <c r="K167" s="58"/>
      <c r="L167" s="59"/>
      <c r="M167" s="57"/>
      <c r="N167" s="57"/>
      <c r="O167" s="57"/>
      <c r="P167" s="92"/>
      <c r="Q167" s="57"/>
      <c r="R167" s="57"/>
      <c r="S167" s="59"/>
      <c r="T167" s="57"/>
      <c r="U167" s="57"/>
      <c r="V167" s="59"/>
      <c r="W167" s="57"/>
      <c r="X167" s="57"/>
      <c r="Y167" s="57"/>
      <c r="Z167" s="57"/>
      <c r="AA167" s="57"/>
      <c r="AB167" s="57"/>
      <c r="AC167" s="59"/>
      <c r="AD167" s="59"/>
      <c r="AE167" s="59"/>
      <c r="AF167" s="57"/>
      <c r="AG167" s="57"/>
      <c r="AI167"/>
    </row>
    <row r="168" spans="1:35" ht="26.25">
      <c r="A168" s="57"/>
      <c r="B168" s="57"/>
      <c r="C168" s="57"/>
      <c r="D168" s="58"/>
      <c r="E168" s="57"/>
      <c r="F168" s="86"/>
      <c r="G168" s="58"/>
      <c r="H168" s="86"/>
      <c r="I168" s="86"/>
      <c r="J168" s="58"/>
      <c r="K168" s="58"/>
      <c r="L168" s="59"/>
      <c r="M168" s="57"/>
      <c r="N168" s="57"/>
      <c r="O168" s="57"/>
      <c r="P168" s="92"/>
      <c r="Q168" s="57"/>
      <c r="R168" s="57"/>
      <c r="S168" s="59"/>
      <c r="T168" s="57"/>
      <c r="U168" s="57"/>
      <c r="V168" s="59"/>
      <c r="W168" s="57"/>
      <c r="X168" s="57"/>
      <c r="Y168" s="57"/>
      <c r="Z168" s="57"/>
      <c r="AA168" s="57"/>
      <c r="AB168" s="57"/>
      <c r="AC168" s="59"/>
      <c r="AD168" s="59"/>
      <c r="AE168" s="59"/>
      <c r="AF168" s="57"/>
      <c r="AG168" s="57"/>
      <c r="AI168"/>
    </row>
    <row r="169" spans="1:35" ht="26.25">
      <c r="A169" s="57"/>
      <c r="B169" s="57"/>
      <c r="C169" s="57"/>
      <c r="D169" s="58"/>
      <c r="E169" s="57"/>
      <c r="F169" s="86"/>
      <c r="G169" s="58"/>
      <c r="H169" s="86"/>
      <c r="I169" s="86"/>
      <c r="J169" s="58"/>
      <c r="K169" s="58"/>
      <c r="L169" s="59"/>
      <c r="M169" s="57"/>
      <c r="N169" s="57"/>
      <c r="O169" s="57"/>
      <c r="P169" s="92"/>
      <c r="Q169" s="57"/>
      <c r="R169" s="57"/>
      <c r="S169" s="59"/>
      <c r="T169" s="57"/>
      <c r="U169" s="57"/>
      <c r="V169" s="59"/>
      <c r="W169" s="57"/>
      <c r="X169" s="57"/>
      <c r="Y169" s="57"/>
      <c r="Z169" s="57"/>
      <c r="AA169" s="57"/>
      <c r="AB169" s="57"/>
      <c r="AC169" s="59"/>
      <c r="AD169" s="59"/>
      <c r="AE169" s="59"/>
      <c r="AF169" s="57"/>
      <c r="AG169" s="57"/>
      <c r="AI169"/>
    </row>
    <row r="170" spans="1:35" ht="26.25">
      <c r="A170" s="57"/>
      <c r="B170" s="57"/>
      <c r="C170" s="57"/>
      <c r="D170" s="58"/>
      <c r="E170" s="57"/>
      <c r="F170" s="86"/>
      <c r="G170" s="58"/>
      <c r="H170" s="86"/>
      <c r="I170" s="86"/>
      <c r="J170" s="58"/>
      <c r="K170" s="58"/>
      <c r="L170" s="59"/>
      <c r="M170" s="57"/>
      <c r="N170" s="57"/>
      <c r="O170" s="57"/>
      <c r="P170" s="92"/>
      <c r="Q170" s="57"/>
      <c r="R170" s="57"/>
      <c r="S170" s="59"/>
      <c r="T170" s="57"/>
      <c r="U170" s="57"/>
      <c r="V170" s="59"/>
      <c r="W170" s="57"/>
      <c r="X170" s="57"/>
      <c r="Y170" s="57"/>
      <c r="Z170" s="57"/>
      <c r="AA170" s="57"/>
      <c r="AB170" s="57"/>
      <c r="AC170" s="59"/>
      <c r="AD170" s="59"/>
      <c r="AE170" s="59"/>
      <c r="AF170" s="57"/>
      <c r="AG170" s="57"/>
      <c r="AI170"/>
    </row>
    <row r="171" spans="1:35" ht="26.25">
      <c r="A171" s="57"/>
      <c r="B171" s="57"/>
      <c r="C171" s="57"/>
      <c r="D171" s="58"/>
      <c r="E171" s="57"/>
      <c r="F171" s="86"/>
      <c r="G171" s="58"/>
      <c r="H171" s="86"/>
      <c r="I171" s="86"/>
      <c r="J171" s="58"/>
      <c r="K171" s="58"/>
      <c r="L171" s="59"/>
      <c r="M171" s="57"/>
      <c r="N171" s="57"/>
      <c r="O171" s="57"/>
      <c r="P171" s="92"/>
      <c r="Q171" s="57"/>
      <c r="R171" s="57"/>
      <c r="S171" s="59"/>
      <c r="T171" s="57"/>
      <c r="U171" s="57"/>
      <c r="V171" s="59"/>
      <c r="W171" s="57"/>
      <c r="X171" s="57"/>
      <c r="Y171" s="57"/>
      <c r="Z171" s="57"/>
      <c r="AA171" s="57"/>
      <c r="AB171" s="57"/>
      <c r="AC171" s="59"/>
      <c r="AD171" s="59"/>
      <c r="AE171" s="59"/>
      <c r="AF171" s="57"/>
      <c r="AG171" s="57"/>
      <c r="AI171"/>
    </row>
    <row r="172" spans="1:35" ht="26.25">
      <c r="A172" s="57"/>
      <c r="B172" s="57"/>
      <c r="C172" s="57"/>
      <c r="D172" s="58"/>
      <c r="E172" s="57"/>
      <c r="F172" s="86"/>
      <c r="G172" s="58"/>
      <c r="H172" s="86"/>
      <c r="I172" s="86"/>
      <c r="J172" s="58"/>
      <c r="K172" s="58"/>
      <c r="L172" s="59"/>
      <c r="M172" s="57"/>
      <c r="N172" s="57"/>
      <c r="O172" s="57"/>
      <c r="P172" s="92"/>
      <c r="Q172" s="57"/>
      <c r="R172" s="57"/>
      <c r="S172" s="59"/>
      <c r="T172" s="57"/>
      <c r="U172" s="57"/>
      <c r="V172" s="59"/>
      <c r="W172" s="57"/>
      <c r="X172" s="57"/>
      <c r="Y172" s="57"/>
      <c r="Z172" s="57"/>
      <c r="AA172" s="57"/>
      <c r="AB172" s="57"/>
      <c r="AC172" s="59"/>
      <c r="AD172" s="59"/>
      <c r="AE172" s="59"/>
      <c r="AF172" s="57"/>
      <c r="AG172" s="57"/>
      <c r="AI172"/>
    </row>
    <row r="173" spans="1:35" ht="26.25">
      <c r="A173" s="57"/>
      <c r="B173" s="57"/>
      <c r="C173" s="57"/>
      <c r="D173" s="58"/>
      <c r="E173" s="57"/>
      <c r="F173" s="86"/>
      <c r="G173" s="58"/>
      <c r="H173" s="86"/>
      <c r="I173" s="86"/>
      <c r="J173" s="58"/>
      <c r="K173" s="58"/>
      <c r="L173" s="59"/>
      <c r="M173" s="57"/>
      <c r="N173" s="57"/>
      <c r="O173" s="57"/>
      <c r="P173" s="92"/>
      <c r="Q173" s="57"/>
      <c r="R173" s="57"/>
      <c r="S173" s="59"/>
      <c r="T173" s="57"/>
      <c r="U173" s="57"/>
      <c r="V173" s="59"/>
      <c r="W173" s="57"/>
      <c r="X173" s="57"/>
      <c r="Y173" s="57"/>
      <c r="Z173" s="57"/>
      <c r="AA173" s="57"/>
      <c r="AB173" s="57"/>
      <c r="AC173" s="59"/>
      <c r="AD173" s="59"/>
      <c r="AE173" s="59"/>
      <c r="AF173" s="57"/>
      <c r="AG173" s="57"/>
      <c r="AI173"/>
    </row>
    <row r="174" spans="1:35" ht="26.25">
      <c r="A174" s="57"/>
      <c r="B174" s="57"/>
      <c r="C174" s="57"/>
      <c r="D174" s="58"/>
      <c r="E174" s="57"/>
      <c r="F174" s="86"/>
      <c r="G174" s="58"/>
      <c r="H174" s="86"/>
      <c r="I174" s="86"/>
      <c r="J174" s="58"/>
      <c r="K174" s="58"/>
      <c r="L174" s="59"/>
      <c r="M174" s="57"/>
      <c r="N174" s="57"/>
      <c r="O174" s="57"/>
      <c r="P174" s="92"/>
      <c r="Q174" s="57"/>
      <c r="R174" s="57"/>
      <c r="S174" s="59"/>
      <c r="T174" s="57"/>
      <c r="U174" s="57"/>
      <c r="V174" s="59"/>
      <c r="W174" s="57"/>
      <c r="X174" s="57"/>
      <c r="Y174" s="57"/>
      <c r="Z174" s="57"/>
      <c r="AA174" s="57"/>
      <c r="AB174" s="57"/>
      <c r="AC174" s="59"/>
      <c r="AD174" s="59"/>
      <c r="AE174" s="59"/>
      <c r="AF174" s="57"/>
      <c r="AG174" s="57"/>
      <c r="AI174"/>
    </row>
    <row r="175" spans="1:35" ht="26.25">
      <c r="A175" s="57"/>
      <c r="B175" s="57"/>
      <c r="C175" s="57"/>
      <c r="D175" s="58"/>
      <c r="E175" s="57"/>
      <c r="F175" s="86"/>
      <c r="G175" s="58"/>
      <c r="H175" s="86"/>
      <c r="I175" s="86"/>
      <c r="J175" s="58"/>
      <c r="K175" s="58"/>
      <c r="L175" s="59"/>
      <c r="M175" s="57"/>
      <c r="N175" s="57"/>
      <c r="O175" s="57"/>
      <c r="P175" s="92"/>
      <c r="Q175" s="57"/>
      <c r="R175" s="57"/>
      <c r="S175" s="59"/>
      <c r="T175" s="57"/>
      <c r="U175" s="57"/>
      <c r="V175" s="59"/>
      <c r="W175" s="57"/>
      <c r="X175" s="57"/>
      <c r="Y175" s="57"/>
      <c r="Z175" s="57"/>
      <c r="AA175" s="57"/>
      <c r="AB175" s="57"/>
      <c r="AC175" s="59"/>
      <c r="AD175" s="59"/>
      <c r="AE175" s="59"/>
      <c r="AF175" s="57"/>
      <c r="AG175" s="57"/>
      <c r="AI175"/>
    </row>
    <row r="176" spans="1:35" ht="26.25">
      <c r="A176" s="57"/>
      <c r="B176" s="57"/>
      <c r="C176" s="57"/>
      <c r="D176" s="58"/>
      <c r="E176" s="57"/>
      <c r="F176" s="86"/>
      <c r="G176" s="58"/>
      <c r="H176" s="86"/>
      <c r="I176" s="86"/>
      <c r="J176" s="58"/>
      <c r="K176" s="58"/>
      <c r="L176" s="59"/>
      <c r="M176" s="57"/>
      <c r="N176" s="57"/>
      <c r="O176" s="57"/>
      <c r="P176" s="92"/>
      <c r="Q176" s="57"/>
      <c r="R176" s="57"/>
      <c r="S176" s="59"/>
      <c r="T176" s="57"/>
      <c r="U176" s="57"/>
      <c r="V176" s="59"/>
      <c r="W176" s="57"/>
      <c r="X176" s="57"/>
      <c r="Y176" s="57"/>
      <c r="Z176" s="57"/>
      <c r="AA176" s="57"/>
      <c r="AB176" s="57"/>
      <c r="AC176" s="59"/>
      <c r="AD176" s="59"/>
      <c r="AE176" s="59"/>
      <c r="AF176" s="57"/>
      <c r="AG176" s="57"/>
      <c r="AI176"/>
    </row>
    <row r="177" spans="1:35" ht="26.25">
      <c r="A177" s="57"/>
      <c r="B177" s="57"/>
      <c r="C177" s="57"/>
      <c r="D177" s="58"/>
      <c r="E177" s="57"/>
      <c r="F177" s="86"/>
      <c r="G177" s="58"/>
      <c r="H177" s="86"/>
      <c r="I177" s="86"/>
      <c r="J177" s="58"/>
      <c r="K177" s="58"/>
      <c r="L177" s="59"/>
      <c r="M177" s="57"/>
      <c r="N177" s="57"/>
      <c r="O177" s="57"/>
      <c r="P177" s="92"/>
      <c r="Q177" s="57"/>
      <c r="R177" s="57"/>
      <c r="S177" s="59"/>
      <c r="T177" s="57"/>
      <c r="U177" s="57"/>
      <c r="V177" s="59"/>
      <c r="W177" s="57"/>
      <c r="X177" s="57"/>
      <c r="Y177" s="57"/>
      <c r="Z177" s="57"/>
      <c r="AA177" s="57"/>
      <c r="AB177" s="57"/>
      <c r="AC177" s="59"/>
      <c r="AD177" s="59"/>
      <c r="AE177" s="59"/>
      <c r="AF177" s="57"/>
      <c r="AG177" s="57"/>
      <c r="AI177"/>
    </row>
    <row r="178" spans="1:35" ht="26.25">
      <c r="A178" s="57"/>
      <c r="B178" s="57"/>
      <c r="C178" s="57"/>
      <c r="D178" s="58"/>
      <c r="E178" s="57"/>
      <c r="F178" s="86"/>
      <c r="G178" s="58"/>
      <c r="H178" s="86"/>
      <c r="I178" s="86"/>
      <c r="J178" s="58"/>
      <c r="K178" s="58"/>
      <c r="L178" s="59"/>
      <c r="M178" s="57"/>
      <c r="N178" s="57"/>
      <c r="O178" s="57"/>
      <c r="P178" s="92"/>
      <c r="Q178" s="57"/>
      <c r="R178" s="57"/>
      <c r="S178" s="59"/>
      <c r="T178" s="57"/>
      <c r="U178" s="57"/>
      <c r="V178" s="59"/>
      <c r="W178" s="57"/>
      <c r="X178" s="57"/>
      <c r="Y178" s="57"/>
      <c r="Z178" s="57"/>
      <c r="AA178" s="57"/>
      <c r="AB178" s="57"/>
      <c r="AC178" s="59"/>
      <c r="AD178" s="59"/>
      <c r="AE178" s="59"/>
      <c r="AF178" s="57"/>
      <c r="AG178" s="57"/>
      <c r="AI178"/>
    </row>
    <row r="179" spans="1:35" ht="26.25">
      <c r="A179" s="57"/>
      <c r="B179" s="57"/>
      <c r="C179" s="57"/>
      <c r="D179" s="58"/>
      <c r="E179" s="57"/>
      <c r="F179" s="86"/>
      <c r="G179" s="58"/>
      <c r="H179" s="86"/>
      <c r="I179" s="86"/>
      <c r="J179" s="58"/>
      <c r="K179" s="58"/>
      <c r="L179" s="59"/>
      <c r="M179" s="57"/>
      <c r="N179" s="57"/>
      <c r="O179" s="57"/>
      <c r="P179" s="92"/>
      <c r="Q179" s="57"/>
      <c r="R179" s="57"/>
      <c r="S179" s="59"/>
      <c r="T179" s="57"/>
      <c r="U179" s="57"/>
      <c r="V179" s="59"/>
      <c r="W179" s="57"/>
      <c r="X179" s="57"/>
      <c r="Y179" s="57"/>
      <c r="Z179" s="57"/>
      <c r="AA179" s="57"/>
      <c r="AB179" s="57"/>
      <c r="AC179" s="59"/>
      <c r="AD179" s="59"/>
      <c r="AE179" s="59"/>
      <c r="AF179" s="57"/>
      <c r="AG179" s="57"/>
      <c r="AI179"/>
    </row>
    <row r="180" spans="1:35" ht="26.25">
      <c r="A180" s="57"/>
      <c r="B180" s="57"/>
      <c r="C180" s="57"/>
      <c r="D180" s="58"/>
      <c r="E180" s="57"/>
      <c r="F180" s="86"/>
      <c r="G180" s="58"/>
      <c r="H180" s="86"/>
      <c r="I180" s="86"/>
      <c r="J180" s="58"/>
      <c r="K180" s="58"/>
      <c r="L180" s="59"/>
      <c r="M180" s="57"/>
      <c r="N180" s="57"/>
      <c r="O180" s="57"/>
      <c r="P180" s="92"/>
      <c r="Q180" s="57"/>
      <c r="R180" s="57"/>
      <c r="S180" s="59"/>
      <c r="T180" s="57"/>
      <c r="U180" s="57"/>
      <c r="V180" s="59"/>
      <c r="W180" s="57"/>
      <c r="X180" s="57"/>
      <c r="Y180" s="57"/>
      <c r="Z180" s="57"/>
      <c r="AA180" s="57"/>
      <c r="AB180" s="57"/>
      <c r="AC180" s="59"/>
      <c r="AD180" s="59"/>
      <c r="AE180" s="59"/>
      <c r="AF180" s="57"/>
      <c r="AG180" s="57"/>
      <c r="AI180"/>
    </row>
    <row r="181" spans="1:35" ht="26.25">
      <c r="A181" s="57"/>
      <c r="B181" s="57"/>
      <c r="C181" s="57"/>
      <c r="D181" s="58"/>
      <c r="E181" s="57"/>
      <c r="F181" s="86"/>
      <c r="G181" s="58"/>
      <c r="H181" s="86"/>
      <c r="I181" s="86"/>
      <c r="J181" s="58"/>
      <c r="K181" s="58"/>
      <c r="L181" s="59"/>
      <c r="M181" s="57"/>
      <c r="N181" s="57"/>
      <c r="O181" s="57"/>
      <c r="P181" s="92"/>
      <c r="Q181" s="57"/>
      <c r="R181" s="57"/>
      <c r="S181" s="59"/>
      <c r="T181" s="57"/>
      <c r="U181" s="57"/>
      <c r="V181" s="59"/>
      <c r="W181" s="57"/>
      <c r="X181" s="57"/>
      <c r="Y181" s="57"/>
      <c r="Z181" s="57"/>
      <c r="AA181" s="57"/>
      <c r="AB181" s="57"/>
      <c r="AC181" s="59"/>
      <c r="AD181" s="59"/>
      <c r="AE181" s="59"/>
      <c r="AF181" s="57"/>
      <c r="AG181" s="57"/>
      <c r="AI181"/>
    </row>
    <row r="182" spans="1:35" ht="26.25">
      <c r="A182" s="57"/>
      <c r="B182" s="57"/>
      <c r="C182" s="57"/>
      <c r="D182" s="58"/>
      <c r="E182" s="57"/>
      <c r="F182" s="86"/>
      <c r="G182" s="58"/>
      <c r="H182" s="86"/>
      <c r="I182" s="86"/>
      <c r="J182" s="58"/>
      <c r="K182" s="58"/>
      <c r="L182" s="59"/>
      <c r="M182" s="57"/>
      <c r="N182" s="57"/>
      <c r="O182" s="57"/>
      <c r="P182" s="92"/>
      <c r="Q182" s="57"/>
      <c r="R182" s="57"/>
      <c r="S182" s="59"/>
      <c r="T182" s="57"/>
      <c r="U182" s="57"/>
      <c r="V182" s="59"/>
      <c r="W182" s="57"/>
      <c r="X182" s="57"/>
      <c r="Y182" s="57"/>
      <c r="Z182" s="57"/>
      <c r="AA182" s="57"/>
      <c r="AB182" s="57"/>
      <c r="AC182" s="59"/>
      <c r="AD182" s="59"/>
      <c r="AE182" s="59"/>
      <c r="AF182" s="57"/>
      <c r="AG182" s="57"/>
      <c r="AI182"/>
    </row>
    <row r="183" spans="1:35" ht="26.25">
      <c r="A183" s="57"/>
      <c r="B183" s="57"/>
      <c r="C183" s="57"/>
      <c r="D183" s="58"/>
      <c r="E183" s="57"/>
      <c r="F183" s="86"/>
      <c r="G183" s="58"/>
      <c r="H183" s="86"/>
      <c r="I183" s="86"/>
      <c r="J183" s="58"/>
      <c r="K183" s="58"/>
      <c r="L183" s="59"/>
      <c r="M183" s="57"/>
      <c r="N183" s="57"/>
      <c r="O183" s="57"/>
      <c r="P183" s="92"/>
      <c r="Q183" s="57"/>
      <c r="R183" s="57"/>
      <c r="S183" s="59"/>
      <c r="T183" s="57"/>
      <c r="U183" s="57"/>
      <c r="V183" s="59"/>
      <c r="W183" s="57"/>
      <c r="X183" s="57"/>
      <c r="Y183" s="57"/>
      <c r="Z183" s="57"/>
      <c r="AA183" s="57"/>
      <c r="AB183" s="57"/>
      <c r="AC183" s="59"/>
      <c r="AD183" s="59"/>
      <c r="AE183" s="59"/>
      <c r="AF183" s="57"/>
      <c r="AG183" s="57"/>
      <c r="AI183"/>
    </row>
    <row r="184" spans="1:35" ht="26.25">
      <c r="A184" s="57"/>
      <c r="B184" s="57"/>
      <c r="C184" s="57"/>
      <c r="D184" s="58"/>
      <c r="E184" s="57"/>
      <c r="F184" s="86"/>
      <c r="G184" s="58"/>
      <c r="H184" s="86"/>
      <c r="I184" s="86"/>
      <c r="J184" s="58"/>
      <c r="K184" s="58"/>
      <c r="L184" s="59"/>
      <c r="M184" s="57"/>
      <c r="N184" s="57"/>
      <c r="O184" s="57"/>
      <c r="P184" s="92"/>
      <c r="Q184" s="57"/>
      <c r="R184" s="57"/>
      <c r="S184" s="59"/>
      <c r="T184" s="57"/>
      <c r="U184" s="57"/>
      <c r="V184" s="59"/>
      <c r="W184" s="57"/>
      <c r="X184" s="57"/>
      <c r="Y184" s="57"/>
      <c r="Z184" s="57"/>
      <c r="AA184" s="57"/>
      <c r="AB184" s="57"/>
      <c r="AC184" s="59"/>
      <c r="AD184" s="59"/>
      <c r="AE184" s="59"/>
      <c r="AF184" s="57"/>
      <c r="AG184" s="57"/>
      <c r="AI184"/>
    </row>
    <row r="185" spans="1:35" ht="26.25">
      <c r="A185" s="57"/>
      <c r="B185" s="57"/>
      <c r="C185" s="57"/>
      <c r="D185" s="58"/>
      <c r="E185" s="57"/>
      <c r="F185" s="86"/>
      <c r="G185" s="58"/>
      <c r="H185" s="86"/>
      <c r="I185" s="86"/>
      <c r="J185" s="58"/>
      <c r="K185" s="58"/>
      <c r="L185" s="59"/>
      <c r="M185" s="57"/>
      <c r="N185" s="57"/>
      <c r="O185" s="57"/>
      <c r="P185" s="92"/>
      <c r="Q185" s="57"/>
      <c r="R185" s="57"/>
      <c r="S185" s="59"/>
      <c r="T185" s="57"/>
      <c r="U185" s="57"/>
      <c r="V185" s="59"/>
      <c r="W185" s="57"/>
      <c r="X185" s="57"/>
      <c r="Y185" s="57"/>
      <c r="Z185" s="57"/>
      <c r="AA185" s="57"/>
      <c r="AB185" s="57"/>
      <c r="AC185" s="59"/>
      <c r="AD185" s="59"/>
      <c r="AE185" s="59"/>
      <c r="AF185" s="57"/>
      <c r="AG185" s="57"/>
      <c r="AI185"/>
    </row>
    <row r="186" spans="1:35" ht="26.25">
      <c r="A186" s="57"/>
      <c r="B186" s="57"/>
      <c r="C186" s="57"/>
      <c r="D186" s="58"/>
      <c r="E186" s="57"/>
      <c r="F186" s="86"/>
      <c r="G186" s="58"/>
      <c r="H186" s="86"/>
      <c r="I186" s="86"/>
      <c r="J186" s="58"/>
      <c r="K186" s="58"/>
      <c r="L186" s="59"/>
      <c r="M186" s="57"/>
      <c r="N186" s="57"/>
      <c r="O186" s="57"/>
      <c r="P186" s="92"/>
      <c r="Q186" s="57"/>
      <c r="R186" s="57"/>
      <c r="S186" s="59"/>
      <c r="T186" s="57"/>
      <c r="U186" s="57"/>
      <c r="V186" s="59"/>
      <c r="W186" s="57"/>
      <c r="X186" s="57"/>
      <c r="Y186" s="57"/>
      <c r="Z186" s="57"/>
      <c r="AA186" s="57"/>
      <c r="AB186" s="57"/>
      <c r="AC186" s="59"/>
      <c r="AD186" s="59"/>
      <c r="AE186" s="59"/>
      <c r="AF186" s="57"/>
      <c r="AG186" s="57"/>
      <c r="AI186"/>
    </row>
    <row r="187" spans="1:35" ht="26.25">
      <c r="A187" s="57"/>
      <c r="B187" s="57"/>
      <c r="C187" s="57"/>
      <c r="D187" s="58"/>
      <c r="E187" s="57"/>
      <c r="F187" s="86"/>
      <c r="G187" s="58"/>
      <c r="H187" s="86"/>
      <c r="I187" s="86"/>
      <c r="J187" s="58"/>
      <c r="K187" s="58"/>
      <c r="L187" s="59"/>
      <c r="M187" s="57"/>
      <c r="N187" s="57"/>
      <c r="O187" s="57"/>
      <c r="P187" s="92"/>
      <c r="Q187" s="57"/>
      <c r="R187" s="57"/>
      <c r="S187" s="59"/>
      <c r="T187" s="57"/>
      <c r="U187" s="57"/>
      <c r="V187" s="59"/>
      <c r="W187" s="57"/>
      <c r="X187" s="57"/>
      <c r="Y187" s="57"/>
      <c r="Z187" s="57"/>
      <c r="AA187" s="57"/>
      <c r="AB187" s="57"/>
      <c r="AC187" s="59"/>
      <c r="AD187" s="59"/>
      <c r="AE187" s="59"/>
      <c r="AF187" s="57"/>
      <c r="AG187" s="57"/>
      <c r="AI187"/>
    </row>
    <row r="188" spans="1:35" ht="26.25">
      <c r="A188" s="57"/>
      <c r="B188" s="57"/>
      <c r="C188" s="57"/>
      <c r="D188" s="58"/>
      <c r="E188" s="57"/>
      <c r="F188" s="86"/>
      <c r="G188" s="58"/>
      <c r="H188" s="86"/>
      <c r="I188" s="86"/>
      <c r="J188" s="58"/>
      <c r="K188" s="58"/>
      <c r="L188" s="59"/>
      <c r="M188" s="57"/>
      <c r="N188" s="57"/>
      <c r="O188" s="57"/>
      <c r="P188" s="92"/>
      <c r="Q188" s="57"/>
      <c r="R188" s="57"/>
      <c r="S188" s="59"/>
      <c r="T188" s="57"/>
      <c r="U188" s="57"/>
      <c r="V188" s="59"/>
      <c r="W188" s="57"/>
      <c r="X188" s="57"/>
      <c r="Y188" s="57"/>
      <c r="Z188" s="57"/>
      <c r="AA188" s="57"/>
      <c r="AB188" s="57"/>
      <c r="AC188" s="59"/>
      <c r="AD188" s="59"/>
      <c r="AE188" s="59"/>
      <c r="AF188" s="57"/>
      <c r="AG188" s="57"/>
      <c r="AI188"/>
    </row>
    <row r="189" spans="1:35" ht="26.25">
      <c r="A189" s="57"/>
      <c r="B189" s="57"/>
      <c r="C189" s="57"/>
      <c r="D189" s="58"/>
      <c r="E189" s="57"/>
      <c r="F189" s="86"/>
      <c r="G189" s="58"/>
      <c r="H189" s="86"/>
      <c r="I189" s="86"/>
      <c r="J189" s="58"/>
      <c r="K189" s="58"/>
      <c r="L189" s="59"/>
      <c r="M189" s="57"/>
      <c r="N189" s="57"/>
      <c r="O189" s="57"/>
      <c r="P189" s="92"/>
      <c r="Q189" s="57"/>
      <c r="R189" s="57"/>
      <c r="S189" s="59"/>
      <c r="T189" s="57"/>
      <c r="U189" s="57"/>
      <c r="V189" s="59"/>
      <c r="W189" s="57"/>
      <c r="X189" s="57"/>
      <c r="Y189" s="57"/>
      <c r="Z189" s="57"/>
      <c r="AA189" s="57"/>
      <c r="AB189" s="57"/>
      <c r="AC189" s="59"/>
      <c r="AD189" s="59"/>
      <c r="AE189" s="59"/>
      <c r="AF189" s="57"/>
      <c r="AG189" s="57"/>
      <c r="AI189"/>
    </row>
    <row r="190" spans="1:35" ht="26.25">
      <c r="A190" s="57"/>
      <c r="B190" s="57"/>
      <c r="C190" s="57"/>
      <c r="D190" s="58"/>
      <c r="E190" s="57"/>
      <c r="F190" s="86"/>
      <c r="G190" s="58"/>
      <c r="H190" s="86"/>
      <c r="I190" s="86"/>
      <c r="J190" s="58"/>
      <c r="K190" s="58"/>
      <c r="L190" s="59"/>
      <c r="M190" s="57"/>
      <c r="N190" s="57"/>
      <c r="O190" s="57"/>
      <c r="P190" s="92"/>
      <c r="Q190" s="57"/>
      <c r="R190" s="57"/>
      <c r="S190" s="59"/>
      <c r="T190" s="57"/>
      <c r="U190" s="57"/>
      <c r="V190" s="59"/>
      <c r="W190" s="57"/>
      <c r="X190" s="57"/>
      <c r="Y190" s="57"/>
      <c r="Z190" s="57"/>
      <c r="AA190" s="57"/>
      <c r="AB190" s="57"/>
      <c r="AC190" s="59"/>
      <c r="AD190" s="59"/>
      <c r="AE190" s="59"/>
      <c r="AF190" s="57"/>
      <c r="AG190" s="57"/>
      <c r="AI190"/>
    </row>
    <row r="191" spans="1:35" ht="26.25">
      <c r="A191" s="57"/>
      <c r="B191" s="57"/>
      <c r="C191" s="57"/>
      <c r="D191" s="58"/>
      <c r="E191" s="57"/>
      <c r="F191" s="86"/>
      <c r="G191" s="58"/>
      <c r="H191" s="86"/>
      <c r="I191" s="86"/>
      <c r="J191" s="58"/>
      <c r="K191" s="58"/>
      <c r="L191" s="59"/>
      <c r="M191" s="57"/>
      <c r="N191" s="57"/>
      <c r="O191" s="57"/>
      <c r="P191" s="92"/>
      <c r="Q191" s="57"/>
      <c r="R191" s="57"/>
      <c r="S191" s="59"/>
      <c r="T191" s="57"/>
      <c r="U191" s="57"/>
      <c r="V191" s="59"/>
      <c r="W191" s="57"/>
      <c r="X191" s="57"/>
      <c r="Y191" s="57"/>
      <c r="Z191" s="57"/>
      <c r="AA191" s="57"/>
      <c r="AB191" s="57"/>
      <c r="AC191" s="59"/>
      <c r="AD191" s="59"/>
      <c r="AE191" s="59"/>
      <c r="AF191" s="57"/>
      <c r="AG191" s="57"/>
      <c r="AI191"/>
    </row>
    <row r="192" spans="1:35" ht="26.25">
      <c r="A192" s="57"/>
      <c r="B192" s="57"/>
      <c r="C192" s="57"/>
      <c r="D192" s="58"/>
      <c r="E192" s="57"/>
      <c r="F192" s="86"/>
      <c r="G192" s="58"/>
      <c r="H192" s="86"/>
      <c r="I192" s="86"/>
      <c r="J192" s="58"/>
      <c r="K192" s="58"/>
      <c r="L192" s="59"/>
      <c r="M192" s="57"/>
      <c r="N192" s="57"/>
      <c r="O192" s="57"/>
      <c r="P192" s="92"/>
      <c r="Q192" s="57"/>
      <c r="R192" s="57"/>
      <c r="S192" s="59"/>
      <c r="T192" s="57"/>
      <c r="U192" s="57"/>
      <c r="V192" s="59"/>
      <c r="W192" s="57"/>
      <c r="X192" s="57"/>
      <c r="Y192" s="57"/>
      <c r="Z192" s="57"/>
      <c r="AA192" s="57"/>
      <c r="AB192" s="57"/>
      <c r="AC192" s="59"/>
      <c r="AD192" s="59"/>
      <c r="AE192" s="59"/>
      <c r="AF192" s="57"/>
      <c r="AG192" s="57"/>
      <c r="AI192"/>
    </row>
    <row r="193" spans="1:35" ht="26.25">
      <c r="A193" s="57"/>
      <c r="B193" s="57"/>
      <c r="C193" s="57"/>
      <c r="D193" s="58"/>
      <c r="E193" s="57"/>
      <c r="F193" s="86"/>
      <c r="G193" s="58"/>
      <c r="H193" s="86"/>
      <c r="I193" s="86"/>
      <c r="J193" s="58"/>
      <c r="K193" s="58"/>
      <c r="L193" s="59"/>
      <c r="M193" s="57"/>
      <c r="N193" s="57"/>
      <c r="O193" s="57"/>
      <c r="P193" s="92"/>
      <c r="Q193" s="57"/>
      <c r="R193" s="57"/>
      <c r="S193" s="59"/>
      <c r="T193" s="57"/>
      <c r="U193" s="57"/>
      <c r="V193" s="59"/>
      <c r="W193" s="57"/>
      <c r="X193" s="57"/>
      <c r="Y193" s="57"/>
      <c r="Z193" s="57"/>
      <c r="AA193" s="57"/>
      <c r="AB193" s="57"/>
      <c r="AC193" s="59"/>
      <c r="AD193" s="59"/>
      <c r="AE193" s="59"/>
      <c r="AF193" s="57"/>
      <c r="AG193" s="57"/>
      <c r="AI193"/>
    </row>
    <row r="194" spans="1:35" ht="26.25">
      <c r="A194" s="57"/>
      <c r="B194" s="57"/>
      <c r="C194" s="57"/>
      <c r="D194" s="58"/>
      <c r="E194" s="57"/>
      <c r="F194" s="86"/>
      <c r="G194" s="58"/>
      <c r="H194" s="86"/>
      <c r="I194" s="86"/>
      <c r="J194" s="58"/>
      <c r="K194" s="58"/>
      <c r="L194" s="59"/>
      <c r="M194" s="57"/>
      <c r="N194" s="57"/>
      <c r="O194" s="57"/>
      <c r="P194" s="92"/>
      <c r="Q194" s="57"/>
      <c r="R194" s="57"/>
      <c r="S194" s="59"/>
      <c r="T194" s="57"/>
      <c r="U194" s="57"/>
      <c r="V194" s="59"/>
      <c r="W194" s="57"/>
      <c r="X194" s="57"/>
      <c r="Y194" s="57"/>
      <c r="Z194" s="57"/>
      <c r="AA194" s="57"/>
      <c r="AB194" s="57"/>
      <c r="AC194" s="59"/>
      <c r="AD194" s="59"/>
      <c r="AE194" s="59"/>
      <c r="AF194" s="57"/>
      <c r="AG194" s="57"/>
      <c r="AI194"/>
    </row>
    <row r="195" spans="1:35" ht="26.25">
      <c r="A195" s="57"/>
      <c r="B195" s="57"/>
      <c r="C195" s="57"/>
      <c r="D195" s="58"/>
      <c r="E195" s="57"/>
      <c r="F195" s="86"/>
      <c r="G195" s="58"/>
      <c r="H195" s="86"/>
      <c r="I195" s="86"/>
      <c r="J195" s="58"/>
      <c r="K195" s="58"/>
      <c r="L195" s="59"/>
      <c r="M195" s="57"/>
      <c r="N195" s="57"/>
      <c r="O195" s="57"/>
      <c r="P195" s="92"/>
      <c r="Q195" s="57"/>
      <c r="R195" s="57"/>
      <c r="S195" s="59"/>
      <c r="T195" s="57"/>
      <c r="U195" s="57"/>
      <c r="V195" s="59"/>
      <c r="W195" s="57"/>
      <c r="X195" s="57"/>
      <c r="Y195" s="57"/>
      <c r="Z195" s="57"/>
      <c r="AA195" s="57"/>
      <c r="AB195" s="57"/>
      <c r="AC195" s="59"/>
      <c r="AD195" s="59"/>
      <c r="AE195" s="59"/>
      <c r="AF195" s="57"/>
      <c r="AG195" s="57"/>
      <c r="AI195"/>
    </row>
    <row r="196" spans="1:35" ht="26.25">
      <c r="A196" s="57"/>
      <c r="B196" s="57"/>
      <c r="C196" s="57"/>
      <c r="D196" s="58"/>
      <c r="E196" s="57"/>
      <c r="F196" s="86"/>
      <c r="G196" s="58"/>
      <c r="H196" s="86"/>
      <c r="I196" s="86"/>
      <c r="J196" s="58"/>
      <c r="K196" s="58"/>
      <c r="L196" s="59"/>
      <c r="M196" s="57"/>
      <c r="N196" s="57"/>
      <c r="O196" s="57"/>
      <c r="P196" s="92"/>
      <c r="Q196" s="57"/>
      <c r="R196" s="57"/>
      <c r="S196" s="59"/>
      <c r="T196" s="57"/>
      <c r="U196" s="57"/>
      <c r="V196" s="59"/>
      <c r="W196" s="57"/>
      <c r="X196" s="57"/>
      <c r="Y196" s="57"/>
      <c r="Z196" s="57"/>
      <c r="AA196" s="57"/>
      <c r="AB196" s="57"/>
      <c r="AC196" s="59"/>
      <c r="AD196" s="59"/>
      <c r="AE196" s="59"/>
      <c r="AF196" s="57"/>
      <c r="AG196" s="57"/>
      <c r="AI196"/>
    </row>
    <row r="197" spans="1:35" ht="26.25">
      <c r="A197" s="57"/>
      <c r="B197" s="57"/>
      <c r="C197" s="57"/>
      <c r="D197" s="58"/>
      <c r="E197" s="57"/>
      <c r="F197" s="86"/>
      <c r="G197" s="58"/>
      <c r="H197" s="86"/>
      <c r="I197" s="86"/>
      <c r="J197" s="58"/>
      <c r="K197" s="58"/>
      <c r="L197" s="59"/>
      <c r="M197" s="57"/>
      <c r="N197" s="57"/>
      <c r="O197" s="57"/>
      <c r="P197" s="92"/>
      <c r="Q197" s="57"/>
      <c r="R197" s="57"/>
      <c r="S197" s="59"/>
      <c r="T197" s="57"/>
      <c r="U197" s="57"/>
      <c r="V197" s="59"/>
      <c r="W197" s="57"/>
      <c r="X197" s="57"/>
      <c r="Y197" s="57"/>
      <c r="Z197" s="57"/>
      <c r="AA197" s="57"/>
      <c r="AB197" s="57"/>
      <c r="AC197" s="59"/>
      <c r="AD197" s="59"/>
      <c r="AE197" s="59"/>
      <c r="AF197" s="57"/>
      <c r="AG197" s="57"/>
      <c r="AI197"/>
    </row>
    <row r="198" spans="1:35" ht="26.25">
      <c r="A198" s="57"/>
      <c r="B198" s="57"/>
      <c r="C198" s="57"/>
      <c r="D198" s="58"/>
      <c r="E198" s="57"/>
      <c r="F198" s="86"/>
      <c r="G198" s="58"/>
      <c r="H198" s="86"/>
      <c r="I198" s="86"/>
      <c r="J198" s="58"/>
      <c r="K198" s="58"/>
      <c r="L198" s="59"/>
      <c r="M198" s="57"/>
      <c r="N198" s="57"/>
      <c r="O198" s="57"/>
      <c r="P198" s="92"/>
      <c r="Q198" s="57"/>
      <c r="R198" s="57"/>
      <c r="S198" s="59"/>
      <c r="T198" s="57"/>
      <c r="U198" s="57"/>
      <c r="V198" s="59"/>
      <c r="W198" s="57"/>
      <c r="X198" s="57"/>
      <c r="Y198" s="57"/>
      <c r="Z198" s="57"/>
      <c r="AA198" s="57"/>
      <c r="AB198" s="57"/>
      <c r="AC198" s="59"/>
      <c r="AD198" s="59"/>
      <c r="AE198" s="59"/>
      <c r="AF198" s="57"/>
      <c r="AG198" s="57"/>
      <c r="AI198"/>
    </row>
    <row r="199" spans="1:35" ht="26.25">
      <c r="A199" s="57"/>
      <c r="B199" s="57"/>
      <c r="C199" s="57"/>
      <c r="D199" s="58"/>
      <c r="E199" s="57"/>
      <c r="F199" s="86"/>
      <c r="G199" s="58"/>
      <c r="H199" s="86"/>
      <c r="I199" s="86"/>
      <c r="J199" s="58"/>
      <c r="K199" s="58"/>
      <c r="L199" s="59"/>
      <c r="M199" s="57"/>
      <c r="N199" s="57"/>
      <c r="O199" s="57"/>
      <c r="P199" s="92"/>
      <c r="Q199" s="57"/>
      <c r="R199" s="57"/>
      <c r="S199" s="59"/>
      <c r="T199" s="57"/>
      <c r="U199" s="57"/>
      <c r="V199" s="59"/>
      <c r="W199" s="57"/>
      <c r="X199" s="57"/>
      <c r="Y199" s="57"/>
      <c r="Z199" s="57"/>
      <c r="AA199" s="57"/>
      <c r="AB199" s="57"/>
      <c r="AC199" s="59"/>
      <c r="AD199" s="59"/>
      <c r="AE199" s="59"/>
      <c r="AF199" s="57"/>
      <c r="AG199" s="57"/>
      <c r="AI199"/>
    </row>
    <row r="200" spans="1:35" ht="26.25">
      <c r="A200" s="57"/>
      <c r="B200" s="57"/>
      <c r="C200" s="57"/>
      <c r="D200" s="58"/>
      <c r="E200" s="57"/>
      <c r="F200" s="86"/>
      <c r="G200" s="58"/>
      <c r="H200" s="86"/>
      <c r="I200" s="86"/>
      <c r="J200" s="58"/>
      <c r="K200" s="58"/>
      <c r="L200" s="59"/>
      <c r="M200" s="57"/>
      <c r="N200" s="57"/>
      <c r="O200" s="57"/>
      <c r="P200" s="92"/>
      <c r="Q200" s="57"/>
      <c r="R200" s="57"/>
      <c r="S200" s="59"/>
      <c r="T200" s="57"/>
      <c r="U200" s="57"/>
      <c r="V200" s="59"/>
      <c r="W200" s="57"/>
      <c r="X200" s="57"/>
      <c r="Y200" s="57"/>
      <c r="Z200" s="57"/>
      <c r="AA200" s="57"/>
      <c r="AB200" s="57"/>
      <c r="AC200" s="59"/>
      <c r="AD200" s="59"/>
      <c r="AE200" s="59"/>
      <c r="AF200" s="57"/>
      <c r="AG200" s="57"/>
      <c r="AI200"/>
    </row>
    <row r="201" spans="1:35" ht="26.25">
      <c r="A201" s="57"/>
      <c r="B201" s="57"/>
      <c r="C201" s="57"/>
      <c r="D201" s="58"/>
      <c r="E201" s="57"/>
      <c r="F201" s="86"/>
      <c r="G201" s="58"/>
      <c r="H201" s="86"/>
      <c r="I201" s="86"/>
      <c r="J201" s="58"/>
      <c r="K201" s="58"/>
      <c r="L201" s="59"/>
      <c r="M201" s="57"/>
      <c r="N201" s="57"/>
      <c r="O201" s="57"/>
      <c r="P201" s="92"/>
      <c r="Q201" s="57"/>
      <c r="R201" s="57"/>
      <c r="S201" s="59"/>
      <c r="T201" s="57"/>
      <c r="U201" s="57"/>
      <c r="V201" s="59"/>
      <c r="W201" s="57"/>
      <c r="X201" s="57"/>
      <c r="Y201" s="57"/>
      <c r="Z201" s="57"/>
      <c r="AA201" s="57"/>
      <c r="AB201" s="57"/>
      <c r="AC201" s="59"/>
      <c r="AD201" s="59"/>
      <c r="AE201" s="59"/>
      <c r="AF201" s="57"/>
      <c r="AG201" s="57"/>
      <c r="AI201"/>
    </row>
    <row r="202" spans="1:35" ht="26.25">
      <c r="A202" s="57"/>
      <c r="B202" s="57"/>
      <c r="C202" s="57"/>
      <c r="D202" s="58"/>
      <c r="E202" s="57"/>
      <c r="F202" s="86"/>
      <c r="G202" s="58"/>
      <c r="H202" s="86"/>
      <c r="I202" s="86"/>
      <c r="J202" s="58"/>
      <c r="K202" s="58"/>
      <c r="L202" s="59"/>
      <c r="M202" s="57"/>
      <c r="N202" s="57"/>
      <c r="O202" s="57"/>
      <c r="P202" s="92"/>
      <c r="Q202" s="57"/>
      <c r="R202" s="57"/>
      <c r="S202" s="59"/>
      <c r="T202" s="57"/>
      <c r="U202" s="57"/>
      <c r="V202" s="59"/>
      <c r="W202" s="57"/>
      <c r="X202" s="57"/>
      <c r="Y202" s="57"/>
      <c r="Z202" s="57"/>
      <c r="AA202" s="57"/>
      <c r="AB202" s="57"/>
      <c r="AC202" s="59"/>
      <c r="AD202" s="59"/>
      <c r="AE202" s="59"/>
      <c r="AF202" s="57"/>
      <c r="AG202" s="57"/>
      <c r="AI202"/>
    </row>
    <row r="203" spans="1:35" ht="26.25">
      <c r="A203" s="57"/>
      <c r="B203" s="57"/>
      <c r="C203" s="57"/>
      <c r="D203" s="58"/>
      <c r="E203" s="57"/>
      <c r="F203" s="86"/>
      <c r="G203" s="58"/>
      <c r="H203" s="86"/>
      <c r="I203" s="86"/>
      <c r="J203" s="58"/>
      <c r="K203" s="58"/>
      <c r="L203" s="59"/>
      <c r="M203" s="57"/>
      <c r="N203" s="57"/>
      <c r="O203" s="57"/>
      <c r="P203" s="92"/>
      <c r="Q203" s="57"/>
      <c r="R203" s="57"/>
      <c r="S203" s="59"/>
      <c r="T203" s="57"/>
      <c r="U203" s="57"/>
      <c r="V203" s="59"/>
      <c r="W203" s="57"/>
      <c r="X203" s="57"/>
      <c r="Y203" s="57"/>
      <c r="Z203" s="57"/>
      <c r="AA203" s="57"/>
      <c r="AB203" s="57"/>
      <c r="AC203" s="59"/>
      <c r="AD203" s="59"/>
      <c r="AE203" s="59"/>
      <c r="AF203" s="57"/>
      <c r="AG203" s="57"/>
      <c r="AI203"/>
    </row>
    <row r="204" spans="1:35" ht="26.25">
      <c r="A204" s="57"/>
      <c r="B204" s="57"/>
      <c r="C204" s="57"/>
      <c r="D204" s="58"/>
      <c r="E204" s="57"/>
      <c r="F204" s="86"/>
      <c r="G204" s="58"/>
      <c r="H204" s="86"/>
      <c r="I204" s="86"/>
      <c r="J204" s="58"/>
      <c r="K204" s="58"/>
      <c r="L204" s="59"/>
      <c r="M204" s="57"/>
      <c r="N204" s="57"/>
      <c r="O204" s="57"/>
      <c r="P204" s="92"/>
      <c r="Q204" s="57"/>
      <c r="R204" s="57"/>
      <c r="S204" s="59"/>
      <c r="T204" s="57"/>
      <c r="U204" s="57"/>
      <c r="V204" s="59"/>
      <c r="W204" s="57"/>
      <c r="X204" s="57"/>
      <c r="Y204" s="57"/>
      <c r="Z204" s="57"/>
      <c r="AA204" s="57"/>
      <c r="AB204" s="57"/>
      <c r="AC204" s="59"/>
      <c r="AD204" s="59"/>
      <c r="AE204" s="59"/>
      <c r="AF204" s="57"/>
      <c r="AG204" s="57"/>
      <c r="AI204"/>
    </row>
    <row r="205" spans="1:35" ht="26.25">
      <c r="A205" s="57"/>
      <c r="B205" s="57"/>
      <c r="C205" s="57"/>
      <c r="D205" s="58"/>
      <c r="E205" s="57"/>
      <c r="F205" s="86"/>
      <c r="G205" s="58"/>
      <c r="H205" s="86"/>
      <c r="I205" s="86"/>
      <c r="J205" s="58"/>
      <c r="K205" s="58"/>
      <c r="L205" s="59"/>
      <c r="M205" s="57"/>
      <c r="N205" s="57"/>
      <c r="O205" s="57"/>
      <c r="P205" s="92"/>
      <c r="Q205" s="57"/>
      <c r="R205" s="57"/>
      <c r="S205" s="59"/>
      <c r="T205" s="57"/>
      <c r="U205" s="57"/>
      <c r="V205" s="59"/>
      <c r="W205" s="57"/>
      <c r="X205" s="57"/>
      <c r="Y205" s="57"/>
      <c r="Z205" s="57"/>
      <c r="AA205" s="57"/>
      <c r="AB205" s="57"/>
      <c r="AC205" s="59"/>
      <c r="AD205" s="59"/>
      <c r="AE205" s="59"/>
      <c r="AF205" s="57"/>
      <c r="AG205" s="57"/>
      <c r="AI205"/>
    </row>
    <row r="206" spans="1:35" ht="26.25">
      <c r="A206" s="57"/>
      <c r="B206" s="57"/>
      <c r="C206" s="57"/>
      <c r="D206" s="58"/>
      <c r="E206" s="57"/>
      <c r="F206" s="86"/>
      <c r="G206" s="58"/>
      <c r="H206" s="86"/>
      <c r="I206" s="86"/>
      <c r="J206" s="58"/>
      <c r="K206" s="58"/>
      <c r="L206" s="59"/>
      <c r="M206" s="57"/>
      <c r="N206" s="57"/>
      <c r="O206" s="57"/>
      <c r="P206" s="92"/>
      <c r="Q206" s="57"/>
      <c r="R206" s="57"/>
      <c r="S206" s="59"/>
      <c r="T206" s="57"/>
      <c r="U206" s="57"/>
      <c r="V206" s="59"/>
      <c r="W206" s="57"/>
      <c r="X206" s="57"/>
      <c r="Y206" s="57"/>
      <c r="Z206" s="57"/>
      <c r="AA206" s="57"/>
      <c r="AB206" s="57"/>
      <c r="AC206" s="59"/>
      <c r="AD206" s="59"/>
      <c r="AE206" s="59"/>
      <c r="AF206" s="57"/>
      <c r="AG206" s="57"/>
      <c r="AI206"/>
    </row>
    <row r="207" spans="1:35" ht="26.25">
      <c r="A207" s="57"/>
      <c r="B207" s="57"/>
      <c r="C207" s="57"/>
      <c r="D207" s="58"/>
      <c r="E207" s="57"/>
      <c r="F207" s="86"/>
      <c r="G207" s="58"/>
      <c r="H207" s="86"/>
      <c r="I207" s="86"/>
      <c r="J207" s="58"/>
      <c r="K207" s="58"/>
      <c r="L207" s="59"/>
      <c r="M207" s="57"/>
      <c r="N207" s="57"/>
      <c r="O207" s="57"/>
      <c r="P207" s="92"/>
      <c r="Q207" s="57"/>
      <c r="R207" s="57"/>
      <c r="S207" s="59"/>
      <c r="T207" s="57"/>
      <c r="U207" s="57"/>
      <c r="V207" s="59"/>
      <c r="W207" s="57"/>
      <c r="X207" s="57"/>
      <c r="Y207" s="57"/>
      <c r="Z207" s="57"/>
      <c r="AA207" s="57"/>
      <c r="AB207" s="57"/>
      <c r="AC207" s="59"/>
      <c r="AD207" s="59"/>
      <c r="AE207" s="59"/>
      <c r="AF207" s="57"/>
      <c r="AG207" s="57"/>
      <c r="AI207"/>
    </row>
    <row r="208" spans="1:35" ht="26.25">
      <c r="A208" s="57"/>
      <c r="B208" s="57"/>
      <c r="C208" s="57"/>
      <c r="D208" s="58"/>
      <c r="E208" s="57"/>
      <c r="F208" s="86"/>
      <c r="G208" s="58"/>
      <c r="H208" s="86"/>
      <c r="I208" s="86"/>
      <c r="J208" s="58"/>
      <c r="K208" s="58"/>
      <c r="L208" s="59"/>
      <c r="M208" s="57"/>
      <c r="N208" s="57"/>
      <c r="O208" s="57"/>
      <c r="P208" s="92"/>
      <c r="Q208" s="57"/>
      <c r="R208" s="57"/>
      <c r="S208" s="59"/>
      <c r="T208" s="57"/>
      <c r="U208" s="57"/>
      <c r="V208" s="59"/>
      <c r="W208" s="57"/>
      <c r="X208" s="57"/>
      <c r="Y208" s="57"/>
      <c r="Z208" s="57"/>
      <c r="AA208" s="57"/>
      <c r="AB208" s="57"/>
      <c r="AC208" s="59"/>
      <c r="AD208" s="59"/>
      <c r="AE208" s="59"/>
      <c r="AF208" s="57"/>
      <c r="AG208" s="57"/>
      <c r="AI208"/>
    </row>
    <row r="209" spans="1:35" ht="26.25">
      <c r="A209" s="57"/>
      <c r="B209" s="57"/>
      <c r="C209" s="57"/>
      <c r="D209" s="58"/>
      <c r="E209" s="57"/>
      <c r="F209" s="86"/>
      <c r="G209" s="58"/>
      <c r="H209" s="86"/>
      <c r="I209" s="86"/>
      <c r="J209" s="58"/>
      <c r="K209" s="58"/>
      <c r="L209" s="59"/>
      <c r="M209" s="57"/>
      <c r="N209" s="57"/>
      <c r="O209" s="57"/>
      <c r="P209" s="92"/>
      <c r="Q209" s="57"/>
      <c r="R209" s="57"/>
      <c r="S209" s="59"/>
      <c r="T209" s="57"/>
      <c r="U209" s="57"/>
      <c r="V209" s="59"/>
      <c r="W209" s="57"/>
      <c r="X209" s="57"/>
      <c r="Y209" s="57"/>
      <c r="Z209" s="57"/>
      <c r="AA209" s="57"/>
      <c r="AB209" s="57"/>
      <c r="AC209" s="59"/>
      <c r="AD209" s="59"/>
      <c r="AE209" s="59"/>
      <c r="AF209" s="57"/>
      <c r="AG209" s="57"/>
      <c r="AI209"/>
    </row>
    <row r="210" spans="1:35" ht="26.25">
      <c r="A210" s="57"/>
      <c r="B210" s="57"/>
      <c r="C210" s="57"/>
      <c r="D210" s="58"/>
      <c r="E210" s="57"/>
      <c r="F210" s="86"/>
      <c r="G210" s="58"/>
      <c r="H210" s="86"/>
      <c r="I210" s="86"/>
      <c r="J210" s="58"/>
      <c r="K210" s="58"/>
      <c r="L210" s="59"/>
      <c r="M210" s="57"/>
      <c r="N210" s="57"/>
      <c r="O210" s="57"/>
      <c r="P210" s="92"/>
      <c r="Q210" s="57"/>
      <c r="R210" s="57"/>
      <c r="S210" s="59"/>
      <c r="T210" s="57"/>
      <c r="U210" s="57"/>
      <c r="V210" s="59"/>
      <c r="W210" s="57"/>
      <c r="X210" s="57"/>
      <c r="Y210" s="57"/>
      <c r="Z210" s="57"/>
      <c r="AA210" s="57"/>
      <c r="AB210" s="57"/>
      <c r="AC210" s="59"/>
      <c r="AD210" s="59"/>
      <c r="AE210" s="59"/>
      <c r="AF210" s="57"/>
      <c r="AG210" s="57"/>
      <c r="AI210"/>
    </row>
    <row r="211" spans="1:35" ht="26.25">
      <c r="A211" s="57"/>
      <c r="B211" s="57"/>
      <c r="C211" s="57"/>
      <c r="D211" s="58"/>
      <c r="E211" s="57"/>
      <c r="F211" s="86"/>
      <c r="G211" s="58"/>
      <c r="H211" s="86"/>
      <c r="I211" s="86"/>
      <c r="J211" s="58"/>
      <c r="K211" s="58"/>
      <c r="L211" s="59"/>
      <c r="M211" s="57"/>
      <c r="N211" s="57"/>
      <c r="O211" s="57"/>
      <c r="P211" s="92"/>
      <c r="Q211" s="57"/>
      <c r="R211" s="57"/>
      <c r="S211" s="59"/>
      <c r="T211" s="57"/>
      <c r="U211" s="57"/>
      <c r="V211" s="59"/>
      <c r="W211" s="57"/>
      <c r="X211" s="57"/>
      <c r="Y211" s="57"/>
      <c r="Z211" s="57"/>
      <c r="AA211" s="57"/>
      <c r="AB211" s="57"/>
      <c r="AC211" s="59"/>
      <c r="AD211" s="59"/>
      <c r="AE211" s="59"/>
      <c r="AF211" s="57"/>
      <c r="AG211" s="57"/>
      <c r="AI211"/>
    </row>
    <row r="212" spans="1:35" ht="26.25">
      <c r="A212" s="57"/>
      <c r="B212" s="57"/>
      <c r="C212" s="57"/>
      <c r="D212" s="58"/>
      <c r="E212" s="57"/>
      <c r="F212" s="86"/>
      <c r="G212" s="58"/>
      <c r="H212" s="86"/>
      <c r="I212" s="86"/>
      <c r="J212" s="58"/>
      <c r="K212" s="58"/>
      <c r="L212" s="59"/>
      <c r="M212" s="57"/>
      <c r="N212" s="57"/>
      <c r="O212" s="57"/>
      <c r="P212" s="92"/>
      <c r="Q212" s="57"/>
      <c r="R212" s="57"/>
      <c r="S212" s="59"/>
      <c r="T212" s="57"/>
      <c r="U212" s="57"/>
      <c r="V212" s="59"/>
      <c r="W212" s="57"/>
      <c r="X212" s="57"/>
      <c r="Y212" s="57"/>
      <c r="Z212" s="57"/>
      <c r="AA212" s="57"/>
      <c r="AB212" s="57"/>
      <c r="AC212" s="59"/>
      <c r="AD212" s="59"/>
      <c r="AE212" s="59"/>
      <c r="AF212" s="57"/>
      <c r="AG212" s="57"/>
      <c r="AI212"/>
    </row>
    <row r="213" spans="1:35" ht="26.25">
      <c r="A213" s="57"/>
      <c r="B213" s="57"/>
      <c r="C213" s="57"/>
      <c r="D213" s="58"/>
      <c r="E213" s="57"/>
      <c r="F213" s="86"/>
      <c r="G213" s="58"/>
      <c r="H213" s="86"/>
      <c r="I213" s="86"/>
      <c r="J213" s="58"/>
      <c r="K213" s="58"/>
      <c r="L213" s="59"/>
      <c r="M213" s="57"/>
      <c r="N213" s="57"/>
      <c r="O213" s="57"/>
      <c r="P213" s="92"/>
      <c r="Q213" s="57"/>
      <c r="R213" s="57"/>
      <c r="S213" s="59"/>
      <c r="T213" s="57"/>
      <c r="U213" s="57"/>
      <c r="V213" s="59"/>
      <c r="W213" s="57"/>
      <c r="X213" s="57"/>
      <c r="Y213" s="57"/>
      <c r="Z213" s="57"/>
      <c r="AA213" s="57"/>
      <c r="AB213" s="57"/>
      <c r="AC213" s="59"/>
      <c r="AD213" s="59"/>
      <c r="AE213" s="59"/>
      <c r="AF213" s="57"/>
      <c r="AG213" s="57"/>
      <c r="AI213"/>
    </row>
    <row r="214" spans="1:35" ht="26.25">
      <c r="A214" s="57"/>
      <c r="B214" s="57"/>
      <c r="C214" s="57"/>
      <c r="D214" s="58"/>
      <c r="E214" s="57"/>
      <c r="F214" s="86"/>
      <c r="G214" s="58"/>
      <c r="H214" s="86"/>
      <c r="I214" s="86"/>
      <c r="J214" s="58"/>
      <c r="K214" s="58"/>
      <c r="L214" s="59"/>
      <c r="M214" s="57"/>
      <c r="N214" s="57"/>
      <c r="O214" s="57"/>
      <c r="P214" s="92"/>
      <c r="Q214" s="57"/>
      <c r="R214" s="57"/>
      <c r="S214" s="59"/>
      <c r="T214" s="57"/>
      <c r="U214" s="57"/>
      <c r="V214" s="59"/>
      <c r="W214" s="57"/>
      <c r="X214" s="57"/>
      <c r="Y214" s="57"/>
      <c r="Z214" s="57"/>
      <c r="AA214" s="57"/>
      <c r="AB214" s="57"/>
      <c r="AC214" s="59"/>
      <c r="AD214" s="59"/>
      <c r="AE214" s="59"/>
      <c r="AF214" s="57"/>
      <c r="AG214" s="57"/>
      <c r="AI214"/>
    </row>
    <row r="215" spans="1:35" ht="26.25">
      <c r="A215" s="57"/>
      <c r="B215" s="57"/>
      <c r="C215" s="57"/>
      <c r="D215" s="58"/>
      <c r="E215" s="57"/>
      <c r="F215" s="86"/>
      <c r="G215" s="58"/>
      <c r="H215" s="86"/>
      <c r="I215" s="86"/>
      <c r="J215" s="58"/>
      <c r="K215" s="58"/>
      <c r="L215" s="59"/>
      <c r="M215" s="57"/>
      <c r="N215" s="57"/>
      <c r="O215" s="57"/>
      <c r="P215" s="92"/>
      <c r="Q215" s="57"/>
      <c r="R215" s="57"/>
      <c r="S215" s="59"/>
      <c r="T215" s="57"/>
      <c r="U215" s="57"/>
      <c r="V215" s="59"/>
      <c r="W215" s="57"/>
      <c r="X215" s="57"/>
      <c r="Y215" s="57"/>
      <c r="Z215" s="57"/>
      <c r="AA215" s="57"/>
      <c r="AB215" s="57"/>
      <c r="AC215" s="59"/>
      <c r="AD215" s="59"/>
      <c r="AE215" s="59"/>
      <c r="AF215" s="57"/>
      <c r="AG215" s="57"/>
    </row>
    <row r="216" spans="1:35" ht="26.25">
      <c r="A216" s="57"/>
      <c r="B216" s="57"/>
      <c r="C216" s="57"/>
      <c r="D216" s="58"/>
      <c r="E216" s="57"/>
      <c r="F216" s="86"/>
      <c r="G216" s="58"/>
      <c r="H216" s="86"/>
      <c r="I216" s="86"/>
      <c r="J216" s="58"/>
      <c r="K216" s="58"/>
      <c r="L216" s="59"/>
      <c r="M216" s="57"/>
      <c r="N216" s="57"/>
      <c r="O216" s="57"/>
      <c r="P216" s="92"/>
      <c r="Q216" s="57"/>
      <c r="R216" s="57"/>
      <c r="S216" s="59"/>
      <c r="T216" s="57"/>
      <c r="U216" s="57"/>
      <c r="V216" s="59"/>
      <c r="W216" s="57"/>
      <c r="X216" s="57"/>
      <c r="Y216" s="57"/>
      <c r="Z216" s="57"/>
      <c r="AA216" s="57"/>
      <c r="AB216" s="57"/>
      <c r="AC216" s="59"/>
      <c r="AD216" s="59"/>
      <c r="AE216" s="59"/>
      <c r="AF216" s="57"/>
      <c r="AG216" s="57"/>
    </row>
    <row r="217" spans="1:35" ht="26.25">
      <c r="A217" s="57"/>
      <c r="B217" s="57"/>
      <c r="C217" s="57"/>
      <c r="D217" s="58"/>
      <c r="E217" s="57"/>
      <c r="F217" s="86"/>
      <c r="G217" s="58"/>
      <c r="H217" s="86"/>
      <c r="I217" s="86"/>
      <c r="J217" s="58"/>
      <c r="K217" s="58"/>
      <c r="L217" s="59"/>
      <c r="M217" s="57"/>
      <c r="N217" s="57"/>
      <c r="O217" s="57"/>
      <c r="P217" s="92"/>
      <c r="Q217" s="57"/>
      <c r="R217" s="57"/>
      <c r="S217" s="59"/>
      <c r="T217" s="57"/>
      <c r="U217" s="57"/>
      <c r="V217" s="59"/>
      <c r="W217" s="57"/>
      <c r="X217" s="57"/>
      <c r="Y217" s="57"/>
      <c r="Z217" s="57"/>
      <c r="AA217" s="57"/>
      <c r="AB217" s="57"/>
      <c r="AC217" s="59"/>
      <c r="AD217" s="59"/>
      <c r="AE217" s="59"/>
      <c r="AF217" s="57"/>
      <c r="AG217" s="57"/>
    </row>
    <row r="218" spans="1:35" ht="26.25">
      <c r="A218" s="57"/>
      <c r="B218" s="57"/>
      <c r="C218" s="57"/>
      <c r="D218" s="58"/>
      <c r="E218" s="57"/>
      <c r="F218" s="86"/>
      <c r="G218" s="58"/>
      <c r="H218" s="86"/>
      <c r="I218" s="86"/>
      <c r="J218" s="58"/>
      <c r="K218" s="58"/>
      <c r="L218" s="59"/>
      <c r="M218" s="57"/>
      <c r="N218" s="57"/>
      <c r="O218" s="57"/>
      <c r="P218" s="92"/>
      <c r="Q218" s="57"/>
      <c r="R218" s="57"/>
      <c r="S218" s="59"/>
      <c r="T218" s="57"/>
      <c r="U218" s="57"/>
      <c r="V218" s="59"/>
      <c r="W218" s="57"/>
      <c r="X218" s="57"/>
      <c r="Y218" s="57"/>
      <c r="Z218" s="57"/>
      <c r="AA218" s="57"/>
      <c r="AB218" s="57"/>
      <c r="AC218" s="59"/>
      <c r="AD218" s="59"/>
      <c r="AE218" s="59"/>
      <c r="AF218" s="57"/>
      <c r="AG218" s="57"/>
    </row>
    <row r="219" spans="1:35" ht="26.25">
      <c r="A219" s="57"/>
      <c r="B219" s="57"/>
      <c r="C219" s="57"/>
      <c r="D219" s="58"/>
      <c r="E219" s="57"/>
      <c r="F219" s="86"/>
      <c r="G219" s="58"/>
      <c r="H219" s="86"/>
      <c r="I219" s="86"/>
      <c r="J219" s="58"/>
      <c r="K219" s="58"/>
      <c r="L219" s="59"/>
      <c r="M219" s="57"/>
      <c r="N219" s="57"/>
      <c r="O219" s="57"/>
      <c r="P219" s="92"/>
      <c r="Q219" s="57"/>
      <c r="R219" s="57"/>
      <c r="S219" s="59"/>
      <c r="T219" s="57"/>
      <c r="U219" s="57"/>
      <c r="V219" s="59"/>
      <c r="W219" s="57"/>
      <c r="X219" s="57"/>
      <c r="Y219" s="57"/>
      <c r="Z219" s="57"/>
      <c r="AA219" s="57"/>
      <c r="AB219" s="57"/>
      <c r="AC219" s="59"/>
      <c r="AD219" s="59"/>
      <c r="AE219" s="59"/>
      <c r="AF219" s="57"/>
      <c r="AG219" s="57"/>
    </row>
    <row r="220" spans="1:35" ht="26.25">
      <c r="A220" s="57"/>
      <c r="B220" s="57"/>
      <c r="C220" s="57"/>
      <c r="D220" s="58"/>
      <c r="E220" s="57"/>
      <c r="F220" s="86"/>
      <c r="G220" s="58"/>
      <c r="H220" s="86"/>
      <c r="I220" s="86"/>
      <c r="J220" s="58"/>
      <c r="K220" s="58"/>
      <c r="L220" s="59"/>
      <c r="M220" s="57"/>
      <c r="N220" s="57"/>
      <c r="O220" s="57"/>
      <c r="P220" s="92"/>
      <c r="Q220" s="57"/>
      <c r="R220" s="57"/>
      <c r="S220" s="59"/>
      <c r="T220" s="57"/>
      <c r="U220" s="57"/>
      <c r="V220" s="59"/>
      <c r="W220" s="57"/>
      <c r="X220" s="57"/>
      <c r="Y220" s="57"/>
      <c r="Z220" s="57"/>
      <c r="AA220" s="57"/>
      <c r="AB220" s="57"/>
      <c r="AC220" s="59"/>
      <c r="AD220" s="59"/>
      <c r="AE220" s="59"/>
      <c r="AF220" s="57"/>
      <c r="AG220" s="57"/>
    </row>
    <row r="221" spans="1:35" ht="26.25">
      <c r="A221" s="57"/>
      <c r="B221" s="57"/>
      <c r="C221" s="57"/>
      <c r="D221" s="58"/>
      <c r="E221" s="57"/>
      <c r="F221" s="86"/>
      <c r="G221" s="58"/>
      <c r="H221" s="86"/>
      <c r="I221" s="86"/>
      <c r="J221" s="58"/>
      <c r="K221" s="58"/>
      <c r="L221" s="59"/>
      <c r="M221" s="57"/>
      <c r="N221" s="57"/>
      <c r="O221" s="57"/>
      <c r="P221" s="92"/>
      <c r="Q221" s="57"/>
      <c r="R221" s="57"/>
      <c r="S221" s="59"/>
      <c r="T221" s="57"/>
      <c r="U221" s="57"/>
      <c r="V221" s="59"/>
      <c r="W221" s="57"/>
      <c r="X221" s="57"/>
      <c r="Y221" s="57"/>
      <c r="Z221" s="57"/>
      <c r="AA221" s="57"/>
      <c r="AB221" s="57"/>
      <c r="AC221" s="59"/>
      <c r="AD221" s="59"/>
      <c r="AE221" s="59"/>
      <c r="AF221" s="57"/>
      <c r="AG221" s="57"/>
    </row>
    <row r="222" spans="1:35" ht="26.25">
      <c r="A222" s="57"/>
      <c r="B222" s="57"/>
      <c r="C222" s="57"/>
      <c r="D222" s="58"/>
      <c r="E222" s="57"/>
      <c r="F222" s="86"/>
      <c r="G222" s="58"/>
      <c r="H222" s="86"/>
      <c r="I222" s="86"/>
      <c r="J222" s="58"/>
      <c r="K222" s="58"/>
      <c r="L222" s="59"/>
      <c r="M222" s="57"/>
      <c r="N222" s="57"/>
      <c r="O222" s="57"/>
      <c r="P222" s="92"/>
      <c r="Q222" s="57"/>
      <c r="R222" s="57"/>
      <c r="S222" s="59"/>
      <c r="T222" s="57"/>
      <c r="U222" s="57"/>
      <c r="V222" s="59"/>
      <c r="W222" s="57"/>
      <c r="X222" s="57"/>
      <c r="Y222" s="57"/>
      <c r="Z222" s="57"/>
      <c r="AA222" s="57"/>
      <c r="AB222" s="57"/>
      <c r="AC222" s="59"/>
      <c r="AD222" s="59"/>
      <c r="AE222" s="59"/>
      <c r="AF222" s="57"/>
      <c r="AG222" s="57"/>
    </row>
    <row r="223" spans="1:35" ht="26.25">
      <c r="A223" s="57"/>
      <c r="B223" s="57"/>
      <c r="C223" s="57"/>
      <c r="D223" s="58"/>
      <c r="E223" s="57"/>
      <c r="F223" s="86"/>
      <c r="G223" s="58"/>
      <c r="H223" s="86"/>
      <c r="I223" s="86"/>
      <c r="J223" s="58"/>
      <c r="K223" s="58"/>
      <c r="L223" s="59"/>
      <c r="M223" s="57"/>
      <c r="N223" s="57"/>
      <c r="O223" s="57"/>
      <c r="P223" s="92"/>
      <c r="Q223" s="57"/>
      <c r="R223" s="57"/>
      <c r="S223" s="59"/>
      <c r="T223" s="57"/>
      <c r="U223" s="57"/>
      <c r="V223" s="59"/>
      <c r="W223" s="57"/>
      <c r="X223" s="57"/>
      <c r="Y223" s="57"/>
      <c r="Z223" s="57"/>
      <c r="AA223" s="57"/>
      <c r="AB223" s="57"/>
      <c r="AC223" s="59"/>
      <c r="AD223" s="59"/>
      <c r="AE223" s="59"/>
      <c r="AF223" s="57"/>
      <c r="AG223" s="57"/>
    </row>
    <row r="224" spans="1:35" ht="26.25">
      <c r="A224" s="57"/>
      <c r="B224" s="57"/>
      <c r="C224" s="57"/>
      <c r="D224" s="58"/>
      <c r="E224" s="57"/>
      <c r="F224" s="86"/>
      <c r="G224" s="58"/>
      <c r="H224" s="86"/>
      <c r="I224" s="86"/>
      <c r="J224" s="58"/>
      <c r="K224" s="58"/>
      <c r="L224" s="59"/>
      <c r="M224" s="57"/>
      <c r="N224" s="57"/>
      <c r="O224" s="57"/>
      <c r="P224" s="92"/>
      <c r="Q224" s="57"/>
      <c r="R224" s="57"/>
      <c r="S224" s="59"/>
      <c r="T224" s="57"/>
      <c r="U224" s="57"/>
      <c r="V224" s="59"/>
      <c r="W224" s="57"/>
      <c r="X224" s="57"/>
      <c r="Y224" s="57"/>
      <c r="Z224" s="57"/>
      <c r="AA224" s="57"/>
      <c r="AB224" s="57"/>
      <c r="AC224" s="59"/>
      <c r="AD224" s="59"/>
      <c r="AE224" s="59"/>
      <c r="AF224" s="57"/>
      <c r="AG224" s="57"/>
    </row>
    <row r="225" spans="1:33" ht="26.25">
      <c r="A225" s="57"/>
      <c r="B225" s="57"/>
      <c r="C225" s="57"/>
      <c r="D225" s="58"/>
      <c r="E225" s="57"/>
      <c r="F225" s="86"/>
      <c r="G225" s="58"/>
      <c r="H225" s="86"/>
      <c r="I225" s="86"/>
      <c r="J225" s="58"/>
      <c r="K225" s="58"/>
      <c r="L225" s="59"/>
      <c r="M225" s="57"/>
      <c r="N225" s="57"/>
      <c r="O225" s="57"/>
      <c r="P225" s="92"/>
      <c r="Q225" s="57"/>
      <c r="R225" s="57"/>
      <c r="S225" s="59"/>
      <c r="T225" s="57"/>
      <c r="U225" s="57"/>
      <c r="V225" s="59"/>
      <c r="W225" s="57"/>
      <c r="X225" s="57"/>
      <c r="Y225" s="57"/>
      <c r="Z225" s="57"/>
      <c r="AA225" s="57"/>
      <c r="AB225" s="57"/>
      <c r="AC225" s="59"/>
      <c r="AD225" s="59"/>
      <c r="AE225" s="59"/>
      <c r="AF225" s="57"/>
      <c r="AG225" s="57"/>
    </row>
    <row r="226" spans="1:33" ht="26.25">
      <c r="A226" s="57"/>
      <c r="B226" s="57"/>
      <c r="C226" s="57"/>
      <c r="D226" s="58"/>
      <c r="E226" s="57"/>
      <c r="F226" s="86"/>
      <c r="G226" s="58"/>
      <c r="H226" s="86"/>
      <c r="I226" s="86"/>
      <c r="J226" s="58"/>
      <c r="K226" s="58"/>
      <c r="L226" s="59"/>
      <c r="M226" s="57"/>
      <c r="N226" s="57"/>
      <c r="O226" s="57"/>
      <c r="P226" s="92"/>
      <c r="Q226" s="57"/>
      <c r="R226" s="57"/>
      <c r="S226" s="59"/>
      <c r="T226" s="57"/>
      <c r="U226" s="57"/>
      <c r="V226" s="59"/>
      <c r="W226" s="57"/>
      <c r="X226" s="57"/>
      <c r="Y226" s="57"/>
      <c r="Z226" s="57"/>
      <c r="AA226" s="57"/>
      <c r="AB226" s="57"/>
      <c r="AC226" s="59"/>
      <c r="AD226" s="59"/>
      <c r="AE226" s="59"/>
      <c r="AF226" s="57"/>
      <c r="AG226" s="57"/>
    </row>
    <row r="227" spans="1:33" ht="26.25">
      <c r="A227" s="57"/>
      <c r="B227" s="57"/>
      <c r="C227" s="57"/>
      <c r="D227" s="58"/>
      <c r="E227" s="57"/>
      <c r="F227" s="86"/>
      <c r="G227" s="58"/>
      <c r="H227" s="86"/>
      <c r="I227" s="86"/>
      <c r="J227" s="58"/>
      <c r="K227" s="58"/>
      <c r="L227" s="59"/>
      <c r="M227" s="57"/>
      <c r="N227" s="57"/>
      <c r="O227" s="57"/>
      <c r="P227" s="92"/>
      <c r="Q227" s="57"/>
      <c r="R227" s="57"/>
      <c r="S227" s="59"/>
      <c r="T227" s="57"/>
      <c r="U227" s="57"/>
      <c r="V227" s="59"/>
      <c r="W227" s="57"/>
      <c r="X227" s="57"/>
      <c r="Y227" s="57"/>
      <c r="Z227" s="57"/>
      <c r="AA227" s="57"/>
      <c r="AB227" s="57"/>
      <c r="AC227" s="59"/>
      <c r="AD227" s="59"/>
      <c r="AE227" s="59"/>
      <c r="AF227" s="57"/>
      <c r="AG227" s="57"/>
    </row>
    <row r="228" spans="1:33" ht="26.25">
      <c r="A228" s="57"/>
      <c r="B228" s="57"/>
      <c r="C228" s="57"/>
      <c r="D228" s="58"/>
      <c r="E228" s="57"/>
      <c r="F228" s="86"/>
      <c r="G228" s="58"/>
      <c r="H228" s="86"/>
      <c r="I228" s="86"/>
      <c r="J228" s="58"/>
      <c r="K228" s="58"/>
      <c r="L228" s="59"/>
      <c r="M228" s="57"/>
      <c r="N228" s="57"/>
      <c r="O228" s="57"/>
      <c r="P228" s="92"/>
      <c r="Q228" s="57"/>
      <c r="R228" s="57"/>
      <c r="S228" s="59"/>
      <c r="T228" s="57"/>
      <c r="U228" s="57"/>
      <c r="V228" s="59"/>
      <c r="W228" s="57"/>
      <c r="X228" s="57"/>
      <c r="Y228" s="57"/>
      <c r="Z228" s="57"/>
      <c r="AA228" s="57"/>
      <c r="AB228" s="57"/>
      <c r="AC228" s="59"/>
      <c r="AD228" s="59"/>
      <c r="AE228" s="59"/>
      <c r="AF228" s="57"/>
      <c r="AG228" s="57"/>
    </row>
    <row r="229" spans="1:33" ht="26.25">
      <c r="A229" s="57"/>
      <c r="B229" s="57"/>
      <c r="C229" s="57"/>
      <c r="D229" s="58"/>
      <c r="E229" s="57"/>
      <c r="F229" s="86"/>
      <c r="G229" s="58"/>
      <c r="H229" s="86"/>
      <c r="I229" s="86"/>
      <c r="J229" s="58"/>
      <c r="K229" s="58"/>
      <c r="L229" s="59"/>
      <c r="M229" s="57"/>
      <c r="N229" s="57"/>
      <c r="O229" s="57"/>
      <c r="P229" s="92"/>
      <c r="Q229" s="57"/>
      <c r="R229" s="57"/>
      <c r="S229" s="59"/>
      <c r="T229" s="57"/>
      <c r="U229" s="57"/>
      <c r="V229" s="59"/>
      <c r="W229" s="57"/>
      <c r="X229" s="57"/>
      <c r="Y229" s="57"/>
      <c r="Z229" s="57"/>
      <c r="AA229" s="57"/>
      <c r="AB229" s="57"/>
      <c r="AC229" s="59"/>
      <c r="AD229" s="59"/>
      <c r="AE229" s="59"/>
      <c r="AF229" s="57"/>
      <c r="AG229" s="57"/>
    </row>
    <row r="230" spans="1:33" ht="26.25">
      <c r="A230" s="57"/>
      <c r="B230" s="57"/>
      <c r="C230" s="57"/>
      <c r="D230" s="58"/>
      <c r="E230" s="57"/>
      <c r="F230" s="86"/>
      <c r="G230" s="58"/>
      <c r="H230" s="86"/>
      <c r="I230" s="86"/>
      <c r="J230" s="58"/>
      <c r="K230" s="58"/>
      <c r="L230" s="59"/>
      <c r="M230" s="57"/>
      <c r="N230" s="57"/>
      <c r="O230" s="57"/>
      <c r="P230" s="92"/>
      <c r="Q230" s="57"/>
      <c r="R230" s="57"/>
      <c r="S230" s="59"/>
      <c r="T230" s="57"/>
      <c r="U230" s="57"/>
      <c r="V230" s="59"/>
      <c r="W230" s="57"/>
      <c r="X230" s="57"/>
      <c r="Y230" s="57"/>
      <c r="Z230" s="57"/>
      <c r="AA230" s="57"/>
      <c r="AB230" s="57"/>
      <c r="AC230" s="59"/>
      <c r="AD230" s="59"/>
      <c r="AE230" s="59"/>
      <c r="AF230" s="57"/>
      <c r="AG230" s="57"/>
    </row>
    <row r="231" spans="1:33" ht="26.25">
      <c r="A231" s="57"/>
      <c r="B231" s="57"/>
      <c r="C231" s="57"/>
      <c r="D231" s="58"/>
      <c r="E231" s="57"/>
      <c r="F231" s="86"/>
      <c r="G231" s="58"/>
      <c r="H231" s="86"/>
      <c r="I231" s="86"/>
      <c r="J231" s="58"/>
      <c r="K231" s="58"/>
      <c r="L231" s="59"/>
      <c r="M231" s="57"/>
      <c r="N231" s="57"/>
      <c r="O231" s="57"/>
      <c r="P231" s="92"/>
      <c r="Q231" s="57"/>
      <c r="R231" s="57"/>
      <c r="S231" s="59"/>
      <c r="T231" s="57"/>
      <c r="U231" s="57"/>
      <c r="V231" s="59"/>
      <c r="W231" s="57"/>
      <c r="X231" s="57"/>
      <c r="Y231" s="57"/>
      <c r="Z231" s="57"/>
      <c r="AA231" s="57"/>
      <c r="AB231" s="57"/>
      <c r="AC231" s="59"/>
      <c r="AD231" s="59"/>
      <c r="AE231" s="59"/>
      <c r="AF231" s="57"/>
      <c r="AG231" s="57"/>
    </row>
    <row r="232" spans="1:33" ht="26.25">
      <c r="A232" s="57"/>
      <c r="B232" s="57"/>
      <c r="C232" s="57"/>
      <c r="D232" s="58"/>
      <c r="E232" s="57"/>
      <c r="F232" s="86"/>
      <c r="G232" s="58"/>
      <c r="H232" s="86"/>
      <c r="I232" s="86"/>
      <c r="J232" s="58"/>
      <c r="K232" s="58"/>
      <c r="L232" s="59"/>
      <c r="M232" s="57"/>
      <c r="N232" s="57"/>
      <c r="O232" s="57"/>
      <c r="P232" s="92"/>
      <c r="Q232" s="57"/>
      <c r="R232" s="57"/>
      <c r="S232" s="59"/>
      <c r="T232" s="57"/>
      <c r="U232" s="57"/>
      <c r="V232" s="59"/>
      <c r="W232" s="57"/>
      <c r="X232" s="57"/>
      <c r="Y232" s="57"/>
      <c r="Z232" s="57"/>
      <c r="AA232" s="57"/>
      <c r="AB232" s="57"/>
      <c r="AC232" s="59"/>
      <c r="AD232" s="59"/>
      <c r="AE232" s="59"/>
      <c r="AF232" s="57"/>
      <c r="AG232" s="57"/>
    </row>
    <row r="233" spans="1:33" ht="26.25">
      <c r="A233" s="57"/>
      <c r="B233" s="57"/>
      <c r="C233" s="57"/>
      <c r="D233" s="58"/>
      <c r="E233" s="57"/>
      <c r="F233" s="86"/>
      <c r="G233" s="58"/>
      <c r="H233" s="86"/>
      <c r="I233" s="86"/>
      <c r="J233" s="58"/>
      <c r="K233" s="58"/>
      <c r="L233" s="59"/>
      <c r="M233" s="57"/>
      <c r="N233" s="57"/>
      <c r="O233" s="57"/>
      <c r="P233" s="92"/>
      <c r="Q233" s="57"/>
      <c r="R233" s="57"/>
      <c r="S233" s="59"/>
      <c r="T233" s="57"/>
      <c r="U233" s="57"/>
      <c r="V233" s="59"/>
      <c r="W233" s="57"/>
      <c r="X233" s="57"/>
      <c r="Y233" s="57"/>
      <c r="Z233" s="57"/>
      <c r="AA233" s="57"/>
      <c r="AB233" s="57"/>
      <c r="AC233" s="59"/>
      <c r="AD233" s="59"/>
      <c r="AE233" s="59"/>
      <c r="AF233" s="57"/>
      <c r="AG233" s="57"/>
    </row>
    <row r="234" spans="1:33" ht="26.25">
      <c r="A234" s="57"/>
      <c r="B234" s="57"/>
      <c r="C234" s="57"/>
      <c r="D234" s="58"/>
      <c r="E234" s="57"/>
      <c r="F234" s="86"/>
      <c r="G234" s="58"/>
      <c r="H234" s="86"/>
      <c r="I234" s="86"/>
      <c r="J234" s="58"/>
      <c r="K234" s="58"/>
      <c r="L234" s="59"/>
      <c r="M234" s="57"/>
      <c r="N234" s="57"/>
      <c r="O234" s="57"/>
      <c r="P234" s="92"/>
      <c r="Q234" s="57"/>
      <c r="R234" s="57"/>
      <c r="S234" s="59"/>
      <c r="T234" s="57"/>
      <c r="U234" s="57"/>
      <c r="V234" s="59"/>
      <c r="W234" s="57"/>
      <c r="X234" s="57"/>
      <c r="Y234" s="57"/>
      <c r="Z234" s="57"/>
      <c r="AA234" s="57"/>
      <c r="AB234" s="57"/>
      <c r="AC234" s="59"/>
      <c r="AD234" s="59"/>
      <c r="AE234" s="59"/>
      <c r="AF234" s="57"/>
      <c r="AG234" s="57"/>
    </row>
    <row r="235" spans="1:33" ht="26.25">
      <c r="A235" s="57"/>
      <c r="B235" s="57"/>
      <c r="C235" s="57"/>
      <c r="D235" s="58"/>
      <c r="E235" s="57"/>
      <c r="F235" s="86"/>
      <c r="G235" s="58"/>
      <c r="H235" s="86"/>
      <c r="I235" s="86"/>
      <c r="J235" s="58"/>
      <c r="K235" s="58"/>
      <c r="L235" s="59"/>
      <c r="M235" s="57"/>
      <c r="N235" s="57"/>
      <c r="O235" s="57"/>
      <c r="P235" s="92"/>
      <c r="Q235" s="57"/>
      <c r="R235" s="57"/>
      <c r="S235" s="59"/>
      <c r="T235" s="57"/>
      <c r="U235" s="57"/>
      <c r="V235" s="59"/>
      <c r="W235" s="57"/>
      <c r="X235" s="57"/>
      <c r="Y235" s="57"/>
      <c r="Z235" s="57"/>
      <c r="AA235" s="57"/>
      <c r="AB235" s="57"/>
      <c r="AC235" s="59"/>
      <c r="AD235" s="59"/>
      <c r="AE235" s="59"/>
      <c r="AF235" s="57"/>
      <c r="AG235" s="57"/>
    </row>
    <row r="236" spans="1:33" ht="26.25">
      <c r="A236" s="57"/>
      <c r="B236" s="57"/>
      <c r="C236" s="57"/>
      <c r="D236" s="58"/>
      <c r="E236" s="57"/>
      <c r="F236" s="86"/>
      <c r="G236" s="58"/>
      <c r="H236" s="86"/>
      <c r="I236" s="86"/>
      <c r="J236" s="58"/>
      <c r="K236" s="58"/>
      <c r="L236" s="59"/>
      <c r="M236" s="57"/>
      <c r="N236" s="57"/>
      <c r="O236" s="57"/>
      <c r="P236" s="92"/>
      <c r="Q236" s="57"/>
      <c r="R236" s="57"/>
      <c r="S236" s="59"/>
      <c r="T236" s="57"/>
      <c r="U236" s="57"/>
      <c r="V236" s="59"/>
      <c r="W236" s="57"/>
      <c r="X236" s="57"/>
      <c r="Y236" s="57"/>
      <c r="Z236" s="57"/>
      <c r="AA236" s="57"/>
      <c r="AB236" s="57"/>
      <c r="AC236" s="59"/>
      <c r="AD236" s="59"/>
      <c r="AE236" s="59"/>
      <c r="AF236" s="57"/>
      <c r="AG236" s="57"/>
    </row>
    <row r="237" spans="1:33" ht="26.25">
      <c r="A237" s="57"/>
      <c r="B237" s="57"/>
      <c r="C237" s="57"/>
      <c r="D237" s="58"/>
      <c r="E237" s="57"/>
      <c r="F237" s="86"/>
      <c r="G237" s="58"/>
      <c r="H237" s="86"/>
      <c r="I237" s="86"/>
      <c r="J237" s="58"/>
      <c r="K237" s="58"/>
      <c r="L237" s="59"/>
      <c r="M237" s="57"/>
      <c r="N237" s="57"/>
      <c r="O237" s="57"/>
      <c r="P237" s="92"/>
      <c r="Q237" s="57"/>
      <c r="R237" s="57"/>
      <c r="S237" s="59"/>
      <c r="T237" s="57"/>
      <c r="U237" s="57"/>
      <c r="V237" s="59"/>
      <c r="W237" s="57"/>
      <c r="X237" s="57"/>
      <c r="Y237" s="57"/>
      <c r="Z237" s="57"/>
      <c r="AA237" s="57"/>
      <c r="AB237" s="57"/>
      <c r="AC237" s="59"/>
      <c r="AD237" s="59"/>
      <c r="AE237" s="59"/>
      <c r="AF237" s="57"/>
      <c r="AG237" s="57"/>
    </row>
    <row r="238" spans="1:33" ht="26.25">
      <c r="A238" s="57"/>
      <c r="B238" s="57"/>
      <c r="C238" s="57"/>
      <c r="D238" s="58"/>
      <c r="E238" s="57"/>
      <c r="F238" s="86"/>
      <c r="G238" s="58"/>
      <c r="H238" s="86"/>
      <c r="I238" s="86"/>
      <c r="J238" s="58"/>
      <c r="K238" s="58"/>
      <c r="L238" s="59"/>
      <c r="M238" s="57"/>
      <c r="N238" s="57"/>
      <c r="O238" s="57"/>
      <c r="P238" s="92"/>
      <c r="Q238" s="57"/>
      <c r="R238" s="57"/>
      <c r="S238" s="59"/>
      <c r="T238" s="57"/>
      <c r="U238" s="57"/>
      <c r="V238" s="59"/>
      <c r="W238" s="57"/>
      <c r="X238" s="57"/>
      <c r="Y238" s="57"/>
      <c r="Z238" s="57"/>
      <c r="AA238" s="57"/>
      <c r="AB238" s="57"/>
      <c r="AC238" s="59"/>
      <c r="AD238" s="59"/>
      <c r="AE238" s="59"/>
      <c r="AF238" s="57"/>
      <c r="AG238" s="57"/>
    </row>
    <row r="239" spans="1:33" ht="26.25">
      <c r="A239" s="57"/>
      <c r="B239" s="57"/>
      <c r="C239" s="57"/>
      <c r="D239" s="58"/>
      <c r="E239" s="57"/>
      <c r="F239" s="86"/>
      <c r="G239" s="58"/>
      <c r="H239" s="86"/>
      <c r="I239" s="86"/>
      <c r="J239" s="58"/>
      <c r="K239" s="58"/>
      <c r="L239" s="59"/>
      <c r="M239" s="57"/>
      <c r="N239" s="57"/>
      <c r="O239" s="57"/>
      <c r="P239" s="92"/>
      <c r="Q239" s="57"/>
      <c r="R239" s="57"/>
      <c r="S239" s="59"/>
      <c r="T239" s="57"/>
      <c r="U239" s="57"/>
      <c r="V239" s="59"/>
      <c r="W239" s="57"/>
      <c r="X239" s="57"/>
      <c r="Y239" s="57"/>
      <c r="Z239" s="57"/>
      <c r="AA239" s="57"/>
      <c r="AB239" s="57"/>
      <c r="AC239" s="59"/>
      <c r="AD239" s="59"/>
      <c r="AE239" s="59"/>
      <c r="AF239" s="57"/>
      <c r="AG239" s="57"/>
    </row>
    <row r="240" spans="1:33" ht="26.25">
      <c r="A240" s="57"/>
      <c r="B240" s="57"/>
      <c r="C240" s="57"/>
      <c r="D240" s="58"/>
      <c r="E240" s="57"/>
      <c r="F240" s="86"/>
      <c r="G240" s="58"/>
      <c r="H240" s="86"/>
      <c r="I240" s="86"/>
      <c r="J240" s="58"/>
      <c r="K240" s="58"/>
      <c r="L240" s="59"/>
      <c r="M240" s="57"/>
      <c r="N240" s="57"/>
      <c r="O240" s="57"/>
      <c r="P240" s="92"/>
      <c r="Q240" s="57"/>
      <c r="R240" s="57"/>
      <c r="S240" s="59"/>
      <c r="T240" s="57"/>
      <c r="U240" s="57"/>
      <c r="V240" s="59"/>
      <c r="W240" s="57"/>
      <c r="X240" s="57"/>
      <c r="Y240" s="57"/>
      <c r="Z240" s="57"/>
      <c r="AA240" s="57"/>
      <c r="AB240" s="57"/>
      <c r="AC240" s="59"/>
      <c r="AD240" s="59"/>
      <c r="AE240" s="59"/>
      <c r="AF240" s="57"/>
      <c r="AG240" s="57"/>
    </row>
    <row r="241" spans="1:33" ht="26.25">
      <c r="A241" s="57"/>
      <c r="B241" s="57"/>
      <c r="C241" s="57"/>
      <c r="D241" s="58"/>
      <c r="E241" s="57"/>
      <c r="F241" s="86"/>
      <c r="G241" s="58"/>
      <c r="H241" s="86"/>
      <c r="I241" s="86"/>
      <c r="J241" s="58"/>
      <c r="K241" s="58"/>
      <c r="L241" s="59"/>
      <c r="M241" s="57"/>
      <c r="N241" s="57"/>
      <c r="O241" s="57"/>
      <c r="P241" s="92"/>
      <c r="Q241" s="57"/>
      <c r="R241" s="57"/>
      <c r="S241" s="59"/>
      <c r="T241" s="57"/>
      <c r="U241" s="57"/>
      <c r="V241" s="59"/>
      <c r="W241" s="57"/>
      <c r="X241" s="57"/>
      <c r="Y241" s="57"/>
      <c r="Z241" s="57"/>
      <c r="AA241" s="57"/>
      <c r="AB241" s="57"/>
      <c r="AC241" s="59"/>
      <c r="AD241" s="59"/>
      <c r="AE241" s="59"/>
      <c r="AF241" s="57"/>
      <c r="AG241" s="57"/>
    </row>
    <row r="242" spans="1:33" ht="26.25">
      <c r="A242" s="57"/>
      <c r="B242" s="57"/>
      <c r="C242" s="57"/>
      <c r="D242" s="58"/>
      <c r="E242" s="57"/>
      <c r="F242" s="86"/>
      <c r="G242" s="58"/>
      <c r="H242" s="86"/>
      <c r="I242" s="86"/>
      <c r="J242" s="58"/>
      <c r="K242" s="58"/>
      <c r="L242" s="59"/>
      <c r="M242" s="57"/>
      <c r="N242" s="57"/>
      <c r="O242" s="57"/>
      <c r="P242" s="92"/>
      <c r="Q242" s="57"/>
      <c r="R242" s="57"/>
      <c r="S242" s="59"/>
      <c r="T242" s="57"/>
      <c r="U242" s="57"/>
      <c r="V242" s="59"/>
      <c r="W242" s="57"/>
      <c r="X242" s="57"/>
      <c r="Y242" s="57"/>
      <c r="Z242" s="57"/>
      <c r="AA242" s="57"/>
      <c r="AB242" s="57"/>
      <c r="AC242" s="59"/>
      <c r="AD242" s="59"/>
      <c r="AE242" s="59"/>
      <c r="AF242" s="57"/>
      <c r="AG242" s="57"/>
    </row>
    <row r="243" spans="1:33" ht="26.25">
      <c r="A243" s="57"/>
      <c r="B243" s="57"/>
      <c r="C243" s="57"/>
      <c r="D243" s="58"/>
      <c r="E243" s="57"/>
      <c r="F243" s="86"/>
      <c r="G243" s="58"/>
      <c r="H243" s="86"/>
      <c r="I243" s="86"/>
      <c r="J243" s="58"/>
      <c r="K243" s="58"/>
      <c r="L243" s="59"/>
      <c r="M243" s="57"/>
      <c r="N243" s="57"/>
      <c r="O243" s="57"/>
      <c r="P243" s="92"/>
      <c r="Q243" s="57"/>
      <c r="R243" s="57"/>
      <c r="S243" s="59"/>
      <c r="T243" s="57"/>
      <c r="U243" s="57"/>
      <c r="V243" s="59"/>
      <c r="W243" s="57"/>
      <c r="X243" s="57"/>
      <c r="Y243" s="57"/>
      <c r="Z243" s="57"/>
      <c r="AA243" s="57"/>
      <c r="AB243" s="57"/>
      <c r="AC243" s="59"/>
      <c r="AD243" s="59"/>
      <c r="AE243" s="59"/>
      <c r="AF243" s="57"/>
      <c r="AG243" s="57"/>
    </row>
    <row r="244" spans="1:33" ht="26.25">
      <c r="A244" s="57"/>
      <c r="B244" s="57"/>
      <c r="C244" s="57"/>
      <c r="D244" s="58"/>
      <c r="E244" s="57"/>
      <c r="F244" s="86"/>
      <c r="G244" s="58"/>
      <c r="H244" s="86"/>
      <c r="I244" s="86"/>
      <c r="J244" s="58"/>
      <c r="K244" s="58"/>
      <c r="L244" s="59"/>
      <c r="M244" s="57"/>
      <c r="N244" s="57"/>
      <c r="O244" s="57"/>
      <c r="P244" s="92"/>
      <c r="Q244" s="57"/>
      <c r="R244" s="57"/>
      <c r="S244" s="59"/>
      <c r="T244" s="57"/>
      <c r="U244" s="57"/>
      <c r="V244" s="59"/>
      <c r="W244" s="57"/>
      <c r="X244" s="57"/>
      <c r="Y244" s="57"/>
      <c r="Z244" s="57"/>
      <c r="AA244" s="57"/>
      <c r="AB244" s="57"/>
      <c r="AC244" s="59"/>
      <c r="AD244" s="59"/>
      <c r="AE244" s="59"/>
      <c r="AF244" s="57"/>
      <c r="AG244" s="57"/>
    </row>
    <row r="245" spans="1:33" ht="26.25">
      <c r="A245" s="57"/>
      <c r="B245" s="57"/>
      <c r="C245" s="57"/>
      <c r="D245" s="58"/>
      <c r="E245" s="57"/>
      <c r="F245" s="86"/>
      <c r="G245" s="58"/>
      <c r="H245" s="86"/>
      <c r="I245" s="86"/>
      <c r="J245" s="58"/>
      <c r="K245" s="58"/>
      <c r="L245" s="59"/>
      <c r="M245" s="57"/>
      <c r="N245" s="57"/>
      <c r="O245" s="57"/>
      <c r="P245" s="92"/>
      <c r="Q245" s="57"/>
      <c r="R245" s="57"/>
      <c r="S245" s="59"/>
      <c r="T245" s="57"/>
      <c r="U245" s="57"/>
      <c r="V245" s="59"/>
      <c r="W245" s="57"/>
      <c r="X245" s="57"/>
      <c r="Y245" s="57"/>
      <c r="Z245" s="57"/>
      <c r="AA245" s="57"/>
      <c r="AB245" s="57"/>
      <c r="AC245" s="59"/>
      <c r="AD245" s="59"/>
      <c r="AE245" s="59"/>
      <c r="AF245" s="57"/>
      <c r="AG245" s="57"/>
    </row>
    <row r="246" spans="1:33" ht="26.25">
      <c r="A246" s="57"/>
      <c r="B246" s="57"/>
      <c r="C246" s="57"/>
      <c r="D246" s="58"/>
      <c r="E246" s="57"/>
      <c r="F246" s="86"/>
      <c r="G246" s="58"/>
      <c r="H246" s="86"/>
      <c r="I246" s="86"/>
      <c r="J246" s="58"/>
      <c r="K246" s="58"/>
      <c r="L246" s="59"/>
      <c r="M246" s="57"/>
      <c r="N246" s="57"/>
      <c r="O246" s="57"/>
      <c r="P246" s="92"/>
      <c r="Q246" s="57"/>
      <c r="R246" s="57"/>
      <c r="S246" s="59"/>
      <c r="T246" s="57"/>
      <c r="U246" s="57"/>
      <c r="V246" s="59"/>
      <c r="W246" s="57"/>
      <c r="X246" s="57"/>
      <c r="Y246" s="57"/>
      <c r="Z246" s="57"/>
      <c r="AA246" s="57"/>
      <c r="AB246" s="57"/>
      <c r="AC246" s="59"/>
      <c r="AD246" s="59"/>
      <c r="AE246" s="59"/>
      <c r="AF246" s="57"/>
      <c r="AG246" s="57"/>
    </row>
    <row r="247" spans="1:33" ht="26.25">
      <c r="A247" s="57"/>
      <c r="B247" s="57"/>
      <c r="C247" s="57"/>
      <c r="D247" s="58"/>
      <c r="E247" s="57"/>
      <c r="F247" s="86"/>
      <c r="G247" s="58"/>
      <c r="H247" s="86"/>
      <c r="I247" s="86"/>
      <c r="J247" s="58"/>
      <c r="K247" s="58"/>
      <c r="L247" s="59"/>
      <c r="M247" s="57"/>
      <c r="N247" s="57"/>
      <c r="O247" s="57"/>
      <c r="P247" s="92"/>
      <c r="Q247" s="57"/>
      <c r="R247" s="57"/>
      <c r="S247" s="59"/>
      <c r="T247" s="57"/>
      <c r="U247" s="57"/>
      <c r="V247" s="59"/>
      <c r="W247" s="57"/>
      <c r="X247" s="57"/>
      <c r="Y247" s="57"/>
      <c r="Z247" s="57"/>
      <c r="AA247" s="57"/>
      <c r="AB247" s="57"/>
      <c r="AC247" s="59"/>
      <c r="AD247" s="59"/>
      <c r="AE247" s="59"/>
      <c r="AF247" s="57"/>
      <c r="AG247" s="57"/>
    </row>
    <row r="248" spans="1:33" ht="26.25">
      <c r="A248" s="57"/>
      <c r="B248" s="57"/>
      <c r="C248" s="57"/>
      <c r="D248" s="58"/>
      <c r="E248" s="57"/>
      <c r="F248" s="86"/>
      <c r="G248" s="58"/>
      <c r="H248" s="86"/>
      <c r="I248" s="86"/>
      <c r="J248" s="58"/>
      <c r="K248" s="58"/>
      <c r="L248" s="59"/>
      <c r="M248" s="57"/>
      <c r="N248" s="57"/>
      <c r="O248" s="57"/>
      <c r="P248" s="92"/>
      <c r="Q248" s="57"/>
      <c r="R248" s="57"/>
      <c r="S248" s="59"/>
      <c r="T248" s="57"/>
      <c r="U248" s="57"/>
      <c r="V248" s="59"/>
      <c r="W248" s="57"/>
      <c r="X248" s="57"/>
      <c r="Y248" s="57"/>
      <c r="Z248" s="57"/>
      <c r="AA248" s="57"/>
      <c r="AB248" s="57"/>
      <c r="AC248" s="59"/>
      <c r="AD248" s="59"/>
      <c r="AE248" s="59"/>
      <c r="AF248" s="57"/>
      <c r="AG248" s="57"/>
    </row>
    <row r="249" spans="1:33" ht="26.25">
      <c r="A249" s="57"/>
      <c r="B249" s="57"/>
      <c r="C249" s="57"/>
      <c r="D249" s="58"/>
      <c r="E249" s="57"/>
      <c r="F249" s="86"/>
      <c r="G249" s="58"/>
      <c r="H249" s="86"/>
      <c r="I249" s="86"/>
      <c r="J249" s="58"/>
      <c r="K249" s="58"/>
      <c r="L249" s="59"/>
      <c r="M249" s="57"/>
      <c r="N249" s="57"/>
      <c r="O249" s="57"/>
      <c r="P249" s="92"/>
      <c r="Q249" s="57"/>
      <c r="R249" s="57"/>
      <c r="S249" s="59"/>
      <c r="T249" s="57"/>
      <c r="U249" s="57"/>
      <c r="V249" s="59"/>
      <c r="W249" s="57"/>
      <c r="X249" s="57"/>
      <c r="Y249" s="57"/>
      <c r="Z249" s="57"/>
      <c r="AA249" s="57"/>
      <c r="AB249" s="57"/>
      <c r="AC249" s="59"/>
      <c r="AD249" s="59"/>
      <c r="AE249" s="59"/>
      <c r="AF249" s="57"/>
      <c r="AG249" s="57"/>
    </row>
    <row r="250" spans="1:33" ht="26.25">
      <c r="A250" s="57"/>
      <c r="B250" s="57"/>
      <c r="C250" s="57"/>
      <c r="D250" s="58"/>
      <c r="E250" s="57"/>
      <c r="F250" s="86"/>
      <c r="G250" s="58"/>
      <c r="H250" s="86"/>
      <c r="I250" s="86"/>
      <c r="J250" s="58"/>
      <c r="K250" s="58"/>
      <c r="L250" s="59"/>
      <c r="M250" s="57"/>
      <c r="N250" s="57"/>
      <c r="O250" s="57"/>
      <c r="P250" s="92"/>
      <c r="Q250" s="57"/>
      <c r="R250" s="57"/>
      <c r="S250" s="59"/>
      <c r="T250" s="57"/>
      <c r="U250" s="57"/>
      <c r="V250" s="59"/>
      <c r="W250" s="57"/>
      <c r="X250" s="57"/>
      <c r="Y250" s="57"/>
      <c r="Z250" s="57"/>
      <c r="AA250" s="57"/>
      <c r="AB250" s="57"/>
      <c r="AC250" s="59"/>
      <c r="AD250" s="59"/>
      <c r="AE250" s="59"/>
      <c r="AF250" s="57"/>
      <c r="AG250" s="57"/>
    </row>
    <row r="251" spans="1:33" ht="26.25">
      <c r="A251" s="57"/>
      <c r="B251" s="57"/>
      <c r="C251" s="57"/>
      <c r="D251" s="58"/>
      <c r="E251" s="57"/>
      <c r="F251" s="86"/>
      <c r="G251" s="58"/>
      <c r="H251" s="86"/>
      <c r="I251" s="86"/>
      <c r="J251" s="58"/>
      <c r="K251" s="58"/>
      <c r="L251" s="59"/>
      <c r="M251" s="57"/>
      <c r="N251" s="57"/>
      <c r="O251" s="57"/>
      <c r="P251" s="92"/>
      <c r="Q251" s="57"/>
      <c r="R251" s="57"/>
      <c r="S251" s="59"/>
      <c r="T251" s="57"/>
      <c r="U251" s="57"/>
      <c r="V251" s="59"/>
      <c r="W251" s="57"/>
      <c r="X251" s="57"/>
      <c r="Y251" s="57"/>
      <c r="Z251" s="57"/>
      <c r="AA251" s="57"/>
      <c r="AB251" s="57"/>
      <c r="AC251" s="59"/>
      <c r="AD251" s="59"/>
      <c r="AE251" s="59"/>
      <c r="AF251" s="57"/>
      <c r="AG251" s="57"/>
    </row>
    <row r="252" spans="1:33" ht="26.25">
      <c r="A252" s="57"/>
      <c r="B252" s="57"/>
      <c r="C252" s="57"/>
      <c r="D252" s="58"/>
      <c r="E252" s="57"/>
      <c r="F252" s="86"/>
      <c r="G252" s="58"/>
      <c r="H252" s="86"/>
      <c r="I252" s="86"/>
      <c r="J252" s="58"/>
      <c r="K252" s="58"/>
      <c r="L252" s="59"/>
      <c r="M252" s="57"/>
      <c r="N252" s="57"/>
      <c r="O252" s="57"/>
      <c r="P252" s="92"/>
      <c r="Q252" s="57"/>
      <c r="R252" s="57"/>
      <c r="S252" s="59"/>
      <c r="T252" s="57"/>
      <c r="U252" s="57"/>
      <c r="V252" s="59"/>
      <c r="W252" s="57"/>
      <c r="X252" s="57"/>
      <c r="Y252" s="57"/>
      <c r="Z252" s="57"/>
      <c r="AA252" s="57"/>
      <c r="AB252" s="57"/>
      <c r="AC252" s="59"/>
      <c r="AD252" s="59"/>
      <c r="AE252" s="59"/>
      <c r="AF252" s="57"/>
      <c r="AG252" s="57"/>
    </row>
    <row r="253" spans="1:33" ht="26.25">
      <c r="A253" s="57"/>
      <c r="B253" s="57"/>
      <c r="C253" s="57"/>
      <c r="D253" s="58"/>
      <c r="E253" s="57"/>
      <c r="F253" s="86"/>
      <c r="G253" s="58"/>
      <c r="H253" s="86"/>
      <c r="I253" s="86"/>
      <c r="J253" s="58"/>
      <c r="K253" s="58"/>
      <c r="L253" s="59"/>
      <c r="M253" s="57"/>
      <c r="N253" s="57"/>
      <c r="O253" s="57"/>
      <c r="P253" s="92"/>
      <c r="Q253" s="57"/>
      <c r="R253" s="57"/>
      <c r="S253" s="59"/>
      <c r="T253" s="57"/>
      <c r="U253" s="57"/>
      <c r="V253" s="59"/>
      <c r="W253" s="57"/>
      <c r="X253" s="57"/>
      <c r="Y253" s="57"/>
      <c r="Z253" s="57"/>
      <c r="AA253" s="57"/>
      <c r="AB253" s="57"/>
      <c r="AC253" s="59"/>
      <c r="AD253" s="59"/>
      <c r="AE253" s="59"/>
      <c r="AF253" s="57"/>
      <c r="AG253" s="57"/>
    </row>
    <row r="254" spans="1:33" ht="26.25">
      <c r="A254" s="57"/>
      <c r="B254" s="57"/>
      <c r="C254" s="57"/>
      <c r="D254" s="58"/>
      <c r="E254" s="57"/>
      <c r="F254" s="86"/>
      <c r="G254" s="58"/>
      <c r="H254" s="86"/>
      <c r="I254" s="86"/>
      <c r="J254" s="58"/>
      <c r="K254" s="58"/>
      <c r="L254" s="59"/>
      <c r="M254" s="57"/>
      <c r="N254" s="57"/>
      <c r="O254" s="57"/>
      <c r="P254" s="92"/>
      <c r="Q254" s="57"/>
      <c r="R254" s="57"/>
      <c r="S254" s="59"/>
      <c r="T254" s="57"/>
      <c r="U254" s="57"/>
      <c r="V254" s="59"/>
      <c r="W254" s="57"/>
      <c r="X254" s="57"/>
      <c r="Y254" s="57"/>
      <c r="Z254" s="57"/>
      <c r="AA254" s="57"/>
      <c r="AB254" s="57"/>
      <c r="AC254" s="59"/>
      <c r="AD254" s="59"/>
      <c r="AE254" s="59"/>
      <c r="AF254" s="57"/>
      <c r="AG254" s="57"/>
    </row>
    <row r="255" spans="1:33" ht="26.25">
      <c r="A255" s="57"/>
      <c r="B255" s="57"/>
      <c r="C255" s="57"/>
      <c r="D255" s="58"/>
      <c r="E255" s="57"/>
      <c r="F255" s="86"/>
      <c r="G255" s="58"/>
      <c r="H255" s="86"/>
      <c r="I255" s="86"/>
      <c r="J255" s="58"/>
      <c r="K255" s="58"/>
      <c r="L255" s="59"/>
      <c r="M255" s="57"/>
      <c r="N255" s="57"/>
      <c r="O255" s="57"/>
      <c r="P255" s="92"/>
      <c r="Q255" s="57"/>
      <c r="R255" s="57"/>
      <c r="S255" s="59"/>
      <c r="T255" s="57"/>
      <c r="U255" s="57"/>
      <c r="V255" s="59"/>
      <c r="W255" s="57"/>
      <c r="X255" s="57"/>
      <c r="Y255" s="57"/>
      <c r="Z255" s="57"/>
      <c r="AA255" s="57"/>
      <c r="AB255" s="57"/>
      <c r="AC255" s="59"/>
      <c r="AD255" s="59"/>
      <c r="AE255" s="59"/>
      <c r="AF255" s="57"/>
      <c r="AG255" s="57"/>
    </row>
    <row r="256" spans="1:33" ht="26.25">
      <c r="A256" s="57"/>
      <c r="B256" s="57"/>
      <c r="C256" s="57"/>
      <c r="D256" s="58"/>
      <c r="E256" s="57"/>
      <c r="F256" s="86"/>
      <c r="G256" s="58"/>
      <c r="H256" s="86"/>
      <c r="I256" s="86"/>
      <c r="J256" s="58"/>
      <c r="K256" s="58"/>
      <c r="L256" s="59"/>
      <c r="M256" s="57"/>
      <c r="N256" s="57"/>
      <c r="O256" s="57"/>
      <c r="P256" s="92"/>
      <c r="Q256" s="57"/>
      <c r="R256" s="57"/>
      <c r="S256" s="59"/>
      <c r="T256" s="57"/>
      <c r="U256" s="57"/>
      <c r="V256" s="59"/>
      <c r="W256" s="57"/>
      <c r="X256" s="57"/>
      <c r="Y256" s="57"/>
      <c r="Z256" s="57"/>
      <c r="AA256" s="57"/>
      <c r="AB256" s="57"/>
      <c r="AC256" s="59"/>
      <c r="AD256" s="59"/>
      <c r="AE256" s="59"/>
      <c r="AF256" s="57"/>
      <c r="AG256" s="57"/>
    </row>
    <row r="257" spans="1:33" ht="26.25">
      <c r="A257" s="57"/>
      <c r="B257" s="57"/>
      <c r="C257" s="57"/>
      <c r="D257" s="58"/>
      <c r="E257" s="57"/>
      <c r="F257" s="86"/>
      <c r="G257" s="58"/>
      <c r="H257" s="86"/>
      <c r="I257" s="86"/>
      <c r="J257" s="58"/>
      <c r="K257" s="58"/>
      <c r="L257" s="59"/>
      <c r="M257" s="57"/>
      <c r="N257" s="57"/>
      <c r="O257" s="57"/>
      <c r="P257" s="92"/>
      <c r="Q257" s="57"/>
      <c r="R257" s="57"/>
      <c r="S257" s="59"/>
      <c r="T257" s="57"/>
      <c r="U257" s="57"/>
      <c r="V257" s="59"/>
      <c r="W257" s="57"/>
      <c r="X257" s="57"/>
      <c r="Y257" s="57"/>
      <c r="Z257" s="57"/>
      <c r="AA257" s="57"/>
      <c r="AB257" s="57"/>
      <c r="AC257" s="59"/>
      <c r="AD257" s="59"/>
      <c r="AE257" s="59"/>
      <c r="AF257" s="57"/>
      <c r="AG257" s="57"/>
    </row>
    <row r="258" spans="1:33" ht="26.25">
      <c r="A258" s="57"/>
      <c r="B258" s="57"/>
      <c r="C258" s="57"/>
      <c r="D258" s="58"/>
      <c r="E258" s="57"/>
      <c r="F258" s="86"/>
      <c r="G258" s="58"/>
      <c r="H258" s="86"/>
      <c r="I258" s="86"/>
      <c r="J258" s="58"/>
      <c r="K258" s="58"/>
      <c r="L258" s="59"/>
      <c r="M258" s="57"/>
      <c r="N258" s="57"/>
      <c r="O258" s="57"/>
      <c r="P258" s="92"/>
      <c r="Q258" s="57"/>
      <c r="R258" s="57"/>
      <c r="S258" s="59"/>
      <c r="T258" s="57"/>
      <c r="U258" s="57"/>
      <c r="V258" s="59"/>
      <c r="W258" s="57"/>
      <c r="X258" s="57"/>
      <c r="Y258" s="57"/>
      <c r="Z258" s="57"/>
      <c r="AA258" s="57"/>
      <c r="AB258" s="57"/>
      <c r="AC258" s="59"/>
      <c r="AD258" s="59"/>
      <c r="AE258" s="59"/>
      <c r="AF258" s="57"/>
      <c r="AG258" s="57"/>
    </row>
    <row r="259" spans="1:33" ht="26.25">
      <c r="A259" s="57"/>
      <c r="B259" s="57"/>
      <c r="C259" s="57"/>
      <c r="D259" s="58"/>
      <c r="E259" s="57"/>
      <c r="F259" s="86"/>
      <c r="G259" s="58"/>
      <c r="H259" s="86"/>
      <c r="I259" s="86"/>
      <c r="J259" s="58"/>
      <c r="K259" s="58"/>
      <c r="L259" s="59"/>
      <c r="M259" s="57"/>
      <c r="N259" s="57"/>
      <c r="O259" s="57"/>
      <c r="P259" s="92"/>
      <c r="Q259" s="57"/>
      <c r="R259" s="57"/>
      <c r="S259" s="59"/>
      <c r="T259" s="57"/>
      <c r="U259" s="57"/>
      <c r="V259" s="59"/>
      <c r="W259" s="57"/>
      <c r="X259" s="57"/>
      <c r="Y259" s="57"/>
      <c r="Z259" s="57"/>
      <c r="AA259" s="57"/>
      <c r="AB259" s="57"/>
      <c r="AC259" s="59"/>
      <c r="AD259" s="59"/>
      <c r="AE259" s="59"/>
      <c r="AF259" s="57"/>
      <c r="AG259" s="57"/>
    </row>
    <row r="260" spans="1:33" ht="26.25">
      <c r="A260" s="57"/>
      <c r="B260" s="57"/>
      <c r="C260" s="57"/>
      <c r="D260" s="58"/>
      <c r="E260" s="57"/>
      <c r="F260" s="86"/>
      <c r="G260" s="58"/>
      <c r="H260" s="86"/>
      <c r="I260" s="86"/>
      <c r="J260" s="58"/>
      <c r="K260" s="58"/>
      <c r="L260" s="59"/>
      <c r="M260" s="57"/>
      <c r="N260" s="57"/>
      <c r="O260" s="57"/>
      <c r="P260" s="92"/>
      <c r="Q260" s="57"/>
      <c r="R260" s="57"/>
      <c r="S260" s="59"/>
      <c r="T260" s="57"/>
      <c r="U260" s="57"/>
      <c r="V260" s="59"/>
      <c r="W260" s="57"/>
      <c r="X260" s="57"/>
      <c r="Y260" s="57"/>
      <c r="Z260" s="57"/>
      <c r="AA260" s="57"/>
      <c r="AB260" s="57"/>
      <c r="AC260" s="59"/>
      <c r="AD260" s="59"/>
      <c r="AE260" s="59"/>
      <c r="AF260" s="57"/>
      <c r="AG260" s="57"/>
    </row>
    <row r="261" spans="1:33" ht="26.25">
      <c r="A261" s="57"/>
      <c r="B261" s="57"/>
      <c r="C261" s="57"/>
      <c r="D261" s="58"/>
      <c r="E261" s="57"/>
      <c r="F261" s="86"/>
      <c r="G261" s="58"/>
      <c r="H261" s="86"/>
      <c r="I261" s="86"/>
      <c r="J261" s="58"/>
      <c r="K261" s="58"/>
      <c r="L261" s="59"/>
      <c r="M261" s="57"/>
      <c r="N261" s="57"/>
      <c r="O261" s="57"/>
      <c r="P261" s="92"/>
      <c r="Q261" s="57"/>
      <c r="R261" s="57"/>
      <c r="S261" s="59"/>
      <c r="T261" s="57"/>
      <c r="U261" s="57"/>
      <c r="V261" s="59"/>
      <c r="W261" s="57"/>
      <c r="X261" s="57"/>
      <c r="Y261" s="57"/>
      <c r="Z261" s="57"/>
      <c r="AA261" s="57"/>
      <c r="AB261" s="57"/>
      <c r="AC261" s="59"/>
      <c r="AD261" s="59"/>
      <c r="AE261" s="59"/>
      <c r="AF261" s="57"/>
      <c r="AG261" s="57"/>
    </row>
    <row r="262" spans="1:33" ht="26.25">
      <c r="A262" s="57"/>
      <c r="B262" s="57"/>
      <c r="C262" s="57"/>
      <c r="D262" s="58"/>
      <c r="E262" s="57"/>
      <c r="F262" s="86"/>
      <c r="G262" s="58"/>
      <c r="H262" s="86"/>
      <c r="I262" s="86"/>
      <c r="J262" s="58"/>
      <c r="K262" s="58"/>
      <c r="L262" s="59"/>
      <c r="M262" s="57"/>
      <c r="N262" s="57"/>
      <c r="O262" s="57"/>
      <c r="P262" s="92"/>
      <c r="Q262" s="57"/>
      <c r="R262" s="57"/>
      <c r="S262" s="59"/>
      <c r="T262" s="57"/>
      <c r="U262" s="57"/>
      <c r="V262" s="59"/>
      <c r="W262" s="57"/>
      <c r="X262" s="57"/>
      <c r="Y262" s="57"/>
      <c r="Z262" s="57"/>
      <c r="AA262" s="57"/>
      <c r="AB262" s="57"/>
      <c r="AC262" s="59"/>
      <c r="AD262" s="59"/>
      <c r="AE262" s="59"/>
      <c r="AF262" s="57"/>
      <c r="AG262" s="57"/>
    </row>
    <row r="263" spans="1:33" ht="26.25">
      <c r="A263" s="57"/>
      <c r="B263" s="57"/>
      <c r="C263" s="57"/>
      <c r="D263" s="58"/>
      <c r="E263" s="57"/>
      <c r="F263" s="86"/>
      <c r="G263" s="58"/>
      <c r="H263" s="86"/>
      <c r="I263" s="86"/>
      <c r="J263" s="58"/>
      <c r="K263" s="58"/>
      <c r="L263" s="59"/>
      <c r="M263" s="57"/>
      <c r="N263" s="57"/>
      <c r="O263" s="57"/>
      <c r="P263" s="92"/>
      <c r="Q263" s="57"/>
      <c r="R263" s="57"/>
      <c r="S263" s="59"/>
      <c r="T263" s="57"/>
      <c r="U263" s="57"/>
      <c r="V263" s="59"/>
      <c r="W263" s="57"/>
      <c r="X263" s="57"/>
      <c r="Y263" s="57"/>
      <c r="Z263" s="57"/>
      <c r="AA263" s="57"/>
      <c r="AB263" s="57"/>
      <c r="AC263" s="59"/>
      <c r="AD263" s="59"/>
      <c r="AE263" s="59"/>
      <c r="AF263" s="57"/>
      <c r="AG263" s="57"/>
    </row>
    <row r="264" spans="1:33" ht="26.25">
      <c r="A264" s="57"/>
      <c r="B264" s="57"/>
      <c r="C264" s="57"/>
      <c r="D264" s="58"/>
      <c r="E264" s="57"/>
      <c r="F264" s="86"/>
      <c r="G264" s="58"/>
      <c r="H264" s="86"/>
      <c r="I264" s="86"/>
      <c r="J264" s="58"/>
      <c r="K264" s="58"/>
      <c r="L264" s="59"/>
      <c r="M264" s="57"/>
      <c r="N264" s="57"/>
      <c r="O264" s="57"/>
      <c r="P264" s="92"/>
      <c r="Q264" s="57"/>
      <c r="R264" s="57"/>
      <c r="S264" s="59"/>
      <c r="T264" s="57"/>
      <c r="U264" s="57"/>
      <c r="V264" s="59"/>
      <c r="W264" s="57"/>
      <c r="X264" s="57"/>
      <c r="Y264" s="57"/>
      <c r="Z264" s="57"/>
      <c r="AA264" s="57"/>
      <c r="AB264" s="57"/>
      <c r="AC264" s="59"/>
      <c r="AD264" s="59"/>
      <c r="AE264" s="59"/>
      <c r="AF264" s="57"/>
      <c r="AG264" s="57"/>
    </row>
    <row r="265" spans="1:33" ht="26.25">
      <c r="A265" s="57"/>
      <c r="B265" s="57"/>
      <c r="C265" s="57"/>
      <c r="D265" s="58"/>
      <c r="E265" s="57"/>
      <c r="F265" s="86"/>
      <c r="G265" s="58"/>
      <c r="H265" s="86"/>
      <c r="I265" s="86"/>
      <c r="J265" s="58"/>
      <c r="K265" s="58"/>
      <c r="L265" s="59"/>
      <c r="M265" s="57"/>
      <c r="N265" s="57"/>
      <c r="O265" s="57"/>
      <c r="P265" s="92"/>
      <c r="Q265" s="57"/>
      <c r="R265" s="57"/>
      <c r="S265" s="59"/>
      <c r="T265" s="57"/>
      <c r="U265" s="57"/>
      <c r="V265" s="59"/>
      <c r="W265" s="57"/>
      <c r="X265" s="57"/>
      <c r="Y265" s="57"/>
      <c r="Z265" s="57"/>
      <c r="AA265" s="57"/>
      <c r="AB265" s="57"/>
      <c r="AC265" s="59"/>
      <c r="AD265" s="59"/>
      <c r="AE265" s="59"/>
      <c r="AF265" s="57"/>
      <c r="AG265" s="57"/>
    </row>
    <row r="266" spans="1:33" ht="26.25">
      <c r="A266" s="57"/>
      <c r="B266" s="57"/>
      <c r="C266" s="57"/>
      <c r="D266" s="58"/>
      <c r="E266" s="57"/>
      <c r="F266" s="86"/>
      <c r="G266" s="58"/>
      <c r="H266" s="86"/>
      <c r="I266" s="86"/>
      <c r="J266" s="58"/>
      <c r="K266" s="58"/>
      <c r="L266" s="59"/>
      <c r="M266" s="57"/>
      <c r="N266" s="57"/>
      <c r="O266" s="57"/>
      <c r="P266" s="92"/>
      <c r="Q266" s="57"/>
      <c r="R266" s="57"/>
      <c r="S266" s="59"/>
      <c r="T266" s="57"/>
      <c r="U266" s="57"/>
      <c r="V266" s="59"/>
      <c r="W266" s="57"/>
      <c r="X266" s="57"/>
      <c r="Y266" s="57"/>
      <c r="Z266" s="57"/>
      <c r="AA266" s="57"/>
      <c r="AB266" s="57"/>
      <c r="AC266" s="59"/>
      <c r="AD266" s="59"/>
      <c r="AE266" s="59"/>
      <c r="AF266" s="57"/>
      <c r="AG266" s="57"/>
    </row>
    <row r="267" spans="1:33" ht="26.25">
      <c r="A267" s="57"/>
      <c r="B267" s="57"/>
      <c r="C267" s="57"/>
      <c r="D267" s="58"/>
      <c r="E267" s="57"/>
      <c r="F267" s="86"/>
      <c r="G267" s="58"/>
      <c r="H267" s="86"/>
      <c r="I267" s="86"/>
      <c r="J267" s="58"/>
      <c r="K267" s="58"/>
      <c r="L267" s="59"/>
      <c r="M267" s="57"/>
      <c r="N267" s="57"/>
      <c r="O267" s="57"/>
      <c r="P267" s="92"/>
      <c r="Q267" s="57"/>
      <c r="R267" s="57"/>
      <c r="S267" s="59"/>
      <c r="T267" s="57"/>
      <c r="U267" s="57"/>
      <c r="V267" s="59"/>
      <c r="W267" s="57"/>
      <c r="X267" s="57"/>
      <c r="Y267" s="57"/>
      <c r="Z267" s="57"/>
      <c r="AA267" s="57"/>
      <c r="AB267" s="57"/>
      <c r="AC267" s="59"/>
      <c r="AD267" s="59"/>
      <c r="AE267" s="59"/>
      <c r="AF267" s="57"/>
      <c r="AG267" s="57"/>
    </row>
    <row r="268" spans="1:33" ht="26.25">
      <c r="A268" s="57"/>
      <c r="B268" s="57"/>
      <c r="C268" s="57"/>
      <c r="D268" s="58"/>
      <c r="E268" s="57"/>
      <c r="F268" s="86"/>
      <c r="G268" s="58"/>
      <c r="H268" s="86"/>
      <c r="I268" s="86"/>
      <c r="J268" s="58"/>
      <c r="K268" s="58"/>
      <c r="L268" s="59"/>
      <c r="M268" s="57"/>
      <c r="N268" s="57"/>
      <c r="O268" s="57"/>
      <c r="P268" s="92"/>
      <c r="Q268" s="57"/>
      <c r="R268" s="57"/>
      <c r="S268" s="59"/>
      <c r="T268" s="57"/>
      <c r="U268" s="57"/>
      <c r="V268" s="59"/>
      <c r="W268" s="57"/>
      <c r="X268" s="57"/>
      <c r="Y268" s="57"/>
      <c r="Z268" s="57"/>
      <c r="AA268" s="57"/>
      <c r="AB268" s="57"/>
      <c r="AC268" s="59"/>
      <c r="AD268" s="59"/>
      <c r="AE268" s="59"/>
      <c r="AF268" s="57"/>
      <c r="AG268" s="57"/>
    </row>
    <row r="269" spans="1:33" ht="26.25">
      <c r="A269" s="57"/>
      <c r="B269" s="57"/>
      <c r="C269" s="57"/>
      <c r="D269" s="58"/>
      <c r="E269" s="57"/>
      <c r="F269" s="86"/>
      <c r="G269" s="58"/>
      <c r="H269" s="86"/>
      <c r="I269" s="86"/>
      <c r="J269" s="58"/>
      <c r="K269" s="58"/>
      <c r="L269" s="59"/>
      <c r="M269" s="57"/>
      <c r="N269" s="57"/>
      <c r="O269" s="57"/>
      <c r="P269" s="92"/>
      <c r="Q269" s="57"/>
      <c r="R269" s="57"/>
      <c r="S269" s="59"/>
      <c r="T269" s="57"/>
      <c r="U269" s="57"/>
      <c r="V269" s="59"/>
      <c r="W269" s="57"/>
      <c r="X269" s="57"/>
      <c r="Y269" s="57"/>
      <c r="Z269" s="57"/>
      <c r="AA269" s="57"/>
      <c r="AB269" s="57"/>
      <c r="AC269" s="59"/>
      <c r="AD269" s="59"/>
      <c r="AE269" s="59"/>
      <c r="AF269" s="57"/>
      <c r="AG269" s="57"/>
    </row>
    <row r="270" spans="1:33" ht="26.25">
      <c r="A270" s="57"/>
      <c r="B270" s="57"/>
      <c r="C270" s="57"/>
      <c r="D270" s="58"/>
      <c r="E270" s="57"/>
      <c r="F270" s="86"/>
      <c r="G270" s="58"/>
      <c r="H270" s="86"/>
      <c r="I270" s="86"/>
      <c r="J270" s="58"/>
      <c r="K270" s="58"/>
      <c r="L270" s="59"/>
      <c r="M270" s="57"/>
      <c r="N270" s="57"/>
      <c r="O270" s="57"/>
      <c r="P270" s="92"/>
      <c r="Q270" s="57"/>
      <c r="R270" s="57"/>
      <c r="S270" s="59"/>
      <c r="T270" s="57"/>
      <c r="U270" s="57"/>
      <c r="V270" s="59"/>
      <c r="W270" s="57"/>
      <c r="X270" s="57"/>
      <c r="Y270" s="57"/>
      <c r="Z270" s="57"/>
      <c r="AA270" s="57"/>
      <c r="AB270" s="57"/>
      <c r="AC270" s="59"/>
      <c r="AD270" s="59"/>
      <c r="AE270" s="59"/>
      <c r="AF270" s="57"/>
      <c r="AG270" s="57"/>
    </row>
    <row r="271" spans="1:33" ht="26.25">
      <c r="A271" s="57"/>
      <c r="B271" s="57"/>
      <c r="C271" s="57"/>
      <c r="D271" s="58"/>
      <c r="E271" s="57"/>
      <c r="F271" s="86"/>
      <c r="G271" s="58"/>
      <c r="H271" s="86"/>
      <c r="I271" s="86"/>
      <c r="J271" s="58"/>
      <c r="K271" s="58"/>
      <c r="L271" s="59"/>
      <c r="M271" s="57"/>
      <c r="N271" s="57"/>
      <c r="O271" s="57"/>
      <c r="P271" s="92"/>
      <c r="Q271" s="57"/>
      <c r="R271" s="57"/>
      <c r="S271" s="59"/>
      <c r="T271" s="57"/>
      <c r="U271" s="57"/>
      <c r="V271" s="59"/>
      <c r="W271" s="57"/>
      <c r="X271" s="57"/>
      <c r="Y271" s="57"/>
      <c r="Z271" s="57"/>
      <c r="AA271" s="57"/>
      <c r="AB271" s="57"/>
      <c r="AC271" s="59"/>
      <c r="AD271" s="59"/>
      <c r="AE271" s="59"/>
      <c r="AF271" s="57"/>
      <c r="AG271" s="57"/>
    </row>
    <row r="272" spans="1:33" ht="26.25">
      <c r="A272" s="57"/>
      <c r="B272" s="57"/>
      <c r="C272" s="57"/>
      <c r="D272" s="58"/>
      <c r="E272" s="57"/>
      <c r="F272" s="86"/>
      <c r="G272" s="58"/>
      <c r="H272" s="86"/>
      <c r="I272" s="86"/>
      <c r="J272" s="58"/>
      <c r="K272" s="58"/>
      <c r="L272" s="59"/>
      <c r="M272" s="57"/>
      <c r="N272" s="57"/>
      <c r="O272" s="57"/>
      <c r="P272" s="92"/>
      <c r="Q272" s="57"/>
      <c r="R272" s="57"/>
      <c r="S272" s="59"/>
      <c r="T272" s="57"/>
      <c r="U272" s="57"/>
      <c r="V272" s="59"/>
      <c r="W272" s="57"/>
      <c r="X272" s="57"/>
      <c r="Y272" s="57"/>
      <c r="Z272" s="57"/>
      <c r="AA272" s="57"/>
      <c r="AB272" s="57"/>
      <c r="AC272" s="59"/>
      <c r="AD272" s="59"/>
      <c r="AE272" s="59"/>
      <c r="AF272" s="57"/>
      <c r="AG272" s="57"/>
    </row>
    <row r="273" spans="1:33" ht="26.25">
      <c r="A273" s="57"/>
      <c r="B273" s="57"/>
      <c r="C273" s="57"/>
      <c r="D273" s="58"/>
      <c r="E273" s="57"/>
      <c r="F273" s="86"/>
      <c r="G273" s="58"/>
      <c r="H273" s="86"/>
      <c r="I273" s="86"/>
      <c r="J273" s="58"/>
      <c r="K273" s="58"/>
      <c r="L273" s="59"/>
      <c r="M273" s="57"/>
      <c r="N273" s="57"/>
      <c r="O273" s="57"/>
      <c r="P273" s="92"/>
      <c r="Q273" s="57"/>
      <c r="R273" s="57"/>
      <c r="S273" s="59"/>
      <c r="T273" s="57"/>
      <c r="U273" s="57"/>
      <c r="V273" s="59"/>
      <c r="W273" s="57"/>
      <c r="X273" s="57"/>
      <c r="Y273" s="57"/>
      <c r="Z273" s="57"/>
      <c r="AA273" s="57"/>
      <c r="AB273" s="57"/>
      <c r="AC273" s="59"/>
      <c r="AD273" s="59"/>
      <c r="AE273" s="59"/>
      <c r="AF273" s="57"/>
      <c r="AG273" s="57"/>
    </row>
    <row r="274" spans="1:33" ht="26.25">
      <c r="A274" s="57"/>
      <c r="B274" s="57"/>
      <c r="C274" s="57"/>
      <c r="D274" s="58"/>
      <c r="E274" s="57"/>
      <c r="F274" s="86"/>
      <c r="G274" s="58"/>
      <c r="H274" s="86"/>
      <c r="I274" s="86"/>
      <c r="J274" s="58"/>
      <c r="K274" s="58"/>
      <c r="L274" s="59"/>
      <c r="M274" s="57"/>
      <c r="N274" s="57"/>
      <c r="O274" s="57"/>
      <c r="P274" s="92"/>
      <c r="Q274" s="57"/>
      <c r="R274" s="57"/>
      <c r="S274" s="59"/>
      <c r="T274" s="57"/>
      <c r="U274" s="57"/>
      <c r="V274" s="59"/>
      <c r="W274" s="57"/>
      <c r="X274" s="57"/>
      <c r="Y274" s="57"/>
      <c r="Z274" s="57"/>
      <c r="AA274" s="57"/>
      <c r="AB274" s="57"/>
      <c r="AC274" s="59"/>
      <c r="AD274" s="59"/>
      <c r="AE274" s="59"/>
      <c r="AF274" s="57"/>
      <c r="AG274" s="57"/>
    </row>
    <row r="275" spans="1:33" ht="26.25">
      <c r="A275" s="57"/>
      <c r="B275" s="57"/>
      <c r="C275" s="57"/>
      <c r="D275" s="58"/>
      <c r="E275" s="57"/>
      <c r="F275" s="86"/>
      <c r="G275" s="58"/>
      <c r="H275" s="86"/>
      <c r="I275" s="86"/>
      <c r="J275" s="58"/>
      <c r="K275" s="58"/>
      <c r="L275" s="59"/>
      <c r="M275" s="57"/>
      <c r="N275" s="57"/>
      <c r="O275" s="57"/>
      <c r="P275" s="92"/>
      <c r="Q275" s="57"/>
      <c r="R275" s="57"/>
      <c r="S275" s="59"/>
      <c r="T275" s="57"/>
      <c r="U275" s="57"/>
      <c r="V275" s="59"/>
      <c r="W275" s="57"/>
      <c r="X275" s="57"/>
      <c r="Y275" s="57"/>
      <c r="Z275" s="57"/>
      <c r="AA275" s="57"/>
      <c r="AB275" s="57"/>
      <c r="AC275" s="59"/>
      <c r="AD275" s="59"/>
      <c r="AE275" s="59"/>
      <c r="AF275" s="57"/>
      <c r="AG275" s="57"/>
    </row>
    <row r="276" spans="1:33" ht="26.25">
      <c r="A276" s="57"/>
      <c r="B276" s="57"/>
      <c r="C276" s="57"/>
      <c r="D276" s="58"/>
      <c r="E276" s="57"/>
      <c r="F276" s="86"/>
      <c r="G276" s="58"/>
      <c r="H276" s="86"/>
      <c r="I276" s="86"/>
      <c r="J276" s="58"/>
      <c r="K276" s="58"/>
      <c r="L276" s="59"/>
      <c r="M276" s="57"/>
      <c r="N276" s="57"/>
      <c r="O276" s="57"/>
      <c r="P276" s="92"/>
      <c r="Q276" s="57"/>
      <c r="R276" s="57"/>
      <c r="S276" s="59"/>
      <c r="T276" s="57"/>
      <c r="U276" s="57"/>
      <c r="V276" s="59"/>
      <c r="W276" s="57"/>
      <c r="X276" s="57"/>
      <c r="Y276" s="57"/>
      <c r="Z276" s="57"/>
      <c r="AA276" s="57"/>
      <c r="AB276" s="57"/>
      <c r="AC276" s="59"/>
      <c r="AD276" s="59"/>
      <c r="AE276" s="59"/>
      <c r="AF276" s="57"/>
      <c r="AG276" s="57"/>
    </row>
    <row r="277" spans="1:33" ht="26.25">
      <c r="A277" s="57"/>
      <c r="B277" s="57"/>
      <c r="C277" s="57"/>
      <c r="D277" s="58"/>
      <c r="E277" s="57"/>
      <c r="F277" s="86"/>
      <c r="G277" s="58"/>
      <c r="H277" s="86"/>
      <c r="I277" s="86"/>
      <c r="J277" s="58"/>
      <c r="K277" s="58"/>
      <c r="L277" s="59"/>
      <c r="M277" s="57"/>
      <c r="N277" s="57"/>
      <c r="O277" s="57"/>
      <c r="P277" s="92"/>
      <c r="Q277" s="57"/>
      <c r="R277" s="57"/>
      <c r="S277" s="59"/>
      <c r="T277" s="57"/>
      <c r="U277" s="57"/>
      <c r="V277" s="59"/>
      <c r="W277" s="57"/>
      <c r="X277" s="57"/>
      <c r="Y277" s="57"/>
      <c r="Z277" s="57"/>
      <c r="AA277" s="57"/>
      <c r="AB277" s="57"/>
      <c r="AC277" s="59"/>
      <c r="AD277" s="59"/>
      <c r="AE277" s="59"/>
      <c r="AF277" s="57"/>
      <c r="AG277" s="57"/>
    </row>
    <row r="278" spans="1:33" ht="26.25">
      <c r="A278" s="57"/>
      <c r="B278" s="57"/>
      <c r="C278" s="57"/>
      <c r="D278" s="58"/>
      <c r="E278" s="57"/>
      <c r="F278" s="86"/>
      <c r="G278" s="58"/>
      <c r="H278" s="86"/>
      <c r="I278" s="86"/>
      <c r="J278" s="58"/>
      <c r="K278" s="58"/>
      <c r="L278" s="59"/>
      <c r="M278" s="57"/>
      <c r="N278" s="57"/>
      <c r="O278" s="57"/>
      <c r="P278" s="92"/>
      <c r="Q278" s="57"/>
      <c r="R278" s="57"/>
      <c r="S278" s="59"/>
      <c r="T278" s="57"/>
      <c r="U278" s="57"/>
      <c r="V278" s="59"/>
      <c r="W278" s="57"/>
      <c r="X278" s="57"/>
      <c r="Y278" s="57"/>
      <c r="Z278" s="57"/>
      <c r="AA278" s="57"/>
      <c r="AB278" s="57"/>
      <c r="AC278" s="59"/>
      <c r="AD278" s="59"/>
      <c r="AE278" s="59"/>
      <c r="AF278" s="57"/>
      <c r="AG278" s="57"/>
    </row>
    <row r="279" spans="1:33" ht="26.25">
      <c r="A279" s="57"/>
      <c r="B279" s="57"/>
      <c r="C279" s="57"/>
      <c r="D279" s="58"/>
      <c r="E279" s="57"/>
      <c r="F279" s="86"/>
      <c r="G279" s="58"/>
      <c r="H279" s="86"/>
      <c r="I279" s="86"/>
      <c r="J279" s="58"/>
      <c r="K279" s="58"/>
      <c r="L279" s="59"/>
      <c r="M279" s="57"/>
      <c r="N279" s="57"/>
      <c r="O279" s="57"/>
      <c r="P279" s="92"/>
      <c r="Q279" s="57"/>
      <c r="R279" s="57"/>
      <c r="S279" s="59"/>
      <c r="T279" s="57"/>
      <c r="U279" s="57"/>
      <c r="V279" s="59"/>
      <c r="W279" s="57"/>
      <c r="X279" s="57"/>
      <c r="Y279" s="57"/>
      <c r="Z279" s="57"/>
      <c r="AA279" s="57"/>
      <c r="AB279" s="57"/>
      <c r="AC279" s="59"/>
      <c r="AD279" s="59"/>
      <c r="AE279" s="59"/>
      <c r="AF279" s="57"/>
      <c r="AG279" s="57"/>
    </row>
    <row r="280" spans="1:33" ht="26.25">
      <c r="A280" s="57"/>
      <c r="B280" s="57"/>
      <c r="C280" s="57"/>
      <c r="D280" s="58"/>
      <c r="E280" s="57"/>
      <c r="F280" s="86"/>
      <c r="G280" s="58"/>
      <c r="H280" s="86"/>
      <c r="I280" s="86"/>
      <c r="J280" s="58"/>
      <c r="K280" s="58"/>
      <c r="L280" s="59"/>
      <c r="M280" s="57"/>
      <c r="N280" s="57"/>
      <c r="O280" s="57"/>
      <c r="P280" s="92"/>
      <c r="Q280" s="57"/>
      <c r="R280" s="57"/>
      <c r="S280" s="59"/>
      <c r="T280" s="57"/>
      <c r="U280" s="57"/>
      <c r="V280" s="59"/>
      <c r="W280" s="57"/>
      <c r="X280" s="57"/>
      <c r="Y280" s="57"/>
      <c r="Z280" s="57"/>
      <c r="AA280" s="57"/>
      <c r="AB280" s="57"/>
      <c r="AC280" s="59"/>
      <c r="AD280" s="59"/>
      <c r="AE280" s="59"/>
      <c r="AF280" s="57"/>
      <c r="AG280" s="57"/>
    </row>
    <row r="281" spans="1:33" ht="26.25">
      <c r="A281" s="57"/>
      <c r="B281" s="57"/>
      <c r="C281" s="57"/>
      <c r="D281" s="58"/>
      <c r="E281" s="57"/>
      <c r="F281" s="86"/>
      <c r="G281" s="58"/>
      <c r="H281" s="86"/>
      <c r="I281" s="86"/>
      <c r="J281" s="58"/>
      <c r="K281" s="58"/>
      <c r="L281" s="59"/>
      <c r="M281" s="57"/>
      <c r="N281" s="57"/>
      <c r="O281" s="57"/>
      <c r="P281" s="92"/>
      <c r="Q281" s="57"/>
      <c r="R281" s="57"/>
      <c r="S281" s="59"/>
      <c r="T281" s="57"/>
      <c r="U281" s="57"/>
      <c r="V281" s="59"/>
      <c r="W281" s="57"/>
      <c r="X281" s="57"/>
      <c r="Y281" s="57"/>
      <c r="Z281" s="57"/>
      <c r="AA281" s="57"/>
      <c r="AB281" s="57"/>
      <c r="AC281" s="59"/>
      <c r="AD281" s="59"/>
      <c r="AE281" s="59"/>
      <c r="AF281" s="57"/>
      <c r="AG281" s="57"/>
    </row>
    <row r="282" spans="1:33" ht="26.25">
      <c r="A282" s="57"/>
      <c r="B282" s="57"/>
      <c r="C282" s="57"/>
      <c r="D282" s="58"/>
      <c r="E282" s="57"/>
      <c r="F282" s="86"/>
      <c r="G282" s="58"/>
      <c r="H282" s="86"/>
      <c r="I282" s="86"/>
      <c r="J282" s="58"/>
      <c r="K282" s="58"/>
      <c r="L282" s="59"/>
      <c r="M282" s="57"/>
      <c r="N282" s="57"/>
      <c r="O282" s="57"/>
      <c r="P282" s="92"/>
      <c r="Q282" s="57"/>
      <c r="R282" s="57"/>
      <c r="S282" s="59"/>
      <c r="T282" s="57"/>
      <c r="U282" s="57"/>
      <c r="V282" s="59"/>
      <c r="W282" s="57"/>
      <c r="X282" s="57"/>
      <c r="Y282" s="57"/>
      <c r="Z282" s="57"/>
      <c r="AA282" s="57"/>
      <c r="AB282" s="57"/>
      <c r="AC282" s="59"/>
      <c r="AD282" s="59"/>
      <c r="AE282" s="59"/>
      <c r="AF282" s="57"/>
      <c r="AG282" s="57"/>
    </row>
    <row r="283" spans="1:33" ht="26.25">
      <c r="A283" s="57"/>
      <c r="B283" s="57"/>
      <c r="C283" s="57"/>
      <c r="D283" s="58"/>
      <c r="E283" s="57"/>
      <c r="F283" s="86"/>
      <c r="G283" s="58"/>
      <c r="H283" s="86"/>
      <c r="I283" s="86"/>
      <c r="J283" s="58"/>
      <c r="K283" s="58"/>
      <c r="L283" s="59"/>
      <c r="M283" s="57"/>
      <c r="N283" s="57"/>
      <c r="O283" s="57"/>
      <c r="P283" s="92"/>
      <c r="Q283" s="57"/>
      <c r="R283" s="57"/>
      <c r="S283" s="59"/>
      <c r="T283" s="57"/>
      <c r="U283" s="57"/>
      <c r="V283" s="59"/>
      <c r="W283" s="57"/>
      <c r="X283" s="57"/>
      <c r="Y283" s="57"/>
      <c r="Z283" s="57"/>
      <c r="AA283" s="57"/>
      <c r="AB283" s="57"/>
      <c r="AC283" s="59"/>
      <c r="AD283" s="59"/>
      <c r="AE283" s="59"/>
      <c r="AF283" s="57"/>
      <c r="AG283" s="57"/>
    </row>
    <row r="284" spans="1:33" ht="26.25">
      <c r="A284" s="57"/>
      <c r="B284" s="57"/>
      <c r="C284" s="57"/>
      <c r="D284" s="58"/>
      <c r="E284" s="57"/>
      <c r="F284" s="86"/>
      <c r="G284" s="58"/>
      <c r="H284" s="86"/>
      <c r="I284" s="86"/>
      <c r="J284" s="58"/>
      <c r="K284" s="58"/>
      <c r="L284" s="59"/>
      <c r="M284" s="57"/>
      <c r="N284" s="57"/>
      <c r="O284" s="57"/>
      <c r="P284" s="92"/>
      <c r="Q284" s="57"/>
      <c r="R284" s="57"/>
      <c r="S284" s="59"/>
      <c r="T284" s="57"/>
      <c r="U284" s="57"/>
      <c r="V284" s="59"/>
      <c r="W284" s="57"/>
      <c r="X284" s="57"/>
      <c r="Y284" s="57"/>
      <c r="Z284" s="57"/>
      <c r="AA284" s="57"/>
      <c r="AB284" s="57"/>
      <c r="AC284" s="59"/>
      <c r="AD284" s="59"/>
      <c r="AE284" s="59"/>
      <c r="AF284" s="57"/>
      <c r="AG284" s="57"/>
    </row>
  </sheetData>
  <sortState ref="A8:AI114">
    <sortCondition ref="E8:E114"/>
    <sortCondition ref="B8:B114"/>
  </sortState>
  <mergeCells count="2">
    <mergeCell ref="A4:AG4"/>
    <mergeCell ref="A5:AG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149"/>
  <sheetViews>
    <sheetView topLeftCell="F1" workbookViewId="0">
      <selection activeCell="F7" sqref="A7:XFD183"/>
    </sheetView>
  </sheetViews>
  <sheetFormatPr baseColWidth="10" defaultRowHeight="15"/>
  <cols>
    <col min="1" max="1" width="4.85546875" customWidth="1"/>
    <col min="2" max="2" width="22.28515625" customWidth="1"/>
    <col min="3" max="3" width="22" customWidth="1"/>
    <col min="4" max="4" width="13.140625" style="13" customWidth="1"/>
    <col min="5" max="5" width="5.42578125" customWidth="1"/>
    <col min="6" max="6" width="6.5703125" style="15" customWidth="1"/>
    <col min="7" max="7" width="6.28515625" style="13" customWidth="1"/>
    <col min="8" max="8" width="7.42578125" style="13" customWidth="1"/>
    <col min="9" max="9" width="6" style="15" customWidth="1"/>
    <col min="10" max="10" width="5.85546875" style="13" customWidth="1"/>
    <col min="11" max="11" width="6.140625" style="13" customWidth="1"/>
    <col min="12" max="12" width="6.5703125" style="27" customWidth="1"/>
    <col min="13" max="13" width="7.42578125" customWidth="1"/>
    <col min="14" max="14" width="6.28515625" customWidth="1"/>
    <col min="15" max="15" width="5.85546875" customWidth="1"/>
    <col min="16" max="16" width="5.5703125" style="15" customWidth="1"/>
    <col min="17" max="17" width="6" style="13" customWidth="1"/>
    <col min="18" max="18" width="5.5703125" style="13" customWidth="1"/>
    <col min="19" max="19" width="5.85546875" style="15" customWidth="1"/>
    <col min="20" max="20" width="5.42578125" style="13" customWidth="1"/>
    <col min="21" max="21" width="7" style="13" customWidth="1"/>
    <col min="22" max="22" width="7.140625" style="27" customWidth="1"/>
    <col min="23" max="23" width="7.42578125" customWidth="1"/>
    <col min="24" max="24" width="8.140625" customWidth="1"/>
    <col min="25" max="25" width="7.5703125" customWidth="1"/>
    <col min="26" max="26" width="6.42578125" customWidth="1"/>
    <col min="27" max="27" width="5.42578125" customWidth="1"/>
    <col min="28" max="28" width="8.28515625" customWidth="1"/>
    <col min="29" max="29" width="7.5703125" style="27" customWidth="1"/>
    <col min="30" max="30" width="8.85546875" style="27" customWidth="1"/>
    <col min="31" max="31" width="7.7109375" style="27" customWidth="1"/>
    <col min="32" max="32" width="7.7109375" customWidth="1"/>
    <col min="33" max="33" width="7.85546875" customWidth="1"/>
  </cols>
  <sheetData>
    <row r="1" spans="1:35" ht="18.75">
      <c r="A1" s="22" t="s">
        <v>2</v>
      </c>
      <c r="B1" s="23"/>
      <c r="C1" s="23"/>
      <c r="D1" s="2"/>
      <c r="E1" s="2"/>
      <c r="F1" s="10"/>
      <c r="G1" s="1"/>
      <c r="H1" s="1"/>
      <c r="I1" s="3"/>
      <c r="J1" s="4"/>
      <c r="K1" s="2"/>
      <c r="L1" s="10"/>
      <c r="M1" s="5"/>
      <c r="N1" s="5"/>
      <c r="O1" s="5"/>
      <c r="P1" s="93"/>
      <c r="Q1" s="1"/>
      <c r="R1" s="1"/>
      <c r="S1" s="87"/>
      <c r="T1" s="95"/>
      <c r="U1" s="12"/>
      <c r="V1" s="14"/>
      <c r="W1" s="12"/>
      <c r="X1" s="12"/>
      <c r="Y1" s="12"/>
      <c r="Z1" s="12"/>
      <c r="AA1" s="12"/>
      <c r="AB1" s="12"/>
      <c r="AC1" s="14"/>
      <c r="AD1" s="14"/>
      <c r="AE1" s="14"/>
      <c r="AF1" s="12"/>
      <c r="AG1" s="7"/>
      <c r="AH1" s="7"/>
      <c r="AI1" s="7"/>
    </row>
    <row r="2" spans="1:35" ht="18.75">
      <c r="A2" s="22" t="s">
        <v>0</v>
      </c>
      <c r="B2" s="23"/>
      <c r="C2" s="23"/>
      <c r="D2" s="2"/>
      <c r="E2" s="2"/>
      <c r="F2" s="10"/>
      <c r="G2" s="1"/>
      <c r="H2" s="1"/>
      <c r="I2" s="3"/>
      <c r="J2" s="4"/>
      <c r="K2" s="2"/>
      <c r="L2" s="10"/>
      <c r="M2" s="5"/>
      <c r="N2" s="5"/>
      <c r="O2" s="5"/>
      <c r="P2" s="93"/>
      <c r="Q2" s="1"/>
      <c r="R2" s="1"/>
      <c r="S2" s="87"/>
      <c r="T2" s="95"/>
      <c r="U2" s="12"/>
      <c r="V2" s="14"/>
      <c r="W2" s="12"/>
      <c r="X2" s="12"/>
      <c r="Y2" s="12"/>
      <c r="Z2" s="12"/>
      <c r="AA2" s="12"/>
      <c r="AB2" s="12"/>
      <c r="AC2" s="14"/>
      <c r="AD2" s="14"/>
      <c r="AE2" s="14"/>
      <c r="AF2" s="12"/>
      <c r="AG2" s="7"/>
      <c r="AH2" s="7"/>
      <c r="AI2" s="7"/>
    </row>
    <row r="3" spans="1:35" ht="18.75">
      <c r="A3" s="22" t="s">
        <v>1</v>
      </c>
      <c r="B3" s="23"/>
      <c r="C3" s="23"/>
      <c r="D3" s="2"/>
      <c r="E3" s="2"/>
      <c r="F3" s="10"/>
      <c r="G3" s="1"/>
      <c r="H3" s="1"/>
      <c r="I3" s="3"/>
      <c r="J3" s="4"/>
      <c r="K3" s="2"/>
      <c r="L3" s="10"/>
      <c r="M3" s="5"/>
      <c r="N3" s="5"/>
      <c r="O3" s="5"/>
      <c r="P3" s="93"/>
      <c r="Q3" s="1"/>
      <c r="R3" s="1"/>
      <c r="S3" s="87"/>
      <c r="T3" s="95"/>
      <c r="U3" s="12"/>
      <c r="V3" s="14"/>
      <c r="W3" s="12"/>
      <c r="X3" s="12"/>
      <c r="Y3" s="12"/>
      <c r="Z3" s="12"/>
      <c r="AA3" s="12"/>
      <c r="AB3" s="12"/>
      <c r="AC3" s="14"/>
      <c r="AD3" s="14"/>
      <c r="AE3" s="14"/>
      <c r="AF3" s="12"/>
      <c r="AG3" s="7"/>
      <c r="AH3" s="7"/>
      <c r="AI3" s="7"/>
    </row>
    <row r="4" spans="1:35" ht="28.5">
      <c r="A4" s="422" t="s">
        <v>3</v>
      </c>
      <c r="B4" s="422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</row>
    <row r="5" spans="1:35" ht="28.5">
      <c r="A5" s="423" t="s">
        <v>43</v>
      </c>
      <c r="B5" s="423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23"/>
      <c r="AC5" s="423"/>
      <c r="AD5" s="423"/>
      <c r="AE5" s="423"/>
      <c r="AF5" s="423"/>
      <c r="AG5" s="423"/>
      <c r="AH5" s="423"/>
      <c r="AI5" s="423"/>
    </row>
    <row r="6" spans="1:35" ht="18.75">
      <c r="B6" s="18"/>
      <c r="C6" s="18"/>
      <c r="D6" s="17"/>
      <c r="E6" s="11"/>
      <c r="L6" s="85"/>
      <c r="M6" s="11"/>
      <c r="N6" s="11"/>
      <c r="O6" s="11"/>
      <c r="V6" s="15"/>
      <c r="W6" s="13"/>
      <c r="X6" s="13"/>
      <c r="Y6" s="13"/>
      <c r="Z6" s="13"/>
      <c r="AA6" s="13"/>
      <c r="AB6" s="13"/>
      <c r="AC6" s="15"/>
      <c r="AD6" s="15"/>
      <c r="AE6" s="15"/>
      <c r="AF6" s="13"/>
    </row>
    <row r="7" spans="1:35" s="26" customFormat="1" ht="18.75">
      <c r="A7" s="96" t="s">
        <v>4</v>
      </c>
      <c r="B7" s="96" t="s">
        <v>5</v>
      </c>
      <c r="C7" s="96" t="s">
        <v>6</v>
      </c>
      <c r="D7" s="96" t="s">
        <v>7</v>
      </c>
      <c r="E7" s="96" t="s">
        <v>8</v>
      </c>
      <c r="F7" s="97" t="s">
        <v>9</v>
      </c>
      <c r="G7" s="96" t="s">
        <v>10</v>
      </c>
      <c r="H7" s="96" t="s">
        <v>11</v>
      </c>
      <c r="I7" s="97" t="s">
        <v>12</v>
      </c>
      <c r="J7" s="96" t="s">
        <v>10</v>
      </c>
      <c r="K7" s="96" t="s">
        <v>13</v>
      </c>
      <c r="L7" s="97" t="s">
        <v>14</v>
      </c>
      <c r="M7" s="98" t="s">
        <v>15</v>
      </c>
      <c r="N7" s="99" t="s">
        <v>16</v>
      </c>
      <c r="O7" s="98" t="s">
        <v>17</v>
      </c>
      <c r="P7" s="97" t="s">
        <v>18</v>
      </c>
      <c r="Q7" s="96" t="s">
        <v>19</v>
      </c>
      <c r="R7" s="96" t="s">
        <v>13</v>
      </c>
      <c r="S7" s="97" t="s">
        <v>20</v>
      </c>
      <c r="T7" s="96" t="s">
        <v>19</v>
      </c>
      <c r="U7" s="96" t="s">
        <v>13</v>
      </c>
      <c r="V7" s="100" t="s">
        <v>21</v>
      </c>
      <c r="W7" s="101" t="s">
        <v>22</v>
      </c>
      <c r="X7" s="101" t="s">
        <v>23</v>
      </c>
      <c r="Y7" s="101" t="s">
        <v>24</v>
      </c>
      <c r="Z7" s="101" t="s">
        <v>25</v>
      </c>
      <c r="AA7" s="102" t="s">
        <v>26</v>
      </c>
      <c r="AB7" s="102" t="s">
        <v>27</v>
      </c>
      <c r="AC7" s="100" t="s">
        <v>28</v>
      </c>
      <c r="AD7" s="100" t="s">
        <v>29</v>
      </c>
      <c r="AE7" s="100" t="s">
        <v>30</v>
      </c>
      <c r="AF7" s="103" t="s">
        <v>31</v>
      </c>
      <c r="AG7" s="96" t="s">
        <v>32</v>
      </c>
    </row>
    <row r="8" spans="1:35" s="16" customFormat="1">
      <c r="A8" s="107">
        <v>1</v>
      </c>
      <c r="B8" s="108" t="s">
        <v>3052</v>
      </c>
      <c r="C8" s="108" t="s">
        <v>3053</v>
      </c>
      <c r="D8" s="109" t="s">
        <v>3054</v>
      </c>
      <c r="E8" s="110">
        <v>32</v>
      </c>
      <c r="F8" s="111">
        <v>10.050000000000001</v>
      </c>
      <c r="G8" s="112">
        <v>30</v>
      </c>
      <c r="H8" s="112" t="s">
        <v>3372</v>
      </c>
      <c r="I8" s="111">
        <v>10.78</v>
      </c>
      <c r="J8" s="112">
        <v>30</v>
      </c>
      <c r="K8" s="112" t="s">
        <v>3373</v>
      </c>
      <c r="L8" s="113">
        <f t="shared" ref="L8:L38" si="0">(F8+I8)/2</f>
        <v>10.414999999999999</v>
      </c>
      <c r="M8" s="110">
        <f t="shared" ref="M8:M38" si="1">IF(L8&gt;=10,60,G8+J8)</f>
        <v>60</v>
      </c>
      <c r="N8" s="110">
        <f t="shared" ref="N8:N38" si="2">IF(H8="ACC",0,1)+IF(K8="ACC",0,1)</f>
        <v>1</v>
      </c>
      <c r="O8" s="110">
        <f t="shared" ref="O8:O38" si="3">IF(F8&lt;10,1,(IF(I8&lt;10,1,0)))</f>
        <v>0</v>
      </c>
      <c r="P8" s="111">
        <v>10.11</v>
      </c>
      <c r="Q8" s="112">
        <v>30</v>
      </c>
      <c r="R8" s="112" t="s">
        <v>3373</v>
      </c>
      <c r="S8" s="111">
        <v>12.65</v>
      </c>
      <c r="T8" s="112">
        <v>30</v>
      </c>
      <c r="U8" s="112" t="s">
        <v>3373</v>
      </c>
      <c r="V8" s="111">
        <f t="shared" ref="V8:V38" si="4">(P8+S8)/2</f>
        <v>11.379999999999999</v>
      </c>
      <c r="W8" s="112">
        <f t="shared" ref="W8:W38" si="5">IF(V8&gt;=10,60,Q8+T8)</f>
        <v>60</v>
      </c>
      <c r="X8" s="112">
        <f t="shared" ref="X8:X38" si="6">IF(R8="ACC",0,1)+IF(U8="ACC",0,1)</f>
        <v>2</v>
      </c>
      <c r="Y8" s="112">
        <f t="shared" ref="Y8:Y38" si="7">IF(P8&lt;10,1,(IF(S8&lt;10,1,0)))</f>
        <v>0</v>
      </c>
      <c r="Z8" s="112">
        <f t="shared" ref="Z8:Z38" si="8">N8+X8</f>
        <v>3</v>
      </c>
      <c r="AA8" s="112">
        <f t="shared" ref="AA8:AA38" si="9">O8+Y8</f>
        <v>0</v>
      </c>
      <c r="AB8" s="112">
        <f t="shared" ref="AB8:AB38" si="10">Z8+AA8</f>
        <v>3</v>
      </c>
      <c r="AC8" s="111">
        <f>IF(AB8=0,0.86,IF(AB8=1,0.85,IF(AB8=2,0.84,IF(AB8=3,0.83,IF(AB8=4,0.82,IF(AB8=5,0.81,IF(AB8=6,0.8)))))))</f>
        <v>0.83</v>
      </c>
      <c r="AD8" s="111">
        <f t="shared" ref="AD8:AD38" si="11">AVERAGE(L8,V8)</f>
        <v>10.897499999999999</v>
      </c>
      <c r="AE8" s="111">
        <f t="shared" ref="AE8:AE38" si="12">AC8*AD8</f>
        <v>9.0449249999999992</v>
      </c>
      <c r="AF8" s="112">
        <f t="shared" ref="AF8:AF38" si="13">M8+W8</f>
        <v>120</v>
      </c>
      <c r="AG8" s="104"/>
    </row>
    <row r="9" spans="1:35" s="16" customFormat="1">
      <c r="A9" s="114">
        <v>2</v>
      </c>
      <c r="B9" s="108" t="s">
        <v>3055</v>
      </c>
      <c r="C9" s="108" t="s">
        <v>986</v>
      </c>
      <c r="D9" s="109" t="s">
        <v>3056</v>
      </c>
      <c r="E9" s="115">
        <v>32</v>
      </c>
      <c r="F9" s="116">
        <v>10</v>
      </c>
      <c r="G9" s="117">
        <v>30</v>
      </c>
      <c r="H9" s="117" t="s">
        <v>3373</v>
      </c>
      <c r="I9" s="116">
        <v>10.58</v>
      </c>
      <c r="J9" s="117">
        <v>30</v>
      </c>
      <c r="K9" s="117" t="s">
        <v>3373</v>
      </c>
      <c r="L9" s="118">
        <f t="shared" si="0"/>
        <v>10.29</v>
      </c>
      <c r="M9" s="115">
        <f t="shared" si="1"/>
        <v>60</v>
      </c>
      <c r="N9" s="115">
        <f t="shared" si="2"/>
        <v>2</v>
      </c>
      <c r="O9" s="115">
        <f t="shared" si="3"/>
        <v>0</v>
      </c>
      <c r="P9" s="116">
        <v>10.220000000000001</v>
      </c>
      <c r="Q9" s="117">
        <v>30</v>
      </c>
      <c r="R9" s="117" t="s">
        <v>3373</v>
      </c>
      <c r="S9" s="116">
        <v>11.53</v>
      </c>
      <c r="T9" s="117">
        <v>30</v>
      </c>
      <c r="U9" s="117" t="s">
        <v>3373</v>
      </c>
      <c r="V9" s="116">
        <f t="shared" si="4"/>
        <v>10.875</v>
      </c>
      <c r="W9" s="117">
        <f t="shared" si="5"/>
        <v>60</v>
      </c>
      <c r="X9" s="117">
        <f t="shared" si="6"/>
        <v>2</v>
      </c>
      <c r="Y9" s="117">
        <f t="shared" si="7"/>
        <v>0</v>
      </c>
      <c r="Z9" s="117">
        <f t="shared" si="8"/>
        <v>4</v>
      </c>
      <c r="AA9" s="117">
        <f t="shared" si="9"/>
        <v>0</v>
      </c>
      <c r="AB9" s="117">
        <f t="shared" si="10"/>
        <v>4</v>
      </c>
      <c r="AC9" s="111">
        <f>IF(AB9=0,0.86,IF(AB9=1,0.85,IF(AB9=2,0.84,IF(AB9=3,0.83,IF(AB9=4,0.82,IF(AB9=5,0.81,IF(AB9=6,0.8)))))))</f>
        <v>0.82</v>
      </c>
      <c r="AD9" s="116">
        <f t="shared" si="11"/>
        <v>10.5825</v>
      </c>
      <c r="AE9" s="116">
        <f t="shared" si="12"/>
        <v>8.6776499999999999</v>
      </c>
      <c r="AF9" s="117">
        <f t="shared" si="13"/>
        <v>120</v>
      </c>
      <c r="AG9" s="105"/>
    </row>
    <row r="10" spans="1:35" s="16" customFormat="1">
      <c r="A10" s="114">
        <v>3</v>
      </c>
      <c r="B10" s="108" t="s">
        <v>3057</v>
      </c>
      <c r="C10" s="108" t="s">
        <v>3058</v>
      </c>
      <c r="D10" s="109" t="s">
        <v>3059</v>
      </c>
      <c r="E10" s="115">
        <v>32</v>
      </c>
      <c r="F10" s="116">
        <v>10.65</v>
      </c>
      <c r="G10" s="117">
        <v>30</v>
      </c>
      <c r="H10" s="117" t="s">
        <v>3373</v>
      </c>
      <c r="I10" s="116">
        <v>9.35</v>
      </c>
      <c r="J10" s="117">
        <v>18</v>
      </c>
      <c r="K10" s="117" t="s">
        <v>3373</v>
      </c>
      <c r="L10" s="118">
        <f t="shared" si="0"/>
        <v>10</v>
      </c>
      <c r="M10" s="115">
        <f t="shared" si="1"/>
        <v>60</v>
      </c>
      <c r="N10" s="115">
        <f t="shared" si="2"/>
        <v>2</v>
      </c>
      <c r="O10" s="115">
        <f t="shared" si="3"/>
        <v>1</v>
      </c>
      <c r="P10" s="116">
        <v>9.5</v>
      </c>
      <c r="Q10" s="117">
        <v>15</v>
      </c>
      <c r="R10" s="117" t="s">
        <v>3373</v>
      </c>
      <c r="S10" s="116">
        <v>10.5</v>
      </c>
      <c r="T10" s="117">
        <v>30</v>
      </c>
      <c r="U10" s="117" t="s">
        <v>3372</v>
      </c>
      <c r="V10" s="116">
        <f t="shared" si="4"/>
        <v>10</v>
      </c>
      <c r="W10" s="117">
        <f t="shared" si="5"/>
        <v>60</v>
      </c>
      <c r="X10" s="117">
        <f t="shared" si="6"/>
        <v>1</v>
      </c>
      <c r="Y10" s="117">
        <f t="shared" si="7"/>
        <v>1</v>
      </c>
      <c r="Z10" s="117">
        <f t="shared" si="8"/>
        <v>3</v>
      </c>
      <c r="AA10" s="117">
        <f t="shared" si="9"/>
        <v>2</v>
      </c>
      <c r="AB10" s="117">
        <f t="shared" si="10"/>
        <v>5</v>
      </c>
      <c r="AC10" s="111">
        <f>IF(AB10=0,0.93,IF(AB10=1,0.92,IF(AB10=2,0.91,IF(AB10=3,0.9,IF(AB10=4,0.89,IF(AB10=5,0.88,IF(AB10=6,0.87)))))))</f>
        <v>0.88</v>
      </c>
      <c r="AD10" s="116">
        <f t="shared" si="11"/>
        <v>10</v>
      </c>
      <c r="AE10" s="116">
        <f t="shared" si="12"/>
        <v>8.8000000000000007</v>
      </c>
      <c r="AF10" s="117">
        <f t="shared" si="13"/>
        <v>120</v>
      </c>
      <c r="AG10" s="105"/>
    </row>
    <row r="11" spans="1:35" s="16" customFormat="1">
      <c r="A11" s="107">
        <v>4</v>
      </c>
      <c r="B11" s="108" t="s">
        <v>307</v>
      </c>
      <c r="C11" s="108" t="s">
        <v>3022</v>
      </c>
      <c r="D11" s="109" t="s">
        <v>3060</v>
      </c>
      <c r="E11" s="115">
        <v>32</v>
      </c>
      <c r="F11" s="116">
        <v>7.61</v>
      </c>
      <c r="G11" s="117">
        <v>11</v>
      </c>
      <c r="H11" s="117" t="s">
        <v>3373</v>
      </c>
      <c r="I11" s="116">
        <v>10.34</v>
      </c>
      <c r="J11" s="117">
        <v>30</v>
      </c>
      <c r="K11" s="117" t="s">
        <v>3372</v>
      </c>
      <c r="L11" s="118">
        <f t="shared" si="0"/>
        <v>8.9749999999999996</v>
      </c>
      <c r="M11" s="115">
        <f t="shared" si="1"/>
        <v>41</v>
      </c>
      <c r="N11" s="115">
        <f t="shared" si="2"/>
        <v>1</v>
      </c>
      <c r="O11" s="115">
        <f t="shared" si="3"/>
        <v>1</v>
      </c>
      <c r="P11" s="116">
        <v>9.3000000000000007</v>
      </c>
      <c r="Q11" s="117">
        <v>9</v>
      </c>
      <c r="R11" s="117" t="s">
        <v>3373</v>
      </c>
      <c r="S11" s="116">
        <v>9.58</v>
      </c>
      <c r="T11" s="117">
        <v>16</v>
      </c>
      <c r="U11" s="117" t="s">
        <v>3373</v>
      </c>
      <c r="V11" s="116">
        <f t="shared" si="4"/>
        <v>9.4400000000000013</v>
      </c>
      <c r="W11" s="117">
        <f t="shared" si="5"/>
        <v>25</v>
      </c>
      <c r="X11" s="117">
        <f t="shared" si="6"/>
        <v>2</v>
      </c>
      <c r="Y11" s="117">
        <f t="shared" si="7"/>
        <v>1</v>
      </c>
      <c r="Z11" s="117">
        <f t="shared" si="8"/>
        <v>3</v>
      </c>
      <c r="AA11" s="117">
        <f t="shared" si="9"/>
        <v>2</v>
      </c>
      <c r="AB11" s="117">
        <f t="shared" si="10"/>
        <v>5</v>
      </c>
      <c r="AC11" s="111">
        <f>IF(AB11=0,1,IF(AB11=1,0.99,IF(AB11=2,0.98,IF(AB11=3,0.97,IF(AB11=4,0.96,IF(AB11=5,0.95,IF(AB11=6,0.94)))))))</f>
        <v>0.95</v>
      </c>
      <c r="AD11" s="116">
        <f t="shared" si="11"/>
        <v>9.2074999999999996</v>
      </c>
      <c r="AE11" s="116">
        <f t="shared" si="12"/>
        <v>8.7471249999999987</v>
      </c>
      <c r="AF11" s="117">
        <f t="shared" si="13"/>
        <v>66</v>
      </c>
      <c r="AG11" s="105"/>
    </row>
    <row r="12" spans="1:35" s="16" customFormat="1">
      <c r="A12" s="114">
        <v>5</v>
      </c>
      <c r="B12" s="108" t="s">
        <v>3061</v>
      </c>
      <c r="C12" s="108" t="s">
        <v>490</v>
      </c>
      <c r="D12" s="109" t="s">
        <v>3062</v>
      </c>
      <c r="E12" s="115">
        <v>32</v>
      </c>
      <c r="F12" s="116">
        <v>10.91</v>
      </c>
      <c r="G12" s="117">
        <v>30</v>
      </c>
      <c r="H12" s="117" t="s">
        <v>3372</v>
      </c>
      <c r="I12" s="116">
        <v>9.5399999999999991</v>
      </c>
      <c r="J12" s="117">
        <v>19</v>
      </c>
      <c r="K12" s="117" t="s">
        <v>3373</v>
      </c>
      <c r="L12" s="118">
        <f t="shared" si="0"/>
        <v>10.225</v>
      </c>
      <c r="M12" s="115">
        <f t="shared" si="1"/>
        <v>60</v>
      </c>
      <c r="N12" s="115">
        <f t="shared" si="2"/>
        <v>1</v>
      </c>
      <c r="O12" s="115">
        <f t="shared" si="3"/>
        <v>1</v>
      </c>
      <c r="P12" s="116">
        <v>10.76</v>
      </c>
      <c r="Q12" s="117">
        <v>30</v>
      </c>
      <c r="R12" s="117" t="s">
        <v>3373</v>
      </c>
      <c r="S12" s="116">
        <v>10.64</v>
      </c>
      <c r="T12" s="117">
        <v>30</v>
      </c>
      <c r="U12" s="117" t="s">
        <v>3372</v>
      </c>
      <c r="V12" s="116">
        <f t="shared" si="4"/>
        <v>10.7</v>
      </c>
      <c r="W12" s="117">
        <f t="shared" si="5"/>
        <v>60</v>
      </c>
      <c r="X12" s="117">
        <f t="shared" si="6"/>
        <v>1</v>
      </c>
      <c r="Y12" s="117">
        <f t="shared" si="7"/>
        <v>0</v>
      </c>
      <c r="Z12" s="117">
        <f t="shared" si="8"/>
        <v>2</v>
      </c>
      <c r="AA12" s="117">
        <f t="shared" si="9"/>
        <v>1</v>
      </c>
      <c r="AB12" s="117">
        <f t="shared" si="10"/>
        <v>3</v>
      </c>
      <c r="AC12" s="111">
        <f>IF(AB12=0,0.93,IF(AB12=1,0.92,IF(AB12=2,0.91,IF(AB12=3,0.9,IF(AB12=4,0.89,IF(AB12=5,0.88,IF(AB12=6,0.87)))))))</f>
        <v>0.9</v>
      </c>
      <c r="AD12" s="116">
        <f t="shared" si="11"/>
        <v>10.462499999999999</v>
      </c>
      <c r="AE12" s="116">
        <f t="shared" si="12"/>
        <v>9.4162499999999998</v>
      </c>
      <c r="AF12" s="117">
        <f t="shared" si="13"/>
        <v>120</v>
      </c>
      <c r="AG12" s="105"/>
    </row>
    <row r="13" spans="1:35" s="16" customFormat="1">
      <c r="A13" s="114">
        <v>6</v>
      </c>
      <c r="B13" s="108" t="s">
        <v>3063</v>
      </c>
      <c r="C13" s="108" t="s">
        <v>3064</v>
      </c>
      <c r="D13" s="109" t="s">
        <v>3065</v>
      </c>
      <c r="E13" s="115">
        <v>32</v>
      </c>
      <c r="F13" s="116">
        <v>11.09</v>
      </c>
      <c r="G13" s="117">
        <v>30</v>
      </c>
      <c r="H13" s="117" t="s">
        <v>3372</v>
      </c>
      <c r="I13" s="116">
        <v>10.95</v>
      </c>
      <c r="J13" s="117">
        <v>30</v>
      </c>
      <c r="K13" s="117" t="s">
        <v>3372</v>
      </c>
      <c r="L13" s="118">
        <f t="shared" si="0"/>
        <v>11.02</v>
      </c>
      <c r="M13" s="115">
        <f t="shared" si="1"/>
        <v>60</v>
      </c>
      <c r="N13" s="115">
        <f t="shared" si="2"/>
        <v>0</v>
      </c>
      <c r="O13" s="115">
        <f t="shared" si="3"/>
        <v>0</v>
      </c>
      <c r="P13" s="116">
        <v>10.38</v>
      </c>
      <c r="Q13" s="117">
        <v>30</v>
      </c>
      <c r="R13" s="117" t="s">
        <v>3373</v>
      </c>
      <c r="S13" s="116">
        <v>7.91</v>
      </c>
      <c r="T13" s="117">
        <v>22</v>
      </c>
      <c r="U13" s="117" t="s">
        <v>3372</v>
      </c>
      <c r="V13" s="116">
        <f t="shared" si="4"/>
        <v>9.1449999999999996</v>
      </c>
      <c r="W13" s="117">
        <f t="shared" si="5"/>
        <v>52</v>
      </c>
      <c r="X13" s="117">
        <f t="shared" si="6"/>
        <v>1</v>
      </c>
      <c r="Y13" s="117">
        <f t="shared" si="7"/>
        <v>1</v>
      </c>
      <c r="Z13" s="117">
        <f t="shared" si="8"/>
        <v>1</v>
      </c>
      <c r="AA13" s="117">
        <f t="shared" si="9"/>
        <v>1</v>
      </c>
      <c r="AB13" s="117">
        <f t="shared" si="10"/>
        <v>2</v>
      </c>
      <c r="AC13" s="111">
        <f>IF(AB13=0,0.86,IF(AB13=1,0.85,IF(AB13=2,0.84,IF(AB13=3,0.83,IF(AB13=4,0.82,IF(AB13=5,0.81,IF(AB13=6,0.8)))))))</f>
        <v>0.84</v>
      </c>
      <c r="AD13" s="116">
        <f t="shared" si="11"/>
        <v>10.0825</v>
      </c>
      <c r="AE13" s="116">
        <f t="shared" si="12"/>
        <v>8.4692999999999987</v>
      </c>
      <c r="AF13" s="117">
        <f t="shared" si="13"/>
        <v>112</v>
      </c>
      <c r="AG13" s="105"/>
    </row>
    <row r="14" spans="1:35" s="16" customFormat="1">
      <c r="A14" s="107">
        <v>7</v>
      </c>
      <c r="B14" s="108" t="s">
        <v>247</v>
      </c>
      <c r="C14" s="108" t="s">
        <v>125</v>
      </c>
      <c r="D14" s="109" t="s">
        <v>3066</v>
      </c>
      <c r="E14" s="115">
        <v>32</v>
      </c>
      <c r="F14" s="116">
        <v>10.58</v>
      </c>
      <c r="G14" s="117">
        <v>30</v>
      </c>
      <c r="H14" s="117" t="s">
        <v>3372</v>
      </c>
      <c r="I14" s="116">
        <v>7.11</v>
      </c>
      <c r="J14" s="117">
        <v>13</v>
      </c>
      <c r="K14" s="117" t="s">
        <v>3373</v>
      </c>
      <c r="L14" s="118">
        <f t="shared" si="0"/>
        <v>8.8450000000000006</v>
      </c>
      <c r="M14" s="115">
        <f t="shared" si="1"/>
        <v>43</v>
      </c>
      <c r="N14" s="115">
        <f t="shared" si="2"/>
        <v>1</v>
      </c>
      <c r="O14" s="115">
        <f t="shared" si="3"/>
        <v>1</v>
      </c>
      <c r="P14" s="116">
        <v>10.28</v>
      </c>
      <c r="Q14" s="117">
        <v>30</v>
      </c>
      <c r="R14" s="117" t="s">
        <v>3373</v>
      </c>
      <c r="S14" s="116">
        <v>10.56</v>
      </c>
      <c r="T14" s="117">
        <v>30</v>
      </c>
      <c r="U14" s="117" t="s">
        <v>3372</v>
      </c>
      <c r="V14" s="116">
        <f t="shared" si="4"/>
        <v>10.42</v>
      </c>
      <c r="W14" s="117">
        <f t="shared" si="5"/>
        <v>60</v>
      </c>
      <c r="X14" s="117">
        <f t="shared" si="6"/>
        <v>1</v>
      </c>
      <c r="Y14" s="117">
        <f t="shared" si="7"/>
        <v>0</v>
      </c>
      <c r="Z14" s="117">
        <f t="shared" si="8"/>
        <v>2</v>
      </c>
      <c r="AA14" s="117">
        <f t="shared" si="9"/>
        <v>1</v>
      </c>
      <c r="AB14" s="117">
        <f t="shared" si="10"/>
        <v>3</v>
      </c>
      <c r="AC14" s="111">
        <f>IF(AB14=0,0.79,IF(AB14=1,0.78,IF(AB14=2,0.77,IF(AB14=3,0.76,IF(AB14=4,0.75,IF(AB14=5,74,IF(AB14=6,0.73)))))))</f>
        <v>0.76</v>
      </c>
      <c r="AD14" s="116">
        <f t="shared" si="11"/>
        <v>9.6325000000000003</v>
      </c>
      <c r="AE14" s="116">
        <f t="shared" si="12"/>
        <v>7.3207000000000004</v>
      </c>
      <c r="AF14" s="117">
        <f t="shared" si="13"/>
        <v>103</v>
      </c>
      <c r="AG14" s="105"/>
    </row>
    <row r="15" spans="1:35" s="16" customFormat="1">
      <c r="A15" s="107">
        <v>8</v>
      </c>
      <c r="B15" s="108" t="s">
        <v>3067</v>
      </c>
      <c r="C15" s="108" t="s">
        <v>3068</v>
      </c>
      <c r="D15" s="109" t="s">
        <v>3069</v>
      </c>
      <c r="E15" s="115">
        <v>32</v>
      </c>
      <c r="F15" s="116">
        <v>12.56</v>
      </c>
      <c r="G15" s="117">
        <v>30</v>
      </c>
      <c r="H15" s="117" t="s">
        <v>3372</v>
      </c>
      <c r="I15" s="116">
        <v>10.87</v>
      </c>
      <c r="J15" s="117">
        <v>30</v>
      </c>
      <c r="K15" s="117" t="s">
        <v>3373</v>
      </c>
      <c r="L15" s="118">
        <f t="shared" si="0"/>
        <v>11.715</v>
      </c>
      <c r="M15" s="115">
        <f t="shared" si="1"/>
        <v>60</v>
      </c>
      <c r="N15" s="115">
        <f t="shared" si="2"/>
        <v>1</v>
      </c>
      <c r="O15" s="115">
        <f t="shared" si="3"/>
        <v>0</v>
      </c>
      <c r="P15" s="116">
        <v>13.77</v>
      </c>
      <c r="Q15" s="117">
        <v>30</v>
      </c>
      <c r="R15" s="117" t="s">
        <v>3372</v>
      </c>
      <c r="S15" s="116">
        <v>16.22</v>
      </c>
      <c r="T15" s="117">
        <v>30</v>
      </c>
      <c r="U15" s="117" t="s">
        <v>3372</v>
      </c>
      <c r="V15" s="116">
        <f t="shared" si="4"/>
        <v>14.994999999999999</v>
      </c>
      <c r="W15" s="117">
        <f t="shared" si="5"/>
        <v>60</v>
      </c>
      <c r="X15" s="117">
        <f t="shared" si="6"/>
        <v>0</v>
      </c>
      <c r="Y15" s="117">
        <f t="shared" si="7"/>
        <v>0</v>
      </c>
      <c r="Z15" s="117">
        <f t="shared" si="8"/>
        <v>1</v>
      </c>
      <c r="AA15" s="117">
        <f t="shared" si="9"/>
        <v>0</v>
      </c>
      <c r="AB15" s="117">
        <f t="shared" si="10"/>
        <v>1</v>
      </c>
      <c r="AC15" s="111">
        <f>IF(AB15=0,1,IF(AB15=1,0.99,IF(AB15=2,0.98,IF(AB15=3,0.97,IF(AB15=4,0.96,IF(AB15=5,0.95,IF(AB15=6,0.94)))))))</f>
        <v>0.99</v>
      </c>
      <c r="AD15" s="116">
        <f t="shared" si="11"/>
        <v>13.355</v>
      </c>
      <c r="AE15" s="116">
        <f t="shared" si="12"/>
        <v>13.221450000000001</v>
      </c>
      <c r="AF15" s="117">
        <f t="shared" si="13"/>
        <v>120</v>
      </c>
      <c r="AG15" s="105"/>
    </row>
    <row r="16" spans="1:35" s="16" customFormat="1">
      <c r="A16" s="114">
        <v>9</v>
      </c>
      <c r="B16" s="108" t="s">
        <v>3070</v>
      </c>
      <c r="C16" s="108" t="s">
        <v>3071</v>
      </c>
      <c r="D16" s="109" t="s">
        <v>3072</v>
      </c>
      <c r="E16" s="115">
        <v>32</v>
      </c>
      <c r="F16" s="116">
        <v>10.14</v>
      </c>
      <c r="G16" s="117">
        <v>30</v>
      </c>
      <c r="H16" s="117" t="s">
        <v>3372</v>
      </c>
      <c r="I16" s="116">
        <v>10.27</v>
      </c>
      <c r="J16" s="117">
        <v>30</v>
      </c>
      <c r="K16" s="117" t="s">
        <v>3372</v>
      </c>
      <c r="L16" s="118">
        <f t="shared" si="0"/>
        <v>10.205</v>
      </c>
      <c r="M16" s="115">
        <f t="shared" si="1"/>
        <v>60</v>
      </c>
      <c r="N16" s="115">
        <f t="shared" si="2"/>
        <v>0</v>
      </c>
      <c r="O16" s="115">
        <f t="shared" si="3"/>
        <v>0</v>
      </c>
      <c r="P16" s="116">
        <v>11.12</v>
      </c>
      <c r="Q16" s="117">
        <v>30</v>
      </c>
      <c r="R16" s="117" t="s">
        <v>3373</v>
      </c>
      <c r="S16" s="116">
        <v>10.58</v>
      </c>
      <c r="T16" s="117">
        <v>30</v>
      </c>
      <c r="U16" s="117" t="s">
        <v>3372</v>
      </c>
      <c r="V16" s="116">
        <f t="shared" si="4"/>
        <v>10.85</v>
      </c>
      <c r="W16" s="117">
        <f t="shared" si="5"/>
        <v>60</v>
      </c>
      <c r="X16" s="117">
        <f t="shared" si="6"/>
        <v>1</v>
      </c>
      <c r="Y16" s="117">
        <f t="shared" si="7"/>
        <v>0</v>
      </c>
      <c r="Z16" s="117">
        <f t="shared" si="8"/>
        <v>1</v>
      </c>
      <c r="AA16" s="117">
        <f t="shared" si="9"/>
        <v>0</v>
      </c>
      <c r="AB16" s="117">
        <f t="shared" si="10"/>
        <v>1</v>
      </c>
      <c r="AC16" s="111">
        <f>IF(AB16=0,0.86,IF(AB16=1,0.85,IF(AB16=2,0.84,IF(AB16=3,0.83,IF(AB16=4,0.82,IF(AB16=5,0.81,IF(AB16=6,0.8)))))))</f>
        <v>0.85</v>
      </c>
      <c r="AD16" s="116">
        <f t="shared" si="11"/>
        <v>10.5275</v>
      </c>
      <c r="AE16" s="116">
        <f t="shared" si="12"/>
        <v>8.9483750000000004</v>
      </c>
      <c r="AF16" s="117">
        <f t="shared" si="13"/>
        <v>120</v>
      </c>
      <c r="AG16" s="105"/>
    </row>
    <row r="17" spans="1:33" s="16" customFormat="1">
      <c r="A17" s="114">
        <v>10</v>
      </c>
      <c r="B17" s="108" t="s">
        <v>3073</v>
      </c>
      <c r="C17" s="108" t="s">
        <v>83</v>
      </c>
      <c r="D17" s="109" t="s">
        <v>3074</v>
      </c>
      <c r="E17" s="115">
        <v>32</v>
      </c>
      <c r="F17" s="116">
        <v>14.47</v>
      </c>
      <c r="G17" s="117">
        <v>30</v>
      </c>
      <c r="H17" s="117" t="s">
        <v>3372</v>
      </c>
      <c r="I17" s="116">
        <v>10.56</v>
      </c>
      <c r="J17" s="117">
        <v>30</v>
      </c>
      <c r="K17" s="117" t="s">
        <v>3372</v>
      </c>
      <c r="L17" s="118">
        <f t="shared" si="0"/>
        <v>12.515000000000001</v>
      </c>
      <c r="M17" s="115">
        <f t="shared" si="1"/>
        <v>60</v>
      </c>
      <c r="N17" s="115">
        <f t="shared" si="2"/>
        <v>0</v>
      </c>
      <c r="O17" s="115">
        <f t="shared" si="3"/>
        <v>0</v>
      </c>
      <c r="P17" s="116">
        <v>11.62</v>
      </c>
      <c r="Q17" s="117">
        <v>30</v>
      </c>
      <c r="R17" s="117" t="s">
        <v>3372</v>
      </c>
      <c r="S17" s="116">
        <v>13.58</v>
      </c>
      <c r="T17" s="117">
        <v>30</v>
      </c>
      <c r="U17" s="117" t="s">
        <v>3372</v>
      </c>
      <c r="V17" s="116">
        <f t="shared" si="4"/>
        <v>12.6</v>
      </c>
      <c r="W17" s="117">
        <f t="shared" si="5"/>
        <v>60</v>
      </c>
      <c r="X17" s="117">
        <f t="shared" si="6"/>
        <v>0</v>
      </c>
      <c r="Y17" s="117">
        <f t="shared" si="7"/>
        <v>0</v>
      </c>
      <c r="Z17" s="117">
        <f t="shared" si="8"/>
        <v>0</v>
      </c>
      <c r="AA17" s="117">
        <f t="shared" si="9"/>
        <v>0</v>
      </c>
      <c r="AB17" s="117">
        <f t="shared" si="10"/>
        <v>0</v>
      </c>
      <c r="AC17" s="111">
        <f>IF(AB17=0,1,IF(AB17=1,0.99,IF(AB17=2,0.98,IF(AB17=3,0.97,IF(AB17=4,0.96,IF(AB17=5,0.95,IF(AB17=6,0.94)))))))</f>
        <v>1</v>
      </c>
      <c r="AD17" s="116">
        <f t="shared" si="11"/>
        <v>12.557500000000001</v>
      </c>
      <c r="AE17" s="116">
        <f t="shared" si="12"/>
        <v>12.557500000000001</v>
      </c>
      <c r="AF17" s="117">
        <f t="shared" si="13"/>
        <v>120</v>
      </c>
      <c r="AG17" s="105"/>
    </row>
    <row r="18" spans="1:33" s="16" customFormat="1">
      <c r="A18" s="107">
        <v>11</v>
      </c>
      <c r="B18" s="108" t="s">
        <v>3075</v>
      </c>
      <c r="C18" s="108" t="s">
        <v>3076</v>
      </c>
      <c r="D18" s="109" t="s">
        <v>3077</v>
      </c>
      <c r="E18" s="115">
        <v>32</v>
      </c>
      <c r="F18" s="116">
        <v>9.6199999999999992</v>
      </c>
      <c r="G18" s="117">
        <v>20</v>
      </c>
      <c r="H18" s="117" t="s">
        <v>3372</v>
      </c>
      <c r="I18" s="116">
        <v>8.4</v>
      </c>
      <c r="J18" s="117">
        <v>22</v>
      </c>
      <c r="K18" s="117" t="s">
        <v>3373</v>
      </c>
      <c r="L18" s="118">
        <f t="shared" si="0"/>
        <v>9.01</v>
      </c>
      <c r="M18" s="115">
        <f t="shared" si="1"/>
        <v>42</v>
      </c>
      <c r="N18" s="115">
        <f t="shared" si="2"/>
        <v>1</v>
      </c>
      <c r="O18" s="115">
        <f t="shared" si="3"/>
        <v>1</v>
      </c>
      <c r="P18" s="116">
        <v>10.130000000000001</v>
      </c>
      <c r="Q18" s="117">
        <v>30</v>
      </c>
      <c r="R18" s="117" t="s">
        <v>3373</v>
      </c>
      <c r="S18" s="116">
        <v>11</v>
      </c>
      <c r="T18" s="117">
        <v>30</v>
      </c>
      <c r="U18" s="117" t="s">
        <v>3372</v>
      </c>
      <c r="V18" s="116">
        <f t="shared" si="4"/>
        <v>10.565000000000001</v>
      </c>
      <c r="W18" s="117">
        <f t="shared" si="5"/>
        <v>60</v>
      </c>
      <c r="X18" s="117">
        <f t="shared" si="6"/>
        <v>1</v>
      </c>
      <c r="Y18" s="117">
        <f t="shared" si="7"/>
        <v>0</v>
      </c>
      <c r="Z18" s="117">
        <f t="shared" si="8"/>
        <v>2</v>
      </c>
      <c r="AA18" s="117">
        <f t="shared" si="9"/>
        <v>1</v>
      </c>
      <c r="AB18" s="117">
        <f t="shared" si="10"/>
        <v>3</v>
      </c>
      <c r="AC18" s="111">
        <f>IF(AB18=0,0.86,IF(AB18=1,0.85,IF(AB18=2,0.84,IF(AB18=3,0.83,IF(AB18=4,0.82,IF(AB18=5,0.81,IF(AB18=6,0.8)))))))</f>
        <v>0.83</v>
      </c>
      <c r="AD18" s="116">
        <f t="shared" si="11"/>
        <v>9.7875000000000014</v>
      </c>
      <c r="AE18" s="116">
        <f t="shared" si="12"/>
        <v>8.1236250000000005</v>
      </c>
      <c r="AF18" s="117">
        <f t="shared" si="13"/>
        <v>102</v>
      </c>
      <c r="AG18" s="105"/>
    </row>
    <row r="19" spans="1:33" s="16" customFormat="1">
      <c r="A19" s="114">
        <v>12</v>
      </c>
      <c r="B19" s="119" t="s">
        <v>3078</v>
      </c>
      <c r="C19" s="119" t="s">
        <v>3440</v>
      </c>
      <c r="D19" s="120" t="s">
        <v>3079</v>
      </c>
      <c r="E19" s="115">
        <v>32</v>
      </c>
      <c r="F19" s="116">
        <v>6.42</v>
      </c>
      <c r="G19" s="117">
        <v>19</v>
      </c>
      <c r="H19" s="117" t="s">
        <v>3372</v>
      </c>
      <c r="I19" s="116">
        <v>10.91</v>
      </c>
      <c r="J19" s="117">
        <v>30</v>
      </c>
      <c r="K19" s="117" t="s">
        <v>3372</v>
      </c>
      <c r="L19" s="118">
        <f t="shared" si="0"/>
        <v>8.6649999999999991</v>
      </c>
      <c r="M19" s="115">
        <f t="shared" si="1"/>
        <v>49</v>
      </c>
      <c r="N19" s="115">
        <f t="shared" si="2"/>
        <v>0</v>
      </c>
      <c r="O19" s="115">
        <f t="shared" si="3"/>
        <v>1</v>
      </c>
      <c r="P19" s="116">
        <v>10.96</v>
      </c>
      <c r="Q19" s="117">
        <v>30</v>
      </c>
      <c r="R19" s="117" t="s">
        <v>3372</v>
      </c>
      <c r="S19" s="116">
        <v>10.16</v>
      </c>
      <c r="T19" s="117">
        <v>30</v>
      </c>
      <c r="U19" s="117" t="s">
        <v>3372</v>
      </c>
      <c r="V19" s="116">
        <f t="shared" si="4"/>
        <v>10.56</v>
      </c>
      <c r="W19" s="117">
        <f t="shared" si="5"/>
        <v>60</v>
      </c>
      <c r="X19" s="117">
        <f t="shared" si="6"/>
        <v>0</v>
      </c>
      <c r="Y19" s="117">
        <f t="shared" si="7"/>
        <v>0</v>
      </c>
      <c r="Z19" s="117">
        <f t="shared" si="8"/>
        <v>0</v>
      </c>
      <c r="AA19" s="117">
        <f t="shared" si="9"/>
        <v>1</v>
      </c>
      <c r="AB19" s="117">
        <f t="shared" si="10"/>
        <v>1</v>
      </c>
      <c r="AC19" s="111">
        <f>IF(AB19=0,0.86,IF(AB19=1,0.85,IF(AB19=2,0.84,IF(AB19=3,0.83,IF(AB19=4,0.82,IF(AB19=5,0.81,IF(AB19=6,0.8)))))))</f>
        <v>0.85</v>
      </c>
      <c r="AD19" s="116">
        <f t="shared" si="11"/>
        <v>9.6125000000000007</v>
      </c>
      <c r="AE19" s="116">
        <f t="shared" si="12"/>
        <v>8.1706250000000011</v>
      </c>
      <c r="AF19" s="117">
        <f t="shared" si="13"/>
        <v>109</v>
      </c>
      <c r="AG19" s="105"/>
    </row>
    <row r="20" spans="1:33" s="16" customFormat="1">
      <c r="A20" s="114">
        <v>13</v>
      </c>
      <c r="B20" s="108" t="s">
        <v>3080</v>
      </c>
      <c r="C20" s="108" t="s">
        <v>3081</v>
      </c>
      <c r="D20" s="109" t="s">
        <v>3082</v>
      </c>
      <c r="E20" s="115">
        <v>32</v>
      </c>
      <c r="F20" s="116">
        <v>9.23</v>
      </c>
      <c r="G20" s="117">
        <v>22</v>
      </c>
      <c r="H20" s="117" t="s">
        <v>3373</v>
      </c>
      <c r="I20" s="116">
        <v>5.18</v>
      </c>
      <c r="J20" s="117">
        <v>7</v>
      </c>
      <c r="K20" s="117" t="s">
        <v>3372</v>
      </c>
      <c r="L20" s="118">
        <f t="shared" si="0"/>
        <v>7.2050000000000001</v>
      </c>
      <c r="M20" s="115">
        <f t="shared" si="1"/>
        <v>29</v>
      </c>
      <c r="N20" s="115">
        <f t="shared" si="2"/>
        <v>1</v>
      </c>
      <c r="O20" s="115">
        <f t="shared" si="3"/>
        <v>1</v>
      </c>
      <c r="P20" s="116">
        <v>9.6199999999999992</v>
      </c>
      <c r="Q20" s="117">
        <v>21</v>
      </c>
      <c r="R20" s="117" t="s">
        <v>3373</v>
      </c>
      <c r="S20" s="116">
        <v>2.2400000000000002</v>
      </c>
      <c r="T20" s="117">
        <v>0</v>
      </c>
      <c r="U20" s="117" t="s">
        <v>3373</v>
      </c>
      <c r="V20" s="116">
        <f t="shared" si="4"/>
        <v>5.93</v>
      </c>
      <c r="W20" s="117">
        <f t="shared" si="5"/>
        <v>21</v>
      </c>
      <c r="X20" s="117">
        <f t="shared" si="6"/>
        <v>2</v>
      </c>
      <c r="Y20" s="117">
        <f t="shared" si="7"/>
        <v>1</v>
      </c>
      <c r="Z20" s="117">
        <f t="shared" si="8"/>
        <v>3</v>
      </c>
      <c r="AA20" s="117">
        <f t="shared" si="9"/>
        <v>2</v>
      </c>
      <c r="AB20" s="117">
        <f t="shared" si="10"/>
        <v>5</v>
      </c>
      <c r="AC20" s="111">
        <f>IF(AB20=0,0.93,IF(AB20=1,0.92,IF(AB20=2,0.91,IF(AB20=3,0.9,IF(AB20=4,0.89,IF(AB20=5,0.88,IF(AB20=6,0.87)))))))</f>
        <v>0.88</v>
      </c>
      <c r="AD20" s="116">
        <f t="shared" si="11"/>
        <v>6.5674999999999999</v>
      </c>
      <c r="AE20" s="116">
        <f t="shared" si="12"/>
        <v>5.7793999999999999</v>
      </c>
      <c r="AF20" s="117">
        <f t="shared" si="13"/>
        <v>50</v>
      </c>
      <c r="AG20" s="105"/>
    </row>
    <row r="21" spans="1:33" s="16" customFormat="1">
      <c r="A21" s="107">
        <v>14</v>
      </c>
      <c r="B21" s="119" t="s">
        <v>840</v>
      </c>
      <c r="C21" s="119" t="s">
        <v>1239</v>
      </c>
      <c r="D21" s="120" t="s">
        <v>3083</v>
      </c>
      <c r="E21" s="115">
        <v>32</v>
      </c>
      <c r="F21" s="116">
        <v>10</v>
      </c>
      <c r="G21" s="117">
        <v>30</v>
      </c>
      <c r="H21" s="117" t="s">
        <v>3373</v>
      </c>
      <c r="I21" s="116">
        <v>5.87</v>
      </c>
      <c r="J21" s="117">
        <v>13</v>
      </c>
      <c r="K21" s="117" t="s">
        <v>3372</v>
      </c>
      <c r="L21" s="118">
        <f t="shared" si="0"/>
        <v>7.9350000000000005</v>
      </c>
      <c r="M21" s="115">
        <f t="shared" si="1"/>
        <v>43</v>
      </c>
      <c r="N21" s="115">
        <f t="shared" si="2"/>
        <v>1</v>
      </c>
      <c r="O21" s="115">
        <f t="shared" si="3"/>
        <v>1</v>
      </c>
      <c r="P21" s="116" t="s">
        <v>3509</v>
      </c>
      <c r="Q21" s="117" t="s">
        <v>3509</v>
      </c>
      <c r="R21" s="117" t="s">
        <v>3509</v>
      </c>
      <c r="S21" s="116" t="s">
        <v>3509</v>
      </c>
      <c r="T21" s="117" t="s">
        <v>3509</v>
      </c>
      <c r="U21" s="117" t="s">
        <v>3509</v>
      </c>
      <c r="V21" s="116" t="e">
        <f t="shared" si="4"/>
        <v>#VALUE!</v>
      </c>
      <c r="W21" s="117" t="e">
        <f t="shared" si="5"/>
        <v>#VALUE!</v>
      </c>
      <c r="X21" s="117">
        <f t="shared" si="6"/>
        <v>2</v>
      </c>
      <c r="Y21" s="117">
        <f t="shared" si="7"/>
        <v>0</v>
      </c>
      <c r="Z21" s="117">
        <f t="shared" si="8"/>
        <v>3</v>
      </c>
      <c r="AA21" s="117">
        <f t="shared" si="9"/>
        <v>1</v>
      </c>
      <c r="AB21" s="117">
        <f t="shared" si="10"/>
        <v>4</v>
      </c>
      <c r="AC21" s="111">
        <f>IF(AB21=0,1,IF(AB21=1,0.99,IF(AB21=2,0.98,IF(AB21=3,0.97,IF(AB21=4,0.96,IF(AB21=5,0.95,IF(AB21=6,0.94)))))))</f>
        <v>0.96</v>
      </c>
      <c r="AD21" s="116" t="e">
        <f t="shared" si="11"/>
        <v>#VALUE!</v>
      </c>
      <c r="AE21" s="116" t="e">
        <f t="shared" si="12"/>
        <v>#VALUE!</v>
      </c>
      <c r="AF21" s="117" t="e">
        <f t="shared" si="13"/>
        <v>#VALUE!</v>
      </c>
      <c r="AG21" s="105"/>
    </row>
    <row r="22" spans="1:33" s="16" customFormat="1">
      <c r="A22" s="107">
        <v>15</v>
      </c>
      <c r="B22" s="108" t="s">
        <v>3084</v>
      </c>
      <c r="C22" s="108" t="s">
        <v>3085</v>
      </c>
      <c r="D22" s="109" t="s">
        <v>3086</v>
      </c>
      <c r="E22" s="115">
        <v>32</v>
      </c>
      <c r="F22" s="116">
        <v>11.19</v>
      </c>
      <c r="G22" s="117">
        <v>30</v>
      </c>
      <c r="H22" s="117" t="s">
        <v>3373</v>
      </c>
      <c r="I22" s="116">
        <v>10</v>
      </c>
      <c r="J22" s="117">
        <v>30</v>
      </c>
      <c r="K22" s="117" t="s">
        <v>3372</v>
      </c>
      <c r="L22" s="118">
        <f t="shared" si="0"/>
        <v>10.594999999999999</v>
      </c>
      <c r="M22" s="115">
        <f t="shared" si="1"/>
        <v>60</v>
      </c>
      <c r="N22" s="115">
        <f t="shared" si="2"/>
        <v>1</v>
      </c>
      <c r="O22" s="115">
        <f t="shared" si="3"/>
        <v>0</v>
      </c>
      <c r="P22" s="116">
        <v>10</v>
      </c>
      <c r="Q22" s="117">
        <v>30</v>
      </c>
      <c r="R22" s="117" t="s">
        <v>3373</v>
      </c>
      <c r="S22" s="116">
        <v>9.5</v>
      </c>
      <c r="T22" s="117">
        <v>16</v>
      </c>
      <c r="U22" s="117" t="s">
        <v>3373</v>
      </c>
      <c r="V22" s="116">
        <f t="shared" si="4"/>
        <v>9.75</v>
      </c>
      <c r="W22" s="117">
        <f t="shared" si="5"/>
        <v>46</v>
      </c>
      <c r="X22" s="117">
        <f t="shared" si="6"/>
        <v>2</v>
      </c>
      <c r="Y22" s="117">
        <f t="shared" si="7"/>
        <v>1</v>
      </c>
      <c r="Z22" s="117">
        <f t="shared" si="8"/>
        <v>3</v>
      </c>
      <c r="AA22" s="117">
        <f t="shared" si="9"/>
        <v>1</v>
      </c>
      <c r="AB22" s="117">
        <f t="shared" si="10"/>
        <v>4</v>
      </c>
      <c r="AC22" s="116">
        <f>IF(AB22=0,0.93,IF(AB22=1,0.92,IF(AB22=2,0.91,IF(AB22=3,0.9,IF(AB22=4,0.89,IF(AB22=5,0.88,IF(AB22=6,0.87)))))))</f>
        <v>0.89</v>
      </c>
      <c r="AD22" s="116">
        <f t="shared" si="11"/>
        <v>10.172499999999999</v>
      </c>
      <c r="AE22" s="116">
        <f t="shared" si="12"/>
        <v>9.0535250000000005</v>
      </c>
      <c r="AF22" s="117">
        <f t="shared" si="13"/>
        <v>106</v>
      </c>
      <c r="AG22" s="105"/>
    </row>
    <row r="23" spans="1:33" s="16" customFormat="1">
      <c r="A23" s="114">
        <v>16</v>
      </c>
      <c r="B23" s="108" t="s">
        <v>3087</v>
      </c>
      <c r="C23" s="108" t="s">
        <v>3088</v>
      </c>
      <c r="D23" s="109" t="s">
        <v>3089</v>
      </c>
      <c r="E23" s="115">
        <v>32</v>
      </c>
      <c r="F23" s="116">
        <v>10.62</v>
      </c>
      <c r="G23" s="117">
        <v>30</v>
      </c>
      <c r="H23" s="117" t="s">
        <v>3373</v>
      </c>
      <c r="I23" s="116">
        <v>10.050000000000001</v>
      </c>
      <c r="J23" s="117">
        <v>30</v>
      </c>
      <c r="K23" s="117" t="s">
        <v>3372</v>
      </c>
      <c r="L23" s="118">
        <f t="shared" si="0"/>
        <v>10.335000000000001</v>
      </c>
      <c r="M23" s="115">
        <f t="shared" si="1"/>
        <v>60</v>
      </c>
      <c r="N23" s="115">
        <f t="shared" si="2"/>
        <v>1</v>
      </c>
      <c r="O23" s="115">
        <f t="shared" si="3"/>
        <v>0</v>
      </c>
      <c r="P23" s="116">
        <v>11.3</v>
      </c>
      <c r="Q23" s="117">
        <v>30</v>
      </c>
      <c r="R23" s="117" t="s">
        <v>3373</v>
      </c>
      <c r="S23" s="116">
        <v>9.27</v>
      </c>
      <c r="T23" s="117">
        <v>12</v>
      </c>
      <c r="U23" s="117" t="s">
        <v>3372</v>
      </c>
      <c r="V23" s="116">
        <f t="shared" si="4"/>
        <v>10.285</v>
      </c>
      <c r="W23" s="117">
        <f t="shared" si="5"/>
        <v>60</v>
      </c>
      <c r="X23" s="117">
        <f t="shared" si="6"/>
        <v>1</v>
      </c>
      <c r="Y23" s="117">
        <f t="shared" si="7"/>
        <v>1</v>
      </c>
      <c r="Z23" s="117">
        <f t="shared" si="8"/>
        <v>2</v>
      </c>
      <c r="AA23" s="117">
        <f t="shared" si="9"/>
        <v>1</v>
      </c>
      <c r="AB23" s="117">
        <f t="shared" si="10"/>
        <v>3</v>
      </c>
      <c r="AC23" s="116">
        <f>IF(AB23=0,1,IF(AB23=1,0.99,IF(AB23=2,0.98,IF(AB23=3,0.97,IF(AB23=4,0.96,IF(AB23=5,0.95,IF(AB23=6,0.94)))))))</f>
        <v>0.97</v>
      </c>
      <c r="AD23" s="116">
        <f t="shared" si="11"/>
        <v>10.31</v>
      </c>
      <c r="AE23" s="116">
        <f t="shared" si="12"/>
        <v>10.0007</v>
      </c>
      <c r="AF23" s="117">
        <f t="shared" si="13"/>
        <v>120</v>
      </c>
      <c r="AG23" s="105"/>
    </row>
    <row r="24" spans="1:33" s="16" customFormat="1">
      <c r="A24" s="114">
        <v>17</v>
      </c>
      <c r="B24" s="108" t="s">
        <v>3090</v>
      </c>
      <c r="C24" s="108" t="s">
        <v>3091</v>
      </c>
      <c r="D24" s="109" t="s">
        <v>3092</v>
      </c>
      <c r="E24" s="115">
        <v>32</v>
      </c>
      <c r="F24" s="116">
        <v>10.029999999999999</v>
      </c>
      <c r="G24" s="117">
        <v>30</v>
      </c>
      <c r="H24" s="117" t="s">
        <v>3373</v>
      </c>
      <c r="I24" s="116">
        <v>8.31</v>
      </c>
      <c r="J24" s="117">
        <v>13</v>
      </c>
      <c r="K24" s="117" t="s">
        <v>3373</v>
      </c>
      <c r="L24" s="118">
        <f t="shared" si="0"/>
        <v>9.17</v>
      </c>
      <c r="M24" s="115">
        <f t="shared" si="1"/>
        <v>43</v>
      </c>
      <c r="N24" s="115">
        <f t="shared" si="2"/>
        <v>2</v>
      </c>
      <c r="O24" s="115">
        <f t="shared" si="3"/>
        <v>1</v>
      </c>
      <c r="P24" s="116">
        <v>7.19</v>
      </c>
      <c r="Q24" s="117">
        <v>5</v>
      </c>
      <c r="R24" s="117" t="s">
        <v>3373</v>
      </c>
      <c r="S24" s="116">
        <v>8.57</v>
      </c>
      <c r="T24" s="117">
        <v>18</v>
      </c>
      <c r="U24" s="117" t="s">
        <v>3373</v>
      </c>
      <c r="V24" s="116">
        <f t="shared" si="4"/>
        <v>7.8800000000000008</v>
      </c>
      <c r="W24" s="117">
        <f t="shared" si="5"/>
        <v>23</v>
      </c>
      <c r="X24" s="117">
        <f t="shared" si="6"/>
        <v>2</v>
      </c>
      <c r="Y24" s="117">
        <f t="shared" si="7"/>
        <v>1</v>
      </c>
      <c r="Z24" s="117">
        <f t="shared" si="8"/>
        <v>4</v>
      </c>
      <c r="AA24" s="117">
        <f t="shared" si="9"/>
        <v>2</v>
      </c>
      <c r="AB24" s="117">
        <f t="shared" si="10"/>
        <v>6</v>
      </c>
      <c r="AC24" s="116">
        <f>IF(AB24=0,0.93,IF(AB24=1,0.92,IF(AB24=2,0.91,IF(AB24=3,0.9,IF(AB24=4,0.89,IF(AB24=5,0.88,IF(AB24=6,0.87)))))))</f>
        <v>0.87</v>
      </c>
      <c r="AD24" s="116">
        <f t="shared" si="11"/>
        <v>8.5250000000000004</v>
      </c>
      <c r="AE24" s="116">
        <f t="shared" si="12"/>
        <v>7.4167500000000004</v>
      </c>
      <c r="AF24" s="117">
        <f t="shared" si="13"/>
        <v>66</v>
      </c>
      <c r="AG24" s="105"/>
    </row>
    <row r="25" spans="1:33" s="16" customFormat="1">
      <c r="A25" s="107">
        <v>18</v>
      </c>
      <c r="B25" s="121" t="s">
        <v>3093</v>
      </c>
      <c r="C25" s="121" t="s">
        <v>3094</v>
      </c>
      <c r="D25" s="115" t="s">
        <v>3095</v>
      </c>
      <c r="E25" s="115">
        <v>32</v>
      </c>
      <c r="F25" s="116">
        <v>10</v>
      </c>
      <c r="G25" s="117">
        <v>30</v>
      </c>
      <c r="H25" s="117" t="s">
        <v>3373</v>
      </c>
      <c r="I25" s="116" t="s">
        <v>3509</v>
      </c>
      <c r="J25" s="117" t="s">
        <v>3509</v>
      </c>
      <c r="K25" s="117" t="s">
        <v>3509</v>
      </c>
      <c r="L25" s="118" t="e">
        <f t="shared" si="0"/>
        <v>#VALUE!</v>
      </c>
      <c r="M25" s="115" t="e">
        <f t="shared" si="1"/>
        <v>#VALUE!</v>
      </c>
      <c r="N25" s="115">
        <f t="shared" si="2"/>
        <v>2</v>
      </c>
      <c r="O25" s="115">
        <f t="shared" si="3"/>
        <v>0</v>
      </c>
      <c r="P25" s="116">
        <v>6.25</v>
      </c>
      <c r="Q25" s="117">
        <v>10</v>
      </c>
      <c r="R25" s="117" t="s">
        <v>3372</v>
      </c>
      <c r="S25" s="116">
        <v>5.25</v>
      </c>
      <c r="T25" s="117">
        <v>1</v>
      </c>
      <c r="U25" s="117" t="s">
        <v>3373</v>
      </c>
      <c r="V25" s="116">
        <f t="shared" si="4"/>
        <v>5.75</v>
      </c>
      <c r="W25" s="117">
        <f t="shared" si="5"/>
        <v>11</v>
      </c>
      <c r="X25" s="117">
        <f t="shared" si="6"/>
        <v>1</v>
      </c>
      <c r="Y25" s="117">
        <f t="shared" si="7"/>
        <v>1</v>
      </c>
      <c r="Z25" s="117">
        <f t="shared" si="8"/>
        <v>3</v>
      </c>
      <c r="AA25" s="117">
        <f t="shared" si="9"/>
        <v>1</v>
      </c>
      <c r="AB25" s="117">
        <f t="shared" si="10"/>
        <v>4</v>
      </c>
      <c r="AC25" s="116">
        <f>IF(AB25=0,0.86,IF(AB25=1,0.85,IF(AB25=2,0.84,IF(AB25=3,0.83,IF(AB25=4,0.82,IF(AB25=5,0.81,IF(AB25=6,0.8)))))))</f>
        <v>0.82</v>
      </c>
      <c r="AD25" s="116" t="e">
        <f t="shared" si="11"/>
        <v>#VALUE!</v>
      </c>
      <c r="AE25" s="116" t="e">
        <f t="shared" si="12"/>
        <v>#VALUE!</v>
      </c>
      <c r="AF25" s="117" t="e">
        <f t="shared" si="13"/>
        <v>#VALUE!</v>
      </c>
      <c r="AG25" s="105"/>
    </row>
    <row r="26" spans="1:33" s="16" customFormat="1">
      <c r="A26" s="114">
        <v>19</v>
      </c>
      <c r="B26" s="108" t="s">
        <v>3096</v>
      </c>
      <c r="C26" s="108" t="s">
        <v>3097</v>
      </c>
      <c r="D26" s="109" t="s">
        <v>3098</v>
      </c>
      <c r="E26" s="115">
        <v>32</v>
      </c>
      <c r="F26" s="116">
        <v>10.07</v>
      </c>
      <c r="G26" s="117">
        <v>30</v>
      </c>
      <c r="H26" s="117" t="s">
        <v>3372</v>
      </c>
      <c r="I26" s="116">
        <v>8.89</v>
      </c>
      <c r="J26" s="117">
        <v>18</v>
      </c>
      <c r="K26" s="117" t="s">
        <v>3372</v>
      </c>
      <c r="L26" s="118">
        <f t="shared" si="0"/>
        <v>9.48</v>
      </c>
      <c r="M26" s="115">
        <f t="shared" si="1"/>
        <v>48</v>
      </c>
      <c r="N26" s="115">
        <f t="shared" si="2"/>
        <v>0</v>
      </c>
      <c r="O26" s="115">
        <f t="shared" si="3"/>
        <v>1</v>
      </c>
      <c r="P26" s="116">
        <v>9.7200000000000006</v>
      </c>
      <c r="Q26" s="117">
        <v>15</v>
      </c>
      <c r="R26" s="117" t="s">
        <v>3373</v>
      </c>
      <c r="S26" s="116">
        <v>1.98</v>
      </c>
      <c r="T26" s="117">
        <v>0</v>
      </c>
      <c r="U26" s="117" t="s">
        <v>3373</v>
      </c>
      <c r="V26" s="116">
        <f t="shared" si="4"/>
        <v>5.8500000000000005</v>
      </c>
      <c r="W26" s="117">
        <f t="shared" si="5"/>
        <v>15</v>
      </c>
      <c r="X26" s="117">
        <f t="shared" si="6"/>
        <v>2</v>
      </c>
      <c r="Y26" s="117">
        <f t="shared" si="7"/>
        <v>1</v>
      </c>
      <c r="Z26" s="117">
        <f t="shared" si="8"/>
        <v>2</v>
      </c>
      <c r="AA26" s="117">
        <f t="shared" si="9"/>
        <v>2</v>
      </c>
      <c r="AB26" s="117">
        <f t="shared" si="10"/>
        <v>4</v>
      </c>
      <c r="AC26" s="116">
        <f>IF(AB26=0,1,IF(AB26=1,0.99,IF(AB26=2,0.98,IF(AB26=3,0.97,IF(AB26=4,0.96,IF(AB26=5,0.95,IF(AB26=6,0.94)))))))</f>
        <v>0.96</v>
      </c>
      <c r="AD26" s="116">
        <f t="shared" si="11"/>
        <v>7.6650000000000009</v>
      </c>
      <c r="AE26" s="116">
        <f t="shared" si="12"/>
        <v>7.3584000000000005</v>
      </c>
      <c r="AF26" s="117">
        <f t="shared" si="13"/>
        <v>63</v>
      </c>
      <c r="AG26" s="105"/>
    </row>
    <row r="27" spans="1:33" s="16" customFormat="1">
      <c r="A27" s="114">
        <v>20</v>
      </c>
      <c r="B27" s="108" t="s">
        <v>3099</v>
      </c>
      <c r="C27" s="108" t="s">
        <v>3100</v>
      </c>
      <c r="D27" s="109" t="s">
        <v>3101</v>
      </c>
      <c r="E27" s="115">
        <v>32</v>
      </c>
      <c r="F27" s="116">
        <v>8.73</v>
      </c>
      <c r="G27" s="117">
        <v>12</v>
      </c>
      <c r="H27" s="117" t="s">
        <v>3373</v>
      </c>
      <c r="I27" s="116">
        <v>7.38</v>
      </c>
      <c r="J27" s="117">
        <v>13</v>
      </c>
      <c r="K27" s="117" t="s">
        <v>3373</v>
      </c>
      <c r="L27" s="118">
        <f t="shared" si="0"/>
        <v>8.0549999999999997</v>
      </c>
      <c r="M27" s="115">
        <f t="shared" si="1"/>
        <v>25</v>
      </c>
      <c r="N27" s="115">
        <f t="shared" si="2"/>
        <v>2</v>
      </c>
      <c r="O27" s="115">
        <f t="shared" si="3"/>
        <v>1</v>
      </c>
      <c r="P27" s="116">
        <v>10.18</v>
      </c>
      <c r="Q27" s="117">
        <v>30</v>
      </c>
      <c r="R27" s="117" t="s">
        <v>3373</v>
      </c>
      <c r="S27" s="116">
        <v>12.01</v>
      </c>
      <c r="T27" s="117">
        <v>30</v>
      </c>
      <c r="U27" s="117" t="s">
        <v>3372</v>
      </c>
      <c r="V27" s="116">
        <f t="shared" si="4"/>
        <v>11.094999999999999</v>
      </c>
      <c r="W27" s="117">
        <f t="shared" si="5"/>
        <v>60</v>
      </c>
      <c r="X27" s="117">
        <f t="shared" si="6"/>
        <v>1</v>
      </c>
      <c r="Y27" s="117">
        <f t="shared" si="7"/>
        <v>0</v>
      </c>
      <c r="Z27" s="117">
        <f t="shared" si="8"/>
        <v>3</v>
      </c>
      <c r="AA27" s="117">
        <f t="shared" si="9"/>
        <v>1</v>
      </c>
      <c r="AB27" s="117">
        <f t="shared" si="10"/>
        <v>4</v>
      </c>
      <c r="AC27" s="116">
        <f>IF(AB27=0,0.86,IF(AB27=1,0.85,IF(AB27=2,0.84,IF(AB27=3,0.83,IF(AB27=4,0.82,IF(AB27=5,0.81,IF(AB27=6,0.8)))))))</f>
        <v>0.82</v>
      </c>
      <c r="AD27" s="116">
        <f t="shared" si="11"/>
        <v>9.5749999999999993</v>
      </c>
      <c r="AE27" s="116">
        <f t="shared" si="12"/>
        <v>7.8514999999999988</v>
      </c>
      <c r="AF27" s="117">
        <f t="shared" si="13"/>
        <v>85</v>
      </c>
      <c r="AG27" s="105"/>
    </row>
    <row r="28" spans="1:33" s="16" customFormat="1">
      <c r="A28" s="107">
        <v>21</v>
      </c>
      <c r="B28" s="108" t="s">
        <v>1065</v>
      </c>
      <c r="C28" s="108" t="s">
        <v>612</v>
      </c>
      <c r="D28" s="109" t="s">
        <v>3102</v>
      </c>
      <c r="E28" s="115">
        <v>32</v>
      </c>
      <c r="F28" s="116">
        <v>10</v>
      </c>
      <c r="G28" s="117">
        <v>30</v>
      </c>
      <c r="H28" s="117" t="s">
        <v>3373</v>
      </c>
      <c r="I28" s="116">
        <v>10.8</v>
      </c>
      <c r="J28" s="117">
        <v>30</v>
      </c>
      <c r="K28" s="117" t="s">
        <v>3373</v>
      </c>
      <c r="L28" s="118">
        <f t="shared" si="0"/>
        <v>10.4</v>
      </c>
      <c r="M28" s="115">
        <f t="shared" si="1"/>
        <v>60</v>
      </c>
      <c r="N28" s="115">
        <f t="shared" si="2"/>
        <v>2</v>
      </c>
      <c r="O28" s="115">
        <f t="shared" si="3"/>
        <v>0</v>
      </c>
      <c r="P28" s="116">
        <v>10.47</v>
      </c>
      <c r="Q28" s="117">
        <v>30</v>
      </c>
      <c r="R28" s="117" t="s">
        <v>3373</v>
      </c>
      <c r="S28" s="116">
        <v>9.3000000000000007</v>
      </c>
      <c r="T28" s="117">
        <v>18</v>
      </c>
      <c r="U28" s="117" t="s">
        <v>3373</v>
      </c>
      <c r="V28" s="116">
        <f t="shared" si="4"/>
        <v>9.8850000000000016</v>
      </c>
      <c r="W28" s="117">
        <f t="shared" si="5"/>
        <v>48</v>
      </c>
      <c r="X28" s="117">
        <f t="shared" si="6"/>
        <v>2</v>
      </c>
      <c r="Y28" s="117">
        <f t="shared" si="7"/>
        <v>1</v>
      </c>
      <c r="Z28" s="117">
        <f t="shared" si="8"/>
        <v>4</v>
      </c>
      <c r="AA28" s="117">
        <f t="shared" si="9"/>
        <v>1</v>
      </c>
      <c r="AB28" s="117">
        <f t="shared" si="10"/>
        <v>5</v>
      </c>
      <c r="AC28" s="116">
        <f>IF(AB28=0,0.86,IF(AB28=1,0.85,IF(AB28=2,0.84,IF(AB28=3,0.83,IF(AB28=4,0.82,IF(AB28=5,0.81,IF(AB28=6,0.8)))))))</f>
        <v>0.81</v>
      </c>
      <c r="AD28" s="116">
        <f t="shared" si="11"/>
        <v>10.142500000000002</v>
      </c>
      <c r="AE28" s="116">
        <f t="shared" si="12"/>
        <v>8.2154250000000015</v>
      </c>
      <c r="AF28" s="117">
        <f t="shared" si="13"/>
        <v>108</v>
      </c>
      <c r="AG28" s="105"/>
    </row>
    <row r="29" spans="1:33" s="16" customFormat="1">
      <c r="A29" s="107">
        <v>22</v>
      </c>
      <c r="B29" s="108" t="s">
        <v>124</v>
      </c>
      <c r="C29" s="108" t="s">
        <v>2392</v>
      </c>
      <c r="D29" s="109" t="s">
        <v>3103</v>
      </c>
      <c r="E29" s="115">
        <v>32</v>
      </c>
      <c r="F29" s="116">
        <v>10</v>
      </c>
      <c r="G29" s="117">
        <v>30</v>
      </c>
      <c r="H29" s="117" t="s">
        <v>3373</v>
      </c>
      <c r="I29" s="116">
        <v>10</v>
      </c>
      <c r="J29" s="117">
        <v>30</v>
      </c>
      <c r="K29" s="117" t="s">
        <v>3373</v>
      </c>
      <c r="L29" s="118">
        <f t="shared" si="0"/>
        <v>10</v>
      </c>
      <c r="M29" s="115">
        <f t="shared" si="1"/>
        <v>60</v>
      </c>
      <c r="N29" s="115">
        <f t="shared" si="2"/>
        <v>2</v>
      </c>
      <c r="O29" s="115">
        <f t="shared" si="3"/>
        <v>0</v>
      </c>
      <c r="P29" s="116">
        <v>10.46</v>
      </c>
      <c r="Q29" s="117">
        <v>30</v>
      </c>
      <c r="R29" s="117" t="s">
        <v>3373</v>
      </c>
      <c r="S29" s="116">
        <v>10.58</v>
      </c>
      <c r="T29" s="117">
        <v>30</v>
      </c>
      <c r="U29" s="117" t="s">
        <v>3373</v>
      </c>
      <c r="V29" s="116">
        <f t="shared" si="4"/>
        <v>10.52</v>
      </c>
      <c r="W29" s="117">
        <f t="shared" si="5"/>
        <v>60</v>
      </c>
      <c r="X29" s="117">
        <f t="shared" si="6"/>
        <v>2</v>
      </c>
      <c r="Y29" s="117">
        <f t="shared" si="7"/>
        <v>0</v>
      </c>
      <c r="Z29" s="117">
        <f t="shared" si="8"/>
        <v>4</v>
      </c>
      <c r="AA29" s="117">
        <f t="shared" si="9"/>
        <v>0</v>
      </c>
      <c r="AB29" s="117">
        <f t="shared" si="10"/>
        <v>4</v>
      </c>
      <c r="AC29" s="116">
        <f>IF(AB29=0,0.86,IF(AB29=1,0.85,IF(AB29=2,0.84,IF(AB29=3,0.83,IF(AB29=4,0.82,IF(AB29=5,0.81,IF(AB29=6,0.8)))))))</f>
        <v>0.82</v>
      </c>
      <c r="AD29" s="116">
        <f t="shared" si="11"/>
        <v>10.26</v>
      </c>
      <c r="AE29" s="116">
        <f t="shared" si="12"/>
        <v>8.4131999999999998</v>
      </c>
      <c r="AF29" s="117">
        <f t="shared" si="13"/>
        <v>120</v>
      </c>
      <c r="AG29" s="105"/>
    </row>
    <row r="30" spans="1:33" s="16" customFormat="1">
      <c r="A30" s="114">
        <v>23</v>
      </c>
      <c r="B30" s="108" t="s">
        <v>3104</v>
      </c>
      <c r="C30" s="108" t="s">
        <v>3105</v>
      </c>
      <c r="D30" s="109" t="s">
        <v>3106</v>
      </c>
      <c r="E30" s="115">
        <v>32</v>
      </c>
      <c r="F30" s="116">
        <v>10.37</v>
      </c>
      <c r="G30" s="117">
        <v>30</v>
      </c>
      <c r="H30" s="117" t="s">
        <v>3372</v>
      </c>
      <c r="I30" s="116">
        <v>8.51</v>
      </c>
      <c r="J30" s="117">
        <v>13</v>
      </c>
      <c r="K30" s="117" t="s">
        <v>3373</v>
      </c>
      <c r="L30" s="118">
        <f t="shared" si="0"/>
        <v>9.44</v>
      </c>
      <c r="M30" s="115">
        <f t="shared" si="1"/>
        <v>43</v>
      </c>
      <c r="N30" s="115">
        <f t="shared" si="2"/>
        <v>1</v>
      </c>
      <c r="O30" s="115">
        <f t="shared" si="3"/>
        <v>1</v>
      </c>
      <c r="P30" s="116">
        <v>9.99</v>
      </c>
      <c r="Q30" s="117">
        <v>15</v>
      </c>
      <c r="R30" s="117" t="s">
        <v>3373</v>
      </c>
      <c r="S30" s="116">
        <v>10.82</v>
      </c>
      <c r="T30" s="117">
        <v>30</v>
      </c>
      <c r="U30" s="117" t="s">
        <v>3373</v>
      </c>
      <c r="V30" s="116">
        <f t="shared" si="4"/>
        <v>10.405000000000001</v>
      </c>
      <c r="W30" s="117">
        <f t="shared" si="5"/>
        <v>60</v>
      </c>
      <c r="X30" s="117">
        <f t="shared" si="6"/>
        <v>2</v>
      </c>
      <c r="Y30" s="117">
        <f t="shared" si="7"/>
        <v>1</v>
      </c>
      <c r="Z30" s="117">
        <f t="shared" si="8"/>
        <v>3</v>
      </c>
      <c r="AA30" s="117">
        <f t="shared" si="9"/>
        <v>2</v>
      </c>
      <c r="AB30" s="117">
        <f t="shared" si="10"/>
        <v>5</v>
      </c>
      <c r="AC30" s="116">
        <f>IF(AB30=0,0.86,IF(AB30=1,0.85,IF(AB30=2,0.84,IF(AB30=3,0.83,IF(AB30=4,0.82,IF(AB30=5,0.81,IF(AB30=6,0.8)))))))</f>
        <v>0.81</v>
      </c>
      <c r="AD30" s="116">
        <f t="shared" si="11"/>
        <v>9.9224999999999994</v>
      </c>
      <c r="AE30" s="116">
        <f t="shared" si="12"/>
        <v>8.0372249999999994</v>
      </c>
      <c r="AF30" s="117">
        <f t="shared" si="13"/>
        <v>103</v>
      </c>
      <c r="AG30" s="105"/>
    </row>
    <row r="31" spans="1:33" s="16" customFormat="1">
      <c r="A31" s="114">
        <v>24</v>
      </c>
      <c r="B31" s="108" t="s">
        <v>3107</v>
      </c>
      <c r="C31" s="108" t="s">
        <v>3108</v>
      </c>
      <c r="D31" s="109" t="s">
        <v>3109</v>
      </c>
      <c r="E31" s="115">
        <v>32</v>
      </c>
      <c r="F31" s="116">
        <v>10.11</v>
      </c>
      <c r="G31" s="117">
        <v>30</v>
      </c>
      <c r="H31" s="117" t="s">
        <v>3372</v>
      </c>
      <c r="I31" s="116">
        <v>9.89</v>
      </c>
      <c r="J31" s="117">
        <v>12</v>
      </c>
      <c r="K31" s="117" t="s">
        <v>3373</v>
      </c>
      <c r="L31" s="118">
        <f t="shared" si="0"/>
        <v>10</v>
      </c>
      <c r="M31" s="115">
        <f t="shared" si="1"/>
        <v>60</v>
      </c>
      <c r="N31" s="115">
        <f t="shared" si="2"/>
        <v>1</v>
      </c>
      <c r="O31" s="115">
        <f t="shared" si="3"/>
        <v>1</v>
      </c>
      <c r="P31" s="116">
        <v>9.0299999999999994</v>
      </c>
      <c r="Q31" s="117">
        <v>12</v>
      </c>
      <c r="R31" s="117" t="s">
        <v>3373</v>
      </c>
      <c r="S31" s="116">
        <v>10.69</v>
      </c>
      <c r="T31" s="117">
        <v>30</v>
      </c>
      <c r="U31" s="117" t="s">
        <v>3372</v>
      </c>
      <c r="V31" s="116">
        <f t="shared" si="4"/>
        <v>9.86</v>
      </c>
      <c r="W31" s="117">
        <f t="shared" si="5"/>
        <v>42</v>
      </c>
      <c r="X31" s="117">
        <f t="shared" si="6"/>
        <v>1</v>
      </c>
      <c r="Y31" s="117">
        <f t="shared" si="7"/>
        <v>1</v>
      </c>
      <c r="Z31" s="117">
        <f t="shared" si="8"/>
        <v>2</v>
      </c>
      <c r="AA31" s="117">
        <f t="shared" si="9"/>
        <v>2</v>
      </c>
      <c r="AB31" s="117">
        <f t="shared" si="10"/>
        <v>4</v>
      </c>
      <c r="AC31" s="116">
        <f>IF(AB31=0,0.93,IF(AB31=1,0.92,IF(AB31=2,0.91,IF(AB31=3,0.9,IF(AB31=4,0.89,IF(AB31=5,0.88,IF(AB31=6,0.87)))))))</f>
        <v>0.89</v>
      </c>
      <c r="AD31" s="116">
        <f t="shared" si="11"/>
        <v>9.93</v>
      </c>
      <c r="AE31" s="116">
        <f t="shared" si="12"/>
        <v>8.8376999999999999</v>
      </c>
      <c r="AF31" s="117">
        <f t="shared" si="13"/>
        <v>102</v>
      </c>
      <c r="AG31" s="105"/>
    </row>
    <row r="32" spans="1:33" s="16" customFormat="1">
      <c r="A32" s="107">
        <v>25</v>
      </c>
      <c r="B32" s="108" t="s">
        <v>3110</v>
      </c>
      <c r="C32" s="108" t="s">
        <v>3111</v>
      </c>
      <c r="D32" s="109" t="s">
        <v>3112</v>
      </c>
      <c r="E32" s="115">
        <v>32</v>
      </c>
      <c r="F32" s="116" t="s">
        <v>3509</v>
      </c>
      <c r="G32" s="117" t="s">
        <v>3509</v>
      </c>
      <c r="H32" s="117" t="s">
        <v>3509</v>
      </c>
      <c r="I32" s="116">
        <v>6.79</v>
      </c>
      <c r="J32" s="117">
        <v>17</v>
      </c>
      <c r="K32" s="117" t="s">
        <v>3372</v>
      </c>
      <c r="L32" s="118" t="e">
        <f t="shared" si="0"/>
        <v>#VALUE!</v>
      </c>
      <c r="M32" s="115" t="e">
        <f t="shared" si="1"/>
        <v>#VALUE!</v>
      </c>
      <c r="N32" s="115">
        <f t="shared" si="2"/>
        <v>1</v>
      </c>
      <c r="O32" s="115">
        <f t="shared" si="3"/>
        <v>1</v>
      </c>
      <c r="P32" s="116">
        <v>10.51</v>
      </c>
      <c r="Q32" s="117">
        <v>30</v>
      </c>
      <c r="R32" s="117" t="s">
        <v>3373</v>
      </c>
      <c r="S32" s="116" t="s">
        <v>3509</v>
      </c>
      <c r="T32" s="117" t="s">
        <v>3509</v>
      </c>
      <c r="U32" s="117" t="s">
        <v>3509</v>
      </c>
      <c r="V32" s="116" t="e">
        <f t="shared" si="4"/>
        <v>#VALUE!</v>
      </c>
      <c r="W32" s="117" t="e">
        <f t="shared" si="5"/>
        <v>#VALUE!</v>
      </c>
      <c r="X32" s="117">
        <f t="shared" si="6"/>
        <v>2</v>
      </c>
      <c r="Y32" s="117">
        <f t="shared" si="7"/>
        <v>0</v>
      </c>
      <c r="Z32" s="117">
        <f t="shared" si="8"/>
        <v>3</v>
      </c>
      <c r="AA32" s="117">
        <f t="shared" si="9"/>
        <v>1</v>
      </c>
      <c r="AB32" s="117">
        <f t="shared" si="10"/>
        <v>4</v>
      </c>
      <c r="AC32" s="116">
        <f>IF(AB32=0,0.86,IF(AB32=1,0.85,IF(AB32=2,0.84,IF(AB32=3,0.83,IF(AB32=4,0.82,IF(AB32=5,0.81,IF(AB32=6,0.8)))))))</f>
        <v>0.82</v>
      </c>
      <c r="AD32" s="116" t="e">
        <f t="shared" si="11"/>
        <v>#VALUE!</v>
      </c>
      <c r="AE32" s="116" t="e">
        <f t="shared" si="12"/>
        <v>#VALUE!</v>
      </c>
      <c r="AF32" s="117" t="e">
        <f t="shared" si="13"/>
        <v>#VALUE!</v>
      </c>
      <c r="AG32" s="105"/>
    </row>
    <row r="33" spans="1:33" s="16" customFormat="1">
      <c r="A33" s="114">
        <v>26</v>
      </c>
      <c r="B33" s="108" t="s">
        <v>3113</v>
      </c>
      <c r="C33" s="108" t="s">
        <v>1652</v>
      </c>
      <c r="D33" s="109" t="s">
        <v>3114</v>
      </c>
      <c r="E33" s="115">
        <v>32</v>
      </c>
      <c r="F33" s="116">
        <v>7.25</v>
      </c>
      <c r="G33" s="117">
        <v>15</v>
      </c>
      <c r="H33" s="117" t="s">
        <v>3373</v>
      </c>
      <c r="I33" s="116">
        <v>10</v>
      </c>
      <c r="J33" s="117">
        <v>30</v>
      </c>
      <c r="K33" s="117" t="s">
        <v>3373</v>
      </c>
      <c r="L33" s="118">
        <f t="shared" si="0"/>
        <v>8.625</v>
      </c>
      <c r="M33" s="115">
        <f t="shared" si="1"/>
        <v>45</v>
      </c>
      <c r="N33" s="115">
        <f t="shared" si="2"/>
        <v>2</v>
      </c>
      <c r="O33" s="115">
        <f t="shared" si="3"/>
        <v>1</v>
      </c>
      <c r="P33" s="116">
        <v>6.13</v>
      </c>
      <c r="Q33" s="117">
        <v>0</v>
      </c>
      <c r="R33" s="117" t="s">
        <v>3373</v>
      </c>
      <c r="S33" s="116">
        <v>1.61</v>
      </c>
      <c r="T33" s="117">
        <v>0</v>
      </c>
      <c r="U33" s="117" t="s">
        <v>3373</v>
      </c>
      <c r="V33" s="116">
        <f t="shared" si="4"/>
        <v>3.87</v>
      </c>
      <c r="W33" s="117">
        <f t="shared" si="5"/>
        <v>0</v>
      </c>
      <c r="X33" s="117">
        <f t="shared" si="6"/>
        <v>2</v>
      </c>
      <c r="Y33" s="117">
        <f t="shared" si="7"/>
        <v>1</v>
      </c>
      <c r="Z33" s="117">
        <f t="shared" si="8"/>
        <v>4</v>
      </c>
      <c r="AA33" s="117">
        <f t="shared" si="9"/>
        <v>2</v>
      </c>
      <c r="AB33" s="117">
        <f t="shared" si="10"/>
        <v>6</v>
      </c>
      <c r="AC33" s="116">
        <f>IF(AB33=0,1,IF(AB33=1,0.99,IF(AB33=2,0.98,IF(AB33=3,0.97,IF(AB33=4,0.96,IF(AB33=5,0.95,IF(AB33=6,0.94)))))))</f>
        <v>0.94</v>
      </c>
      <c r="AD33" s="116">
        <f t="shared" si="11"/>
        <v>6.2475000000000005</v>
      </c>
      <c r="AE33" s="116">
        <f t="shared" si="12"/>
        <v>5.8726500000000001</v>
      </c>
      <c r="AF33" s="117">
        <f t="shared" si="13"/>
        <v>45</v>
      </c>
      <c r="AG33" s="105"/>
    </row>
    <row r="34" spans="1:33" s="16" customFormat="1">
      <c r="A34" s="114">
        <v>27</v>
      </c>
      <c r="B34" s="108" t="s">
        <v>1754</v>
      </c>
      <c r="C34" s="108" t="s">
        <v>383</v>
      </c>
      <c r="D34" s="109" t="s">
        <v>3115</v>
      </c>
      <c r="E34" s="115">
        <v>32</v>
      </c>
      <c r="F34" s="116">
        <v>11.03</v>
      </c>
      <c r="G34" s="117">
        <v>30</v>
      </c>
      <c r="H34" s="117" t="s">
        <v>3373</v>
      </c>
      <c r="I34" s="116">
        <v>7.43</v>
      </c>
      <c r="J34" s="117">
        <v>15</v>
      </c>
      <c r="K34" s="117" t="s">
        <v>3373</v>
      </c>
      <c r="L34" s="118">
        <f t="shared" si="0"/>
        <v>9.23</v>
      </c>
      <c r="M34" s="115">
        <f t="shared" si="1"/>
        <v>45</v>
      </c>
      <c r="N34" s="115">
        <f t="shared" si="2"/>
        <v>2</v>
      </c>
      <c r="O34" s="115">
        <f t="shared" si="3"/>
        <v>1</v>
      </c>
      <c r="P34" s="116">
        <v>8.1300000000000008</v>
      </c>
      <c r="Q34" s="117">
        <v>6</v>
      </c>
      <c r="R34" s="117" t="s">
        <v>3373</v>
      </c>
      <c r="S34" s="116">
        <v>6.94</v>
      </c>
      <c r="T34" s="117">
        <v>7</v>
      </c>
      <c r="U34" s="117" t="s">
        <v>3373</v>
      </c>
      <c r="V34" s="116">
        <f t="shared" si="4"/>
        <v>7.5350000000000001</v>
      </c>
      <c r="W34" s="117">
        <f t="shared" si="5"/>
        <v>13</v>
      </c>
      <c r="X34" s="117">
        <f t="shared" si="6"/>
        <v>2</v>
      </c>
      <c r="Y34" s="117">
        <f t="shared" si="7"/>
        <v>1</v>
      </c>
      <c r="Z34" s="117">
        <f t="shared" si="8"/>
        <v>4</v>
      </c>
      <c r="AA34" s="117">
        <f t="shared" si="9"/>
        <v>2</v>
      </c>
      <c r="AB34" s="117">
        <f t="shared" si="10"/>
        <v>6</v>
      </c>
      <c r="AC34" s="116">
        <f>IF(AB34=0,0.93,IF(AB34=1,0.92,IF(AB34=2,0.91,IF(AB34=3,0.9,IF(AB34=4,0.89,IF(AB34=5,0.88,IF(AB34=6,0.87)))))))</f>
        <v>0.87</v>
      </c>
      <c r="AD34" s="116">
        <f t="shared" si="11"/>
        <v>8.3825000000000003</v>
      </c>
      <c r="AE34" s="116">
        <f t="shared" si="12"/>
        <v>7.2927749999999998</v>
      </c>
      <c r="AF34" s="117">
        <f t="shared" si="13"/>
        <v>58</v>
      </c>
      <c r="AG34" s="105"/>
    </row>
    <row r="35" spans="1:33" s="16" customFormat="1">
      <c r="A35" s="107">
        <v>28</v>
      </c>
      <c r="B35" s="108" t="s">
        <v>2840</v>
      </c>
      <c r="C35" s="108" t="s">
        <v>3116</v>
      </c>
      <c r="D35" s="109" t="s">
        <v>3117</v>
      </c>
      <c r="E35" s="115">
        <v>32</v>
      </c>
      <c r="F35" s="116">
        <v>10.74</v>
      </c>
      <c r="G35" s="117">
        <v>30</v>
      </c>
      <c r="H35" s="117" t="s">
        <v>3372</v>
      </c>
      <c r="I35" s="116">
        <v>11.59</v>
      </c>
      <c r="J35" s="117">
        <v>30</v>
      </c>
      <c r="K35" s="117" t="s">
        <v>3373</v>
      </c>
      <c r="L35" s="118">
        <f t="shared" si="0"/>
        <v>11.164999999999999</v>
      </c>
      <c r="M35" s="115">
        <f t="shared" si="1"/>
        <v>60</v>
      </c>
      <c r="N35" s="115">
        <f t="shared" si="2"/>
        <v>1</v>
      </c>
      <c r="O35" s="115">
        <f t="shared" si="3"/>
        <v>0</v>
      </c>
      <c r="P35" s="116">
        <v>8.82</v>
      </c>
      <c r="Q35" s="117">
        <v>10</v>
      </c>
      <c r="R35" s="117" t="s">
        <v>3373</v>
      </c>
      <c r="S35" s="116">
        <v>11.26</v>
      </c>
      <c r="T35" s="117">
        <v>30</v>
      </c>
      <c r="U35" s="117" t="s">
        <v>3373</v>
      </c>
      <c r="V35" s="116">
        <f t="shared" si="4"/>
        <v>10.039999999999999</v>
      </c>
      <c r="W35" s="117">
        <f t="shared" si="5"/>
        <v>60</v>
      </c>
      <c r="X35" s="117">
        <f t="shared" si="6"/>
        <v>2</v>
      </c>
      <c r="Y35" s="117">
        <f t="shared" si="7"/>
        <v>1</v>
      </c>
      <c r="Z35" s="117">
        <f t="shared" si="8"/>
        <v>3</v>
      </c>
      <c r="AA35" s="117">
        <f t="shared" si="9"/>
        <v>1</v>
      </c>
      <c r="AB35" s="117">
        <f t="shared" si="10"/>
        <v>4</v>
      </c>
      <c r="AC35" s="116">
        <f>IF(AB35=0,0.86,IF(AB35=1,0.85,IF(AB35=2,0.84,IF(AB35=3,0.83,IF(AB35=4,0.82,IF(AB35=5,0.81,IF(AB35=6,0.8)))))))</f>
        <v>0.82</v>
      </c>
      <c r="AD35" s="116">
        <f t="shared" si="11"/>
        <v>10.602499999999999</v>
      </c>
      <c r="AE35" s="116">
        <f t="shared" si="12"/>
        <v>8.6940499999999989</v>
      </c>
      <c r="AF35" s="117">
        <f t="shared" si="13"/>
        <v>120</v>
      </c>
      <c r="AG35" s="105"/>
    </row>
    <row r="36" spans="1:33" s="16" customFormat="1">
      <c r="A36" s="107">
        <v>29</v>
      </c>
      <c r="B36" s="108" t="s">
        <v>1863</v>
      </c>
      <c r="C36" s="108" t="s">
        <v>2787</v>
      </c>
      <c r="D36" s="109" t="s">
        <v>3118</v>
      </c>
      <c r="E36" s="115">
        <v>32</v>
      </c>
      <c r="F36" s="116">
        <v>10.47</v>
      </c>
      <c r="G36" s="117">
        <v>30</v>
      </c>
      <c r="H36" s="117" t="s">
        <v>3373</v>
      </c>
      <c r="I36" s="116">
        <v>9.5299999999999994</v>
      </c>
      <c r="J36" s="117">
        <v>12</v>
      </c>
      <c r="K36" s="117" t="s">
        <v>3372</v>
      </c>
      <c r="L36" s="118">
        <f t="shared" si="0"/>
        <v>10</v>
      </c>
      <c r="M36" s="115">
        <f t="shared" si="1"/>
        <v>60</v>
      </c>
      <c r="N36" s="115">
        <f t="shared" si="2"/>
        <v>1</v>
      </c>
      <c r="O36" s="115">
        <f t="shared" si="3"/>
        <v>1</v>
      </c>
      <c r="P36" s="116">
        <v>9.81</v>
      </c>
      <c r="Q36" s="117">
        <v>17</v>
      </c>
      <c r="R36" s="117" t="s">
        <v>3373</v>
      </c>
      <c r="S36" s="116">
        <v>11.2</v>
      </c>
      <c r="T36" s="117">
        <v>30</v>
      </c>
      <c r="U36" s="117" t="s">
        <v>3372</v>
      </c>
      <c r="V36" s="116">
        <f t="shared" si="4"/>
        <v>10.504999999999999</v>
      </c>
      <c r="W36" s="117">
        <f t="shared" si="5"/>
        <v>60</v>
      </c>
      <c r="X36" s="117">
        <f t="shared" si="6"/>
        <v>1</v>
      </c>
      <c r="Y36" s="117">
        <f t="shared" si="7"/>
        <v>1</v>
      </c>
      <c r="Z36" s="117">
        <f t="shared" si="8"/>
        <v>2</v>
      </c>
      <c r="AA36" s="117">
        <f t="shared" si="9"/>
        <v>2</v>
      </c>
      <c r="AB36" s="117">
        <f t="shared" si="10"/>
        <v>4</v>
      </c>
      <c r="AC36" s="116">
        <f>IF(AB36=0,0.93,IF(AB36=1,0.92,IF(AB36=2,0.91,IF(AB36=3,0.9,IF(AB36=4,0.89,IF(AB36=5,0.88,IF(AB36=6,0.87)))))))</f>
        <v>0.89</v>
      </c>
      <c r="AD36" s="116">
        <f t="shared" si="11"/>
        <v>10.2525</v>
      </c>
      <c r="AE36" s="116">
        <f t="shared" si="12"/>
        <v>9.1247249999999998</v>
      </c>
      <c r="AF36" s="117">
        <f t="shared" si="13"/>
        <v>120</v>
      </c>
      <c r="AG36" s="105"/>
    </row>
    <row r="37" spans="1:33" s="16" customFormat="1">
      <c r="A37" s="114">
        <v>30</v>
      </c>
      <c r="B37" s="108" t="s">
        <v>3119</v>
      </c>
      <c r="C37" s="108" t="s">
        <v>3120</v>
      </c>
      <c r="D37" s="109" t="s">
        <v>3121</v>
      </c>
      <c r="E37" s="115">
        <v>32</v>
      </c>
      <c r="F37" s="116">
        <v>10</v>
      </c>
      <c r="G37" s="117">
        <v>30</v>
      </c>
      <c r="H37" s="117" t="s">
        <v>3372</v>
      </c>
      <c r="I37" s="116">
        <v>7.12</v>
      </c>
      <c r="J37" s="117">
        <v>13</v>
      </c>
      <c r="K37" s="117" t="s">
        <v>3373</v>
      </c>
      <c r="L37" s="118">
        <f t="shared" si="0"/>
        <v>8.56</v>
      </c>
      <c r="M37" s="115">
        <f t="shared" si="1"/>
        <v>43</v>
      </c>
      <c r="N37" s="115">
        <f t="shared" si="2"/>
        <v>1</v>
      </c>
      <c r="O37" s="115">
        <f t="shared" si="3"/>
        <v>1</v>
      </c>
      <c r="P37" s="116">
        <v>10.039999999999999</v>
      </c>
      <c r="Q37" s="117">
        <v>30</v>
      </c>
      <c r="R37" s="117" t="s">
        <v>3373</v>
      </c>
      <c r="S37" s="116">
        <v>11.06</v>
      </c>
      <c r="T37" s="117">
        <v>30</v>
      </c>
      <c r="U37" s="117" t="s">
        <v>3372</v>
      </c>
      <c r="V37" s="116">
        <f t="shared" si="4"/>
        <v>10.55</v>
      </c>
      <c r="W37" s="117">
        <f t="shared" si="5"/>
        <v>60</v>
      </c>
      <c r="X37" s="117">
        <f t="shared" si="6"/>
        <v>1</v>
      </c>
      <c r="Y37" s="117">
        <f t="shared" si="7"/>
        <v>0</v>
      </c>
      <c r="Z37" s="117">
        <f t="shared" si="8"/>
        <v>2</v>
      </c>
      <c r="AA37" s="117">
        <f t="shared" si="9"/>
        <v>1</v>
      </c>
      <c r="AB37" s="117">
        <f t="shared" si="10"/>
        <v>3</v>
      </c>
      <c r="AC37" s="116">
        <f>IF(AB37=0,0.86,IF(AB37=1,0.85,IF(AB37=2,0.84,IF(AB37=3,0.83,IF(AB37=4,0.82,IF(AB37=5,0.81,IF(AB37=6,0.8)))))))</f>
        <v>0.83</v>
      </c>
      <c r="AD37" s="116">
        <f t="shared" si="11"/>
        <v>9.5549999999999997</v>
      </c>
      <c r="AE37" s="116">
        <f t="shared" si="12"/>
        <v>7.9306499999999991</v>
      </c>
      <c r="AF37" s="117">
        <f t="shared" si="13"/>
        <v>103</v>
      </c>
      <c r="AG37" s="105"/>
    </row>
    <row r="38" spans="1:33" s="16" customFormat="1">
      <c r="A38" s="114">
        <v>31</v>
      </c>
      <c r="B38" s="108" t="s">
        <v>3122</v>
      </c>
      <c r="C38" s="108" t="s">
        <v>3123</v>
      </c>
      <c r="D38" s="109" t="s">
        <v>3124</v>
      </c>
      <c r="E38" s="115">
        <v>32</v>
      </c>
      <c r="F38" s="116">
        <v>8.99</v>
      </c>
      <c r="G38" s="117">
        <v>23</v>
      </c>
      <c r="H38" s="117" t="s">
        <v>3372</v>
      </c>
      <c r="I38" s="116">
        <v>6.38</v>
      </c>
      <c r="J38" s="117">
        <v>13</v>
      </c>
      <c r="K38" s="117" t="s">
        <v>3373</v>
      </c>
      <c r="L38" s="118">
        <f t="shared" si="0"/>
        <v>7.6850000000000005</v>
      </c>
      <c r="M38" s="115">
        <f t="shared" si="1"/>
        <v>36</v>
      </c>
      <c r="N38" s="115">
        <f t="shared" si="2"/>
        <v>1</v>
      </c>
      <c r="O38" s="115">
        <f t="shared" si="3"/>
        <v>1</v>
      </c>
      <c r="P38" s="116" t="s">
        <v>3509</v>
      </c>
      <c r="Q38" s="117" t="s">
        <v>3509</v>
      </c>
      <c r="R38" s="117" t="s">
        <v>3509</v>
      </c>
      <c r="S38" s="116">
        <v>4.5599999999999996</v>
      </c>
      <c r="T38" s="117">
        <v>6</v>
      </c>
      <c r="U38" s="117" t="s">
        <v>3373</v>
      </c>
      <c r="V38" s="116" t="e">
        <f t="shared" si="4"/>
        <v>#VALUE!</v>
      </c>
      <c r="W38" s="117" t="e">
        <f t="shared" si="5"/>
        <v>#VALUE!</v>
      </c>
      <c r="X38" s="117">
        <f t="shared" si="6"/>
        <v>2</v>
      </c>
      <c r="Y38" s="117">
        <f t="shared" si="7"/>
        <v>1</v>
      </c>
      <c r="Z38" s="117">
        <f t="shared" si="8"/>
        <v>3</v>
      </c>
      <c r="AA38" s="117">
        <f t="shared" si="9"/>
        <v>2</v>
      </c>
      <c r="AB38" s="117">
        <f t="shared" si="10"/>
        <v>5</v>
      </c>
      <c r="AC38" s="116">
        <f>IF(AB38=0,0.86,IF(AB38=1,0.85,IF(AB38=2,0.84,IF(AB38=3,0.83,IF(AB38=4,0.82,IF(AB38=5,0.81,IF(AB38=6,0.8)))))))</f>
        <v>0.81</v>
      </c>
      <c r="AD38" s="116" t="e">
        <f t="shared" si="11"/>
        <v>#VALUE!</v>
      </c>
      <c r="AE38" s="116" t="e">
        <f t="shared" si="12"/>
        <v>#VALUE!</v>
      </c>
      <c r="AF38" s="117" t="e">
        <f t="shared" si="13"/>
        <v>#VALUE!</v>
      </c>
      <c r="AG38" s="105"/>
    </row>
    <row r="39" spans="1:33" s="16" customFormat="1">
      <c r="A39" s="107">
        <v>32</v>
      </c>
      <c r="B39" s="108" t="s">
        <v>1595</v>
      </c>
      <c r="C39" s="108" t="s">
        <v>3125</v>
      </c>
      <c r="D39" s="109" t="s">
        <v>3126</v>
      </c>
      <c r="E39" s="115">
        <v>32</v>
      </c>
      <c r="F39" s="116">
        <v>8.61</v>
      </c>
      <c r="G39" s="117">
        <v>17</v>
      </c>
      <c r="H39" s="117" t="s">
        <v>3372</v>
      </c>
      <c r="I39" s="116">
        <v>11.39</v>
      </c>
      <c r="J39" s="117">
        <v>30</v>
      </c>
      <c r="K39" s="117" t="s">
        <v>3372</v>
      </c>
      <c r="L39" s="118">
        <f t="shared" ref="L39:L70" si="14">(F39+I39)/2</f>
        <v>10</v>
      </c>
      <c r="M39" s="115">
        <f t="shared" ref="M39:M70" si="15">IF(L39&gt;=10,60,G39+J39)</f>
        <v>60</v>
      </c>
      <c r="N39" s="115">
        <f t="shared" ref="N39:N70" si="16">IF(H39="ACC",0,1)+IF(K39="ACC",0,1)</f>
        <v>0</v>
      </c>
      <c r="O39" s="115">
        <f t="shared" ref="O39:O70" si="17">IF(F39&lt;10,1,(IF(I39&lt;10,1,0)))</f>
        <v>1</v>
      </c>
      <c r="P39" s="116">
        <v>9.64</v>
      </c>
      <c r="Q39" s="117">
        <v>9</v>
      </c>
      <c r="R39" s="117" t="s">
        <v>3373</v>
      </c>
      <c r="S39" s="116">
        <v>11.09</v>
      </c>
      <c r="T39" s="117">
        <v>30</v>
      </c>
      <c r="U39" s="117" t="s">
        <v>3372</v>
      </c>
      <c r="V39" s="116">
        <f t="shared" ref="V39:V70" si="18">(P39+S39)/2</f>
        <v>10.365</v>
      </c>
      <c r="W39" s="117">
        <f t="shared" ref="W39:W70" si="19">IF(V39&gt;=10,60,Q39+T39)</f>
        <v>60</v>
      </c>
      <c r="X39" s="117">
        <f t="shared" ref="X39:X70" si="20">IF(R39="ACC",0,1)+IF(U39="ACC",0,1)</f>
        <v>1</v>
      </c>
      <c r="Y39" s="117">
        <f t="shared" ref="Y39:Y70" si="21">IF(P39&lt;10,1,(IF(S39&lt;10,1,0)))</f>
        <v>1</v>
      </c>
      <c r="Z39" s="117">
        <f t="shared" ref="Z39:Z70" si="22">N39+X39</f>
        <v>1</v>
      </c>
      <c r="AA39" s="117">
        <f t="shared" ref="AA39:AA70" si="23">O39+Y39</f>
        <v>2</v>
      </c>
      <c r="AB39" s="117">
        <f t="shared" ref="AB39:AB70" si="24">Z39+AA39</f>
        <v>3</v>
      </c>
      <c r="AC39" s="116">
        <f>IF(AB39=0,0.93,IF(AB39=1,0.92,IF(AB39=2,0.91,IF(AB39=3,0.9,IF(AB39=4,0.89,IF(AB39=5,0.88,IF(AB39=6,0.87)))))))</f>
        <v>0.9</v>
      </c>
      <c r="AD39" s="116">
        <f t="shared" ref="AD39:AD70" si="25">AVERAGE(L39,V39)</f>
        <v>10.182500000000001</v>
      </c>
      <c r="AE39" s="116">
        <f t="shared" ref="AE39:AE70" si="26">AC39*AD39</f>
        <v>9.1642500000000009</v>
      </c>
      <c r="AF39" s="117">
        <f t="shared" ref="AF39:AF70" si="27">M39+W39</f>
        <v>120</v>
      </c>
      <c r="AG39" s="105"/>
    </row>
    <row r="40" spans="1:33" s="16" customFormat="1">
      <c r="A40" s="114">
        <v>33</v>
      </c>
      <c r="B40" s="108" t="s">
        <v>3127</v>
      </c>
      <c r="C40" s="108" t="s">
        <v>878</v>
      </c>
      <c r="D40" s="109" t="s">
        <v>3128</v>
      </c>
      <c r="E40" s="115">
        <v>32</v>
      </c>
      <c r="F40" s="116">
        <v>10</v>
      </c>
      <c r="G40" s="117">
        <v>30</v>
      </c>
      <c r="H40" s="117" t="s">
        <v>3373</v>
      </c>
      <c r="I40" s="116">
        <v>10</v>
      </c>
      <c r="J40" s="117">
        <v>30</v>
      </c>
      <c r="K40" s="117" t="s">
        <v>3373</v>
      </c>
      <c r="L40" s="118">
        <f t="shared" si="14"/>
        <v>10</v>
      </c>
      <c r="M40" s="115">
        <f t="shared" si="15"/>
        <v>60</v>
      </c>
      <c r="N40" s="115">
        <f t="shared" si="16"/>
        <v>2</v>
      </c>
      <c r="O40" s="115">
        <f t="shared" si="17"/>
        <v>0</v>
      </c>
      <c r="P40" s="116">
        <v>9.82</v>
      </c>
      <c r="Q40" s="117">
        <v>11</v>
      </c>
      <c r="R40" s="117" t="s">
        <v>3373</v>
      </c>
      <c r="S40" s="116">
        <v>10.18</v>
      </c>
      <c r="T40" s="117">
        <v>30</v>
      </c>
      <c r="U40" s="117" t="s">
        <v>3372</v>
      </c>
      <c r="V40" s="116">
        <f t="shared" si="18"/>
        <v>10</v>
      </c>
      <c r="W40" s="117">
        <f t="shared" si="19"/>
        <v>60</v>
      </c>
      <c r="X40" s="117">
        <f t="shared" si="20"/>
        <v>1</v>
      </c>
      <c r="Y40" s="117">
        <f t="shared" si="21"/>
        <v>1</v>
      </c>
      <c r="Z40" s="117">
        <f t="shared" si="22"/>
        <v>3</v>
      </c>
      <c r="AA40" s="117">
        <f t="shared" si="23"/>
        <v>1</v>
      </c>
      <c r="AB40" s="117">
        <f t="shared" si="24"/>
        <v>4</v>
      </c>
      <c r="AC40" s="116">
        <f>IF(AB40=0,0.93,IF(AB40=1,0.92,IF(AB40=2,0.91,IF(AB40=3,0.9,IF(AB40=4,0.89,IF(AB40=5,0.88,IF(AB40=6,0.87)))))))</f>
        <v>0.89</v>
      </c>
      <c r="AD40" s="116">
        <f t="shared" si="25"/>
        <v>10</v>
      </c>
      <c r="AE40" s="116">
        <f t="shared" si="26"/>
        <v>8.9</v>
      </c>
      <c r="AF40" s="117">
        <f t="shared" si="27"/>
        <v>120</v>
      </c>
      <c r="AG40" s="105"/>
    </row>
    <row r="41" spans="1:33" s="16" customFormat="1">
      <c r="A41" s="114">
        <v>34</v>
      </c>
      <c r="B41" s="108" t="s">
        <v>3129</v>
      </c>
      <c r="C41" s="108" t="s">
        <v>3130</v>
      </c>
      <c r="D41" s="109" t="s">
        <v>3131</v>
      </c>
      <c r="E41" s="115">
        <v>32</v>
      </c>
      <c r="F41" s="116">
        <v>9.9</v>
      </c>
      <c r="G41" s="117">
        <v>20</v>
      </c>
      <c r="H41" s="117" t="s">
        <v>3373</v>
      </c>
      <c r="I41" s="116">
        <v>10.1</v>
      </c>
      <c r="J41" s="117">
        <v>30</v>
      </c>
      <c r="K41" s="117" t="s">
        <v>3373</v>
      </c>
      <c r="L41" s="118">
        <f t="shared" si="14"/>
        <v>10</v>
      </c>
      <c r="M41" s="115">
        <f t="shared" si="15"/>
        <v>60</v>
      </c>
      <c r="N41" s="115">
        <f t="shared" si="16"/>
        <v>2</v>
      </c>
      <c r="O41" s="115">
        <f t="shared" si="17"/>
        <v>1</v>
      </c>
      <c r="P41" s="116">
        <v>9.98</v>
      </c>
      <c r="Q41" s="117">
        <v>17</v>
      </c>
      <c r="R41" s="117" t="s">
        <v>3373</v>
      </c>
      <c r="S41" s="116">
        <v>10.02</v>
      </c>
      <c r="T41" s="117">
        <v>30</v>
      </c>
      <c r="U41" s="117" t="s">
        <v>3373</v>
      </c>
      <c r="V41" s="116">
        <f t="shared" si="18"/>
        <v>10</v>
      </c>
      <c r="W41" s="117">
        <f t="shared" si="19"/>
        <v>60</v>
      </c>
      <c r="X41" s="117">
        <f t="shared" si="20"/>
        <v>2</v>
      </c>
      <c r="Y41" s="117">
        <f t="shared" si="21"/>
        <v>1</v>
      </c>
      <c r="Z41" s="117">
        <f t="shared" si="22"/>
        <v>4</v>
      </c>
      <c r="AA41" s="117">
        <f t="shared" si="23"/>
        <v>2</v>
      </c>
      <c r="AB41" s="117">
        <f t="shared" si="24"/>
        <v>6</v>
      </c>
      <c r="AC41" s="116">
        <f>IF(AB41=0,0.93,IF(AB41=1,0.92,IF(AB41=2,0.91,IF(AB41=3,0.9,IF(AB41=4,0.89,IF(AB41=5,0.88,IF(AB41=6,0.87)))))))</f>
        <v>0.87</v>
      </c>
      <c r="AD41" s="116">
        <f t="shared" si="25"/>
        <v>10</v>
      </c>
      <c r="AE41" s="116">
        <f t="shared" si="26"/>
        <v>8.6999999999999993</v>
      </c>
      <c r="AF41" s="117">
        <f t="shared" si="27"/>
        <v>120</v>
      </c>
      <c r="AG41" s="105"/>
    </row>
    <row r="42" spans="1:33" s="16" customFormat="1">
      <c r="A42" s="107">
        <v>35</v>
      </c>
      <c r="B42" s="108" t="s">
        <v>2241</v>
      </c>
      <c r="C42" s="108" t="s">
        <v>3132</v>
      </c>
      <c r="D42" s="109" t="s">
        <v>3133</v>
      </c>
      <c r="E42" s="115">
        <v>32</v>
      </c>
      <c r="F42" s="116">
        <v>9.83</v>
      </c>
      <c r="G42" s="117">
        <v>21</v>
      </c>
      <c r="H42" s="117" t="s">
        <v>3373</v>
      </c>
      <c r="I42" s="116">
        <v>10.17</v>
      </c>
      <c r="J42" s="117">
        <v>24</v>
      </c>
      <c r="K42" s="117" t="s">
        <v>3373</v>
      </c>
      <c r="L42" s="118">
        <f t="shared" si="14"/>
        <v>10</v>
      </c>
      <c r="M42" s="115">
        <f t="shared" si="15"/>
        <v>60</v>
      </c>
      <c r="N42" s="115">
        <f t="shared" si="16"/>
        <v>2</v>
      </c>
      <c r="O42" s="115">
        <f t="shared" si="17"/>
        <v>1</v>
      </c>
      <c r="P42" s="116">
        <v>8.7100000000000009</v>
      </c>
      <c r="Q42" s="117">
        <v>15</v>
      </c>
      <c r="R42" s="117" t="s">
        <v>3373</v>
      </c>
      <c r="S42" s="116">
        <v>9.69</v>
      </c>
      <c r="T42" s="117">
        <v>12</v>
      </c>
      <c r="U42" s="117" t="s">
        <v>3373</v>
      </c>
      <c r="V42" s="116">
        <f t="shared" si="18"/>
        <v>9.1999999999999993</v>
      </c>
      <c r="W42" s="117">
        <f t="shared" si="19"/>
        <v>27</v>
      </c>
      <c r="X42" s="117">
        <f t="shared" si="20"/>
        <v>2</v>
      </c>
      <c r="Y42" s="117">
        <f t="shared" si="21"/>
        <v>1</v>
      </c>
      <c r="Z42" s="117">
        <f t="shared" si="22"/>
        <v>4</v>
      </c>
      <c r="AA42" s="117">
        <f t="shared" si="23"/>
        <v>2</v>
      </c>
      <c r="AB42" s="117">
        <f t="shared" si="24"/>
        <v>6</v>
      </c>
      <c r="AC42" s="116">
        <f>IF(AB42=0,1,IF(AB42=1,0.99,IF(AB42=2,0.98,IF(AB42=3,0.97,IF(AB42=4,0.96,IF(AB42=5,0.95,IF(AB42=6,0.94)))))))</f>
        <v>0.94</v>
      </c>
      <c r="AD42" s="116">
        <f t="shared" si="25"/>
        <v>9.6</v>
      </c>
      <c r="AE42" s="116">
        <f t="shared" si="26"/>
        <v>9.0239999999999991</v>
      </c>
      <c r="AF42" s="117">
        <f t="shared" si="27"/>
        <v>87</v>
      </c>
      <c r="AG42" s="105"/>
    </row>
    <row r="43" spans="1:33" s="16" customFormat="1">
      <c r="A43" s="107">
        <v>36</v>
      </c>
      <c r="B43" s="108" t="s">
        <v>3134</v>
      </c>
      <c r="C43" s="108" t="s">
        <v>3135</v>
      </c>
      <c r="D43" s="109" t="s">
        <v>3136</v>
      </c>
      <c r="E43" s="115">
        <v>32</v>
      </c>
      <c r="F43" s="116">
        <v>7.47</v>
      </c>
      <c r="G43" s="117">
        <v>18</v>
      </c>
      <c r="H43" s="117" t="s">
        <v>3510</v>
      </c>
      <c r="I43" s="116">
        <v>7.37</v>
      </c>
      <c r="J43" s="117">
        <v>17</v>
      </c>
      <c r="K43" s="117" t="s">
        <v>3372</v>
      </c>
      <c r="L43" s="118">
        <f t="shared" si="14"/>
        <v>7.42</v>
      </c>
      <c r="M43" s="115">
        <f t="shared" si="15"/>
        <v>35</v>
      </c>
      <c r="N43" s="115">
        <f t="shared" si="16"/>
        <v>1</v>
      </c>
      <c r="O43" s="115">
        <f t="shared" si="17"/>
        <v>1</v>
      </c>
      <c r="P43" s="116">
        <v>10.4</v>
      </c>
      <c r="Q43" s="117">
        <v>30</v>
      </c>
      <c r="R43" s="117" t="s">
        <v>3373</v>
      </c>
      <c r="S43" s="116">
        <v>2.88</v>
      </c>
      <c r="T43" s="117">
        <v>5</v>
      </c>
      <c r="U43" s="117" t="s">
        <v>3373</v>
      </c>
      <c r="V43" s="116">
        <f t="shared" si="18"/>
        <v>6.6400000000000006</v>
      </c>
      <c r="W43" s="117">
        <f t="shared" si="19"/>
        <v>35</v>
      </c>
      <c r="X43" s="117">
        <f t="shared" si="20"/>
        <v>2</v>
      </c>
      <c r="Y43" s="117">
        <f t="shared" si="21"/>
        <v>1</v>
      </c>
      <c r="Z43" s="117">
        <f t="shared" si="22"/>
        <v>3</v>
      </c>
      <c r="AA43" s="117">
        <f t="shared" si="23"/>
        <v>2</v>
      </c>
      <c r="AB43" s="117">
        <f t="shared" si="24"/>
        <v>5</v>
      </c>
      <c r="AC43" s="116">
        <f>IF(AB43=0,0.79,IF(AB43=1,0.78,IF(AB43=2,0.77,IF(AB43=3,0.76,IF(AB43=4,0.75,IF(AB43=5,74,IF(AB43=6,0.73)))))))</f>
        <v>74</v>
      </c>
      <c r="AD43" s="116">
        <f t="shared" si="25"/>
        <v>7.03</v>
      </c>
      <c r="AE43" s="116">
        <f t="shared" si="26"/>
        <v>520.22</v>
      </c>
      <c r="AF43" s="117">
        <f t="shared" si="27"/>
        <v>70</v>
      </c>
      <c r="AG43" s="105"/>
    </row>
    <row r="44" spans="1:33" s="16" customFormat="1">
      <c r="A44" s="114">
        <v>37</v>
      </c>
      <c r="B44" s="108" t="s">
        <v>2274</v>
      </c>
      <c r="C44" s="108" t="s">
        <v>3137</v>
      </c>
      <c r="D44" s="109" t="s">
        <v>3138</v>
      </c>
      <c r="E44" s="115">
        <v>32</v>
      </c>
      <c r="F44" s="116">
        <v>14.34</v>
      </c>
      <c r="G44" s="117">
        <v>30</v>
      </c>
      <c r="H44" s="117" t="s">
        <v>3372</v>
      </c>
      <c r="I44" s="116">
        <v>11</v>
      </c>
      <c r="J44" s="117">
        <v>30</v>
      </c>
      <c r="K44" s="117" t="s">
        <v>3372</v>
      </c>
      <c r="L44" s="118">
        <f t="shared" si="14"/>
        <v>12.67</v>
      </c>
      <c r="M44" s="115">
        <f t="shared" si="15"/>
        <v>60</v>
      </c>
      <c r="N44" s="115">
        <f t="shared" si="16"/>
        <v>0</v>
      </c>
      <c r="O44" s="115">
        <f t="shared" si="17"/>
        <v>0</v>
      </c>
      <c r="P44" s="116">
        <v>14.4</v>
      </c>
      <c r="Q44" s="117">
        <v>30</v>
      </c>
      <c r="R44" s="117" t="s">
        <v>3372</v>
      </c>
      <c r="S44" s="116">
        <v>16.61</v>
      </c>
      <c r="T44" s="117">
        <v>30</v>
      </c>
      <c r="U44" s="117" t="s">
        <v>3372</v>
      </c>
      <c r="V44" s="116">
        <f t="shared" si="18"/>
        <v>15.504999999999999</v>
      </c>
      <c r="W44" s="117">
        <f t="shared" si="19"/>
        <v>60</v>
      </c>
      <c r="X44" s="117">
        <f t="shared" si="20"/>
        <v>0</v>
      </c>
      <c r="Y44" s="117">
        <f t="shared" si="21"/>
        <v>0</v>
      </c>
      <c r="Z44" s="117">
        <f t="shared" si="22"/>
        <v>0</v>
      </c>
      <c r="AA44" s="117">
        <f t="shared" si="23"/>
        <v>0</v>
      </c>
      <c r="AB44" s="117">
        <f t="shared" si="24"/>
        <v>0</v>
      </c>
      <c r="AC44" s="116">
        <f>IF(AB44=0,1,IF(AB44=1,0.99,IF(AB44=2,0.98,IF(AB44=3,0.97,IF(AB44=4,0.96,IF(AB44=5,0.95,IF(AB44=6,0.94)))))))</f>
        <v>1</v>
      </c>
      <c r="AD44" s="116">
        <f t="shared" si="25"/>
        <v>14.087499999999999</v>
      </c>
      <c r="AE44" s="116">
        <f t="shared" si="26"/>
        <v>14.087499999999999</v>
      </c>
      <c r="AF44" s="117">
        <f t="shared" si="27"/>
        <v>120</v>
      </c>
      <c r="AG44" s="105"/>
    </row>
    <row r="45" spans="1:33" s="16" customFormat="1">
      <c r="A45" s="114">
        <v>38</v>
      </c>
      <c r="B45" s="108" t="s">
        <v>3139</v>
      </c>
      <c r="C45" s="108" t="s">
        <v>574</v>
      </c>
      <c r="D45" s="109" t="s">
        <v>3140</v>
      </c>
      <c r="E45" s="115">
        <v>32</v>
      </c>
      <c r="F45" s="116">
        <v>11.16</v>
      </c>
      <c r="G45" s="117">
        <v>30</v>
      </c>
      <c r="H45" s="117" t="s">
        <v>3372</v>
      </c>
      <c r="I45" s="116">
        <v>11.27</v>
      </c>
      <c r="J45" s="117">
        <v>30</v>
      </c>
      <c r="K45" s="117" t="s">
        <v>3373</v>
      </c>
      <c r="L45" s="118">
        <f t="shared" si="14"/>
        <v>11.215</v>
      </c>
      <c r="M45" s="115">
        <f t="shared" si="15"/>
        <v>60</v>
      </c>
      <c r="N45" s="115">
        <f t="shared" si="16"/>
        <v>1</v>
      </c>
      <c r="O45" s="115">
        <f t="shared" si="17"/>
        <v>0</v>
      </c>
      <c r="P45" s="116">
        <v>10.71</v>
      </c>
      <c r="Q45" s="117">
        <v>30</v>
      </c>
      <c r="R45" s="117" t="s">
        <v>3373</v>
      </c>
      <c r="S45" s="116">
        <v>10.46</v>
      </c>
      <c r="T45" s="117">
        <v>30</v>
      </c>
      <c r="U45" s="117" t="s">
        <v>3372</v>
      </c>
      <c r="V45" s="116">
        <f t="shared" si="18"/>
        <v>10.585000000000001</v>
      </c>
      <c r="W45" s="117">
        <f t="shared" si="19"/>
        <v>60</v>
      </c>
      <c r="X45" s="117">
        <f t="shared" si="20"/>
        <v>1</v>
      </c>
      <c r="Y45" s="117">
        <f t="shared" si="21"/>
        <v>0</v>
      </c>
      <c r="Z45" s="117">
        <f t="shared" si="22"/>
        <v>2</v>
      </c>
      <c r="AA45" s="117">
        <f t="shared" si="23"/>
        <v>0</v>
      </c>
      <c r="AB45" s="117">
        <f t="shared" si="24"/>
        <v>2</v>
      </c>
      <c r="AC45" s="116">
        <f>IF(AB45=0,1,IF(AB45=1,0.99,IF(AB45=2,0.98,IF(AB45=3,0.97,IF(AB45=4,0.96,IF(AB45=5,0.95,IF(AB45=6,0.94)))))))</f>
        <v>0.98</v>
      </c>
      <c r="AD45" s="116">
        <f t="shared" si="25"/>
        <v>10.9</v>
      </c>
      <c r="AE45" s="116">
        <f t="shared" si="26"/>
        <v>10.682</v>
      </c>
      <c r="AF45" s="117">
        <f t="shared" si="27"/>
        <v>120</v>
      </c>
      <c r="AG45" s="105"/>
    </row>
    <row r="46" spans="1:33" s="16" customFormat="1">
      <c r="A46" s="107">
        <v>39</v>
      </c>
      <c r="B46" s="108" t="s">
        <v>3141</v>
      </c>
      <c r="C46" s="108" t="s">
        <v>3142</v>
      </c>
      <c r="D46" s="109" t="s">
        <v>3143</v>
      </c>
      <c r="E46" s="115">
        <v>32</v>
      </c>
      <c r="F46" s="116">
        <v>7.75</v>
      </c>
      <c r="G46" s="117">
        <v>19</v>
      </c>
      <c r="H46" s="117" t="s">
        <v>3372</v>
      </c>
      <c r="I46" s="116">
        <v>5.65</v>
      </c>
      <c r="J46" s="117">
        <v>12</v>
      </c>
      <c r="K46" s="117" t="s">
        <v>3372</v>
      </c>
      <c r="L46" s="118">
        <f t="shared" si="14"/>
        <v>6.7</v>
      </c>
      <c r="M46" s="115">
        <f t="shared" si="15"/>
        <v>31</v>
      </c>
      <c r="N46" s="115">
        <f t="shared" si="16"/>
        <v>0</v>
      </c>
      <c r="O46" s="115">
        <f t="shared" si="17"/>
        <v>1</v>
      </c>
      <c r="P46" s="116">
        <v>4.83</v>
      </c>
      <c r="Q46" s="117">
        <v>5</v>
      </c>
      <c r="R46" s="117" t="s">
        <v>3373</v>
      </c>
      <c r="S46" s="116">
        <v>0.71</v>
      </c>
      <c r="T46" s="117">
        <v>0</v>
      </c>
      <c r="U46" s="117" t="s">
        <v>3373</v>
      </c>
      <c r="V46" s="116">
        <f t="shared" si="18"/>
        <v>2.77</v>
      </c>
      <c r="W46" s="117">
        <f t="shared" si="19"/>
        <v>5</v>
      </c>
      <c r="X46" s="117">
        <f t="shared" si="20"/>
        <v>2</v>
      </c>
      <c r="Y46" s="117">
        <f t="shared" si="21"/>
        <v>1</v>
      </c>
      <c r="Z46" s="117">
        <f t="shared" si="22"/>
        <v>2</v>
      </c>
      <c r="AA46" s="117">
        <f t="shared" si="23"/>
        <v>2</v>
      </c>
      <c r="AB46" s="117">
        <f t="shared" si="24"/>
        <v>4</v>
      </c>
      <c r="AC46" s="116">
        <f>IF(AB46=0,0.79,IF(AB46=1,0.78,IF(AB46=2,0.77,IF(AB46=3,0.76,IF(AB46=4,0.75,IF(AB46=5,74,IF(AB46=6,0.73)))))))</f>
        <v>0.75</v>
      </c>
      <c r="AD46" s="116">
        <f t="shared" si="25"/>
        <v>4.7350000000000003</v>
      </c>
      <c r="AE46" s="116">
        <f t="shared" si="26"/>
        <v>3.5512500000000005</v>
      </c>
      <c r="AF46" s="117">
        <f t="shared" si="27"/>
        <v>36</v>
      </c>
      <c r="AG46" s="105"/>
    </row>
    <row r="47" spans="1:33" s="16" customFormat="1">
      <c r="A47" s="114">
        <v>40</v>
      </c>
      <c r="B47" s="119" t="s">
        <v>2680</v>
      </c>
      <c r="C47" s="119" t="s">
        <v>3144</v>
      </c>
      <c r="D47" s="120" t="s">
        <v>3145</v>
      </c>
      <c r="E47" s="115">
        <v>32</v>
      </c>
      <c r="F47" s="116">
        <v>8.5500000000000007</v>
      </c>
      <c r="G47" s="117">
        <v>18</v>
      </c>
      <c r="H47" s="117" t="s">
        <v>3373</v>
      </c>
      <c r="I47" s="116">
        <v>5.67</v>
      </c>
      <c r="J47" s="117">
        <v>13</v>
      </c>
      <c r="K47" s="117" t="s">
        <v>3372</v>
      </c>
      <c r="L47" s="118">
        <f t="shared" si="14"/>
        <v>7.11</v>
      </c>
      <c r="M47" s="115">
        <f t="shared" si="15"/>
        <v>31</v>
      </c>
      <c r="N47" s="115">
        <f t="shared" si="16"/>
        <v>1</v>
      </c>
      <c r="O47" s="115">
        <f t="shared" si="17"/>
        <v>1</v>
      </c>
      <c r="P47" s="116">
        <v>9.67</v>
      </c>
      <c r="Q47" s="117">
        <v>15</v>
      </c>
      <c r="R47" s="117" t="s">
        <v>3373</v>
      </c>
      <c r="S47" s="116">
        <v>3.61</v>
      </c>
      <c r="T47" s="117">
        <v>0</v>
      </c>
      <c r="U47" s="117" t="s">
        <v>3373</v>
      </c>
      <c r="V47" s="116">
        <f t="shared" si="18"/>
        <v>6.64</v>
      </c>
      <c r="W47" s="117">
        <f t="shared" si="19"/>
        <v>15</v>
      </c>
      <c r="X47" s="117">
        <f t="shared" si="20"/>
        <v>2</v>
      </c>
      <c r="Y47" s="117">
        <f t="shared" si="21"/>
        <v>1</v>
      </c>
      <c r="Z47" s="117">
        <f t="shared" si="22"/>
        <v>3</v>
      </c>
      <c r="AA47" s="117">
        <f t="shared" si="23"/>
        <v>2</v>
      </c>
      <c r="AB47" s="117">
        <f t="shared" si="24"/>
        <v>5</v>
      </c>
      <c r="AC47" s="116">
        <f>IF(AB47=0,0.93,IF(AB47=1,0.92,IF(AB47=2,0.91,IF(AB47=3,0.9,IF(AB47=4,0.89,IF(AB47=5,0.88,IF(AB47=6,0.87)))))))</f>
        <v>0.88</v>
      </c>
      <c r="AD47" s="116">
        <f t="shared" si="25"/>
        <v>6.875</v>
      </c>
      <c r="AE47" s="116">
        <f t="shared" si="26"/>
        <v>6.05</v>
      </c>
      <c r="AF47" s="117">
        <f t="shared" si="27"/>
        <v>46</v>
      </c>
      <c r="AG47" s="105"/>
    </row>
    <row r="48" spans="1:33" s="16" customFormat="1">
      <c r="A48" s="114">
        <v>41</v>
      </c>
      <c r="B48" s="119" t="s">
        <v>506</v>
      </c>
      <c r="C48" s="119" t="s">
        <v>3146</v>
      </c>
      <c r="D48" s="120" t="s">
        <v>3147</v>
      </c>
      <c r="E48" s="115">
        <v>32</v>
      </c>
      <c r="F48" s="116">
        <v>10.16</v>
      </c>
      <c r="G48" s="117">
        <v>30</v>
      </c>
      <c r="H48" s="117" t="s">
        <v>3372</v>
      </c>
      <c r="I48" s="116">
        <v>10.59</v>
      </c>
      <c r="J48" s="117">
        <v>30</v>
      </c>
      <c r="K48" s="117" t="s">
        <v>3372</v>
      </c>
      <c r="L48" s="118">
        <f t="shared" si="14"/>
        <v>10.375</v>
      </c>
      <c r="M48" s="115">
        <f t="shared" si="15"/>
        <v>60</v>
      </c>
      <c r="N48" s="115">
        <f t="shared" si="16"/>
        <v>0</v>
      </c>
      <c r="O48" s="115">
        <f t="shared" si="17"/>
        <v>0</v>
      </c>
      <c r="P48" s="116">
        <v>11</v>
      </c>
      <c r="Q48" s="117">
        <v>30</v>
      </c>
      <c r="R48" s="117" t="s">
        <v>3372</v>
      </c>
      <c r="S48" s="116">
        <v>10.87</v>
      </c>
      <c r="T48" s="117">
        <v>30</v>
      </c>
      <c r="U48" s="117" t="s">
        <v>3372</v>
      </c>
      <c r="V48" s="116">
        <f t="shared" si="18"/>
        <v>10.934999999999999</v>
      </c>
      <c r="W48" s="117">
        <f t="shared" si="19"/>
        <v>60</v>
      </c>
      <c r="X48" s="117">
        <f t="shared" si="20"/>
        <v>0</v>
      </c>
      <c r="Y48" s="117">
        <f t="shared" si="21"/>
        <v>0</v>
      </c>
      <c r="Z48" s="117">
        <f t="shared" si="22"/>
        <v>0</v>
      </c>
      <c r="AA48" s="117">
        <f t="shared" si="23"/>
        <v>0</v>
      </c>
      <c r="AB48" s="117">
        <f t="shared" si="24"/>
        <v>0</v>
      </c>
      <c r="AC48" s="116">
        <f>IF(AB48=0,0.86,IF(AB48=1,0.85,IF(AB48=2,0.84,IF(AB48=3,0.83,IF(AB48=4,0.82,IF(AB48=5,0.81,IF(AB48=6,0.8)))))))</f>
        <v>0.86</v>
      </c>
      <c r="AD48" s="116">
        <f t="shared" si="25"/>
        <v>10.654999999999999</v>
      </c>
      <c r="AE48" s="116">
        <f t="shared" si="26"/>
        <v>9.1632999999999996</v>
      </c>
      <c r="AF48" s="117">
        <f t="shared" si="27"/>
        <v>120</v>
      </c>
      <c r="AG48" s="105"/>
    </row>
    <row r="49" spans="1:33" s="16" customFormat="1">
      <c r="A49" s="107">
        <v>42</v>
      </c>
      <c r="B49" s="108" t="s">
        <v>2706</v>
      </c>
      <c r="C49" s="108" t="s">
        <v>3148</v>
      </c>
      <c r="D49" s="109" t="s">
        <v>3149</v>
      </c>
      <c r="E49" s="115">
        <v>32</v>
      </c>
      <c r="F49" s="116">
        <v>11.08</v>
      </c>
      <c r="G49" s="117">
        <v>30</v>
      </c>
      <c r="H49" s="117" t="s">
        <v>3372</v>
      </c>
      <c r="I49" s="116">
        <v>10</v>
      </c>
      <c r="J49" s="117">
        <v>30</v>
      </c>
      <c r="K49" s="117" t="s">
        <v>3373</v>
      </c>
      <c r="L49" s="118">
        <f t="shared" si="14"/>
        <v>10.54</v>
      </c>
      <c r="M49" s="115">
        <f t="shared" si="15"/>
        <v>60</v>
      </c>
      <c r="N49" s="115">
        <f t="shared" si="16"/>
        <v>1</v>
      </c>
      <c r="O49" s="115">
        <f t="shared" si="17"/>
        <v>0</v>
      </c>
      <c r="P49" s="116">
        <v>11.21</v>
      </c>
      <c r="Q49" s="117">
        <v>30</v>
      </c>
      <c r="R49" s="117" t="s">
        <v>3373</v>
      </c>
      <c r="S49" s="116">
        <v>10.73</v>
      </c>
      <c r="T49" s="117">
        <v>30</v>
      </c>
      <c r="U49" s="117" t="s">
        <v>3372</v>
      </c>
      <c r="V49" s="116">
        <f t="shared" si="18"/>
        <v>10.97</v>
      </c>
      <c r="W49" s="117">
        <f t="shared" si="19"/>
        <v>60</v>
      </c>
      <c r="X49" s="117">
        <f t="shared" si="20"/>
        <v>1</v>
      </c>
      <c r="Y49" s="117">
        <f t="shared" si="21"/>
        <v>0</v>
      </c>
      <c r="Z49" s="117">
        <f t="shared" si="22"/>
        <v>2</v>
      </c>
      <c r="AA49" s="117">
        <f t="shared" si="23"/>
        <v>0</v>
      </c>
      <c r="AB49" s="117">
        <f t="shared" si="24"/>
        <v>2</v>
      </c>
      <c r="AC49" s="116">
        <f>IF(AB49=0,0.79,IF(AB49=1,0.78,IF(AB49=2,0.77,IF(AB49=3,0.76,IF(AB49=4,0.75,IF(AB49=5,74,IF(AB49=6,0.73)))))))</f>
        <v>0.77</v>
      </c>
      <c r="AD49" s="116">
        <f t="shared" si="25"/>
        <v>10.754999999999999</v>
      </c>
      <c r="AE49" s="116">
        <f t="shared" si="26"/>
        <v>8.2813499999999998</v>
      </c>
      <c r="AF49" s="117">
        <f t="shared" si="27"/>
        <v>120</v>
      </c>
      <c r="AG49" s="105"/>
    </row>
    <row r="50" spans="1:33" s="16" customFormat="1">
      <c r="A50" s="107">
        <v>43</v>
      </c>
      <c r="B50" s="108" t="s">
        <v>3150</v>
      </c>
      <c r="C50" s="108" t="s">
        <v>3151</v>
      </c>
      <c r="D50" s="109" t="s">
        <v>3152</v>
      </c>
      <c r="E50" s="115">
        <v>32</v>
      </c>
      <c r="F50" s="116">
        <v>8.27</v>
      </c>
      <c r="G50" s="117">
        <v>10</v>
      </c>
      <c r="H50" s="117" t="s">
        <v>3373</v>
      </c>
      <c r="I50" s="116">
        <v>10.24</v>
      </c>
      <c r="J50" s="117">
        <v>30</v>
      </c>
      <c r="K50" s="117" t="s">
        <v>3373</v>
      </c>
      <c r="L50" s="118">
        <f t="shared" si="14"/>
        <v>9.254999999999999</v>
      </c>
      <c r="M50" s="115">
        <f t="shared" si="15"/>
        <v>40</v>
      </c>
      <c r="N50" s="115">
        <f t="shared" si="16"/>
        <v>2</v>
      </c>
      <c r="O50" s="115">
        <f t="shared" si="17"/>
        <v>1</v>
      </c>
      <c r="P50" s="116">
        <v>10.16</v>
      </c>
      <c r="Q50" s="117">
        <v>30</v>
      </c>
      <c r="R50" s="117" t="s">
        <v>3373</v>
      </c>
      <c r="S50" s="116">
        <v>10.28</v>
      </c>
      <c r="T50" s="117">
        <v>30</v>
      </c>
      <c r="U50" s="117" t="s">
        <v>3373</v>
      </c>
      <c r="V50" s="116">
        <f t="shared" si="18"/>
        <v>10.219999999999999</v>
      </c>
      <c r="W50" s="117">
        <f t="shared" si="19"/>
        <v>60</v>
      </c>
      <c r="X50" s="117">
        <f t="shared" si="20"/>
        <v>2</v>
      </c>
      <c r="Y50" s="117">
        <f t="shared" si="21"/>
        <v>0</v>
      </c>
      <c r="Z50" s="117">
        <f t="shared" si="22"/>
        <v>4</v>
      </c>
      <c r="AA50" s="117">
        <f t="shared" si="23"/>
        <v>1</v>
      </c>
      <c r="AB50" s="117">
        <f t="shared" si="24"/>
        <v>5</v>
      </c>
      <c r="AC50" s="116">
        <f>IF(AB50=0,0.93,IF(AB50=1,0.92,IF(AB50=2,0.91,IF(AB50=3,0.9,IF(AB50=4,0.89,IF(AB50=5,0.88,IF(AB50=6,0.87)))))))</f>
        <v>0.88</v>
      </c>
      <c r="AD50" s="116">
        <f t="shared" si="25"/>
        <v>9.7374999999999989</v>
      </c>
      <c r="AE50" s="116">
        <f t="shared" si="26"/>
        <v>8.5689999999999991</v>
      </c>
      <c r="AF50" s="117">
        <f t="shared" si="27"/>
        <v>100</v>
      </c>
      <c r="AG50" s="105"/>
    </row>
    <row r="51" spans="1:33" s="16" customFormat="1">
      <c r="A51" s="114">
        <v>44</v>
      </c>
      <c r="B51" s="119" t="s">
        <v>3153</v>
      </c>
      <c r="C51" s="119" t="s">
        <v>1889</v>
      </c>
      <c r="D51" s="120" t="s">
        <v>3154</v>
      </c>
      <c r="E51" s="115">
        <v>32</v>
      </c>
      <c r="F51" s="116">
        <v>9.84</v>
      </c>
      <c r="G51" s="117">
        <v>19</v>
      </c>
      <c r="H51" s="117" t="s">
        <v>3373</v>
      </c>
      <c r="I51" s="116">
        <v>10.16</v>
      </c>
      <c r="J51" s="117">
        <v>30</v>
      </c>
      <c r="K51" s="117" t="s">
        <v>3373</v>
      </c>
      <c r="L51" s="118">
        <f t="shared" si="14"/>
        <v>10</v>
      </c>
      <c r="M51" s="115">
        <f t="shared" si="15"/>
        <v>60</v>
      </c>
      <c r="N51" s="115">
        <f t="shared" si="16"/>
        <v>2</v>
      </c>
      <c r="O51" s="115">
        <f t="shared" si="17"/>
        <v>1</v>
      </c>
      <c r="P51" s="116">
        <v>9.1</v>
      </c>
      <c r="Q51" s="117">
        <v>15</v>
      </c>
      <c r="R51" s="117" t="s">
        <v>3373</v>
      </c>
      <c r="S51" s="116">
        <v>10.51</v>
      </c>
      <c r="T51" s="117">
        <v>30</v>
      </c>
      <c r="U51" s="117" t="s">
        <v>3372</v>
      </c>
      <c r="V51" s="116">
        <f t="shared" si="18"/>
        <v>9.8049999999999997</v>
      </c>
      <c r="W51" s="117">
        <f t="shared" si="19"/>
        <v>45</v>
      </c>
      <c r="X51" s="117">
        <f t="shared" si="20"/>
        <v>1</v>
      </c>
      <c r="Y51" s="117">
        <f t="shared" si="21"/>
        <v>1</v>
      </c>
      <c r="Z51" s="117">
        <f t="shared" si="22"/>
        <v>3</v>
      </c>
      <c r="AA51" s="117">
        <f t="shared" si="23"/>
        <v>2</v>
      </c>
      <c r="AB51" s="117">
        <f t="shared" si="24"/>
        <v>5</v>
      </c>
      <c r="AC51" s="116">
        <f>IF(AB51=0,0.79,IF(AB51=1,0.78,IF(AB51=2,0.77,IF(AB51=3,0.76,IF(AB51=4,0.75,IF(AB51=5,74,IF(AB51=6,0.73)))))))</f>
        <v>74</v>
      </c>
      <c r="AD51" s="116">
        <f t="shared" si="25"/>
        <v>9.9024999999999999</v>
      </c>
      <c r="AE51" s="116">
        <f t="shared" si="26"/>
        <v>732.78499999999997</v>
      </c>
      <c r="AF51" s="117">
        <f t="shared" si="27"/>
        <v>105</v>
      </c>
      <c r="AG51" s="105"/>
    </row>
    <row r="52" spans="1:33" s="16" customFormat="1">
      <c r="A52" s="114">
        <v>45</v>
      </c>
      <c r="B52" s="108" t="s">
        <v>3155</v>
      </c>
      <c r="C52" s="108" t="s">
        <v>1118</v>
      </c>
      <c r="D52" s="109" t="s">
        <v>3156</v>
      </c>
      <c r="E52" s="115">
        <v>32</v>
      </c>
      <c r="F52" s="116">
        <v>10.61</v>
      </c>
      <c r="G52" s="117">
        <v>30</v>
      </c>
      <c r="H52" s="117" t="s">
        <v>3372</v>
      </c>
      <c r="I52" s="116">
        <v>9.9700000000000006</v>
      </c>
      <c r="J52" s="117">
        <v>24</v>
      </c>
      <c r="K52" s="117" t="s">
        <v>3373</v>
      </c>
      <c r="L52" s="118">
        <f t="shared" si="14"/>
        <v>10.29</v>
      </c>
      <c r="M52" s="115">
        <f t="shared" si="15"/>
        <v>60</v>
      </c>
      <c r="N52" s="115">
        <f t="shared" si="16"/>
        <v>1</v>
      </c>
      <c r="O52" s="115">
        <f t="shared" si="17"/>
        <v>1</v>
      </c>
      <c r="P52" s="116">
        <v>10.08</v>
      </c>
      <c r="Q52" s="117">
        <v>30</v>
      </c>
      <c r="R52" s="117" t="s">
        <v>3372</v>
      </c>
      <c r="S52" s="116">
        <v>10.8</v>
      </c>
      <c r="T52" s="117">
        <v>30</v>
      </c>
      <c r="U52" s="117" t="s">
        <v>3372</v>
      </c>
      <c r="V52" s="116">
        <f t="shared" si="18"/>
        <v>10.440000000000001</v>
      </c>
      <c r="W52" s="117">
        <f t="shared" si="19"/>
        <v>60</v>
      </c>
      <c r="X52" s="117">
        <f t="shared" si="20"/>
        <v>0</v>
      </c>
      <c r="Y52" s="117">
        <f t="shared" si="21"/>
        <v>0</v>
      </c>
      <c r="Z52" s="117">
        <f t="shared" si="22"/>
        <v>1</v>
      </c>
      <c r="AA52" s="117">
        <f t="shared" si="23"/>
        <v>1</v>
      </c>
      <c r="AB52" s="117">
        <f t="shared" si="24"/>
        <v>2</v>
      </c>
      <c r="AC52" s="116">
        <f>IF(AB52=0,1,IF(AB52=1,0.99,IF(AB52=2,0.98,IF(AB52=3,0.97,IF(AB52=4,0.96,IF(AB52=5,0.95,IF(AB52=6,0.94)))))))</f>
        <v>0.98</v>
      </c>
      <c r="AD52" s="116">
        <f t="shared" si="25"/>
        <v>10.365</v>
      </c>
      <c r="AE52" s="116">
        <f t="shared" si="26"/>
        <v>10.1577</v>
      </c>
      <c r="AF52" s="117">
        <f t="shared" si="27"/>
        <v>120</v>
      </c>
      <c r="AG52" s="105"/>
    </row>
    <row r="53" spans="1:33" s="16" customFormat="1">
      <c r="A53" s="107">
        <v>46</v>
      </c>
      <c r="B53" s="108" t="s">
        <v>3157</v>
      </c>
      <c r="C53" s="108" t="s">
        <v>684</v>
      </c>
      <c r="D53" s="109" t="s">
        <v>3158</v>
      </c>
      <c r="E53" s="115">
        <v>32</v>
      </c>
      <c r="F53" s="116" t="s">
        <v>3509</v>
      </c>
      <c r="G53" s="117" t="s">
        <v>3509</v>
      </c>
      <c r="H53" s="117" t="s">
        <v>3509</v>
      </c>
      <c r="I53" s="116">
        <v>10.51</v>
      </c>
      <c r="J53" s="117">
        <v>30</v>
      </c>
      <c r="K53" s="117" t="s">
        <v>3372</v>
      </c>
      <c r="L53" s="118" t="e">
        <f t="shared" si="14"/>
        <v>#VALUE!</v>
      </c>
      <c r="M53" s="115" t="e">
        <f t="shared" si="15"/>
        <v>#VALUE!</v>
      </c>
      <c r="N53" s="115">
        <f t="shared" si="16"/>
        <v>1</v>
      </c>
      <c r="O53" s="115">
        <f t="shared" si="17"/>
        <v>0</v>
      </c>
      <c r="P53" s="116">
        <v>10.62</v>
      </c>
      <c r="Q53" s="117">
        <v>30</v>
      </c>
      <c r="R53" s="117" t="s">
        <v>3373</v>
      </c>
      <c r="S53" s="116">
        <v>11.81</v>
      </c>
      <c r="T53" s="117">
        <v>30</v>
      </c>
      <c r="U53" s="117" t="s">
        <v>3372</v>
      </c>
      <c r="V53" s="116">
        <f t="shared" si="18"/>
        <v>11.215</v>
      </c>
      <c r="W53" s="117">
        <f t="shared" si="19"/>
        <v>60</v>
      </c>
      <c r="X53" s="117">
        <f t="shared" si="20"/>
        <v>1</v>
      </c>
      <c r="Y53" s="117">
        <f t="shared" si="21"/>
        <v>0</v>
      </c>
      <c r="Z53" s="117">
        <f t="shared" si="22"/>
        <v>2</v>
      </c>
      <c r="AA53" s="117">
        <f t="shared" si="23"/>
        <v>0</v>
      </c>
      <c r="AB53" s="117">
        <f t="shared" si="24"/>
        <v>2</v>
      </c>
      <c r="AC53" s="116">
        <f>IF(AB53=0,1,IF(AB53=1,0.99,IF(AB53=2,0.98,IF(AB53=3,0.97,IF(AB53=4,0.96,IF(AB53=5,0.95,IF(AB53=6,0.94)))))))</f>
        <v>0.98</v>
      </c>
      <c r="AD53" s="116" t="e">
        <f t="shared" si="25"/>
        <v>#VALUE!</v>
      </c>
      <c r="AE53" s="116" t="e">
        <f t="shared" si="26"/>
        <v>#VALUE!</v>
      </c>
      <c r="AF53" s="117" t="e">
        <f t="shared" si="27"/>
        <v>#VALUE!</v>
      </c>
      <c r="AG53" s="105"/>
    </row>
    <row r="54" spans="1:33" s="16" customFormat="1">
      <c r="A54" s="114">
        <v>47</v>
      </c>
      <c r="B54" s="108" t="s">
        <v>884</v>
      </c>
      <c r="C54" s="108" t="s">
        <v>436</v>
      </c>
      <c r="D54" s="109" t="s">
        <v>3159</v>
      </c>
      <c r="E54" s="115">
        <v>33</v>
      </c>
      <c r="F54" s="116">
        <v>10</v>
      </c>
      <c r="G54" s="117">
        <v>30</v>
      </c>
      <c r="H54" s="117" t="s">
        <v>3373</v>
      </c>
      <c r="I54" s="116">
        <v>10</v>
      </c>
      <c r="J54" s="117">
        <v>30</v>
      </c>
      <c r="K54" s="117" t="s">
        <v>3373</v>
      </c>
      <c r="L54" s="118">
        <f t="shared" si="14"/>
        <v>10</v>
      </c>
      <c r="M54" s="115">
        <f t="shared" si="15"/>
        <v>60</v>
      </c>
      <c r="N54" s="115">
        <f t="shared" si="16"/>
        <v>2</v>
      </c>
      <c r="O54" s="115">
        <f t="shared" si="17"/>
        <v>0</v>
      </c>
      <c r="P54" s="116">
        <v>9.02</v>
      </c>
      <c r="Q54" s="117">
        <v>15</v>
      </c>
      <c r="R54" s="117" t="s">
        <v>3373</v>
      </c>
      <c r="S54" s="116">
        <v>9.34</v>
      </c>
      <c r="T54" s="117">
        <v>24</v>
      </c>
      <c r="U54" s="117" t="s">
        <v>3373</v>
      </c>
      <c r="V54" s="116">
        <f t="shared" si="18"/>
        <v>9.18</v>
      </c>
      <c r="W54" s="117">
        <f t="shared" si="19"/>
        <v>39</v>
      </c>
      <c r="X54" s="117">
        <f t="shared" si="20"/>
        <v>2</v>
      </c>
      <c r="Y54" s="117">
        <f t="shared" si="21"/>
        <v>1</v>
      </c>
      <c r="Z54" s="117">
        <f t="shared" si="22"/>
        <v>4</v>
      </c>
      <c r="AA54" s="117">
        <f t="shared" si="23"/>
        <v>1</v>
      </c>
      <c r="AB54" s="117">
        <f t="shared" si="24"/>
        <v>5</v>
      </c>
      <c r="AC54" s="116">
        <f>IF(AB54=0,0.86,IF(AB54=1,0.85,IF(AB54=2,0.84,IF(AB54=3,0.83,IF(AB54=4,0.82,IF(AB54=5,0.81,IF(AB54=6,0.8)))))))</f>
        <v>0.81</v>
      </c>
      <c r="AD54" s="116">
        <f t="shared" si="25"/>
        <v>9.59</v>
      </c>
      <c r="AE54" s="116">
        <f t="shared" si="26"/>
        <v>7.7679</v>
      </c>
      <c r="AF54" s="117">
        <f t="shared" si="27"/>
        <v>99</v>
      </c>
      <c r="AG54" s="105"/>
    </row>
    <row r="55" spans="1:33" s="16" customFormat="1">
      <c r="A55" s="114">
        <v>48</v>
      </c>
      <c r="B55" s="108" t="s">
        <v>3160</v>
      </c>
      <c r="C55" s="108" t="s">
        <v>3161</v>
      </c>
      <c r="D55" s="109" t="s">
        <v>3162</v>
      </c>
      <c r="E55" s="115">
        <v>33</v>
      </c>
      <c r="F55" s="116">
        <v>11.41</v>
      </c>
      <c r="G55" s="117">
        <v>30</v>
      </c>
      <c r="H55" s="117" t="s">
        <v>3372</v>
      </c>
      <c r="I55" s="116">
        <v>9.2100000000000009</v>
      </c>
      <c r="J55" s="117">
        <v>19</v>
      </c>
      <c r="K55" s="117" t="s">
        <v>3373</v>
      </c>
      <c r="L55" s="118">
        <f t="shared" si="14"/>
        <v>10.31</v>
      </c>
      <c r="M55" s="115">
        <f t="shared" si="15"/>
        <v>60</v>
      </c>
      <c r="N55" s="115">
        <f t="shared" si="16"/>
        <v>1</v>
      </c>
      <c r="O55" s="115">
        <f t="shared" si="17"/>
        <v>1</v>
      </c>
      <c r="P55" s="116">
        <v>9.8699999999999992</v>
      </c>
      <c r="Q55" s="117">
        <v>15</v>
      </c>
      <c r="R55" s="117" t="s">
        <v>3373</v>
      </c>
      <c r="S55" s="116">
        <v>9.7200000000000006</v>
      </c>
      <c r="T55" s="117">
        <v>16</v>
      </c>
      <c r="U55" s="117" t="s">
        <v>3373</v>
      </c>
      <c r="V55" s="116">
        <f t="shared" si="18"/>
        <v>9.7949999999999999</v>
      </c>
      <c r="W55" s="117">
        <f t="shared" si="19"/>
        <v>31</v>
      </c>
      <c r="X55" s="117">
        <f t="shared" si="20"/>
        <v>2</v>
      </c>
      <c r="Y55" s="117">
        <f t="shared" si="21"/>
        <v>1</v>
      </c>
      <c r="Z55" s="117">
        <f t="shared" si="22"/>
        <v>3</v>
      </c>
      <c r="AA55" s="117">
        <f t="shared" si="23"/>
        <v>2</v>
      </c>
      <c r="AB55" s="117">
        <f t="shared" si="24"/>
        <v>5</v>
      </c>
      <c r="AC55" s="116">
        <f>IF(AB55=0,0.79,IF(AB55=1,0.78,IF(AB55=2,0.77,IF(AB55=3,0.76,IF(AB55=4,0.75,IF(AB55=5,74,IF(AB55=6,0.73)))))))</f>
        <v>74</v>
      </c>
      <c r="AD55" s="116">
        <f t="shared" si="25"/>
        <v>10.0525</v>
      </c>
      <c r="AE55" s="116">
        <f t="shared" si="26"/>
        <v>743.88499999999999</v>
      </c>
      <c r="AF55" s="117">
        <f t="shared" si="27"/>
        <v>91</v>
      </c>
      <c r="AG55" s="105"/>
    </row>
    <row r="56" spans="1:33" s="16" customFormat="1">
      <c r="A56" s="107">
        <v>49</v>
      </c>
      <c r="B56" s="108" t="s">
        <v>2091</v>
      </c>
      <c r="C56" s="108" t="s">
        <v>3163</v>
      </c>
      <c r="D56" s="109" t="s">
        <v>3164</v>
      </c>
      <c r="E56" s="115">
        <v>33</v>
      </c>
      <c r="F56" s="116">
        <v>10.06</v>
      </c>
      <c r="G56" s="117">
        <v>30</v>
      </c>
      <c r="H56" s="117" t="s">
        <v>3373</v>
      </c>
      <c r="I56" s="116">
        <v>10.14</v>
      </c>
      <c r="J56" s="117">
        <v>30</v>
      </c>
      <c r="K56" s="117" t="s">
        <v>3373</v>
      </c>
      <c r="L56" s="118">
        <f t="shared" si="14"/>
        <v>10.100000000000001</v>
      </c>
      <c r="M56" s="115">
        <f t="shared" si="15"/>
        <v>60</v>
      </c>
      <c r="N56" s="115">
        <f t="shared" si="16"/>
        <v>2</v>
      </c>
      <c r="O56" s="115">
        <f t="shared" si="17"/>
        <v>0</v>
      </c>
      <c r="P56" s="116">
        <v>10.25</v>
      </c>
      <c r="Q56" s="117">
        <v>30</v>
      </c>
      <c r="R56" s="117" t="s">
        <v>3373</v>
      </c>
      <c r="S56" s="116">
        <v>10.93</v>
      </c>
      <c r="T56" s="117">
        <v>30</v>
      </c>
      <c r="U56" s="117" t="s">
        <v>3373</v>
      </c>
      <c r="V56" s="116">
        <f t="shared" si="18"/>
        <v>10.59</v>
      </c>
      <c r="W56" s="117">
        <f t="shared" si="19"/>
        <v>60</v>
      </c>
      <c r="X56" s="117">
        <f t="shared" si="20"/>
        <v>2</v>
      </c>
      <c r="Y56" s="117">
        <f t="shared" si="21"/>
        <v>0</v>
      </c>
      <c r="Z56" s="117">
        <f t="shared" si="22"/>
        <v>4</v>
      </c>
      <c r="AA56" s="117">
        <f t="shared" si="23"/>
        <v>0</v>
      </c>
      <c r="AB56" s="117">
        <f t="shared" si="24"/>
        <v>4</v>
      </c>
      <c r="AC56" s="116">
        <f>IF(AB56=0,0.86,IF(AB56=1,0.85,IF(AB56=2,0.84,IF(AB56=3,0.83,IF(AB56=4,0.82,IF(AB56=5,0.81,IF(AB56=6,0.8)))))))</f>
        <v>0.82</v>
      </c>
      <c r="AD56" s="116">
        <f t="shared" si="25"/>
        <v>10.345000000000001</v>
      </c>
      <c r="AE56" s="116">
        <f t="shared" si="26"/>
        <v>8.4829000000000008</v>
      </c>
      <c r="AF56" s="117">
        <f t="shared" si="27"/>
        <v>120</v>
      </c>
      <c r="AG56" s="105"/>
    </row>
    <row r="57" spans="1:33" s="16" customFormat="1">
      <c r="A57" s="107">
        <v>50</v>
      </c>
      <c r="B57" s="108" t="s">
        <v>3165</v>
      </c>
      <c r="C57" s="108" t="s">
        <v>3166</v>
      </c>
      <c r="D57" s="109" t="s">
        <v>3167</v>
      </c>
      <c r="E57" s="115">
        <v>33</v>
      </c>
      <c r="F57" s="116">
        <v>8.24</v>
      </c>
      <c r="G57" s="117">
        <v>19</v>
      </c>
      <c r="H57" s="117" t="s">
        <v>3373</v>
      </c>
      <c r="I57" s="116">
        <v>9.98</v>
      </c>
      <c r="J57" s="117">
        <v>19</v>
      </c>
      <c r="K57" s="117" t="s">
        <v>3373</v>
      </c>
      <c r="L57" s="118">
        <f t="shared" si="14"/>
        <v>9.11</v>
      </c>
      <c r="M57" s="115">
        <f t="shared" si="15"/>
        <v>38</v>
      </c>
      <c r="N57" s="115">
        <f t="shared" si="16"/>
        <v>2</v>
      </c>
      <c r="O57" s="115">
        <f t="shared" si="17"/>
        <v>1</v>
      </c>
      <c r="P57" s="116">
        <v>8.58</v>
      </c>
      <c r="Q57" s="117">
        <v>11</v>
      </c>
      <c r="R57" s="117" t="s">
        <v>3373</v>
      </c>
      <c r="S57" s="116">
        <v>11.42</v>
      </c>
      <c r="T57" s="117">
        <v>30</v>
      </c>
      <c r="U57" s="117" t="s">
        <v>3373</v>
      </c>
      <c r="V57" s="116">
        <f t="shared" si="18"/>
        <v>10</v>
      </c>
      <c r="W57" s="117">
        <f t="shared" si="19"/>
        <v>60</v>
      </c>
      <c r="X57" s="117">
        <f t="shared" si="20"/>
        <v>2</v>
      </c>
      <c r="Y57" s="117">
        <f t="shared" si="21"/>
        <v>1</v>
      </c>
      <c r="Z57" s="117">
        <f t="shared" si="22"/>
        <v>4</v>
      </c>
      <c r="AA57" s="117">
        <f t="shared" si="23"/>
        <v>2</v>
      </c>
      <c r="AB57" s="117">
        <f t="shared" si="24"/>
        <v>6</v>
      </c>
      <c r="AC57" s="116">
        <f>IF(AB57=0,0.86,IF(AB57=1,0.85,IF(AB57=2,0.84,IF(AB57=3,0.83,IF(AB57=4,0.82,IF(AB57=5,0.81,IF(AB57=6,0.8)))))))</f>
        <v>0.8</v>
      </c>
      <c r="AD57" s="116">
        <f t="shared" si="25"/>
        <v>9.5549999999999997</v>
      </c>
      <c r="AE57" s="116">
        <f t="shared" si="26"/>
        <v>7.6440000000000001</v>
      </c>
      <c r="AF57" s="117">
        <f t="shared" si="27"/>
        <v>98</v>
      </c>
      <c r="AG57" s="105"/>
    </row>
    <row r="58" spans="1:33" s="16" customFormat="1">
      <c r="A58" s="114">
        <v>51</v>
      </c>
      <c r="B58" s="108" t="s">
        <v>1801</v>
      </c>
      <c r="C58" s="108" t="s">
        <v>3168</v>
      </c>
      <c r="D58" s="109" t="s">
        <v>3169</v>
      </c>
      <c r="E58" s="115">
        <v>33</v>
      </c>
      <c r="F58" s="116">
        <v>8.57</v>
      </c>
      <c r="G58" s="117">
        <v>20</v>
      </c>
      <c r="H58" s="117" t="s">
        <v>3373</v>
      </c>
      <c r="I58" s="116">
        <v>9.2799999999999994</v>
      </c>
      <c r="J58" s="117">
        <v>19</v>
      </c>
      <c r="K58" s="117" t="s">
        <v>3373</v>
      </c>
      <c r="L58" s="118">
        <f t="shared" si="14"/>
        <v>8.9250000000000007</v>
      </c>
      <c r="M58" s="115">
        <f t="shared" si="15"/>
        <v>39</v>
      </c>
      <c r="N58" s="115">
        <f t="shared" si="16"/>
        <v>2</v>
      </c>
      <c r="O58" s="115">
        <f t="shared" si="17"/>
        <v>1</v>
      </c>
      <c r="P58" s="116">
        <v>8.39</v>
      </c>
      <c r="Q58" s="117">
        <v>15</v>
      </c>
      <c r="R58" s="117" t="s">
        <v>3373</v>
      </c>
      <c r="S58" s="116">
        <v>9.4</v>
      </c>
      <c r="T58" s="117">
        <v>18</v>
      </c>
      <c r="U58" s="117" t="s">
        <v>3373</v>
      </c>
      <c r="V58" s="116">
        <f t="shared" si="18"/>
        <v>8.8949999999999996</v>
      </c>
      <c r="W58" s="117">
        <f t="shared" si="19"/>
        <v>33</v>
      </c>
      <c r="X58" s="117">
        <f t="shared" si="20"/>
        <v>2</v>
      </c>
      <c r="Y58" s="117">
        <f t="shared" si="21"/>
        <v>1</v>
      </c>
      <c r="Z58" s="117">
        <f t="shared" si="22"/>
        <v>4</v>
      </c>
      <c r="AA58" s="117">
        <f t="shared" si="23"/>
        <v>2</v>
      </c>
      <c r="AB58" s="117">
        <f t="shared" si="24"/>
        <v>6</v>
      </c>
      <c r="AC58" s="116">
        <f>IF(AB58=0,0.79,IF(AB58=1,0.78,IF(AB58=2,0.77,IF(AB58=3,0.76,IF(AB58=4,0.75,IF(AB58=5,74,IF(AB58=6,0.73)))))))</f>
        <v>0.73</v>
      </c>
      <c r="AD58" s="116">
        <f t="shared" si="25"/>
        <v>8.91</v>
      </c>
      <c r="AE58" s="116">
        <f t="shared" si="26"/>
        <v>6.5042999999999997</v>
      </c>
      <c r="AF58" s="117">
        <f t="shared" si="27"/>
        <v>72</v>
      </c>
      <c r="AG58" s="105"/>
    </row>
    <row r="59" spans="1:33" s="16" customFormat="1">
      <c r="A59" s="114">
        <v>52</v>
      </c>
      <c r="B59" s="108" t="s">
        <v>3170</v>
      </c>
      <c r="C59" s="108" t="s">
        <v>1552</v>
      </c>
      <c r="D59" s="109" t="s">
        <v>3171</v>
      </c>
      <c r="E59" s="115">
        <v>33</v>
      </c>
      <c r="F59" s="116">
        <v>9.08</v>
      </c>
      <c r="G59" s="117">
        <v>20</v>
      </c>
      <c r="H59" s="117" t="s">
        <v>3373</v>
      </c>
      <c r="I59" s="116">
        <v>9.84</v>
      </c>
      <c r="J59" s="117">
        <v>20</v>
      </c>
      <c r="K59" s="117" t="s">
        <v>3373</v>
      </c>
      <c r="L59" s="118">
        <f t="shared" si="14"/>
        <v>9.4600000000000009</v>
      </c>
      <c r="M59" s="115">
        <f t="shared" si="15"/>
        <v>40</v>
      </c>
      <c r="N59" s="115">
        <f t="shared" si="16"/>
        <v>2</v>
      </c>
      <c r="O59" s="115">
        <f t="shared" si="17"/>
        <v>1</v>
      </c>
      <c r="P59" s="116">
        <v>7.83</v>
      </c>
      <c r="Q59" s="117">
        <v>4</v>
      </c>
      <c r="R59" s="117" t="s">
        <v>3373</v>
      </c>
      <c r="S59" s="116">
        <v>9.26</v>
      </c>
      <c r="T59" s="117">
        <v>16</v>
      </c>
      <c r="U59" s="117" t="s">
        <v>3373</v>
      </c>
      <c r="V59" s="116">
        <f t="shared" si="18"/>
        <v>8.5449999999999999</v>
      </c>
      <c r="W59" s="117">
        <f t="shared" si="19"/>
        <v>20</v>
      </c>
      <c r="X59" s="117">
        <f t="shared" si="20"/>
        <v>2</v>
      </c>
      <c r="Y59" s="117">
        <f t="shared" si="21"/>
        <v>1</v>
      </c>
      <c r="Z59" s="117">
        <f t="shared" si="22"/>
        <v>4</v>
      </c>
      <c r="AA59" s="117">
        <f t="shared" si="23"/>
        <v>2</v>
      </c>
      <c r="AB59" s="117">
        <f t="shared" si="24"/>
        <v>6</v>
      </c>
      <c r="AC59" s="116">
        <f>IF(AB59=0,1,IF(AB59=1,0.99,IF(AB59=2,0.98,IF(AB59=3,0.97,IF(AB59=4,0.96,IF(AB59=5,0.95,IF(AB59=6,0.94)))))))</f>
        <v>0.94</v>
      </c>
      <c r="AD59" s="116">
        <f t="shared" si="25"/>
        <v>9.0025000000000013</v>
      </c>
      <c r="AE59" s="116">
        <f t="shared" si="26"/>
        <v>8.4623500000000007</v>
      </c>
      <c r="AF59" s="117">
        <f t="shared" si="27"/>
        <v>60</v>
      </c>
      <c r="AG59" s="105"/>
    </row>
    <row r="60" spans="1:33" s="16" customFormat="1">
      <c r="A60" s="107">
        <v>53</v>
      </c>
      <c r="B60" s="108" t="s">
        <v>350</v>
      </c>
      <c r="C60" s="108" t="s">
        <v>254</v>
      </c>
      <c r="D60" s="109" t="s">
        <v>3172</v>
      </c>
      <c r="E60" s="115">
        <v>33</v>
      </c>
      <c r="F60" s="116">
        <v>9.0500000000000007</v>
      </c>
      <c r="G60" s="117">
        <v>17</v>
      </c>
      <c r="H60" s="117" t="s">
        <v>3373</v>
      </c>
      <c r="I60" s="116">
        <v>9.2200000000000006</v>
      </c>
      <c r="J60" s="117">
        <v>25</v>
      </c>
      <c r="K60" s="117" t="s">
        <v>3373</v>
      </c>
      <c r="L60" s="118">
        <f t="shared" si="14"/>
        <v>9.1350000000000016</v>
      </c>
      <c r="M60" s="115">
        <f t="shared" si="15"/>
        <v>42</v>
      </c>
      <c r="N60" s="115">
        <f t="shared" si="16"/>
        <v>2</v>
      </c>
      <c r="O60" s="115">
        <f t="shared" si="17"/>
        <v>1</v>
      </c>
      <c r="P60" s="116">
        <v>9.92</v>
      </c>
      <c r="Q60" s="117">
        <v>15</v>
      </c>
      <c r="R60" s="117" t="s">
        <v>3373</v>
      </c>
      <c r="S60" s="116">
        <v>9.1300000000000008</v>
      </c>
      <c r="T60" s="117">
        <v>16</v>
      </c>
      <c r="U60" s="117" t="s">
        <v>3373</v>
      </c>
      <c r="V60" s="116">
        <f t="shared" si="18"/>
        <v>9.5250000000000004</v>
      </c>
      <c r="W60" s="117">
        <f t="shared" si="19"/>
        <v>31</v>
      </c>
      <c r="X60" s="117">
        <f t="shared" si="20"/>
        <v>2</v>
      </c>
      <c r="Y60" s="117">
        <f t="shared" si="21"/>
        <v>1</v>
      </c>
      <c r="Z60" s="117">
        <f t="shared" si="22"/>
        <v>4</v>
      </c>
      <c r="AA60" s="117">
        <f t="shared" si="23"/>
        <v>2</v>
      </c>
      <c r="AB60" s="117">
        <f t="shared" si="24"/>
        <v>6</v>
      </c>
      <c r="AC60" s="116">
        <f>IF(AB60=0,0.86,IF(AB60=1,0.85,IF(AB60=2,0.84,IF(AB60=3,0.83,IF(AB60=4,0.82,IF(AB60=5,0.81,IF(AB60=6,0.8)))))))</f>
        <v>0.8</v>
      </c>
      <c r="AD60" s="116">
        <f t="shared" si="25"/>
        <v>9.3300000000000018</v>
      </c>
      <c r="AE60" s="116">
        <f t="shared" si="26"/>
        <v>7.4640000000000022</v>
      </c>
      <c r="AF60" s="117">
        <f t="shared" si="27"/>
        <v>73</v>
      </c>
      <c r="AG60" s="105"/>
    </row>
    <row r="61" spans="1:33" s="16" customFormat="1">
      <c r="A61" s="114">
        <v>54</v>
      </c>
      <c r="B61" s="108" t="s">
        <v>3173</v>
      </c>
      <c r="C61" s="108" t="s">
        <v>2495</v>
      </c>
      <c r="D61" s="109" t="s">
        <v>3174</v>
      </c>
      <c r="E61" s="115">
        <v>33</v>
      </c>
      <c r="F61" s="116">
        <v>10.73</v>
      </c>
      <c r="G61" s="117">
        <v>30</v>
      </c>
      <c r="H61" s="117" t="s">
        <v>3372</v>
      </c>
      <c r="I61" s="116">
        <v>10.47</v>
      </c>
      <c r="J61" s="117">
        <v>30</v>
      </c>
      <c r="K61" s="117" t="s">
        <v>3373</v>
      </c>
      <c r="L61" s="118">
        <f t="shared" si="14"/>
        <v>10.600000000000001</v>
      </c>
      <c r="M61" s="115">
        <f t="shared" si="15"/>
        <v>60</v>
      </c>
      <c r="N61" s="115">
        <f t="shared" si="16"/>
        <v>1</v>
      </c>
      <c r="O61" s="115">
        <f t="shared" si="17"/>
        <v>0</v>
      </c>
      <c r="P61" s="116">
        <v>9.9600000000000009</v>
      </c>
      <c r="Q61" s="117">
        <v>17</v>
      </c>
      <c r="R61" s="117" t="s">
        <v>3373</v>
      </c>
      <c r="S61" s="116">
        <v>14.69</v>
      </c>
      <c r="T61" s="117">
        <v>30</v>
      </c>
      <c r="U61" s="117" t="s">
        <v>3372</v>
      </c>
      <c r="V61" s="116">
        <f t="shared" si="18"/>
        <v>12.324999999999999</v>
      </c>
      <c r="W61" s="117">
        <f t="shared" si="19"/>
        <v>60</v>
      </c>
      <c r="X61" s="117">
        <f t="shared" si="20"/>
        <v>1</v>
      </c>
      <c r="Y61" s="117">
        <f t="shared" si="21"/>
        <v>1</v>
      </c>
      <c r="Z61" s="117">
        <f t="shared" si="22"/>
        <v>2</v>
      </c>
      <c r="AA61" s="117">
        <f t="shared" si="23"/>
        <v>1</v>
      </c>
      <c r="AB61" s="117">
        <f t="shared" si="24"/>
        <v>3</v>
      </c>
      <c r="AC61" s="116">
        <f>IF(AB61=0,1,IF(AB61=1,0.99,IF(AB61=2,0.98,IF(AB61=3,0.97,IF(AB61=4,0.96,IF(AB61=5,0.95,IF(AB61=6,0.94)))))))</f>
        <v>0.97</v>
      </c>
      <c r="AD61" s="116">
        <f t="shared" si="25"/>
        <v>11.4625</v>
      </c>
      <c r="AE61" s="116">
        <f t="shared" si="26"/>
        <v>11.118625</v>
      </c>
      <c r="AF61" s="117">
        <f t="shared" si="27"/>
        <v>120</v>
      </c>
      <c r="AG61" s="105"/>
    </row>
    <row r="62" spans="1:33" s="16" customFormat="1">
      <c r="A62" s="114">
        <v>55</v>
      </c>
      <c r="B62" s="108" t="s">
        <v>3175</v>
      </c>
      <c r="C62" s="108" t="s">
        <v>3176</v>
      </c>
      <c r="D62" s="109" t="s">
        <v>3177</v>
      </c>
      <c r="E62" s="115">
        <v>33</v>
      </c>
      <c r="F62" s="116">
        <v>10</v>
      </c>
      <c r="G62" s="117">
        <v>30</v>
      </c>
      <c r="H62" s="117" t="s">
        <v>3373</v>
      </c>
      <c r="I62" s="116">
        <v>10</v>
      </c>
      <c r="J62" s="117">
        <v>30</v>
      </c>
      <c r="K62" s="117" t="s">
        <v>3373</v>
      </c>
      <c r="L62" s="118">
        <f t="shared" si="14"/>
        <v>10</v>
      </c>
      <c r="M62" s="115">
        <f t="shared" si="15"/>
        <v>60</v>
      </c>
      <c r="N62" s="115">
        <f t="shared" si="16"/>
        <v>2</v>
      </c>
      <c r="O62" s="115">
        <f t="shared" si="17"/>
        <v>0</v>
      </c>
      <c r="P62" s="116">
        <v>10.01</v>
      </c>
      <c r="Q62" s="117">
        <v>30</v>
      </c>
      <c r="R62" s="117" t="s">
        <v>3373</v>
      </c>
      <c r="S62" s="116">
        <v>10.5</v>
      </c>
      <c r="T62" s="117">
        <v>30</v>
      </c>
      <c r="U62" s="117" t="s">
        <v>3373</v>
      </c>
      <c r="V62" s="116">
        <f t="shared" si="18"/>
        <v>10.254999999999999</v>
      </c>
      <c r="W62" s="117">
        <f t="shared" si="19"/>
        <v>60</v>
      </c>
      <c r="X62" s="117">
        <f t="shared" si="20"/>
        <v>2</v>
      </c>
      <c r="Y62" s="117">
        <f t="shared" si="21"/>
        <v>0</v>
      </c>
      <c r="Z62" s="117">
        <f t="shared" si="22"/>
        <v>4</v>
      </c>
      <c r="AA62" s="117">
        <f t="shared" si="23"/>
        <v>0</v>
      </c>
      <c r="AB62" s="117">
        <f t="shared" si="24"/>
        <v>4</v>
      </c>
      <c r="AC62" s="116">
        <f>IF(AB62=0,0.93,IF(AB62=1,0.92,IF(AB62=2,0.91,IF(AB62=3,0.9,IF(AB62=4,0.89,IF(AB62=5,0.88,IF(AB62=6,0.87)))))))</f>
        <v>0.89</v>
      </c>
      <c r="AD62" s="116">
        <f t="shared" si="25"/>
        <v>10.1275</v>
      </c>
      <c r="AE62" s="116">
        <f t="shared" si="26"/>
        <v>9.0134749999999997</v>
      </c>
      <c r="AF62" s="117">
        <f t="shared" si="27"/>
        <v>120</v>
      </c>
      <c r="AG62" s="105"/>
    </row>
    <row r="63" spans="1:33" s="16" customFormat="1">
      <c r="A63" s="107">
        <v>56</v>
      </c>
      <c r="B63" s="108" t="s">
        <v>3178</v>
      </c>
      <c r="C63" s="108" t="s">
        <v>3179</v>
      </c>
      <c r="D63" s="109" t="s">
        <v>3180</v>
      </c>
      <c r="E63" s="115">
        <v>33</v>
      </c>
      <c r="F63" s="116" t="s">
        <v>3509</v>
      </c>
      <c r="G63" s="117" t="s">
        <v>3509</v>
      </c>
      <c r="H63" s="117" t="s">
        <v>3509</v>
      </c>
      <c r="I63" s="116">
        <v>8.02</v>
      </c>
      <c r="J63" s="117">
        <v>9</v>
      </c>
      <c r="K63" s="117" t="s">
        <v>3373</v>
      </c>
      <c r="L63" s="118" t="e">
        <f t="shared" si="14"/>
        <v>#VALUE!</v>
      </c>
      <c r="M63" s="115" t="e">
        <f t="shared" si="15"/>
        <v>#VALUE!</v>
      </c>
      <c r="N63" s="115">
        <f t="shared" si="16"/>
        <v>2</v>
      </c>
      <c r="O63" s="115">
        <f t="shared" si="17"/>
        <v>1</v>
      </c>
      <c r="P63" s="116" t="s">
        <v>3509</v>
      </c>
      <c r="Q63" s="117" t="s">
        <v>3509</v>
      </c>
      <c r="R63" s="117" t="s">
        <v>3509</v>
      </c>
      <c r="S63" s="116">
        <v>8.59</v>
      </c>
      <c r="T63" s="117">
        <v>10</v>
      </c>
      <c r="U63" s="117" t="s">
        <v>3373</v>
      </c>
      <c r="V63" s="116" t="e">
        <f t="shared" si="18"/>
        <v>#VALUE!</v>
      </c>
      <c r="W63" s="117" t="e">
        <f t="shared" si="19"/>
        <v>#VALUE!</v>
      </c>
      <c r="X63" s="117">
        <f t="shared" si="20"/>
        <v>2</v>
      </c>
      <c r="Y63" s="117">
        <f t="shared" si="21"/>
        <v>1</v>
      </c>
      <c r="Z63" s="117">
        <f t="shared" si="22"/>
        <v>4</v>
      </c>
      <c r="AA63" s="117">
        <f t="shared" si="23"/>
        <v>2</v>
      </c>
      <c r="AB63" s="117">
        <f t="shared" si="24"/>
        <v>6</v>
      </c>
      <c r="AC63" s="116">
        <f>IF(AB63=0,0.86,IF(AB63=1,0.85,IF(AB63=2,0.84,IF(AB63=3,0.83,IF(AB63=4,0.82,IF(AB63=5,0.81,IF(AB63=6,0.8)))))))</f>
        <v>0.8</v>
      </c>
      <c r="AD63" s="116" t="e">
        <f t="shared" si="25"/>
        <v>#VALUE!</v>
      </c>
      <c r="AE63" s="116" t="e">
        <f t="shared" si="26"/>
        <v>#VALUE!</v>
      </c>
      <c r="AF63" s="117" t="e">
        <f t="shared" si="27"/>
        <v>#VALUE!</v>
      </c>
      <c r="AG63" s="105"/>
    </row>
    <row r="64" spans="1:33" s="16" customFormat="1">
      <c r="A64" s="107">
        <v>57</v>
      </c>
      <c r="B64" s="121" t="s">
        <v>3181</v>
      </c>
      <c r="C64" s="121" t="s">
        <v>3441</v>
      </c>
      <c r="D64" s="122" t="s">
        <v>3182</v>
      </c>
      <c r="E64" s="115">
        <v>33</v>
      </c>
      <c r="F64" s="116">
        <v>10.16</v>
      </c>
      <c r="G64" s="117">
        <v>30</v>
      </c>
      <c r="H64" s="117" t="s">
        <v>3372</v>
      </c>
      <c r="I64" s="116" t="s">
        <v>3509</v>
      </c>
      <c r="J64" s="117" t="s">
        <v>3509</v>
      </c>
      <c r="K64" s="117" t="s">
        <v>3509</v>
      </c>
      <c r="L64" s="118" t="e">
        <f t="shared" si="14"/>
        <v>#VALUE!</v>
      </c>
      <c r="M64" s="115" t="e">
        <f t="shared" si="15"/>
        <v>#VALUE!</v>
      </c>
      <c r="N64" s="115">
        <f t="shared" si="16"/>
        <v>1</v>
      </c>
      <c r="O64" s="115">
        <f t="shared" si="17"/>
        <v>0</v>
      </c>
      <c r="P64" s="116">
        <v>9.7200000000000006</v>
      </c>
      <c r="Q64" s="117">
        <v>17</v>
      </c>
      <c r="R64" s="117" t="s">
        <v>3373</v>
      </c>
      <c r="S64" s="116">
        <v>10.28</v>
      </c>
      <c r="T64" s="117">
        <v>30</v>
      </c>
      <c r="U64" s="117" t="s">
        <v>3372</v>
      </c>
      <c r="V64" s="116">
        <f t="shared" si="18"/>
        <v>10</v>
      </c>
      <c r="W64" s="117">
        <f t="shared" si="19"/>
        <v>60</v>
      </c>
      <c r="X64" s="117">
        <f t="shared" si="20"/>
        <v>1</v>
      </c>
      <c r="Y64" s="117">
        <f t="shared" si="21"/>
        <v>1</v>
      </c>
      <c r="Z64" s="117">
        <f t="shared" si="22"/>
        <v>2</v>
      </c>
      <c r="AA64" s="117">
        <f t="shared" si="23"/>
        <v>1</v>
      </c>
      <c r="AB64" s="117">
        <f t="shared" si="24"/>
        <v>3</v>
      </c>
      <c r="AC64" s="116">
        <f>IF(AB64=0,0.86,IF(AB64=1,0.85,IF(AB64=2,0.84,IF(AB64=3,0.83,IF(AB64=4,0.82,IF(AB64=5,81,IF(AB64=6,0.8)))))))</f>
        <v>0.83</v>
      </c>
      <c r="AD64" s="116" t="e">
        <f t="shared" si="25"/>
        <v>#VALUE!</v>
      </c>
      <c r="AE64" s="116" t="e">
        <f t="shared" si="26"/>
        <v>#VALUE!</v>
      </c>
      <c r="AF64" s="117" t="e">
        <f t="shared" si="27"/>
        <v>#VALUE!</v>
      </c>
      <c r="AG64" s="105"/>
    </row>
    <row r="65" spans="1:33" s="16" customFormat="1">
      <c r="A65" s="114">
        <v>58</v>
      </c>
      <c r="B65" s="108" t="s">
        <v>3183</v>
      </c>
      <c r="C65" s="108" t="s">
        <v>3184</v>
      </c>
      <c r="D65" s="109" t="s">
        <v>3185</v>
      </c>
      <c r="E65" s="115">
        <v>33</v>
      </c>
      <c r="F65" s="116">
        <v>10.27</v>
      </c>
      <c r="G65" s="117">
        <v>30</v>
      </c>
      <c r="H65" s="117" t="s">
        <v>3373</v>
      </c>
      <c r="I65" s="116">
        <v>9.73</v>
      </c>
      <c r="J65" s="117">
        <v>18</v>
      </c>
      <c r="K65" s="117" t="s">
        <v>3373</v>
      </c>
      <c r="L65" s="118">
        <f t="shared" si="14"/>
        <v>10</v>
      </c>
      <c r="M65" s="115">
        <f t="shared" si="15"/>
        <v>60</v>
      </c>
      <c r="N65" s="115">
        <f t="shared" si="16"/>
        <v>2</v>
      </c>
      <c r="O65" s="115">
        <f t="shared" si="17"/>
        <v>1</v>
      </c>
      <c r="P65" s="116">
        <v>10.02</v>
      </c>
      <c r="Q65" s="117">
        <v>30</v>
      </c>
      <c r="R65" s="117" t="s">
        <v>3373</v>
      </c>
      <c r="S65" s="116">
        <v>11.71</v>
      </c>
      <c r="T65" s="117">
        <v>30</v>
      </c>
      <c r="U65" s="117" t="s">
        <v>3372</v>
      </c>
      <c r="V65" s="116">
        <f t="shared" si="18"/>
        <v>10.865</v>
      </c>
      <c r="W65" s="117">
        <f t="shared" si="19"/>
        <v>60</v>
      </c>
      <c r="X65" s="117">
        <f t="shared" si="20"/>
        <v>1</v>
      </c>
      <c r="Y65" s="117">
        <f t="shared" si="21"/>
        <v>0</v>
      </c>
      <c r="Z65" s="117">
        <f t="shared" si="22"/>
        <v>3</v>
      </c>
      <c r="AA65" s="117">
        <f t="shared" si="23"/>
        <v>1</v>
      </c>
      <c r="AB65" s="117">
        <f t="shared" si="24"/>
        <v>4</v>
      </c>
      <c r="AC65" s="116">
        <f>IF(AB65=0,0.86,IF(AB65=1,0.85,IF(AB65=2,0.84,IF(AB65=3,0.83,IF(AB65=4,0.82,IF(AB65=5,0.81,IF(AB65=6,0.8)))))))</f>
        <v>0.82</v>
      </c>
      <c r="AD65" s="116">
        <f t="shared" si="25"/>
        <v>10.432500000000001</v>
      </c>
      <c r="AE65" s="116">
        <f t="shared" si="26"/>
        <v>8.5546500000000005</v>
      </c>
      <c r="AF65" s="117">
        <f t="shared" si="27"/>
        <v>120</v>
      </c>
      <c r="AG65" s="105"/>
    </row>
    <row r="66" spans="1:33" s="16" customFormat="1">
      <c r="A66" s="114">
        <v>59</v>
      </c>
      <c r="B66" s="108" t="s">
        <v>3186</v>
      </c>
      <c r="C66" s="108" t="s">
        <v>3187</v>
      </c>
      <c r="D66" s="109" t="s">
        <v>3188</v>
      </c>
      <c r="E66" s="115">
        <v>33</v>
      </c>
      <c r="F66" s="116">
        <v>10</v>
      </c>
      <c r="G66" s="117">
        <v>30</v>
      </c>
      <c r="H66" s="117" t="s">
        <v>3373</v>
      </c>
      <c r="I66" s="116">
        <v>10</v>
      </c>
      <c r="J66" s="117">
        <v>30</v>
      </c>
      <c r="K66" s="117" t="s">
        <v>3373</v>
      </c>
      <c r="L66" s="118">
        <f t="shared" si="14"/>
        <v>10</v>
      </c>
      <c r="M66" s="115">
        <f t="shared" si="15"/>
        <v>60</v>
      </c>
      <c r="N66" s="115">
        <f t="shared" si="16"/>
        <v>2</v>
      </c>
      <c r="O66" s="115">
        <f t="shared" si="17"/>
        <v>0</v>
      </c>
      <c r="P66" s="116">
        <v>9.86</v>
      </c>
      <c r="Q66" s="117">
        <v>21</v>
      </c>
      <c r="R66" s="117" t="s">
        <v>3373</v>
      </c>
      <c r="S66" s="116">
        <v>9.77</v>
      </c>
      <c r="T66" s="117">
        <v>20</v>
      </c>
      <c r="U66" s="117" t="s">
        <v>3373</v>
      </c>
      <c r="V66" s="116">
        <f t="shared" si="18"/>
        <v>9.8149999999999995</v>
      </c>
      <c r="W66" s="117">
        <f t="shared" si="19"/>
        <v>41</v>
      </c>
      <c r="X66" s="117">
        <f t="shared" si="20"/>
        <v>2</v>
      </c>
      <c r="Y66" s="117">
        <f t="shared" si="21"/>
        <v>1</v>
      </c>
      <c r="Z66" s="117">
        <f t="shared" si="22"/>
        <v>4</v>
      </c>
      <c r="AA66" s="117">
        <f t="shared" si="23"/>
        <v>1</v>
      </c>
      <c r="AB66" s="117">
        <f t="shared" si="24"/>
        <v>5</v>
      </c>
      <c r="AC66" s="116">
        <f>IF(AB66=0,0.86,IF(AB66=1,0.85,IF(AB66=2,0.84,IF(AB66=3,0.83,IF(AB66=4,0.82,IF(AB66=5,0.81,IF(AB66=6,0.8)))))))</f>
        <v>0.81</v>
      </c>
      <c r="AD66" s="116">
        <f t="shared" si="25"/>
        <v>9.9074999999999989</v>
      </c>
      <c r="AE66" s="116">
        <f t="shared" si="26"/>
        <v>8.0250749999999993</v>
      </c>
      <c r="AF66" s="117">
        <f t="shared" si="27"/>
        <v>101</v>
      </c>
      <c r="AG66" s="105"/>
    </row>
    <row r="67" spans="1:33" s="16" customFormat="1">
      <c r="A67" s="107">
        <v>60</v>
      </c>
      <c r="B67" s="108" t="s">
        <v>3189</v>
      </c>
      <c r="C67" s="108" t="s">
        <v>3190</v>
      </c>
      <c r="D67" s="109" t="s">
        <v>3191</v>
      </c>
      <c r="E67" s="115">
        <v>33</v>
      </c>
      <c r="F67" s="116">
        <v>11.08</v>
      </c>
      <c r="G67" s="117">
        <v>30</v>
      </c>
      <c r="H67" s="117" t="s">
        <v>3373</v>
      </c>
      <c r="I67" s="116">
        <v>8.92</v>
      </c>
      <c r="J67" s="117">
        <v>11</v>
      </c>
      <c r="K67" s="117" t="s">
        <v>3373</v>
      </c>
      <c r="L67" s="118">
        <f t="shared" si="14"/>
        <v>10</v>
      </c>
      <c r="M67" s="115">
        <f t="shared" si="15"/>
        <v>60</v>
      </c>
      <c r="N67" s="115">
        <f t="shared" si="16"/>
        <v>2</v>
      </c>
      <c r="O67" s="115">
        <f t="shared" si="17"/>
        <v>1</v>
      </c>
      <c r="P67" s="116">
        <v>9.64</v>
      </c>
      <c r="Q67" s="117">
        <v>15</v>
      </c>
      <c r="R67" s="117" t="s">
        <v>3373</v>
      </c>
      <c r="S67" s="116">
        <v>9.2799999999999994</v>
      </c>
      <c r="T67" s="117">
        <v>16</v>
      </c>
      <c r="U67" s="117" t="s">
        <v>3373</v>
      </c>
      <c r="V67" s="116">
        <f t="shared" si="18"/>
        <v>9.4600000000000009</v>
      </c>
      <c r="W67" s="117">
        <f t="shared" si="19"/>
        <v>31</v>
      </c>
      <c r="X67" s="117">
        <f t="shared" si="20"/>
        <v>2</v>
      </c>
      <c r="Y67" s="117">
        <f t="shared" si="21"/>
        <v>1</v>
      </c>
      <c r="Z67" s="117">
        <f t="shared" si="22"/>
        <v>4</v>
      </c>
      <c r="AA67" s="117">
        <f t="shared" si="23"/>
        <v>2</v>
      </c>
      <c r="AB67" s="117">
        <f t="shared" si="24"/>
        <v>6</v>
      </c>
      <c r="AC67" s="116">
        <f>IF(AB67=0,0.93,IF(AB67=1,0.92,IF(AB67=2,0.91,IF(AB67=3,0.9,IF(AB67=4,0.89,IF(AB67=5,0.88,IF(AB67=6,0.87)))))))</f>
        <v>0.87</v>
      </c>
      <c r="AD67" s="116">
        <f t="shared" si="25"/>
        <v>9.73</v>
      </c>
      <c r="AE67" s="116">
        <f t="shared" si="26"/>
        <v>8.4650999999999996</v>
      </c>
      <c r="AF67" s="117">
        <f t="shared" si="27"/>
        <v>91</v>
      </c>
      <c r="AG67" s="105"/>
    </row>
    <row r="68" spans="1:33" s="16" customFormat="1">
      <c r="A68" s="114">
        <v>61</v>
      </c>
      <c r="B68" s="108" t="s">
        <v>2203</v>
      </c>
      <c r="C68" s="108" t="s">
        <v>3192</v>
      </c>
      <c r="D68" s="109" t="s">
        <v>3193</v>
      </c>
      <c r="E68" s="115">
        <v>33</v>
      </c>
      <c r="F68" s="116">
        <v>7.77</v>
      </c>
      <c r="G68" s="117">
        <v>22</v>
      </c>
      <c r="H68" s="117" t="s">
        <v>3372</v>
      </c>
      <c r="I68" s="116">
        <v>5.34</v>
      </c>
      <c r="J68" s="117">
        <v>11</v>
      </c>
      <c r="K68" s="117" t="s">
        <v>3372</v>
      </c>
      <c r="L68" s="118">
        <f t="shared" si="14"/>
        <v>6.5549999999999997</v>
      </c>
      <c r="M68" s="115">
        <f t="shared" si="15"/>
        <v>33</v>
      </c>
      <c r="N68" s="115">
        <f t="shared" si="16"/>
        <v>0</v>
      </c>
      <c r="O68" s="115">
        <f t="shared" si="17"/>
        <v>1</v>
      </c>
      <c r="P68" s="116">
        <v>6.41</v>
      </c>
      <c r="Q68" s="117">
        <v>10</v>
      </c>
      <c r="R68" s="117" t="s">
        <v>3373</v>
      </c>
      <c r="S68" s="116">
        <v>0.94</v>
      </c>
      <c r="T68" s="117">
        <v>0</v>
      </c>
      <c r="U68" s="117" t="s">
        <v>3372</v>
      </c>
      <c r="V68" s="116">
        <f t="shared" si="18"/>
        <v>3.6749999999999998</v>
      </c>
      <c r="W68" s="117">
        <f t="shared" si="19"/>
        <v>10</v>
      </c>
      <c r="X68" s="117">
        <f t="shared" si="20"/>
        <v>1</v>
      </c>
      <c r="Y68" s="117">
        <f t="shared" si="21"/>
        <v>1</v>
      </c>
      <c r="Z68" s="117">
        <f t="shared" si="22"/>
        <v>1</v>
      </c>
      <c r="AA68" s="117">
        <f t="shared" si="23"/>
        <v>2</v>
      </c>
      <c r="AB68" s="117">
        <f t="shared" si="24"/>
        <v>3</v>
      </c>
      <c r="AC68" s="116">
        <f>IF(AB68=0,0.86,IF(AB68=1,0.85,IF(AB68=2,0.84,IF(AB68=3,0.83,IF(AB68=4,0.82,IF(AB68=5,0.81,IF(AB68=6,0.8)))))))</f>
        <v>0.83</v>
      </c>
      <c r="AD68" s="116">
        <f t="shared" si="25"/>
        <v>5.1150000000000002</v>
      </c>
      <c r="AE68" s="116">
        <f t="shared" si="26"/>
        <v>4.2454499999999999</v>
      </c>
      <c r="AF68" s="117">
        <f t="shared" si="27"/>
        <v>43</v>
      </c>
      <c r="AG68" s="105"/>
    </row>
    <row r="69" spans="1:33" s="16" customFormat="1">
      <c r="A69" s="114">
        <v>62</v>
      </c>
      <c r="B69" s="108" t="s">
        <v>3194</v>
      </c>
      <c r="C69" s="108" t="s">
        <v>3195</v>
      </c>
      <c r="D69" s="109" t="s">
        <v>3196</v>
      </c>
      <c r="E69" s="115">
        <v>33</v>
      </c>
      <c r="F69" s="116">
        <v>10.31</v>
      </c>
      <c r="G69" s="117">
        <v>30</v>
      </c>
      <c r="H69" s="117" t="s">
        <v>3372</v>
      </c>
      <c r="I69" s="116">
        <v>10.68</v>
      </c>
      <c r="J69" s="117">
        <v>30</v>
      </c>
      <c r="K69" s="117" t="s">
        <v>3372</v>
      </c>
      <c r="L69" s="118">
        <f t="shared" si="14"/>
        <v>10.495000000000001</v>
      </c>
      <c r="M69" s="115">
        <f t="shared" si="15"/>
        <v>60</v>
      </c>
      <c r="N69" s="115">
        <f t="shared" si="16"/>
        <v>0</v>
      </c>
      <c r="O69" s="115">
        <f t="shared" si="17"/>
        <v>0</v>
      </c>
      <c r="P69" s="116">
        <v>10.61</v>
      </c>
      <c r="Q69" s="117">
        <v>30</v>
      </c>
      <c r="R69" s="117" t="s">
        <v>3372</v>
      </c>
      <c r="S69" s="116">
        <v>10.4</v>
      </c>
      <c r="T69" s="117">
        <v>30</v>
      </c>
      <c r="U69" s="117" t="s">
        <v>3372</v>
      </c>
      <c r="V69" s="116">
        <f t="shared" si="18"/>
        <v>10.504999999999999</v>
      </c>
      <c r="W69" s="117">
        <f t="shared" si="19"/>
        <v>60</v>
      </c>
      <c r="X69" s="117">
        <f t="shared" si="20"/>
        <v>0</v>
      </c>
      <c r="Y69" s="117">
        <f t="shared" si="21"/>
        <v>0</v>
      </c>
      <c r="Z69" s="117">
        <f t="shared" si="22"/>
        <v>0</v>
      </c>
      <c r="AA69" s="117">
        <f t="shared" si="23"/>
        <v>0</v>
      </c>
      <c r="AB69" s="117">
        <f t="shared" si="24"/>
        <v>0</v>
      </c>
      <c r="AC69" s="116">
        <f>IF(AB69=0,0.93,IF(AB69=1,0.92,IF(AB69=2,0.91,IF(AB69=3,0.9,IF(AB69=4,0.89,IF(AB69=5,0.88,IF(AB69=6,0.87)))))))</f>
        <v>0.93</v>
      </c>
      <c r="AD69" s="116">
        <f t="shared" si="25"/>
        <v>10.5</v>
      </c>
      <c r="AE69" s="116">
        <f t="shared" si="26"/>
        <v>9.7650000000000006</v>
      </c>
      <c r="AF69" s="117">
        <f t="shared" si="27"/>
        <v>120</v>
      </c>
      <c r="AG69" s="105"/>
    </row>
    <row r="70" spans="1:33" s="16" customFormat="1">
      <c r="A70" s="107">
        <v>63</v>
      </c>
      <c r="B70" s="108" t="s">
        <v>3197</v>
      </c>
      <c r="C70" s="108" t="s">
        <v>3198</v>
      </c>
      <c r="D70" s="109" t="s">
        <v>3199</v>
      </c>
      <c r="E70" s="115">
        <v>33</v>
      </c>
      <c r="F70" s="116">
        <v>9.43</v>
      </c>
      <c r="G70" s="117">
        <v>15</v>
      </c>
      <c r="H70" s="117" t="s">
        <v>3373</v>
      </c>
      <c r="I70" s="116">
        <v>10.64</v>
      </c>
      <c r="J70" s="117">
        <v>30</v>
      </c>
      <c r="K70" s="117" t="s">
        <v>3373</v>
      </c>
      <c r="L70" s="118">
        <f t="shared" si="14"/>
        <v>10.035</v>
      </c>
      <c r="M70" s="115">
        <f t="shared" si="15"/>
        <v>60</v>
      </c>
      <c r="N70" s="115">
        <f t="shared" si="16"/>
        <v>2</v>
      </c>
      <c r="O70" s="115">
        <f t="shared" si="17"/>
        <v>1</v>
      </c>
      <c r="P70" s="116">
        <v>10</v>
      </c>
      <c r="Q70" s="117">
        <v>30</v>
      </c>
      <c r="R70" s="117" t="s">
        <v>3373</v>
      </c>
      <c r="S70" s="116">
        <v>11.31</v>
      </c>
      <c r="T70" s="117">
        <v>30</v>
      </c>
      <c r="U70" s="117" t="s">
        <v>3372</v>
      </c>
      <c r="V70" s="116">
        <f t="shared" si="18"/>
        <v>10.655000000000001</v>
      </c>
      <c r="W70" s="117">
        <f t="shared" si="19"/>
        <v>60</v>
      </c>
      <c r="X70" s="117">
        <f t="shared" si="20"/>
        <v>1</v>
      </c>
      <c r="Y70" s="117">
        <f t="shared" si="21"/>
        <v>0</v>
      </c>
      <c r="Z70" s="117">
        <f t="shared" si="22"/>
        <v>3</v>
      </c>
      <c r="AA70" s="117">
        <f t="shared" si="23"/>
        <v>1</v>
      </c>
      <c r="AB70" s="117">
        <f t="shared" si="24"/>
        <v>4</v>
      </c>
      <c r="AC70" s="116">
        <f>IF(AB70=0,0.93,IF(AB70=1,0.92,IF(AB70=2,0.91,IF(AB70=3,0.9,IF(AB70=4,0.89,IF(AB70=5,0.88,IF(AB70=6,0.87)))))))</f>
        <v>0.89</v>
      </c>
      <c r="AD70" s="116">
        <f t="shared" si="25"/>
        <v>10.345000000000001</v>
      </c>
      <c r="AE70" s="116">
        <f t="shared" si="26"/>
        <v>9.2070500000000006</v>
      </c>
      <c r="AF70" s="117">
        <f t="shared" si="27"/>
        <v>120</v>
      </c>
      <c r="AG70" s="105"/>
    </row>
    <row r="71" spans="1:33" s="16" customFormat="1">
      <c r="A71" s="107">
        <v>64</v>
      </c>
      <c r="B71" s="108" t="s">
        <v>3200</v>
      </c>
      <c r="C71" s="108" t="s">
        <v>3201</v>
      </c>
      <c r="D71" s="109" t="s">
        <v>3202</v>
      </c>
      <c r="E71" s="115">
        <v>33</v>
      </c>
      <c r="F71" s="116">
        <v>10.61</v>
      </c>
      <c r="G71" s="117">
        <v>30</v>
      </c>
      <c r="H71" s="117" t="s">
        <v>3373</v>
      </c>
      <c r="I71" s="116">
        <v>10</v>
      </c>
      <c r="J71" s="117">
        <v>30</v>
      </c>
      <c r="K71" s="117" t="s">
        <v>3373</v>
      </c>
      <c r="L71" s="118">
        <f t="shared" ref="L71:L102" si="28">(F71+I71)/2</f>
        <v>10.305</v>
      </c>
      <c r="M71" s="115">
        <f t="shared" ref="M71:M102" si="29">IF(L71&gt;=10,60,G71+J71)</f>
        <v>60</v>
      </c>
      <c r="N71" s="115">
        <f t="shared" ref="N71:N102" si="30">IF(H71="ACC",0,1)+IF(K71="ACC",0,1)</f>
        <v>2</v>
      </c>
      <c r="O71" s="115">
        <f t="shared" ref="O71:O102" si="31">IF(F71&lt;10,1,(IF(I71&lt;10,1,0)))</f>
        <v>0</v>
      </c>
      <c r="P71" s="116">
        <v>8.66</v>
      </c>
      <c r="Q71" s="117">
        <v>15</v>
      </c>
      <c r="R71" s="117" t="s">
        <v>3373</v>
      </c>
      <c r="S71" s="116">
        <v>9.23</v>
      </c>
      <c r="T71" s="117">
        <v>16</v>
      </c>
      <c r="U71" s="117" t="s">
        <v>3373</v>
      </c>
      <c r="V71" s="116">
        <f t="shared" ref="V71:V102" si="32">(P71+S71)/2</f>
        <v>8.9450000000000003</v>
      </c>
      <c r="W71" s="117">
        <f t="shared" ref="W71:W102" si="33">IF(V71&gt;=10,60,Q71+T71)</f>
        <v>31</v>
      </c>
      <c r="X71" s="117">
        <f t="shared" ref="X71:X102" si="34">IF(R71="ACC",0,1)+IF(U71="ACC",0,1)</f>
        <v>2</v>
      </c>
      <c r="Y71" s="117">
        <f t="shared" ref="Y71:Y102" si="35">IF(P71&lt;10,1,(IF(S71&lt;10,1,0)))</f>
        <v>1</v>
      </c>
      <c r="Z71" s="117">
        <f t="shared" ref="Z71:Z102" si="36">N71+X71</f>
        <v>4</v>
      </c>
      <c r="AA71" s="117">
        <f t="shared" ref="AA71:AA102" si="37">O71+Y71</f>
        <v>1</v>
      </c>
      <c r="AB71" s="117">
        <f t="shared" ref="AB71:AB102" si="38">Z71+AA71</f>
        <v>5</v>
      </c>
      <c r="AC71" s="116">
        <f>IF(AB71=0,0.93,IF(AB71=1,0.92,IF(AB71=2,0.91,IF(AB71=3,0.9,IF(AB71=4,0.89,IF(AB71=5,0.88,IF(AB71=6,0.87)))))))</f>
        <v>0.88</v>
      </c>
      <c r="AD71" s="116">
        <f t="shared" ref="AD71:AD102" si="39">AVERAGE(L71,V71)</f>
        <v>9.625</v>
      </c>
      <c r="AE71" s="116">
        <f t="shared" ref="AE71:AE102" si="40">AC71*AD71</f>
        <v>8.4700000000000006</v>
      </c>
      <c r="AF71" s="117">
        <f t="shared" ref="AF71:AF102" si="41">M71+W71</f>
        <v>91</v>
      </c>
      <c r="AG71" s="105"/>
    </row>
    <row r="72" spans="1:33" s="16" customFormat="1">
      <c r="A72" s="114">
        <v>65</v>
      </c>
      <c r="B72" s="108" t="s">
        <v>3203</v>
      </c>
      <c r="C72" s="108" t="s">
        <v>413</v>
      </c>
      <c r="D72" s="109" t="s">
        <v>3204</v>
      </c>
      <c r="E72" s="115">
        <v>33</v>
      </c>
      <c r="F72" s="116" t="s">
        <v>3509</v>
      </c>
      <c r="G72" s="117" t="s">
        <v>3509</v>
      </c>
      <c r="H72" s="117" t="s">
        <v>3509</v>
      </c>
      <c r="I72" s="116">
        <v>8.11</v>
      </c>
      <c r="J72" s="117">
        <v>18</v>
      </c>
      <c r="K72" s="117" t="s">
        <v>3373</v>
      </c>
      <c r="L72" s="118" t="e">
        <f t="shared" si="28"/>
        <v>#VALUE!</v>
      </c>
      <c r="M72" s="115" t="e">
        <f t="shared" si="29"/>
        <v>#VALUE!</v>
      </c>
      <c r="N72" s="115">
        <f t="shared" si="30"/>
        <v>2</v>
      </c>
      <c r="O72" s="115">
        <f t="shared" si="31"/>
        <v>1</v>
      </c>
      <c r="P72" s="116">
        <v>8.74</v>
      </c>
      <c r="Q72" s="117">
        <v>10</v>
      </c>
      <c r="R72" s="117" t="s">
        <v>3373</v>
      </c>
      <c r="S72" s="116">
        <v>10.61</v>
      </c>
      <c r="T72" s="117">
        <v>30</v>
      </c>
      <c r="U72" s="117" t="s">
        <v>3373</v>
      </c>
      <c r="V72" s="116">
        <f t="shared" si="32"/>
        <v>9.6750000000000007</v>
      </c>
      <c r="W72" s="117">
        <f t="shared" si="33"/>
        <v>40</v>
      </c>
      <c r="X72" s="117">
        <f t="shared" si="34"/>
        <v>2</v>
      </c>
      <c r="Y72" s="117">
        <f t="shared" si="35"/>
        <v>1</v>
      </c>
      <c r="Z72" s="117">
        <f t="shared" si="36"/>
        <v>4</v>
      </c>
      <c r="AA72" s="117">
        <f t="shared" si="37"/>
        <v>2</v>
      </c>
      <c r="AB72" s="117">
        <f t="shared" si="38"/>
        <v>6</v>
      </c>
      <c r="AC72" s="116">
        <f>IF(AB72=0,0.93,IF(AB72=1,0.92,IF(AB72=2,0.91,IF(AB72=3,0.9,IF(AB72=4,0.89,IF(AB72=5,0.88,IF(AB72=6,0.87)))))))</f>
        <v>0.87</v>
      </c>
      <c r="AD72" s="116" t="e">
        <f t="shared" si="39"/>
        <v>#VALUE!</v>
      </c>
      <c r="AE72" s="116" t="e">
        <f t="shared" si="40"/>
        <v>#VALUE!</v>
      </c>
      <c r="AF72" s="117" t="e">
        <f t="shared" si="41"/>
        <v>#VALUE!</v>
      </c>
      <c r="AG72" s="105"/>
    </row>
    <row r="73" spans="1:33" s="16" customFormat="1">
      <c r="A73" s="114">
        <v>66</v>
      </c>
      <c r="B73" s="108" t="s">
        <v>3205</v>
      </c>
      <c r="C73" s="108" t="s">
        <v>245</v>
      </c>
      <c r="D73" s="109" t="s">
        <v>3206</v>
      </c>
      <c r="E73" s="115">
        <v>33</v>
      </c>
      <c r="F73" s="116">
        <v>10</v>
      </c>
      <c r="G73" s="117">
        <v>30</v>
      </c>
      <c r="H73" s="117" t="s">
        <v>3373</v>
      </c>
      <c r="I73" s="116">
        <v>10</v>
      </c>
      <c r="J73" s="117">
        <v>30</v>
      </c>
      <c r="K73" s="117" t="s">
        <v>3373</v>
      </c>
      <c r="L73" s="118">
        <f t="shared" si="28"/>
        <v>10</v>
      </c>
      <c r="M73" s="115">
        <f t="shared" si="29"/>
        <v>60</v>
      </c>
      <c r="N73" s="115">
        <f t="shared" si="30"/>
        <v>2</v>
      </c>
      <c r="O73" s="115">
        <f t="shared" si="31"/>
        <v>0</v>
      </c>
      <c r="P73" s="116">
        <v>10</v>
      </c>
      <c r="Q73" s="117">
        <v>30</v>
      </c>
      <c r="R73" s="117" t="s">
        <v>3373</v>
      </c>
      <c r="S73" s="116">
        <v>11.44</v>
      </c>
      <c r="T73" s="117">
        <v>30</v>
      </c>
      <c r="U73" s="117" t="s">
        <v>3372</v>
      </c>
      <c r="V73" s="116">
        <f t="shared" si="32"/>
        <v>10.719999999999999</v>
      </c>
      <c r="W73" s="117">
        <f t="shared" si="33"/>
        <v>60</v>
      </c>
      <c r="X73" s="117">
        <f t="shared" si="34"/>
        <v>1</v>
      </c>
      <c r="Y73" s="117">
        <f t="shared" si="35"/>
        <v>0</v>
      </c>
      <c r="Z73" s="117">
        <f t="shared" si="36"/>
        <v>3</v>
      </c>
      <c r="AA73" s="117">
        <f t="shared" si="37"/>
        <v>0</v>
      </c>
      <c r="AB73" s="117">
        <f t="shared" si="38"/>
        <v>3</v>
      </c>
      <c r="AC73" s="116">
        <f>IF(AB73=0,1,IF(AB73=1,0.99,IF(AB73=2,0.98,IF(AB73=3,0.97,IF(AB73=4,0.96,IF(AB73=5,0.95,IF(AB73=6,0.94)))))))</f>
        <v>0.97</v>
      </c>
      <c r="AD73" s="116">
        <f t="shared" si="39"/>
        <v>10.36</v>
      </c>
      <c r="AE73" s="116">
        <f t="shared" si="40"/>
        <v>10.049199999999999</v>
      </c>
      <c r="AF73" s="117">
        <f t="shared" si="41"/>
        <v>120</v>
      </c>
      <c r="AG73" s="105"/>
    </row>
    <row r="74" spans="1:33" s="16" customFormat="1">
      <c r="A74" s="107">
        <v>67</v>
      </c>
      <c r="B74" s="108" t="s">
        <v>3207</v>
      </c>
      <c r="C74" s="108" t="s">
        <v>3208</v>
      </c>
      <c r="D74" s="109" t="s">
        <v>3209</v>
      </c>
      <c r="E74" s="115">
        <v>33</v>
      </c>
      <c r="F74" s="116">
        <v>9.52</v>
      </c>
      <c r="G74" s="117">
        <v>22</v>
      </c>
      <c r="H74" s="117" t="s">
        <v>3373</v>
      </c>
      <c r="I74" s="116">
        <v>10.48</v>
      </c>
      <c r="J74" s="117">
        <v>30</v>
      </c>
      <c r="K74" s="117" t="s">
        <v>3373</v>
      </c>
      <c r="L74" s="118">
        <f t="shared" si="28"/>
        <v>10</v>
      </c>
      <c r="M74" s="115">
        <f t="shared" si="29"/>
        <v>60</v>
      </c>
      <c r="N74" s="115">
        <f t="shared" si="30"/>
        <v>2</v>
      </c>
      <c r="O74" s="115">
        <f t="shared" si="31"/>
        <v>1</v>
      </c>
      <c r="P74" s="116">
        <v>9.4</v>
      </c>
      <c r="Q74" s="117">
        <v>21</v>
      </c>
      <c r="R74" s="117" t="s">
        <v>3373</v>
      </c>
      <c r="S74" s="116">
        <v>10.08</v>
      </c>
      <c r="T74" s="117">
        <v>30</v>
      </c>
      <c r="U74" s="117" t="s">
        <v>3372</v>
      </c>
      <c r="V74" s="116">
        <f t="shared" si="32"/>
        <v>9.74</v>
      </c>
      <c r="W74" s="117">
        <f t="shared" si="33"/>
        <v>51</v>
      </c>
      <c r="X74" s="117">
        <f t="shared" si="34"/>
        <v>1</v>
      </c>
      <c r="Y74" s="117">
        <f t="shared" si="35"/>
        <v>1</v>
      </c>
      <c r="Z74" s="117">
        <f t="shared" si="36"/>
        <v>3</v>
      </c>
      <c r="AA74" s="117">
        <f t="shared" si="37"/>
        <v>2</v>
      </c>
      <c r="AB74" s="117">
        <f t="shared" si="38"/>
        <v>5</v>
      </c>
      <c r="AC74" s="116">
        <f>IF(AB74=0,0.93,IF(AB74=1,0.92,IF(AB74=2,0.91,IF(AB74=3,0.9,IF(AB74=4,0.89,IF(AB74=5,0.88,IF(AB74=6,0.87)))))))</f>
        <v>0.88</v>
      </c>
      <c r="AD74" s="116">
        <f t="shared" si="39"/>
        <v>9.870000000000001</v>
      </c>
      <c r="AE74" s="116">
        <f t="shared" si="40"/>
        <v>8.6856000000000009</v>
      </c>
      <c r="AF74" s="117">
        <f t="shared" si="41"/>
        <v>111</v>
      </c>
      <c r="AG74" s="105"/>
    </row>
    <row r="75" spans="1:33" s="16" customFormat="1">
      <c r="A75" s="114">
        <v>68</v>
      </c>
      <c r="B75" s="108" t="s">
        <v>3210</v>
      </c>
      <c r="C75" s="108" t="s">
        <v>707</v>
      </c>
      <c r="D75" s="109" t="s">
        <v>3211</v>
      </c>
      <c r="E75" s="115">
        <v>33</v>
      </c>
      <c r="F75" s="116">
        <v>9.26</v>
      </c>
      <c r="G75" s="117">
        <v>20</v>
      </c>
      <c r="H75" s="117" t="s">
        <v>3372</v>
      </c>
      <c r="I75" s="116">
        <v>10.74</v>
      </c>
      <c r="J75" s="117">
        <v>30</v>
      </c>
      <c r="K75" s="117" t="s">
        <v>3373</v>
      </c>
      <c r="L75" s="118">
        <f t="shared" si="28"/>
        <v>10</v>
      </c>
      <c r="M75" s="115">
        <f t="shared" si="29"/>
        <v>60</v>
      </c>
      <c r="N75" s="115">
        <f t="shared" si="30"/>
        <v>1</v>
      </c>
      <c r="O75" s="115">
        <f t="shared" si="31"/>
        <v>1</v>
      </c>
      <c r="P75" s="116">
        <v>9.8800000000000008</v>
      </c>
      <c r="Q75" s="117">
        <v>15</v>
      </c>
      <c r="R75" s="117" t="s">
        <v>3373</v>
      </c>
      <c r="S75" s="116">
        <v>10.119999999999999</v>
      </c>
      <c r="T75" s="117">
        <v>30</v>
      </c>
      <c r="U75" s="117" t="s">
        <v>3373</v>
      </c>
      <c r="V75" s="116">
        <f t="shared" si="32"/>
        <v>10</v>
      </c>
      <c r="W75" s="117">
        <f t="shared" si="33"/>
        <v>60</v>
      </c>
      <c r="X75" s="117">
        <f t="shared" si="34"/>
        <v>2</v>
      </c>
      <c r="Y75" s="117">
        <f t="shared" si="35"/>
        <v>1</v>
      </c>
      <c r="Z75" s="117">
        <f t="shared" si="36"/>
        <v>3</v>
      </c>
      <c r="AA75" s="117">
        <f t="shared" si="37"/>
        <v>2</v>
      </c>
      <c r="AB75" s="117">
        <f t="shared" si="38"/>
        <v>5</v>
      </c>
      <c r="AC75" s="116">
        <f>IF(AB75=0,0.86,IF(AB75=1,0.85,IF(AB75=2,0.84,IF(AB75=3,0.83,IF(AB75=4,0.82,IF(AB75=5,0.81,IF(AB75=6,0.8)))))))</f>
        <v>0.81</v>
      </c>
      <c r="AD75" s="116">
        <f t="shared" si="39"/>
        <v>10</v>
      </c>
      <c r="AE75" s="116">
        <f t="shared" si="40"/>
        <v>8.1000000000000014</v>
      </c>
      <c r="AF75" s="117">
        <f t="shared" si="41"/>
        <v>120</v>
      </c>
      <c r="AG75" s="105"/>
    </row>
    <row r="76" spans="1:33" s="16" customFormat="1">
      <c r="A76" s="114">
        <v>69</v>
      </c>
      <c r="B76" s="108" t="s">
        <v>1289</v>
      </c>
      <c r="C76" s="108" t="s">
        <v>3212</v>
      </c>
      <c r="D76" s="109" t="s">
        <v>3213</v>
      </c>
      <c r="E76" s="115">
        <v>33</v>
      </c>
      <c r="F76" s="116">
        <v>10</v>
      </c>
      <c r="G76" s="117">
        <v>30</v>
      </c>
      <c r="H76" s="117" t="s">
        <v>3373</v>
      </c>
      <c r="I76" s="116">
        <v>10</v>
      </c>
      <c r="J76" s="117">
        <v>30</v>
      </c>
      <c r="K76" s="117" t="s">
        <v>3372</v>
      </c>
      <c r="L76" s="118">
        <f t="shared" si="28"/>
        <v>10</v>
      </c>
      <c r="M76" s="115">
        <f t="shared" si="29"/>
        <v>60</v>
      </c>
      <c r="N76" s="115">
        <f t="shared" si="30"/>
        <v>1</v>
      </c>
      <c r="O76" s="115">
        <f t="shared" si="31"/>
        <v>0</v>
      </c>
      <c r="P76" s="116">
        <v>11.36</v>
      </c>
      <c r="Q76" s="117">
        <v>30</v>
      </c>
      <c r="R76" s="117" t="s">
        <v>3373</v>
      </c>
      <c r="S76" s="116">
        <v>10.81</v>
      </c>
      <c r="T76" s="117">
        <v>30</v>
      </c>
      <c r="U76" s="117" t="s">
        <v>3372</v>
      </c>
      <c r="V76" s="116">
        <f t="shared" si="32"/>
        <v>11.085000000000001</v>
      </c>
      <c r="W76" s="117">
        <f t="shared" si="33"/>
        <v>60</v>
      </c>
      <c r="X76" s="117">
        <f t="shared" si="34"/>
        <v>1</v>
      </c>
      <c r="Y76" s="117">
        <f t="shared" si="35"/>
        <v>0</v>
      </c>
      <c r="Z76" s="117">
        <f t="shared" si="36"/>
        <v>2</v>
      </c>
      <c r="AA76" s="117">
        <f t="shared" si="37"/>
        <v>0</v>
      </c>
      <c r="AB76" s="117">
        <f t="shared" si="38"/>
        <v>2</v>
      </c>
      <c r="AC76" s="116">
        <f>IF(AB76=0,0.93,IF(AB76=1,0.92,IF(AB76=2,0.91,IF(AB76=3,0.9,IF(AB76=4,0.89,IF(AB76=5,0.88,IF(AB76=6,0.87)))))))</f>
        <v>0.91</v>
      </c>
      <c r="AD76" s="116">
        <f t="shared" si="39"/>
        <v>10.5425</v>
      </c>
      <c r="AE76" s="116">
        <f t="shared" si="40"/>
        <v>9.5936750000000011</v>
      </c>
      <c r="AF76" s="117">
        <f t="shared" si="41"/>
        <v>120</v>
      </c>
      <c r="AG76" s="105"/>
    </row>
    <row r="77" spans="1:33" s="16" customFormat="1">
      <c r="A77" s="107">
        <v>70</v>
      </c>
      <c r="B77" s="108" t="s">
        <v>1206</v>
      </c>
      <c r="C77" s="108" t="s">
        <v>3214</v>
      </c>
      <c r="D77" s="109" t="s">
        <v>3215</v>
      </c>
      <c r="E77" s="115">
        <v>33</v>
      </c>
      <c r="F77" s="116" t="s">
        <v>3509</v>
      </c>
      <c r="G77" s="117" t="s">
        <v>3509</v>
      </c>
      <c r="H77" s="117" t="s">
        <v>3509</v>
      </c>
      <c r="I77" s="116">
        <v>6.71</v>
      </c>
      <c r="J77" s="117">
        <v>17</v>
      </c>
      <c r="K77" s="117" t="s">
        <v>3372</v>
      </c>
      <c r="L77" s="118" t="e">
        <f t="shared" si="28"/>
        <v>#VALUE!</v>
      </c>
      <c r="M77" s="115" t="e">
        <f t="shared" si="29"/>
        <v>#VALUE!</v>
      </c>
      <c r="N77" s="115">
        <f t="shared" si="30"/>
        <v>1</v>
      </c>
      <c r="O77" s="115">
        <f t="shared" si="31"/>
        <v>1</v>
      </c>
      <c r="P77" s="116">
        <v>6.66</v>
      </c>
      <c r="Q77" s="117">
        <v>10</v>
      </c>
      <c r="R77" s="117" t="s">
        <v>3372</v>
      </c>
      <c r="S77" s="116">
        <v>1.22</v>
      </c>
      <c r="T77" s="117">
        <v>1</v>
      </c>
      <c r="U77" s="117" t="s">
        <v>3373</v>
      </c>
      <c r="V77" s="116">
        <f t="shared" si="32"/>
        <v>3.94</v>
      </c>
      <c r="W77" s="117">
        <f t="shared" si="33"/>
        <v>11</v>
      </c>
      <c r="X77" s="117">
        <f t="shared" si="34"/>
        <v>1</v>
      </c>
      <c r="Y77" s="117">
        <f t="shared" si="35"/>
        <v>1</v>
      </c>
      <c r="Z77" s="117">
        <f t="shared" si="36"/>
        <v>2</v>
      </c>
      <c r="AA77" s="117">
        <f t="shared" si="37"/>
        <v>2</v>
      </c>
      <c r="AB77" s="117">
        <f t="shared" si="38"/>
        <v>4</v>
      </c>
      <c r="AC77" s="116">
        <f>IF(AB77=0,0.86,IF(AB77=1,0.85,IF(AB77=2,0.84,IF(AB77=3,0.83,IF(AB77=4,0.82,IF(AB77=5,0.81,IF(AB77=6,0.8)))))))</f>
        <v>0.82</v>
      </c>
      <c r="AD77" s="116" t="e">
        <f t="shared" si="39"/>
        <v>#VALUE!</v>
      </c>
      <c r="AE77" s="116" t="e">
        <f t="shared" si="40"/>
        <v>#VALUE!</v>
      </c>
      <c r="AF77" s="117" t="e">
        <f t="shared" si="41"/>
        <v>#VALUE!</v>
      </c>
      <c r="AG77" s="105"/>
    </row>
    <row r="78" spans="1:33" s="16" customFormat="1">
      <c r="A78" s="107">
        <v>71</v>
      </c>
      <c r="B78" s="108" t="s">
        <v>3216</v>
      </c>
      <c r="C78" s="108" t="s">
        <v>2815</v>
      </c>
      <c r="D78" s="109" t="s">
        <v>3217</v>
      </c>
      <c r="E78" s="115">
        <v>33</v>
      </c>
      <c r="F78" s="116">
        <v>11.65</v>
      </c>
      <c r="G78" s="117">
        <v>30</v>
      </c>
      <c r="H78" s="117" t="s">
        <v>3373</v>
      </c>
      <c r="I78" s="116">
        <v>10.01</v>
      </c>
      <c r="J78" s="117">
        <v>30</v>
      </c>
      <c r="K78" s="117" t="s">
        <v>3373</v>
      </c>
      <c r="L78" s="118">
        <f t="shared" si="28"/>
        <v>10.83</v>
      </c>
      <c r="M78" s="115">
        <f t="shared" si="29"/>
        <v>60</v>
      </c>
      <c r="N78" s="115">
        <f t="shared" si="30"/>
        <v>2</v>
      </c>
      <c r="O78" s="115">
        <f t="shared" si="31"/>
        <v>0</v>
      </c>
      <c r="P78" s="116">
        <v>10.199999999999999</v>
      </c>
      <c r="Q78" s="117">
        <v>30</v>
      </c>
      <c r="R78" s="117" t="s">
        <v>3373</v>
      </c>
      <c r="S78" s="116">
        <v>9.8000000000000007</v>
      </c>
      <c r="T78" s="117">
        <v>16</v>
      </c>
      <c r="U78" s="117" t="s">
        <v>3373</v>
      </c>
      <c r="V78" s="116">
        <f t="shared" si="32"/>
        <v>10</v>
      </c>
      <c r="W78" s="117">
        <f t="shared" si="33"/>
        <v>60</v>
      </c>
      <c r="X78" s="117">
        <f t="shared" si="34"/>
        <v>2</v>
      </c>
      <c r="Y78" s="117">
        <f t="shared" si="35"/>
        <v>1</v>
      </c>
      <c r="Z78" s="117">
        <f t="shared" si="36"/>
        <v>4</v>
      </c>
      <c r="AA78" s="117">
        <f t="shared" si="37"/>
        <v>1</v>
      </c>
      <c r="AB78" s="117">
        <f t="shared" si="38"/>
        <v>5</v>
      </c>
      <c r="AC78" s="116">
        <f>IF(AB78=0,0.93,IF(AB78=1,0.92,IF(AB78=2,0.91,IF(AB78=3,0.9,IF(AB78=4,0.89,IF(AB78=5,0.88,IF(AB78=6,0.87)))))))</f>
        <v>0.88</v>
      </c>
      <c r="AD78" s="116">
        <f t="shared" si="39"/>
        <v>10.414999999999999</v>
      </c>
      <c r="AE78" s="116">
        <f t="shared" si="40"/>
        <v>9.1651999999999987</v>
      </c>
      <c r="AF78" s="117">
        <f t="shared" si="41"/>
        <v>120</v>
      </c>
      <c r="AG78" s="105"/>
    </row>
    <row r="79" spans="1:33" s="16" customFormat="1">
      <c r="A79" s="114">
        <v>72</v>
      </c>
      <c r="B79" s="123" t="s">
        <v>3218</v>
      </c>
      <c r="C79" s="123" t="s">
        <v>3219</v>
      </c>
      <c r="D79" s="109" t="s">
        <v>3220</v>
      </c>
      <c r="E79" s="115">
        <v>33</v>
      </c>
      <c r="F79" s="116">
        <v>9.82</v>
      </c>
      <c r="G79" s="117">
        <v>23</v>
      </c>
      <c r="H79" s="117" t="s">
        <v>3373</v>
      </c>
      <c r="I79" s="116">
        <v>7.09</v>
      </c>
      <c r="J79" s="117">
        <v>13</v>
      </c>
      <c r="K79" s="117" t="s">
        <v>3373</v>
      </c>
      <c r="L79" s="118">
        <f t="shared" si="28"/>
        <v>8.4550000000000001</v>
      </c>
      <c r="M79" s="115">
        <f t="shared" si="29"/>
        <v>36</v>
      </c>
      <c r="N79" s="115">
        <f t="shared" si="30"/>
        <v>2</v>
      </c>
      <c r="O79" s="115">
        <f t="shared" si="31"/>
        <v>1</v>
      </c>
      <c r="P79" s="116">
        <v>9.1999999999999993</v>
      </c>
      <c r="Q79" s="117">
        <v>15</v>
      </c>
      <c r="R79" s="117" t="s">
        <v>3373</v>
      </c>
      <c r="S79" s="116">
        <v>8.44</v>
      </c>
      <c r="T79" s="117">
        <v>16</v>
      </c>
      <c r="U79" s="117" t="s">
        <v>3373</v>
      </c>
      <c r="V79" s="116">
        <f t="shared" si="32"/>
        <v>8.82</v>
      </c>
      <c r="W79" s="117">
        <f t="shared" si="33"/>
        <v>31</v>
      </c>
      <c r="X79" s="117">
        <f t="shared" si="34"/>
        <v>2</v>
      </c>
      <c r="Y79" s="117">
        <f t="shared" si="35"/>
        <v>1</v>
      </c>
      <c r="Z79" s="117">
        <f t="shared" si="36"/>
        <v>4</v>
      </c>
      <c r="AA79" s="117">
        <f t="shared" si="37"/>
        <v>2</v>
      </c>
      <c r="AB79" s="117">
        <f t="shared" si="38"/>
        <v>6</v>
      </c>
      <c r="AC79" s="116">
        <f>IF(AB79=0,0.79,IF(AB79=1,0.78,IF(AB79=2,0.77,IF(AB79=3,0.76,IF(AB79=4,0.75,IF(AB79=5,74,IF(AB79=6,0.73)))))))</f>
        <v>0.73</v>
      </c>
      <c r="AD79" s="116">
        <f t="shared" si="39"/>
        <v>8.6374999999999993</v>
      </c>
      <c r="AE79" s="116">
        <f t="shared" si="40"/>
        <v>6.3053749999999997</v>
      </c>
      <c r="AF79" s="117">
        <f t="shared" si="41"/>
        <v>67</v>
      </c>
      <c r="AG79" s="105"/>
    </row>
    <row r="80" spans="1:33" s="16" customFormat="1">
      <c r="A80" s="114">
        <v>73</v>
      </c>
      <c r="B80" s="108" t="s">
        <v>3221</v>
      </c>
      <c r="C80" s="108" t="s">
        <v>3222</v>
      </c>
      <c r="D80" s="109" t="s">
        <v>3223</v>
      </c>
      <c r="E80" s="115">
        <v>33</v>
      </c>
      <c r="F80" s="116">
        <v>9.57</v>
      </c>
      <c r="G80" s="117">
        <v>20</v>
      </c>
      <c r="H80" s="117" t="s">
        <v>3373</v>
      </c>
      <c r="I80" s="116">
        <v>11.29</v>
      </c>
      <c r="J80" s="117">
        <v>30</v>
      </c>
      <c r="K80" s="117" t="s">
        <v>3373</v>
      </c>
      <c r="L80" s="118">
        <f t="shared" si="28"/>
        <v>10.43</v>
      </c>
      <c r="M80" s="115">
        <f t="shared" si="29"/>
        <v>60</v>
      </c>
      <c r="N80" s="115">
        <f t="shared" si="30"/>
        <v>2</v>
      </c>
      <c r="O80" s="115">
        <f t="shared" si="31"/>
        <v>1</v>
      </c>
      <c r="P80" s="116">
        <v>10.3</v>
      </c>
      <c r="Q80" s="117">
        <v>30</v>
      </c>
      <c r="R80" s="117" t="s">
        <v>3373</v>
      </c>
      <c r="S80" s="116">
        <v>11.42</v>
      </c>
      <c r="T80" s="117">
        <v>30</v>
      </c>
      <c r="U80" s="117" t="s">
        <v>3372</v>
      </c>
      <c r="V80" s="116">
        <f t="shared" si="32"/>
        <v>10.86</v>
      </c>
      <c r="W80" s="117">
        <f t="shared" si="33"/>
        <v>60</v>
      </c>
      <c r="X80" s="117">
        <f t="shared" si="34"/>
        <v>1</v>
      </c>
      <c r="Y80" s="117">
        <f t="shared" si="35"/>
        <v>0</v>
      </c>
      <c r="Z80" s="117">
        <f t="shared" si="36"/>
        <v>3</v>
      </c>
      <c r="AA80" s="117">
        <f t="shared" si="37"/>
        <v>1</v>
      </c>
      <c r="AB80" s="117">
        <f t="shared" si="38"/>
        <v>4</v>
      </c>
      <c r="AC80" s="116">
        <f>IF(AB80=0,0.93,IF(AB80=1,0.92,IF(AB80=2,0.91,IF(AB80=3,0.9,IF(AB80=4,0.89,IF(AB80=5,0.88,IF(AB80=6,0.87)))))))</f>
        <v>0.89</v>
      </c>
      <c r="AD80" s="116">
        <f t="shared" si="39"/>
        <v>10.645</v>
      </c>
      <c r="AE80" s="116">
        <f t="shared" si="40"/>
        <v>9.4740500000000001</v>
      </c>
      <c r="AF80" s="117">
        <f t="shared" si="41"/>
        <v>120</v>
      </c>
      <c r="AG80" s="105"/>
    </row>
    <row r="81" spans="1:33" s="16" customFormat="1">
      <c r="A81" s="107">
        <v>74</v>
      </c>
      <c r="B81" s="108" t="s">
        <v>3224</v>
      </c>
      <c r="C81" s="108" t="s">
        <v>3225</v>
      </c>
      <c r="D81" s="109" t="s">
        <v>3226</v>
      </c>
      <c r="E81" s="115">
        <v>33</v>
      </c>
      <c r="F81" s="116">
        <v>10.8</v>
      </c>
      <c r="G81" s="117">
        <v>30</v>
      </c>
      <c r="H81" s="117" t="s">
        <v>3372</v>
      </c>
      <c r="I81" s="116">
        <v>9.1999999999999993</v>
      </c>
      <c r="J81" s="117">
        <v>13</v>
      </c>
      <c r="K81" s="117" t="s">
        <v>3373</v>
      </c>
      <c r="L81" s="118">
        <f t="shared" si="28"/>
        <v>10</v>
      </c>
      <c r="M81" s="115">
        <f t="shared" si="29"/>
        <v>60</v>
      </c>
      <c r="N81" s="115">
        <f t="shared" si="30"/>
        <v>1</v>
      </c>
      <c r="O81" s="115">
        <f t="shared" si="31"/>
        <v>1</v>
      </c>
      <c r="P81" s="116">
        <v>9.6901100000000007</v>
      </c>
      <c r="Q81" s="117">
        <v>11</v>
      </c>
      <c r="R81" s="117" t="s">
        <v>3373</v>
      </c>
      <c r="S81" s="116">
        <v>10.06</v>
      </c>
      <c r="T81" s="117">
        <v>30</v>
      </c>
      <c r="U81" s="117" t="s">
        <v>3373</v>
      </c>
      <c r="V81" s="116">
        <f t="shared" si="32"/>
        <v>9.8750549999999997</v>
      </c>
      <c r="W81" s="117">
        <f t="shared" si="33"/>
        <v>41</v>
      </c>
      <c r="X81" s="117">
        <f t="shared" si="34"/>
        <v>2</v>
      </c>
      <c r="Y81" s="117">
        <f t="shared" si="35"/>
        <v>1</v>
      </c>
      <c r="Z81" s="117">
        <f t="shared" si="36"/>
        <v>3</v>
      </c>
      <c r="AA81" s="117">
        <f t="shared" si="37"/>
        <v>2</v>
      </c>
      <c r="AB81" s="117">
        <f t="shared" si="38"/>
        <v>5</v>
      </c>
      <c r="AC81" s="116">
        <f>IF(AB81=0,0.93,IF(AB81=1,0.92,IF(AB81=2,0.91,IF(AB81=3,0.9,IF(AB81=4,0.89,IF(AB81=5,0.88,IF(AB81=6,0.87)))))))</f>
        <v>0.88</v>
      </c>
      <c r="AD81" s="116">
        <f t="shared" si="39"/>
        <v>9.9375274999999998</v>
      </c>
      <c r="AE81" s="116">
        <f t="shared" si="40"/>
        <v>8.7450241999999996</v>
      </c>
      <c r="AF81" s="117">
        <f t="shared" si="41"/>
        <v>101</v>
      </c>
      <c r="AG81" s="105"/>
    </row>
    <row r="82" spans="1:33" s="16" customFormat="1">
      <c r="A82" s="114">
        <v>75</v>
      </c>
      <c r="B82" s="108" t="s">
        <v>3227</v>
      </c>
      <c r="C82" s="108" t="s">
        <v>1161</v>
      </c>
      <c r="D82" s="109" t="s">
        <v>3228</v>
      </c>
      <c r="E82" s="115">
        <v>33</v>
      </c>
      <c r="F82" s="116">
        <v>6.63</v>
      </c>
      <c r="G82" s="117">
        <v>18</v>
      </c>
      <c r="H82" s="117" t="s">
        <v>3372</v>
      </c>
      <c r="I82" s="116">
        <v>5.22</v>
      </c>
      <c r="J82" s="117">
        <v>13</v>
      </c>
      <c r="K82" s="117" t="s">
        <v>3373</v>
      </c>
      <c r="L82" s="118">
        <f t="shared" si="28"/>
        <v>5.9249999999999998</v>
      </c>
      <c r="M82" s="115">
        <f t="shared" si="29"/>
        <v>31</v>
      </c>
      <c r="N82" s="115">
        <f t="shared" si="30"/>
        <v>1</v>
      </c>
      <c r="O82" s="115">
        <f t="shared" si="31"/>
        <v>1</v>
      </c>
      <c r="P82" s="116" t="s">
        <v>3509</v>
      </c>
      <c r="Q82" s="117" t="s">
        <v>3509</v>
      </c>
      <c r="R82" s="117" t="s">
        <v>3509</v>
      </c>
      <c r="S82" s="116">
        <v>2.78</v>
      </c>
      <c r="T82" s="117">
        <v>4</v>
      </c>
      <c r="U82" s="117" t="s">
        <v>3372</v>
      </c>
      <c r="V82" s="116" t="e">
        <f t="shared" si="32"/>
        <v>#VALUE!</v>
      </c>
      <c r="W82" s="117" t="e">
        <f t="shared" si="33"/>
        <v>#VALUE!</v>
      </c>
      <c r="X82" s="117">
        <f t="shared" si="34"/>
        <v>1</v>
      </c>
      <c r="Y82" s="117">
        <f t="shared" si="35"/>
        <v>1</v>
      </c>
      <c r="Z82" s="117">
        <f t="shared" si="36"/>
        <v>2</v>
      </c>
      <c r="AA82" s="117">
        <f t="shared" si="37"/>
        <v>2</v>
      </c>
      <c r="AB82" s="117">
        <f t="shared" si="38"/>
        <v>4</v>
      </c>
      <c r="AC82" s="116">
        <f>IF(AB82=0,0.93,IF(AB82=1,0.92,IF(AB82=2,0.91,IF(AB82=3,0.9,IF(AB82=4,0.89,IF(AB82=5,0.88,IF(AB82=6,0.87)))))))</f>
        <v>0.89</v>
      </c>
      <c r="AD82" s="116" t="e">
        <f t="shared" si="39"/>
        <v>#VALUE!</v>
      </c>
      <c r="AE82" s="116" t="e">
        <f t="shared" si="40"/>
        <v>#VALUE!</v>
      </c>
      <c r="AF82" s="117" t="e">
        <f t="shared" si="41"/>
        <v>#VALUE!</v>
      </c>
      <c r="AG82" s="105"/>
    </row>
    <row r="83" spans="1:33" s="16" customFormat="1">
      <c r="A83" s="114">
        <v>76</v>
      </c>
      <c r="B83" s="108" t="s">
        <v>3229</v>
      </c>
      <c r="C83" s="108" t="s">
        <v>3230</v>
      </c>
      <c r="D83" s="109" t="s">
        <v>3231</v>
      </c>
      <c r="E83" s="115">
        <v>33</v>
      </c>
      <c r="F83" s="116">
        <v>10.029999999999999</v>
      </c>
      <c r="G83" s="117">
        <v>30</v>
      </c>
      <c r="H83" s="117" t="s">
        <v>3373</v>
      </c>
      <c r="I83" s="116">
        <v>9.9700000000000006</v>
      </c>
      <c r="J83" s="117">
        <v>18</v>
      </c>
      <c r="K83" s="117" t="s">
        <v>3373</v>
      </c>
      <c r="L83" s="118">
        <f t="shared" si="28"/>
        <v>10</v>
      </c>
      <c r="M83" s="115">
        <f t="shared" si="29"/>
        <v>60</v>
      </c>
      <c r="N83" s="115">
        <f t="shared" si="30"/>
        <v>2</v>
      </c>
      <c r="O83" s="115">
        <f t="shared" si="31"/>
        <v>1</v>
      </c>
      <c r="P83" s="116">
        <v>10.89</v>
      </c>
      <c r="Q83" s="117">
        <v>30</v>
      </c>
      <c r="R83" s="117" t="s">
        <v>3373</v>
      </c>
      <c r="S83" s="116">
        <v>10.130000000000001</v>
      </c>
      <c r="T83" s="117">
        <v>30</v>
      </c>
      <c r="U83" s="117" t="s">
        <v>3373</v>
      </c>
      <c r="V83" s="116">
        <f t="shared" si="32"/>
        <v>10.510000000000002</v>
      </c>
      <c r="W83" s="117">
        <f t="shared" si="33"/>
        <v>60</v>
      </c>
      <c r="X83" s="117">
        <f t="shared" si="34"/>
        <v>2</v>
      </c>
      <c r="Y83" s="117">
        <f t="shared" si="35"/>
        <v>0</v>
      </c>
      <c r="Z83" s="117">
        <f t="shared" si="36"/>
        <v>4</v>
      </c>
      <c r="AA83" s="117">
        <f t="shared" si="37"/>
        <v>1</v>
      </c>
      <c r="AB83" s="117">
        <f t="shared" si="38"/>
        <v>5</v>
      </c>
      <c r="AC83" s="116">
        <f>IF(AB83=0,0.86,IF(AB83=1,0.85,IF(AB83=2,0.84,IF(AB83=3,0.83,IF(AB83=4,0.82,IF(AB83=5,0.81,IF(AB83=6,0.8)))))))</f>
        <v>0.81</v>
      </c>
      <c r="AD83" s="116">
        <f t="shared" si="39"/>
        <v>10.255000000000001</v>
      </c>
      <c r="AE83" s="116">
        <f t="shared" si="40"/>
        <v>8.3065500000000014</v>
      </c>
      <c r="AF83" s="117">
        <f t="shared" si="41"/>
        <v>120</v>
      </c>
      <c r="AG83" s="105"/>
    </row>
    <row r="84" spans="1:33" s="16" customFormat="1">
      <c r="A84" s="107">
        <v>77</v>
      </c>
      <c r="B84" s="108" t="s">
        <v>3232</v>
      </c>
      <c r="C84" s="108" t="s">
        <v>3233</v>
      </c>
      <c r="D84" s="109" t="s">
        <v>3234</v>
      </c>
      <c r="E84" s="115">
        <v>33</v>
      </c>
      <c r="F84" s="116">
        <v>10</v>
      </c>
      <c r="G84" s="117">
        <v>30</v>
      </c>
      <c r="H84" s="117" t="s">
        <v>3373</v>
      </c>
      <c r="I84" s="116">
        <v>10</v>
      </c>
      <c r="J84" s="117">
        <v>30</v>
      </c>
      <c r="K84" s="117" t="s">
        <v>3373</v>
      </c>
      <c r="L84" s="118">
        <f t="shared" si="28"/>
        <v>10</v>
      </c>
      <c r="M84" s="115">
        <f t="shared" si="29"/>
        <v>60</v>
      </c>
      <c r="N84" s="115">
        <f t="shared" si="30"/>
        <v>2</v>
      </c>
      <c r="O84" s="115">
        <f t="shared" si="31"/>
        <v>0</v>
      </c>
      <c r="P84" s="116">
        <v>11.17</v>
      </c>
      <c r="Q84" s="117">
        <v>30</v>
      </c>
      <c r="R84" s="117" t="s">
        <v>3373</v>
      </c>
      <c r="S84" s="116">
        <v>10.4</v>
      </c>
      <c r="T84" s="117">
        <v>30</v>
      </c>
      <c r="U84" s="117" t="s">
        <v>3372</v>
      </c>
      <c r="V84" s="116">
        <f t="shared" si="32"/>
        <v>10.785</v>
      </c>
      <c r="W84" s="117">
        <f t="shared" si="33"/>
        <v>60</v>
      </c>
      <c r="X84" s="117">
        <f t="shared" si="34"/>
        <v>1</v>
      </c>
      <c r="Y84" s="117">
        <f t="shared" si="35"/>
        <v>0</v>
      </c>
      <c r="Z84" s="117">
        <f t="shared" si="36"/>
        <v>3</v>
      </c>
      <c r="AA84" s="117">
        <f t="shared" si="37"/>
        <v>0</v>
      </c>
      <c r="AB84" s="117">
        <f t="shared" si="38"/>
        <v>3</v>
      </c>
      <c r="AC84" s="116">
        <f>IF(AB84=0,1,IF(AB84=1,0.99,IF(AB84=2,0.98,IF(AB84=3,0.97,IF(AB84=4,0.96,IF(AB84=5,0.95,IF(AB84=6,0.94)))))))</f>
        <v>0.97</v>
      </c>
      <c r="AD84" s="116">
        <f t="shared" si="39"/>
        <v>10.3925</v>
      </c>
      <c r="AE84" s="116">
        <f t="shared" si="40"/>
        <v>10.080724999999999</v>
      </c>
      <c r="AF84" s="117">
        <f t="shared" si="41"/>
        <v>120</v>
      </c>
      <c r="AG84" s="105"/>
    </row>
    <row r="85" spans="1:33" s="16" customFormat="1">
      <c r="A85" s="107">
        <v>78</v>
      </c>
      <c r="B85" s="108" t="s">
        <v>3235</v>
      </c>
      <c r="C85" s="108" t="s">
        <v>3236</v>
      </c>
      <c r="D85" s="109" t="s">
        <v>3237</v>
      </c>
      <c r="E85" s="115">
        <v>33</v>
      </c>
      <c r="F85" s="116">
        <v>10.73</v>
      </c>
      <c r="G85" s="117">
        <v>30</v>
      </c>
      <c r="H85" s="117" t="s">
        <v>3372</v>
      </c>
      <c r="I85" s="116">
        <v>9.4700000000000006</v>
      </c>
      <c r="J85" s="117">
        <v>18</v>
      </c>
      <c r="K85" s="117" t="s">
        <v>3372</v>
      </c>
      <c r="L85" s="118">
        <f t="shared" si="28"/>
        <v>10.100000000000001</v>
      </c>
      <c r="M85" s="115">
        <f t="shared" si="29"/>
        <v>60</v>
      </c>
      <c r="N85" s="115">
        <f t="shared" si="30"/>
        <v>0</v>
      </c>
      <c r="O85" s="115">
        <f t="shared" si="31"/>
        <v>1</v>
      </c>
      <c r="P85" s="116">
        <v>10.65</v>
      </c>
      <c r="Q85" s="117">
        <v>30</v>
      </c>
      <c r="R85" s="117" t="s">
        <v>3373</v>
      </c>
      <c r="S85" s="116">
        <v>10.71</v>
      </c>
      <c r="T85" s="117">
        <v>30</v>
      </c>
      <c r="U85" s="117" t="s">
        <v>3373</v>
      </c>
      <c r="V85" s="116">
        <f t="shared" si="32"/>
        <v>10.68</v>
      </c>
      <c r="W85" s="117">
        <f t="shared" si="33"/>
        <v>60</v>
      </c>
      <c r="X85" s="117">
        <f t="shared" si="34"/>
        <v>2</v>
      </c>
      <c r="Y85" s="117">
        <f t="shared" si="35"/>
        <v>0</v>
      </c>
      <c r="Z85" s="117">
        <f t="shared" si="36"/>
        <v>2</v>
      </c>
      <c r="AA85" s="117">
        <f t="shared" si="37"/>
        <v>1</v>
      </c>
      <c r="AB85" s="117">
        <f t="shared" si="38"/>
        <v>3</v>
      </c>
      <c r="AC85" s="116">
        <f>IF(AB85=0,0.93,IF(AB85=1,0.92,IF(AB85=2,0.91,IF(AB85=3,0.9,IF(AB85=4,0.89,IF(AB85=5,0.88,IF(AB85=6,0.87)))))))</f>
        <v>0.9</v>
      </c>
      <c r="AD85" s="116">
        <f t="shared" si="39"/>
        <v>10.39</v>
      </c>
      <c r="AE85" s="116">
        <f t="shared" si="40"/>
        <v>9.3510000000000009</v>
      </c>
      <c r="AF85" s="117">
        <f t="shared" si="41"/>
        <v>120</v>
      </c>
      <c r="AG85" s="105"/>
    </row>
    <row r="86" spans="1:33" s="16" customFormat="1">
      <c r="A86" s="114">
        <v>79</v>
      </c>
      <c r="B86" s="108" t="s">
        <v>1948</v>
      </c>
      <c r="C86" s="108" t="s">
        <v>851</v>
      </c>
      <c r="D86" s="109" t="s">
        <v>3238</v>
      </c>
      <c r="E86" s="115">
        <v>33</v>
      </c>
      <c r="F86" s="116">
        <v>7.8</v>
      </c>
      <c r="G86" s="117">
        <v>18</v>
      </c>
      <c r="H86" s="117" t="s">
        <v>3372</v>
      </c>
      <c r="I86" s="116">
        <v>10.46</v>
      </c>
      <c r="J86" s="117">
        <v>30</v>
      </c>
      <c r="K86" s="117" t="s">
        <v>3372</v>
      </c>
      <c r="L86" s="118">
        <f t="shared" si="28"/>
        <v>9.1300000000000008</v>
      </c>
      <c r="M86" s="115">
        <f t="shared" si="29"/>
        <v>48</v>
      </c>
      <c r="N86" s="115">
        <f t="shared" si="30"/>
        <v>0</v>
      </c>
      <c r="O86" s="115">
        <f t="shared" si="31"/>
        <v>1</v>
      </c>
      <c r="P86" s="116">
        <v>10.57</v>
      </c>
      <c r="Q86" s="117">
        <v>30</v>
      </c>
      <c r="R86" s="117" t="s">
        <v>3373</v>
      </c>
      <c r="S86" s="116">
        <v>10.84</v>
      </c>
      <c r="T86" s="117">
        <v>30</v>
      </c>
      <c r="U86" s="117" t="s">
        <v>3372</v>
      </c>
      <c r="V86" s="116">
        <f t="shared" si="32"/>
        <v>10.705</v>
      </c>
      <c r="W86" s="117">
        <f t="shared" si="33"/>
        <v>60</v>
      </c>
      <c r="X86" s="117">
        <f t="shared" si="34"/>
        <v>1</v>
      </c>
      <c r="Y86" s="117">
        <f t="shared" si="35"/>
        <v>0</v>
      </c>
      <c r="Z86" s="117">
        <f t="shared" si="36"/>
        <v>1</v>
      </c>
      <c r="AA86" s="117">
        <f t="shared" si="37"/>
        <v>1</v>
      </c>
      <c r="AB86" s="117">
        <f t="shared" si="38"/>
        <v>2</v>
      </c>
      <c r="AC86" s="116">
        <f>IF(AB86=0,1,IF(AB86=1,0.99,IF(AB86=2,0.98,IF(AB86=3,0.97,IF(AB86=4,0.96,IF(AB86=5,0.95,IF(AB86=6,0.94)))))))</f>
        <v>0.98</v>
      </c>
      <c r="AD86" s="116">
        <f t="shared" si="39"/>
        <v>9.9175000000000004</v>
      </c>
      <c r="AE86" s="116">
        <f t="shared" si="40"/>
        <v>9.7191500000000008</v>
      </c>
      <c r="AF86" s="117">
        <f t="shared" si="41"/>
        <v>108</v>
      </c>
      <c r="AG86" s="105"/>
    </row>
    <row r="87" spans="1:33" s="16" customFormat="1">
      <c r="A87" s="114">
        <v>80</v>
      </c>
      <c r="B87" s="108" t="s">
        <v>3239</v>
      </c>
      <c r="C87" s="108" t="s">
        <v>1329</v>
      </c>
      <c r="D87" s="109" t="s">
        <v>3240</v>
      </c>
      <c r="E87" s="115">
        <v>33</v>
      </c>
      <c r="F87" s="116">
        <v>10.5</v>
      </c>
      <c r="G87" s="117">
        <v>30</v>
      </c>
      <c r="H87" s="117" t="s">
        <v>3373</v>
      </c>
      <c r="I87" s="116">
        <v>5.88</v>
      </c>
      <c r="J87" s="117">
        <v>11</v>
      </c>
      <c r="K87" s="117" t="s">
        <v>3372</v>
      </c>
      <c r="L87" s="118">
        <f t="shared" si="28"/>
        <v>8.19</v>
      </c>
      <c r="M87" s="115">
        <f t="shared" si="29"/>
        <v>41</v>
      </c>
      <c r="N87" s="115">
        <f t="shared" si="30"/>
        <v>1</v>
      </c>
      <c r="O87" s="115">
        <f t="shared" si="31"/>
        <v>1</v>
      </c>
      <c r="P87" s="116" t="s">
        <v>3509</v>
      </c>
      <c r="Q87" s="117" t="s">
        <v>3509</v>
      </c>
      <c r="R87" s="117" t="s">
        <v>3509</v>
      </c>
      <c r="S87" s="116" t="s">
        <v>3509</v>
      </c>
      <c r="T87" s="117" t="s">
        <v>3509</v>
      </c>
      <c r="U87" s="117" t="s">
        <v>3509</v>
      </c>
      <c r="V87" s="116" t="e">
        <f t="shared" si="32"/>
        <v>#VALUE!</v>
      </c>
      <c r="W87" s="117" t="e">
        <f t="shared" si="33"/>
        <v>#VALUE!</v>
      </c>
      <c r="X87" s="117">
        <f t="shared" si="34"/>
        <v>2</v>
      </c>
      <c r="Y87" s="117">
        <f t="shared" si="35"/>
        <v>0</v>
      </c>
      <c r="Z87" s="117">
        <f t="shared" si="36"/>
        <v>3</v>
      </c>
      <c r="AA87" s="117">
        <f t="shared" si="37"/>
        <v>1</v>
      </c>
      <c r="AB87" s="117">
        <f t="shared" si="38"/>
        <v>4</v>
      </c>
      <c r="AC87" s="116">
        <f>IF(AB87=0,0.86,IF(AB87=1,0.85,IF(AB87=2,0.84,IF(AB87=3,0.83,IF(AB87=4,0.82,IF(AB87=5,0.81,IF(AB87=6,0.8)))))))</f>
        <v>0.82</v>
      </c>
      <c r="AD87" s="116" t="e">
        <f t="shared" si="39"/>
        <v>#VALUE!</v>
      </c>
      <c r="AE87" s="116" t="e">
        <f t="shared" si="40"/>
        <v>#VALUE!</v>
      </c>
      <c r="AF87" s="117" t="e">
        <f t="shared" si="41"/>
        <v>#VALUE!</v>
      </c>
      <c r="AG87" s="105"/>
    </row>
    <row r="88" spans="1:33" s="16" customFormat="1">
      <c r="A88" s="107">
        <v>81</v>
      </c>
      <c r="B88" s="121" t="s">
        <v>3264</v>
      </c>
      <c r="C88" s="121" t="s">
        <v>3265</v>
      </c>
      <c r="D88" s="122" t="s">
        <v>3266</v>
      </c>
      <c r="E88" s="115">
        <v>33</v>
      </c>
      <c r="F88" s="116" t="s">
        <v>3509</v>
      </c>
      <c r="G88" s="117" t="s">
        <v>3509</v>
      </c>
      <c r="H88" s="117" t="s">
        <v>3509</v>
      </c>
      <c r="I88" s="116">
        <v>6.58</v>
      </c>
      <c r="J88" s="117">
        <v>16</v>
      </c>
      <c r="K88" s="117" t="s">
        <v>3372</v>
      </c>
      <c r="L88" s="118" t="e">
        <f t="shared" si="28"/>
        <v>#VALUE!</v>
      </c>
      <c r="M88" s="115" t="e">
        <f t="shared" si="29"/>
        <v>#VALUE!</v>
      </c>
      <c r="N88" s="115">
        <f t="shared" si="30"/>
        <v>1</v>
      </c>
      <c r="O88" s="115">
        <f t="shared" si="31"/>
        <v>1</v>
      </c>
      <c r="P88" s="116" t="s">
        <v>3509</v>
      </c>
      <c r="Q88" s="117" t="s">
        <v>3509</v>
      </c>
      <c r="R88" s="117" t="s">
        <v>3509</v>
      </c>
      <c r="S88" s="116">
        <v>1.87</v>
      </c>
      <c r="T88" s="117">
        <v>0</v>
      </c>
      <c r="U88" s="117" t="s">
        <v>3373</v>
      </c>
      <c r="V88" s="116" t="e">
        <f t="shared" si="32"/>
        <v>#VALUE!</v>
      </c>
      <c r="W88" s="117" t="e">
        <f t="shared" si="33"/>
        <v>#VALUE!</v>
      </c>
      <c r="X88" s="117">
        <f t="shared" si="34"/>
        <v>2</v>
      </c>
      <c r="Y88" s="117">
        <f t="shared" si="35"/>
        <v>1</v>
      </c>
      <c r="Z88" s="117">
        <f t="shared" si="36"/>
        <v>3</v>
      </c>
      <c r="AA88" s="117">
        <f t="shared" si="37"/>
        <v>2</v>
      </c>
      <c r="AB88" s="117">
        <f t="shared" si="38"/>
        <v>5</v>
      </c>
      <c r="AC88" s="116">
        <f>IF(AB88=0,0.79,IF(AB88=1,0.78,IF(AB88=2,0.77,IF(AB88=3,0.76,IF(AB88=4,0.75,IF(AB88=5,74,IF(AB88=6,0.73)))))))</f>
        <v>74</v>
      </c>
      <c r="AD88" s="116" t="e">
        <f t="shared" si="39"/>
        <v>#VALUE!</v>
      </c>
      <c r="AE88" s="116" t="e">
        <f t="shared" si="40"/>
        <v>#VALUE!</v>
      </c>
      <c r="AF88" s="117" t="e">
        <f t="shared" si="41"/>
        <v>#VALUE!</v>
      </c>
      <c r="AG88" s="105"/>
    </row>
    <row r="89" spans="1:33" s="16" customFormat="1">
      <c r="A89" s="114">
        <v>82</v>
      </c>
      <c r="B89" s="108" t="s">
        <v>903</v>
      </c>
      <c r="C89" s="108" t="s">
        <v>3241</v>
      </c>
      <c r="D89" s="109" t="s">
        <v>3242</v>
      </c>
      <c r="E89" s="115">
        <v>33</v>
      </c>
      <c r="F89" s="116">
        <v>9.67</v>
      </c>
      <c r="G89" s="117">
        <v>22</v>
      </c>
      <c r="H89" s="117" t="s">
        <v>3373</v>
      </c>
      <c r="I89" s="116">
        <v>11.21</v>
      </c>
      <c r="J89" s="117">
        <v>30</v>
      </c>
      <c r="K89" s="117" t="s">
        <v>3372</v>
      </c>
      <c r="L89" s="118">
        <f t="shared" si="28"/>
        <v>10.440000000000001</v>
      </c>
      <c r="M89" s="115">
        <f t="shared" si="29"/>
        <v>60</v>
      </c>
      <c r="N89" s="115">
        <f t="shared" si="30"/>
        <v>1</v>
      </c>
      <c r="O89" s="115">
        <f t="shared" si="31"/>
        <v>1</v>
      </c>
      <c r="P89" s="116">
        <v>8.2899999999999991</v>
      </c>
      <c r="Q89" s="117">
        <v>9</v>
      </c>
      <c r="R89" s="117" t="s">
        <v>3373</v>
      </c>
      <c r="S89" s="116">
        <v>9.82</v>
      </c>
      <c r="T89" s="117">
        <v>18</v>
      </c>
      <c r="U89" s="117" t="s">
        <v>3373</v>
      </c>
      <c r="V89" s="116">
        <f t="shared" si="32"/>
        <v>9.0549999999999997</v>
      </c>
      <c r="W89" s="117">
        <f t="shared" si="33"/>
        <v>27</v>
      </c>
      <c r="X89" s="117">
        <f t="shared" si="34"/>
        <v>2</v>
      </c>
      <c r="Y89" s="117">
        <f t="shared" si="35"/>
        <v>1</v>
      </c>
      <c r="Z89" s="117">
        <f t="shared" si="36"/>
        <v>3</v>
      </c>
      <c r="AA89" s="117">
        <f t="shared" si="37"/>
        <v>2</v>
      </c>
      <c r="AB89" s="117">
        <f t="shared" si="38"/>
        <v>5</v>
      </c>
      <c r="AC89" s="116">
        <f>IF(AB89=0,0.93,IF(AB89=1,0.92,IF(AB89=2,0.91,IF(AB89=3,0.9,IF(AB89=4,0.89,IF(AB89=5,0.88,IF(AB89=6,0.87)))))))</f>
        <v>0.88</v>
      </c>
      <c r="AD89" s="116">
        <f t="shared" si="39"/>
        <v>9.7475000000000005</v>
      </c>
      <c r="AE89" s="116">
        <f t="shared" si="40"/>
        <v>8.5777999999999999</v>
      </c>
      <c r="AF89" s="117">
        <f t="shared" si="41"/>
        <v>87</v>
      </c>
      <c r="AG89" s="105"/>
    </row>
    <row r="90" spans="1:33" s="16" customFormat="1">
      <c r="A90" s="114">
        <v>83</v>
      </c>
      <c r="B90" s="108" t="s">
        <v>3243</v>
      </c>
      <c r="C90" s="108" t="s">
        <v>986</v>
      </c>
      <c r="D90" s="109" t="s">
        <v>3244</v>
      </c>
      <c r="E90" s="115">
        <v>33</v>
      </c>
      <c r="F90" s="116" t="s">
        <v>3509</v>
      </c>
      <c r="G90" s="117" t="s">
        <v>3509</v>
      </c>
      <c r="H90" s="117" t="s">
        <v>3509</v>
      </c>
      <c r="I90" s="116">
        <v>6.09</v>
      </c>
      <c r="J90" s="117">
        <v>9</v>
      </c>
      <c r="K90" s="117" t="s">
        <v>3373</v>
      </c>
      <c r="L90" s="118" t="e">
        <f t="shared" si="28"/>
        <v>#VALUE!</v>
      </c>
      <c r="M90" s="115" t="e">
        <f t="shared" si="29"/>
        <v>#VALUE!</v>
      </c>
      <c r="N90" s="115">
        <f t="shared" si="30"/>
        <v>2</v>
      </c>
      <c r="O90" s="115">
        <f t="shared" si="31"/>
        <v>1</v>
      </c>
      <c r="P90" s="116">
        <v>6.97</v>
      </c>
      <c r="Q90" s="117">
        <v>11</v>
      </c>
      <c r="R90" s="117" t="s">
        <v>3373</v>
      </c>
      <c r="S90" s="116">
        <v>9.6300000000000008</v>
      </c>
      <c r="T90" s="117">
        <v>24</v>
      </c>
      <c r="U90" s="117" t="s">
        <v>3373</v>
      </c>
      <c r="V90" s="116">
        <f t="shared" si="32"/>
        <v>8.3000000000000007</v>
      </c>
      <c r="W90" s="117">
        <f t="shared" si="33"/>
        <v>35</v>
      </c>
      <c r="X90" s="117">
        <f t="shared" si="34"/>
        <v>2</v>
      </c>
      <c r="Y90" s="117">
        <f t="shared" si="35"/>
        <v>1</v>
      </c>
      <c r="Z90" s="117">
        <f t="shared" si="36"/>
        <v>4</v>
      </c>
      <c r="AA90" s="117">
        <f t="shared" si="37"/>
        <v>2</v>
      </c>
      <c r="AB90" s="117">
        <f t="shared" si="38"/>
        <v>6</v>
      </c>
      <c r="AC90" s="116">
        <f>IF(AB90=0,0.79,IF(AB90=1,0.78,IF(AB90=2,0.77,IF(AB90=3,0.76,IF(AB90=4,0.75,IF(AB90=5,74,IF(AB90=6,0.73)))))))</f>
        <v>0.73</v>
      </c>
      <c r="AD90" s="116" t="e">
        <f t="shared" si="39"/>
        <v>#VALUE!</v>
      </c>
      <c r="AE90" s="116" t="e">
        <f t="shared" si="40"/>
        <v>#VALUE!</v>
      </c>
      <c r="AF90" s="117" t="e">
        <f t="shared" si="41"/>
        <v>#VALUE!</v>
      </c>
      <c r="AG90" s="105"/>
    </row>
    <row r="91" spans="1:33" s="16" customFormat="1">
      <c r="A91" s="107">
        <v>84</v>
      </c>
      <c r="B91" s="119" t="s">
        <v>1317</v>
      </c>
      <c r="C91" s="119" t="s">
        <v>3245</v>
      </c>
      <c r="D91" s="120" t="s">
        <v>3246</v>
      </c>
      <c r="E91" s="115">
        <v>33</v>
      </c>
      <c r="F91" s="116">
        <v>9.99</v>
      </c>
      <c r="G91" s="117">
        <v>23</v>
      </c>
      <c r="H91" s="117" t="s">
        <v>3373</v>
      </c>
      <c r="I91" s="116">
        <v>10.01</v>
      </c>
      <c r="J91" s="117">
        <v>30</v>
      </c>
      <c r="K91" s="117" t="s">
        <v>3373</v>
      </c>
      <c r="L91" s="118">
        <f t="shared" si="28"/>
        <v>10</v>
      </c>
      <c r="M91" s="115">
        <f t="shared" si="29"/>
        <v>60</v>
      </c>
      <c r="N91" s="115">
        <f t="shared" si="30"/>
        <v>2</v>
      </c>
      <c r="O91" s="115">
        <f t="shared" si="31"/>
        <v>1</v>
      </c>
      <c r="P91" s="116">
        <v>9.7100000000000009</v>
      </c>
      <c r="Q91" s="117">
        <v>9</v>
      </c>
      <c r="R91" s="117" t="s">
        <v>3373</v>
      </c>
      <c r="S91" s="116">
        <v>9.19</v>
      </c>
      <c r="T91" s="117">
        <v>18</v>
      </c>
      <c r="U91" s="117" t="s">
        <v>3373</v>
      </c>
      <c r="V91" s="116">
        <f t="shared" si="32"/>
        <v>9.4499999999999993</v>
      </c>
      <c r="W91" s="117">
        <f t="shared" si="33"/>
        <v>27</v>
      </c>
      <c r="X91" s="117">
        <f t="shared" si="34"/>
        <v>2</v>
      </c>
      <c r="Y91" s="117">
        <f t="shared" si="35"/>
        <v>1</v>
      </c>
      <c r="Z91" s="117">
        <f t="shared" si="36"/>
        <v>4</v>
      </c>
      <c r="AA91" s="117">
        <f t="shared" si="37"/>
        <v>2</v>
      </c>
      <c r="AB91" s="117">
        <f t="shared" si="38"/>
        <v>6</v>
      </c>
      <c r="AC91" s="116">
        <f>IF(AB91=0,0.93,IF(AB91=1,0.92,IF(AB91=2,0.91,IF(AB91=3,0.9,IF(AB91=4,0.89,IF(AB91=5,0.88,IF(AB91=6,0.87)))))))</f>
        <v>0.87</v>
      </c>
      <c r="AD91" s="116">
        <f t="shared" si="39"/>
        <v>9.7249999999999996</v>
      </c>
      <c r="AE91" s="116">
        <f t="shared" si="40"/>
        <v>8.4607499999999991</v>
      </c>
      <c r="AF91" s="117">
        <f t="shared" si="41"/>
        <v>87</v>
      </c>
      <c r="AG91" s="105"/>
    </row>
    <row r="92" spans="1:33" s="16" customFormat="1">
      <c r="A92" s="107">
        <v>85</v>
      </c>
      <c r="B92" s="108" t="s">
        <v>3247</v>
      </c>
      <c r="C92" s="108" t="s">
        <v>1686</v>
      </c>
      <c r="D92" s="109" t="s">
        <v>3248</v>
      </c>
      <c r="E92" s="115">
        <v>33</v>
      </c>
      <c r="F92" s="116">
        <v>8.91</v>
      </c>
      <c r="G92" s="117">
        <v>20</v>
      </c>
      <c r="H92" s="117" t="s">
        <v>3373</v>
      </c>
      <c r="I92" s="116">
        <v>11.09</v>
      </c>
      <c r="J92" s="117">
        <v>30</v>
      </c>
      <c r="K92" s="117" t="s">
        <v>3373</v>
      </c>
      <c r="L92" s="118">
        <f t="shared" si="28"/>
        <v>10</v>
      </c>
      <c r="M92" s="115">
        <f t="shared" si="29"/>
        <v>60</v>
      </c>
      <c r="N92" s="115">
        <f t="shared" si="30"/>
        <v>2</v>
      </c>
      <c r="O92" s="115">
        <f t="shared" si="31"/>
        <v>1</v>
      </c>
      <c r="P92" s="116">
        <v>10.09</v>
      </c>
      <c r="Q92" s="117">
        <v>30</v>
      </c>
      <c r="R92" s="117" t="s">
        <v>3373</v>
      </c>
      <c r="S92" s="116">
        <v>11.01</v>
      </c>
      <c r="T92" s="117">
        <v>30</v>
      </c>
      <c r="U92" s="117" t="s">
        <v>3373</v>
      </c>
      <c r="V92" s="116">
        <f t="shared" si="32"/>
        <v>10.55</v>
      </c>
      <c r="W92" s="117">
        <f t="shared" si="33"/>
        <v>60</v>
      </c>
      <c r="X92" s="117">
        <f t="shared" si="34"/>
        <v>2</v>
      </c>
      <c r="Y92" s="117">
        <f t="shared" si="35"/>
        <v>0</v>
      </c>
      <c r="Z92" s="117">
        <f t="shared" si="36"/>
        <v>4</v>
      </c>
      <c r="AA92" s="117">
        <f t="shared" si="37"/>
        <v>1</v>
      </c>
      <c r="AB92" s="117">
        <f t="shared" si="38"/>
        <v>5</v>
      </c>
      <c r="AC92" s="116">
        <f>IF(AB92=0,0.86,IF(AB92=1,0.85,IF(AB92=2,0.84,IF(AB92=3,0.83,IF(AB92=4,0.82,IF(AB92=5,0.81,IF(AB92=6,0.8)))))))</f>
        <v>0.81</v>
      </c>
      <c r="AD92" s="116">
        <f t="shared" si="39"/>
        <v>10.275</v>
      </c>
      <c r="AE92" s="116">
        <f t="shared" si="40"/>
        <v>8.322750000000001</v>
      </c>
      <c r="AF92" s="117">
        <f t="shared" si="41"/>
        <v>120</v>
      </c>
      <c r="AG92" s="105"/>
    </row>
    <row r="93" spans="1:33" s="16" customFormat="1">
      <c r="A93" s="114">
        <v>86</v>
      </c>
      <c r="B93" s="108" t="s">
        <v>3249</v>
      </c>
      <c r="C93" s="108" t="s">
        <v>3250</v>
      </c>
      <c r="D93" s="109" t="s">
        <v>3251</v>
      </c>
      <c r="E93" s="115">
        <v>33</v>
      </c>
      <c r="F93" s="116">
        <v>10.94</v>
      </c>
      <c r="G93" s="117">
        <v>30</v>
      </c>
      <c r="H93" s="117" t="s">
        <v>3372</v>
      </c>
      <c r="I93" s="116">
        <v>9.06</v>
      </c>
      <c r="J93" s="117">
        <v>13</v>
      </c>
      <c r="K93" s="117" t="s">
        <v>3373</v>
      </c>
      <c r="L93" s="118">
        <f t="shared" si="28"/>
        <v>10</v>
      </c>
      <c r="M93" s="115">
        <f t="shared" si="29"/>
        <v>60</v>
      </c>
      <c r="N93" s="115">
        <f t="shared" si="30"/>
        <v>1</v>
      </c>
      <c r="O93" s="115">
        <f t="shared" si="31"/>
        <v>1</v>
      </c>
      <c r="P93" s="116">
        <v>11.49</v>
      </c>
      <c r="Q93" s="117">
        <v>30</v>
      </c>
      <c r="R93" s="117" t="s">
        <v>3373</v>
      </c>
      <c r="S93" s="116">
        <v>11.36</v>
      </c>
      <c r="T93" s="117">
        <v>30</v>
      </c>
      <c r="U93" s="117" t="s">
        <v>3373</v>
      </c>
      <c r="V93" s="116">
        <f t="shared" si="32"/>
        <v>11.425000000000001</v>
      </c>
      <c r="W93" s="117">
        <f t="shared" si="33"/>
        <v>60</v>
      </c>
      <c r="X93" s="117">
        <f t="shared" si="34"/>
        <v>2</v>
      </c>
      <c r="Y93" s="117">
        <f t="shared" si="35"/>
        <v>0</v>
      </c>
      <c r="Z93" s="117">
        <f t="shared" si="36"/>
        <v>3</v>
      </c>
      <c r="AA93" s="117">
        <f t="shared" si="37"/>
        <v>1</v>
      </c>
      <c r="AB93" s="117">
        <f t="shared" si="38"/>
        <v>4</v>
      </c>
      <c r="AC93" s="116">
        <f>IF(AB93=0,0.86,IF(AB93=1,0.85,IF(AB93=2,0.84,IF(AB93=3,0.83,IF(AB93=4,0.82,IF(AB93=5,0.81,IF(AB93=6,0.8)))))))</f>
        <v>0.82</v>
      </c>
      <c r="AD93" s="116">
        <f t="shared" si="39"/>
        <v>10.7125</v>
      </c>
      <c r="AE93" s="116">
        <f t="shared" si="40"/>
        <v>8.7842500000000001</v>
      </c>
      <c r="AF93" s="117">
        <f t="shared" si="41"/>
        <v>120</v>
      </c>
      <c r="AG93" s="105"/>
    </row>
    <row r="94" spans="1:33" s="16" customFormat="1">
      <c r="A94" s="114">
        <v>87</v>
      </c>
      <c r="B94" s="108" t="s">
        <v>2621</v>
      </c>
      <c r="C94" s="108" t="s">
        <v>3252</v>
      </c>
      <c r="D94" s="109" t="s">
        <v>3253</v>
      </c>
      <c r="E94" s="115">
        <v>33</v>
      </c>
      <c r="F94" s="116">
        <v>10.39</v>
      </c>
      <c r="G94" s="117">
        <v>30</v>
      </c>
      <c r="H94" s="117" t="s">
        <v>3372</v>
      </c>
      <c r="I94" s="116">
        <v>9.61</v>
      </c>
      <c r="J94" s="117">
        <v>24</v>
      </c>
      <c r="K94" s="117" t="s">
        <v>3373</v>
      </c>
      <c r="L94" s="118">
        <f t="shared" si="28"/>
        <v>10</v>
      </c>
      <c r="M94" s="115">
        <f t="shared" si="29"/>
        <v>60</v>
      </c>
      <c r="N94" s="115">
        <f t="shared" si="30"/>
        <v>1</v>
      </c>
      <c r="O94" s="115">
        <f t="shared" si="31"/>
        <v>1</v>
      </c>
      <c r="P94" s="116">
        <v>8.34</v>
      </c>
      <c r="Q94" s="117">
        <v>4</v>
      </c>
      <c r="R94" s="117" t="s">
        <v>3373</v>
      </c>
      <c r="S94" s="116">
        <v>10.06</v>
      </c>
      <c r="T94" s="117">
        <v>30</v>
      </c>
      <c r="U94" s="117" t="s">
        <v>3373</v>
      </c>
      <c r="V94" s="116">
        <f t="shared" si="32"/>
        <v>9.1999999999999993</v>
      </c>
      <c r="W94" s="117">
        <f t="shared" si="33"/>
        <v>34</v>
      </c>
      <c r="X94" s="117">
        <f t="shared" si="34"/>
        <v>2</v>
      </c>
      <c r="Y94" s="117">
        <f t="shared" si="35"/>
        <v>1</v>
      </c>
      <c r="Z94" s="117">
        <f t="shared" si="36"/>
        <v>3</v>
      </c>
      <c r="AA94" s="117">
        <f t="shared" si="37"/>
        <v>2</v>
      </c>
      <c r="AB94" s="117">
        <f t="shared" si="38"/>
        <v>5</v>
      </c>
      <c r="AC94" s="116">
        <f>IF(AB94=0,0.93,IF(AB94=1,0.92,IF(AB94=2,0.91,IF(AB94=3,0.9,IF(AB94=4,0.89,IF(AB94=5,0.88,IF(AB94=6,0.87)))))))</f>
        <v>0.88</v>
      </c>
      <c r="AD94" s="116">
        <f t="shared" si="39"/>
        <v>9.6</v>
      </c>
      <c r="AE94" s="116">
        <f t="shared" si="40"/>
        <v>8.4480000000000004</v>
      </c>
      <c r="AF94" s="117">
        <f t="shared" si="41"/>
        <v>94</v>
      </c>
      <c r="AG94" s="105"/>
    </row>
    <row r="95" spans="1:33" s="16" customFormat="1">
      <c r="A95" s="107">
        <v>88</v>
      </c>
      <c r="B95" s="108" t="s">
        <v>2700</v>
      </c>
      <c r="C95" s="108" t="s">
        <v>3254</v>
      </c>
      <c r="D95" s="109" t="s">
        <v>3255</v>
      </c>
      <c r="E95" s="115">
        <v>33</v>
      </c>
      <c r="F95" s="116">
        <v>10.1</v>
      </c>
      <c r="G95" s="117">
        <v>30</v>
      </c>
      <c r="H95" s="117" t="s">
        <v>3372</v>
      </c>
      <c r="I95" s="116">
        <v>7.18</v>
      </c>
      <c r="J95" s="117">
        <v>13</v>
      </c>
      <c r="K95" s="117" t="s">
        <v>3372</v>
      </c>
      <c r="L95" s="118">
        <f t="shared" si="28"/>
        <v>8.64</v>
      </c>
      <c r="M95" s="115">
        <f t="shared" si="29"/>
        <v>43</v>
      </c>
      <c r="N95" s="115">
        <f t="shared" si="30"/>
        <v>0</v>
      </c>
      <c r="O95" s="115">
        <f t="shared" si="31"/>
        <v>1</v>
      </c>
      <c r="P95" s="116">
        <v>6.27</v>
      </c>
      <c r="Q95" s="117">
        <v>4</v>
      </c>
      <c r="R95" s="117" t="s">
        <v>3372</v>
      </c>
      <c r="S95" s="116" t="s">
        <v>3509</v>
      </c>
      <c r="T95" s="117" t="s">
        <v>3509</v>
      </c>
      <c r="U95" s="117" t="s">
        <v>3509</v>
      </c>
      <c r="V95" s="116" t="e">
        <f t="shared" si="32"/>
        <v>#VALUE!</v>
      </c>
      <c r="W95" s="117" t="e">
        <f t="shared" si="33"/>
        <v>#VALUE!</v>
      </c>
      <c r="X95" s="117">
        <f t="shared" si="34"/>
        <v>1</v>
      </c>
      <c r="Y95" s="117">
        <f t="shared" si="35"/>
        <v>1</v>
      </c>
      <c r="Z95" s="117">
        <f t="shared" si="36"/>
        <v>1</v>
      </c>
      <c r="AA95" s="117">
        <f t="shared" si="37"/>
        <v>2</v>
      </c>
      <c r="AB95" s="117">
        <f t="shared" si="38"/>
        <v>3</v>
      </c>
      <c r="AC95" s="116">
        <f>IF(AB95=0,0.86,IF(AB95=1,0.85,IF(AB95=2,0.84,IF(AB95=3,0.83,IF(AB95=4,0.82,IF(AB95=5,0.81,IF(AB95=6,0.8)))))))</f>
        <v>0.83</v>
      </c>
      <c r="AD95" s="116" t="e">
        <f t="shared" si="39"/>
        <v>#VALUE!</v>
      </c>
      <c r="AE95" s="116" t="e">
        <f t="shared" si="40"/>
        <v>#VALUE!</v>
      </c>
      <c r="AF95" s="117" t="e">
        <f t="shared" si="41"/>
        <v>#VALUE!</v>
      </c>
      <c r="AG95" s="105"/>
    </row>
    <row r="96" spans="1:33" s="16" customFormat="1">
      <c r="A96" s="114">
        <v>89</v>
      </c>
      <c r="B96" s="108" t="s">
        <v>3256</v>
      </c>
      <c r="C96" s="108" t="s">
        <v>3257</v>
      </c>
      <c r="D96" s="109" t="s">
        <v>3258</v>
      </c>
      <c r="E96" s="115">
        <v>33</v>
      </c>
      <c r="F96" s="116">
        <v>10.18</v>
      </c>
      <c r="G96" s="117">
        <v>30</v>
      </c>
      <c r="H96" s="117" t="s">
        <v>3373</v>
      </c>
      <c r="I96" s="116">
        <v>10.1</v>
      </c>
      <c r="J96" s="117">
        <v>30</v>
      </c>
      <c r="K96" s="117" t="s">
        <v>3372</v>
      </c>
      <c r="L96" s="118">
        <f t="shared" si="28"/>
        <v>10.14</v>
      </c>
      <c r="M96" s="115">
        <f t="shared" si="29"/>
        <v>60</v>
      </c>
      <c r="N96" s="115">
        <f t="shared" si="30"/>
        <v>1</v>
      </c>
      <c r="O96" s="115">
        <f t="shared" si="31"/>
        <v>0</v>
      </c>
      <c r="P96" s="116">
        <v>11.39</v>
      </c>
      <c r="Q96" s="117">
        <v>30</v>
      </c>
      <c r="R96" s="117" t="s">
        <v>3373</v>
      </c>
      <c r="S96" s="116">
        <v>11.96</v>
      </c>
      <c r="T96" s="117">
        <v>30</v>
      </c>
      <c r="U96" s="117" t="s">
        <v>3373</v>
      </c>
      <c r="V96" s="116">
        <f t="shared" si="32"/>
        <v>11.675000000000001</v>
      </c>
      <c r="W96" s="117">
        <f t="shared" si="33"/>
        <v>60</v>
      </c>
      <c r="X96" s="117">
        <f t="shared" si="34"/>
        <v>2</v>
      </c>
      <c r="Y96" s="117">
        <f t="shared" si="35"/>
        <v>0</v>
      </c>
      <c r="Z96" s="117">
        <f t="shared" si="36"/>
        <v>3</v>
      </c>
      <c r="AA96" s="117">
        <f t="shared" si="37"/>
        <v>0</v>
      </c>
      <c r="AB96" s="117">
        <f t="shared" si="38"/>
        <v>3</v>
      </c>
      <c r="AC96" s="116">
        <f>IF(AB96=0,0.93,IF(AB96=1,0.92,IF(AB96=2,0.91,IF(AB96=3,0.9,IF(AB96=4,0.89,IF(AB96=5,0.88,IF(AB96=6,0.87)))))))</f>
        <v>0.9</v>
      </c>
      <c r="AD96" s="116">
        <f t="shared" si="39"/>
        <v>10.907500000000001</v>
      </c>
      <c r="AE96" s="116">
        <f t="shared" si="40"/>
        <v>9.8167500000000008</v>
      </c>
      <c r="AF96" s="117">
        <f t="shared" si="41"/>
        <v>120</v>
      </c>
      <c r="AG96" s="105"/>
    </row>
    <row r="97" spans="1:33" s="16" customFormat="1">
      <c r="A97" s="114">
        <v>90</v>
      </c>
      <c r="B97" s="108" t="s">
        <v>3259</v>
      </c>
      <c r="C97" s="108" t="s">
        <v>1555</v>
      </c>
      <c r="D97" s="109" t="s">
        <v>3260</v>
      </c>
      <c r="E97" s="115">
        <v>33</v>
      </c>
      <c r="F97" s="116">
        <v>9.6</v>
      </c>
      <c r="G97" s="117">
        <v>20</v>
      </c>
      <c r="H97" s="117" t="s">
        <v>3372</v>
      </c>
      <c r="I97" s="116">
        <v>11.77</v>
      </c>
      <c r="J97" s="117">
        <v>30</v>
      </c>
      <c r="K97" s="117" t="s">
        <v>3373</v>
      </c>
      <c r="L97" s="118">
        <f t="shared" si="28"/>
        <v>10.684999999999999</v>
      </c>
      <c r="M97" s="115">
        <f t="shared" si="29"/>
        <v>60</v>
      </c>
      <c r="N97" s="115">
        <f t="shared" si="30"/>
        <v>1</v>
      </c>
      <c r="O97" s="115">
        <f t="shared" si="31"/>
        <v>1</v>
      </c>
      <c r="P97" s="116">
        <v>9.61</v>
      </c>
      <c r="Q97" s="117">
        <v>15</v>
      </c>
      <c r="R97" s="117" t="s">
        <v>3373</v>
      </c>
      <c r="S97" s="116">
        <v>9.6199999999999992</v>
      </c>
      <c r="T97" s="117">
        <v>18</v>
      </c>
      <c r="U97" s="117" t="s">
        <v>3373</v>
      </c>
      <c r="V97" s="116">
        <f t="shared" si="32"/>
        <v>9.6149999999999984</v>
      </c>
      <c r="W97" s="117">
        <f t="shared" si="33"/>
        <v>33</v>
      </c>
      <c r="X97" s="117">
        <f t="shared" si="34"/>
        <v>2</v>
      </c>
      <c r="Y97" s="117">
        <f t="shared" si="35"/>
        <v>1</v>
      </c>
      <c r="Z97" s="117">
        <f t="shared" si="36"/>
        <v>3</v>
      </c>
      <c r="AA97" s="117">
        <f t="shared" si="37"/>
        <v>2</v>
      </c>
      <c r="AB97" s="117">
        <f t="shared" si="38"/>
        <v>5</v>
      </c>
      <c r="AC97" s="116">
        <f>IF(AB97=0,0.79,IF(AB97=1,0.78,IF(AB97=2,0.77,IF(AB97=3,0.76,IF(AB97=4,0.75,IF(AB97=5,74,IF(AB97=6,0.73)))))))</f>
        <v>74</v>
      </c>
      <c r="AD97" s="116">
        <f t="shared" si="39"/>
        <v>10.149999999999999</v>
      </c>
      <c r="AE97" s="116">
        <f t="shared" si="40"/>
        <v>751.09999999999991</v>
      </c>
      <c r="AF97" s="117">
        <f t="shared" si="41"/>
        <v>93</v>
      </c>
      <c r="AG97" s="105"/>
    </row>
    <row r="98" spans="1:33" s="16" customFormat="1">
      <c r="A98" s="107">
        <v>91</v>
      </c>
      <c r="B98" s="108" t="s">
        <v>170</v>
      </c>
      <c r="C98" s="108" t="s">
        <v>907</v>
      </c>
      <c r="D98" s="109" t="s">
        <v>3261</v>
      </c>
      <c r="E98" s="115">
        <v>33</v>
      </c>
      <c r="F98" s="116">
        <v>10.61</v>
      </c>
      <c r="G98" s="117">
        <v>30</v>
      </c>
      <c r="H98" s="117" t="s">
        <v>3373</v>
      </c>
      <c r="I98" s="116">
        <v>10.8</v>
      </c>
      <c r="J98" s="117">
        <v>30</v>
      </c>
      <c r="K98" s="117" t="s">
        <v>3372</v>
      </c>
      <c r="L98" s="118">
        <f t="shared" si="28"/>
        <v>10.705</v>
      </c>
      <c r="M98" s="115">
        <f t="shared" si="29"/>
        <v>60</v>
      </c>
      <c r="N98" s="115">
        <f t="shared" si="30"/>
        <v>1</v>
      </c>
      <c r="O98" s="115">
        <f t="shared" si="31"/>
        <v>0</v>
      </c>
      <c r="P98" s="116">
        <v>10.19</v>
      </c>
      <c r="Q98" s="117">
        <v>30</v>
      </c>
      <c r="R98" s="117" t="s">
        <v>3372</v>
      </c>
      <c r="S98" s="116">
        <v>10.71</v>
      </c>
      <c r="T98" s="117">
        <v>30</v>
      </c>
      <c r="U98" s="117" t="s">
        <v>3373</v>
      </c>
      <c r="V98" s="116">
        <f t="shared" si="32"/>
        <v>10.45</v>
      </c>
      <c r="W98" s="117">
        <f t="shared" si="33"/>
        <v>60</v>
      </c>
      <c r="X98" s="117">
        <f t="shared" si="34"/>
        <v>1</v>
      </c>
      <c r="Y98" s="117">
        <f t="shared" si="35"/>
        <v>0</v>
      </c>
      <c r="Z98" s="117">
        <f t="shared" si="36"/>
        <v>2</v>
      </c>
      <c r="AA98" s="117">
        <f t="shared" si="37"/>
        <v>0</v>
      </c>
      <c r="AB98" s="117">
        <f t="shared" si="38"/>
        <v>2</v>
      </c>
      <c r="AC98" s="116">
        <f>IF(AB98=0,0.93,IF(AB98=1,0.92,IF(AB98=2,0.91,IF(AB98=3,0.9,IF(AB98=4,0.89,IF(AB98=5,0.88,IF(AB98=6,0.87)))))))</f>
        <v>0.91</v>
      </c>
      <c r="AD98" s="116">
        <f t="shared" si="39"/>
        <v>10.577500000000001</v>
      </c>
      <c r="AE98" s="116">
        <f t="shared" si="40"/>
        <v>9.6255250000000014</v>
      </c>
      <c r="AF98" s="117">
        <f t="shared" si="41"/>
        <v>120</v>
      </c>
      <c r="AG98" s="105"/>
    </row>
    <row r="99" spans="1:33" s="16" customFormat="1">
      <c r="A99" s="107">
        <v>92</v>
      </c>
      <c r="B99" s="108" t="s">
        <v>3262</v>
      </c>
      <c r="C99" s="108" t="s">
        <v>3184</v>
      </c>
      <c r="D99" s="109" t="s">
        <v>3263</v>
      </c>
      <c r="E99" s="115">
        <v>33</v>
      </c>
      <c r="F99" s="116">
        <v>10.95</v>
      </c>
      <c r="G99" s="117">
        <v>30</v>
      </c>
      <c r="H99" s="117" t="s">
        <v>3372</v>
      </c>
      <c r="I99" s="116">
        <v>9.4600000000000009</v>
      </c>
      <c r="J99" s="117">
        <v>18</v>
      </c>
      <c r="K99" s="117" t="s">
        <v>3372</v>
      </c>
      <c r="L99" s="118">
        <f t="shared" si="28"/>
        <v>10.205</v>
      </c>
      <c r="M99" s="115">
        <f t="shared" si="29"/>
        <v>60</v>
      </c>
      <c r="N99" s="115">
        <f t="shared" si="30"/>
        <v>0</v>
      </c>
      <c r="O99" s="115">
        <f t="shared" si="31"/>
        <v>1</v>
      </c>
      <c r="P99" s="116">
        <v>8.98</v>
      </c>
      <c r="Q99" s="117">
        <v>9</v>
      </c>
      <c r="R99" s="117" t="s">
        <v>3373</v>
      </c>
      <c r="S99" s="116">
        <v>9.74</v>
      </c>
      <c r="T99" s="117">
        <v>16</v>
      </c>
      <c r="U99" s="117" t="s">
        <v>3373</v>
      </c>
      <c r="V99" s="116">
        <f t="shared" si="32"/>
        <v>9.36</v>
      </c>
      <c r="W99" s="117">
        <f t="shared" si="33"/>
        <v>25</v>
      </c>
      <c r="X99" s="117">
        <f t="shared" si="34"/>
        <v>2</v>
      </c>
      <c r="Y99" s="117">
        <f t="shared" si="35"/>
        <v>1</v>
      </c>
      <c r="Z99" s="117">
        <f t="shared" si="36"/>
        <v>2</v>
      </c>
      <c r="AA99" s="117">
        <f t="shared" si="37"/>
        <v>2</v>
      </c>
      <c r="AB99" s="117">
        <f t="shared" si="38"/>
        <v>4</v>
      </c>
      <c r="AC99" s="116">
        <f>IF(AB99=0,0.93,IF(AB99=1,0.92,IF(AB99=2,0.91,IF(AB99=3,0.9,IF(AB99=4,0.89,IF(AB99=5,0.88,IF(AB99=6,0.87)))))))</f>
        <v>0.89</v>
      </c>
      <c r="AD99" s="116">
        <f t="shared" si="39"/>
        <v>9.7824999999999989</v>
      </c>
      <c r="AE99" s="116">
        <f t="shared" si="40"/>
        <v>8.7064249999999994</v>
      </c>
      <c r="AF99" s="117">
        <f t="shared" si="41"/>
        <v>85</v>
      </c>
      <c r="AG99" s="105"/>
    </row>
    <row r="100" spans="1:33" s="16" customFormat="1">
      <c r="A100" s="114">
        <v>93</v>
      </c>
      <c r="B100" s="108" t="s">
        <v>3267</v>
      </c>
      <c r="C100" s="108" t="s">
        <v>3230</v>
      </c>
      <c r="D100" s="109" t="s">
        <v>3268</v>
      </c>
      <c r="E100" s="115">
        <v>34</v>
      </c>
      <c r="F100" s="116">
        <v>8.44</v>
      </c>
      <c r="G100" s="117">
        <v>22</v>
      </c>
      <c r="H100" s="117" t="s">
        <v>3372</v>
      </c>
      <c r="I100" s="116">
        <v>3.4</v>
      </c>
      <c r="J100" s="117">
        <v>7</v>
      </c>
      <c r="K100" s="117" t="s">
        <v>3373</v>
      </c>
      <c r="L100" s="118">
        <f t="shared" si="28"/>
        <v>5.92</v>
      </c>
      <c r="M100" s="115">
        <f t="shared" si="29"/>
        <v>29</v>
      </c>
      <c r="N100" s="115">
        <f t="shared" si="30"/>
        <v>1</v>
      </c>
      <c r="O100" s="115">
        <f t="shared" si="31"/>
        <v>1</v>
      </c>
      <c r="P100" s="116">
        <v>6.96</v>
      </c>
      <c r="Q100" s="117">
        <v>4</v>
      </c>
      <c r="R100" s="117" t="s">
        <v>3372</v>
      </c>
      <c r="S100" s="116" t="s">
        <v>3509</v>
      </c>
      <c r="T100" s="117" t="s">
        <v>3509</v>
      </c>
      <c r="U100" s="117" t="s">
        <v>3509</v>
      </c>
      <c r="V100" s="116" t="e">
        <f t="shared" si="32"/>
        <v>#VALUE!</v>
      </c>
      <c r="W100" s="117" t="e">
        <f t="shared" si="33"/>
        <v>#VALUE!</v>
      </c>
      <c r="X100" s="117">
        <f t="shared" si="34"/>
        <v>1</v>
      </c>
      <c r="Y100" s="117">
        <f t="shared" si="35"/>
        <v>1</v>
      </c>
      <c r="Z100" s="117">
        <f t="shared" si="36"/>
        <v>2</v>
      </c>
      <c r="AA100" s="117">
        <f t="shared" si="37"/>
        <v>2</v>
      </c>
      <c r="AB100" s="117">
        <f t="shared" si="38"/>
        <v>4</v>
      </c>
      <c r="AC100" s="116">
        <f>IF(AB100=0,0.86,IF(AB100=1,0.85,IF(AB100=2,0.84,IF(AB100=3,0.83,IF(AB100=4,0.82,IF(AB100=5,0.81,IF(AB100=6,0.8)))))))</f>
        <v>0.82</v>
      </c>
      <c r="AD100" s="116" t="e">
        <f t="shared" si="39"/>
        <v>#VALUE!</v>
      </c>
      <c r="AE100" s="116" t="e">
        <f t="shared" si="40"/>
        <v>#VALUE!</v>
      </c>
      <c r="AF100" s="117" t="e">
        <f t="shared" si="41"/>
        <v>#VALUE!</v>
      </c>
      <c r="AG100" s="105"/>
    </row>
    <row r="101" spans="1:33" s="16" customFormat="1">
      <c r="A101" s="114">
        <v>94</v>
      </c>
      <c r="B101" s="119" t="s">
        <v>3269</v>
      </c>
      <c r="C101" s="119" t="s">
        <v>3270</v>
      </c>
      <c r="D101" s="120" t="s">
        <v>3271</v>
      </c>
      <c r="E101" s="115">
        <v>34</v>
      </c>
      <c r="F101" s="116">
        <v>10</v>
      </c>
      <c r="G101" s="117">
        <v>30</v>
      </c>
      <c r="H101" s="117" t="s">
        <v>3372</v>
      </c>
      <c r="I101" s="116">
        <v>10.11</v>
      </c>
      <c r="J101" s="117">
        <v>30</v>
      </c>
      <c r="K101" s="117" t="s">
        <v>3373</v>
      </c>
      <c r="L101" s="118">
        <f t="shared" si="28"/>
        <v>10.055</v>
      </c>
      <c r="M101" s="115">
        <f t="shared" si="29"/>
        <v>60</v>
      </c>
      <c r="N101" s="115">
        <f t="shared" si="30"/>
        <v>1</v>
      </c>
      <c r="O101" s="115">
        <f t="shared" si="31"/>
        <v>0</v>
      </c>
      <c r="P101" s="116">
        <v>10</v>
      </c>
      <c r="Q101" s="117">
        <v>30</v>
      </c>
      <c r="R101" s="117" t="s">
        <v>3373</v>
      </c>
      <c r="S101" s="116">
        <v>10</v>
      </c>
      <c r="T101" s="117">
        <v>30</v>
      </c>
      <c r="U101" s="117" t="s">
        <v>3373</v>
      </c>
      <c r="V101" s="116">
        <f t="shared" si="32"/>
        <v>10</v>
      </c>
      <c r="W101" s="117">
        <f t="shared" si="33"/>
        <v>60</v>
      </c>
      <c r="X101" s="117">
        <f t="shared" si="34"/>
        <v>2</v>
      </c>
      <c r="Y101" s="117">
        <f t="shared" si="35"/>
        <v>0</v>
      </c>
      <c r="Z101" s="117">
        <f t="shared" si="36"/>
        <v>3</v>
      </c>
      <c r="AA101" s="117">
        <f t="shared" si="37"/>
        <v>0</v>
      </c>
      <c r="AB101" s="117">
        <f t="shared" si="38"/>
        <v>3</v>
      </c>
      <c r="AC101" s="116">
        <f>IF(AB101=0,0.93,IF(AB101=1,0.92,IF(AB101=2,0.91,IF(AB101=3,0.9,IF(AB101=4,0.89,IF(AB101=5,0.88,IF(AB101=6,0.87)))))))</f>
        <v>0.9</v>
      </c>
      <c r="AD101" s="116">
        <f t="shared" si="39"/>
        <v>10.0275</v>
      </c>
      <c r="AE101" s="116">
        <f t="shared" si="40"/>
        <v>9.0247500000000009</v>
      </c>
      <c r="AF101" s="117">
        <f t="shared" si="41"/>
        <v>120</v>
      </c>
      <c r="AG101" s="105"/>
    </row>
    <row r="102" spans="1:33" s="16" customFormat="1">
      <c r="A102" s="107">
        <v>95</v>
      </c>
      <c r="B102" s="119" t="s">
        <v>3272</v>
      </c>
      <c r="C102" s="119" t="s">
        <v>707</v>
      </c>
      <c r="D102" s="120" t="s">
        <v>3273</v>
      </c>
      <c r="E102" s="115">
        <v>34</v>
      </c>
      <c r="F102" s="116">
        <v>10</v>
      </c>
      <c r="G102" s="117">
        <v>30</v>
      </c>
      <c r="H102" s="117" t="s">
        <v>3373</v>
      </c>
      <c r="I102" s="116">
        <v>10</v>
      </c>
      <c r="J102" s="117">
        <v>30</v>
      </c>
      <c r="K102" s="117" t="s">
        <v>3372</v>
      </c>
      <c r="L102" s="118">
        <f t="shared" si="28"/>
        <v>10</v>
      </c>
      <c r="M102" s="115">
        <f t="shared" si="29"/>
        <v>60</v>
      </c>
      <c r="N102" s="115">
        <f t="shared" si="30"/>
        <v>1</v>
      </c>
      <c r="O102" s="115">
        <f t="shared" si="31"/>
        <v>0</v>
      </c>
      <c r="P102" s="116">
        <v>10.41</v>
      </c>
      <c r="Q102" s="117">
        <v>30</v>
      </c>
      <c r="R102" s="117" t="s">
        <v>3373</v>
      </c>
      <c r="S102" s="116">
        <v>9.7799999999999994</v>
      </c>
      <c r="T102" s="117">
        <v>24</v>
      </c>
      <c r="U102" s="117" t="s">
        <v>3373</v>
      </c>
      <c r="V102" s="116">
        <f t="shared" si="32"/>
        <v>10.094999999999999</v>
      </c>
      <c r="W102" s="117">
        <f t="shared" si="33"/>
        <v>60</v>
      </c>
      <c r="X102" s="117">
        <f t="shared" si="34"/>
        <v>2</v>
      </c>
      <c r="Y102" s="117">
        <f t="shared" si="35"/>
        <v>1</v>
      </c>
      <c r="Z102" s="117">
        <f t="shared" si="36"/>
        <v>3</v>
      </c>
      <c r="AA102" s="117">
        <f t="shared" si="37"/>
        <v>1</v>
      </c>
      <c r="AB102" s="117">
        <f t="shared" si="38"/>
        <v>4</v>
      </c>
      <c r="AC102" s="116">
        <f>IF(AB102=0,0.93,IF(AB102=1,0.92,IF(AB102=2,0.91,IF(AB102=3,0.9,IF(AB102=4,0.89,IF(AB102=5,0.88,IF(AB102=6,0.87)))))))</f>
        <v>0.89</v>
      </c>
      <c r="AD102" s="116">
        <f t="shared" si="39"/>
        <v>10.047499999999999</v>
      </c>
      <c r="AE102" s="116">
        <f t="shared" si="40"/>
        <v>8.9422750000000004</v>
      </c>
      <c r="AF102" s="117">
        <f t="shared" si="41"/>
        <v>120</v>
      </c>
      <c r="AG102" s="105"/>
    </row>
    <row r="103" spans="1:33" s="16" customFormat="1">
      <c r="A103" s="114">
        <v>96</v>
      </c>
      <c r="B103" s="119" t="s">
        <v>341</v>
      </c>
      <c r="C103" s="119" t="s">
        <v>2035</v>
      </c>
      <c r="D103" s="120" t="s">
        <v>3274</v>
      </c>
      <c r="E103" s="115">
        <v>34</v>
      </c>
      <c r="F103" s="116">
        <v>9.74</v>
      </c>
      <c r="G103" s="117">
        <v>19</v>
      </c>
      <c r="H103" s="117" t="s">
        <v>3373</v>
      </c>
      <c r="I103" s="116">
        <v>10.86</v>
      </c>
      <c r="J103" s="117">
        <v>30</v>
      </c>
      <c r="K103" s="117" t="s">
        <v>3373</v>
      </c>
      <c r="L103" s="118">
        <f t="shared" ref="L103:L134" si="42">(F103+I103)/2</f>
        <v>10.3</v>
      </c>
      <c r="M103" s="115">
        <f t="shared" ref="M103:M134" si="43">IF(L103&gt;=10,60,G103+J103)</f>
        <v>60</v>
      </c>
      <c r="N103" s="115">
        <f t="shared" ref="N103:N134" si="44">IF(H103="ACC",0,1)+IF(K103="ACC",0,1)</f>
        <v>2</v>
      </c>
      <c r="O103" s="115">
        <f t="shared" ref="O103:O134" si="45">IF(F103&lt;10,1,(IF(I103&lt;10,1,0)))</f>
        <v>1</v>
      </c>
      <c r="P103" s="116">
        <v>8.35</v>
      </c>
      <c r="Q103" s="117">
        <v>4</v>
      </c>
      <c r="R103" s="117" t="s">
        <v>3373</v>
      </c>
      <c r="S103" s="116">
        <v>10.28</v>
      </c>
      <c r="T103" s="117">
        <v>30</v>
      </c>
      <c r="U103" s="117" t="s">
        <v>3373</v>
      </c>
      <c r="V103" s="116">
        <f t="shared" ref="V103:V134" si="46">(P103+S103)/2</f>
        <v>9.3149999999999995</v>
      </c>
      <c r="W103" s="117">
        <f t="shared" ref="W103:W134" si="47">IF(V103&gt;=10,60,Q103+T103)</f>
        <v>34</v>
      </c>
      <c r="X103" s="117">
        <f t="shared" ref="X103:X134" si="48">IF(R103="ACC",0,1)+IF(U103="ACC",0,1)</f>
        <v>2</v>
      </c>
      <c r="Y103" s="117">
        <f t="shared" ref="Y103:Y134" si="49">IF(P103&lt;10,1,(IF(S103&lt;10,1,0)))</f>
        <v>1</v>
      </c>
      <c r="Z103" s="117">
        <f t="shared" ref="Z103:Z134" si="50">N103+X103</f>
        <v>4</v>
      </c>
      <c r="AA103" s="117">
        <f t="shared" ref="AA103:AA134" si="51">O103+Y103</f>
        <v>2</v>
      </c>
      <c r="AB103" s="117">
        <f t="shared" ref="AB103:AB134" si="52">Z103+AA103</f>
        <v>6</v>
      </c>
      <c r="AC103" s="116">
        <f>IF(AB103=0,0.93,IF(AB103=1,0.92,IF(AB103=2,0.91,IF(AB103=3,0.9,IF(AB103=4,0.89,IF(AB103=5,0.88,IF(AB103=6,0.87)))))))</f>
        <v>0.87</v>
      </c>
      <c r="AD103" s="116">
        <f t="shared" ref="AD103:AD134" si="53">AVERAGE(L103,V103)</f>
        <v>9.807500000000001</v>
      </c>
      <c r="AE103" s="116">
        <f t="shared" ref="AE103:AE134" si="54">AC103*AD103</f>
        <v>8.5325250000000015</v>
      </c>
      <c r="AF103" s="117">
        <f t="shared" ref="AF103:AF134" si="55">M103+W103</f>
        <v>94</v>
      </c>
      <c r="AG103" s="105"/>
    </row>
    <row r="104" spans="1:33" s="16" customFormat="1">
      <c r="A104" s="114">
        <v>97</v>
      </c>
      <c r="B104" s="119" t="s">
        <v>3275</v>
      </c>
      <c r="C104" s="119" t="s">
        <v>1161</v>
      </c>
      <c r="D104" s="120" t="s">
        <v>3276</v>
      </c>
      <c r="E104" s="115">
        <v>34</v>
      </c>
      <c r="F104" s="116">
        <v>10</v>
      </c>
      <c r="G104" s="117">
        <v>30</v>
      </c>
      <c r="H104" s="117" t="s">
        <v>3373</v>
      </c>
      <c r="I104" s="116">
        <v>11.14</v>
      </c>
      <c r="J104" s="117">
        <v>30</v>
      </c>
      <c r="K104" s="117" t="s">
        <v>3373</v>
      </c>
      <c r="L104" s="118">
        <f t="shared" si="42"/>
        <v>10.57</v>
      </c>
      <c r="M104" s="115">
        <f t="shared" si="43"/>
        <v>60</v>
      </c>
      <c r="N104" s="115">
        <f t="shared" si="44"/>
        <v>2</v>
      </c>
      <c r="O104" s="115">
        <f t="shared" si="45"/>
        <v>0</v>
      </c>
      <c r="P104" s="116">
        <v>7.24</v>
      </c>
      <c r="Q104" s="117">
        <v>4</v>
      </c>
      <c r="R104" s="117" t="s">
        <v>3373</v>
      </c>
      <c r="S104" s="116">
        <v>9.51</v>
      </c>
      <c r="T104" s="117">
        <v>16</v>
      </c>
      <c r="U104" s="117" t="s">
        <v>3373</v>
      </c>
      <c r="V104" s="116">
        <f t="shared" si="46"/>
        <v>8.375</v>
      </c>
      <c r="W104" s="117">
        <f t="shared" si="47"/>
        <v>20</v>
      </c>
      <c r="X104" s="117">
        <f t="shared" si="48"/>
        <v>2</v>
      </c>
      <c r="Y104" s="117">
        <f t="shared" si="49"/>
        <v>1</v>
      </c>
      <c r="Z104" s="117">
        <f t="shared" si="50"/>
        <v>4</v>
      </c>
      <c r="AA104" s="117">
        <f t="shared" si="51"/>
        <v>1</v>
      </c>
      <c r="AB104" s="117">
        <f t="shared" si="52"/>
        <v>5</v>
      </c>
      <c r="AC104" s="116">
        <f>IF(AB104=0,0.86,IF(AB104=1,0.85,IF(AB104=2,0.84,IF(AB104=3,0.83,IF(AB104=4,0.82,IF(AB104=5,0.81,IF(AB104=6,0.8)))))))</f>
        <v>0.81</v>
      </c>
      <c r="AD104" s="116">
        <f t="shared" si="53"/>
        <v>9.4725000000000001</v>
      </c>
      <c r="AE104" s="116">
        <f t="shared" si="54"/>
        <v>7.6727250000000007</v>
      </c>
      <c r="AF104" s="117">
        <f t="shared" si="55"/>
        <v>80</v>
      </c>
      <c r="AG104" s="105"/>
    </row>
    <row r="105" spans="1:33" s="16" customFormat="1">
      <c r="A105" s="107">
        <v>98</v>
      </c>
      <c r="B105" s="119" t="s">
        <v>3277</v>
      </c>
      <c r="C105" s="119" t="s">
        <v>3278</v>
      </c>
      <c r="D105" s="120" t="s">
        <v>3279</v>
      </c>
      <c r="E105" s="115">
        <v>34</v>
      </c>
      <c r="F105" s="116">
        <v>9.9499999999999993</v>
      </c>
      <c r="G105" s="117">
        <v>26</v>
      </c>
      <c r="H105" s="117" t="s">
        <v>3373</v>
      </c>
      <c r="I105" s="116">
        <v>10.52</v>
      </c>
      <c r="J105" s="117">
        <v>30</v>
      </c>
      <c r="K105" s="117" t="s">
        <v>3373</v>
      </c>
      <c r="L105" s="118">
        <f t="shared" si="42"/>
        <v>10.234999999999999</v>
      </c>
      <c r="M105" s="115">
        <f t="shared" si="43"/>
        <v>60</v>
      </c>
      <c r="N105" s="115">
        <f t="shared" si="44"/>
        <v>2</v>
      </c>
      <c r="O105" s="115">
        <f t="shared" si="45"/>
        <v>1</v>
      </c>
      <c r="P105" s="116">
        <v>9.16</v>
      </c>
      <c r="Q105" s="117">
        <v>9</v>
      </c>
      <c r="R105" s="117" t="s">
        <v>3373</v>
      </c>
      <c r="S105" s="116">
        <v>9.56</v>
      </c>
      <c r="T105" s="117">
        <v>16</v>
      </c>
      <c r="U105" s="117" t="s">
        <v>3373</v>
      </c>
      <c r="V105" s="116">
        <f t="shared" si="46"/>
        <v>9.36</v>
      </c>
      <c r="W105" s="117">
        <f t="shared" si="47"/>
        <v>25</v>
      </c>
      <c r="X105" s="117">
        <f t="shared" si="48"/>
        <v>2</v>
      </c>
      <c r="Y105" s="117">
        <f t="shared" si="49"/>
        <v>1</v>
      </c>
      <c r="Z105" s="117">
        <f t="shared" si="50"/>
        <v>4</v>
      </c>
      <c r="AA105" s="117">
        <f t="shared" si="51"/>
        <v>2</v>
      </c>
      <c r="AB105" s="117">
        <f t="shared" si="52"/>
        <v>6</v>
      </c>
      <c r="AC105" s="116">
        <f>IF(AB105=0,0.93,IF(AB105=1,0.92,IF(AB105=2,0.91,IF(AB105=3,0.9,IF(AB105=4,0.89,IF(AB105=5,0.88,IF(AB105=6,0.87)))))))</f>
        <v>0.87</v>
      </c>
      <c r="AD105" s="116">
        <f t="shared" si="53"/>
        <v>9.7974999999999994</v>
      </c>
      <c r="AE105" s="116">
        <f t="shared" si="54"/>
        <v>8.5238249999999987</v>
      </c>
      <c r="AF105" s="117">
        <f t="shared" si="55"/>
        <v>85</v>
      </c>
      <c r="AG105" s="105"/>
    </row>
    <row r="106" spans="1:33" s="16" customFormat="1">
      <c r="A106" s="107">
        <v>99</v>
      </c>
      <c r="B106" s="108" t="s">
        <v>3280</v>
      </c>
      <c r="C106" s="108" t="s">
        <v>3281</v>
      </c>
      <c r="D106" s="109" t="s">
        <v>3282</v>
      </c>
      <c r="E106" s="115">
        <v>34</v>
      </c>
      <c r="F106" s="116">
        <v>10.01</v>
      </c>
      <c r="G106" s="117">
        <v>30</v>
      </c>
      <c r="H106" s="117" t="s">
        <v>3373</v>
      </c>
      <c r="I106" s="116">
        <v>10.62</v>
      </c>
      <c r="J106" s="117">
        <v>30</v>
      </c>
      <c r="K106" s="117" t="s">
        <v>3373</v>
      </c>
      <c r="L106" s="118">
        <f t="shared" si="42"/>
        <v>10.315</v>
      </c>
      <c r="M106" s="115">
        <f t="shared" si="43"/>
        <v>60</v>
      </c>
      <c r="N106" s="115">
        <f t="shared" si="44"/>
        <v>2</v>
      </c>
      <c r="O106" s="115">
        <f t="shared" si="45"/>
        <v>0</v>
      </c>
      <c r="P106" s="116">
        <v>10.9</v>
      </c>
      <c r="Q106" s="117">
        <v>30</v>
      </c>
      <c r="R106" s="117" t="s">
        <v>3373</v>
      </c>
      <c r="S106" s="116">
        <v>11.25</v>
      </c>
      <c r="T106" s="117">
        <v>30</v>
      </c>
      <c r="U106" s="117" t="s">
        <v>3372</v>
      </c>
      <c r="V106" s="116">
        <f t="shared" si="46"/>
        <v>11.074999999999999</v>
      </c>
      <c r="W106" s="117">
        <f t="shared" si="47"/>
        <v>60</v>
      </c>
      <c r="X106" s="117">
        <f t="shared" si="48"/>
        <v>1</v>
      </c>
      <c r="Y106" s="117">
        <f t="shared" si="49"/>
        <v>0</v>
      </c>
      <c r="Z106" s="117">
        <f t="shared" si="50"/>
        <v>3</v>
      </c>
      <c r="AA106" s="117">
        <f t="shared" si="51"/>
        <v>0</v>
      </c>
      <c r="AB106" s="117">
        <f t="shared" si="52"/>
        <v>3</v>
      </c>
      <c r="AC106" s="116">
        <f>IF(AB106=0,0.93,IF(AB106=1,0.92,IF(AB106=2,0.91,IF(AB106=3,0.9,IF(AB106=4,0.89,IF(AB106=5,0.88,IF(AB106=6,0.87)))))))</f>
        <v>0.9</v>
      </c>
      <c r="AD106" s="116">
        <f t="shared" si="53"/>
        <v>10.695</v>
      </c>
      <c r="AE106" s="116">
        <f t="shared" si="54"/>
        <v>9.6255000000000006</v>
      </c>
      <c r="AF106" s="117">
        <f t="shared" si="55"/>
        <v>120</v>
      </c>
      <c r="AG106" s="105"/>
    </row>
    <row r="107" spans="1:33" s="16" customFormat="1">
      <c r="A107" s="114">
        <v>100</v>
      </c>
      <c r="B107" s="123" t="s">
        <v>3283</v>
      </c>
      <c r="C107" s="123" t="s">
        <v>3284</v>
      </c>
      <c r="D107" s="115" t="s">
        <v>3285</v>
      </c>
      <c r="E107" s="109">
        <v>34</v>
      </c>
      <c r="F107" s="124" t="s">
        <v>3509</v>
      </c>
      <c r="G107" s="125" t="s">
        <v>3509</v>
      </c>
      <c r="H107" s="125" t="s">
        <v>3509</v>
      </c>
      <c r="I107" s="124">
        <v>5.93</v>
      </c>
      <c r="J107" s="125">
        <v>13</v>
      </c>
      <c r="K107" s="125" t="s">
        <v>3372</v>
      </c>
      <c r="L107" s="118" t="e">
        <f t="shared" si="42"/>
        <v>#VALUE!</v>
      </c>
      <c r="M107" s="109" t="e">
        <f t="shared" si="43"/>
        <v>#VALUE!</v>
      </c>
      <c r="N107" s="109">
        <f t="shared" si="44"/>
        <v>1</v>
      </c>
      <c r="O107" s="109">
        <f t="shared" si="45"/>
        <v>1</v>
      </c>
      <c r="P107" s="124" t="s">
        <v>3509</v>
      </c>
      <c r="Q107" s="125" t="s">
        <v>3509</v>
      </c>
      <c r="R107" s="125" t="s">
        <v>3509</v>
      </c>
      <c r="S107" s="124" t="s">
        <v>3509</v>
      </c>
      <c r="T107" s="125" t="s">
        <v>3509</v>
      </c>
      <c r="U107" s="125" t="s">
        <v>3509</v>
      </c>
      <c r="V107" s="124" t="e">
        <f t="shared" si="46"/>
        <v>#VALUE!</v>
      </c>
      <c r="W107" s="125" t="e">
        <f t="shared" si="47"/>
        <v>#VALUE!</v>
      </c>
      <c r="X107" s="125">
        <f t="shared" si="48"/>
        <v>2</v>
      </c>
      <c r="Y107" s="125">
        <f t="shared" si="49"/>
        <v>0</v>
      </c>
      <c r="Z107" s="125">
        <f t="shared" si="50"/>
        <v>3</v>
      </c>
      <c r="AA107" s="125">
        <f t="shared" si="51"/>
        <v>1</v>
      </c>
      <c r="AB107" s="125">
        <f t="shared" si="52"/>
        <v>4</v>
      </c>
      <c r="AC107" s="116">
        <f>IF(AB107=0,0.86,IF(AB107=1,0.85,IF(AB107=2,0.84,IF(AB107=3,0.83,IF(AB107=4,0.82,IF(AB107=5,0.81,IF(AB107=6,0.8)))))))</f>
        <v>0.82</v>
      </c>
      <c r="AD107" s="124" t="e">
        <f t="shared" si="53"/>
        <v>#VALUE!</v>
      </c>
      <c r="AE107" s="124" t="e">
        <f t="shared" si="54"/>
        <v>#VALUE!</v>
      </c>
      <c r="AF107" s="125" t="e">
        <f t="shared" si="55"/>
        <v>#VALUE!</v>
      </c>
      <c r="AG107" s="106"/>
    </row>
    <row r="108" spans="1:33" s="16" customFormat="1">
      <c r="A108" s="114">
        <v>101</v>
      </c>
      <c r="B108" s="119" t="s">
        <v>112</v>
      </c>
      <c r="C108" s="119" t="s">
        <v>3442</v>
      </c>
      <c r="D108" s="120" t="s">
        <v>3423</v>
      </c>
      <c r="E108" s="115">
        <v>34</v>
      </c>
      <c r="F108" s="116">
        <v>10.01</v>
      </c>
      <c r="G108" s="117">
        <v>30</v>
      </c>
      <c r="H108" s="117" t="s">
        <v>3373</v>
      </c>
      <c r="I108" s="116">
        <v>10.220000000000001</v>
      </c>
      <c r="J108" s="117">
        <v>30</v>
      </c>
      <c r="K108" s="117" t="s">
        <v>3373</v>
      </c>
      <c r="L108" s="118">
        <f t="shared" si="42"/>
        <v>10.115</v>
      </c>
      <c r="M108" s="115">
        <f t="shared" si="43"/>
        <v>60</v>
      </c>
      <c r="N108" s="115">
        <f t="shared" si="44"/>
        <v>2</v>
      </c>
      <c r="O108" s="115">
        <f t="shared" si="45"/>
        <v>0</v>
      </c>
      <c r="P108" s="116">
        <v>7.51</v>
      </c>
      <c r="Q108" s="117">
        <v>9</v>
      </c>
      <c r="R108" s="117" t="s">
        <v>3373</v>
      </c>
      <c r="S108" s="116">
        <v>9.7899999999999991</v>
      </c>
      <c r="T108" s="117">
        <v>18</v>
      </c>
      <c r="U108" s="117" t="s">
        <v>3373</v>
      </c>
      <c r="V108" s="116">
        <f t="shared" si="46"/>
        <v>8.6499999999999986</v>
      </c>
      <c r="W108" s="117">
        <f t="shared" si="47"/>
        <v>27</v>
      </c>
      <c r="X108" s="117">
        <f t="shared" si="48"/>
        <v>2</v>
      </c>
      <c r="Y108" s="117">
        <f t="shared" si="49"/>
        <v>1</v>
      </c>
      <c r="Z108" s="117">
        <f t="shared" si="50"/>
        <v>4</v>
      </c>
      <c r="AA108" s="117">
        <f t="shared" si="51"/>
        <v>1</v>
      </c>
      <c r="AB108" s="117">
        <f t="shared" si="52"/>
        <v>5</v>
      </c>
      <c r="AC108" s="116">
        <f>IF(AB108=0,86,IF(AB108=1,0.85,IF(AB108=2,0.84,IF(AB108=3,0.83,IF(AB108=4,0.82,IF(AB108=5,0.81,IF(AB108=6,0.8)))))))</f>
        <v>0.81</v>
      </c>
      <c r="AD108" s="116">
        <f t="shared" si="53"/>
        <v>9.3825000000000003</v>
      </c>
      <c r="AE108" s="116">
        <f t="shared" si="54"/>
        <v>7.5998250000000009</v>
      </c>
      <c r="AF108" s="117">
        <f t="shared" si="55"/>
        <v>87</v>
      </c>
      <c r="AG108" s="105"/>
    </row>
    <row r="109" spans="1:33" s="16" customFormat="1">
      <c r="A109" s="107">
        <v>102</v>
      </c>
      <c r="B109" s="108" t="s">
        <v>362</v>
      </c>
      <c r="C109" s="108" t="s">
        <v>1589</v>
      </c>
      <c r="D109" s="109" t="s">
        <v>3286</v>
      </c>
      <c r="E109" s="115">
        <v>34</v>
      </c>
      <c r="F109" s="116">
        <v>10</v>
      </c>
      <c r="G109" s="117">
        <v>30</v>
      </c>
      <c r="H109" s="117" t="s">
        <v>3372</v>
      </c>
      <c r="I109" s="116">
        <v>10.210000000000001</v>
      </c>
      <c r="J109" s="117">
        <v>30</v>
      </c>
      <c r="K109" s="117" t="s">
        <v>3373</v>
      </c>
      <c r="L109" s="118">
        <f t="shared" si="42"/>
        <v>10.105</v>
      </c>
      <c r="M109" s="115">
        <f t="shared" si="43"/>
        <v>60</v>
      </c>
      <c r="N109" s="115">
        <f t="shared" si="44"/>
        <v>1</v>
      </c>
      <c r="O109" s="115">
        <f t="shared" si="45"/>
        <v>0</v>
      </c>
      <c r="P109" s="116">
        <v>10.23</v>
      </c>
      <c r="Q109" s="117">
        <v>30</v>
      </c>
      <c r="R109" s="117" t="s">
        <v>3372</v>
      </c>
      <c r="S109" s="116">
        <v>11.96</v>
      </c>
      <c r="T109" s="117">
        <v>30</v>
      </c>
      <c r="U109" s="117" t="s">
        <v>3372</v>
      </c>
      <c r="V109" s="116">
        <f t="shared" si="46"/>
        <v>11.095000000000001</v>
      </c>
      <c r="W109" s="117">
        <f t="shared" si="47"/>
        <v>60</v>
      </c>
      <c r="X109" s="117">
        <f t="shared" si="48"/>
        <v>0</v>
      </c>
      <c r="Y109" s="117">
        <f t="shared" si="49"/>
        <v>0</v>
      </c>
      <c r="Z109" s="117">
        <f t="shared" si="50"/>
        <v>1</v>
      </c>
      <c r="AA109" s="117">
        <f t="shared" si="51"/>
        <v>0</v>
      </c>
      <c r="AB109" s="117">
        <f t="shared" si="52"/>
        <v>1</v>
      </c>
      <c r="AC109" s="116">
        <f>IF(AB109=0,0.79,IF(AB109=1,0.78,IF(AB109=2,0.77,IF(AB109=3,0.76,IF(AB109=4,0.75,IF(AB109=5,74,IF(AB109=6,0.73)))))))</f>
        <v>0.78</v>
      </c>
      <c r="AD109" s="116">
        <f t="shared" si="53"/>
        <v>10.600000000000001</v>
      </c>
      <c r="AE109" s="116">
        <f t="shared" si="54"/>
        <v>8.2680000000000007</v>
      </c>
      <c r="AF109" s="117">
        <f t="shared" si="55"/>
        <v>120</v>
      </c>
      <c r="AG109" s="105"/>
    </row>
    <row r="110" spans="1:33" s="16" customFormat="1">
      <c r="A110" s="114">
        <v>103</v>
      </c>
      <c r="B110" s="119" t="s">
        <v>3287</v>
      </c>
      <c r="C110" s="119" t="s">
        <v>3288</v>
      </c>
      <c r="D110" s="120" t="s">
        <v>3289</v>
      </c>
      <c r="E110" s="115">
        <v>34</v>
      </c>
      <c r="F110" s="116" t="s">
        <v>3509</v>
      </c>
      <c r="G110" s="117" t="s">
        <v>3509</v>
      </c>
      <c r="H110" s="117" t="s">
        <v>3509</v>
      </c>
      <c r="I110" s="116">
        <v>4.47</v>
      </c>
      <c r="J110" s="117">
        <v>11</v>
      </c>
      <c r="K110" s="117" t="s">
        <v>3372</v>
      </c>
      <c r="L110" s="118" t="e">
        <f t="shared" si="42"/>
        <v>#VALUE!</v>
      </c>
      <c r="M110" s="115" t="e">
        <f t="shared" si="43"/>
        <v>#VALUE!</v>
      </c>
      <c r="N110" s="115">
        <f t="shared" si="44"/>
        <v>1</v>
      </c>
      <c r="O110" s="115">
        <f t="shared" si="45"/>
        <v>1</v>
      </c>
      <c r="P110" s="116" t="s">
        <v>3509</v>
      </c>
      <c r="Q110" s="117" t="s">
        <v>3509</v>
      </c>
      <c r="R110" s="117" t="s">
        <v>3509</v>
      </c>
      <c r="S110" s="116" t="s">
        <v>3509</v>
      </c>
      <c r="T110" s="117" t="s">
        <v>3509</v>
      </c>
      <c r="U110" s="117" t="s">
        <v>3509</v>
      </c>
      <c r="V110" s="116" t="e">
        <f t="shared" si="46"/>
        <v>#VALUE!</v>
      </c>
      <c r="W110" s="117" t="e">
        <f t="shared" si="47"/>
        <v>#VALUE!</v>
      </c>
      <c r="X110" s="117">
        <f t="shared" si="48"/>
        <v>2</v>
      </c>
      <c r="Y110" s="117">
        <f t="shared" si="49"/>
        <v>0</v>
      </c>
      <c r="Z110" s="117">
        <f t="shared" si="50"/>
        <v>3</v>
      </c>
      <c r="AA110" s="117">
        <f t="shared" si="51"/>
        <v>1</v>
      </c>
      <c r="AB110" s="117">
        <f t="shared" si="52"/>
        <v>4</v>
      </c>
      <c r="AC110" s="116">
        <f>IF(AB110=0,0.79,IF(AB110=1,0.78,IF(AB110=2,0.77,IF(AB110=3,0.76,IF(AB110=4,0.75,IF(AB110=5,74,IF(AB110=6,0.73)))))))</f>
        <v>0.75</v>
      </c>
      <c r="AD110" s="116" t="e">
        <f t="shared" si="53"/>
        <v>#VALUE!</v>
      </c>
      <c r="AE110" s="116" t="e">
        <f t="shared" si="54"/>
        <v>#VALUE!</v>
      </c>
      <c r="AF110" s="117" t="e">
        <f t="shared" si="55"/>
        <v>#VALUE!</v>
      </c>
      <c r="AG110" s="105"/>
    </row>
    <row r="111" spans="1:33" s="16" customFormat="1">
      <c r="A111" s="114">
        <v>104</v>
      </c>
      <c r="B111" s="119" t="s">
        <v>3290</v>
      </c>
      <c r="C111" s="119" t="s">
        <v>3291</v>
      </c>
      <c r="D111" s="120" t="s">
        <v>3292</v>
      </c>
      <c r="E111" s="115">
        <v>34</v>
      </c>
      <c r="F111" s="116" t="s">
        <v>3509</v>
      </c>
      <c r="G111" s="117" t="s">
        <v>3509</v>
      </c>
      <c r="H111" s="117" t="s">
        <v>3509</v>
      </c>
      <c r="I111" s="116">
        <v>8.84</v>
      </c>
      <c r="J111" s="117">
        <v>18</v>
      </c>
      <c r="K111" s="117" t="s">
        <v>3373</v>
      </c>
      <c r="L111" s="118" t="e">
        <f t="shared" si="42"/>
        <v>#VALUE!</v>
      </c>
      <c r="M111" s="115" t="e">
        <f t="shared" si="43"/>
        <v>#VALUE!</v>
      </c>
      <c r="N111" s="115">
        <f t="shared" si="44"/>
        <v>2</v>
      </c>
      <c r="O111" s="115">
        <f t="shared" si="45"/>
        <v>1</v>
      </c>
      <c r="P111" s="116">
        <v>9.35</v>
      </c>
      <c r="Q111" s="117">
        <v>9</v>
      </c>
      <c r="R111" s="117" t="s">
        <v>3373</v>
      </c>
      <c r="S111" s="116">
        <v>10.29</v>
      </c>
      <c r="T111" s="117">
        <v>30</v>
      </c>
      <c r="U111" s="117" t="s">
        <v>3373</v>
      </c>
      <c r="V111" s="116">
        <f t="shared" si="46"/>
        <v>9.82</v>
      </c>
      <c r="W111" s="117">
        <f t="shared" si="47"/>
        <v>39</v>
      </c>
      <c r="X111" s="117">
        <f t="shared" si="48"/>
        <v>2</v>
      </c>
      <c r="Y111" s="117">
        <f t="shared" si="49"/>
        <v>1</v>
      </c>
      <c r="Z111" s="117">
        <f t="shared" si="50"/>
        <v>4</v>
      </c>
      <c r="AA111" s="117">
        <f t="shared" si="51"/>
        <v>2</v>
      </c>
      <c r="AB111" s="117">
        <f t="shared" si="52"/>
        <v>6</v>
      </c>
      <c r="AC111" s="116">
        <f>IF(AB111=0,0.93,IF(AB111=1,0.92,IF(AB111=2,0.91,IF(AB111=3,0.9,IF(AB111=4,0.89,IF(AB111=5,0.88,IF(AB111=6,0.87)))))))</f>
        <v>0.87</v>
      </c>
      <c r="AD111" s="116" t="e">
        <f t="shared" si="53"/>
        <v>#VALUE!</v>
      </c>
      <c r="AE111" s="116" t="e">
        <f t="shared" si="54"/>
        <v>#VALUE!</v>
      </c>
      <c r="AF111" s="117" t="e">
        <f t="shared" si="55"/>
        <v>#VALUE!</v>
      </c>
      <c r="AG111" s="105"/>
    </row>
    <row r="112" spans="1:33" s="16" customFormat="1">
      <c r="A112" s="107">
        <v>105</v>
      </c>
      <c r="B112" s="108" t="s">
        <v>3293</v>
      </c>
      <c r="C112" s="108" t="s">
        <v>3294</v>
      </c>
      <c r="D112" s="109" t="s">
        <v>3295</v>
      </c>
      <c r="E112" s="115">
        <v>34</v>
      </c>
      <c r="F112" s="116">
        <v>9.89</v>
      </c>
      <c r="G112" s="117">
        <v>11</v>
      </c>
      <c r="H112" s="117" t="s">
        <v>3373</v>
      </c>
      <c r="I112" s="116">
        <v>10.11</v>
      </c>
      <c r="J112" s="117">
        <v>30</v>
      </c>
      <c r="K112" s="117" t="s">
        <v>3372</v>
      </c>
      <c r="L112" s="118">
        <f t="shared" si="42"/>
        <v>10</v>
      </c>
      <c r="M112" s="115">
        <f t="shared" si="43"/>
        <v>60</v>
      </c>
      <c r="N112" s="115">
        <f t="shared" si="44"/>
        <v>1</v>
      </c>
      <c r="O112" s="115">
        <f t="shared" si="45"/>
        <v>1</v>
      </c>
      <c r="P112" s="116">
        <v>8.73</v>
      </c>
      <c r="Q112" s="117">
        <v>15</v>
      </c>
      <c r="R112" s="117" t="s">
        <v>3372</v>
      </c>
      <c r="S112" s="116">
        <v>10.11</v>
      </c>
      <c r="T112" s="117">
        <v>30</v>
      </c>
      <c r="U112" s="117" t="s">
        <v>3372</v>
      </c>
      <c r="V112" s="116">
        <f t="shared" si="46"/>
        <v>9.42</v>
      </c>
      <c r="W112" s="117">
        <f t="shared" si="47"/>
        <v>45</v>
      </c>
      <c r="X112" s="117">
        <f t="shared" si="48"/>
        <v>0</v>
      </c>
      <c r="Y112" s="117">
        <f t="shared" si="49"/>
        <v>1</v>
      </c>
      <c r="Z112" s="117">
        <f t="shared" si="50"/>
        <v>1</v>
      </c>
      <c r="AA112" s="117">
        <f t="shared" si="51"/>
        <v>2</v>
      </c>
      <c r="AB112" s="117">
        <f t="shared" si="52"/>
        <v>3</v>
      </c>
      <c r="AC112" s="116">
        <f>IF(AB112=0,0.93,IF(AB112=1,0.92,IF(AB112=2,0.91,IF(AB112=3,0.9,IF(AB112=4,0.89,IF(AB112=5,0.88,IF(AB112=6,0.87)))))))</f>
        <v>0.9</v>
      </c>
      <c r="AD112" s="116">
        <f t="shared" si="53"/>
        <v>9.7100000000000009</v>
      </c>
      <c r="AE112" s="116">
        <f t="shared" si="54"/>
        <v>8.7390000000000008</v>
      </c>
      <c r="AF112" s="117">
        <f t="shared" si="55"/>
        <v>105</v>
      </c>
      <c r="AG112" s="105"/>
    </row>
    <row r="113" spans="1:33" s="16" customFormat="1">
      <c r="A113" s="107">
        <v>106</v>
      </c>
      <c r="B113" s="108" t="s">
        <v>3296</v>
      </c>
      <c r="C113" s="108" t="s">
        <v>661</v>
      </c>
      <c r="D113" s="109" t="s">
        <v>3297</v>
      </c>
      <c r="E113" s="115">
        <v>34</v>
      </c>
      <c r="F113" s="116">
        <v>10.039999999999999</v>
      </c>
      <c r="G113" s="117">
        <v>30</v>
      </c>
      <c r="H113" s="117" t="s">
        <v>3372</v>
      </c>
      <c r="I113" s="116">
        <v>9.99</v>
      </c>
      <c r="J113" s="117">
        <v>24</v>
      </c>
      <c r="K113" s="117" t="s">
        <v>3372</v>
      </c>
      <c r="L113" s="118">
        <f t="shared" si="42"/>
        <v>10.015000000000001</v>
      </c>
      <c r="M113" s="115">
        <f t="shared" si="43"/>
        <v>60</v>
      </c>
      <c r="N113" s="115">
        <f t="shared" si="44"/>
        <v>0</v>
      </c>
      <c r="O113" s="115">
        <f t="shared" si="45"/>
        <v>1</v>
      </c>
      <c r="P113" s="116">
        <v>9.3000000000000007</v>
      </c>
      <c r="Q113" s="117">
        <v>21</v>
      </c>
      <c r="R113" s="117" t="s">
        <v>3373</v>
      </c>
      <c r="S113" s="116">
        <v>9.4499999999999993</v>
      </c>
      <c r="T113" s="117">
        <v>16</v>
      </c>
      <c r="U113" s="117" t="s">
        <v>3373</v>
      </c>
      <c r="V113" s="116">
        <f t="shared" si="46"/>
        <v>9.375</v>
      </c>
      <c r="W113" s="117">
        <f t="shared" si="47"/>
        <v>37</v>
      </c>
      <c r="X113" s="117">
        <f t="shared" si="48"/>
        <v>2</v>
      </c>
      <c r="Y113" s="117">
        <f t="shared" si="49"/>
        <v>1</v>
      </c>
      <c r="Z113" s="117">
        <f t="shared" si="50"/>
        <v>2</v>
      </c>
      <c r="AA113" s="117">
        <f t="shared" si="51"/>
        <v>2</v>
      </c>
      <c r="AB113" s="117">
        <f t="shared" si="52"/>
        <v>4</v>
      </c>
      <c r="AC113" s="116">
        <f>IF(AB113=0,0.86,IF(AB113=1,0.85,IF(AB113=2,0.84,IF(AB113=3,0.83,IF(AB113=4,0.82,IF(AB113=5,0.81,IF(AB113=6,0.8)))))))</f>
        <v>0.82</v>
      </c>
      <c r="AD113" s="116">
        <f t="shared" si="53"/>
        <v>9.6950000000000003</v>
      </c>
      <c r="AE113" s="116">
        <f t="shared" si="54"/>
        <v>7.9498999999999995</v>
      </c>
      <c r="AF113" s="117">
        <f t="shared" si="55"/>
        <v>97</v>
      </c>
      <c r="AG113" s="105"/>
    </row>
    <row r="114" spans="1:33" s="16" customFormat="1">
      <c r="A114" s="114">
        <v>107</v>
      </c>
      <c r="B114" s="108" t="s">
        <v>3298</v>
      </c>
      <c r="C114" s="108" t="s">
        <v>3299</v>
      </c>
      <c r="D114" s="109" t="s">
        <v>3300</v>
      </c>
      <c r="E114" s="115">
        <v>34</v>
      </c>
      <c r="F114" s="116">
        <v>10</v>
      </c>
      <c r="G114" s="117">
        <v>30</v>
      </c>
      <c r="H114" s="117" t="s">
        <v>3372</v>
      </c>
      <c r="I114" s="116">
        <v>10</v>
      </c>
      <c r="J114" s="117">
        <v>30</v>
      </c>
      <c r="K114" s="117" t="s">
        <v>3373</v>
      </c>
      <c r="L114" s="118">
        <f t="shared" si="42"/>
        <v>10</v>
      </c>
      <c r="M114" s="115">
        <f t="shared" si="43"/>
        <v>60</v>
      </c>
      <c r="N114" s="115">
        <f t="shared" si="44"/>
        <v>1</v>
      </c>
      <c r="O114" s="115">
        <f t="shared" si="45"/>
        <v>0</v>
      </c>
      <c r="P114" s="116">
        <v>8.16</v>
      </c>
      <c r="Q114" s="117">
        <v>11</v>
      </c>
      <c r="R114" s="117" t="s">
        <v>3373</v>
      </c>
      <c r="S114" s="116">
        <v>10.130000000000001</v>
      </c>
      <c r="T114" s="117">
        <v>30</v>
      </c>
      <c r="U114" s="117" t="s">
        <v>3373</v>
      </c>
      <c r="V114" s="116">
        <f t="shared" si="46"/>
        <v>9.1449999999999996</v>
      </c>
      <c r="W114" s="117">
        <f t="shared" si="47"/>
        <v>41</v>
      </c>
      <c r="X114" s="117">
        <f t="shared" si="48"/>
        <v>2</v>
      </c>
      <c r="Y114" s="117">
        <f t="shared" si="49"/>
        <v>1</v>
      </c>
      <c r="Z114" s="117">
        <f t="shared" si="50"/>
        <v>3</v>
      </c>
      <c r="AA114" s="117">
        <f t="shared" si="51"/>
        <v>1</v>
      </c>
      <c r="AB114" s="117">
        <f t="shared" si="52"/>
        <v>4</v>
      </c>
      <c r="AC114" s="116">
        <f>IF(AB114=0,0.93,IF(AB114=1,0.92,IF(AB114=2,0.91,IF(AB114=3,0.9,IF(AB114=4,0.89,IF(AB114=5,0.88,IF(AB114=6,0.87)))))))</f>
        <v>0.89</v>
      </c>
      <c r="AD114" s="116">
        <f t="shared" si="53"/>
        <v>9.5724999999999998</v>
      </c>
      <c r="AE114" s="116">
        <f t="shared" si="54"/>
        <v>8.5195249999999998</v>
      </c>
      <c r="AF114" s="117">
        <f t="shared" si="55"/>
        <v>101</v>
      </c>
      <c r="AG114" s="105"/>
    </row>
    <row r="115" spans="1:33" s="16" customFormat="1">
      <c r="A115" s="114">
        <v>108</v>
      </c>
      <c r="B115" s="119" t="s">
        <v>3301</v>
      </c>
      <c r="C115" s="119" t="s">
        <v>3302</v>
      </c>
      <c r="D115" s="120" t="s">
        <v>3303</v>
      </c>
      <c r="E115" s="115">
        <v>34</v>
      </c>
      <c r="F115" s="116">
        <v>10.69</v>
      </c>
      <c r="G115" s="117">
        <v>30</v>
      </c>
      <c r="H115" s="117" t="s">
        <v>3373</v>
      </c>
      <c r="I115" s="116">
        <v>6.98</v>
      </c>
      <c r="J115" s="117">
        <v>13</v>
      </c>
      <c r="K115" s="117" t="s">
        <v>3373</v>
      </c>
      <c r="L115" s="118">
        <f t="shared" si="42"/>
        <v>8.8350000000000009</v>
      </c>
      <c r="M115" s="115">
        <f t="shared" si="43"/>
        <v>43</v>
      </c>
      <c r="N115" s="115">
        <f t="shared" si="44"/>
        <v>2</v>
      </c>
      <c r="O115" s="115">
        <f t="shared" si="45"/>
        <v>1</v>
      </c>
      <c r="P115" s="116" t="s">
        <v>3509</v>
      </c>
      <c r="Q115" s="117" t="s">
        <v>3509</v>
      </c>
      <c r="R115" s="117" t="s">
        <v>3509</v>
      </c>
      <c r="S115" s="116">
        <v>3.11</v>
      </c>
      <c r="T115" s="117">
        <v>0</v>
      </c>
      <c r="U115" s="117" t="s">
        <v>3372</v>
      </c>
      <c r="V115" s="116" t="e">
        <f t="shared" si="46"/>
        <v>#VALUE!</v>
      </c>
      <c r="W115" s="117" t="e">
        <f t="shared" si="47"/>
        <v>#VALUE!</v>
      </c>
      <c r="X115" s="117">
        <f t="shared" si="48"/>
        <v>1</v>
      </c>
      <c r="Y115" s="117">
        <f t="shared" si="49"/>
        <v>1</v>
      </c>
      <c r="Z115" s="117">
        <f t="shared" si="50"/>
        <v>3</v>
      </c>
      <c r="AA115" s="117">
        <f t="shared" si="51"/>
        <v>2</v>
      </c>
      <c r="AB115" s="117">
        <f t="shared" si="52"/>
        <v>5</v>
      </c>
      <c r="AC115" s="116">
        <f>IF(AB115=0,0.86,IF(AB115=1,0.85,IF(AB115=2,0.84,IF(AB115=3,0.83,IF(AB115=4,0.82,IF(AB115=5,0.81,IF(AB115=6,0.8)))))))</f>
        <v>0.81</v>
      </c>
      <c r="AD115" s="116" t="e">
        <f t="shared" si="53"/>
        <v>#VALUE!</v>
      </c>
      <c r="AE115" s="116" t="e">
        <f t="shared" si="54"/>
        <v>#VALUE!</v>
      </c>
      <c r="AF115" s="117" t="e">
        <f t="shared" si="55"/>
        <v>#VALUE!</v>
      </c>
      <c r="AG115" s="105"/>
    </row>
    <row r="116" spans="1:33" s="16" customFormat="1">
      <c r="A116" s="107">
        <v>109</v>
      </c>
      <c r="B116" s="119" t="s">
        <v>3304</v>
      </c>
      <c r="C116" s="119" t="s">
        <v>3265</v>
      </c>
      <c r="D116" s="120" t="s">
        <v>3305</v>
      </c>
      <c r="E116" s="115">
        <v>34</v>
      </c>
      <c r="F116" s="116">
        <v>10.119999999999999</v>
      </c>
      <c r="G116" s="117">
        <v>30</v>
      </c>
      <c r="H116" s="117" t="s">
        <v>3373</v>
      </c>
      <c r="I116" s="116">
        <v>8.25</v>
      </c>
      <c r="J116" s="117">
        <v>13</v>
      </c>
      <c r="K116" s="117" t="s">
        <v>3373</v>
      </c>
      <c r="L116" s="118">
        <f t="shared" si="42"/>
        <v>9.1849999999999987</v>
      </c>
      <c r="M116" s="115">
        <f t="shared" si="43"/>
        <v>43</v>
      </c>
      <c r="N116" s="115">
        <f t="shared" si="44"/>
        <v>2</v>
      </c>
      <c r="O116" s="115">
        <f t="shared" si="45"/>
        <v>1</v>
      </c>
      <c r="P116" s="116">
        <v>9.2200000000000006</v>
      </c>
      <c r="Q116" s="117">
        <v>10</v>
      </c>
      <c r="R116" s="117" t="s">
        <v>3373</v>
      </c>
      <c r="S116" s="116">
        <v>9.52</v>
      </c>
      <c r="T116" s="117">
        <v>24</v>
      </c>
      <c r="U116" s="117" t="s">
        <v>3373</v>
      </c>
      <c r="V116" s="116">
        <f t="shared" si="46"/>
        <v>9.370000000000001</v>
      </c>
      <c r="W116" s="117">
        <f t="shared" si="47"/>
        <v>34</v>
      </c>
      <c r="X116" s="117">
        <f t="shared" si="48"/>
        <v>2</v>
      </c>
      <c r="Y116" s="117">
        <f t="shared" si="49"/>
        <v>1</v>
      </c>
      <c r="Z116" s="117">
        <f t="shared" si="50"/>
        <v>4</v>
      </c>
      <c r="AA116" s="117">
        <f t="shared" si="51"/>
        <v>2</v>
      </c>
      <c r="AB116" s="117">
        <f t="shared" si="52"/>
        <v>6</v>
      </c>
      <c r="AC116" s="116">
        <f t="shared" ref="AC116:AC122" si="56">IF(AB116=0,0.93,IF(AB116=1,0.92,IF(AB116=2,0.91,IF(AB116=3,0.9,IF(AB116=4,0.89,IF(AB116=5,0.88,IF(AB116=6,0.87)))))))</f>
        <v>0.87</v>
      </c>
      <c r="AD116" s="116">
        <f t="shared" si="53"/>
        <v>9.2774999999999999</v>
      </c>
      <c r="AE116" s="116">
        <f t="shared" si="54"/>
        <v>8.0714249999999996</v>
      </c>
      <c r="AF116" s="117">
        <f t="shared" si="55"/>
        <v>77</v>
      </c>
      <c r="AG116" s="105"/>
    </row>
    <row r="117" spans="1:33" s="16" customFormat="1">
      <c r="A117" s="114">
        <v>110</v>
      </c>
      <c r="B117" s="119" t="s">
        <v>1241</v>
      </c>
      <c r="C117" s="119" t="s">
        <v>383</v>
      </c>
      <c r="D117" s="120" t="s">
        <v>3306</v>
      </c>
      <c r="E117" s="115">
        <v>34</v>
      </c>
      <c r="F117" s="116">
        <v>10.47</v>
      </c>
      <c r="G117" s="117">
        <v>30</v>
      </c>
      <c r="H117" s="117" t="s">
        <v>3372</v>
      </c>
      <c r="I117" s="116">
        <v>9.5299999999999994</v>
      </c>
      <c r="J117" s="117">
        <v>25</v>
      </c>
      <c r="K117" s="117" t="s">
        <v>3373</v>
      </c>
      <c r="L117" s="118">
        <f t="shared" si="42"/>
        <v>10</v>
      </c>
      <c r="M117" s="115">
        <f t="shared" si="43"/>
        <v>60</v>
      </c>
      <c r="N117" s="115">
        <f t="shared" si="44"/>
        <v>1</v>
      </c>
      <c r="O117" s="115">
        <f t="shared" si="45"/>
        <v>1</v>
      </c>
      <c r="P117" s="116">
        <v>8.9700000000000006</v>
      </c>
      <c r="Q117" s="117">
        <v>9</v>
      </c>
      <c r="R117" s="117" t="s">
        <v>3373</v>
      </c>
      <c r="S117" s="116">
        <v>8.49</v>
      </c>
      <c r="T117" s="117">
        <v>16</v>
      </c>
      <c r="U117" s="117" t="s">
        <v>3373</v>
      </c>
      <c r="V117" s="116">
        <f t="shared" si="46"/>
        <v>8.73</v>
      </c>
      <c r="W117" s="117">
        <f t="shared" si="47"/>
        <v>25</v>
      </c>
      <c r="X117" s="117">
        <f t="shared" si="48"/>
        <v>2</v>
      </c>
      <c r="Y117" s="117">
        <f t="shared" si="49"/>
        <v>1</v>
      </c>
      <c r="Z117" s="117">
        <f t="shared" si="50"/>
        <v>3</v>
      </c>
      <c r="AA117" s="117">
        <f t="shared" si="51"/>
        <v>2</v>
      </c>
      <c r="AB117" s="117">
        <f t="shared" si="52"/>
        <v>5</v>
      </c>
      <c r="AC117" s="116">
        <f t="shared" si="56"/>
        <v>0.88</v>
      </c>
      <c r="AD117" s="116">
        <f t="shared" si="53"/>
        <v>9.3650000000000002</v>
      </c>
      <c r="AE117" s="116">
        <f t="shared" si="54"/>
        <v>8.241200000000001</v>
      </c>
      <c r="AF117" s="117">
        <f t="shared" si="55"/>
        <v>85</v>
      </c>
      <c r="AG117" s="105"/>
    </row>
    <row r="118" spans="1:33" s="16" customFormat="1">
      <c r="A118" s="114">
        <v>111</v>
      </c>
      <c r="B118" s="119" t="s">
        <v>1177</v>
      </c>
      <c r="C118" s="119" t="s">
        <v>1161</v>
      </c>
      <c r="D118" s="120" t="s">
        <v>3307</v>
      </c>
      <c r="E118" s="115">
        <v>34</v>
      </c>
      <c r="F118" s="116">
        <v>10.199999999999999</v>
      </c>
      <c r="G118" s="117">
        <v>30</v>
      </c>
      <c r="H118" s="117" t="s">
        <v>3373</v>
      </c>
      <c r="I118" s="116">
        <v>10.81</v>
      </c>
      <c r="J118" s="117">
        <v>30</v>
      </c>
      <c r="K118" s="117" t="s">
        <v>3372</v>
      </c>
      <c r="L118" s="118">
        <f t="shared" si="42"/>
        <v>10.504999999999999</v>
      </c>
      <c r="M118" s="115">
        <f t="shared" si="43"/>
        <v>60</v>
      </c>
      <c r="N118" s="115">
        <f t="shared" si="44"/>
        <v>1</v>
      </c>
      <c r="O118" s="115">
        <f t="shared" si="45"/>
        <v>0</v>
      </c>
      <c r="P118" s="116">
        <v>10.08</v>
      </c>
      <c r="Q118" s="117">
        <v>30</v>
      </c>
      <c r="R118" s="117" t="s">
        <v>3372</v>
      </c>
      <c r="S118" s="116">
        <v>11.44</v>
      </c>
      <c r="T118" s="117">
        <v>30</v>
      </c>
      <c r="U118" s="117" t="s">
        <v>3373</v>
      </c>
      <c r="V118" s="116">
        <f t="shared" si="46"/>
        <v>10.76</v>
      </c>
      <c r="W118" s="117">
        <f t="shared" si="47"/>
        <v>60</v>
      </c>
      <c r="X118" s="117">
        <f t="shared" si="48"/>
        <v>1</v>
      </c>
      <c r="Y118" s="117">
        <f t="shared" si="49"/>
        <v>0</v>
      </c>
      <c r="Z118" s="117">
        <f t="shared" si="50"/>
        <v>2</v>
      </c>
      <c r="AA118" s="117">
        <f t="shared" si="51"/>
        <v>0</v>
      </c>
      <c r="AB118" s="117">
        <f t="shared" si="52"/>
        <v>2</v>
      </c>
      <c r="AC118" s="116">
        <f t="shared" si="56"/>
        <v>0.91</v>
      </c>
      <c r="AD118" s="116">
        <f t="shared" si="53"/>
        <v>10.6325</v>
      </c>
      <c r="AE118" s="116">
        <f t="shared" si="54"/>
        <v>9.6755750000000003</v>
      </c>
      <c r="AF118" s="117">
        <f t="shared" si="55"/>
        <v>120</v>
      </c>
      <c r="AG118" s="105"/>
    </row>
    <row r="119" spans="1:33" s="16" customFormat="1">
      <c r="A119" s="107">
        <v>112</v>
      </c>
      <c r="B119" s="119" t="s">
        <v>1257</v>
      </c>
      <c r="C119" s="119" t="s">
        <v>3308</v>
      </c>
      <c r="D119" s="120" t="s">
        <v>3309</v>
      </c>
      <c r="E119" s="115">
        <v>34</v>
      </c>
      <c r="F119" s="116">
        <v>10.029999999999999</v>
      </c>
      <c r="G119" s="117">
        <v>30</v>
      </c>
      <c r="H119" s="117" t="s">
        <v>3372</v>
      </c>
      <c r="I119" s="116">
        <v>9.9700000000000006</v>
      </c>
      <c r="J119" s="117">
        <v>24</v>
      </c>
      <c r="K119" s="117" t="s">
        <v>3373</v>
      </c>
      <c r="L119" s="118">
        <f t="shared" si="42"/>
        <v>10</v>
      </c>
      <c r="M119" s="115">
        <f t="shared" si="43"/>
        <v>60</v>
      </c>
      <c r="N119" s="115">
        <f t="shared" si="44"/>
        <v>1</v>
      </c>
      <c r="O119" s="115">
        <f t="shared" si="45"/>
        <v>1</v>
      </c>
      <c r="P119" s="116">
        <v>9.92</v>
      </c>
      <c r="Q119" s="117">
        <v>11</v>
      </c>
      <c r="R119" s="117" t="s">
        <v>3373</v>
      </c>
      <c r="S119" s="116">
        <v>10.98</v>
      </c>
      <c r="T119" s="117">
        <v>30</v>
      </c>
      <c r="U119" s="117" t="s">
        <v>3373</v>
      </c>
      <c r="V119" s="116">
        <f t="shared" si="46"/>
        <v>10.45</v>
      </c>
      <c r="W119" s="117">
        <f t="shared" si="47"/>
        <v>60</v>
      </c>
      <c r="X119" s="117">
        <f t="shared" si="48"/>
        <v>2</v>
      </c>
      <c r="Y119" s="117">
        <f t="shared" si="49"/>
        <v>1</v>
      </c>
      <c r="Z119" s="117">
        <f t="shared" si="50"/>
        <v>3</v>
      </c>
      <c r="AA119" s="117">
        <f t="shared" si="51"/>
        <v>2</v>
      </c>
      <c r="AB119" s="117">
        <f t="shared" si="52"/>
        <v>5</v>
      </c>
      <c r="AC119" s="116">
        <f t="shared" si="56"/>
        <v>0.88</v>
      </c>
      <c r="AD119" s="116">
        <f t="shared" si="53"/>
        <v>10.225</v>
      </c>
      <c r="AE119" s="116">
        <f t="shared" si="54"/>
        <v>8.9979999999999993</v>
      </c>
      <c r="AF119" s="117">
        <f t="shared" si="55"/>
        <v>120</v>
      </c>
      <c r="AG119" s="105"/>
    </row>
    <row r="120" spans="1:33" s="16" customFormat="1">
      <c r="A120" s="107">
        <v>113</v>
      </c>
      <c r="B120" s="108" t="s">
        <v>3310</v>
      </c>
      <c r="C120" s="108" t="s">
        <v>3219</v>
      </c>
      <c r="D120" s="109" t="s">
        <v>3311</v>
      </c>
      <c r="E120" s="115">
        <v>34</v>
      </c>
      <c r="F120" s="116">
        <v>10</v>
      </c>
      <c r="G120" s="117">
        <v>30</v>
      </c>
      <c r="H120" s="117" t="s">
        <v>3373</v>
      </c>
      <c r="I120" s="116">
        <v>10.83</v>
      </c>
      <c r="J120" s="117">
        <v>30</v>
      </c>
      <c r="K120" s="117" t="s">
        <v>3373</v>
      </c>
      <c r="L120" s="118">
        <f t="shared" si="42"/>
        <v>10.414999999999999</v>
      </c>
      <c r="M120" s="115">
        <f t="shared" si="43"/>
        <v>60</v>
      </c>
      <c r="N120" s="115">
        <f t="shared" si="44"/>
        <v>2</v>
      </c>
      <c r="O120" s="115">
        <f t="shared" si="45"/>
        <v>0</v>
      </c>
      <c r="P120" s="116">
        <v>10.14</v>
      </c>
      <c r="Q120" s="117">
        <v>30</v>
      </c>
      <c r="R120" s="117" t="s">
        <v>3373</v>
      </c>
      <c r="S120" s="116">
        <v>10.46</v>
      </c>
      <c r="T120" s="117">
        <v>30</v>
      </c>
      <c r="U120" s="117" t="s">
        <v>3373</v>
      </c>
      <c r="V120" s="116">
        <f t="shared" si="46"/>
        <v>10.3</v>
      </c>
      <c r="W120" s="117">
        <f t="shared" si="47"/>
        <v>60</v>
      </c>
      <c r="X120" s="117">
        <f t="shared" si="48"/>
        <v>2</v>
      </c>
      <c r="Y120" s="117">
        <f t="shared" si="49"/>
        <v>0</v>
      </c>
      <c r="Z120" s="117">
        <f t="shared" si="50"/>
        <v>4</v>
      </c>
      <c r="AA120" s="117">
        <f t="shared" si="51"/>
        <v>0</v>
      </c>
      <c r="AB120" s="117">
        <f t="shared" si="52"/>
        <v>4</v>
      </c>
      <c r="AC120" s="116">
        <f t="shared" si="56"/>
        <v>0.89</v>
      </c>
      <c r="AD120" s="116">
        <f t="shared" si="53"/>
        <v>10.3575</v>
      </c>
      <c r="AE120" s="116">
        <f t="shared" si="54"/>
        <v>9.2181750000000005</v>
      </c>
      <c r="AF120" s="117">
        <f t="shared" si="55"/>
        <v>120</v>
      </c>
      <c r="AG120" s="105"/>
    </row>
    <row r="121" spans="1:33" s="16" customFormat="1">
      <c r="A121" s="114">
        <v>114</v>
      </c>
      <c r="B121" s="126" t="s">
        <v>3312</v>
      </c>
      <c r="C121" s="126" t="s">
        <v>3313</v>
      </c>
      <c r="D121" s="115" t="s">
        <v>3314</v>
      </c>
      <c r="E121" s="115">
        <v>34</v>
      </c>
      <c r="F121" s="116">
        <v>10</v>
      </c>
      <c r="G121" s="117">
        <v>30</v>
      </c>
      <c r="H121" s="117" t="s">
        <v>3373</v>
      </c>
      <c r="I121" s="116">
        <v>10</v>
      </c>
      <c r="J121" s="117">
        <v>30</v>
      </c>
      <c r="K121" s="117" t="s">
        <v>3373</v>
      </c>
      <c r="L121" s="118">
        <f t="shared" si="42"/>
        <v>10</v>
      </c>
      <c r="M121" s="115">
        <f t="shared" si="43"/>
        <v>60</v>
      </c>
      <c r="N121" s="115">
        <f t="shared" si="44"/>
        <v>2</v>
      </c>
      <c r="O121" s="115">
        <f t="shared" si="45"/>
        <v>0</v>
      </c>
      <c r="P121" s="116">
        <v>8.98</v>
      </c>
      <c r="Q121" s="117">
        <v>12</v>
      </c>
      <c r="R121" s="117" t="s">
        <v>3373</v>
      </c>
      <c r="S121" s="116">
        <v>11.74</v>
      </c>
      <c r="T121" s="117">
        <v>30</v>
      </c>
      <c r="U121" s="117" t="s">
        <v>3373</v>
      </c>
      <c r="V121" s="116">
        <f t="shared" si="46"/>
        <v>10.36</v>
      </c>
      <c r="W121" s="117">
        <f t="shared" si="47"/>
        <v>60</v>
      </c>
      <c r="X121" s="117">
        <f t="shared" si="48"/>
        <v>2</v>
      </c>
      <c r="Y121" s="117">
        <f t="shared" si="49"/>
        <v>1</v>
      </c>
      <c r="Z121" s="117">
        <f t="shared" si="50"/>
        <v>4</v>
      </c>
      <c r="AA121" s="117">
        <f t="shared" si="51"/>
        <v>1</v>
      </c>
      <c r="AB121" s="117">
        <f t="shared" si="52"/>
        <v>5</v>
      </c>
      <c r="AC121" s="116">
        <f t="shared" si="56"/>
        <v>0.88</v>
      </c>
      <c r="AD121" s="116">
        <f t="shared" si="53"/>
        <v>10.18</v>
      </c>
      <c r="AE121" s="116">
        <f t="shared" si="54"/>
        <v>8.9583999999999993</v>
      </c>
      <c r="AF121" s="117">
        <f t="shared" si="55"/>
        <v>120</v>
      </c>
      <c r="AG121" s="105"/>
    </row>
    <row r="122" spans="1:33" s="16" customFormat="1">
      <c r="A122" s="114">
        <v>115</v>
      </c>
      <c r="B122" s="119" t="s">
        <v>3315</v>
      </c>
      <c r="C122" s="119" t="s">
        <v>3316</v>
      </c>
      <c r="D122" s="120" t="s">
        <v>3317</v>
      </c>
      <c r="E122" s="115">
        <v>34</v>
      </c>
      <c r="F122" s="116">
        <v>10.119999999999999</v>
      </c>
      <c r="G122" s="117">
        <v>30</v>
      </c>
      <c r="H122" s="117" t="s">
        <v>3373</v>
      </c>
      <c r="I122" s="116">
        <v>9.98</v>
      </c>
      <c r="J122" s="117">
        <v>19</v>
      </c>
      <c r="K122" s="117" t="s">
        <v>3373</v>
      </c>
      <c r="L122" s="118">
        <f t="shared" si="42"/>
        <v>10.050000000000001</v>
      </c>
      <c r="M122" s="115">
        <f t="shared" si="43"/>
        <v>60</v>
      </c>
      <c r="N122" s="115">
        <f t="shared" si="44"/>
        <v>2</v>
      </c>
      <c r="O122" s="115">
        <f t="shared" si="45"/>
        <v>1</v>
      </c>
      <c r="P122" s="116">
        <v>9.1999999999999993</v>
      </c>
      <c r="Q122" s="117">
        <v>11</v>
      </c>
      <c r="R122" s="117" t="s">
        <v>3373</v>
      </c>
      <c r="S122" s="116">
        <v>10.82</v>
      </c>
      <c r="T122" s="117">
        <v>30</v>
      </c>
      <c r="U122" s="117" t="s">
        <v>3372</v>
      </c>
      <c r="V122" s="116">
        <f t="shared" si="46"/>
        <v>10.01</v>
      </c>
      <c r="W122" s="117">
        <f t="shared" si="47"/>
        <v>60</v>
      </c>
      <c r="X122" s="117">
        <f t="shared" si="48"/>
        <v>1</v>
      </c>
      <c r="Y122" s="117">
        <f t="shared" si="49"/>
        <v>1</v>
      </c>
      <c r="Z122" s="117">
        <f t="shared" si="50"/>
        <v>3</v>
      </c>
      <c r="AA122" s="117">
        <f t="shared" si="51"/>
        <v>2</v>
      </c>
      <c r="AB122" s="117">
        <f t="shared" si="52"/>
        <v>5</v>
      </c>
      <c r="AC122" s="116">
        <f t="shared" si="56"/>
        <v>0.88</v>
      </c>
      <c r="AD122" s="116">
        <f t="shared" si="53"/>
        <v>10.030000000000001</v>
      </c>
      <c r="AE122" s="116">
        <f t="shared" si="54"/>
        <v>8.8264000000000014</v>
      </c>
      <c r="AF122" s="117">
        <f t="shared" si="55"/>
        <v>120</v>
      </c>
      <c r="AG122" s="105"/>
    </row>
    <row r="123" spans="1:33" s="16" customFormat="1">
      <c r="A123" s="107">
        <v>116</v>
      </c>
      <c r="B123" s="121" t="s">
        <v>482</v>
      </c>
      <c r="C123" s="121" t="s">
        <v>3318</v>
      </c>
      <c r="D123" s="120" t="s">
        <v>3319</v>
      </c>
      <c r="E123" s="115">
        <v>34</v>
      </c>
      <c r="F123" s="116" t="s">
        <v>3509</v>
      </c>
      <c r="G123" s="117" t="s">
        <v>3509</v>
      </c>
      <c r="H123" s="117" t="s">
        <v>3509</v>
      </c>
      <c r="I123" s="116">
        <v>7.14</v>
      </c>
      <c r="J123" s="117">
        <v>15</v>
      </c>
      <c r="K123" s="117" t="s">
        <v>3372</v>
      </c>
      <c r="L123" s="118" t="e">
        <f t="shared" si="42"/>
        <v>#VALUE!</v>
      </c>
      <c r="M123" s="115" t="e">
        <f t="shared" si="43"/>
        <v>#VALUE!</v>
      </c>
      <c r="N123" s="115">
        <f t="shared" si="44"/>
        <v>1</v>
      </c>
      <c r="O123" s="115">
        <f t="shared" si="45"/>
        <v>1</v>
      </c>
      <c r="P123" s="116">
        <v>10.64</v>
      </c>
      <c r="Q123" s="117">
        <v>30</v>
      </c>
      <c r="R123" s="117" t="s">
        <v>3373</v>
      </c>
      <c r="S123" s="116">
        <v>10.44</v>
      </c>
      <c r="T123" s="117">
        <v>30</v>
      </c>
      <c r="U123" s="117" t="s">
        <v>3372</v>
      </c>
      <c r="V123" s="116">
        <f t="shared" si="46"/>
        <v>10.54</v>
      </c>
      <c r="W123" s="117">
        <f t="shared" si="47"/>
        <v>60</v>
      </c>
      <c r="X123" s="117">
        <f t="shared" si="48"/>
        <v>1</v>
      </c>
      <c r="Y123" s="117">
        <f t="shared" si="49"/>
        <v>0</v>
      </c>
      <c r="Z123" s="117">
        <f t="shared" si="50"/>
        <v>2</v>
      </c>
      <c r="AA123" s="117">
        <f t="shared" si="51"/>
        <v>1</v>
      </c>
      <c r="AB123" s="117">
        <f t="shared" si="52"/>
        <v>3</v>
      </c>
      <c r="AC123" s="116">
        <f>IF(AB123=0,0.86,IF(AB123=1,0.85,IF(AB123=2,0.84,IF(AB123=3,0.83,IF(AB123=4,0.82,IF(AB123=5,0.81,IF(AB123=6,0.8)))))))</f>
        <v>0.83</v>
      </c>
      <c r="AD123" s="116" t="e">
        <f t="shared" si="53"/>
        <v>#VALUE!</v>
      </c>
      <c r="AE123" s="116" t="e">
        <f t="shared" si="54"/>
        <v>#VALUE!</v>
      </c>
      <c r="AF123" s="117" t="e">
        <f t="shared" si="55"/>
        <v>#VALUE!</v>
      </c>
      <c r="AG123" s="105"/>
    </row>
    <row r="124" spans="1:33" s="16" customFormat="1">
      <c r="A124" s="114">
        <v>117</v>
      </c>
      <c r="B124" s="119" t="s">
        <v>3320</v>
      </c>
      <c r="C124" s="119" t="s">
        <v>3321</v>
      </c>
      <c r="D124" s="120" t="s">
        <v>3322</v>
      </c>
      <c r="E124" s="115">
        <v>34</v>
      </c>
      <c r="F124" s="116">
        <v>11.13</v>
      </c>
      <c r="G124" s="117">
        <v>30</v>
      </c>
      <c r="H124" s="117" t="s">
        <v>3372</v>
      </c>
      <c r="I124" s="116">
        <v>7.18</v>
      </c>
      <c r="J124" s="117">
        <v>13</v>
      </c>
      <c r="K124" s="117" t="s">
        <v>3372</v>
      </c>
      <c r="L124" s="118">
        <f t="shared" si="42"/>
        <v>9.1550000000000011</v>
      </c>
      <c r="M124" s="115">
        <f t="shared" si="43"/>
        <v>43</v>
      </c>
      <c r="N124" s="115">
        <f t="shared" si="44"/>
        <v>0</v>
      </c>
      <c r="O124" s="115">
        <f t="shared" si="45"/>
        <v>1</v>
      </c>
      <c r="P124" s="116">
        <v>9.67</v>
      </c>
      <c r="Q124" s="117">
        <v>10</v>
      </c>
      <c r="R124" s="117" t="s">
        <v>3372</v>
      </c>
      <c r="S124" s="116">
        <v>10.050000000000001</v>
      </c>
      <c r="T124" s="117">
        <v>30</v>
      </c>
      <c r="U124" s="117" t="s">
        <v>3373</v>
      </c>
      <c r="V124" s="116">
        <f t="shared" si="46"/>
        <v>9.86</v>
      </c>
      <c r="W124" s="117">
        <f t="shared" si="47"/>
        <v>40</v>
      </c>
      <c r="X124" s="117">
        <f t="shared" si="48"/>
        <v>1</v>
      </c>
      <c r="Y124" s="117">
        <f t="shared" si="49"/>
        <v>1</v>
      </c>
      <c r="Z124" s="117">
        <f t="shared" si="50"/>
        <v>1</v>
      </c>
      <c r="AA124" s="117">
        <f t="shared" si="51"/>
        <v>2</v>
      </c>
      <c r="AB124" s="117">
        <f t="shared" si="52"/>
        <v>3</v>
      </c>
      <c r="AC124" s="116">
        <f>IF(AB124=0,1,IF(AB124=1,0.99,IF(AB124=2,0.98,IF(AB124=3,0.97,IF(AB124=4,0.96,IF(AB124=5,0.95,IF(AB124=6,0.94)))))))</f>
        <v>0.97</v>
      </c>
      <c r="AD124" s="116">
        <f t="shared" si="53"/>
        <v>9.5075000000000003</v>
      </c>
      <c r="AE124" s="116">
        <f t="shared" si="54"/>
        <v>9.2222749999999998</v>
      </c>
      <c r="AF124" s="117">
        <f t="shared" si="55"/>
        <v>83</v>
      </c>
      <c r="AG124" s="105"/>
    </row>
    <row r="125" spans="1:33" s="16" customFormat="1">
      <c r="A125" s="114">
        <v>118</v>
      </c>
      <c r="B125" s="119" t="s">
        <v>3323</v>
      </c>
      <c r="C125" s="119" t="s">
        <v>3324</v>
      </c>
      <c r="D125" s="120" t="s">
        <v>3325</v>
      </c>
      <c r="E125" s="115">
        <v>34</v>
      </c>
      <c r="F125" s="116">
        <v>9.74</v>
      </c>
      <c r="G125" s="117">
        <v>20</v>
      </c>
      <c r="H125" s="117" t="s">
        <v>3373</v>
      </c>
      <c r="I125" s="116">
        <v>8.16</v>
      </c>
      <c r="J125" s="117">
        <v>18</v>
      </c>
      <c r="K125" s="117" t="s">
        <v>3372</v>
      </c>
      <c r="L125" s="118">
        <f t="shared" si="42"/>
        <v>8.9499999999999993</v>
      </c>
      <c r="M125" s="115">
        <f t="shared" si="43"/>
        <v>38</v>
      </c>
      <c r="N125" s="115">
        <f t="shared" si="44"/>
        <v>1</v>
      </c>
      <c r="O125" s="115">
        <f t="shared" si="45"/>
        <v>1</v>
      </c>
      <c r="P125" s="116">
        <v>9.2899999999999991</v>
      </c>
      <c r="Q125" s="117">
        <v>10</v>
      </c>
      <c r="R125" s="117" t="s">
        <v>3373</v>
      </c>
      <c r="S125" s="116">
        <v>8.5299999999999994</v>
      </c>
      <c r="T125" s="117">
        <v>10</v>
      </c>
      <c r="U125" s="117" t="s">
        <v>3373</v>
      </c>
      <c r="V125" s="116">
        <f t="shared" si="46"/>
        <v>8.91</v>
      </c>
      <c r="W125" s="117">
        <f t="shared" si="47"/>
        <v>20</v>
      </c>
      <c r="X125" s="117">
        <f t="shared" si="48"/>
        <v>2</v>
      </c>
      <c r="Y125" s="117">
        <f t="shared" si="49"/>
        <v>1</v>
      </c>
      <c r="Z125" s="117">
        <f t="shared" si="50"/>
        <v>3</v>
      </c>
      <c r="AA125" s="117">
        <f t="shared" si="51"/>
        <v>2</v>
      </c>
      <c r="AB125" s="117">
        <f t="shared" si="52"/>
        <v>5</v>
      </c>
      <c r="AC125" s="116">
        <f>IF(AB125=0,0.93,IF(AB125=1,0.92,IF(AB125=2,0.91,IF(AB125=3,0.9,IF(AB125=4,0.89,IF(AB125=5,0.88,IF(AB125=6,0.87)))))))</f>
        <v>0.88</v>
      </c>
      <c r="AD125" s="116">
        <f t="shared" si="53"/>
        <v>8.93</v>
      </c>
      <c r="AE125" s="116">
        <f t="shared" si="54"/>
        <v>7.8583999999999996</v>
      </c>
      <c r="AF125" s="117">
        <f t="shared" si="55"/>
        <v>58</v>
      </c>
      <c r="AG125" s="105"/>
    </row>
    <row r="126" spans="1:33" s="16" customFormat="1">
      <c r="A126" s="107">
        <v>119</v>
      </c>
      <c r="B126" s="119" t="s">
        <v>3326</v>
      </c>
      <c r="C126" s="119" t="s">
        <v>2310</v>
      </c>
      <c r="D126" s="120" t="s">
        <v>3327</v>
      </c>
      <c r="E126" s="115">
        <v>34</v>
      </c>
      <c r="F126" s="116">
        <v>10.210000000000001</v>
      </c>
      <c r="G126" s="117">
        <v>30</v>
      </c>
      <c r="H126" s="117" t="s">
        <v>3372</v>
      </c>
      <c r="I126" s="116">
        <v>9.7899999999999991</v>
      </c>
      <c r="J126" s="117">
        <v>12</v>
      </c>
      <c r="K126" s="117" t="s">
        <v>3373</v>
      </c>
      <c r="L126" s="118">
        <f t="shared" si="42"/>
        <v>10</v>
      </c>
      <c r="M126" s="115">
        <f t="shared" si="43"/>
        <v>60</v>
      </c>
      <c r="N126" s="115">
        <f t="shared" si="44"/>
        <v>1</v>
      </c>
      <c r="O126" s="115">
        <f t="shared" si="45"/>
        <v>1</v>
      </c>
      <c r="P126" s="116">
        <v>10.91</v>
      </c>
      <c r="Q126" s="117">
        <v>30</v>
      </c>
      <c r="R126" s="117" t="s">
        <v>3373</v>
      </c>
      <c r="S126" s="116">
        <v>10.07</v>
      </c>
      <c r="T126" s="117">
        <v>30</v>
      </c>
      <c r="U126" s="117" t="s">
        <v>3373</v>
      </c>
      <c r="V126" s="116">
        <f t="shared" si="46"/>
        <v>10.49</v>
      </c>
      <c r="W126" s="117">
        <f t="shared" si="47"/>
        <v>60</v>
      </c>
      <c r="X126" s="117">
        <f t="shared" si="48"/>
        <v>2</v>
      </c>
      <c r="Y126" s="117">
        <f t="shared" si="49"/>
        <v>0</v>
      </c>
      <c r="Z126" s="117">
        <f t="shared" si="50"/>
        <v>3</v>
      </c>
      <c r="AA126" s="117">
        <f t="shared" si="51"/>
        <v>1</v>
      </c>
      <c r="AB126" s="117">
        <f t="shared" si="52"/>
        <v>4</v>
      </c>
      <c r="AC126" s="116">
        <f>IF(AB126=0,0.93,IF(AB126=1,0.92,IF(AB126=2,0.91,IF(AB126=3,0.9,IF(AB126=4,0.89,IF(AB126=5,0.88,IF(AB126=6,0.87)))))))</f>
        <v>0.89</v>
      </c>
      <c r="AD126" s="116">
        <f t="shared" si="53"/>
        <v>10.245000000000001</v>
      </c>
      <c r="AE126" s="116">
        <f t="shared" si="54"/>
        <v>9.1180500000000002</v>
      </c>
      <c r="AF126" s="117">
        <f t="shared" si="55"/>
        <v>120</v>
      </c>
      <c r="AG126" s="105"/>
    </row>
    <row r="127" spans="1:33" s="16" customFormat="1">
      <c r="A127" s="107">
        <v>120</v>
      </c>
      <c r="B127" s="119" t="s">
        <v>3328</v>
      </c>
      <c r="C127" s="119" t="s">
        <v>3329</v>
      </c>
      <c r="D127" s="120" t="s">
        <v>3330</v>
      </c>
      <c r="E127" s="115">
        <v>34</v>
      </c>
      <c r="F127" s="116" t="s">
        <v>3509</v>
      </c>
      <c r="G127" s="117" t="s">
        <v>3509</v>
      </c>
      <c r="H127" s="117" t="s">
        <v>3509</v>
      </c>
      <c r="I127" s="116">
        <v>10.76</v>
      </c>
      <c r="J127" s="117">
        <v>30</v>
      </c>
      <c r="K127" s="117" t="s">
        <v>3373</v>
      </c>
      <c r="L127" s="118" t="e">
        <f t="shared" si="42"/>
        <v>#VALUE!</v>
      </c>
      <c r="M127" s="115" t="e">
        <f t="shared" si="43"/>
        <v>#VALUE!</v>
      </c>
      <c r="N127" s="115">
        <f t="shared" si="44"/>
        <v>2</v>
      </c>
      <c r="O127" s="115">
        <f t="shared" si="45"/>
        <v>0</v>
      </c>
      <c r="P127" s="116">
        <v>10.16</v>
      </c>
      <c r="Q127" s="117">
        <v>30</v>
      </c>
      <c r="R127" s="117" t="s">
        <v>3373</v>
      </c>
      <c r="S127" s="116">
        <v>11.49</v>
      </c>
      <c r="T127" s="117">
        <v>30</v>
      </c>
      <c r="U127" s="117" t="s">
        <v>3373</v>
      </c>
      <c r="V127" s="116">
        <f t="shared" si="46"/>
        <v>10.824999999999999</v>
      </c>
      <c r="W127" s="117">
        <f t="shared" si="47"/>
        <v>60</v>
      </c>
      <c r="X127" s="117">
        <f t="shared" si="48"/>
        <v>2</v>
      </c>
      <c r="Y127" s="117">
        <f t="shared" si="49"/>
        <v>0</v>
      </c>
      <c r="Z127" s="117">
        <f t="shared" si="50"/>
        <v>4</v>
      </c>
      <c r="AA127" s="117">
        <f t="shared" si="51"/>
        <v>0</v>
      </c>
      <c r="AB127" s="117">
        <f t="shared" si="52"/>
        <v>4</v>
      </c>
      <c r="AC127" s="116">
        <f>IF(AB127=0,0.86,IF(AB127=1,0.85,IF(AB127=2,0.84,IF(AB127=3,0.83,IF(AB127=4,0.82,IF(AB127=5,0.81,IF(AB127=6,0.8)))))))</f>
        <v>0.82</v>
      </c>
      <c r="AD127" s="116" t="e">
        <f t="shared" si="53"/>
        <v>#VALUE!</v>
      </c>
      <c r="AE127" s="116" t="e">
        <f t="shared" si="54"/>
        <v>#VALUE!</v>
      </c>
      <c r="AF127" s="117" t="e">
        <f t="shared" si="55"/>
        <v>#VALUE!</v>
      </c>
      <c r="AG127" s="105"/>
    </row>
    <row r="128" spans="1:33" s="16" customFormat="1">
      <c r="A128" s="114">
        <v>121</v>
      </c>
      <c r="B128" s="119" t="s">
        <v>3331</v>
      </c>
      <c r="C128" s="119" t="s">
        <v>1796</v>
      </c>
      <c r="D128" s="120" t="s">
        <v>3332</v>
      </c>
      <c r="E128" s="115">
        <v>34</v>
      </c>
      <c r="F128" s="116">
        <v>11.3</v>
      </c>
      <c r="G128" s="117">
        <v>30</v>
      </c>
      <c r="H128" s="117" t="s">
        <v>3372</v>
      </c>
      <c r="I128" s="116">
        <v>8.69</v>
      </c>
      <c r="J128" s="117">
        <v>19</v>
      </c>
      <c r="K128" s="117" t="s">
        <v>3373</v>
      </c>
      <c r="L128" s="118">
        <f t="shared" si="42"/>
        <v>9.995000000000001</v>
      </c>
      <c r="M128" s="115">
        <f t="shared" si="43"/>
        <v>49</v>
      </c>
      <c r="N128" s="115">
        <f t="shared" si="44"/>
        <v>1</v>
      </c>
      <c r="O128" s="115">
        <f t="shared" si="45"/>
        <v>1</v>
      </c>
      <c r="P128" s="116">
        <v>10.17</v>
      </c>
      <c r="Q128" s="117">
        <v>30</v>
      </c>
      <c r="R128" s="117" t="s">
        <v>3372</v>
      </c>
      <c r="S128" s="116">
        <v>11.78</v>
      </c>
      <c r="T128" s="117">
        <v>30</v>
      </c>
      <c r="U128" s="117" t="s">
        <v>3372</v>
      </c>
      <c r="V128" s="116">
        <f t="shared" si="46"/>
        <v>10.975</v>
      </c>
      <c r="W128" s="117">
        <f t="shared" si="47"/>
        <v>60</v>
      </c>
      <c r="X128" s="117">
        <f t="shared" si="48"/>
        <v>0</v>
      </c>
      <c r="Y128" s="117">
        <f t="shared" si="49"/>
        <v>0</v>
      </c>
      <c r="Z128" s="117">
        <f t="shared" si="50"/>
        <v>1</v>
      </c>
      <c r="AA128" s="117">
        <f t="shared" si="51"/>
        <v>1</v>
      </c>
      <c r="AB128" s="117">
        <f t="shared" si="52"/>
        <v>2</v>
      </c>
      <c r="AC128" s="116">
        <f>IF(AB128=0,0.86,IF(AB128=1,0.85,IF(AB128=2,0.84,IF(AB128=3,0.83,IF(AB128=4,0.82,IF(AB128=5,0.81,IF(AB128=6,0.8)))))))</f>
        <v>0.84</v>
      </c>
      <c r="AD128" s="116">
        <f t="shared" si="53"/>
        <v>10.484999999999999</v>
      </c>
      <c r="AE128" s="116">
        <f t="shared" si="54"/>
        <v>8.8073999999999995</v>
      </c>
      <c r="AF128" s="117">
        <f t="shared" si="55"/>
        <v>109</v>
      </c>
      <c r="AG128" s="105"/>
    </row>
    <row r="129" spans="1:33" s="16" customFormat="1">
      <c r="A129" s="114">
        <v>122</v>
      </c>
      <c r="B129" s="119" t="s">
        <v>3333</v>
      </c>
      <c r="C129" s="119" t="s">
        <v>548</v>
      </c>
      <c r="D129" s="120" t="s">
        <v>3334</v>
      </c>
      <c r="E129" s="115">
        <v>34</v>
      </c>
      <c r="F129" s="116">
        <v>9.91</v>
      </c>
      <c r="G129" s="117">
        <v>28</v>
      </c>
      <c r="H129" s="117" t="s">
        <v>3372</v>
      </c>
      <c r="I129" s="116">
        <v>5.54</v>
      </c>
      <c r="J129" s="117">
        <v>16</v>
      </c>
      <c r="K129" s="117" t="s">
        <v>3373</v>
      </c>
      <c r="L129" s="118">
        <f t="shared" si="42"/>
        <v>7.7249999999999996</v>
      </c>
      <c r="M129" s="115">
        <f t="shared" si="43"/>
        <v>44</v>
      </c>
      <c r="N129" s="115">
        <f t="shared" si="44"/>
        <v>1</v>
      </c>
      <c r="O129" s="115">
        <f t="shared" si="45"/>
        <v>1</v>
      </c>
      <c r="P129" s="116">
        <v>6.11</v>
      </c>
      <c r="Q129" s="117">
        <v>6</v>
      </c>
      <c r="R129" s="117" t="s">
        <v>3372</v>
      </c>
      <c r="S129" s="116" t="s">
        <v>3509</v>
      </c>
      <c r="T129" s="117" t="s">
        <v>3509</v>
      </c>
      <c r="U129" s="117" t="s">
        <v>3509</v>
      </c>
      <c r="V129" s="116" t="e">
        <f t="shared" si="46"/>
        <v>#VALUE!</v>
      </c>
      <c r="W129" s="117" t="e">
        <f t="shared" si="47"/>
        <v>#VALUE!</v>
      </c>
      <c r="X129" s="117">
        <f t="shared" si="48"/>
        <v>1</v>
      </c>
      <c r="Y129" s="117">
        <f t="shared" si="49"/>
        <v>1</v>
      </c>
      <c r="Z129" s="117">
        <f t="shared" si="50"/>
        <v>2</v>
      </c>
      <c r="AA129" s="117">
        <f t="shared" si="51"/>
        <v>2</v>
      </c>
      <c r="AB129" s="117">
        <f t="shared" si="52"/>
        <v>4</v>
      </c>
      <c r="AC129" s="116">
        <f>IF(AB129=0,0.86,IF(AB129=1,0.85,IF(AB129=2,0.84,IF(AB129=3,0.83,IF(AB129=4,0.82,IF(AB129=5,0.81,IF(AB129=6,0.8)))))))</f>
        <v>0.82</v>
      </c>
      <c r="AD129" s="116" t="e">
        <f t="shared" si="53"/>
        <v>#VALUE!</v>
      </c>
      <c r="AE129" s="116" t="e">
        <f t="shared" si="54"/>
        <v>#VALUE!</v>
      </c>
      <c r="AF129" s="117" t="e">
        <f t="shared" si="55"/>
        <v>#VALUE!</v>
      </c>
      <c r="AG129" s="105"/>
    </row>
    <row r="130" spans="1:33" s="16" customFormat="1">
      <c r="A130" s="107">
        <v>123</v>
      </c>
      <c r="B130" s="119" t="s">
        <v>3335</v>
      </c>
      <c r="C130" s="119" t="s">
        <v>3144</v>
      </c>
      <c r="D130" s="120" t="s">
        <v>3336</v>
      </c>
      <c r="E130" s="115">
        <v>34</v>
      </c>
      <c r="F130" s="116">
        <v>10</v>
      </c>
      <c r="G130" s="117">
        <v>30</v>
      </c>
      <c r="H130" s="117" t="s">
        <v>3373</v>
      </c>
      <c r="I130" s="116">
        <v>10.45</v>
      </c>
      <c r="J130" s="117">
        <v>30</v>
      </c>
      <c r="K130" s="117" t="s">
        <v>3373</v>
      </c>
      <c r="L130" s="118">
        <f t="shared" si="42"/>
        <v>10.225</v>
      </c>
      <c r="M130" s="115">
        <f t="shared" si="43"/>
        <v>60</v>
      </c>
      <c r="N130" s="115">
        <f t="shared" si="44"/>
        <v>2</v>
      </c>
      <c r="O130" s="115">
        <f t="shared" si="45"/>
        <v>0</v>
      </c>
      <c r="P130" s="116">
        <v>9.24</v>
      </c>
      <c r="Q130" s="117">
        <v>11</v>
      </c>
      <c r="R130" s="117" t="s">
        <v>3373</v>
      </c>
      <c r="S130" s="116">
        <v>12.34</v>
      </c>
      <c r="T130" s="117">
        <v>30</v>
      </c>
      <c r="U130" s="117" t="s">
        <v>3373</v>
      </c>
      <c r="V130" s="116">
        <f t="shared" si="46"/>
        <v>10.79</v>
      </c>
      <c r="W130" s="117">
        <f t="shared" si="47"/>
        <v>60</v>
      </c>
      <c r="X130" s="117">
        <f t="shared" si="48"/>
        <v>2</v>
      </c>
      <c r="Y130" s="117">
        <f t="shared" si="49"/>
        <v>1</v>
      </c>
      <c r="Z130" s="117">
        <f t="shared" si="50"/>
        <v>4</v>
      </c>
      <c r="AA130" s="117">
        <f t="shared" si="51"/>
        <v>1</v>
      </c>
      <c r="AB130" s="117">
        <f t="shared" si="52"/>
        <v>5</v>
      </c>
      <c r="AC130" s="116">
        <f>IF(AB130=0,0.93,IF(AB130=1,0.92,IF(AB130=2,0.91,IF(AB130=3,0.9,IF(AB130=4,0.89,IF(AB130=5,0.88,IF(AB130=6,0.87)))))))</f>
        <v>0.88</v>
      </c>
      <c r="AD130" s="116">
        <f t="shared" si="53"/>
        <v>10.5075</v>
      </c>
      <c r="AE130" s="116">
        <f t="shared" si="54"/>
        <v>9.2466000000000008</v>
      </c>
      <c r="AF130" s="117">
        <f t="shared" si="55"/>
        <v>120</v>
      </c>
      <c r="AG130" s="105"/>
    </row>
    <row r="131" spans="1:33" s="16" customFormat="1">
      <c r="A131" s="114">
        <v>124</v>
      </c>
      <c r="B131" s="126" t="s">
        <v>3337</v>
      </c>
      <c r="C131" s="126" t="s">
        <v>207</v>
      </c>
      <c r="D131" s="115" t="s">
        <v>3338</v>
      </c>
      <c r="E131" s="115">
        <v>34</v>
      </c>
      <c r="F131" s="116">
        <v>10</v>
      </c>
      <c r="G131" s="117">
        <v>30</v>
      </c>
      <c r="H131" s="117" t="s">
        <v>3373</v>
      </c>
      <c r="I131" s="116">
        <v>10.32</v>
      </c>
      <c r="J131" s="117">
        <v>30</v>
      </c>
      <c r="K131" s="117" t="s">
        <v>3372</v>
      </c>
      <c r="L131" s="118">
        <f t="shared" si="42"/>
        <v>10.16</v>
      </c>
      <c r="M131" s="115">
        <f t="shared" si="43"/>
        <v>60</v>
      </c>
      <c r="N131" s="115">
        <f t="shared" si="44"/>
        <v>1</v>
      </c>
      <c r="O131" s="115">
        <f t="shared" si="45"/>
        <v>0</v>
      </c>
      <c r="P131" s="116">
        <v>9.82</v>
      </c>
      <c r="Q131" s="117">
        <v>18</v>
      </c>
      <c r="R131" s="117" t="s">
        <v>3373</v>
      </c>
      <c r="S131" s="116">
        <v>10.18</v>
      </c>
      <c r="T131" s="117">
        <v>30</v>
      </c>
      <c r="U131" s="117" t="s">
        <v>3372</v>
      </c>
      <c r="V131" s="116">
        <f t="shared" si="46"/>
        <v>10</v>
      </c>
      <c r="W131" s="117">
        <f t="shared" si="47"/>
        <v>60</v>
      </c>
      <c r="X131" s="117">
        <f t="shared" si="48"/>
        <v>1</v>
      </c>
      <c r="Y131" s="117">
        <f t="shared" si="49"/>
        <v>1</v>
      </c>
      <c r="Z131" s="117">
        <f t="shared" si="50"/>
        <v>2</v>
      </c>
      <c r="AA131" s="117">
        <f t="shared" si="51"/>
        <v>1</v>
      </c>
      <c r="AB131" s="117">
        <f t="shared" si="52"/>
        <v>3</v>
      </c>
      <c r="AC131" s="116">
        <f>IF(AB131=0,1,IF(AB131=1,0.99,IF(AB131=2,0.98,IF(AB131=3,0.97,IF(AB131=4,0.96,IF(AB131=5,0.95,IF(AB131=6,0.94)))))))</f>
        <v>0.97</v>
      </c>
      <c r="AD131" s="116">
        <f t="shared" si="53"/>
        <v>10.08</v>
      </c>
      <c r="AE131" s="116">
        <f t="shared" si="54"/>
        <v>9.7775999999999996</v>
      </c>
      <c r="AF131" s="117">
        <f t="shared" si="55"/>
        <v>120</v>
      </c>
      <c r="AG131" s="105"/>
    </row>
    <row r="132" spans="1:33" s="16" customFormat="1">
      <c r="A132" s="114">
        <v>125</v>
      </c>
      <c r="B132" s="119" t="s">
        <v>1672</v>
      </c>
      <c r="C132" s="119" t="s">
        <v>3339</v>
      </c>
      <c r="D132" s="120" t="s">
        <v>3340</v>
      </c>
      <c r="E132" s="115">
        <v>34</v>
      </c>
      <c r="F132" s="116">
        <v>11.5</v>
      </c>
      <c r="G132" s="117">
        <v>30</v>
      </c>
      <c r="H132" s="117" t="s">
        <v>3372</v>
      </c>
      <c r="I132" s="116">
        <v>10.210000000000001</v>
      </c>
      <c r="J132" s="117">
        <v>30</v>
      </c>
      <c r="K132" s="117" t="s">
        <v>3372</v>
      </c>
      <c r="L132" s="118">
        <f t="shared" si="42"/>
        <v>10.855</v>
      </c>
      <c r="M132" s="115">
        <f t="shared" si="43"/>
        <v>60</v>
      </c>
      <c r="N132" s="115">
        <f t="shared" si="44"/>
        <v>0</v>
      </c>
      <c r="O132" s="115">
        <f t="shared" si="45"/>
        <v>0</v>
      </c>
      <c r="P132" s="116">
        <v>10.75</v>
      </c>
      <c r="Q132" s="117">
        <v>30</v>
      </c>
      <c r="R132" s="117" t="s">
        <v>3373</v>
      </c>
      <c r="S132" s="116">
        <v>12.22</v>
      </c>
      <c r="T132" s="117">
        <v>30</v>
      </c>
      <c r="U132" s="117" t="s">
        <v>3372</v>
      </c>
      <c r="V132" s="116">
        <f t="shared" si="46"/>
        <v>11.484999999999999</v>
      </c>
      <c r="W132" s="117">
        <f t="shared" si="47"/>
        <v>60</v>
      </c>
      <c r="X132" s="117">
        <f t="shared" si="48"/>
        <v>1</v>
      </c>
      <c r="Y132" s="117">
        <f t="shared" si="49"/>
        <v>0</v>
      </c>
      <c r="Z132" s="117">
        <f t="shared" si="50"/>
        <v>1</v>
      </c>
      <c r="AA132" s="117">
        <f t="shared" si="51"/>
        <v>0</v>
      </c>
      <c r="AB132" s="117">
        <f t="shared" si="52"/>
        <v>1</v>
      </c>
      <c r="AC132" s="116">
        <f>IF(AB132=0,0.93,IF(AB132=1,0.92,IF(AB132=2,0.91,IF(AB132=3,0.9,IF(AB132=4,0.89,IF(AB132=5,0.88,IF(AB132=6,0.87)))))))</f>
        <v>0.92</v>
      </c>
      <c r="AD132" s="116">
        <f t="shared" si="53"/>
        <v>11.17</v>
      </c>
      <c r="AE132" s="116">
        <f t="shared" si="54"/>
        <v>10.276400000000001</v>
      </c>
      <c r="AF132" s="117">
        <f t="shared" si="55"/>
        <v>120</v>
      </c>
      <c r="AG132" s="105"/>
    </row>
    <row r="133" spans="1:33" s="16" customFormat="1">
      <c r="A133" s="107">
        <v>126</v>
      </c>
      <c r="B133" s="119" t="s">
        <v>3341</v>
      </c>
      <c r="C133" s="119" t="s">
        <v>887</v>
      </c>
      <c r="D133" s="120" t="s">
        <v>3342</v>
      </c>
      <c r="E133" s="115">
        <v>34</v>
      </c>
      <c r="F133" s="116">
        <v>10</v>
      </c>
      <c r="G133" s="117">
        <v>30</v>
      </c>
      <c r="H133" s="117" t="s">
        <v>3373</v>
      </c>
      <c r="I133" s="116">
        <v>5.88</v>
      </c>
      <c r="J133" s="117">
        <v>10</v>
      </c>
      <c r="K133" s="117" t="s">
        <v>3372</v>
      </c>
      <c r="L133" s="118">
        <f t="shared" si="42"/>
        <v>7.9399999999999995</v>
      </c>
      <c r="M133" s="115">
        <f t="shared" si="43"/>
        <v>40</v>
      </c>
      <c r="N133" s="115">
        <f t="shared" si="44"/>
        <v>1</v>
      </c>
      <c r="O133" s="115">
        <f t="shared" si="45"/>
        <v>1</v>
      </c>
      <c r="P133" s="116" t="s">
        <v>3509</v>
      </c>
      <c r="Q133" s="117" t="s">
        <v>3509</v>
      </c>
      <c r="R133" s="117" t="s">
        <v>3509</v>
      </c>
      <c r="S133" s="116" t="s">
        <v>3509</v>
      </c>
      <c r="T133" s="117" t="s">
        <v>3509</v>
      </c>
      <c r="U133" s="117" t="s">
        <v>3509</v>
      </c>
      <c r="V133" s="116" t="e">
        <f t="shared" si="46"/>
        <v>#VALUE!</v>
      </c>
      <c r="W133" s="117" t="e">
        <f t="shared" si="47"/>
        <v>#VALUE!</v>
      </c>
      <c r="X133" s="117">
        <f t="shared" si="48"/>
        <v>2</v>
      </c>
      <c r="Y133" s="117">
        <f t="shared" si="49"/>
        <v>0</v>
      </c>
      <c r="Z133" s="117">
        <f t="shared" si="50"/>
        <v>3</v>
      </c>
      <c r="AA133" s="117">
        <f t="shared" si="51"/>
        <v>1</v>
      </c>
      <c r="AB133" s="117">
        <f t="shared" si="52"/>
        <v>4</v>
      </c>
      <c r="AC133" s="116">
        <f>IF(AB133=0,1,IF(AB133=1,0.99,IF(AB133=2,0.98,IF(AB133=3,0.97,IF(AB133=4,0.96,IF(AB133=5,0.95,IF(AB133=6,0.94)))))))</f>
        <v>0.96</v>
      </c>
      <c r="AD133" s="116" t="e">
        <f t="shared" si="53"/>
        <v>#VALUE!</v>
      </c>
      <c r="AE133" s="116" t="e">
        <f t="shared" si="54"/>
        <v>#VALUE!</v>
      </c>
      <c r="AF133" s="117" t="e">
        <f t="shared" si="55"/>
        <v>#VALUE!</v>
      </c>
      <c r="AG133" s="105"/>
    </row>
    <row r="134" spans="1:33" s="16" customFormat="1">
      <c r="A134" s="107">
        <v>127</v>
      </c>
      <c r="B134" s="108" t="s">
        <v>3343</v>
      </c>
      <c r="C134" s="108" t="s">
        <v>3344</v>
      </c>
      <c r="D134" s="109" t="s">
        <v>3345</v>
      </c>
      <c r="E134" s="115">
        <v>34</v>
      </c>
      <c r="F134" s="116">
        <v>10.53</v>
      </c>
      <c r="G134" s="117">
        <v>30</v>
      </c>
      <c r="H134" s="117" t="s">
        <v>3373</v>
      </c>
      <c r="I134" s="116">
        <v>9.74</v>
      </c>
      <c r="J134" s="117">
        <v>19</v>
      </c>
      <c r="K134" s="117" t="s">
        <v>3373</v>
      </c>
      <c r="L134" s="118">
        <f t="shared" si="42"/>
        <v>10.135</v>
      </c>
      <c r="M134" s="115">
        <f t="shared" si="43"/>
        <v>60</v>
      </c>
      <c r="N134" s="115">
        <f t="shared" si="44"/>
        <v>2</v>
      </c>
      <c r="O134" s="115">
        <f t="shared" si="45"/>
        <v>1</v>
      </c>
      <c r="P134" s="116">
        <v>9.7100000000000009</v>
      </c>
      <c r="Q134" s="117">
        <v>9</v>
      </c>
      <c r="R134" s="117" t="s">
        <v>3373</v>
      </c>
      <c r="S134" s="116">
        <v>10</v>
      </c>
      <c r="T134" s="117">
        <v>30</v>
      </c>
      <c r="U134" s="117" t="s">
        <v>3373</v>
      </c>
      <c r="V134" s="116">
        <f t="shared" si="46"/>
        <v>9.8550000000000004</v>
      </c>
      <c r="W134" s="117">
        <f t="shared" si="47"/>
        <v>39</v>
      </c>
      <c r="X134" s="117">
        <f t="shared" si="48"/>
        <v>2</v>
      </c>
      <c r="Y134" s="117">
        <f t="shared" si="49"/>
        <v>1</v>
      </c>
      <c r="Z134" s="117">
        <f t="shared" si="50"/>
        <v>4</v>
      </c>
      <c r="AA134" s="117">
        <f t="shared" si="51"/>
        <v>2</v>
      </c>
      <c r="AB134" s="117">
        <f t="shared" si="52"/>
        <v>6</v>
      </c>
      <c r="AC134" s="116">
        <f>IF(AB134=0,0.86,IF(AB134=1,0.85,IF(AB134=2,0.84,IF(AB134=3,0.83,IF(AB134=4,0.82,IF(AB134=5,0.81,IF(AB134=6,0.8)))))))</f>
        <v>0.8</v>
      </c>
      <c r="AD134" s="116">
        <f t="shared" si="53"/>
        <v>9.995000000000001</v>
      </c>
      <c r="AE134" s="116">
        <f t="shared" si="54"/>
        <v>7.9960000000000013</v>
      </c>
      <c r="AF134" s="117">
        <f t="shared" si="55"/>
        <v>99</v>
      </c>
      <c r="AG134" s="105"/>
    </row>
    <row r="135" spans="1:33" s="16" customFormat="1">
      <c r="A135" s="114">
        <v>128</v>
      </c>
      <c r="B135" s="119" t="s">
        <v>3346</v>
      </c>
      <c r="C135" s="119" t="s">
        <v>3347</v>
      </c>
      <c r="D135" s="120" t="s">
        <v>3348</v>
      </c>
      <c r="E135" s="115">
        <v>34</v>
      </c>
      <c r="F135" s="116">
        <v>10.64</v>
      </c>
      <c r="G135" s="117">
        <v>30</v>
      </c>
      <c r="H135" s="117" t="s">
        <v>3373</v>
      </c>
      <c r="I135" s="116">
        <v>9.36</v>
      </c>
      <c r="J135" s="117">
        <v>14</v>
      </c>
      <c r="K135" s="117" t="s">
        <v>3373</v>
      </c>
      <c r="L135" s="118">
        <f t="shared" ref="L135:L149" si="57">(F135+I135)/2</f>
        <v>10</v>
      </c>
      <c r="M135" s="115">
        <f t="shared" ref="M135:M149" si="58">IF(L135&gt;=10,60,G135+J135)</f>
        <v>60</v>
      </c>
      <c r="N135" s="115">
        <f t="shared" ref="N135:N149" si="59">IF(H135="ACC",0,1)+IF(K135="ACC",0,1)</f>
        <v>2</v>
      </c>
      <c r="O135" s="115">
        <f t="shared" ref="O135:O149" si="60">IF(F135&lt;10,1,(IF(I135&lt;10,1,0)))</f>
        <v>1</v>
      </c>
      <c r="P135" s="116">
        <v>9.19</v>
      </c>
      <c r="Q135" s="117">
        <v>15</v>
      </c>
      <c r="R135" s="117" t="s">
        <v>3373</v>
      </c>
      <c r="S135" s="116">
        <v>8.9499999999999993</v>
      </c>
      <c r="T135" s="117">
        <v>10</v>
      </c>
      <c r="U135" s="117" t="s">
        <v>3373</v>
      </c>
      <c r="V135" s="116">
        <f t="shared" ref="V135:V149" si="61">(P135+S135)/2</f>
        <v>9.07</v>
      </c>
      <c r="W135" s="117">
        <f t="shared" ref="W135:W149" si="62">IF(V135&gt;=10,60,Q135+T135)</f>
        <v>25</v>
      </c>
      <c r="X135" s="117">
        <f t="shared" ref="X135:X149" si="63">IF(R135="ACC",0,1)+IF(U135="ACC",0,1)</f>
        <v>2</v>
      </c>
      <c r="Y135" s="117">
        <f t="shared" ref="Y135:Y149" si="64">IF(P135&lt;10,1,(IF(S135&lt;10,1,0)))</f>
        <v>1</v>
      </c>
      <c r="Z135" s="117">
        <f t="shared" ref="Z135:Z149" si="65">N135+X135</f>
        <v>4</v>
      </c>
      <c r="AA135" s="117">
        <f t="shared" ref="AA135:AA149" si="66">O135+Y135</f>
        <v>2</v>
      </c>
      <c r="AB135" s="117">
        <f t="shared" ref="AB135:AB149" si="67">Z135+AA135</f>
        <v>6</v>
      </c>
      <c r="AC135" s="116">
        <f t="shared" ref="AC135:AC140" si="68">IF(AB135=0,0.93,IF(AB135=1,0.92,IF(AB135=2,0.91,IF(AB135=3,0.9,IF(AB135=4,0.89,IF(AB135=5,0.88,IF(AB135=6,0.87)))))))</f>
        <v>0.87</v>
      </c>
      <c r="AD135" s="116">
        <f t="shared" ref="AD135:AD149" si="69">AVERAGE(L135,V135)</f>
        <v>9.5350000000000001</v>
      </c>
      <c r="AE135" s="116">
        <f t="shared" ref="AE135:AE149" si="70">AC135*AD135</f>
        <v>8.2954500000000007</v>
      </c>
      <c r="AF135" s="117">
        <f t="shared" ref="AF135:AF149" si="71">M135+W135</f>
        <v>85</v>
      </c>
      <c r="AG135" s="105"/>
    </row>
    <row r="136" spans="1:33" s="16" customFormat="1">
      <c r="A136" s="114">
        <v>129</v>
      </c>
      <c r="B136" s="119" t="s">
        <v>805</v>
      </c>
      <c r="C136" s="119" t="s">
        <v>3190</v>
      </c>
      <c r="D136" s="120" t="s">
        <v>3349</v>
      </c>
      <c r="E136" s="115">
        <v>34</v>
      </c>
      <c r="F136" s="116">
        <v>10.76</v>
      </c>
      <c r="G136" s="117">
        <v>30</v>
      </c>
      <c r="H136" s="117" t="s">
        <v>3373</v>
      </c>
      <c r="I136" s="116">
        <v>9.24</v>
      </c>
      <c r="J136" s="117">
        <v>13</v>
      </c>
      <c r="K136" s="117" t="s">
        <v>3373</v>
      </c>
      <c r="L136" s="118">
        <f t="shared" si="57"/>
        <v>10</v>
      </c>
      <c r="M136" s="115">
        <f t="shared" si="58"/>
        <v>60</v>
      </c>
      <c r="N136" s="115">
        <f t="shared" si="59"/>
        <v>2</v>
      </c>
      <c r="O136" s="115">
        <f t="shared" si="60"/>
        <v>1</v>
      </c>
      <c r="P136" s="116">
        <v>7.76</v>
      </c>
      <c r="Q136" s="117">
        <v>11</v>
      </c>
      <c r="R136" s="117" t="s">
        <v>3373</v>
      </c>
      <c r="S136" s="116">
        <v>9.2899999999999991</v>
      </c>
      <c r="T136" s="117">
        <v>16</v>
      </c>
      <c r="U136" s="117" t="s">
        <v>3373</v>
      </c>
      <c r="V136" s="116">
        <f t="shared" si="61"/>
        <v>8.5249999999999986</v>
      </c>
      <c r="W136" s="117">
        <f t="shared" si="62"/>
        <v>27</v>
      </c>
      <c r="X136" s="117">
        <f t="shared" si="63"/>
        <v>2</v>
      </c>
      <c r="Y136" s="117">
        <f t="shared" si="64"/>
        <v>1</v>
      </c>
      <c r="Z136" s="117">
        <f t="shared" si="65"/>
        <v>4</v>
      </c>
      <c r="AA136" s="117">
        <f t="shared" si="66"/>
        <v>2</v>
      </c>
      <c r="AB136" s="117">
        <f t="shared" si="67"/>
        <v>6</v>
      </c>
      <c r="AC136" s="116">
        <f t="shared" si="68"/>
        <v>0.87</v>
      </c>
      <c r="AD136" s="116">
        <f t="shared" si="69"/>
        <v>9.2624999999999993</v>
      </c>
      <c r="AE136" s="116">
        <f t="shared" si="70"/>
        <v>8.0583749999999998</v>
      </c>
      <c r="AF136" s="117">
        <f t="shared" si="71"/>
        <v>87</v>
      </c>
      <c r="AG136" s="105"/>
    </row>
    <row r="137" spans="1:33" s="16" customFormat="1">
      <c r="A137" s="107">
        <v>130</v>
      </c>
      <c r="B137" s="119" t="s">
        <v>3350</v>
      </c>
      <c r="C137" s="119" t="s">
        <v>3351</v>
      </c>
      <c r="D137" s="120" t="s">
        <v>3352</v>
      </c>
      <c r="E137" s="115">
        <v>34</v>
      </c>
      <c r="F137" s="116">
        <v>10.039999999999999</v>
      </c>
      <c r="G137" s="117">
        <v>30</v>
      </c>
      <c r="H137" s="117" t="s">
        <v>3373</v>
      </c>
      <c r="I137" s="116">
        <v>10.26</v>
      </c>
      <c r="J137" s="117">
        <v>30</v>
      </c>
      <c r="K137" s="117" t="s">
        <v>3372</v>
      </c>
      <c r="L137" s="118">
        <f t="shared" si="57"/>
        <v>10.149999999999999</v>
      </c>
      <c r="M137" s="115">
        <f t="shared" si="58"/>
        <v>60</v>
      </c>
      <c r="N137" s="115">
        <f t="shared" si="59"/>
        <v>1</v>
      </c>
      <c r="O137" s="115">
        <f t="shared" si="60"/>
        <v>0</v>
      </c>
      <c r="P137" s="116">
        <v>9.06</v>
      </c>
      <c r="Q137" s="117">
        <v>9</v>
      </c>
      <c r="R137" s="117" t="s">
        <v>3373</v>
      </c>
      <c r="S137" s="116">
        <v>11.18</v>
      </c>
      <c r="T137" s="117">
        <v>30</v>
      </c>
      <c r="U137" s="117" t="s">
        <v>3372</v>
      </c>
      <c r="V137" s="116">
        <f t="shared" si="61"/>
        <v>10.120000000000001</v>
      </c>
      <c r="W137" s="117">
        <f t="shared" si="62"/>
        <v>60</v>
      </c>
      <c r="X137" s="117">
        <f t="shared" si="63"/>
        <v>1</v>
      </c>
      <c r="Y137" s="117">
        <f t="shared" si="64"/>
        <v>1</v>
      </c>
      <c r="Z137" s="117">
        <f t="shared" si="65"/>
        <v>2</v>
      </c>
      <c r="AA137" s="117">
        <f t="shared" si="66"/>
        <v>1</v>
      </c>
      <c r="AB137" s="117">
        <f t="shared" si="67"/>
        <v>3</v>
      </c>
      <c r="AC137" s="116">
        <f t="shared" si="68"/>
        <v>0.9</v>
      </c>
      <c r="AD137" s="116">
        <f t="shared" si="69"/>
        <v>10.135</v>
      </c>
      <c r="AE137" s="116">
        <f t="shared" si="70"/>
        <v>9.1214999999999993</v>
      </c>
      <c r="AF137" s="117">
        <f t="shared" si="71"/>
        <v>120</v>
      </c>
      <c r="AG137" s="105"/>
    </row>
    <row r="138" spans="1:33" s="16" customFormat="1">
      <c r="A138" s="114">
        <v>131</v>
      </c>
      <c r="B138" s="119" t="s">
        <v>3353</v>
      </c>
      <c r="C138" s="119" t="s">
        <v>3354</v>
      </c>
      <c r="D138" s="120" t="s">
        <v>3355</v>
      </c>
      <c r="E138" s="115">
        <v>34</v>
      </c>
      <c r="F138" s="116">
        <v>9.86</v>
      </c>
      <c r="G138" s="117">
        <v>22</v>
      </c>
      <c r="H138" s="117" t="s">
        <v>3373</v>
      </c>
      <c r="I138" s="116">
        <v>10.86</v>
      </c>
      <c r="J138" s="117">
        <v>30</v>
      </c>
      <c r="K138" s="117" t="s">
        <v>3373</v>
      </c>
      <c r="L138" s="118">
        <f t="shared" si="57"/>
        <v>10.36</v>
      </c>
      <c r="M138" s="115">
        <f t="shared" si="58"/>
        <v>60</v>
      </c>
      <c r="N138" s="115">
        <f t="shared" si="59"/>
        <v>2</v>
      </c>
      <c r="O138" s="115">
        <f t="shared" si="60"/>
        <v>1</v>
      </c>
      <c r="P138" s="116">
        <v>7.56</v>
      </c>
      <c r="Q138" s="117">
        <v>0</v>
      </c>
      <c r="R138" s="117" t="s">
        <v>3373</v>
      </c>
      <c r="S138" s="116">
        <v>8.77</v>
      </c>
      <c r="T138" s="117">
        <v>16</v>
      </c>
      <c r="U138" s="117" t="s">
        <v>3373</v>
      </c>
      <c r="V138" s="116">
        <f t="shared" si="61"/>
        <v>8.1649999999999991</v>
      </c>
      <c r="W138" s="117">
        <f t="shared" si="62"/>
        <v>16</v>
      </c>
      <c r="X138" s="117">
        <f t="shared" si="63"/>
        <v>2</v>
      </c>
      <c r="Y138" s="117">
        <f t="shared" si="64"/>
        <v>1</v>
      </c>
      <c r="Z138" s="117">
        <f t="shared" si="65"/>
        <v>4</v>
      </c>
      <c r="AA138" s="117">
        <f t="shared" si="66"/>
        <v>2</v>
      </c>
      <c r="AB138" s="117">
        <f t="shared" si="67"/>
        <v>6</v>
      </c>
      <c r="AC138" s="116">
        <f t="shared" si="68"/>
        <v>0.87</v>
      </c>
      <c r="AD138" s="116">
        <f t="shared" si="69"/>
        <v>9.2624999999999993</v>
      </c>
      <c r="AE138" s="116">
        <f t="shared" si="70"/>
        <v>8.0583749999999998</v>
      </c>
      <c r="AF138" s="117">
        <f t="shared" si="71"/>
        <v>76</v>
      </c>
      <c r="AG138" s="105"/>
    </row>
    <row r="139" spans="1:33" s="16" customFormat="1">
      <c r="A139" s="114">
        <v>132</v>
      </c>
      <c r="B139" s="119" t="s">
        <v>3353</v>
      </c>
      <c r="C139" s="119" t="s">
        <v>3356</v>
      </c>
      <c r="D139" s="120" t="s">
        <v>3357</v>
      </c>
      <c r="E139" s="115">
        <v>34</v>
      </c>
      <c r="F139" s="116">
        <v>10</v>
      </c>
      <c r="G139" s="117">
        <v>30</v>
      </c>
      <c r="H139" s="117" t="s">
        <v>3373</v>
      </c>
      <c r="I139" s="116">
        <v>10</v>
      </c>
      <c r="J139" s="117">
        <v>30</v>
      </c>
      <c r="K139" s="117" t="s">
        <v>3373</v>
      </c>
      <c r="L139" s="118">
        <f t="shared" si="57"/>
        <v>10</v>
      </c>
      <c r="M139" s="115">
        <f t="shared" si="58"/>
        <v>60</v>
      </c>
      <c r="N139" s="115">
        <f t="shared" si="59"/>
        <v>2</v>
      </c>
      <c r="O139" s="115">
        <f t="shared" si="60"/>
        <v>0</v>
      </c>
      <c r="P139" s="116">
        <v>9.17</v>
      </c>
      <c r="Q139" s="117">
        <v>9</v>
      </c>
      <c r="R139" s="117" t="s">
        <v>3373</v>
      </c>
      <c r="S139" s="116">
        <v>8.18</v>
      </c>
      <c r="T139" s="117">
        <v>16</v>
      </c>
      <c r="U139" s="117" t="s">
        <v>3373</v>
      </c>
      <c r="V139" s="116">
        <f t="shared" si="61"/>
        <v>8.6750000000000007</v>
      </c>
      <c r="W139" s="117">
        <f t="shared" si="62"/>
        <v>25</v>
      </c>
      <c r="X139" s="117">
        <f t="shared" si="63"/>
        <v>2</v>
      </c>
      <c r="Y139" s="117">
        <f t="shared" si="64"/>
        <v>1</v>
      </c>
      <c r="Z139" s="117">
        <f t="shared" si="65"/>
        <v>4</v>
      </c>
      <c r="AA139" s="117">
        <f t="shared" si="66"/>
        <v>1</v>
      </c>
      <c r="AB139" s="117">
        <f t="shared" si="67"/>
        <v>5</v>
      </c>
      <c r="AC139" s="116">
        <f t="shared" si="68"/>
        <v>0.88</v>
      </c>
      <c r="AD139" s="116">
        <f t="shared" si="69"/>
        <v>9.3375000000000004</v>
      </c>
      <c r="AE139" s="116">
        <f t="shared" si="70"/>
        <v>8.2170000000000005</v>
      </c>
      <c r="AF139" s="117">
        <f t="shared" si="71"/>
        <v>85</v>
      </c>
      <c r="AG139" s="105"/>
    </row>
    <row r="140" spans="1:33" s="16" customFormat="1">
      <c r="A140" s="107">
        <v>133</v>
      </c>
      <c r="B140" s="119" t="s">
        <v>694</v>
      </c>
      <c r="C140" s="119" t="s">
        <v>3358</v>
      </c>
      <c r="D140" s="120" t="s">
        <v>3359</v>
      </c>
      <c r="E140" s="115">
        <v>34</v>
      </c>
      <c r="F140" s="116">
        <v>10</v>
      </c>
      <c r="G140" s="117">
        <v>30</v>
      </c>
      <c r="H140" s="117" t="s">
        <v>3373</v>
      </c>
      <c r="I140" s="116">
        <v>10.7</v>
      </c>
      <c r="J140" s="117">
        <v>30</v>
      </c>
      <c r="K140" s="117" t="s">
        <v>3373</v>
      </c>
      <c r="L140" s="118">
        <f t="shared" si="57"/>
        <v>10.35</v>
      </c>
      <c r="M140" s="115">
        <f t="shared" si="58"/>
        <v>60</v>
      </c>
      <c r="N140" s="115">
        <f t="shared" si="59"/>
        <v>2</v>
      </c>
      <c r="O140" s="115">
        <f t="shared" si="60"/>
        <v>0</v>
      </c>
      <c r="P140" s="116">
        <v>10.7</v>
      </c>
      <c r="Q140" s="117">
        <v>30</v>
      </c>
      <c r="R140" s="117" t="s">
        <v>3373</v>
      </c>
      <c r="S140" s="116">
        <v>11.11</v>
      </c>
      <c r="T140" s="117">
        <v>30</v>
      </c>
      <c r="U140" s="117" t="s">
        <v>3372</v>
      </c>
      <c r="V140" s="116">
        <f t="shared" si="61"/>
        <v>10.904999999999999</v>
      </c>
      <c r="W140" s="117">
        <f t="shared" si="62"/>
        <v>60</v>
      </c>
      <c r="X140" s="117">
        <f t="shared" si="63"/>
        <v>1</v>
      </c>
      <c r="Y140" s="117">
        <f t="shared" si="64"/>
        <v>0</v>
      </c>
      <c r="Z140" s="117">
        <f t="shared" si="65"/>
        <v>3</v>
      </c>
      <c r="AA140" s="117">
        <f t="shared" si="66"/>
        <v>0</v>
      </c>
      <c r="AB140" s="117">
        <f t="shared" si="67"/>
        <v>3</v>
      </c>
      <c r="AC140" s="116">
        <f t="shared" si="68"/>
        <v>0.9</v>
      </c>
      <c r="AD140" s="116">
        <f t="shared" si="69"/>
        <v>10.6275</v>
      </c>
      <c r="AE140" s="116">
        <f t="shared" si="70"/>
        <v>9.5647500000000001</v>
      </c>
      <c r="AF140" s="117">
        <f t="shared" si="71"/>
        <v>120</v>
      </c>
      <c r="AG140" s="105"/>
    </row>
    <row r="141" spans="1:33" s="16" customFormat="1">
      <c r="A141" s="107">
        <v>134</v>
      </c>
      <c r="B141" s="119" t="s">
        <v>3360</v>
      </c>
      <c r="C141" s="119" t="s">
        <v>1602</v>
      </c>
      <c r="D141" s="120" t="s">
        <v>3361</v>
      </c>
      <c r="E141" s="115">
        <v>34</v>
      </c>
      <c r="F141" s="116" t="s">
        <v>3509</v>
      </c>
      <c r="G141" s="117" t="s">
        <v>3509</v>
      </c>
      <c r="H141" s="117" t="s">
        <v>3509</v>
      </c>
      <c r="I141" s="116">
        <v>8.66</v>
      </c>
      <c r="J141" s="117">
        <v>18</v>
      </c>
      <c r="K141" s="117" t="s">
        <v>3373</v>
      </c>
      <c r="L141" s="118" t="e">
        <f t="shared" si="57"/>
        <v>#VALUE!</v>
      </c>
      <c r="M141" s="115" t="e">
        <f t="shared" si="58"/>
        <v>#VALUE!</v>
      </c>
      <c r="N141" s="115">
        <f t="shared" si="59"/>
        <v>2</v>
      </c>
      <c r="O141" s="115">
        <f t="shared" si="60"/>
        <v>1</v>
      </c>
      <c r="P141" s="116">
        <v>6.79</v>
      </c>
      <c r="Q141" s="117">
        <v>4</v>
      </c>
      <c r="R141" s="117" t="s">
        <v>3372</v>
      </c>
      <c r="S141" s="116">
        <v>4.82</v>
      </c>
      <c r="T141" s="117">
        <v>0</v>
      </c>
      <c r="U141" s="117" t="s">
        <v>3372</v>
      </c>
      <c r="V141" s="116">
        <f t="shared" si="61"/>
        <v>5.8049999999999997</v>
      </c>
      <c r="W141" s="117">
        <f t="shared" si="62"/>
        <v>4</v>
      </c>
      <c r="X141" s="117">
        <f t="shared" si="63"/>
        <v>0</v>
      </c>
      <c r="Y141" s="117">
        <f t="shared" si="64"/>
        <v>1</v>
      </c>
      <c r="Z141" s="117">
        <f t="shared" si="65"/>
        <v>2</v>
      </c>
      <c r="AA141" s="117">
        <f t="shared" si="66"/>
        <v>2</v>
      </c>
      <c r="AB141" s="117">
        <f t="shared" si="67"/>
        <v>4</v>
      </c>
      <c r="AC141" s="116">
        <f>IF(AB141=0,1,IF(AB141=1,0.99,IF(AB141=2,0.98,IF(AB141=3,0.97,IF(AB141=4,0.96,IF(AB141=5,0.95,IF(AB141=6,0.94)))))))</f>
        <v>0.96</v>
      </c>
      <c r="AD141" s="116" t="e">
        <f t="shared" si="69"/>
        <v>#VALUE!</v>
      </c>
      <c r="AE141" s="116" t="e">
        <f t="shared" si="70"/>
        <v>#VALUE!</v>
      </c>
      <c r="AF141" s="117" t="e">
        <f t="shared" si="71"/>
        <v>#VALUE!</v>
      </c>
      <c r="AG141" s="105"/>
    </row>
    <row r="142" spans="1:33" s="16" customFormat="1">
      <c r="A142" s="114">
        <v>135</v>
      </c>
      <c r="B142" s="119" t="s">
        <v>3362</v>
      </c>
      <c r="C142" s="119" t="s">
        <v>3363</v>
      </c>
      <c r="D142" s="120" t="s">
        <v>3364</v>
      </c>
      <c r="E142" s="115">
        <v>34</v>
      </c>
      <c r="F142" s="116">
        <v>8.0399999999999991</v>
      </c>
      <c r="G142" s="117">
        <v>16</v>
      </c>
      <c r="H142" s="117" t="s">
        <v>3372</v>
      </c>
      <c r="I142" s="116">
        <v>10</v>
      </c>
      <c r="J142" s="117">
        <v>30</v>
      </c>
      <c r="K142" s="117" t="s">
        <v>3373</v>
      </c>
      <c r="L142" s="118">
        <f t="shared" si="57"/>
        <v>9.02</v>
      </c>
      <c r="M142" s="115">
        <f t="shared" si="58"/>
        <v>46</v>
      </c>
      <c r="N142" s="115">
        <f t="shared" si="59"/>
        <v>1</v>
      </c>
      <c r="O142" s="115">
        <f t="shared" si="60"/>
        <v>1</v>
      </c>
      <c r="P142" s="116">
        <v>9.16</v>
      </c>
      <c r="Q142" s="117">
        <v>10</v>
      </c>
      <c r="R142" s="117" t="s">
        <v>3373</v>
      </c>
      <c r="S142" s="116">
        <v>10.06</v>
      </c>
      <c r="T142" s="117">
        <v>30</v>
      </c>
      <c r="U142" s="117" t="s">
        <v>3373</v>
      </c>
      <c r="V142" s="116">
        <f t="shared" si="61"/>
        <v>9.61</v>
      </c>
      <c r="W142" s="117">
        <f t="shared" si="62"/>
        <v>40</v>
      </c>
      <c r="X142" s="117">
        <f t="shared" si="63"/>
        <v>2</v>
      </c>
      <c r="Y142" s="117">
        <f t="shared" si="64"/>
        <v>1</v>
      </c>
      <c r="Z142" s="117">
        <f t="shared" si="65"/>
        <v>3</v>
      </c>
      <c r="AA142" s="117">
        <f t="shared" si="66"/>
        <v>2</v>
      </c>
      <c r="AB142" s="117">
        <f t="shared" si="67"/>
        <v>5</v>
      </c>
      <c r="AC142" s="116">
        <f>IF(AB142=0,0.93,IF(AB142=1,0.92,IF(AB142=2,0.91,IF(AB142=3,0.9,IF(AB142=4,0.89,IF(AB142=5,0.88,IF(AB142=6,0.87)))))))</f>
        <v>0.88</v>
      </c>
      <c r="AD142" s="116">
        <f t="shared" si="69"/>
        <v>9.3149999999999995</v>
      </c>
      <c r="AE142" s="116">
        <f t="shared" si="70"/>
        <v>8.1972000000000005</v>
      </c>
      <c r="AF142" s="117">
        <f t="shared" si="71"/>
        <v>86</v>
      </c>
      <c r="AG142" s="105"/>
    </row>
    <row r="143" spans="1:33" s="16" customFormat="1">
      <c r="A143" s="114">
        <v>136</v>
      </c>
      <c r="B143" s="119" t="s">
        <v>3365</v>
      </c>
      <c r="C143" s="119" t="s">
        <v>348</v>
      </c>
      <c r="D143" s="120" t="s">
        <v>3366</v>
      </c>
      <c r="E143" s="115">
        <v>34</v>
      </c>
      <c r="F143" s="116">
        <v>5.55</v>
      </c>
      <c r="G143" s="117">
        <v>11</v>
      </c>
      <c r="H143" s="117" t="s">
        <v>3372</v>
      </c>
      <c r="I143" s="116">
        <v>10.67</v>
      </c>
      <c r="J143" s="117">
        <v>30</v>
      </c>
      <c r="K143" s="117" t="s">
        <v>3373</v>
      </c>
      <c r="L143" s="118">
        <f t="shared" si="57"/>
        <v>8.11</v>
      </c>
      <c r="M143" s="115">
        <f t="shared" si="58"/>
        <v>41</v>
      </c>
      <c r="N143" s="115">
        <f t="shared" si="59"/>
        <v>1</v>
      </c>
      <c r="O143" s="115">
        <f t="shared" si="60"/>
        <v>1</v>
      </c>
      <c r="P143" s="116">
        <v>9.75</v>
      </c>
      <c r="Q143" s="117">
        <v>15</v>
      </c>
      <c r="R143" s="117" t="s">
        <v>3373</v>
      </c>
      <c r="S143" s="116">
        <v>10.25</v>
      </c>
      <c r="T143" s="117">
        <v>30</v>
      </c>
      <c r="U143" s="117" t="s">
        <v>3373</v>
      </c>
      <c r="V143" s="116">
        <f t="shared" si="61"/>
        <v>10</v>
      </c>
      <c r="W143" s="117">
        <f t="shared" si="62"/>
        <v>60</v>
      </c>
      <c r="X143" s="117">
        <f t="shared" si="63"/>
        <v>2</v>
      </c>
      <c r="Y143" s="117">
        <f t="shared" si="64"/>
        <v>1</v>
      </c>
      <c r="Z143" s="117">
        <f t="shared" si="65"/>
        <v>3</v>
      </c>
      <c r="AA143" s="117">
        <f t="shared" si="66"/>
        <v>2</v>
      </c>
      <c r="AB143" s="117">
        <f t="shared" si="67"/>
        <v>5</v>
      </c>
      <c r="AC143" s="116">
        <f>IF(AB143=0,0.93,IF(AB143=1,0.92,IF(AB143=2,0.91,IF(AB143=3,0.9,IF(AB143=4,0.89,IF(AB143=5,0.88,IF(AB143=6,0.87)))))))</f>
        <v>0.88</v>
      </c>
      <c r="AD143" s="116">
        <f t="shared" si="69"/>
        <v>9.0549999999999997</v>
      </c>
      <c r="AE143" s="116">
        <f t="shared" si="70"/>
        <v>7.9683999999999999</v>
      </c>
      <c r="AF143" s="117">
        <f t="shared" si="71"/>
        <v>101</v>
      </c>
      <c r="AG143" s="105"/>
    </row>
    <row r="144" spans="1:33" s="16" customFormat="1">
      <c r="A144" s="107">
        <v>137</v>
      </c>
      <c r="B144" s="119" t="s">
        <v>3367</v>
      </c>
      <c r="C144" s="119" t="s">
        <v>3368</v>
      </c>
      <c r="D144" s="120" t="s">
        <v>3369</v>
      </c>
      <c r="E144" s="115">
        <v>34</v>
      </c>
      <c r="F144" s="116">
        <v>10.87</v>
      </c>
      <c r="G144" s="117">
        <v>30</v>
      </c>
      <c r="H144" s="117" t="s">
        <v>3373</v>
      </c>
      <c r="I144" s="116" t="s">
        <v>3509</v>
      </c>
      <c r="J144" s="117" t="s">
        <v>3509</v>
      </c>
      <c r="K144" s="117" t="s">
        <v>3509</v>
      </c>
      <c r="L144" s="118" t="e">
        <f t="shared" si="57"/>
        <v>#VALUE!</v>
      </c>
      <c r="M144" s="115" t="e">
        <f t="shared" si="58"/>
        <v>#VALUE!</v>
      </c>
      <c r="N144" s="115">
        <f t="shared" si="59"/>
        <v>2</v>
      </c>
      <c r="O144" s="115">
        <f t="shared" si="60"/>
        <v>0</v>
      </c>
      <c r="P144" s="116">
        <v>9.82</v>
      </c>
      <c r="Q144" s="117">
        <v>9</v>
      </c>
      <c r="R144" s="117" t="s">
        <v>3373</v>
      </c>
      <c r="S144" s="116">
        <v>12.13</v>
      </c>
      <c r="T144" s="117">
        <v>30</v>
      </c>
      <c r="U144" s="117" t="s">
        <v>3373</v>
      </c>
      <c r="V144" s="116">
        <f t="shared" si="61"/>
        <v>10.975000000000001</v>
      </c>
      <c r="W144" s="117">
        <f t="shared" si="62"/>
        <v>60</v>
      </c>
      <c r="X144" s="117">
        <f t="shared" si="63"/>
        <v>2</v>
      </c>
      <c r="Y144" s="117">
        <f t="shared" si="64"/>
        <v>1</v>
      </c>
      <c r="Z144" s="117">
        <f t="shared" si="65"/>
        <v>4</v>
      </c>
      <c r="AA144" s="117">
        <f t="shared" si="66"/>
        <v>1</v>
      </c>
      <c r="AB144" s="117">
        <f t="shared" si="67"/>
        <v>5</v>
      </c>
      <c r="AC144" s="116">
        <f>IF(AB144=0,0.79,IF(AB144=1,0.78,IF(AB144=2,0.77,IF(AB144=3,0.76,IF(AB144=4,0.75,IF(AB144=5,74,IF(AB144=6,0.73)))))))</f>
        <v>74</v>
      </c>
      <c r="AD144" s="116" t="e">
        <f t="shared" si="69"/>
        <v>#VALUE!</v>
      </c>
      <c r="AE144" s="116" t="e">
        <f t="shared" si="70"/>
        <v>#VALUE!</v>
      </c>
      <c r="AF144" s="117" t="e">
        <f t="shared" si="71"/>
        <v>#VALUE!</v>
      </c>
      <c r="AG144" s="105"/>
    </row>
    <row r="145" spans="1:33" s="16" customFormat="1">
      <c r="A145" s="114">
        <v>138</v>
      </c>
      <c r="B145" s="119" t="s">
        <v>3370</v>
      </c>
      <c r="C145" s="119" t="s">
        <v>2804</v>
      </c>
      <c r="D145" s="120" t="s">
        <v>3371</v>
      </c>
      <c r="E145" s="115">
        <v>34</v>
      </c>
      <c r="F145" s="116">
        <v>9.4600000000000009</v>
      </c>
      <c r="G145" s="117">
        <v>23</v>
      </c>
      <c r="H145" s="117" t="s">
        <v>3373</v>
      </c>
      <c r="I145" s="116">
        <v>10.65</v>
      </c>
      <c r="J145" s="117">
        <v>30</v>
      </c>
      <c r="K145" s="117" t="s">
        <v>3373</v>
      </c>
      <c r="L145" s="118">
        <f t="shared" si="57"/>
        <v>10.055</v>
      </c>
      <c r="M145" s="115">
        <f t="shared" si="58"/>
        <v>60</v>
      </c>
      <c r="N145" s="115">
        <f t="shared" si="59"/>
        <v>2</v>
      </c>
      <c r="O145" s="115">
        <f t="shared" si="60"/>
        <v>1</v>
      </c>
      <c r="P145" s="116">
        <v>9.52</v>
      </c>
      <c r="Q145" s="117">
        <v>9</v>
      </c>
      <c r="R145" s="117" t="s">
        <v>3373</v>
      </c>
      <c r="S145" s="116">
        <v>8.6999999999999993</v>
      </c>
      <c r="T145" s="117">
        <v>12</v>
      </c>
      <c r="U145" s="117" t="s">
        <v>3373</v>
      </c>
      <c r="V145" s="116">
        <f t="shared" si="61"/>
        <v>9.11</v>
      </c>
      <c r="W145" s="117">
        <f t="shared" si="62"/>
        <v>21</v>
      </c>
      <c r="X145" s="117">
        <f t="shared" si="63"/>
        <v>2</v>
      </c>
      <c r="Y145" s="117">
        <f t="shared" si="64"/>
        <v>1</v>
      </c>
      <c r="Z145" s="117">
        <f t="shared" si="65"/>
        <v>4</v>
      </c>
      <c r="AA145" s="117">
        <f t="shared" si="66"/>
        <v>2</v>
      </c>
      <c r="AB145" s="117">
        <f t="shared" si="67"/>
        <v>6</v>
      </c>
      <c r="AC145" s="116">
        <f>IF(AB145=0,1,IF(AB145=1,0.99,IF(AB145=2,0.98,IF(AB145=3,0.97,IF(AB145=4,0.96,IF(AB145=5,0.95,IF(AB145=6,0.94)))))))</f>
        <v>0.94</v>
      </c>
      <c r="AD145" s="116">
        <f t="shared" si="69"/>
        <v>9.5824999999999996</v>
      </c>
      <c r="AE145" s="116">
        <f t="shared" si="70"/>
        <v>9.0075499999999984</v>
      </c>
      <c r="AF145" s="117">
        <f t="shared" si="71"/>
        <v>81</v>
      </c>
      <c r="AG145" s="105"/>
    </row>
    <row r="146" spans="1:33" s="16" customFormat="1">
      <c r="A146" s="107">
        <v>139</v>
      </c>
      <c r="B146" s="123"/>
      <c r="C146" s="123"/>
      <c r="D146" s="109"/>
      <c r="E146" s="115"/>
      <c r="F146" s="116"/>
      <c r="G146" s="117"/>
      <c r="H146" s="117"/>
      <c r="I146" s="116"/>
      <c r="J146" s="117"/>
      <c r="K146" s="117"/>
      <c r="L146" s="118">
        <f t="shared" si="57"/>
        <v>0</v>
      </c>
      <c r="M146" s="115">
        <f t="shared" si="58"/>
        <v>0</v>
      </c>
      <c r="N146" s="115">
        <f t="shared" si="59"/>
        <v>2</v>
      </c>
      <c r="O146" s="115">
        <f t="shared" si="60"/>
        <v>1</v>
      </c>
      <c r="P146" s="116"/>
      <c r="Q146" s="117"/>
      <c r="R146" s="117"/>
      <c r="S146" s="116"/>
      <c r="T146" s="117"/>
      <c r="U146" s="117"/>
      <c r="V146" s="116">
        <f t="shared" si="61"/>
        <v>0</v>
      </c>
      <c r="W146" s="117">
        <f t="shared" si="62"/>
        <v>0</v>
      </c>
      <c r="X146" s="117">
        <f t="shared" si="63"/>
        <v>2</v>
      </c>
      <c r="Y146" s="117">
        <f t="shared" si="64"/>
        <v>1</v>
      </c>
      <c r="Z146" s="117">
        <f t="shared" si="65"/>
        <v>4</v>
      </c>
      <c r="AA146" s="117">
        <f t="shared" si="66"/>
        <v>2</v>
      </c>
      <c r="AB146" s="117">
        <f t="shared" si="67"/>
        <v>6</v>
      </c>
      <c r="AC146" s="116">
        <f>IF(AB146=0,1,IF(AB146=1,0.99,IF(AB146=2,0.98,IF(AB146=3,0.97,IF(AB146=4,0.96,IF(AB146=5,0.95,IF(AB146=6,0.94)))))))</f>
        <v>0.94</v>
      </c>
      <c r="AD146" s="116">
        <f t="shared" si="69"/>
        <v>0</v>
      </c>
      <c r="AE146" s="116">
        <f t="shared" si="70"/>
        <v>0</v>
      </c>
      <c r="AF146" s="117">
        <f t="shared" si="71"/>
        <v>0</v>
      </c>
      <c r="AG146" s="105"/>
    </row>
    <row r="147" spans="1:33" s="16" customFormat="1">
      <c r="A147" s="114">
        <v>140</v>
      </c>
      <c r="B147" s="123"/>
      <c r="C147" s="123"/>
      <c r="D147" s="109"/>
      <c r="E147" s="115"/>
      <c r="F147" s="116"/>
      <c r="G147" s="117"/>
      <c r="H147" s="117"/>
      <c r="I147" s="116"/>
      <c r="J147" s="117"/>
      <c r="K147" s="117"/>
      <c r="L147" s="118">
        <f t="shared" si="57"/>
        <v>0</v>
      </c>
      <c r="M147" s="115">
        <f t="shared" si="58"/>
        <v>0</v>
      </c>
      <c r="N147" s="115">
        <f t="shared" si="59"/>
        <v>2</v>
      </c>
      <c r="O147" s="115">
        <f t="shared" si="60"/>
        <v>1</v>
      </c>
      <c r="P147" s="116"/>
      <c r="Q147" s="117"/>
      <c r="R147" s="117"/>
      <c r="S147" s="116"/>
      <c r="T147" s="117"/>
      <c r="U147" s="117"/>
      <c r="V147" s="116">
        <f t="shared" si="61"/>
        <v>0</v>
      </c>
      <c r="W147" s="117">
        <f t="shared" si="62"/>
        <v>0</v>
      </c>
      <c r="X147" s="117">
        <f t="shared" si="63"/>
        <v>2</v>
      </c>
      <c r="Y147" s="117">
        <f t="shared" si="64"/>
        <v>1</v>
      </c>
      <c r="Z147" s="117">
        <f t="shared" si="65"/>
        <v>4</v>
      </c>
      <c r="AA147" s="117">
        <f t="shared" si="66"/>
        <v>2</v>
      </c>
      <c r="AB147" s="117">
        <f t="shared" si="67"/>
        <v>6</v>
      </c>
      <c r="AC147" s="116">
        <f>IF(AB147=0,1,IF(AB147=1,0.99,IF(AB147=2,0.98,IF(AB147=3,0.97,IF(AB147=4,0.96,IF(AB147=5,0.95,IF(AB147=6,0.94)))))))</f>
        <v>0.94</v>
      </c>
      <c r="AD147" s="116">
        <f t="shared" si="69"/>
        <v>0</v>
      </c>
      <c r="AE147" s="116">
        <f t="shared" si="70"/>
        <v>0</v>
      </c>
      <c r="AF147" s="117">
        <f t="shared" si="71"/>
        <v>0</v>
      </c>
      <c r="AG147" s="105"/>
    </row>
    <row r="148" spans="1:33" s="16" customFormat="1">
      <c r="A148" s="114">
        <v>141</v>
      </c>
      <c r="B148" s="123"/>
      <c r="C148" s="123"/>
      <c r="D148" s="109"/>
      <c r="E148" s="115"/>
      <c r="F148" s="116"/>
      <c r="G148" s="117"/>
      <c r="H148" s="117"/>
      <c r="I148" s="116"/>
      <c r="J148" s="117"/>
      <c r="K148" s="117"/>
      <c r="L148" s="118">
        <f t="shared" si="57"/>
        <v>0</v>
      </c>
      <c r="M148" s="115">
        <f t="shared" si="58"/>
        <v>0</v>
      </c>
      <c r="N148" s="115">
        <f t="shared" si="59"/>
        <v>2</v>
      </c>
      <c r="O148" s="115">
        <f t="shared" si="60"/>
        <v>1</v>
      </c>
      <c r="P148" s="116"/>
      <c r="Q148" s="117"/>
      <c r="R148" s="117"/>
      <c r="S148" s="116"/>
      <c r="T148" s="117"/>
      <c r="U148" s="117"/>
      <c r="V148" s="116">
        <f t="shared" si="61"/>
        <v>0</v>
      </c>
      <c r="W148" s="117">
        <f t="shared" si="62"/>
        <v>0</v>
      </c>
      <c r="X148" s="117">
        <f t="shared" si="63"/>
        <v>2</v>
      </c>
      <c r="Y148" s="117">
        <f t="shared" si="64"/>
        <v>1</v>
      </c>
      <c r="Z148" s="117">
        <f t="shared" si="65"/>
        <v>4</v>
      </c>
      <c r="AA148" s="117">
        <f t="shared" si="66"/>
        <v>2</v>
      </c>
      <c r="AB148" s="117">
        <f t="shared" si="67"/>
        <v>6</v>
      </c>
      <c r="AC148" s="116">
        <f>IF(AB148=0,1,IF(AB148=1,0.99,IF(AB148=2,0.98,IF(AB148=3,0.97,IF(AB148=4,0.96,IF(AB148=5,0.95,IF(AB148=6,0.94)))))))</f>
        <v>0.94</v>
      </c>
      <c r="AD148" s="116">
        <f t="shared" si="69"/>
        <v>0</v>
      </c>
      <c r="AE148" s="116">
        <f t="shared" si="70"/>
        <v>0</v>
      </c>
      <c r="AF148" s="117">
        <f t="shared" si="71"/>
        <v>0</v>
      </c>
      <c r="AG148" s="105"/>
    </row>
    <row r="149" spans="1:33" s="16" customFormat="1">
      <c r="A149" s="107">
        <v>142</v>
      </c>
      <c r="B149" s="123"/>
      <c r="C149" s="123"/>
      <c r="D149" s="109"/>
      <c r="E149" s="115"/>
      <c r="F149" s="116"/>
      <c r="G149" s="117"/>
      <c r="H149" s="117"/>
      <c r="I149" s="116"/>
      <c r="J149" s="117"/>
      <c r="K149" s="117"/>
      <c r="L149" s="118">
        <f t="shared" si="57"/>
        <v>0</v>
      </c>
      <c r="M149" s="115">
        <f t="shared" si="58"/>
        <v>0</v>
      </c>
      <c r="N149" s="115">
        <f t="shared" si="59"/>
        <v>2</v>
      </c>
      <c r="O149" s="115">
        <f t="shared" si="60"/>
        <v>1</v>
      </c>
      <c r="P149" s="116"/>
      <c r="Q149" s="117"/>
      <c r="R149" s="117"/>
      <c r="S149" s="116"/>
      <c r="T149" s="117"/>
      <c r="U149" s="117"/>
      <c r="V149" s="116">
        <f t="shared" si="61"/>
        <v>0</v>
      </c>
      <c r="W149" s="117">
        <f t="shared" si="62"/>
        <v>0</v>
      </c>
      <c r="X149" s="117">
        <f t="shared" si="63"/>
        <v>2</v>
      </c>
      <c r="Y149" s="117">
        <f t="shared" si="64"/>
        <v>1</v>
      </c>
      <c r="Z149" s="117">
        <f t="shared" si="65"/>
        <v>4</v>
      </c>
      <c r="AA149" s="117">
        <f t="shared" si="66"/>
        <v>2</v>
      </c>
      <c r="AB149" s="117">
        <f t="shared" si="67"/>
        <v>6</v>
      </c>
      <c r="AC149" s="116">
        <f>IF(AB149=0,1,IF(AB149=1,0.99,IF(AB149=2,0.98,IF(AB149=3,0.97,IF(AB149=4,0.96,IF(AB149=5,0.95,IF(AB149=6,0.94)))))))</f>
        <v>0.94</v>
      </c>
      <c r="AD149" s="116">
        <f t="shared" si="69"/>
        <v>0</v>
      </c>
      <c r="AE149" s="116">
        <f t="shared" si="70"/>
        <v>0</v>
      </c>
      <c r="AF149" s="117">
        <f t="shared" si="71"/>
        <v>0</v>
      </c>
      <c r="AG149" s="105"/>
    </row>
  </sheetData>
  <sortState ref="A8:AG150">
    <sortCondition ref="E8:E150"/>
    <sortCondition ref="B8:B150"/>
  </sortState>
  <mergeCells count="2">
    <mergeCell ref="A4:AI4"/>
    <mergeCell ref="A5:AI5"/>
  </mergeCells>
  <pageMargins left="0.7" right="0.7" top="0.75" bottom="0.75" header="0.3" footer="0.3"/>
  <pageSetup paperSize="9" scale="61" fitToWidth="2" fitToHeight="0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R967"/>
  <sheetViews>
    <sheetView topLeftCell="A559" zoomScale="50" zoomScaleNormal="50" workbookViewId="0">
      <selection activeCell="AD25" sqref="AD25"/>
    </sheetView>
  </sheetViews>
  <sheetFormatPr baseColWidth="10" defaultRowHeight="15"/>
  <cols>
    <col min="1" max="1" width="8.7109375" customWidth="1"/>
    <col min="2" max="2" width="46.5703125" customWidth="1"/>
    <col min="3" max="3" width="54.7109375" customWidth="1"/>
    <col min="4" max="4" width="27.28515625" customWidth="1"/>
    <col min="5" max="5" width="7.28515625" customWidth="1"/>
    <col min="7" max="7" width="6.42578125" customWidth="1"/>
    <col min="10" max="10" width="5.42578125" customWidth="1"/>
    <col min="13" max="13" width="6.42578125" customWidth="1"/>
    <col min="14" max="14" width="7.85546875" customWidth="1"/>
    <col min="33" max="33" width="15.85546875" customWidth="1"/>
    <col min="34" max="34" width="16" customWidth="1"/>
    <col min="35" max="35" width="16.7109375" customWidth="1"/>
    <col min="36" max="36" width="18.7109375" customWidth="1"/>
    <col min="37" max="37" width="16" customWidth="1"/>
    <col min="38" max="38" width="19.85546875" customWidth="1"/>
    <col min="39" max="39" width="16.5703125" customWidth="1"/>
    <col min="40" max="40" width="18.140625" customWidth="1"/>
    <col min="41" max="41" width="18" customWidth="1"/>
    <col min="42" max="42" width="18.5703125" customWidth="1"/>
    <col min="43" max="43" width="19.85546875" customWidth="1"/>
  </cols>
  <sheetData>
    <row r="1" spans="1:43" ht="30" customHeight="1">
      <c r="A1" s="76" t="s">
        <v>4</v>
      </c>
      <c r="B1" s="76" t="s">
        <v>5</v>
      </c>
      <c r="C1" s="76" t="s">
        <v>6</v>
      </c>
      <c r="D1" s="76" t="s">
        <v>7</v>
      </c>
      <c r="E1" s="76" t="s">
        <v>8</v>
      </c>
      <c r="F1" s="77" t="s">
        <v>9</v>
      </c>
      <c r="G1" s="76" t="s">
        <v>10</v>
      </c>
      <c r="H1" s="76" t="s">
        <v>11</v>
      </c>
      <c r="I1" s="77" t="s">
        <v>12</v>
      </c>
      <c r="J1" s="76" t="s">
        <v>10</v>
      </c>
      <c r="K1" s="76" t="s">
        <v>13</v>
      </c>
      <c r="L1" s="77" t="s">
        <v>14</v>
      </c>
      <c r="M1" s="78" t="s">
        <v>15</v>
      </c>
      <c r="N1" s="79" t="s">
        <v>16</v>
      </c>
      <c r="O1" s="78" t="s">
        <v>17</v>
      </c>
      <c r="P1" s="77" t="s">
        <v>18</v>
      </c>
      <c r="Q1" s="76" t="s">
        <v>19</v>
      </c>
      <c r="R1" s="76" t="s">
        <v>13</v>
      </c>
      <c r="S1" s="77" t="s">
        <v>20</v>
      </c>
      <c r="T1" s="76" t="s">
        <v>19</v>
      </c>
      <c r="U1" s="76" t="s">
        <v>13</v>
      </c>
      <c r="V1" s="80" t="s">
        <v>21</v>
      </c>
      <c r="W1" s="81" t="s">
        <v>22</v>
      </c>
      <c r="X1" s="81" t="s">
        <v>23</v>
      </c>
      <c r="Y1" s="81" t="s">
        <v>24</v>
      </c>
      <c r="Z1" s="81" t="s">
        <v>25</v>
      </c>
      <c r="AA1" s="82" t="s">
        <v>26</v>
      </c>
      <c r="AB1" s="82" t="s">
        <v>27</v>
      </c>
      <c r="AC1" s="80" t="s">
        <v>28</v>
      </c>
      <c r="AD1" s="80" t="s">
        <v>29</v>
      </c>
      <c r="AE1" s="80" t="s">
        <v>30</v>
      </c>
      <c r="AF1" s="83" t="s">
        <v>31</v>
      </c>
      <c r="AG1" s="76" t="s">
        <v>32</v>
      </c>
      <c r="AH1" s="76" t="s">
        <v>33</v>
      </c>
      <c r="AI1" s="76" t="s">
        <v>34</v>
      </c>
      <c r="AJ1" s="76" t="s">
        <v>35</v>
      </c>
      <c r="AK1" s="76" t="s">
        <v>36</v>
      </c>
      <c r="AL1" s="76" t="s">
        <v>37</v>
      </c>
      <c r="AM1" s="76" t="s">
        <v>38</v>
      </c>
      <c r="AN1" s="76" t="s">
        <v>39</v>
      </c>
      <c r="AO1" s="76" t="s">
        <v>40</v>
      </c>
      <c r="AP1" s="76" t="s">
        <v>41</v>
      </c>
      <c r="AQ1" s="76" t="s">
        <v>42</v>
      </c>
    </row>
    <row r="2" spans="1:43" s="16" customFormat="1" ht="27.75">
      <c r="A2" s="43">
        <v>1</v>
      </c>
      <c r="B2" s="52" t="s">
        <v>164</v>
      </c>
      <c r="C2" s="52" t="s">
        <v>165</v>
      </c>
      <c r="D2" s="50" t="s">
        <v>166</v>
      </c>
      <c r="E2" s="38">
        <v>1</v>
      </c>
      <c r="F2" s="48">
        <v>17.010000000000002</v>
      </c>
      <c r="G2" s="46">
        <v>30</v>
      </c>
      <c r="H2" s="46" t="s">
        <v>3372</v>
      </c>
      <c r="I2" s="48">
        <v>17.29</v>
      </c>
      <c r="J2" s="46">
        <v>30</v>
      </c>
      <c r="K2" s="46" t="s">
        <v>3372</v>
      </c>
      <c r="L2" s="84">
        <f t="shared" ref="L2:L65" si="0">(F2+I2)/2</f>
        <v>17.149999999999999</v>
      </c>
      <c r="M2" s="38">
        <f t="shared" ref="M2:M65" si="1">IF(L2&gt;=10,60,G2+J2)</f>
        <v>60</v>
      </c>
      <c r="N2" s="38">
        <f t="shared" ref="N2:N65" si="2">IF(H2="ACC",0,1)+IF(K2="ACC",0,1)</f>
        <v>0</v>
      </c>
      <c r="O2" s="38">
        <f t="shared" ref="O2:O65" si="3">IF(F2&lt;10,1,(IF(I2&lt;10,1,0)))</f>
        <v>0</v>
      </c>
      <c r="P2" s="48">
        <v>17.899999999999999</v>
      </c>
      <c r="Q2" s="46">
        <v>30</v>
      </c>
      <c r="R2" s="46" t="s">
        <v>3372</v>
      </c>
      <c r="S2" s="48">
        <v>19.38</v>
      </c>
      <c r="T2" s="46">
        <v>30</v>
      </c>
      <c r="U2" s="46" t="s">
        <v>3372</v>
      </c>
      <c r="V2" s="48">
        <f t="shared" ref="V2:V33" si="4">(P2+S2)/2</f>
        <v>18.64</v>
      </c>
      <c r="W2" s="46">
        <f t="shared" ref="W2:W33" si="5">IF(V2&gt;=10,60,Q2+T2)</f>
        <v>60</v>
      </c>
      <c r="X2" s="46">
        <f t="shared" ref="X2:X33" si="6">IF(R2="ACC",0,1)+IF(U2="ACC",0,1)</f>
        <v>0</v>
      </c>
      <c r="Y2" s="46">
        <f t="shared" ref="Y2:Y33" si="7">IF(P2&lt;10,1,(IF(S2&lt;10,1,0)))</f>
        <v>0</v>
      </c>
      <c r="Z2" s="46">
        <f t="shared" ref="Z2:Z65" si="8">N2+X2</f>
        <v>0</v>
      </c>
      <c r="AA2" s="46">
        <f t="shared" ref="AA2:AA65" si="9">O2+Y2</f>
        <v>0</v>
      </c>
      <c r="AB2" s="46">
        <f t="shared" ref="AB2:AB65" si="10">Z2+AA2</f>
        <v>0</v>
      </c>
      <c r="AC2" s="48">
        <f t="shared" ref="AC2:AC44" si="11">IF(AB2=0,1,IF(AB2=1,0.99,IF(AB2=2,0.98,IF(AB2=3,0.97,IF(AB2=4,0.96,IF(AB2=5,0.95,IF(AB2=6,0.94)))))))</f>
        <v>1</v>
      </c>
      <c r="AD2" s="48">
        <f t="shared" ref="AD2:AD65" si="12">AVERAGE(L2,V2)</f>
        <v>17.895</v>
      </c>
      <c r="AE2" s="48">
        <f t="shared" ref="AE2:AE65" si="13">AC2*AD2</f>
        <v>17.895</v>
      </c>
      <c r="AF2" s="46">
        <f t="shared" ref="AF2:AF65" si="14">M2+W2</f>
        <v>120</v>
      </c>
      <c r="AG2" s="47"/>
      <c r="AH2" s="128" t="s">
        <v>3451</v>
      </c>
      <c r="AI2" s="128" t="s">
        <v>3457</v>
      </c>
      <c r="AJ2" s="128" t="s">
        <v>3455</v>
      </c>
      <c r="AK2" s="128" t="s">
        <v>3453</v>
      </c>
      <c r="AL2" s="128" t="s">
        <v>3452</v>
      </c>
      <c r="AM2" s="128" t="s">
        <v>3456</v>
      </c>
      <c r="AN2" s="128" t="s">
        <v>3454</v>
      </c>
      <c r="AO2" s="128" t="s">
        <v>3458</v>
      </c>
      <c r="AP2" s="128" t="s">
        <v>3460</v>
      </c>
      <c r="AQ2" s="128" t="s">
        <v>3459</v>
      </c>
    </row>
    <row r="3" spans="1:43" s="16" customFormat="1" ht="27.75">
      <c r="A3" s="43">
        <v>2</v>
      </c>
      <c r="B3" s="37" t="s">
        <v>1444</v>
      </c>
      <c r="C3" s="37" t="s">
        <v>331</v>
      </c>
      <c r="D3" s="38" t="s">
        <v>1445</v>
      </c>
      <c r="E3" s="38">
        <v>14</v>
      </c>
      <c r="F3" s="48">
        <v>18.59</v>
      </c>
      <c r="G3" s="46">
        <v>30</v>
      </c>
      <c r="H3" s="46" t="s">
        <v>3372</v>
      </c>
      <c r="I3" s="48">
        <v>17.440000000000001</v>
      </c>
      <c r="J3" s="46">
        <v>30</v>
      </c>
      <c r="K3" s="46" t="s">
        <v>3372</v>
      </c>
      <c r="L3" s="84">
        <f t="shared" si="0"/>
        <v>18.015000000000001</v>
      </c>
      <c r="M3" s="38">
        <f t="shared" si="1"/>
        <v>60</v>
      </c>
      <c r="N3" s="38">
        <f t="shared" si="2"/>
        <v>0</v>
      </c>
      <c r="O3" s="38">
        <f t="shared" si="3"/>
        <v>0</v>
      </c>
      <c r="P3" s="48">
        <v>17.13</v>
      </c>
      <c r="Q3" s="46">
        <v>30</v>
      </c>
      <c r="R3" s="46" t="s">
        <v>3372</v>
      </c>
      <c r="S3" s="48">
        <v>17.82</v>
      </c>
      <c r="T3" s="46">
        <v>30</v>
      </c>
      <c r="U3" s="46" t="s">
        <v>3372</v>
      </c>
      <c r="V3" s="48">
        <f t="shared" si="4"/>
        <v>17.475000000000001</v>
      </c>
      <c r="W3" s="46">
        <f t="shared" si="5"/>
        <v>60</v>
      </c>
      <c r="X3" s="46">
        <f t="shared" si="6"/>
        <v>0</v>
      </c>
      <c r="Y3" s="46">
        <f t="shared" si="7"/>
        <v>0</v>
      </c>
      <c r="Z3" s="46">
        <f t="shared" si="8"/>
        <v>0</v>
      </c>
      <c r="AA3" s="46">
        <f t="shared" si="9"/>
        <v>0</v>
      </c>
      <c r="AB3" s="46">
        <f t="shared" si="10"/>
        <v>0</v>
      </c>
      <c r="AC3" s="48">
        <f t="shared" si="11"/>
        <v>1</v>
      </c>
      <c r="AD3" s="48">
        <f t="shared" si="12"/>
        <v>17.745000000000001</v>
      </c>
      <c r="AE3" s="48">
        <f t="shared" si="13"/>
        <v>17.745000000000001</v>
      </c>
      <c r="AF3" s="46">
        <f t="shared" si="14"/>
        <v>120</v>
      </c>
      <c r="AG3" s="47"/>
      <c r="AH3" s="128" t="s">
        <v>3451</v>
      </c>
      <c r="AI3" s="128" t="s">
        <v>3453</v>
      </c>
      <c r="AJ3" s="128" t="s">
        <v>3455</v>
      </c>
      <c r="AK3" s="128" t="s">
        <v>3457</v>
      </c>
      <c r="AL3" s="128" t="s">
        <v>3454</v>
      </c>
      <c r="AM3" s="128" t="s">
        <v>3456</v>
      </c>
      <c r="AN3" s="128" t="s">
        <v>3460</v>
      </c>
      <c r="AO3" s="128" t="s">
        <v>3452</v>
      </c>
      <c r="AP3" s="128" t="s">
        <v>3458</v>
      </c>
      <c r="AQ3" s="128" t="s">
        <v>3459</v>
      </c>
    </row>
    <row r="4" spans="1:43" s="16" customFormat="1" ht="27.75">
      <c r="A4" s="43">
        <v>3</v>
      </c>
      <c r="B4" s="52" t="s">
        <v>147</v>
      </c>
      <c r="C4" s="52" t="s">
        <v>148</v>
      </c>
      <c r="D4" s="50" t="s">
        <v>149</v>
      </c>
      <c r="E4" s="38">
        <v>1</v>
      </c>
      <c r="F4" s="48">
        <v>17.03</v>
      </c>
      <c r="G4" s="46">
        <v>30</v>
      </c>
      <c r="H4" s="46" t="s">
        <v>3372</v>
      </c>
      <c r="I4" s="48">
        <v>17.809999999999999</v>
      </c>
      <c r="J4" s="46">
        <v>30</v>
      </c>
      <c r="K4" s="46" t="s">
        <v>3372</v>
      </c>
      <c r="L4" s="84">
        <f t="shared" si="0"/>
        <v>17.420000000000002</v>
      </c>
      <c r="M4" s="38">
        <f t="shared" si="1"/>
        <v>60</v>
      </c>
      <c r="N4" s="38">
        <f t="shared" si="2"/>
        <v>0</v>
      </c>
      <c r="O4" s="38">
        <f t="shared" si="3"/>
        <v>0</v>
      </c>
      <c r="P4" s="48">
        <v>17.739999999999998</v>
      </c>
      <c r="Q4" s="46">
        <v>30</v>
      </c>
      <c r="R4" s="46" t="s">
        <v>3372</v>
      </c>
      <c r="S4" s="48">
        <v>17.579999999999998</v>
      </c>
      <c r="T4" s="46">
        <v>30</v>
      </c>
      <c r="U4" s="46" t="s">
        <v>3372</v>
      </c>
      <c r="V4" s="48">
        <f t="shared" si="4"/>
        <v>17.659999999999997</v>
      </c>
      <c r="W4" s="46">
        <f t="shared" si="5"/>
        <v>60</v>
      </c>
      <c r="X4" s="46">
        <f t="shared" si="6"/>
        <v>0</v>
      </c>
      <c r="Y4" s="46">
        <f t="shared" si="7"/>
        <v>0</v>
      </c>
      <c r="Z4" s="46">
        <f t="shared" si="8"/>
        <v>0</v>
      </c>
      <c r="AA4" s="46">
        <f t="shared" si="9"/>
        <v>0</v>
      </c>
      <c r="AB4" s="46">
        <f t="shared" si="10"/>
        <v>0</v>
      </c>
      <c r="AC4" s="48">
        <f t="shared" si="11"/>
        <v>1</v>
      </c>
      <c r="AD4" s="48">
        <f t="shared" si="12"/>
        <v>17.54</v>
      </c>
      <c r="AE4" s="48">
        <f t="shared" si="13"/>
        <v>17.54</v>
      </c>
      <c r="AF4" s="46">
        <f t="shared" si="14"/>
        <v>120</v>
      </c>
      <c r="AG4" s="47"/>
      <c r="AH4" s="128" t="s">
        <v>3451</v>
      </c>
      <c r="AI4" s="128" t="s">
        <v>3453</v>
      </c>
      <c r="AJ4" s="128" t="s">
        <v>3457</v>
      </c>
      <c r="AK4" s="128" t="s">
        <v>3452</v>
      </c>
      <c r="AL4" s="128" t="s">
        <v>3456</v>
      </c>
      <c r="AM4" s="128" t="s">
        <v>3454</v>
      </c>
      <c r="AN4" s="128" t="s">
        <v>3455</v>
      </c>
      <c r="AO4" s="128" t="s">
        <v>3460</v>
      </c>
      <c r="AP4" s="128" t="s">
        <v>3459</v>
      </c>
      <c r="AQ4" s="128" t="s">
        <v>3458</v>
      </c>
    </row>
    <row r="5" spans="1:43" s="16" customFormat="1" ht="27.75">
      <c r="A5" s="43">
        <v>4</v>
      </c>
      <c r="B5" s="52" t="s">
        <v>153</v>
      </c>
      <c r="C5" s="52" t="s">
        <v>154</v>
      </c>
      <c r="D5" s="50" t="s">
        <v>155</v>
      </c>
      <c r="E5" s="38">
        <v>1</v>
      </c>
      <c r="F5" s="48">
        <v>15.88</v>
      </c>
      <c r="G5" s="46">
        <v>30</v>
      </c>
      <c r="H5" s="46" t="s">
        <v>3372</v>
      </c>
      <c r="I5" s="48">
        <v>17.7</v>
      </c>
      <c r="J5" s="46">
        <v>30</v>
      </c>
      <c r="K5" s="46" t="s">
        <v>3372</v>
      </c>
      <c r="L5" s="84">
        <f t="shared" si="0"/>
        <v>16.79</v>
      </c>
      <c r="M5" s="38">
        <f t="shared" si="1"/>
        <v>60</v>
      </c>
      <c r="N5" s="38">
        <f t="shared" si="2"/>
        <v>0</v>
      </c>
      <c r="O5" s="38">
        <f t="shared" si="3"/>
        <v>0</v>
      </c>
      <c r="P5" s="48">
        <v>17.07</v>
      </c>
      <c r="Q5" s="46">
        <v>30</v>
      </c>
      <c r="R5" s="46" t="s">
        <v>3372</v>
      </c>
      <c r="S5" s="48">
        <v>18.32</v>
      </c>
      <c r="T5" s="46">
        <v>30</v>
      </c>
      <c r="U5" s="46" t="s">
        <v>3372</v>
      </c>
      <c r="V5" s="48">
        <f t="shared" si="4"/>
        <v>17.695</v>
      </c>
      <c r="W5" s="46">
        <f t="shared" si="5"/>
        <v>60</v>
      </c>
      <c r="X5" s="46">
        <f t="shared" si="6"/>
        <v>0</v>
      </c>
      <c r="Y5" s="46">
        <f t="shared" si="7"/>
        <v>0</v>
      </c>
      <c r="Z5" s="46">
        <f t="shared" si="8"/>
        <v>0</v>
      </c>
      <c r="AA5" s="46">
        <f t="shared" si="9"/>
        <v>0</v>
      </c>
      <c r="AB5" s="46">
        <f t="shared" si="10"/>
        <v>0</v>
      </c>
      <c r="AC5" s="48">
        <f t="shared" si="11"/>
        <v>1</v>
      </c>
      <c r="AD5" s="48">
        <f t="shared" si="12"/>
        <v>17.2425</v>
      </c>
      <c r="AE5" s="48">
        <f t="shared" si="13"/>
        <v>17.2425</v>
      </c>
      <c r="AF5" s="46">
        <f t="shared" si="14"/>
        <v>120</v>
      </c>
      <c r="AG5" s="47"/>
      <c r="AH5" s="128" t="s">
        <v>3453</v>
      </c>
      <c r="AI5" s="128" t="s">
        <v>3451</v>
      </c>
      <c r="AJ5" s="128" t="s">
        <v>3454</v>
      </c>
      <c r="AK5" s="128" t="s">
        <v>3455</v>
      </c>
      <c r="AL5" s="128" t="s">
        <v>3452</v>
      </c>
      <c r="AM5" s="128" t="s">
        <v>3456</v>
      </c>
      <c r="AN5" s="128" t="s">
        <v>3459</v>
      </c>
      <c r="AO5" s="128" t="s">
        <v>3457</v>
      </c>
      <c r="AP5" s="128" t="s">
        <v>3460</v>
      </c>
      <c r="AQ5" s="128" t="s">
        <v>3458</v>
      </c>
    </row>
    <row r="6" spans="1:43" s="16" customFormat="1" ht="27.75">
      <c r="A6" s="43">
        <v>5</v>
      </c>
      <c r="B6" s="37" t="s">
        <v>726</v>
      </c>
      <c r="C6" s="37" t="s">
        <v>727</v>
      </c>
      <c r="D6" s="38" t="s">
        <v>728</v>
      </c>
      <c r="E6" s="38">
        <v>7</v>
      </c>
      <c r="F6" s="48">
        <v>18.72</v>
      </c>
      <c r="G6" s="46">
        <v>30</v>
      </c>
      <c r="H6" s="46" t="s">
        <v>3372</v>
      </c>
      <c r="I6" s="48">
        <v>18.09</v>
      </c>
      <c r="J6" s="46">
        <v>30</v>
      </c>
      <c r="K6" s="46" t="s">
        <v>3372</v>
      </c>
      <c r="L6" s="84">
        <f t="shared" si="0"/>
        <v>18.405000000000001</v>
      </c>
      <c r="M6" s="38">
        <f t="shared" si="1"/>
        <v>60</v>
      </c>
      <c r="N6" s="38">
        <f t="shared" si="2"/>
        <v>0</v>
      </c>
      <c r="O6" s="38">
        <f t="shared" si="3"/>
        <v>0</v>
      </c>
      <c r="P6" s="48">
        <v>15.09</v>
      </c>
      <c r="Q6" s="46">
        <v>30</v>
      </c>
      <c r="R6" s="46" t="s">
        <v>3372</v>
      </c>
      <c r="S6" s="48">
        <v>17.45</v>
      </c>
      <c r="T6" s="46">
        <v>30</v>
      </c>
      <c r="U6" s="46" t="s">
        <v>3510</v>
      </c>
      <c r="V6" s="48">
        <f t="shared" si="4"/>
        <v>16.27</v>
      </c>
      <c r="W6" s="46">
        <f t="shared" si="5"/>
        <v>60</v>
      </c>
      <c r="X6" s="46">
        <f t="shared" si="6"/>
        <v>1</v>
      </c>
      <c r="Y6" s="46">
        <f t="shared" si="7"/>
        <v>0</v>
      </c>
      <c r="Z6" s="46">
        <f t="shared" si="8"/>
        <v>1</v>
      </c>
      <c r="AA6" s="46">
        <f t="shared" si="9"/>
        <v>0</v>
      </c>
      <c r="AB6" s="46">
        <f t="shared" si="10"/>
        <v>1</v>
      </c>
      <c r="AC6" s="48">
        <f t="shared" si="11"/>
        <v>0.99</v>
      </c>
      <c r="AD6" s="48">
        <f t="shared" si="12"/>
        <v>17.337499999999999</v>
      </c>
      <c r="AE6" s="48">
        <f t="shared" si="13"/>
        <v>17.164124999999999</v>
      </c>
      <c r="AF6" s="46">
        <f t="shared" si="14"/>
        <v>120</v>
      </c>
      <c r="AG6" s="47"/>
      <c r="AH6" s="128" t="s">
        <v>3453</v>
      </c>
      <c r="AI6" s="128" t="s">
        <v>3451</v>
      </c>
      <c r="AJ6" s="128" t="s">
        <v>3452</v>
      </c>
      <c r="AK6" s="128" t="s">
        <v>3454</v>
      </c>
      <c r="AL6" s="128" t="s">
        <v>3458</v>
      </c>
      <c r="AM6" s="128" t="s">
        <v>3455</v>
      </c>
      <c r="AN6" s="128" t="s">
        <v>3456</v>
      </c>
      <c r="AO6" s="128" t="s">
        <v>3459</v>
      </c>
      <c r="AP6" s="128" t="s">
        <v>3457</v>
      </c>
      <c r="AQ6" s="128" t="s">
        <v>3460</v>
      </c>
    </row>
    <row r="7" spans="1:43" s="16" customFormat="1" ht="27.75">
      <c r="A7" s="43">
        <v>6</v>
      </c>
      <c r="B7" s="52" t="s">
        <v>1004</v>
      </c>
      <c r="C7" s="52" t="s">
        <v>1005</v>
      </c>
      <c r="D7" s="50" t="s">
        <v>1006</v>
      </c>
      <c r="E7" s="38">
        <v>9</v>
      </c>
      <c r="F7" s="48">
        <v>15.46</v>
      </c>
      <c r="G7" s="46">
        <v>30</v>
      </c>
      <c r="H7" s="46" t="s">
        <v>3372</v>
      </c>
      <c r="I7" s="48">
        <v>16.68</v>
      </c>
      <c r="J7" s="46">
        <v>30</v>
      </c>
      <c r="K7" s="46" t="s">
        <v>3372</v>
      </c>
      <c r="L7" s="84">
        <f t="shared" si="0"/>
        <v>16.07</v>
      </c>
      <c r="M7" s="38">
        <f t="shared" si="1"/>
        <v>60</v>
      </c>
      <c r="N7" s="38">
        <f t="shared" si="2"/>
        <v>0</v>
      </c>
      <c r="O7" s="38">
        <f t="shared" si="3"/>
        <v>0</v>
      </c>
      <c r="P7" s="48">
        <v>17.14</v>
      </c>
      <c r="Q7" s="46">
        <v>30</v>
      </c>
      <c r="R7" s="46" t="s">
        <v>3372</v>
      </c>
      <c r="S7" s="48">
        <v>17.78</v>
      </c>
      <c r="T7" s="46">
        <v>30</v>
      </c>
      <c r="U7" s="46" t="s">
        <v>3372</v>
      </c>
      <c r="V7" s="48">
        <f t="shared" si="4"/>
        <v>17.46</v>
      </c>
      <c r="W7" s="46">
        <f t="shared" si="5"/>
        <v>60</v>
      </c>
      <c r="X7" s="46">
        <f t="shared" si="6"/>
        <v>0</v>
      </c>
      <c r="Y7" s="46">
        <f t="shared" si="7"/>
        <v>0</v>
      </c>
      <c r="Z7" s="46">
        <f t="shared" si="8"/>
        <v>0</v>
      </c>
      <c r="AA7" s="46">
        <f t="shared" si="9"/>
        <v>0</v>
      </c>
      <c r="AB7" s="46">
        <f t="shared" si="10"/>
        <v>0</v>
      </c>
      <c r="AC7" s="48">
        <f t="shared" si="11"/>
        <v>1</v>
      </c>
      <c r="AD7" s="48">
        <f t="shared" si="12"/>
        <v>16.765000000000001</v>
      </c>
      <c r="AE7" s="48">
        <f t="shared" si="13"/>
        <v>16.765000000000001</v>
      </c>
      <c r="AF7" s="46">
        <f t="shared" si="14"/>
        <v>120</v>
      </c>
      <c r="AG7" s="47"/>
      <c r="AH7" s="128" t="s">
        <v>3453</v>
      </c>
      <c r="AI7" s="128" t="s">
        <v>3455</v>
      </c>
      <c r="AJ7" s="128" t="s">
        <v>3451</v>
      </c>
      <c r="AK7" s="128" t="s">
        <v>3454</v>
      </c>
      <c r="AL7" s="128" t="s">
        <v>3457</v>
      </c>
      <c r="AM7" s="128" t="s">
        <v>3452</v>
      </c>
      <c r="AN7" s="128" t="s">
        <v>3460</v>
      </c>
      <c r="AO7" s="128" t="s">
        <v>3458</v>
      </c>
      <c r="AP7" s="128" t="s">
        <v>3459</v>
      </c>
      <c r="AQ7" s="128" t="s">
        <v>3456</v>
      </c>
    </row>
    <row r="8" spans="1:43" s="16" customFormat="1" ht="27.75">
      <c r="A8" s="43">
        <v>7</v>
      </c>
      <c r="B8" s="49" t="s">
        <v>178</v>
      </c>
      <c r="C8" s="49" t="s">
        <v>302</v>
      </c>
      <c r="D8" s="50" t="s">
        <v>303</v>
      </c>
      <c r="E8" s="38">
        <v>2</v>
      </c>
      <c r="F8" s="48">
        <v>15.92</v>
      </c>
      <c r="G8" s="46">
        <v>30</v>
      </c>
      <c r="H8" s="46" t="s">
        <v>3372</v>
      </c>
      <c r="I8" s="48">
        <v>16.68</v>
      </c>
      <c r="J8" s="46">
        <v>30</v>
      </c>
      <c r="K8" s="46" t="s">
        <v>3372</v>
      </c>
      <c r="L8" s="84">
        <f t="shared" si="0"/>
        <v>16.3</v>
      </c>
      <c r="M8" s="38">
        <f t="shared" si="1"/>
        <v>60</v>
      </c>
      <c r="N8" s="38">
        <f t="shared" si="2"/>
        <v>0</v>
      </c>
      <c r="O8" s="38">
        <f t="shared" si="3"/>
        <v>0</v>
      </c>
      <c r="P8" s="48">
        <v>16.45</v>
      </c>
      <c r="Q8" s="46">
        <v>30</v>
      </c>
      <c r="R8" s="46" t="s">
        <v>3372</v>
      </c>
      <c r="S8" s="48">
        <v>17.95</v>
      </c>
      <c r="T8" s="46">
        <v>30</v>
      </c>
      <c r="U8" s="46" t="s">
        <v>3372</v>
      </c>
      <c r="V8" s="48">
        <f t="shared" si="4"/>
        <v>17.2</v>
      </c>
      <c r="W8" s="46">
        <f t="shared" si="5"/>
        <v>60</v>
      </c>
      <c r="X8" s="46">
        <f t="shared" si="6"/>
        <v>0</v>
      </c>
      <c r="Y8" s="46">
        <f t="shared" si="7"/>
        <v>0</v>
      </c>
      <c r="Z8" s="46">
        <f t="shared" si="8"/>
        <v>0</v>
      </c>
      <c r="AA8" s="46">
        <f t="shared" si="9"/>
        <v>0</v>
      </c>
      <c r="AB8" s="46">
        <f t="shared" si="10"/>
        <v>0</v>
      </c>
      <c r="AC8" s="48">
        <f t="shared" si="11"/>
        <v>1</v>
      </c>
      <c r="AD8" s="48">
        <f t="shared" si="12"/>
        <v>16.75</v>
      </c>
      <c r="AE8" s="48">
        <f t="shared" si="13"/>
        <v>16.75</v>
      </c>
      <c r="AF8" s="46">
        <f t="shared" si="14"/>
        <v>120</v>
      </c>
      <c r="AG8" s="47"/>
      <c r="AH8" s="128" t="s">
        <v>3451</v>
      </c>
      <c r="AI8" s="128" t="s">
        <v>3452</v>
      </c>
      <c r="AJ8" s="128" t="s">
        <v>3453</v>
      </c>
      <c r="AK8" s="128" t="s">
        <v>3455</v>
      </c>
      <c r="AL8" s="128" t="s">
        <v>3456</v>
      </c>
      <c r="AM8" s="128" t="s">
        <v>3454</v>
      </c>
      <c r="AN8" s="128" t="s">
        <v>3457</v>
      </c>
      <c r="AO8" s="128" t="s">
        <v>3459</v>
      </c>
      <c r="AP8" s="128" t="s">
        <v>3460</v>
      </c>
      <c r="AQ8" s="128" t="s">
        <v>3458</v>
      </c>
    </row>
    <row r="9" spans="1:43" s="16" customFormat="1" ht="27.75">
      <c r="A9" s="43">
        <v>8</v>
      </c>
      <c r="B9" s="37" t="s">
        <v>299</v>
      </c>
      <c r="C9" s="37" t="s">
        <v>300</v>
      </c>
      <c r="D9" s="38" t="s">
        <v>301</v>
      </c>
      <c r="E9" s="38">
        <v>2</v>
      </c>
      <c r="F9" s="48">
        <v>16.14</v>
      </c>
      <c r="G9" s="46">
        <v>30</v>
      </c>
      <c r="H9" s="46" t="s">
        <v>3372</v>
      </c>
      <c r="I9" s="48">
        <v>16.48</v>
      </c>
      <c r="J9" s="46">
        <v>30</v>
      </c>
      <c r="K9" s="46" t="s">
        <v>3372</v>
      </c>
      <c r="L9" s="84">
        <f t="shared" si="0"/>
        <v>16.310000000000002</v>
      </c>
      <c r="M9" s="38">
        <f t="shared" si="1"/>
        <v>60</v>
      </c>
      <c r="N9" s="38">
        <f t="shared" si="2"/>
        <v>0</v>
      </c>
      <c r="O9" s="38">
        <f t="shared" si="3"/>
        <v>0</v>
      </c>
      <c r="P9" s="48">
        <v>15.4</v>
      </c>
      <c r="Q9" s="46">
        <v>30</v>
      </c>
      <c r="R9" s="46" t="s">
        <v>3372</v>
      </c>
      <c r="S9" s="48">
        <v>18.420000000000002</v>
      </c>
      <c r="T9" s="46">
        <v>30</v>
      </c>
      <c r="U9" s="46" t="s">
        <v>3372</v>
      </c>
      <c r="V9" s="48">
        <f t="shared" si="4"/>
        <v>16.91</v>
      </c>
      <c r="W9" s="46">
        <f t="shared" si="5"/>
        <v>60</v>
      </c>
      <c r="X9" s="46">
        <f t="shared" si="6"/>
        <v>0</v>
      </c>
      <c r="Y9" s="46">
        <f t="shared" si="7"/>
        <v>0</v>
      </c>
      <c r="Z9" s="46">
        <f t="shared" si="8"/>
        <v>0</v>
      </c>
      <c r="AA9" s="46">
        <f t="shared" si="9"/>
        <v>0</v>
      </c>
      <c r="AB9" s="46">
        <f t="shared" si="10"/>
        <v>0</v>
      </c>
      <c r="AC9" s="48">
        <f t="shared" si="11"/>
        <v>1</v>
      </c>
      <c r="AD9" s="48">
        <f t="shared" si="12"/>
        <v>16.61</v>
      </c>
      <c r="AE9" s="48">
        <f t="shared" si="13"/>
        <v>16.61</v>
      </c>
      <c r="AF9" s="46">
        <f t="shared" si="14"/>
        <v>120</v>
      </c>
      <c r="AG9" s="47"/>
      <c r="AH9" s="128" t="s">
        <v>3453</v>
      </c>
      <c r="AI9" s="128" t="s">
        <v>3451</v>
      </c>
      <c r="AJ9" s="128" t="s">
        <v>3452</v>
      </c>
      <c r="AK9" s="128" t="s">
        <v>3457</v>
      </c>
      <c r="AL9" s="128" t="s">
        <v>3455</v>
      </c>
      <c r="AM9" s="128" t="s">
        <v>3454</v>
      </c>
      <c r="AN9" s="128" t="s">
        <v>3460</v>
      </c>
      <c r="AO9" s="128" t="s">
        <v>3456</v>
      </c>
      <c r="AP9" s="128" t="s">
        <v>3459</v>
      </c>
      <c r="AQ9" s="128" t="s">
        <v>3458</v>
      </c>
    </row>
    <row r="10" spans="1:43" s="16" customFormat="1" ht="27.75">
      <c r="A10" s="43">
        <v>9</v>
      </c>
      <c r="B10" s="37" t="s">
        <v>1817</v>
      </c>
      <c r="C10" s="37" t="s">
        <v>59</v>
      </c>
      <c r="D10" s="38" t="s">
        <v>1818</v>
      </c>
      <c r="E10" s="38">
        <v>18</v>
      </c>
      <c r="F10" s="48">
        <v>16.559999999999999</v>
      </c>
      <c r="G10" s="46">
        <v>30</v>
      </c>
      <c r="H10" s="46" t="s">
        <v>3373</v>
      </c>
      <c r="I10" s="48">
        <v>16.170000000000002</v>
      </c>
      <c r="J10" s="46">
        <v>30</v>
      </c>
      <c r="K10" s="46" t="s">
        <v>3372</v>
      </c>
      <c r="L10" s="84">
        <f t="shared" si="0"/>
        <v>16.365000000000002</v>
      </c>
      <c r="M10" s="38">
        <f t="shared" si="1"/>
        <v>60</v>
      </c>
      <c r="N10" s="38">
        <f t="shared" si="2"/>
        <v>1</v>
      </c>
      <c r="O10" s="38">
        <f t="shared" si="3"/>
        <v>0</v>
      </c>
      <c r="P10" s="48">
        <v>16.53</v>
      </c>
      <c r="Q10" s="46">
        <v>30</v>
      </c>
      <c r="R10" s="46" t="s">
        <v>3372</v>
      </c>
      <c r="S10" s="48">
        <v>16.72</v>
      </c>
      <c r="T10" s="46">
        <v>30</v>
      </c>
      <c r="U10" s="46" t="s">
        <v>3372</v>
      </c>
      <c r="V10" s="48">
        <f t="shared" si="4"/>
        <v>16.625</v>
      </c>
      <c r="W10" s="46">
        <f t="shared" si="5"/>
        <v>60</v>
      </c>
      <c r="X10" s="46">
        <f t="shared" si="6"/>
        <v>0</v>
      </c>
      <c r="Y10" s="46">
        <f t="shared" si="7"/>
        <v>0</v>
      </c>
      <c r="Z10" s="46">
        <f t="shared" si="8"/>
        <v>1</v>
      </c>
      <c r="AA10" s="46">
        <f t="shared" si="9"/>
        <v>0</v>
      </c>
      <c r="AB10" s="46">
        <f t="shared" si="10"/>
        <v>1</v>
      </c>
      <c r="AC10" s="48">
        <f t="shared" si="11"/>
        <v>0.99</v>
      </c>
      <c r="AD10" s="48">
        <f t="shared" si="12"/>
        <v>16.495000000000001</v>
      </c>
      <c r="AE10" s="48">
        <f t="shared" si="13"/>
        <v>16.33005</v>
      </c>
      <c r="AF10" s="46">
        <f t="shared" si="14"/>
        <v>120</v>
      </c>
      <c r="AG10" s="47"/>
      <c r="AH10" s="128" t="s">
        <v>3453</v>
      </c>
      <c r="AI10" s="128" t="s">
        <v>3455</v>
      </c>
      <c r="AJ10" s="128" t="s">
        <v>3451</v>
      </c>
      <c r="AK10" s="128" t="s">
        <v>3452</v>
      </c>
      <c r="AL10" s="128" t="s">
        <v>3460</v>
      </c>
      <c r="AM10" s="128" t="s">
        <v>3454</v>
      </c>
      <c r="AN10" s="128" t="s">
        <v>3457</v>
      </c>
      <c r="AO10" s="128" t="s">
        <v>3459</v>
      </c>
      <c r="AP10" s="128" t="s">
        <v>3458</v>
      </c>
      <c r="AQ10" s="128" t="s">
        <v>3456</v>
      </c>
    </row>
    <row r="11" spans="1:43" s="16" customFormat="1" ht="27.75">
      <c r="A11" s="43">
        <v>10</v>
      </c>
      <c r="B11" s="37" t="s">
        <v>1259</v>
      </c>
      <c r="C11" s="37" t="s">
        <v>898</v>
      </c>
      <c r="D11" s="38" t="s">
        <v>1260</v>
      </c>
      <c r="E11" s="38">
        <v>12</v>
      </c>
      <c r="F11" s="48">
        <v>17.260000000000002</v>
      </c>
      <c r="G11" s="46">
        <v>30</v>
      </c>
      <c r="H11" s="46" t="s">
        <v>3372</v>
      </c>
      <c r="I11" s="48">
        <v>15.65</v>
      </c>
      <c r="J11" s="46">
        <v>30</v>
      </c>
      <c r="K11" s="46" t="s">
        <v>3372</v>
      </c>
      <c r="L11" s="84">
        <f t="shared" si="0"/>
        <v>16.455000000000002</v>
      </c>
      <c r="M11" s="38">
        <f t="shared" si="1"/>
        <v>60</v>
      </c>
      <c r="N11" s="38">
        <f t="shared" si="2"/>
        <v>0</v>
      </c>
      <c r="O11" s="38">
        <f t="shared" si="3"/>
        <v>0</v>
      </c>
      <c r="P11" s="48">
        <v>15.07</v>
      </c>
      <c r="Q11" s="46">
        <v>30</v>
      </c>
      <c r="R11" s="46" t="s">
        <v>3372</v>
      </c>
      <c r="S11" s="48">
        <v>17.309999999999999</v>
      </c>
      <c r="T11" s="46">
        <v>30</v>
      </c>
      <c r="U11" s="46" t="s">
        <v>3372</v>
      </c>
      <c r="V11" s="48">
        <f t="shared" si="4"/>
        <v>16.189999999999998</v>
      </c>
      <c r="W11" s="46">
        <f t="shared" si="5"/>
        <v>60</v>
      </c>
      <c r="X11" s="46">
        <f t="shared" si="6"/>
        <v>0</v>
      </c>
      <c r="Y11" s="46">
        <f t="shared" si="7"/>
        <v>0</v>
      </c>
      <c r="Z11" s="46">
        <f t="shared" si="8"/>
        <v>0</v>
      </c>
      <c r="AA11" s="46">
        <f t="shared" si="9"/>
        <v>0</v>
      </c>
      <c r="AB11" s="46">
        <f t="shared" si="10"/>
        <v>0</v>
      </c>
      <c r="AC11" s="48">
        <f t="shared" si="11"/>
        <v>1</v>
      </c>
      <c r="AD11" s="48">
        <f t="shared" si="12"/>
        <v>16.322499999999998</v>
      </c>
      <c r="AE11" s="48">
        <f t="shared" si="13"/>
        <v>16.322499999999998</v>
      </c>
      <c r="AF11" s="46">
        <f t="shared" si="14"/>
        <v>120</v>
      </c>
      <c r="AG11" s="47"/>
      <c r="AH11" s="128" t="s">
        <v>3451</v>
      </c>
      <c r="AI11" s="128" t="s">
        <v>3453</v>
      </c>
      <c r="AJ11" s="128" t="s">
        <v>3454</v>
      </c>
      <c r="AK11" s="128" t="s">
        <v>3455</v>
      </c>
      <c r="AL11" s="128" t="s">
        <v>3452</v>
      </c>
      <c r="AM11" s="128" t="s">
        <v>3456</v>
      </c>
      <c r="AN11" s="128" t="s">
        <v>3459</v>
      </c>
      <c r="AO11" s="128" t="s">
        <v>3460</v>
      </c>
      <c r="AP11" s="128" t="s">
        <v>3457</v>
      </c>
      <c r="AQ11" s="128" t="s">
        <v>3458</v>
      </c>
    </row>
    <row r="12" spans="1:43" s="16" customFormat="1" ht="27.75">
      <c r="A12" s="43">
        <v>11</v>
      </c>
      <c r="B12" s="37" t="s">
        <v>950</v>
      </c>
      <c r="C12" s="37" t="s">
        <v>910</v>
      </c>
      <c r="D12" s="38" t="s">
        <v>951</v>
      </c>
      <c r="E12" s="38">
        <v>9</v>
      </c>
      <c r="F12" s="48">
        <v>13.58</v>
      </c>
      <c r="G12" s="46">
        <v>30</v>
      </c>
      <c r="H12" s="46" t="s">
        <v>3372</v>
      </c>
      <c r="I12" s="48">
        <v>16.670000000000002</v>
      </c>
      <c r="J12" s="46">
        <v>30</v>
      </c>
      <c r="K12" s="46" t="s">
        <v>3372</v>
      </c>
      <c r="L12" s="84">
        <f t="shared" si="0"/>
        <v>15.125</v>
      </c>
      <c r="M12" s="38">
        <f t="shared" si="1"/>
        <v>60</v>
      </c>
      <c r="N12" s="38">
        <f t="shared" si="2"/>
        <v>0</v>
      </c>
      <c r="O12" s="38">
        <f t="shared" si="3"/>
        <v>0</v>
      </c>
      <c r="P12" s="48">
        <v>16.309999999999999</v>
      </c>
      <c r="Q12" s="46">
        <v>30</v>
      </c>
      <c r="R12" s="46" t="s">
        <v>3372</v>
      </c>
      <c r="S12" s="48">
        <v>18.36</v>
      </c>
      <c r="T12" s="46">
        <v>30</v>
      </c>
      <c r="U12" s="46" t="s">
        <v>3372</v>
      </c>
      <c r="V12" s="48">
        <f t="shared" si="4"/>
        <v>17.335000000000001</v>
      </c>
      <c r="W12" s="46">
        <f t="shared" si="5"/>
        <v>60</v>
      </c>
      <c r="X12" s="46">
        <f t="shared" si="6"/>
        <v>0</v>
      </c>
      <c r="Y12" s="46">
        <f t="shared" si="7"/>
        <v>0</v>
      </c>
      <c r="Z12" s="46">
        <f t="shared" si="8"/>
        <v>0</v>
      </c>
      <c r="AA12" s="46">
        <f t="shared" si="9"/>
        <v>0</v>
      </c>
      <c r="AB12" s="46">
        <f t="shared" si="10"/>
        <v>0</v>
      </c>
      <c r="AC12" s="48">
        <f t="shared" si="11"/>
        <v>1</v>
      </c>
      <c r="AD12" s="48">
        <f t="shared" si="12"/>
        <v>16.23</v>
      </c>
      <c r="AE12" s="48">
        <f t="shared" si="13"/>
        <v>16.23</v>
      </c>
      <c r="AF12" s="46">
        <f t="shared" si="14"/>
        <v>120</v>
      </c>
      <c r="AG12" s="47"/>
      <c r="AH12" s="128" t="s">
        <v>3453</v>
      </c>
      <c r="AI12" s="128" t="s">
        <v>3451</v>
      </c>
      <c r="AJ12" s="128" t="s">
        <v>3452</v>
      </c>
      <c r="AK12" s="128" t="s">
        <v>3454</v>
      </c>
      <c r="AL12" s="128" t="s">
        <v>3456</v>
      </c>
      <c r="AM12" s="128" t="s">
        <v>3460</v>
      </c>
      <c r="AN12" s="128" t="s">
        <v>3455</v>
      </c>
      <c r="AO12" s="128" t="s">
        <v>3457</v>
      </c>
      <c r="AP12" s="128" t="s">
        <v>3459</v>
      </c>
      <c r="AQ12" s="128" t="s">
        <v>3458</v>
      </c>
    </row>
    <row r="13" spans="1:43" s="16" customFormat="1" ht="27.75">
      <c r="A13" s="43">
        <v>12</v>
      </c>
      <c r="B13" s="37" t="s">
        <v>106</v>
      </c>
      <c r="C13" s="37" t="s">
        <v>107</v>
      </c>
      <c r="D13" s="38" t="s">
        <v>108</v>
      </c>
      <c r="E13" s="38">
        <v>1</v>
      </c>
      <c r="F13" s="48">
        <v>16.57</v>
      </c>
      <c r="G13" s="46">
        <v>30</v>
      </c>
      <c r="H13" s="46" t="s">
        <v>3372</v>
      </c>
      <c r="I13" s="48">
        <v>15.26</v>
      </c>
      <c r="J13" s="46">
        <v>30</v>
      </c>
      <c r="K13" s="46" t="s">
        <v>3372</v>
      </c>
      <c r="L13" s="84">
        <f t="shared" si="0"/>
        <v>15.914999999999999</v>
      </c>
      <c r="M13" s="38">
        <f t="shared" si="1"/>
        <v>60</v>
      </c>
      <c r="N13" s="38">
        <f t="shared" si="2"/>
        <v>0</v>
      </c>
      <c r="O13" s="38">
        <f t="shared" si="3"/>
        <v>0</v>
      </c>
      <c r="P13" s="48">
        <v>15.13</v>
      </c>
      <c r="Q13" s="46">
        <v>30</v>
      </c>
      <c r="R13" s="46" t="s">
        <v>3372</v>
      </c>
      <c r="S13" s="48">
        <v>17.920000000000002</v>
      </c>
      <c r="T13" s="46">
        <v>30</v>
      </c>
      <c r="U13" s="46" t="s">
        <v>3372</v>
      </c>
      <c r="V13" s="48">
        <f t="shared" si="4"/>
        <v>16.525000000000002</v>
      </c>
      <c r="W13" s="46">
        <f t="shared" si="5"/>
        <v>60</v>
      </c>
      <c r="X13" s="46">
        <f t="shared" si="6"/>
        <v>0</v>
      </c>
      <c r="Y13" s="46">
        <f t="shared" si="7"/>
        <v>0</v>
      </c>
      <c r="Z13" s="46">
        <f t="shared" si="8"/>
        <v>0</v>
      </c>
      <c r="AA13" s="46">
        <f t="shared" si="9"/>
        <v>0</v>
      </c>
      <c r="AB13" s="46">
        <f t="shared" si="10"/>
        <v>0</v>
      </c>
      <c r="AC13" s="48">
        <f t="shared" si="11"/>
        <v>1</v>
      </c>
      <c r="AD13" s="48">
        <f t="shared" si="12"/>
        <v>16.22</v>
      </c>
      <c r="AE13" s="48">
        <f t="shared" si="13"/>
        <v>16.22</v>
      </c>
      <c r="AF13" s="46">
        <f t="shared" si="14"/>
        <v>120</v>
      </c>
      <c r="AG13" s="47"/>
      <c r="AH13" s="128" t="s">
        <v>3454</v>
      </c>
      <c r="AI13" s="128" t="s">
        <v>3453</v>
      </c>
      <c r="AJ13" s="128" t="s">
        <v>3451</v>
      </c>
      <c r="AK13" s="128" t="s">
        <v>3455</v>
      </c>
      <c r="AL13" s="128" t="s">
        <v>3452</v>
      </c>
      <c r="AM13" s="128" t="s">
        <v>3456</v>
      </c>
      <c r="AN13" s="128" t="s">
        <v>3457</v>
      </c>
      <c r="AO13" s="128" t="s">
        <v>3459</v>
      </c>
      <c r="AP13" s="128" t="s">
        <v>3458</v>
      </c>
      <c r="AQ13" s="128" t="s">
        <v>3460</v>
      </c>
    </row>
    <row r="14" spans="1:43" s="16" customFormat="1" ht="27.75">
      <c r="A14" s="43">
        <v>13</v>
      </c>
      <c r="B14" s="37" t="s">
        <v>952</v>
      </c>
      <c r="C14" s="37" t="s">
        <v>953</v>
      </c>
      <c r="D14" s="38" t="s">
        <v>954</v>
      </c>
      <c r="E14" s="38">
        <v>9</v>
      </c>
      <c r="F14" s="48">
        <v>14.77</v>
      </c>
      <c r="G14" s="46">
        <v>30</v>
      </c>
      <c r="H14" s="46" t="s">
        <v>3372</v>
      </c>
      <c r="I14" s="48">
        <v>16.72</v>
      </c>
      <c r="J14" s="46">
        <v>30</v>
      </c>
      <c r="K14" s="46" t="s">
        <v>3372</v>
      </c>
      <c r="L14" s="84">
        <f t="shared" si="0"/>
        <v>15.744999999999999</v>
      </c>
      <c r="M14" s="38">
        <f t="shared" si="1"/>
        <v>60</v>
      </c>
      <c r="N14" s="38">
        <f t="shared" si="2"/>
        <v>0</v>
      </c>
      <c r="O14" s="38">
        <f t="shared" si="3"/>
        <v>0</v>
      </c>
      <c r="P14" s="48">
        <v>15.98</v>
      </c>
      <c r="Q14" s="46">
        <v>30</v>
      </c>
      <c r="R14" s="46" t="s">
        <v>3372</v>
      </c>
      <c r="S14" s="48">
        <v>17.350000000000001</v>
      </c>
      <c r="T14" s="46">
        <v>30</v>
      </c>
      <c r="U14" s="46" t="s">
        <v>3372</v>
      </c>
      <c r="V14" s="48">
        <f t="shared" si="4"/>
        <v>16.664999999999999</v>
      </c>
      <c r="W14" s="46">
        <f t="shared" si="5"/>
        <v>60</v>
      </c>
      <c r="X14" s="46">
        <f t="shared" si="6"/>
        <v>0</v>
      </c>
      <c r="Y14" s="46">
        <f t="shared" si="7"/>
        <v>0</v>
      </c>
      <c r="Z14" s="46">
        <f t="shared" si="8"/>
        <v>0</v>
      </c>
      <c r="AA14" s="46">
        <f t="shared" si="9"/>
        <v>0</v>
      </c>
      <c r="AB14" s="46">
        <f t="shared" si="10"/>
        <v>0</v>
      </c>
      <c r="AC14" s="48">
        <f t="shared" si="11"/>
        <v>1</v>
      </c>
      <c r="AD14" s="48">
        <f t="shared" si="12"/>
        <v>16.204999999999998</v>
      </c>
      <c r="AE14" s="48">
        <f t="shared" si="13"/>
        <v>16.204999999999998</v>
      </c>
      <c r="AF14" s="46">
        <f t="shared" si="14"/>
        <v>120</v>
      </c>
      <c r="AG14" s="47"/>
      <c r="AH14" s="128" t="s">
        <v>3453</v>
      </c>
      <c r="AI14" s="128" t="s">
        <v>3451</v>
      </c>
      <c r="AJ14" s="128" t="s">
        <v>3455</v>
      </c>
      <c r="AK14" s="128" t="s">
        <v>3454</v>
      </c>
      <c r="AL14" s="128" t="s">
        <v>3459</v>
      </c>
      <c r="AM14" s="128" t="s">
        <v>3452</v>
      </c>
      <c r="AN14" s="128" t="s">
        <v>3457</v>
      </c>
      <c r="AO14" s="128" t="s">
        <v>3460</v>
      </c>
      <c r="AP14" s="128" t="s">
        <v>3456</v>
      </c>
      <c r="AQ14" s="128" t="s">
        <v>3458</v>
      </c>
    </row>
    <row r="15" spans="1:43" s="16" customFormat="1" ht="27.75">
      <c r="A15" s="43">
        <v>14</v>
      </c>
      <c r="B15" s="37" t="s">
        <v>1950</v>
      </c>
      <c r="C15" s="37" t="s">
        <v>1144</v>
      </c>
      <c r="D15" s="38" t="s">
        <v>1951</v>
      </c>
      <c r="E15" s="38">
        <v>19</v>
      </c>
      <c r="F15" s="48">
        <v>15.64</v>
      </c>
      <c r="G15" s="46">
        <v>30</v>
      </c>
      <c r="H15" s="46" t="s">
        <v>3372</v>
      </c>
      <c r="I15" s="48">
        <v>16.64</v>
      </c>
      <c r="J15" s="46">
        <v>30</v>
      </c>
      <c r="K15" s="46" t="s">
        <v>3372</v>
      </c>
      <c r="L15" s="84">
        <f t="shared" si="0"/>
        <v>16.14</v>
      </c>
      <c r="M15" s="38">
        <f t="shared" si="1"/>
        <v>60</v>
      </c>
      <c r="N15" s="38">
        <f t="shared" si="2"/>
        <v>0</v>
      </c>
      <c r="O15" s="38">
        <f t="shared" si="3"/>
        <v>0</v>
      </c>
      <c r="P15" s="48">
        <v>15.06</v>
      </c>
      <c r="Q15" s="46">
        <v>30</v>
      </c>
      <c r="R15" s="46" t="s">
        <v>3372</v>
      </c>
      <c r="S15" s="48">
        <v>17.14</v>
      </c>
      <c r="T15" s="46">
        <v>30</v>
      </c>
      <c r="U15" s="46" t="s">
        <v>3372</v>
      </c>
      <c r="V15" s="48">
        <f t="shared" si="4"/>
        <v>16.100000000000001</v>
      </c>
      <c r="W15" s="46">
        <f t="shared" si="5"/>
        <v>60</v>
      </c>
      <c r="X15" s="46">
        <f t="shared" si="6"/>
        <v>0</v>
      </c>
      <c r="Y15" s="46">
        <f t="shared" si="7"/>
        <v>0</v>
      </c>
      <c r="Z15" s="46">
        <f t="shared" si="8"/>
        <v>0</v>
      </c>
      <c r="AA15" s="46">
        <f t="shared" si="9"/>
        <v>0</v>
      </c>
      <c r="AB15" s="46">
        <f t="shared" si="10"/>
        <v>0</v>
      </c>
      <c r="AC15" s="48">
        <f t="shared" si="11"/>
        <v>1</v>
      </c>
      <c r="AD15" s="48">
        <f t="shared" si="12"/>
        <v>16.12</v>
      </c>
      <c r="AE15" s="48">
        <f t="shared" si="13"/>
        <v>16.12</v>
      </c>
      <c r="AF15" s="46">
        <f t="shared" si="14"/>
        <v>120</v>
      </c>
      <c r="AG15" s="47"/>
      <c r="AH15" s="128" t="s">
        <v>3453</v>
      </c>
      <c r="AI15" s="128" t="s">
        <v>3451</v>
      </c>
      <c r="AJ15" s="128" t="s">
        <v>3452</v>
      </c>
      <c r="AK15" s="128" t="s">
        <v>3454</v>
      </c>
      <c r="AL15" s="128" t="s">
        <v>3455</v>
      </c>
      <c r="AM15" s="128" t="s">
        <v>3457</v>
      </c>
      <c r="AN15" s="128" t="s">
        <v>3456</v>
      </c>
      <c r="AO15" s="128" t="s">
        <v>3459</v>
      </c>
      <c r="AP15" s="128" t="s">
        <v>3460</v>
      </c>
      <c r="AQ15" s="128" t="s">
        <v>3458</v>
      </c>
    </row>
    <row r="16" spans="1:43" s="16" customFormat="1" ht="27.75">
      <c r="A16" s="43">
        <v>15</v>
      </c>
      <c r="B16" s="37" t="s">
        <v>1068</v>
      </c>
      <c r="C16" s="37" t="s">
        <v>233</v>
      </c>
      <c r="D16" s="38" t="s">
        <v>1069</v>
      </c>
      <c r="E16" s="38">
        <v>10</v>
      </c>
      <c r="F16" s="48">
        <v>16.440000000000001</v>
      </c>
      <c r="G16" s="46">
        <v>30</v>
      </c>
      <c r="H16" s="46" t="s">
        <v>3372</v>
      </c>
      <c r="I16" s="48">
        <v>15.47</v>
      </c>
      <c r="J16" s="46">
        <v>30</v>
      </c>
      <c r="K16" s="46" t="s">
        <v>3372</v>
      </c>
      <c r="L16" s="84">
        <f t="shared" si="0"/>
        <v>15.955000000000002</v>
      </c>
      <c r="M16" s="38">
        <f t="shared" si="1"/>
        <v>60</v>
      </c>
      <c r="N16" s="38">
        <f t="shared" si="2"/>
        <v>0</v>
      </c>
      <c r="O16" s="38">
        <f t="shared" si="3"/>
        <v>0</v>
      </c>
      <c r="P16" s="48">
        <v>14.47</v>
      </c>
      <c r="Q16" s="46">
        <v>30</v>
      </c>
      <c r="R16" s="46" t="s">
        <v>3372</v>
      </c>
      <c r="S16" s="48">
        <v>18.010000000000002</v>
      </c>
      <c r="T16" s="46">
        <v>30</v>
      </c>
      <c r="U16" s="46" t="s">
        <v>3372</v>
      </c>
      <c r="V16" s="48">
        <f t="shared" si="4"/>
        <v>16.240000000000002</v>
      </c>
      <c r="W16" s="46">
        <f t="shared" si="5"/>
        <v>60</v>
      </c>
      <c r="X16" s="46">
        <f t="shared" si="6"/>
        <v>0</v>
      </c>
      <c r="Y16" s="46">
        <f t="shared" si="7"/>
        <v>0</v>
      </c>
      <c r="Z16" s="46">
        <f t="shared" si="8"/>
        <v>0</v>
      </c>
      <c r="AA16" s="46">
        <f t="shared" si="9"/>
        <v>0</v>
      </c>
      <c r="AB16" s="46">
        <f t="shared" si="10"/>
        <v>0</v>
      </c>
      <c r="AC16" s="48">
        <f t="shared" si="11"/>
        <v>1</v>
      </c>
      <c r="AD16" s="48">
        <f t="shared" si="12"/>
        <v>16.097500000000004</v>
      </c>
      <c r="AE16" s="48">
        <f t="shared" si="13"/>
        <v>16.097500000000004</v>
      </c>
      <c r="AF16" s="46">
        <f t="shared" si="14"/>
        <v>120</v>
      </c>
      <c r="AG16" s="47"/>
      <c r="AH16" s="128" t="s">
        <v>3453</v>
      </c>
      <c r="AI16" s="128" t="s">
        <v>3451</v>
      </c>
      <c r="AJ16" s="128" t="s">
        <v>3456</v>
      </c>
      <c r="AK16" s="128" t="s">
        <v>3454</v>
      </c>
      <c r="AL16" s="128" t="s">
        <v>3452</v>
      </c>
      <c r="AM16" s="128" t="s">
        <v>3455</v>
      </c>
      <c r="AN16" s="128" t="s">
        <v>3457</v>
      </c>
      <c r="AO16" s="128" t="s">
        <v>3460</v>
      </c>
      <c r="AP16" s="128" t="s">
        <v>3459</v>
      </c>
      <c r="AQ16" s="128" t="s">
        <v>3458</v>
      </c>
    </row>
    <row r="17" spans="1:43" s="16" customFormat="1" ht="27.75">
      <c r="A17" s="43">
        <v>16</v>
      </c>
      <c r="B17" s="37" t="s">
        <v>115</v>
      </c>
      <c r="C17" s="37" t="s">
        <v>977</v>
      </c>
      <c r="D17" s="38" t="s">
        <v>978</v>
      </c>
      <c r="E17" s="38">
        <v>9</v>
      </c>
      <c r="F17" s="48">
        <v>15.85</v>
      </c>
      <c r="G17" s="46">
        <v>30</v>
      </c>
      <c r="H17" s="46" t="s">
        <v>3372</v>
      </c>
      <c r="I17" s="48">
        <v>15.55</v>
      </c>
      <c r="J17" s="46">
        <v>30</v>
      </c>
      <c r="K17" s="46" t="s">
        <v>3372</v>
      </c>
      <c r="L17" s="84">
        <f t="shared" si="0"/>
        <v>15.7</v>
      </c>
      <c r="M17" s="38">
        <f t="shared" si="1"/>
        <v>60</v>
      </c>
      <c r="N17" s="38">
        <f t="shared" si="2"/>
        <v>0</v>
      </c>
      <c r="O17" s="38">
        <f t="shared" si="3"/>
        <v>0</v>
      </c>
      <c r="P17" s="48">
        <v>15.85</v>
      </c>
      <c r="Q17" s="46">
        <v>30</v>
      </c>
      <c r="R17" s="46" t="s">
        <v>3372</v>
      </c>
      <c r="S17" s="48">
        <v>17.05</v>
      </c>
      <c r="T17" s="46">
        <v>30</v>
      </c>
      <c r="U17" s="46" t="s">
        <v>3372</v>
      </c>
      <c r="V17" s="48">
        <f t="shared" si="4"/>
        <v>16.45</v>
      </c>
      <c r="W17" s="46">
        <f t="shared" si="5"/>
        <v>60</v>
      </c>
      <c r="X17" s="46">
        <f t="shared" si="6"/>
        <v>0</v>
      </c>
      <c r="Y17" s="46">
        <f t="shared" si="7"/>
        <v>0</v>
      </c>
      <c r="Z17" s="46">
        <f t="shared" si="8"/>
        <v>0</v>
      </c>
      <c r="AA17" s="46">
        <f t="shared" si="9"/>
        <v>0</v>
      </c>
      <c r="AB17" s="46">
        <f t="shared" si="10"/>
        <v>0</v>
      </c>
      <c r="AC17" s="48">
        <f t="shared" si="11"/>
        <v>1</v>
      </c>
      <c r="AD17" s="48">
        <f t="shared" si="12"/>
        <v>16.074999999999999</v>
      </c>
      <c r="AE17" s="48">
        <f t="shared" si="13"/>
        <v>16.074999999999999</v>
      </c>
      <c r="AF17" s="46">
        <f t="shared" si="14"/>
        <v>120</v>
      </c>
      <c r="AG17" s="47"/>
      <c r="AH17" s="128" t="s">
        <v>3451</v>
      </c>
      <c r="AI17" s="128" t="s">
        <v>3453</v>
      </c>
      <c r="AJ17" s="128" t="s">
        <v>3456</v>
      </c>
      <c r="AK17" s="128" t="s">
        <v>3459</v>
      </c>
      <c r="AL17" s="128" t="s">
        <v>3457</v>
      </c>
      <c r="AM17" s="128" t="s">
        <v>3455</v>
      </c>
      <c r="AN17" s="128" t="s">
        <v>3454</v>
      </c>
      <c r="AO17" s="128" t="s">
        <v>3452</v>
      </c>
      <c r="AP17" s="128" t="s">
        <v>3460</v>
      </c>
      <c r="AQ17" s="128" t="s">
        <v>3458</v>
      </c>
    </row>
    <row r="18" spans="1:43" s="16" customFormat="1" ht="27.75">
      <c r="A18" s="43">
        <v>17</v>
      </c>
      <c r="B18" s="52" t="s">
        <v>178</v>
      </c>
      <c r="C18" s="52" t="s">
        <v>179</v>
      </c>
      <c r="D18" s="50" t="s">
        <v>180</v>
      </c>
      <c r="E18" s="38">
        <v>1</v>
      </c>
      <c r="F18" s="48">
        <v>15.11</v>
      </c>
      <c r="G18" s="46">
        <v>30</v>
      </c>
      <c r="H18" s="46" t="s">
        <v>3372</v>
      </c>
      <c r="I18" s="48">
        <v>16</v>
      </c>
      <c r="J18" s="46">
        <v>30</v>
      </c>
      <c r="K18" s="46" t="s">
        <v>3372</v>
      </c>
      <c r="L18" s="84">
        <f t="shared" si="0"/>
        <v>15.555</v>
      </c>
      <c r="M18" s="38">
        <f t="shared" si="1"/>
        <v>60</v>
      </c>
      <c r="N18" s="38">
        <f t="shared" si="2"/>
        <v>0</v>
      </c>
      <c r="O18" s="38">
        <f t="shared" si="3"/>
        <v>0</v>
      </c>
      <c r="P18" s="48">
        <v>15.02</v>
      </c>
      <c r="Q18" s="46">
        <v>30</v>
      </c>
      <c r="R18" s="46" t="s">
        <v>3372</v>
      </c>
      <c r="S18" s="48">
        <v>17.05</v>
      </c>
      <c r="T18" s="46">
        <v>30</v>
      </c>
      <c r="U18" s="46" t="s">
        <v>3372</v>
      </c>
      <c r="V18" s="48">
        <f t="shared" si="4"/>
        <v>16.035</v>
      </c>
      <c r="W18" s="46">
        <f t="shared" si="5"/>
        <v>60</v>
      </c>
      <c r="X18" s="46">
        <f t="shared" si="6"/>
        <v>0</v>
      </c>
      <c r="Y18" s="46">
        <f t="shared" si="7"/>
        <v>0</v>
      </c>
      <c r="Z18" s="46">
        <f t="shared" si="8"/>
        <v>0</v>
      </c>
      <c r="AA18" s="46">
        <f t="shared" si="9"/>
        <v>0</v>
      </c>
      <c r="AB18" s="46">
        <f t="shared" si="10"/>
        <v>0</v>
      </c>
      <c r="AC18" s="48">
        <f t="shared" si="11"/>
        <v>1</v>
      </c>
      <c r="AD18" s="48">
        <f t="shared" si="12"/>
        <v>15.795</v>
      </c>
      <c r="AE18" s="48">
        <f t="shared" si="13"/>
        <v>15.795</v>
      </c>
      <c r="AF18" s="46">
        <f t="shared" si="14"/>
        <v>120</v>
      </c>
      <c r="AG18" s="47"/>
      <c r="AH18" s="128" t="s">
        <v>3453</v>
      </c>
      <c r="AI18" s="128" t="s">
        <v>3452</v>
      </c>
      <c r="AJ18" s="128" t="s">
        <v>3451</v>
      </c>
      <c r="AK18" s="128" t="s">
        <v>3456</v>
      </c>
      <c r="AL18" s="128" t="s">
        <v>3460</v>
      </c>
      <c r="AM18" s="128" t="s">
        <v>3455</v>
      </c>
      <c r="AN18" s="128" t="s">
        <v>3454</v>
      </c>
      <c r="AO18" s="128" t="s">
        <v>3459</v>
      </c>
      <c r="AP18" s="128" t="s">
        <v>3458</v>
      </c>
      <c r="AQ18" s="128" t="s">
        <v>3457</v>
      </c>
    </row>
    <row r="19" spans="1:43" s="16" customFormat="1" ht="27.75">
      <c r="A19" s="43">
        <v>18</v>
      </c>
      <c r="B19" s="37" t="s">
        <v>2296</v>
      </c>
      <c r="C19" s="37" t="s">
        <v>113</v>
      </c>
      <c r="D19" s="38" t="s">
        <v>2297</v>
      </c>
      <c r="E19" s="38">
        <v>23</v>
      </c>
      <c r="F19" s="48">
        <v>16.14</v>
      </c>
      <c r="G19" s="46">
        <v>30</v>
      </c>
      <c r="H19" s="46" t="s">
        <v>3372</v>
      </c>
      <c r="I19" s="48">
        <v>16.29</v>
      </c>
      <c r="J19" s="46">
        <v>30</v>
      </c>
      <c r="K19" s="46" t="s">
        <v>3372</v>
      </c>
      <c r="L19" s="84">
        <f t="shared" si="0"/>
        <v>16.215</v>
      </c>
      <c r="M19" s="38">
        <f t="shared" si="1"/>
        <v>60</v>
      </c>
      <c r="N19" s="38">
        <f t="shared" si="2"/>
        <v>0</v>
      </c>
      <c r="O19" s="38">
        <f t="shared" si="3"/>
        <v>0</v>
      </c>
      <c r="P19" s="48">
        <v>14.8</v>
      </c>
      <c r="Q19" s="46">
        <v>30</v>
      </c>
      <c r="R19" s="46" t="s">
        <v>3372</v>
      </c>
      <c r="S19" s="48">
        <v>14.94</v>
      </c>
      <c r="T19" s="46">
        <v>30</v>
      </c>
      <c r="U19" s="46" t="s">
        <v>3372</v>
      </c>
      <c r="V19" s="48">
        <f t="shared" si="4"/>
        <v>14.870000000000001</v>
      </c>
      <c r="W19" s="46">
        <f t="shared" si="5"/>
        <v>60</v>
      </c>
      <c r="X19" s="46">
        <f t="shared" si="6"/>
        <v>0</v>
      </c>
      <c r="Y19" s="46">
        <f t="shared" si="7"/>
        <v>0</v>
      </c>
      <c r="Z19" s="46">
        <f t="shared" si="8"/>
        <v>0</v>
      </c>
      <c r="AA19" s="46">
        <f t="shared" si="9"/>
        <v>0</v>
      </c>
      <c r="AB19" s="46">
        <f t="shared" si="10"/>
        <v>0</v>
      </c>
      <c r="AC19" s="48">
        <f t="shared" si="11"/>
        <v>1</v>
      </c>
      <c r="AD19" s="48">
        <f t="shared" si="12"/>
        <v>15.5425</v>
      </c>
      <c r="AE19" s="48">
        <f t="shared" si="13"/>
        <v>15.5425</v>
      </c>
      <c r="AF19" s="46">
        <f t="shared" si="14"/>
        <v>120</v>
      </c>
      <c r="AG19" s="47"/>
      <c r="AH19" s="128" t="s">
        <v>3453</v>
      </c>
      <c r="AI19" s="128" t="s">
        <v>3456</v>
      </c>
      <c r="AJ19" s="128" t="s">
        <v>3451</v>
      </c>
      <c r="AK19" s="128" t="s">
        <v>3454</v>
      </c>
      <c r="AL19" s="128" t="s">
        <v>3452</v>
      </c>
      <c r="AM19" s="128" t="s">
        <v>3459</v>
      </c>
      <c r="AN19" s="128" t="s">
        <v>3455</v>
      </c>
      <c r="AO19" s="128" t="s">
        <v>3460</v>
      </c>
      <c r="AP19" s="128" t="s">
        <v>3457</v>
      </c>
      <c r="AQ19" s="128" t="s">
        <v>3458</v>
      </c>
    </row>
    <row r="20" spans="1:43" s="16" customFormat="1" ht="27.75">
      <c r="A20" s="43">
        <v>19</v>
      </c>
      <c r="B20" s="44" t="s">
        <v>150</v>
      </c>
      <c r="C20" s="44" t="s">
        <v>151</v>
      </c>
      <c r="D20" s="45" t="s">
        <v>152</v>
      </c>
      <c r="E20" s="38">
        <v>1</v>
      </c>
      <c r="F20" s="48">
        <v>15.25</v>
      </c>
      <c r="G20" s="46">
        <v>30</v>
      </c>
      <c r="H20" s="46" t="s">
        <v>3372</v>
      </c>
      <c r="I20" s="48">
        <v>15.05</v>
      </c>
      <c r="J20" s="46">
        <v>30</v>
      </c>
      <c r="K20" s="46" t="s">
        <v>3372</v>
      </c>
      <c r="L20" s="84">
        <f t="shared" si="0"/>
        <v>15.15</v>
      </c>
      <c r="M20" s="38">
        <f t="shared" si="1"/>
        <v>60</v>
      </c>
      <c r="N20" s="38">
        <f t="shared" si="2"/>
        <v>0</v>
      </c>
      <c r="O20" s="38">
        <f t="shared" si="3"/>
        <v>0</v>
      </c>
      <c r="P20" s="48">
        <v>14.86</v>
      </c>
      <c r="Q20" s="46">
        <v>30</v>
      </c>
      <c r="R20" s="46" t="s">
        <v>3372</v>
      </c>
      <c r="S20" s="48">
        <v>16.760000000000002</v>
      </c>
      <c r="T20" s="46">
        <v>30</v>
      </c>
      <c r="U20" s="46" t="s">
        <v>3372</v>
      </c>
      <c r="V20" s="48">
        <f t="shared" si="4"/>
        <v>15.81</v>
      </c>
      <c r="W20" s="46">
        <f t="shared" si="5"/>
        <v>60</v>
      </c>
      <c r="X20" s="46">
        <f t="shared" si="6"/>
        <v>0</v>
      </c>
      <c r="Y20" s="46">
        <f t="shared" si="7"/>
        <v>0</v>
      </c>
      <c r="Z20" s="46">
        <f t="shared" si="8"/>
        <v>0</v>
      </c>
      <c r="AA20" s="46">
        <f t="shared" si="9"/>
        <v>0</v>
      </c>
      <c r="AB20" s="46">
        <f t="shared" si="10"/>
        <v>0</v>
      </c>
      <c r="AC20" s="48">
        <f t="shared" si="11"/>
        <v>1</v>
      </c>
      <c r="AD20" s="48">
        <f t="shared" si="12"/>
        <v>15.48</v>
      </c>
      <c r="AE20" s="48">
        <f t="shared" si="13"/>
        <v>15.48</v>
      </c>
      <c r="AF20" s="46">
        <f t="shared" si="14"/>
        <v>120</v>
      </c>
      <c r="AG20" s="47"/>
      <c r="AH20" s="128" t="s">
        <v>3454</v>
      </c>
      <c r="AI20" s="128" t="s">
        <v>3453</v>
      </c>
      <c r="AJ20" s="128" t="s">
        <v>3451</v>
      </c>
      <c r="AK20" s="128" t="s">
        <v>3452</v>
      </c>
      <c r="AL20" s="128" t="s">
        <v>3455</v>
      </c>
      <c r="AM20" s="128" t="s">
        <v>3457</v>
      </c>
      <c r="AN20" s="128" t="s">
        <v>3456</v>
      </c>
      <c r="AO20" s="128" t="s">
        <v>3458</v>
      </c>
      <c r="AP20" s="128" t="s">
        <v>3459</v>
      </c>
      <c r="AQ20" s="128" t="s">
        <v>3460</v>
      </c>
    </row>
    <row r="21" spans="1:43" s="16" customFormat="1" ht="27.75">
      <c r="A21" s="43">
        <v>20</v>
      </c>
      <c r="B21" s="37" t="s">
        <v>850</v>
      </c>
      <c r="C21" s="37" t="s">
        <v>851</v>
      </c>
      <c r="D21" s="38" t="s">
        <v>852</v>
      </c>
      <c r="E21" s="38">
        <v>8</v>
      </c>
      <c r="F21" s="48">
        <v>15.21</v>
      </c>
      <c r="G21" s="46">
        <v>30</v>
      </c>
      <c r="H21" s="46" t="s">
        <v>3372</v>
      </c>
      <c r="I21" s="48">
        <v>15.34</v>
      </c>
      <c r="J21" s="46">
        <v>30</v>
      </c>
      <c r="K21" s="46" t="s">
        <v>3372</v>
      </c>
      <c r="L21" s="84">
        <f t="shared" si="0"/>
        <v>15.275</v>
      </c>
      <c r="M21" s="38">
        <f t="shared" si="1"/>
        <v>60</v>
      </c>
      <c r="N21" s="38">
        <f t="shared" si="2"/>
        <v>0</v>
      </c>
      <c r="O21" s="38">
        <f t="shared" si="3"/>
        <v>0</v>
      </c>
      <c r="P21" s="48">
        <v>13.91</v>
      </c>
      <c r="Q21" s="46">
        <v>30</v>
      </c>
      <c r="R21" s="46" t="s">
        <v>3372</v>
      </c>
      <c r="S21" s="48">
        <v>17.309999999999999</v>
      </c>
      <c r="T21" s="46">
        <v>30</v>
      </c>
      <c r="U21" s="46" t="s">
        <v>3372</v>
      </c>
      <c r="V21" s="48">
        <f t="shared" si="4"/>
        <v>15.61</v>
      </c>
      <c r="W21" s="46">
        <f t="shared" si="5"/>
        <v>60</v>
      </c>
      <c r="X21" s="46">
        <f t="shared" si="6"/>
        <v>0</v>
      </c>
      <c r="Y21" s="46">
        <f t="shared" si="7"/>
        <v>0</v>
      </c>
      <c r="Z21" s="46">
        <f t="shared" si="8"/>
        <v>0</v>
      </c>
      <c r="AA21" s="46">
        <f t="shared" si="9"/>
        <v>0</v>
      </c>
      <c r="AB21" s="46">
        <f t="shared" si="10"/>
        <v>0</v>
      </c>
      <c r="AC21" s="48">
        <f t="shared" si="11"/>
        <v>1</v>
      </c>
      <c r="AD21" s="48">
        <f t="shared" si="12"/>
        <v>15.442499999999999</v>
      </c>
      <c r="AE21" s="48">
        <f t="shared" si="13"/>
        <v>15.442499999999999</v>
      </c>
      <c r="AF21" s="46">
        <f t="shared" si="14"/>
        <v>120</v>
      </c>
      <c r="AG21" s="47"/>
      <c r="AH21" s="128" t="s">
        <v>3453</v>
      </c>
      <c r="AI21" s="128" t="s">
        <v>3451</v>
      </c>
      <c r="AJ21" s="128" t="s">
        <v>3454</v>
      </c>
      <c r="AK21" s="128" t="s">
        <v>3452</v>
      </c>
      <c r="AL21" s="128" t="s">
        <v>3456</v>
      </c>
      <c r="AM21" s="128" t="s">
        <v>3455</v>
      </c>
      <c r="AN21" s="128" t="s">
        <v>3457</v>
      </c>
      <c r="AO21" s="128" t="s">
        <v>3460</v>
      </c>
      <c r="AP21" s="128" t="s">
        <v>3459</v>
      </c>
      <c r="AQ21" s="128" t="s">
        <v>3458</v>
      </c>
    </row>
    <row r="22" spans="1:43" s="16" customFormat="1" ht="27.75">
      <c r="A22" s="43">
        <v>21</v>
      </c>
      <c r="B22" s="37" t="s">
        <v>317</v>
      </c>
      <c r="C22" s="37" t="s">
        <v>318</v>
      </c>
      <c r="D22" s="38" t="s">
        <v>319</v>
      </c>
      <c r="E22" s="38">
        <v>3</v>
      </c>
      <c r="F22" s="48">
        <v>16.28</v>
      </c>
      <c r="G22" s="46">
        <v>30</v>
      </c>
      <c r="H22" s="46" t="s">
        <v>3372</v>
      </c>
      <c r="I22" s="48">
        <v>13.87</v>
      </c>
      <c r="J22" s="46">
        <v>30</v>
      </c>
      <c r="K22" s="46" t="s">
        <v>3372</v>
      </c>
      <c r="L22" s="84">
        <f t="shared" si="0"/>
        <v>15.074999999999999</v>
      </c>
      <c r="M22" s="38">
        <f t="shared" si="1"/>
        <v>60</v>
      </c>
      <c r="N22" s="38">
        <f t="shared" si="2"/>
        <v>0</v>
      </c>
      <c r="O22" s="38">
        <f t="shared" si="3"/>
        <v>0</v>
      </c>
      <c r="P22" s="48">
        <v>14.32</v>
      </c>
      <c r="Q22" s="46">
        <v>30</v>
      </c>
      <c r="R22" s="46" t="s">
        <v>3372</v>
      </c>
      <c r="S22" s="48">
        <v>17.21</v>
      </c>
      <c r="T22" s="46">
        <v>30</v>
      </c>
      <c r="U22" s="46" t="s">
        <v>3372</v>
      </c>
      <c r="V22" s="48">
        <f t="shared" si="4"/>
        <v>15.765000000000001</v>
      </c>
      <c r="W22" s="46">
        <f t="shared" si="5"/>
        <v>60</v>
      </c>
      <c r="X22" s="46">
        <f t="shared" si="6"/>
        <v>0</v>
      </c>
      <c r="Y22" s="46">
        <f t="shared" si="7"/>
        <v>0</v>
      </c>
      <c r="Z22" s="46">
        <f t="shared" si="8"/>
        <v>0</v>
      </c>
      <c r="AA22" s="46">
        <f t="shared" si="9"/>
        <v>0</v>
      </c>
      <c r="AB22" s="46">
        <f t="shared" si="10"/>
        <v>0</v>
      </c>
      <c r="AC22" s="48">
        <f t="shared" si="11"/>
        <v>1</v>
      </c>
      <c r="AD22" s="48">
        <f t="shared" si="12"/>
        <v>15.42</v>
      </c>
      <c r="AE22" s="48">
        <f t="shared" si="13"/>
        <v>15.42</v>
      </c>
      <c r="AF22" s="46">
        <f t="shared" si="14"/>
        <v>120</v>
      </c>
      <c r="AG22" s="47"/>
      <c r="AH22" s="128" t="s">
        <v>3453</v>
      </c>
      <c r="AI22" s="128" t="s">
        <v>3451</v>
      </c>
      <c r="AJ22" s="128" t="s">
        <v>3457</v>
      </c>
      <c r="AK22" s="128" t="s">
        <v>3454</v>
      </c>
      <c r="AL22" s="128" t="s">
        <v>3455</v>
      </c>
      <c r="AM22" s="128" t="s">
        <v>3452</v>
      </c>
      <c r="AN22" s="128" t="s">
        <v>3460</v>
      </c>
      <c r="AO22" s="128" t="s">
        <v>3456</v>
      </c>
      <c r="AP22" s="128" t="s">
        <v>3458</v>
      </c>
      <c r="AQ22" s="128" t="s">
        <v>3459</v>
      </c>
    </row>
    <row r="23" spans="1:43" s="16" customFormat="1" ht="27.75">
      <c r="A23" s="43">
        <v>22</v>
      </c>
      <c r="B23" s="37" t="s">
        <v>988</v>
      </c>
      <c r="C23" s="37" t="s">
        <v>3388</v>
      </c>
      <c r="D23" s="38" t="s">
        <v>989</v>
      </c>
      <c r="E23" s="38">
        <v>9</v>
      </c>
      <c r="F23" s="48">
        <v>14.74</v>
      </c>
      <c r="G23" s="46">
        <v>30</v>
      </c>
      <c r="H23" s="46" t="s">
        <v>3372</v>
      </c>
      <c r="I23" s="48">
        <v>15.53</v>
      </c>
      <c r="J23" s="46">
        <v>30</v>
      </c>
      <c r="K23" s="46" t="s">
        <v>3372</v>
      </c>
      <c r="L23" s="84">
        <f t="shared" si="0"/>
        <v>15.135</v>
      </c>
      <c r="M23" s="38">
        <f t="shared" si="1"/>
        <v>60</v>
      </c>
      <c r="N23" s="38">
        <f t="shared" si="2"/>
        <v>0</v>
      </c>
      <c r="O23" s="38">
        <f t="shared" si="3"/>
        <v>0</v>
      </c>
      <c r="P23" s="48">
        <v>14.02</v>
      </c>
      <c r="Q23" s="46">
        <v>30</v>
      </c>
      <c r="R23" s="46" t="s">
        <v>3372</v>
      </c>
      <c r="S23" s="48">
        <v>16.84</v>
      </c>
      <c r="T23" s="46">
        <v>30</v>
      </c>
      <c r="U23" s="46" t="s">
        <v>3372</v>
      </c>
      <c r="V23" s="48">
        <f t="shared" si="4"/>
        <v>15.43</v>
      </c>
      <c r="W23" s="46">
        <f t="shared" si="5"/>
        <v>60</v>
      </c>
      <c r="X23" s="46">
        <f t="shared" si="6"/>
        <v>0</v>
      </c>
      <c r="Y23" s="46">
        <f t="shared" si="7"/>
        <v>0</v>
      </c>
      <c r="Z23" s="46">
        <f t="shared" si="8"/>
        <v>0</v>
      </c>
      <c r="AA23" s="46">
        <f t="shared" si="9"/>
        <v>0</v>
      </c>
      <c r="AB23" s="46">
        <f t="shared" si="10"/>
        <v>0</v>
      </c>
      <c r="AC23" s="48">
        <f t="shared" si="11"/>
        <v>1</v>
      </c>
      <c r="AD23" s="48">
        <f t="shared" si="12"/>
        <v>15.282499999999999</v>
      </c>
      <c r="AE23" s="48">
        <f t="shared" si="13"/>
        <v>15.282499999999999</v>
      </c>
      <c r="AF23" s="46">
        <f t="shared" si="14"/>
        <v>120</v>
      </c>
      <c r="AG23" s="47"/>
      <c r="AH23" s="128" t="s">
        <v>3453</v>
      </c>
      <c r="AI23" s="128" t="s">
        <v>3451</v>
      </c>
      <c r="AJ23" s="128" t="s">
        <v>3452</v>
      </c>
      <c r="AK23" s="128" t="s">
        <v>3454</v>
      </c>
      <c r="AL23" s="128" t="s">
        <v>3456</v>
      </c>
      <c r="AM23" s="128" t="s">
        <v>3455</v>
      </c>
      <c r="AN23" s="128" t="s">
        <v>3457</v>
      </c>
      <c r="AO23" s="128" t="s">
        <v>3460</v>
      </c>
      <c r="AP23" s="128" t="s">
        <v>3458</v>
      </c>
      <c r="AQ23" s="128" t="s">
        <v>3459</v>
      </c>
    </row>
    <row r="24" spans="1:43" s="16" customFormat="1" ht="27.75">
      <c r="A24" s="43">
        <v>23</v>
      </c>
      <c r="B24" s="37" t="s">
        <v>2198</v>
      </c>
      <c r="C24" s="37" t="s">
        <v>1255</v>
      </c>
      <c r="D24" s="38" t="s">
        <v>2199</v>
      </c>
      <c r="E24" s="38">
        <v>22</v>
      </c>
      <c r="F24" s="48">
        <v>15.33</v>
      </c>
      <c r="G24" s="46">
        <v>30</v>
      </c>
      <c r="H24" s="46" t="s">
        <v>3372</v>
      </c>
      <c r="I24" s="48">
        <v>15.04</v>
      </c>
      <c r="J24" s="46">
        <v>30</v>
      </c>
      <c r="K24" s="46" t="s">
        <v>3372</v>
      </c>
      <c r="L24" s="84">
        <f t="shared" si="0"/>
        <v>15.184999999999999</v>
      </c>
      <c r="M24" s="38">
        <f t="shared" si="1"/>
        <v>60</v>
      </c>
      <c r="N24" s="38">
        <f t="shared" si="2"/>
        <v>0</v>
      </c>
      <c r="O24" s="38">
        <f t="shared" si="3"/>
        <v>0</v>
      </c>
      <c r="P24" s="48">
        <v>15.74</v>
      </c>
      <c r="Q24" s="46">
        <v>30</v>
      </c>
      <c r="R24" s="46" t="s">
        <v>3372</v>
      </c>
      <c r="S24" s="48">
        <v>14.86</v>
      </c>
      <c r="T24" s="46">
        <v>30</v>
      </c>
      <c r="U24" s="46" t="s">
        <v>3372</v>
      </c>
      <c r="V24" s="48">
        <f t="shared" si="4"/>
        <v>15.3</v>
      </c>
      <c r="W24" s="46">
        <f t="shared" si="5"/>
        <v>60</v>
      </c>
      <c r="X24" s="46">
        <f t="shared" si="6"/>
        <v>0</v>
      </c>
      <c r="Y24" s="46">
        <f t="shared" si="7"/>
        <v>0</v>
      </c>
      <c r="Z24" s="46">
        <f t="shared" si="8"/>
        <v>0</v>
      </c>
      <c r="AA24" s="46">
        <f t="shared" si="9"/>
        <v>0</v>
      </c>
      <c r="AB24" s="46">
        <f t="shared" si="10"/>
        <v>0</v>
      </c>
      <c r="AC24" s="48">
        <f t="shared" si="11"/>
        <v>1</v>
      </c>
      <c r="AD24" s="48">
        <f t="shared" si="12"/>
        <v>15.2425</v>
      </c>
      <c r="AE24" s="48">
        <f t="shared" si="13"/>
        <v>15.2425</v>
      </c>
      <c r="AF24" s="46">
        <f t="shared" si="14"/>
        <v>120</v>
      </c>
      <c r="AG24" s="47"/>
      <c r="AH24" s="128" t="s">
        <v>3453</v>
      </c>
      <c r="AI24" s="128" t="s">
        <v>3452</v>
      </c>
      <c r="AJ24" s="128" t="s">
        <v>3451</v>
      </c>
      <c r="AK24" s="128" t="s">
        <v>3454</v>
      </c>
      <c r="AL24" s="128" t="s">
        <v>3456</v>
      </c>
      <c r="AM24" s="128" t="s">
        <v>3455</v>
      </c>
      <c r="AN24" s="128" t="s">
        <v>3457</v>
      </c>
      <c r="AO24" s="128" t="s">
        <v>3460</v>
      </c>
      <c r="AP24" s="128" t="s">
        <v>3459</v>
      </c>
      <c r="AQ24" s="128" t="s">
        <v>3458</v>
      </c>
    </row>
    <row r="25" spans="1:43" s="16" customFormat="1" ht="27.75">
      <c r="A25" s="43">
        <v>24</v>
      </c>
      <c r="B25" s="52" t="s">
        <v>173</v>
      </c>
      <c r="C25" s="52" t="s">
        <v>174</v>
      </c>
      <c r="D25" s="50" t="s">
        <v>175</v>
      </c>
      <c r="E25" s="38">
        <v>1</v>
      </c>
      <c r="F25" s="48">
        <v>12.7</v>
      </c>
      <c r="G25" s="46">
        <v>30</v>
      </c>
      <c r="H25" s="46" t="s">
        <v>3372</v>
      </c>
      <c r="I25" s="48">
        <v>14.91</v>
      </c>
      <c r="J25" s="46">
        <v>30</v>
      </c>
      <c r="K25" s="46" t="s">
        <v>3372</v>
      </c>
      <c r="L25" s="84">
        <f t="shared" si="0"/>
        <v>13.805</v>
      </c>
      <c r="M25" s="38">
        <f t="shared" si="1"/>
        <v>60</v>
      </c>
      <c r="N25" s="38">
        <f t="shared" si="2"/>
        <v>0</v>
      </c>
      <c r="O25" s="38">
        <f t="shared" si="3"/>
        <v>0</v>
      </c>
      <c r="P25" s="48">
        <v>15.78</v>
      </c>
      <c r="Q25" s="46">
        <v>30</v>
      </c>
      <c r="R25" s="46" t="s">
        <v>3372</v>
      </c>
      <c r="S25" s="48">
        <v>17.54</v>
      </c>
      <c r="T25" s="46">
        <v>30</v>
      </c>
      <c r="U25" s="46" t="s">
        <v>3372</v>
      </c>
      <c r="V25" s="48">
        <f t="shared" si="4"/>
        <v>16.66</v>
      </c>
      <c r="W25" s="46">
        <f t="shared" si="5"/>
        <v>60</v>
      </c>
      <c r="X25" s="46">
        <f t="shared" si="6"/>
        <v>0</v>
      </c>
      <c r="Y25" s="46">
        <f t="shared" si="7"/>
        <v>0</v>
      </c>
      <c r="Z25" s="46">
        <f t="shared" si="8"/>
        <v>0</v>
      </c>
      <c r="AA25" s="46">
        <f t="shared" si="9"/>
        <v>0</v>
      </c>
      <c r="AB25" s="46">
        <f t="shared" si="10"/>
        <v>0</v>
      </c>
      <c r="AC25" s="48">
        <f t="shared" si="11"/>
        <v>1</v>
      </c>
      <c r="AD25" s="48">
        <f t="shared" si="12"/>
        <v>15.2325</v>
      </c>
      <c r="AE25" s="48">
        <f t="shared" si="13"/>
        <v>15.2325</v>
      </c>
      <c r="AF25" s="46">
        <f t="shared" si="14"/>
        <v>120</v>
      </c>
      <c r="AG25" s="47"/>
      <c r="AH25" s="128" t="s">
        <v>3453</v>
      </c>
      <c r="AI25" s="128" t="s">
        <v>3451</v>
      </c>
      <c r="AJ25" s="128" t="s">
        <v>3452</v>
      </c>
      <c r="AK25" s="128" t="s">
        <v>3454</v>
      </c>
      <c r="AL25" s="128" t="s">
        <v>3455</v>
      </c>
      <c r="AM25" s="128" t="s">
        <v>3460</v>
      </c>
      <c r="AN25" s="128" t="s">
        <v>3457</v>
      </c>
      <c r="AO25" s="128" t="s">
        <v>3459</v>
      </c>
      <c r="AP25" s="128" t="s">
        <v>3456</v>
      </c>
      <c r="AQ25" s="128" t="s">
        <v>3458</v>
      </c>
    </row>
    <row r="26" spans="1:43" s="16" customFormat="1" ht="27.75">
      <c r="A26" s="43">
        <v>25</v>
      </c>
      <c r="B26" s="37" t="s">
        <v>1704</v>
      </c>
      <c r="C26" s="37" t="s">
        <v>637</v>
      </c>
      <c r="D26" s="38" t="s">
        <v>1705</v>
      </c>
      <c r="E26" s="38">
        <v>17</v>
      </c>
      <c r="F26" s="48">
        <v>16.18</v>
      </c>
      <c r="G26" s="46">
        <v>30</v>
      </c>
      <c r="H26" s="46" t="s">
        <v>3372</v>
      </c>
      <c r="I26" s="48">
        <v>14.68</v>
      </c>
      <c r="J26" s="46">
        <v>30</v>
      </c>
      <c r="K26" s="46" t="s">
        <v>3372</v>
      </c>
      <c r="L26" s="84">
        <f t="shared" si="0"/>
        <v>15.43</v>
      </c>
      <c r="M26" s="38">
        <f t="shared" si="1"/>
        <v>60</v>
      </c>
      <c r="N26" s="38">
        <f t="shared" si="2"/>
        <v>0</v>
      </c>
      <c r="O26" s="38">
        <f t="shared" si="3"/>
        <v>0</v>
      </c>
      <c r="P26" s="48">
        <v>15.21</v>
      </c>
      <c r="Q26" s="46">
        <v>30</v>
      </c>
      <c r="R26" s="46" t="s">
        <v>3372</v>
      </c>
      <c r="S26" s="48">
        <v>14.83</v>
      </c>
      <c r="T26" s="46">
        <v>30</v>
      </c>
      <c r="U26" s="46" t="s">
        <v>3372</v>
      </c>
      <c r="V26" s="48">
        <f t="shared" si="4"/>
        <v>15.02</v>
      </c>
      <c r="W26" s="46">
        <f t="shared" si="5"/>
        <v>60</v>
      </c>
      <c r="X26" s="46">
        <f t="shared" si="6"/>
        <v>0</v>
      </c>
      <c r="Y26" s="46">
        <f t="shared" si="7"/>
        <v>0</v>
      </c>
      <c r="Z26" s="46">
        <f t="shared" si="8"/>
        <v>0</v>
      </c>
      <c r="AA26" s="46">
        <f t="shared" si="9"/>
        <v>0</v>
      </c>
      <c r="AB26" s="46">
        <f t="shared" si="10"/>
        <v>0</v>
      </c>
      <c r="AC26" s="48">
        <f t="shared" si="11"/>
        <v>1</v>
      </c>
      <c r="AD26" s="48">
        <f t="shared" si="12"/>
        <v>15.225</v>
      </c>
      <c r="AE26" s="48">
        <f t="shared" si="13"/>
        <v>15.225</v>
      </c>
      <c r="AF26" s="46">
        <f t="shared" si="14"/>
        <v>120</v>
      </c>
      <c r="AG26" s="47"/>
      <c r="AH26" s="128" t="s">
        <v>3453</v>
      </c>
      <c r="AI26" s="128" t="s">
        <v>3451</v>
      </c>
      <c r="AJ26" s="128" t="s">
        <v>3457</v>
      </c>
      <c r="AK26" s="128" t="s">
        <v>3455</v>
      </c>
      <c r="AL26" s="128" t="s">
        <v>3456</v>
      </c>
      <c r="AM26" s="128" t="s">
        <v>3452</v>
      </c>
      <c r="AN26" s="128" t="s">
        <v>3454</v>
      </c>
      <c r="AO26" s="128" t="s">
        <v>3459</v>
      </c>
      <c r="AP26" s="128" t="s">
        <v>3460</v>
      </c>
      <c r="AQ26" s="128" t="s">
        <v>3458</v>
      </c>
    </row>
    <row r="27" spans="1:43" s="16" customFormat="1" ht="27.75">
      <c r="A27" s="43">
        <v>26</v>
      </c>
      <c r="B27" s="37" t="s">
        <v>808</v>
      </c>
      <c r="C27" s="37" t="s">
        <v>2755</v>
      </c>
      <c r="D27" s="38" t="s">
        <v>2756</v>
      </c>
      <c r="E27" s="38">
        <v>28</v>
      </c>
      <c r="F27" s="48">
        <v>15.06</v>
      </c>
      <c r="G27" s="46">
        <v>30</v>
      </c>
      <c r="H27" s="46" t="s">
        <v>3372</v>
      </c>
      <c r="I27" s="48">
        <v>14.2</v>
      </c>
      <c r="J27" s="46">
        <v>30</v>
      </c>
      <c r="K27" s="46" t="s">
        <v>3372</v>
      </c>
      <c r="L27" s="84">
        <f t="shared" si="0"/>
        <v>14.629999999999999</v>
      </c>
      <c r="M27" s="38">
        <f t="shared" si="1"/>
        <v>60</v>
      </c>
      <c r="N27" s="38">
        <f t="shared" si="2"/>
        <v>0</v>
      </c>
      <c r="O27" s="38">
        <f t="shared" si="3"/>
        <v>0</v>
      </c>
      <c r="P27" s="48">
        <v>15.26</v>
      </c>
      <c r="Q27" s="46">
        <v>30</v>
      </c>
      <c r="R27" s="46" t="s">
        <v>3372</v>
      </c>
      <c r="S27" s="48">
        <v>16.16</v>
      </c>
      <c r="T27" s="46">
        <v>30</v>
      </c>
      <c r="U27" s="46" t="s">
        <v>3372</v>
      </c>
      <c r="V27" s="48">
        <f t="shared" si="4"/>
        <v>15.71</v>
      </c>
      <c r="W27" s="46">
        <f t="shared" si="5"/>
        <v>60</v>
      </c>
      <c r="X27" s="46">
        <f t="shared" si="6"/>
        <v>0</v>
      </c>
      <c r="Y27" s="46">
        <f t="shared" si="7"/>
        <v>0</v>
      </c>
      <c r="Z27" s="46">
        <f t="shared" si="8"/>
        <v>0</v>
      </c>
      <c r="AA27" s="46">
        <f t="shared" si="9"/>
        <v>0</v>
      </c>
      <c r="AB27" s="46">
        <f t="shared" si="10"/>
        <v>0</v>
      </c>
      <c r="AC27" s="48">
        <f t="shared" si="11"/>
        <v>1</v>
      </c>
      <c r="AD27" s="48">
        <f t="shared" si="12"/>
        <v>15.17</v>
      </c>
      <c r="AE27" s="48">
        <f t="shared" si="13"/>
        <v>15.17</v>
      </c>
      <c r="AF27" s="46">
        <f t="shared" si="14"/>
        <v>120</v>
      </c>
      <c r="AG27" s="47"/>
      <c r="AH27" s="128" t="s">
        <v>3453</v>
      </c>
      <c r="AI27" s="128" t="s">
        <v>3451</v>
      </c>
      <c r="AJ27" s="128" t="s">
        <v>3452</v>
      </c>
      <c r="AK27" s="128" t="s">
        <v>3456</v>
      </c>
      <c r="AL27" s="128" t="s">
        <v>3454</v>
      </c>
      <c r="AM27" s="128" t="s">
        <v>3455</v>
      </c>
      <c r="AN27" s="128" t="s">
        <v>3457</v>
      </c>
      <c r="AO27" s="128" t="s">
        <v>3460</v>
      </c>
      <c r="AP27" s="128" t="s">
        <v>3458</v>
      </c>
      <c r="AQ27" s="128" t="s">
        <v>3459</v>
      </c>
    </row>
    <row r="28" spans="1:43" s="16" customFormat="1" ht="27.75">
      <c r="A28" s="43">
        <v>27</v>
      </c>
      <c r="B28" s="37" t="s">
        <v>1825</v>
      </c>
      <c r="C28" s="37" t="s">
        <v>1826</v>
      </c>
      <c r="D28" s="38" t="s">
        <v>3447</v>
      </c>
      <c r="E28" s="38">
        <v>18</v>
      </c>
      <c r="F28" s="48">
        <v>12.77</v>
      </c>
      <c r="G28" s="46">
        <v>30</v>
      </c>
      <c r="H28" s="46" t="s">
        <v>3372</v>
      </c>
      <c r="I28" s="48">
        <v>14.43</v>
      </c>
      <c r="J28" s="46">
        <v>30</v>
      </c>
      <c r="K28" s="46" t="s">
        <v>3372</v>
      </c>
      <c r="L28" s="84">
        <f t="shared" si="0"/>
        <v>13.6</v>
      </c>
      <c r="M28" s="38">
        <f t="shared" si="1"/>
        <v>60</v>
      </c>
      <c r="N28" s="38">
        <f t="shared" si="2"/>
        <v>0</v>
      </c>
      <c r="O28" s="38">
        <f t="shared" si="3"/>
        <v>0</v>
      </c>
      <c r="P28" s="48">
        <v>16.100000000000001</v>
      </c>
      <c r="Q28" s="46">
        <v>30</v>
      </c>
      <c r="R28" s="46" t="s">
        <v>3372</v>
      </c>
      <c r="S28" s="48">
        <v>17.350000000000001</v>
      </c>
      <c r="T28" s="46">
        <v>30</v>
      </c>
      <c r="U28" s="46" t="s">
        <v>3372</v>
      </c>
      <c r="V28" s="48">
        <f t="shared" si="4"/>
        <v>16.725000000000001</v>
      </c>
      <c r="W28" s="46">
        <f t="shared" si="5"/>
        <v>60</v>
      </c>
      <c r="X28" s="46">
        <f t="shared" si="6"/>
        <v>0</v>
      </c>
      <c r="Y28" s="46">
        <f t="shared" si="7"/>
        <v>0</v>
      </c>
      <c r="Z28" s="46">
        <f t="shared" si="8"/>
        <v>0</v>
      </c>
      <c r="AA28" s="46">
        <f t="shared" si="9"/>
        <v>0</v>
      </c>
      <c r="AB28" s="46">
        <f t="shared" si="10"/>
        <v>0</v>
      </c>
      <c r="AC28" s="48">
        <f t="shared" si="11"/>
        <v>1</v>
      </c>
      <c r="AD28" s="48">
        <f t="shared" si="12"/>
        <v>15.162500000000001</v>
      </c>
      <c r="AE28" s="48">
        <f t="shared" si="13"/>
        <v>15.162500000000001</v>
      </c>
      <c r="AF28" s="46">
        <f t="shared" si="14"/>
        <v>120</v>
      </c>
      <c r="AG28" s="47"/>
      <c r="AH28" s="128" t="s">
        <v>3453</v>
      </c>
      <c r="AI28" s="128" t="s">
        <v>3455</v>
      </c>
      <c r="AJ28" s="128" t="s">
        <v>3452</v>
      </c>
      <c r="AK28" s="128" t="s">
        <v>3451</v>
      </c>
      <c r="AL28" s="128" t="s">
        <v>3454</v>
      </c>
      <c r="AM28" s="128" t="s">
        <v>3456</v>
      </c>
      <c r="AN28" s="128" t="s">
        <v>3459</v>
      </c>
      <c r="AO28" s="128" t="s">
        <v>3457</v>
      </c>
      <c r="AP28" s="128" t="s">
        <v>3460</v>
      </c>
      <c r="AQ28" s="128" t="s">
        <v>3458</v>
      </c>
    </row>
    <row r="29" spans="1:43" s="16" customFormat="1" ht="27.75">
      <c r="A29" s="43">
        <v>28</v>
      </c>
      <c r="B29" s="44" t="s">
        <v>412</v>
      </c>
      <c r="C29" s="44" t="s">
        <v>212</v>
      </c>
      <c r="D29" s="45" t="s">
        <v>2552</v>
      </c>
      <c r="E29" s="38">
        <v>26</v>
      </c>
      <c r="F29" s="48">
        <v>16.12</v>
      </c>
      <c r="G29" s="46">
        <v>30</v>
      </c>
      <c r="H29" s="46" t="s">
        <v>3372</v>
      </c>
      <c r="I29" s="48">
        <v>14.5</v>
      </c>
      <c r="J29" s="46">
        <v>30</v>
      </c>
      <c r="K29" s="46" t="s">
        <v>3372</v>
      </c>
      <c r="L29" s="84">
        <f t="shared" si="0"/>
        <v>15.31</v>
      </c>
      <c r="M29" s="38">
        <f t="shared" si="1"/>
        <v>60</v>
      </c>
      <c r="N29" s="38">
        <f t="shared" si="2"/>
        <v>0</v>
      </c>
      <c r="O29" s="38">
        <f t="shared" si="3"/>
        <v>0</v>
      </c>
      <c r="P29" s="48">
        <v>13.33</v>
      </c>
      <c r="Q29" s="46">
        <v>30</v>
      </c>
      <c r="R29" s="46" t="s">
        <v>3372</v>
      </c>
      <c r="S29" s="48">
        <v>16.68</v>
      </c>
      <c r="T29" s="46">
        <v>30</v>
      </c>
      <c r="U29" s="46" t="s">
        <v>3372</v>
      </c>
      <c r="V29" s="48">
        <f t="shared" si="4"/>
        <v>15.004999999999999</v>
      </c>
      <c r="W29" s="46">
        <f t="shared" si="5"/>
        <v>60</v>
      </c>
      <c r="X29" s="46">
        <f t="shared" si="6"/>
        <v>0</v>
      </c>
      <c r="Y29" s="46">
        <f t="shared" si="7"/>
        <v>0</v>
      </c>
      <c r="Z29" s="46">
        <f t="shared" si="8"/>
        <v>0</v>
      </c>
      <c r="AA29" s="46">
        <f t="shared" si="9"/>
        <v>0</v>
      </c>
      <c r="AB29" s="46">
        <f t="shared" si="10"/>
        <v>0</v>
      </c>
      <c r="AC29" s="48">
        <f t="shared" si="11"/>
        <v>1</v>
      </c>
      <c r="AD29" s="48">
        <f t="shared" si="12"/>
        <v>15.157499999999999</v>
      </c>
      <c r="AE29" s="48">
        <f t="shared" si="13"/>
        <v>15.157499999999999</v>
      </c>
      <c r="AF29" s="46">
        <f t="shared" si="14"/>
        <v>120</v>
      </c>
      <c r="AG29" s="47"/>
      <c r="AH29" s="128" t="s">
        <v>3451</v>
      </c>
      <c r="AI29" s="128" t="s">
        <v>3452</v>
      </c>
      <c r="AJ29" s="128" t="s">
        <v>3454</v>
      </c>
      <c r="AK29" s="128" t="s">
        <v>3455</v>
      </c>
      <c r="AL29" s="128" t="s">
        <v>3456</v>
      </c>
      <c r="AM29" s="128" t="s">
        <v>3460</v>
      </c>
      <c r="AN29" s="128" t="s">
        <v>3453</v>
      </c>
      <c r="AO29" s="128" t="s">
        <v>3457</v>
      </c>
      <c r="AP29" s="128" t="s">
        <v>3459</v>
      </c>
      <c r="AQ29" s="128" t="s">
        <v>3458</v>
      </c>
    </row>
    <row r="30" spans="1:43" s="16" customFormat="1" ht="27.75">
      <c r="A30" s="43">
        <v>29</v>
      </c>
      <c r="B30" s="37" t="s">
        <v>2072</v>
      </c>
      <c r="C30" s="37" t="s">
        <v>1602</v>
      </c>
      <c r="D30" s="38" t="s">
        <v>2073</v>
      </c>
      <c r="E30" s="38">
        <v>20</v>
      </c>
      <c r="F30" s="48">
        <v>15.05</v>
      </c>
      <c r="G30" s="46">
        <v>30</v>
      </c>
      <c r="H30" s="46" t="s">
        <v>3372</v>
      </c>
      <c r="I30" s="48">
        <v>15.76</v>
      </c>
      <c r="J30" s="46">
        <v>30</v>
      </c>
      <c r="K30" s="46" t="s">
        <v>3372</v>
      </c>
      <c r="L30" s="84">
        <f t="shared" si="0"/>
        <v>15.405000000000001</v>
      </c>
      <c r="M30" s="38">
        <f t="shared" si="1"/>
        <v>60</v>
      </c>
      <c r="N30" s="38">
        <f t="shared" si="2"/>
        <v>0</v>
      </c>
      <c r="O30" s="38">
        <f t="shared" si="3"/>
        <v>0</v>
      </c>
      <c r="P30" s="48">
        <v>13.96</v>
      </c>
      <c r="Q30" s="46">
        <v>30</v>
      </c>
      <c r="R30" s="46" t="s">
        <v>3372</v>
      </c>
      <c r="S30" s="48">
        <v>15.77</v>
      </c>
      <c r="T30" s="46">
        <v>30</v>
      </c>
      <c r="U30" s="46" t="s">
        <v>3372</v>
      </c>
      <c r="V30" s="48">
        <f t="shared" si="4"/>
        <v>14.865</v>
      </c>
      <c r="W30" s="46">
        <f t="shared" si="5"/>
        <v>60</v>
      </c>
      <c r="X30" s="46">
        <f t="shared" si="6"/>
        <v>0</v>
      </c>
      <c r="Y30" s="46">
        <f t="shared" si="7"/>
        <v>0</v>
      </c>
      <c r="Z30" s="46">
        <f t="shared" si="8"/>
        <v>0</v>
      </c>
      <c r="AA30" s="46">
        <f t="shared" si="9"/>
        <v>0</v>
      </c>
      <c r="AB30" s="46">
        <f t="shared" si="10"/>
        <v>0</v>
      </c>
      <c r="AC30" s="48">
        <f t="shared" si="11"/>
        <v>1</v>
      </c>
      <c r="AD30" s="48">
        <f t="shared" si="12"/>
        <v>15.135000000000002</v>
      </c>
      <c r="AE30" s="48">
        <f t="shared" si="13"/>
        <v>15.135000000000002</v>
      </c>
      <c r="AF30" s="46">
        <f t="shared" si="14"/>
        <v>120</v>
      </c>
      <c r="AG30" s="47"/>
      <c r="AH30" s="128" t="s">
        <v>3453</v>
      </c>
      <c r="AI30" s="128" t="s">
        <v>3455</v>
      </c>
      <c r="AJ30" s="128" t="s">
        <v>3451</v>
      </c>
      <c r="AK30" s="128" t="s">
        <v>3452</v>
      </c>
      <c r="AL30" s="128" t="s">
        <v>3456</v>
      </c>
      <c r="AM30" s="128" t="s">
        <v>3454</v>
      </c>
      <c r="AN30" s="128" t="s">
        <v>3457</v>
      </c>
      <c r="AO30" s="128" t="s">
        <v>3460</v>
      </c>
      <c r="AP30" s="128" t="s">
        <v>3458</v>
      </c>
      <c r="AQ30" s="128" t="s">
        <v>3459</v>
      </c>
    </row>
    <row r="31" spans="1:43" s="16" customFormat="1" ht="27.75">
      <c r="A31" s="43">
        <v>30</v>
      </c>
      <c r="B31" s="37" t="s">
        <v>2521</v>
      </c>
      <c r="C31" s="37" t="s">
        <v>45</v>
      </c>
      <c r="D31" s="38" t="s">
        <v>2522</v>
      </c>
      <c r="E31" s="38">
        <v>25</v>
      </c>
      <c r="F31" s="48">
        <v>14.25</v>
      </c>
      <c r="G31" s="46">
        <v>30</v>
      </c>
      <c r="H31" s="46" t="s">
        <v>3372</v>
      </c>
      <c r="I31" s="48">
        <v>14.84</v>
      </c>
      <c r="J31" s="46">
        <v>30</v>
      </c>
      <c r="K31" s="46" t="s">
        <v>3372</v>
      </c>
      <c r="L31" s="84">
        <f t="shared" si="0"/>
        <v>14.545</v>
      </c>
      <c r="M31" s="38">
        <f t="shared" si="1"/>
        <v>60</v>
      </c>
      <c r="N31" s="38">
        <f t="shared" si="2"/>
        <v>0</v>
      </c>
      <c r="O31" s="38">
        <f t="shared" si="3"/>
        <v>0</v>
      </c>
      <c r="P31" s="48">
        <v>15.07</v>
      </c>
      <c r="Q31" s="46">
        <v>30</v>
      </c>
      <c r="R31" s="46" t="s">
        <v>3372</v>
      </c>
      <c r="S31" s="48">
        <v>16.170000000000002</v>
      </c>
      <c r="T31" s="46">
        <v>30</v>
      </c>
      <c r="U31" s="46" t="s">
        <v>3372</v>
      </c>
      <c r="V31" s="48">
        <f t="shared" si="4"/>
        <v>15.620000000000001</v>
      </c>
      <c r="W31" s="46">
        <f t="shared" si="5"/>
        <v>60</v>
      </c>
      <c r="X31" s="46">
        <f t="shared" si="6"/>
        <v>0</v>
      </c>
      <c r="Y31" s="46">
        <f t="shared" si="7"/>
        <v>0</v>
      </c>
      <c r="Z31" s="46">
        <f t="shared" si="8"/>
        <v>0</v>
      </c>
      <c r="AA31" s="46">
        <f t="shared" si="9"/>
        <v>0</v>
      </c>
      <c r="AB31" s="46">
        <f t="shared" si="10"/>
        <v>0</v>
      </c>
      <c r="AC31" s="48">
        <f t="shared" si="11"/>
        <v>1</v>
      </c>
      <c r="AD31" s="48">
        <f t="shared" si="12"/>
        <v>15.0825</v>
      </c>
      <c r="AE31" s="48">
        <f t="shared" si="13"/>
        <v>15.0825</v>
      </c>
      <c r="AF31" s="46">
        <f t="shared" si="14"/>
        <v>120</v>
      </c>
      <c r="AG31" s="47"/>
      <c r="AH31" s="128" t="s">
        <v>3453</v>
      </c>
      <c r="AI31" s="128" t="s">
        <v>3451</v>
      </c>
      <c r="AJ31" s="128" t="s">
        <v>3455</v>
      </c>
      <c r="AK31" s="128" t="s">
        <v>3456</v>
      </c>
      <c r="AL31" s="128" t="s">
        <v>3454</v>
      </c>
      <c r="AM31" s="128" t="s">
        <v>3452</v>
      </c>
      <c r="AN31" s="128" t="s">
        <v>3457</v>
      </c>
      <c r="AO31" s="128" t="s">
        <v>3460</v>
      </c>
      <c r="AP31" s="128" t="s">
        <v>3458</v>
      </c>
      <c r="AQ31" s="128" t="s">
        <v>3459</v>
      </c>
    </row>
    <row r="32" spans="1:43" s="16" customFormat="1" ht="27.75">
      <c r="A32" s="43">
        <v>31</v>
      </c>
      <c r="B32" s="37" t="s">
        <v>972</v>
      </c>
      <c r="C32" s="37" t="s">
        <v>540</v>
      </c>
      <c r="D32" s="38" t="s">
        <v>973</v>
      </c>
      <c r="E32" s="38">
        <v>9</v>
      </c>
      <c r="F32" s="48">
        <v>13.82</v>
      </c>
      <c r="G32" s="46">
        <v>30</v>
      </c>
      <c r="H32" s="46" t="s">
        <v>3372</v>
      </c>
      <c r="I32" s="48">
        <v>14.75</v>
      </c>
      <c r="J32" s="46">
        <v>30</v>
      </c>
      <c r="K32" s="46" t="s">
        <v>3372</v>
      </c>
      <c r="L32" s="84">
        <f t="shared" si="0"/>
        <v>14.285</v>
      </c>
      <c r="M32" s="38">
        <f t="shared" si="1"/>
        <v>60</v>
      </c>
      <c r="N32" s="38">
        <f t="shared" si="2"/>
        <v>0</v>
      </c>
      <c r="O32" s="38">
        <f t="shared" si="3"/>
        <v>0</v>
      </c>
      <c r="P32" s="48">
        <v>15.41</v>
      </c>
      <c r="Q32" s="46">
        <v>30</v>
      </c>
      <c r="R32" s="46" t="s">
        <v>3372</v>
      </c>
      <c r="S32" s="48">
        <v>16.309999999999999</v>
      </c>
      <c r="T32" s="46">
        <v>30</v>
      </c>
      <c r="U32" s="46" t="s">
        <v>3372</v>
      </c>
      <c r="V32" s="48">
        <f t="shared" si="4"/>
        <v>15.86</v>
      </c>
      <c r="W32" s="46">
        <f t="shared" si="5"/>
        <v>60</v>
      </c>
      <c r="X32" s="46">
        <f t="shared" si="6"/>
        <v>0</v>
      </c>
      <c r="Y32" s="46">
        <f t="shared" si="7"/>
        <v>0</v>
      </c>
      <c r="Z32" s="46">
        <f t="shared" si="8"/>
        <v>0</v>
      </c>
      <c r="AA32" s="46">
        <f t="shared" si="9"/>
        <v>0</v>
      </c>
      <c r="AB32" s="46">
        <f t="shared" si="10"/>
        <v>0</v>
      </c>
      <c r="AC32" s="48">
        <f t="shared" si="11"/>
        <v>1</v>
      </c>
      <c r="AD32" s="48">
        <f t="shared" si="12"/>
        <v>15.0725</v>
      </c>
      <c r="AE32" s="48">
        <f t="shared" si="13"/>
        <v>15.0725</v>
      </c>
      <c r="AF32" s="46">
        <f t="shared" si="14"/>
        <v>120</v>
      </c>
      <c r="AG32" s="47"/>
      <c r="AH32" s="128" t="s">
        <v>3453</v>
      </c>
      <c r="AI32" s="128" t="s">
        <v>3451</v>
      </c>
      <c r="AJ32" s="128" t="s">
        <v>3452</v>
      </c>
      <c r="AK32" s="128" t="s">
        <v>3454</v>
      </c>
      <c r="AL32" s="128" t="s">
        <v>3455</v>
      </c>
      <c r="AM32" s="128" t="s">
        <v>3460</v>
      </c>
      <c r="AN32" s="128" t="s">
        <v>3459</v>
      </c>
      <c r="AO32" s="128" t="s">
        <v>3456</v>
      </c>
      <c r="AP32" s="128" t="s">
        <v>3457</v>
      </c>
      <c r="AQ32" s="128" t="s">
        <v>3458</v>
      </c>
    </row>
    <row r="33" spans="1:43" s="16" customFormat="1" ht="27.75">
      <c r="A33" s="43">
        <v>32</v>
      </c>
      <c r="B33" s="47" t="s">
        <v>88</v>
      </c>
      <c r="C33" s="47" t="s">
        <v>89</v>
      </c>
      <c r="D33" s="46" t="s">
        <v>90</v>
      </c>
      <c r="E33" s="38">
        <v>1</v>
      </c>
      <c r="F33" s="48">
        <v>15.48</v>
      </c>
      <c r="G33" s="46">
        <v>30</v>
      </c>
      <c r="H33" s="46" t="s">
        <v>3372</v>
      </c>
      <c r="I33" s="48">
        <v>15.34</v>
      </c>
      <c r="J33" s="46">
        <v>30</v>
      </c>
      <c r="K33" s="46" t="s">
        <v>3372</v>
      </c>
      <c r="L33" s="84">
        <f t="shared" si="0"/>
        <v>15.41</v>
      </c>
      <c r="M33" s="38">
        <f t="shared" si="1"/>
        <v>60</v>
      </c>
      <c r="N33" s="38">
        <f t="shared" si="2"/>
        <v>0</v>
      </c>
      <c r="O33" s="38">
        <f t="shared" si="3"/>
        <v>0</v>
      </c>
      <c r="P33" s="48">
        <v>12.96</v>
      </c>
      <c r="Q33" s="46">
        <v>30</v>
      </c>
      <c r="R33" s="46" t="s">
        <v>3372</v>
      </c>
      <c r="S33" s="48">
        <v>16.489999999999998</v>
      </c>
      <c r="T33" s="46">
        <v>30</v>
      </c>
      <c r="U33" s="46" t="s">
        <v>3372</v>
      </c>
      <c r="V33" s="48">
        <f t="shared" si="4"/>
        <v>14.725</v>
      </c>
      <c r="W33" s="46">
        <f t="shared" si="5"/>
        <v>60</v>
      </c>
      <c r="X33" s="46">
        <f t="shared" si="6"/>
        <v>0</v>
      </c>
      <c r="Y33" s="46">
        <f t="shared" si="7"/>
        <v>0</v>
      </c>
      <c r="Z33" s="46">
        <f t="shared" si="8"/>
        <v>0</v>
      </c>
      <c r="AA33" s="46">
        <f t="shared" si="9"/>
        <v>0</v>
      </c>
      <c r="AB33" s="46">
        <f t="shared" si="10"/>
        <v>0</v>
      </c>
      <c r="AC33" s="48">
        <f t="shared" si="11"/>
        <v>1</v>
      </c>
      <c r="AD33" s="48">
        <f t="shared" si="12"/>
        <v>15.067499999999999</v>
      </c>
      <c r="AE33" s="48">
        <f t="shared" si="13"/>
        <v>15.067499999999999</v>
      </c>
      <c r="AF33" s="46">
        <f t="shared" si="14"/>
        <v>120</v>
      </c>
      <c r="AG33" s="47"/>
      <c r="AH33" s="128" t="s">
        <v>3452</v>
      </c>
      <c r="AI33" s="128" t="s">
        <v>3454</v>
      </c>
      <c r="AJ33" s="128" t="s">
        <v>3455</v>
      </c>
      <c r="AK33" s="128" t="s">
        <v>3453</v>
      </c>
      <c r="AL33" s="128" t="s">
        <v>3451</v>
      </c>
      <c r="AM33" s="128" t="s">
        <v>3456</v>
      </c>
      <c r="AN33" s="128" t="s">
        <v>3459</v>
      </c>
      <c r="AO33" s="128" t="s">
        <v>3460</v>
      </c>
      <c r="AP33" s="128" t="s">
        <v>3457</v>
      </c>
      <c r="AQ33" s="128" t="s">
        <v>3458</v>
      </c>
    </row>
    <row r="34" spans="1:43" s="16" customFormat="1" ht="27.75">
      <c r="A34" s="43">
        <v>33</v>
      </c>
      <c r="B34" s="37" t="s">
        <v>2553</v>
      </c>
      <c r="C34" s="37" t="s">
        <v>618</v>
      </c>
      <c r="D34" s="38" t="s">
        <v>2554</v>
      </c>
      <c r="E34" s="38">
        <v>26</v>
      </c>
      <c r="F34" s="48">
        <v>15.72</v>
      </c>
      <c r="G34" s="46">
        <v>30</v>
      </c>
      <c r="H34" s="46" t="s">
        <v>3373</v>
      </c>
      <c r="I34" s="48">
        <v>15.56</v>
      </c>
      <c r="J34" s="46">
        <v>30</v>
      </c>
      <c r="K34" s="46" t="s">
        <v>3372</v>
      </c>
      <c r="L34" s="84">
        <f t="shared" si="0"/>
        <v>15.64</v>
      </c>
      <c r="M34" s="38">
        <f t="shared" si="1"/>
        <v>60</v>
      </c>
      <c r="N34" s="38">
        <f t="shared" si="2"/>
        <v>1</v>
      </c>
      <c r="O34" s="38">
        <f t="shared" si="3"/>
        <v>0</v>
      </c>
      <c r="P34" s="48">
        <v>14.19</v>
      </c>
      <c r="Q34" s="46">
        <v>30</v>
      </c>
      <c r="R34" s="46" t="s">
        <v>3372</v>
      </c>
      <c r="S34" s="48">
        <v>15.3</v>
      </c>
      <c r="T34" s="46">
        <v>30</v>
      </c>
      <c r="U34" s="46" t="s">
        <v>3372</v>
      </c>
      <c r="V34" s="48">
        <f t="shared" ref="V34:V65" si="15">(P34+S34)/2</f>
        <v>14.745000000000001</v>
      </c>
      <c r="W34" s="46">
        <f t="shared" ref="W34:W65" si="16">IF(V34&gt;=10,60,Q34+T34)</f>
        <v>60</v>
      </c>
      <c r="X34" s="46">
        <f t="shared" ref="X34:X65" si="17">IF(R34="ACC",0,1)+IF(U34="ACC",0,1)</f>
        <v>0</v>
      </c>
      <c r="Y34" s="46">
        <f t="shared" ref="Y34:Y65" si="18">IF(P34&lt;10,1,(IF(S34&lt;10,1,0)))</f>
        <v>0</v>
      </c>
      <c r="Z34" s="46">
        <f t="shared" si="8"/>
        <v>1</v>
      </c>
      <c r="AA34" s="46">
        <f t="shared" si="9"/>
        <v>0</v>
      </c>
      <c r="AB34" s="46">
        <f t="shared" si="10"/>
        <v>1</v>
      </c>
      <c r="AC34" s="48">
        <f t="shared" si="11"/>
        <v>0.99</v>
      </c>
      <c r="AD34" s="48">
        <f t="shared" si="12"/>
        <v>15.192500000000001</v>
      </c>
      <c r="AE34" s="48">
        <f t="shared" si="13"/>
        <v>15.040575</v>
      </c>
      <c r="AF34" s="46">
        <f t="shared" si="14"/>
        <v>120</v>
      </c>
      <c r="AG34" s="47"/>
      <c r="AH34" s="128" t="s">
        <v>3453</v>
      </c>
      <c r="AI34" s="128" t="s">
        <v>3451</v>
      </c>
      <c r="AJ34" s="128" t="s">
        <v>3456</v>
      </c>
      <c r="AK34" s="128" t="s">
        <v>3452</v>
      </c>
      <c r="AL34" s="128" t="s">
        <v>3457</v>
      </c>
      <c r="AM34" s="128" t="s">
        <v>3454</v>
      </c>
      <c r="AN34" s="128" t="s">
        <v>3460</v>
      </c>
      <c r="AO34" s="128" t="s">
        <v>3455</v>
      </c>
      <c r="AP34" s="128" t="s">
        <v>3459</v>
      </c>
      <c r="AQ34" s="128" t="s">
        <v>3458</v>
      </c>
    </row>
    <row r="35" spans="1:43" s="16" customFormat="1" ht="27.75">
      <c r="A35" s="43">
        <v>34</v>
      </c>
      <c r="B35" s="37" t="s">
        <v>1280</v>
      </c>
      <c r="C35" s="37" t="s">
        <v>1281</v>
      </c>
      <c r="D35" s="38" t="s">
        <v>1282</v>
      </c>
      <c r="E35" s="38">
        <v>12</v>
      </c>
      <c r="F35" s="48">
        <v>13.87</v>
      </c>
      <c r="G35" s="46">
        <v>30</v>
      </c>
      <c r="H35" s="46" t="s">
        <v>3372</v>
      </c>
      <c r="I35" s="48">
        <v>13.34</v>
      </c>
      <c r="J35" s="46">
        <v>30</v>
      </c>
      <c r="K35" s="46" t="s">
        <v>3372</v>
      </c>
      <c r="L35" s="84">
        <f t="shared" si="0"/>
        <v>13.605</v>
      </c>
      <c r="M35" s="38">
        <f t="shared" si="1"/>
        <v>60</v>
      </c>
      <c r="N35" s="38">
        <f t="shared" si="2"/>
        <v>0</v>
      </c>
      <c r="O35" s="38">
        <f t="shared" si="3"/>
        <v>0</v>
      </c>
      <c r="P35" s="48">
        <v>15.37</v>
      </c>
      <c r="Q35" s="46">
        <v>30</v>
      </c>
      <c r="R35" s="46" t="s">
        <v>3372</v>
      </c>
      <c r="S35" s="48">
        <v>17.420000000000002</v>
      </c>
      <c r="T35" s="46">
        <v>30</v>
      </c>
      <c r="U35" s="46" t="s">
        <v>3372</v>
      </c>
      <c r="V35" s="48">
        <f t="shared" si="15"/>
        <v>16.395</v>
      </c>
      <c r="W35" s="46">
        <f t="shared" si="16"/>
        <v>60</v>
      </c>
      <c r="X35" s="46">
        <f t="shared" si="17"/>
        <v>0</v>
      </c>
      <c r="Y35" s="46">
        <f t="shared" si="18"/>
        <v>0</v>
      </c>
      <c r="Z35" s="46">
        <f t="shared" si="8"/>
        <v>0</v>
      </c>
      <c r="AA35" s="46">
        <f t="shared" si="9"/>
        <v>0</v>
      </c>
      <c r="AB35" s="46">
        <f t="shared" si="10"/>
        <v>0</v>
      </c>
      <c r="AC35" s="48">
        <f t="shared" si="11"/>
        <v>1</v>
      </c>
      <c r="AD35" s="48">
        <f t="shared" si="12"/>
        <v>15</v>
      </c>
      <c r="AE35" s="48">
        <f t="shared" si="13"/>
        <v>15</v>
      </c>
      <c r="AF35" s="46">
        <f t="shared" si="14"/>
        <v>120</v>
      </c>
      <c r="AG35" s="47"/>
      <c r="AH35" s="128" t="s">
        <v>3453</v>
      </c>
      <c r="AI35" s="128" t="s">
        <v>3451</v>
      </c>
      <c r="AJ35" s="128" t="s">
        <v>3452</v>
      </c>
      <c r="AK35" s="128" t="s">
        <v>3454</v>
      </c>
      <c r="AL35" s="128" t="s">
        <v>3457</v>
      </c>
      <c r="AM35" s="128" t="s">
        <v>3456</v>
      </c>
      <c r="AN35" s="128" t="s">
        <v>3455</v>
      </c>
      <c r="AO35" s="128" t="s">
        <v>3460</v>
      </c>
      <c r="AP35" s="128" t="s">
        <v>3459</v>
      </c>
      <c r="AQ35" s="128" t="s">
        <v>3458</v>
      </c>
    </row>
    <row r="36" spans="1:43" s="16" customFormat="1" ht="27.75">
      <c r="A36" s="43">
        <v>35</v>
      </c>
      <c r="B36" s="37" t="s">
        <v>2710</v>
      </c>
      <c r="C36" s="37" t="s">
        <v>769</v>
      </c>
      <c r="D36" s="38" t="s">
        <v>2763</v>
      </c>
      <c r="E36" s="38">
        <v>28</v>
      </c>
      <c r="F36" s="48">
        <v>15.02</v>
      </c>
      <c r="G36" s="46">
        <v>30</v>
      </c>
      <c r="H36" s="46" t="s">
        <v>3372</v>
      </c>
      <c r="I36" s="48">
        <v>13.79</v>
      </c>
      <c r="J36" s="46">
        <v>30</v>
      </c>
      <c r="K36" s="46" t="s">
        <v>3372</v>
      </c>
      <c r="L36" s="84">
        <f t="shared" si="0"/>
        <v>14.404999999999999</v>
      </c>
      <c r="M36" s="38">
        <f t="shared" si="1"/>
        <v>60</v>
      </c>
      <c r="N36" s="38">
        <f t="shared" si="2"/>
        <v>0</v>
      </c>
      <c r="O36" s="38">
        <f t="shared" si="3"/>
        <v>0</v>
      </c>
      <c r="P36" s="48">
        <v>15.03</v>
      </c>
      <c r="Q36" s="46">
        <v>30</v>
      </c>
      <c r="R36" s="46" t="s">
        <v>3372</v>
      </c>
      <c r="S36" s="48">
        <v>16.13</v>
      </c>
      <c r="T36" s="46">
        <v>30</v>
      </c>
      <c r="U36" s="46" t="s">
        <v>3372</v>
      </c>
      <c r="V36" s="48">
        <f t="shared" si="15"/>
        <v>15.579999999999998</v>
      </c>
      <c r="W36" s="46">
        <f t="shared" si="16"/>
        <v>60</v>
      </c>
      <c r="X36" s="46">
        <f t="shared" si="17"/>
        <v>0</v>
      </c>
      <c r="Y36" s="46">
        <f t="shared" si="18"/>
        <v>0</v>
      </c>
      <c r="Z36" s="46">
        <f t="shared" si="8"/>
        <v>0</v>
      </c>
      <c r="AA36" s="46">
        <f t="shared" si="9"/>
        <v>0</v>
      </c>
      <c r="AB36" s="46">
        <f t="shared" si="10"/>
        <v>0</v>
      </c>
      <c r="AC36" s="48">
        <f t="shared" si="11"/>
        <v>1</v>
      </c>
      <c r="AD36" s="48">
        <f t="shared" si="12"/>
        <v>14.9925</v>
      </c>
      <c r="AE36" s="48">
        <f t="shared" si="13"/>
        <v>14.9925</v>
      </c>
      <c r="AF36" s="46">
        <f t="shared" si="14"/>
        <v>120</v>
      </c>
      <c r="AG36" s="47"/>
      <c r="AH36" s="128" t="s">
        <v>3453</v>
      </c>
      <c r="AI36" s="128" t="s">
        <v>3451</v>
      </c>
      <c r="AJ36" s="128" t="s">
        <v>3456</v>
      </c>
      <c r="AK36" s="128" t="s">
        <v>3454</v>
      </c>
      <c r="AL36" s="128" t="s">
        <v>3452</v>
      </c>
      <c r="AM36" s="128" t="s">
        <v>3457</v>
      </c>
      <c r="AN36" s="128" t="s">
        <v>3455</v>
      </c>
      <c r="AO36" s="128" t="s">
        <v>3460</v>
      </c>
      <c r="AP36" s="128" t="s">
        <v>3459</v>
      </c>
      <c r="AQ36" s="128" t="s">
        <v>3458</v>
      </c>
    </row>
    <row r="37" spans="1:43" s="16" customFormat="1" ht="27.75">
      <c r="A37" s="43">
        <v>36</v>
      </c>
      <c r="B37" s="37" t="s">
        <v>1573</v>
      </c>
      <c r="C37" s="37" t="s">
        <v>1574</v>
      </c>
      <c r="D37" s="38" t="s">
        <v>1575</v>
      </c>
      <c r="E37" s="38">
        <v>15</v>
      </c>
      <c r="F37" s="48">
        <v>15.11</v>
      </c>
      <c r="G37" s="46">
        <v>30</v>
      </c>
      <c r="H37" s="46" t="s">
        <v>3372</v>
      </c>
      <c r="I37" s="48">
        <v>14.46</v>
      </c>
      <c r="J37" s="46">
        <v>30</v>
      </c>
      <c r="K37" s="46" t="s">
        <v>3372</v>
      </c>
      <c r="L37" s="84">
        <f t="shared" si="0"/>
        <v>14.785</v>
      </c>
      <c r="M37" s="38">
        <f t="shared" si="1"/>
        <v>60</v>
      </c>
      <c r="N37" s="38">
        <f t="shared" si="2"/>
        <v>0</v>
      </c>
      <c r="O37" s="38">
        <f t="shared" si="3"/>
        <v>0</v>
      </c>
      <c r="P37" s="48">
        <v>14.46</v>
      </c>
      <c r="Q37" s="46">
        <v>30</v>
      </c>
      <c r="R37" s="46" t="s">
        <v>3372</v>
      </c>
      <c r="S37" s="48">
        <v>15.66</v>
      </c>
      <c r="T37" s="46">
        <v>30</v>
      </c>
      <c r="U37" s="46" t="s">
        <v>3372</v>
      </c>
      <c r="V37" s="48">
        <f t="shared" si="15"/>
        <v>15.06</v>
      </c>
      <c r="W37" s="46">
        <f t="shared" si="16"/>
        <v>60</v>
      </c>
      <c r="X37" s="46">
        <f t="shared" si="17"/>
        <v>0</v>
      </c>
      <c r="Y37" s="46">
        <f t="shared" si="18"/>
        <v>0</v>
      </c>
      <c r="Z37" s="46">
        <f t="shared" si="8"/>
        <v>0</v>
      </c>
      <c r="AA37" s="46">
        <f t="shared" si="9"/>
        <v>0</v>
      </c>
      <c r="AB37" s="46">
        <f t="shared" si="10"/>
        <v>0</v>
      </c>
      <c r="AC37" s="48">
        <f t="shared" si="11"/>
        <v>1</v>
      </c>
      <c r="AD37" s="48">
        <f t="shared" si="12"/>
        <v>14.922499999999999</v>
      </c>
      <c r="AE37" s="48">
        <f t="shared" si="13"/>
        <v>14.922499999999999</v>
      </c>
      <c r="AF37" s="46">
        <f t="shared" si="14"/>
        <v>120</v>
      </c>
      <c r="AG37" s="47"/>
      <c r="AH37" s="128" t="s">
        <v>3453</v>
      </c>
      <c r="AI37" s="128" t="s">
        <v>3456</v>
      </c>
      <c r="AJ37" s="128" t="s">
        <v>3451</v>
      </c>
      <c r="AK37" s="128" t="s">
        <v>3455</v>
      </c>
      <c r="AL37" s="128" t="s">
        <v>3460</v>
      </c>
      <c r="AM37" s="128" t="s">
        <v>3454</v>
      </c>
      <c r="AN37" s="128" t="s">
        <v>3452</v>
      </c>
      <c r="AO37" s="128" t="s">
        <v>3459</v>
      </c>
      <c r="AP37" s="128" t="s">
        <v>3457</v>
      </c>
      <c r="AQ37" s="128" t="s">
        <v>3458</v>
      </c>
    </row>
    <row r="38" spans="1:43" s="16" customFormat="1" ht="27.75">
      <c r="A38" s="43">
        <v>37</v>
      </c>
      <c r="B38" s="37" t="s">
        <v>1277</v>
      </c>
      <c r="C38" s="37" t="s">
        <v>1278</v>
      </c>
      <c r="D38" s="38" t="s">
        <v>1279</v>
      </c>
      <c r="E38" s="38">
        <v>12</v>
      </c>
      <c r="F38" s="48">
        <v>14.41</v>
      </c>
      <c r="G38" s="46">
        <v>30</v>
      </c>
      <c r="H38" s="46" t="s">
        <v>3372</v>
      </c>
      <c r="I38" s="48">
        <v>13.44</v>
      </c>
      <c r="J38" s="46">
        <v>30</v>
      </c>
      <c r="K38" s="46" t="s">
        <v>3372</v>
      </c>
      <c r="L38" s="84">
        <f t="shared" si="0"/>
        <v>13.925000000000001</v>
      </c>
      <c r="M38" s="38">
        <f t="shared" si="1"/>
        <v>60</v>
      </c>
      <c r="N38" s="38">
        <f t="shared" si="2"/>
        <v>0</v>
      </c>
      <c r="O38" s="38">
        <f t="shared" si="3"/>
        <v>0</v>
      </c>
      <c r="P38" s="48">
        <v>15.23</v>
      </c>
      <c r="Q38" s="46">
        <v>30</v>
      </c>
      <c r="R38" s="46" t="s">
        <v>3372</v>
      </c>
      <c r="S38" s="48">
        <v>16.36</v>
      </c>
      <c r="T38" s="46">
        <v>30</v>
      </c>
      <c r="U38" s="46" t="s">
        <v>3372</v>
      </c>
      <c r="V38" s="48">
        <f t="shared" si="15"/>
        <v>15.795</v>
      </c>
      <c r="W38" s="46">
        <f t="shared" si="16"/>
        <v>60</v>
      </c>
      <c r="X38" s="46">
        <f t="shared" si="17"/>
        <v>0</v>
      </c>
      <c r="Y38" s="46">
        <f t="shared" si="18"/>
        <v>0</v>
      </c>
      <c r="Z38" s="46">
        <f t="shared" si="8"/>
        <v>0</v>
      </c>
      <c r="AA38" s="46">
        <f t="shared" si="9"/>
        <v>0</v>
      </c>
      <c r="AB38" s="46">
        <f t="shared" si="10"/>
        <v>0</v>
      </c>
      <c r="AC38" s="48">
        <f t="shared" si="11"/>
        <v>1</v>
      </c>
      <c r="AD38" s="48">
        <f t="shared" si="12"/>
        <v>14.86</v>
      </c>
      <c r="AE38" s="48">
        <f t="shared" si="13"/>
        <v>14.86</v>
      </c>
      <c r="AF38" s="46">
        <f t="shared" si="14"/>
        <v>120</v>
      </c>
      <c r="AG38" s="47"/>
      <c r="AH38" s="128" t="s">
        <v>3453</v>
      </c>
      <c r="AI38" s="128" t="s">
        <v>3455</v>
      </c>
      <c r="AJ38" s="128" t="s">
        <v>3456</v>
      </c>
      <c r="AK38" s="128" t="s">
        <v>3452</v>
      </c>
      <c r="AL38" s="128" t="s">
        <v>3454</v>
      </c>
      <c r="AM38" s="128" t="s">
        <v>3451</v>
      </c>
      <c r="AN38" s="128" t="s">
        <v>3457</v>
      </c>
      <c r="AO38" s="128" t="s">
        <v>3460</v>
      </c>
      <c r="AP38" s="128" t="s">
        <v>3459</v>
      </c>
      <c r="AQ38" s="128" t="s">
        <v>3458</v>
      </c>
    </row>
    <row r="39" spans="1:43" s="16" customFormat="1" ht="27.75">
      <c r="A39" s="43">
        <v>38</v>
      </c>
      <c r="B39" s="47" t="s">
        <v>44</v>
      </c>
      <c r="C39" s="47" t="s">
        <v>45</v>
      </c>
      <c r="D39" s="46" t="s">
        <v>46</v>
      </c>
      <c r="E39" s="160">
        <v>1</v>
      </c>
      <c r="F39" s="48">
        <v>14.3</v>
      </c>
      <c r="G39" s="46">
        <v>30</v>
      </c>
      <c r="H39" s="46" t="s">
        <v>3372</v>
      </c>
      <c r="I39" s="48">
        <v>13.53</v>
      </c>
      <c r="J39" s="46">
        <v>30</v>
      </c>
      <c r="K39" s="46" t="s">
        <v>3372</v>
      </c>
      <c r="L39" s="84">
        <f t="shared" si="0"/>
        <v>13.914999999999999</v>
      </c>
      <c r="M39" s="38">
        <f t="shared" si="1"/>
        <v>60</v>
      </c>
      <c r="N39" s="38">
        <f t="shared" si="2"/>
        <v>0</v>
      </c>
      <c r="O39" s="38">
        <f t="shared" si="3"/>
        <v>0</v>
      </c>
      <c r="P39" s="48">
        <v>14.11</v>
      </c>
      <c r="Q39" s="46">
        <v>30</v>
      </c>
      <c r="R39" s="46" t="s">
        <v>3372</v>
      </c>
      <c r="S39" s="48">
        <v>17.48</v>
      </c>
      <c r="T39" s="46">
        <v>30</v>
      </c>
      <c r="U39" s="46" t="s">
        <v>3372</v>
      </c>
      <c r="V39" s="48">
        <f t="shared" si="15"/>
        <v>15.795</v>
      </c>
      <c r="W39" s="46">
        <f t="shared" si="16"/>
        <v>60</v>
      </c>
      <c r="X39" s="46">
        <f t="shared" si="17"/>
        <v>0</v>
      </c>
      <c r="Y39" s="46">
        <f t="shared" si="18"/>
        <v>0</v>
      </c>
      <c r="Z39" s="46">
        <f t="shared" si="8"/>
        <v>0</v>
      </c>
      <c r="AA39" s="46">
        <f t="shared" si="9"/>
        <v>0</v>
      </c>
      <c r="AB39" s="46">
        <f t="shared" si="10"/>
        <v>0</v>
      </c>
      <c r="AC39" s="48">
        <f t="shared" si="11"/>
        <v>1</v>
      </c>
      <c r="AD39" s="48">
        <f t="shared" si="12"/>
        <v>14.855</v>
      </c>
      <c r="AE39" s="48">
        <f t="shared" si="13"/>
        <v>14.855</v>
      </c>
      <c r="AF39" s="46">
        <f t="shared" si="14"/>
        <v>120</v>
      </c>
      <c r="AG39" s="47"/>
      <c r="AH39" s="128" t="s">
        <v>3451</v>
      </c>
      <c r="AI39" s="128" t="s">
        <v>3452</v>
      </c>
      <c r="AJ39" s="128" t="s">
        <v>3453</v>
      </c>
      <c r="AK39" s="128" t="s">
        <v>3454</v>
      </c>
      <c r="AL39" s="128" t="s">
        <v>3455</v>
      </c>
      <c r="AM39" s="128" t="s">
        <v>3456</v>
      </c>
      <c r="AN39" s="128" t="s">
        <v>3457</v>
      </c>
      <c r="AO39" s="128" t="s">
        <v>3458</v>
      </c>
      <c r="AP39" s="128" t="s">
        <v>3459</v>
      </c>
      <c r="AQ39" s="128" t="s">
        <v>3460</v>
      </c>
    </row>
    <row r="40" spans="1:43" s="16" customFormat="1" ht="27.75">
      <c r="A40" s="43">
        <v>39</v>
      </c>
      <c r="B40" s="47" t="s">
        <v>70</v>
      </c>
      <c r="C40" s="47" t="s">
        <v>71</v>
      </c>
      <c r="D40" s="46" t="s">
        <v>72</v>
      </c>
      <c r="E40" s="38">
        <v>1</v>
      </c>
      <c r="F40" s="48">
        <v>13.11</v>
      </c>
      <c r="G40" s="46">
        <v>30</v>
      </c>
      <c r="H40" s="46" t="s">
        <v>3372</v>
      </c>
      <c r="I40" s="48">
        <v>15.71</v>
      </c>
      <c r="J40" s="46">
        <v>30</v>
      </c>
      <c r="K40" s="46" t="s">
        <v>3372</v>
      </c>
      <c r="L40" s="84">
        <f t="shared" si="0"/>
        <v>14.41</v>
      </c>
      <c r="M40" s="38">
        <f t="shared" si="1"/>
        <v>60</v>
      </c>
      <c r="N40" s="38">
        <f t="shared" si="2"/>
        <v>0</v>
      </c>
      <c r="O40" s="38">
        <f t="shared" si="3"/>
        <v>0</v>
      </c>
      <c r="P40" s="48">
        <v>14.64</v>
      </c>
      <c r="Q40" s="46">
        <v>30</v>
      </c>
      <c r="R40" s="46" t="s">
        <v>3372</v>
      </c>
      <c r="S40" s="48">
        <v>15.95</v>
      </c>
      <c r="T40" s="46">
        <v>30</v>
      </c>
      <c r="U40" s="46" t="s">
        <v>3372</v>
      </c>
      <c r="V40" s="48">
        <f t="shared" si="15"/>
        <v>15.295</v>
      </c>
      <c r="W40" s="46">
        <f t="shared" si="16"/>
        <v>60</v>
      </c>
      <c r="X40" s="46">
        <f t="shared" si="17"/>
        <v>0</v>
      </c>
      <c r="Y40" s="46">
        <f t="shared" si="18"/>
        <v>0</v>
      </c>
      <c r="Z40" s="46">
        <f t="shared" si="8"/>
        <v>0</v>
      </c>
      <c r="AA40" s="46">
        <f t="shared" si="9"/>
        <v>0</v>
      </c>
      <c r="AB40" s="46">
        <f t="shared" si="10"/>
        <v>0</v>
      </c>
      <c r="AC40" s="48">
        <f t="shared" si="11"/>
        <v>1</v>
      </c>
      <c r="AD40" s="48">
        <f t="shared" si="12"/>
        <v>14.852499999999999</v>
      </c>
      <c r="AE40" s="48">
        <f t="shared" si="13"/>
        <v>14.852499999999999</v>
      </c>
      <c r="AF40" s="46">
        <f t="shared" si="14"/>
        <v>120</v>
      </c>
      <c r="AG40" s="47"/>
      <c r="AH40" s="128" t="s">
        <v>3451</v>
      </c>
      <c r="AI40" s="128" t="s">
        <v>3453</v>
      </c>
      <c r="AJ40" s="128" t="s">
        <v>3455</v>
      </c>
      <c r="AK40" s="128" t="s">
        <v>3452</v>
      </c>
      <c r="AL40" s="128" t="s">
        <v>3454</v>
      </c>
      <c r="AM40" s="128" t="s">
        <v>3456</v>
      </c>
      <c r="AN40" s="128" t="s">
        <v>3460</v>
      </c>
      <c r="AO40" s="128" t="s">
        <v>3457</v>
      </c>
      <c r="AP40" s="128" t="s">
        <v>3459</v>
      </c>
      <c r="AQ40" s="128" t="s">
        <v>3458</v>
      </c>
    </row>
    <row r="41" spans="1:43" s="16" customFormat="1" ht="27.75">
      <c r="A41" s="43">
        <v>40</v>
      </c>
      <c r="B41" s="52" t="s">
        <v>156</v>
      </c>
      <c r="C41" s="52" t="s">
        <v>157</v>
      </c>
      <c r="D41" s="50" t="s">
        <v>158</v>
      </c>
      <c r="E41" s="38">
        <v>1</v>
      </c>
      <c r="F41" s="48">
        <v>14.02</v>
      </c>
      <c r="G41" s="46">
        <v>30</v>
      </c>
      <c r="H41" s="46" t="s">
        <v>3372</v>
      </c>
      <c r="I41" s="48">
        <v>14.72</v>
      </c>
      <c r="J41" s="46">
        <v>30</v>
      </c>
      <c r="K41" s="46" t="s">
        <v>3373</v>
      </c>
      <c r="L41" s="84">
        <f t="shared" si="0"/>
        <v>14.370000000000001</v>
      </c>
      <c r="M41" s="38">
        <f t="shared" si="1"/>
        <v>60</v>
      </c>
      <c r="N41" s="38">
        <f t="shared" si="2"/>
        <v>1</v>
      </c>
      <c r="O41" s="38">
        <f t="shared" si="3"/>
        <v>0</v>
      </c>
      <c r="P41" s="48">
        <v>15.14</v>
      </c>
      <c r="Q41" s="46">
        <v>30</v>
      </c>
      <c r="R41" s="46" t="s">
        <v>3372</v>
      </c>
      <c r="S41" s="48">
        <v>15.84</v>
      </c>
      <c r="T41" s="46">
        <v>30</v>
      </c>
      <c r="U41" s="46" t="s">
        <v>3372</v>
      </c>
      <c r="V41" s="48">
        <f t="shared" si="15"/>
        <v>15.49</v>
      </c>
      <c r="W41" s="46">
        <f t="shared" si="16"/>
        <v>60</v>
      </c>
      <c r="X41" s="46">
        <f t="shared" si="17"/>
        <v>0</v>
      </c>
      <c r="Y41" s="46">
        <f t="shared" si="18"/>
        <v>0</v>
      </c>
      <c r="Z41" s="46">
        <f t="shared" si="8"/>
        <v>1</v>
      </c>
      <c r="AA41" s="46">
        <f t="shared" si="9"/>
        <v>0</v>
      </c>
      <c r="AB41" s="46">
        <f t="shared" si="10"/>
        <v>1</v>
      </c>
      <c r="AC41" s="48">
        <f t="shared" si="11"/>
        <v>0.99</v>
      </c>
      <c r="AD41" s="48">
        <f t="shared" si="12"/>
        <v>14.93</v>
      </c>
      <c r="AE41" s="48">
        <f t="shared" si="13"/>
        <v>14.7807</v>
      </c>
      <c r="AF41" s="46">
        <f t="shared" si="14"/>
        <v>120</v>
      </c>
      <c r="AG41" s="47"/>
      <c r="AH41" s="128" t="s">
        <v>3451</v>
      </c>
      <c r="AI41" s="128" t="s">
        <v>3453</v>
      </c>
      <c r="AJ41" s="128" t="s">
        <v>3452</v>
      </c>
      <c r="AK41" s="128" t="s">
        <v>3454</v>
      </c>
      <c r="AL41" s="128" t="s">
        <v>3457</v>
      </c>
      <c r="AM41" s="128" t="s">
        <v>3458</v>
      </c>
      <c r="AN41" s="128" t="s">
        <v>3455</v>
      </c>
      <c r="AO41" s="128" t="s">
        <v>3459</v>
      </c>
      <c r="AP41" s="128" t="s">
        <v>3460</v>
      </c>
      <c r="AQ41" s="128" t="s">
        <v>3456</v>
      </c>
    </row>
    <row r="42" spans="1:43" s="16" customFormat="1" ht="27.75">
      <c r="A42" s="43">
        <v>41</v>
      </c>
      <c r="B42" s="37" t="s">
        <v>402</v>
      </c>
      <c r="C42" s="37" t="s">
        <v>2614</v>
      </c>
      <c r="D42" s="38" t="s">
        <v>2615</v>
      </c>
      <c r="E42" s="38">
        <v>26</v>
      </c>
      <c r="F42" s="48">
        <v>15.74</v>
      </c>
      <c r="G42" s="46">
        <v>30</v>
      </c>
      <c r="H42" s="46" t="s">
        <v>3372</v>
      </c>
      <c r="I42" s="48">
        <v>14.22</v>
      </c>
      <c r="J42" s="46">
        <v>30</v>
      </c>
      <c r="K42" s="46" t="s">
        <v>3372</v>
      </c>
      <c r="L42" s="84">
        <f t="shared" si="0"/>
        <v>14.98</v>
      </c>
      <c r="M42" s="38">
        <f t="shared" si="1"/>
        <v>60</v>
      </c>
      <c r="N42" s="38">
        <f t="shared" si="2"/>
        <v>0</v>
      </c>
      <c r="O42" s="38">
        <f t="shared" si="3"/>
        <v>0</v>
      </c>
      <c r="P42" s="48">
        <v>13.35</v>
      </c>
      <c r="Q42" s="46">
        <v>30</v>
      </c>
      <c r="R42" s="46" t="s">
        <v>3372</v>
      </c>
      <c r="S42" s="48">
        <v>15.7</v>
      </c>
      <c r="T42" s="46">
        <v>30</v>
      </c>
      <c r="U42" s="46" t="s">
        <v>3372</v>
      </c>
      <c r="V42" s="48">
        <f t="shared" si="15"/>
        <v>14.524999999999999</v>
      </c>
      <c r="W42" s="46">
        <f t="shared" si="16"/>
        <v>60</v>
      </c>
      <c r="X42" s="46">
        <f t="shared" si="17"/>
        <v>0</v>
      </c>
      <c r="Y42" s="46">
        <f t="shared" si="18"/>
        <v>0</v>
      </c>
      <c r="Z42" s="46">
        <f t="shared" si="8"/>
        <v>0</v>
      </c>
      <c r="AA42" s="46">
        <f t="shared" si="9"/>
        <v>0</v>
      </c>
      <c r="AB42" s="46">
        <f t="shared" si="10"/>
        <v>0</v>
      </c>
      <c r="AC42" s="48">
        <f t="shared" si="11"/>
        <v>1</v>
      </c>
      <c r="AD42" s="48">
        <f t="shared" si="12"/>
        <v>14.7525</v>
      </c>
      <c r="AE42" s="48">
        <f t="shared" si="13"/>
        <v>14.7525</v>
      </c>
      <c r="AF42" s="46">
        <f t="shared" si="14"/>
        <v>120</v>
      </c>
      <c r="AG42" s="47"/>
      <c r="AH42" s="128" t="s">
        <v>3453</v>
      </c>
      <c r="AI42" s="128" t="s">
        <v>3451</v>
      </c>
      <c r="AJ42" s="128" t="s">
        <v>3452</v>
      </c>
      <c r="AK42" s="128" t="s">
        <v>3454</v>
      </c>
      <c r="AL42" s="128" t="s">
        <v>3455</v>
      </c>
      <c r="AM42" s="128" t="s">
        <v>3456</v>
      </c>
      <c r="AN42" s="128" t="s">
        <v>3460</v>
      </c>
      <c r="AO42" s="128" t="s">
        <v>3457</v>
      </c>
      <c r="AP42" s="128" t="s">
        <v>3459</v>
      </c>
      <c r="AQ42" s="128" t="s">
        <v>3458</v>
      </c>
    </row>
    <row r="43" spans="1:43" s="16" customFormat="1" ht="27.75">
      <c r="A43" s="43">
        <v>42</v>
      </c>
      <c r="B43" s="72" t="s">
        <v>293</v>
      </c>
      <c r="C43" s="72" t="s">
        <v>2353</v>
      </c>
      <c r="D43" s="38" t="s">
        <v>2354</v>
      </c>
      <c r="E43" s="38">
        <v>23</v>
      </c>
      <c r="F43" s="48">
        <v>14.19</v>
      </c>
      <c r="G43" s="46">
        <v>30</v>
      </c>
      <c r="H43" s="46" t="s">
        <v>3372</v>
      </c>
      <c r="I43" s="48">
        <v>14.12</v>
      </c>
      <c r="J43" s="46">
        <v>30</v>
      </c>
      <c r="K43" s="46" t="s">
        <v>3372</v>
      </c>
      <c r="L43" s="84">
        <f t="shared" si="0"/>
        <v>14.154999999999999</v>
      </c>
      <c r="M43" s="38">
        <f t="shared" si="1"/>
        <v>60</v>
      </c>
      <c r="N43" s="38">
        <f t="shared" si="2"/>
        <v>0</v>
      </c>
      <c r="O43" s="38">
        <f t="shared" si="3"/>
        <v>0</v>
      </c>
      <c r="P43" s="48">
        <v>13.19</v>
      </c>
      <c r="Q43" s="46">
        <v>30</v>
      </c>
      <c r="R43" s="46" t="s">
        <v>3372</v>
      </c>
      <c r="S43" s="48">
        <v>17.36</v>
      </c>
      <c r="T43" s="46">
        <v>30</v>
      </c>
      <c r="U43" s="46" t="s">
        <v>3372</v>
      </c>
      <c r="V43" s="48">
        <f t="shared" si="15"/>
        <v>15.274999999999999</v>
      </c>
      <c r="W43" s="46">
        <f t="shared" si="16"/>
        <v>60</v>
      </c>
      <c r="X43" s="46">
        <f t="shared" si="17"/>
        <v>0</v>
      </c>
      <c r="Y43" s="46">
        <f t="shared" si="18"/>
        <v>0</v>
      </c>
      <c r="Z43" s="46">
        <f t="shared" si="8"/>
        <v>0</v>
      </c>
      <c r="AA43" s="46">
        <f t="shared" si="9"/>
        <v>0</v>
      </c>
      <c r="AB43" s="46">
        <f t="shared" si="10"/>
        <v>0</v>
      </c>
      <c r="AC43" s="48">
        <f t="shared" si="11"/>
        <v>1</v>
      </c>
      <c r="AD43" s="48">
        <f t="shared" si="12"/>
        <v>14.715</v>
      </c>
      <c r="AE43" s="48">
        <f t="shared" si="13"/>
        <v>14.715</v>
      </c>
      <c r="AF43" s="46">
        <f t="shared" si="14"/>
        <v>120</v>
      </c>
      <c r="AG43" s="47"/>
      <c r="AH43" s="128" t="s">
        <v>3455</v>
      </c>
      <c r="AI43" s="128" t="s">
        <v>3457</v>
      </c>
      <c r="AJ43" s="128" t="s">
        <v>3454</v>
      </c>
      <c r="AK43" s="128" t="s">
        <v>3451</v>
      </c>
      <c r="AL43" s="128" t="s">
        <v>3459</v>
      </c>
      <c r="AM43" s="128" t="s">
        <v>3452</v>
      </c>
      <c r="AN43" s="128" t="s">
        <v>3453</v>
      </c>
      <c r="AO43" s="128" t="s">
        <v>3456</v>
      </c>
      <c r="AP43" s="128" t="s">
        <v>3460</v>
      </c>
      <c r="AQ43" s="128" t="s">
        <v>3458</v>
      </c>
    </row>
    <row r="44" spans="1:43" s="16" customFormat="1" ht="27.75">
      <c r="A44" s="43">
        <v>43</v>
      </c>
      <c r="B44" s="37" t="s">
        <v>947</v>
      </c>
      <c r="C44" s="37" t="s">
        <v>948</v>
      </c>
      <c r="D44" s="38" t="s">
        <v>949</v>
      </c>
      <c r="E44" s="38">
        <v>9</v>
      </c>
      <c r="F44" s="48">
        <v>13.64</v>
      </c>
      <c r="G44" s="46">
        <v>30</v>
      </c>
      <c r="H44" s="46" t="s">
        <v>3372</v>
      </c>
      <c r="I44" s="48">
        <v>14.54</v>
      </c>
      <c r="J44" s="46">
        <v>30</v>
      </c>
      <c r="K44" s="46" t="s">
        <v>3372</v>
      </c>
      <c r="L44" s="84">
        <f t="shared" si="0"/>
        <v>14.09</v>
      </c>
      <c r="M44" s="38">
        <f t="shared" si="1"/>
        <v>60</v>
      </c>
      <c r="N44" s="38">
        <f t="shared" si="2"/>
        <v>0</v>
      </c>
      <c r="O44" s="38">
        <f t="shared" si="3"/>
        <v>0</v>
      </c>
      <c r="P44" s="48">
        <v>14.01</v>
      </c>
      <c r="Q44" s="46">
        <v>30</v>
      </c>
      <c r="R44" s="46" t="s">
        <v>3372</v>
      </c>
      <c r="S44" s="48">
        <v>16.64</v>
      </c>
      <c r="T44" s="46">
        <v>30</v>
      </c>
      <c r="U44" s="46" t="s">
        <v>3372</v>
      </c>
      <c r="V44" s="48">
        <f t="shared" si="15"/>
        <v>15.324999999999999</v>
      </c>
      <c r="W44" s="46">
        <f t="shared" si="16"/>
        <v>60</v>
      </c>
      <c r="X44" s="46">
        <f t="shared" si="17"/>
        <v>0</v>
      </c>
      <c r="Y44" s="46">
        <f t="shared" si="18"/>
        <v>0</v>
      </c>
      <c r="Z44" s="46">
        <f t="shared" si="8"/>
        <v>0</v>
      </c>
      <c r="AA44" s="46">
        <f t="shared" si="9"/>
        <v>0</v>
      </c>
      <c r="AB44" s="46">
        <f t="shared" si="10"/>
        <v>0</v>
      </c>
      <c r="AC44" s="48">
        <f t="shared" si="11"/>
        <v>1</v>
      </c>
      <c r="AD44" s="48">
        <f t="shared" si="12"/>
        <v>14.7075</v>
      </c>
      <c r="AE44" s="48">
        <f t="shared" si="13"/>
        <v>14.7075</v>
      </c>
      <c r="AF44" s="46">
        <f t="shared" si="14"/>
        <v>120</v>
      </c>
      <c r="AG44" s="47"/>
      <c r="AH44" s="128" t="s">
        <v>3453</v>
      </c>
      <c r="AI44" s="128" t="s">
        <v>3451</v>
      </c>
      <c r="AJ44" s="128" t="s">
        <v>3456</v>
      </c>
      <c r="AK44" s="128" t="s">
        <v>3452</v>
      </c>
      <c r="AL44" s="128" t="s">
        <v>3454</v>
      </c>
      <c r="AM44" s="128" t="s">
        <v>3457</v>
      </c>
      <c r="AN44" s="128" t="s">
        <v>3460</v>
      </c>
      <c r="AO44" s="128" t="s">
        <v>3455</v>
      </c>
      <c r="AP44" s="128" t="s">
        <v>3459</v>
      </c>
      <c r="AQ44" s="128" t="s">
        <v>3458</v>
      </c>
    </row>
    <row r="45" spans="1:43" s="16" customFormat="1" ht="27.75">
      <c r="A45" s="43">
        <v>44</v>
      </c>
      <c r="B45" s="37" t="s">
        <v>2100</v>
      </c>
      <c r="C45" s="37" t="s">
        <v>2717</v>
      </c>
      <c r="D45" s="38" t="s">
        <v>2718</v>
      </c>
      <c r="E45" s="38">
        <v>28</v>
      </c>
      <c r="F45" s="48">
        <v>16.29</v>
      </c>
      <c r="G45" s="46">
        <v>30</v>
      </c>
      <c r="H45" s="46" t="s">
        <v>3372</v>
      </c>
      <c r="I45" s="48">
        <v>14.49</v>
      </c>
      <c r="J45" s="46">
        <v>30</v>
      </c>
      <c r="K45" s="46" t="s">
        <v>3372</v>
      </c>
      <c r="L45" s="84">
        <f t="shared" si="0"/>
        <v>15.39</v>
      </c>
      <c r="M45" s="38">
        <f t="shared" si="1"/>
        <v>60</v>
      </c>
      <c r="N45" s="38">
        <f t="shared" si="2"/>
        <v>0</v>
      </c>
      <c r="O45" s="38">
        <f t="shared" si="3"/>
        <v>0</v>
      </c>
      <c r="P45" s="48">
        <v>16.18</v>
      </c>
      <c r="Q45" s="46">
        <v>30</v>
      </c>
      <c r="R45" s="46" t="s">
        <v>3372</v>
      </c>
      <c r="S45" s="48">
        <v>16.27</v>
      </c>
      <c r="T45" s="46">
        <v>30</v>
      </c>
      <c r="U45" s="46" t="s">
        <v>3372</v>
      </c>
      <c r="V45" s="48">
        <f t="shared" si="15"/>
        <v>16.225000000000001</v>
      </c>
      <c r="W45" s="46">
        <f t="shared" si="16"/>
        <v>60</v>
      </c>
      <c r="X45" s="46">
        <f t="shared" si="17"/>
        <v>0</v>
      </c>
      <c r="Y45" s="46">
        <f t="shared" si="18"/>
        <v>0</v>
      </c>
      <c r="Z45" s="46">
        <f t="shared" si="8"/>
        <v>0</v>
      </c>
      <c r="AA45" s="46">
        <f t="shared" si="9"/>
        <v>0</v>
      </c>
      <c r="AB45" s="46">
        <f t="shared" si="10"/>
        <v>0</v>
      </c>
      <c r="AC45" s="48">
        <f>IF(AB45=0,0.93,IF(AB45=1,0.92,IF(AB45=2,0.91,IF(AB45=3,0.9,IF(AB45=4,0.89,IF(AB45=5,0.88,IF(AB45=6,0.87)))))))</f>
        <v>0.93</v>
      </c>
      <c r="AD45" s="48">
        <f t="shared" si="12"/>
        <v>15.807500000000001</v>
      </c>
      <c r="AE45" s="48">
        <f t="shared" si="13"/>
        <v>14.700975000000001</v>
      </c>
      <c r="AF45" s="46">
        <f t="shared" si="14"/>
        <v>120</v>
      </c>
      <c r="AG45" s="47"/>
      <c r="AH45" s="128" t="s">
        <v>3453</v>
      </c>
      <c r="AI45" s="128" t="s">
        <v>3451</v>
      </c>
      <c r="AJ45" s="128" t="s">
        <v>3454</v>
      </c>
      <c r="AK45" s="128" t="s">
        <v>3452</v>
      </c>
      <c r="AL45" s="128" t="s">
        <v>3455</v>
      </c>
      <c r="AM45" s="128" t="s">
        <v>3457</v>
      </c>
      <c r="AN45" s="128" t="s">
        <v>3456</v>
      </c>
      <c r="AO45" s="128" t="s">
        <v>3460</v>
      </c>
      <c r="AP45" s="128" t="s">
        <v>3459</v>
      </c>
      <c r="AQ45" s="128" t="s">
        <v>3458</v>
      </c>
    </row>
    <row r="46" spans="1:43" s="16" customFormat="1" ht="27.75">
      <c r="A46" s="43">
        <v>45</v>
      </c>
      <c r="B46" s="37" t="s">
        <v>1360</v>
      </c>
      <c r="C46" s="37" t="s">
        <v>354</v>
      </c>
      <c r="D46" s="38" t="s">
        <v>1361</v>
      </c>
      <c r="E46" s="38">
        <v>13</v>
      </c>
      <c r="F46" s="48">
        <v>14.79</v>
      </c>
      <c r="G46" s="46">
        <v>30</v>
      </c>
      <c r="H46" s="46" t="s">
        <v>3372</v>
      </c>
      <c r="I46" s="48">
        <v>13.78</v>
      </c>
      <c r="J46" s="46">
        <v>30</v>
      </c>
      <c r="K46" s="46" t="s">
        <v>3372</v>
      </c>
      <c r="L46" s="84">
        <f t="shared" si="0"/>
        <v>14.285</v>
      </c>
      <c r="M46" s="38">
        <f t="shared" si="1"/>
        <v>60</v>
      </c>
      <c r="N46" s="38">
        <f t="shared" si="2"/>
        <v>0</v>
      </c>
      <c r="O46" s="38">
        <f t="shared" si="3"/>
        <v>0</v>
      </c>
      <c r="P46" s="48">
        <v>13.59</v>
      </c>
      <c r="Q46" s="46">
        <v>30</v>
      </c>
      <c r="R46" s="46" t="s">
        <v>3372</v>
      </c>
      <c r="S46" s="48">
        <v>16.64</v>
      </c>
      <c r="T46" s="46">
        <v>30</v>
      </c>
      <c r="U46" s="46" t="s">
        <v>3372</v>
      </c>
      <c r="V46" s="48">
        <f t="shared" si="15"/>
        <v>15.115</v>
      </c>
      <c r="W46" s="46">
        <f t="shared" si="16"/>
        <v>60</v>
      </c>
      <c r="X46" s="46">
        <f t="shared" si="17"/>
        <v>0</v>
      </c>
      <c r="Y46" s="46">
        <f t="shared" si="18"/>
        <v>0</v>
      </c>
      <c r="Z46" s="46">
        <f t="shared" si="8"/>
        <v>0</v>
      </c>
      <c r="AA46" s="46">
        <f t="shared" si="9"/>
        <v>0</v>
      </c>
      <c r="AB46" s="46">
        <f t="shared" si="10"/>
        <v>0</v>
      </c>
      <c r="AC46" s="48">
        <f t="shared" ref="AC46:AC59" si="19">IF(AB46=0,1,IF(AB46=1,0.99,IF(AB46=2,0.98,IF(AB46=3,0.97,IF(AB46=4,0.96,IF(AB46=5,0.95,IF(AB46=6,0.94)))))))</f>
        <v>1</v>
      </c>
      <c r="AD46" s="48">
        <f t="shared" si="12"/>
        <v>14.7</v>
      </c>
      <c r="AE46" s="48">
        <f t="shared" si="13"/>
        <v>14.7</v>
      </c>
      <c r="AF46" s="46">
        <f t="shared" si="14"/>
        <v>120</v>
      </c>
      <c r="AG46" s="47"/>
      <c r="AH46" s="128" t="s">
        <v>3461</v>
      </c>
      <c r="AI46" s="128" t="s">
        <v>3456</v>
      </c>
      <c r="AJ46" s="128" t="s">
        <v>3451</v>
      </c>
      <c r="AK46" s="128" t="s">
        <v>3455</v>
      </c>
      <c r="AL46" s="128" t="s">
        <v>3454</v>
      </c>
      <c r="AM46" s="128" t="s">
        <v>3452</v>
      </c>
      <c r="AN46" s="128" t="s">
        <v>3460</v>
      </c>
      <c r="AO46" s="128" t="s">
        <v>3457</v>
      </c>
      <c r="AP46" s="128" t="s">
        <v>3459</v>
      </c>
      <c r="AQ46" s="128" t="s">
        <v>3458</v>
      </c>
    </row>
    <row r="47" spans="1:43" s="16" customFormat="1" ht="27.75">
      <c r="A47" s="43">
        <v>46</v>
      </c>
      <c r="B47" s="72" t="s">
        <v>2377</v>
      </c>
      <c r="C47" s="72" t="s">
        <v>3410</v>
      </c>
      <c r="D47" s="38" t="s">
        <v>2378</v>
      </c>
      <c r="E47" s="38">
        <v>23</v>
      </c>
      <c r="F47" s="48">
        <v>14.71</v>
      </c>
      <c r="G47" s="46">
        <v>30</v>
      </c>
      <c r="H47" s="46" t="s">
        <v>3372</v>
      </c>
      <c r="I47" s="48">
        <v>14.49</v>
      </c>
      <c r="J47" s="46">
        <v>30</v>
      </c>
      <c r="K47" s="46" t="s">
        <v>3372</v>
      </c>
      <c r="L47" s="84">
        <f t="shared" si="0"/>
        <v>14.600000000000001</v>
      </c>
      <c r="M47" s="38">
        <f t="shared" si="1"/>
        <v>60</v>
      </c>
      <c r="N47" s="38">
        <f t="shared" si="2"/>
        <v>0</v>
      </c>
      <c r="O47" s="38">
        <f t="shared" si="3"/>
        <v>0</v>
      </c>
      <c r="P47" s="48">
        <v>14.06</v>
      </c>
      <c r="Q47" s="46">
        <v>30</v>
      </c>
      <c r="R47" s="46" t="s">
        <v>3372</v>
      </c>
      <c r="S47" s="48">
        <v>15.39</v>
      </c>
      <c r="T47" s="46">
        <v>30</v>
      </c>
      <c r="U47" s="46" t="s">
        <v>3372</v>
      </c>
      <c r="V47" s="48">
        <f t="shared" si="15"/>
        <v>14.725000000000001</v>
      </c>
      <c r="W47" s="46">
        <f t="shared" si="16"/>
        <v>60</v>
      </c>
      <c r="X47" s="46">
        <f t="shared" si="17"/>
        <v>0</v>
      </c>
      <c r="Y47" s="46">
        <f t="shared" si="18"/>
        <v>0</v>
      </c>
      <c r="Z47" s="46">
        <f t="shared" si="8"/>
        <v>0</v>
      </c>
      <c r="AA47" s="46">
        <f t="shared" si="9"/>
        <v>0</v>
      </c>
      <c r="AB47" s="46">
        <f t="shared" si="10"/>
        <v>0</v>
      </c>
      <c r="AC47" s="48">
        <f t="shared" si="19"/>
        <v>1</v>
      </c>
      <c r="AD47" s="48">
        <f t="shared" si="12"/>
        <v>14.662500000000001</v>
      </c>
      <c r="AE47" s="48">
        <f t="shared" si="13"/>
        <v>14.662500000000001</v>
      </c>
      <c r="AF47" s="46">
        <f t="shared" si="14"/>
        <v>120</v>
      </c>
      <c r="AG47" s="47"/>
      <c r="AH47" s="128" t="s">
        <v>3453</v>
      </c>
      <c r="AI47" s="128" t="s">
        <v>3451</v>
      </c>
      <c r="AJ47" s="128" t="s">
        <v>3454</v>
      </c>
      <c r="AK47" s="128" t="s">
        <v>3456</v>
      </c>
      <c r="AL47" s="128" t="s">
        <v>3452</v>
      </c>
      <c r="AM47" s="128" t="s">
        <v>3455</v>
      </c>
      <c r="AN47" s="128" t="s">
        <v>3457</v>
      </c>
      <c r="AO47" s="128" t="s">
        <v>3459</v>
      </c>
      <c r="AP47" s="128" t="s">
        <v>3460</v>
      </c>
      <c r="AQ47" s="128" t="s">
        <v>3458</v>
      </c>
    </row>
    <row r="48" spans="1:43" s="16" customFormat="1" ht="27.75">
      <c r="A48" s="43">
        <v>47</v>
      </c>
      <c r="B48" s="61" t="s">
        <v>112</v>
      </c>
      <c r="C48" s="61" t="s">
        <v>113</v>
      </c>
      <c r="D48" s="45" t="s">
        <v>114</v>
      </c>
      <c r="E48" s="38">
        <v>1</v>
      </c>
      <c r="F48" s="48">
        <v>13.76</v>
      </c>
      <c r="G48" s="46">
        <v>30</v>
      </c>
      <c r="H48" s="46" t="s">
        <v>3372</v>
      </c>
      <c r="I48" s="48">
        <v>14.36</v>
      </c>
      <c r="J48" s="46">
        <v>30</v>
      </c>
      <c r="K48" s="46" t="s">
        <v>3372</v>
      </c>
      <c r="L48" s="84">
        <f t="shared" si="0"/>
        <v>14.059999999999999</v>
      </c>
      <c r="M48" s="38">
        <f t="shared" si="1"/>
        <v>60</v>
      </c>
      <c r="N48" s="38">
        <f t="shared" si="2"/>
        <v>0</v>
      </c>
      <c r="O48" s="38">
        <f t="shared" si="3"/>
        <v>0</v>
      </c>
      <c r="P48" s="48">
        <v>14.6</v>
      </c>
      <c r="Q48" s="46">
        <v>30</v>
      </c>
      <c r="R48" s="46" t="s">
        <v>3372</v>
      </c>
      <c r="S48" s="48">
        <v>15.9</v>
      </c>
      <c r="T48" s="46">
        <v>30</v>
      </c>
      <c r="U48" s="46" t="s">
        <v>3372</v>
      </c>
      <c r="V48" s="48">
        <f t="shared" si="15"/>
        <v>15.25</v>
      </c>
      <c r="W48" s="46">
        <f t="shared" si="16"/>
        <v>60</v>
      </c>
      <c r="X48" s="46">
        <f t="shared" si="17"/>
        <v>0</v>
      </c>
      <c r="Y48" s="46">
        <f t="shared" si="18"/>
        <v>0</v>
      </c>
      <c r="Z48" s="46">
        <f t="shared" si="8"/>
        <v>0</v>
      </c>
      <c r="AA48" s="46">
        <f t="shared" si="9"/>
        <v>0</v>
      </c>
      <c r="AB48" s="46">
        <f t="shared" si="10"/>
        <v>0</v>
      </c>
      <c r="AC48" s="48">
        <f t="shared" si="19"/>
        <v>1</v>
      </c>
      <c r="AD48" s="48">
        <f t="shared" si="12"/>
        <v>14.654999999999999</v>
      </c>
      <c r="AE48" s="48">
        <f t="shared" si="13"/>
        <v>14.654999999999999</v>
      </c>
      <c r="AF48" s="46">
        <f t="shared" si="14"/>
        <v>120</v>
      </c>
      <c r="AG48" s="47"/>
      <c r="AH48" s="128" t="s">
        <v>3453</v>
      </c>
      <c r="AI48" s="128" t="s">
        <v>3451</v>
      </c>
      <c r="AJ48" s="128" t="s">
        <v>3452</v>
      </c>
      <c r="AK48" s="128" t="s">
        <v>3456</v>
      </c>
      <c r="AL48" s="128" t="s">
        <v>3455</v>
      </c>
      <c r="AM48" s="128" t="s">
        <v>3454</v>
      </c>
      <c r="AN48" s="128" t="s">
        <v>3457</v>
      </c>
      <c r="AO48" s="128" t="s">
        <v>3460</v>
      </c>
      <c r="AP48" s="128" t="s">
        <v>3459</v>
      </c>
      <c r="AQ48" s="128" t="s">
        <v>3458</v>
      </c>
    </row>
    <row r="49" spans="1:43" s="16" customFormat="1" ht="27.75">
      <c r="A49" s="43">
        <v>48</v>
      </c>
      <c r="B49" s="37" t="s">
        <v>1466</v>
      </c>
      <c r="C49" s="37" t="s">
        <v>3392</v>
      </c>
      <c r="D49" s="38" t="s">
        <v>1467</v>
      </c>
      <c r="E49" s="38">
        <v>14</v>
      </c>
      <c r="F49" s="48">
        <v>14.23</v>
      </c>
      <c r="G49" s="46">
        <v>30</v>
      </c>
      <c r="H49" s="46" t="s">
        <v>3372</v>
      </c>
      <c r="I49" s="48">
        <v>13.67</v>
      </c>
      <c r="J49" s="46">
        <v>30</v>
      </c>
      <c r="K49" s="46" t="s">
        <v>3372</v>
      </c>
      <c r="L49" s="84">
        <f t="shared" si="0"/>
        <v>13.95</v>
      </c>
      <c r="M49" s="38">
        <f t="shared" si="1"/>
        <v>60</v>
      </c>
      <c r="N49" s="38">
        <f t="shared" si="2"/>
        <v>0</v>
      </c>
      <c r="O49" s="38">
        <f t="shared" si="3"/>
        <v>0</v>
      </c>
      <c r="P49" s="48">
        <v>14.23</v>
      </c>
      <c r="Q49" s="46">
        <v>30</v>
      </c>
      <c r="R49" s="46" t="s">
        <v>3372</v>
      </c>
      <c r="S49" s="48">
        <v>16.48</v>
      </c>
      <c r="T49" s="46">
        <v>30</v>
      </c>
      <c r="U49" s="46" t="s">
        <v>3372</v>
      </c>
      <c r="V49" s="48">
        <f t="shared" si="15"/>
        <v>15.355</v>
      </c>
      <c r="W49" s="46">
        <f t="shared" si="16"/>
        <v>60</v>
      </c>
      <c r="X49" s="46">
        <f t="shared" si="17"/>
        <v>0</v>
      </c>
      <c r="Y49" s="46">
        <f t="shared" si="18"/>
        <v>0</v>
      </c>
      <c r="Z49" s="46">
        <f t="shared" si="8"/>
        <v>0</v>
      </c>
      <c r="AA49" s="46">
        <f t="shared" si="9"/>
        <v>0</v>
      </c>
      <c r="AB49" s="46">
        <f t="shared" si="10"/>
        <v>0</v>
      </c>
      <c r="AC49" s="48">
        <f t="shared" si="19"/>
        <v>1</v>
      </c>
      <c r="AD49" s="48">
        <f t="shared" si="12"/>
        <v>14.6525</v>
      </c>
      <c r="AE49" s="48">
        <f t="shared" si="13"/>
        <v>14.6525</v>
      </c>
      <c r="AF49" s="46">
        <f t="shared" si="14"/>
        <v>120</v>
      </c>
      <c r="AG49" s="47"/>
      <c r="AH49" s="128" t="s">
        <v>3453</v>
      </c>
      <c r="AI49" s="128" t="s">
        <v>3451</v>
      </c>
      <c r="AJ49" s="128" t="s">
        <v>3456</v>
      </c>
      <c r="AK49" s="128" t="s">
        <v>3457</v>
      </c>
      <c r="AL49" s="128" t="s">
        <v>3459</v>
      </c>
      <c r="AM49" s="128" t="s">
        <v>3458</v>
      </c>
      <c r="AN49" s="128" t="s">
        <v>3452</v>
      </c>
      <c r="AO49" s="128" t="s">
        <v>3454</v>
      </c>
      <c r="AP49" s="128" t="s">
        <v>3460</v>
      </c>
      <c r="AQ49" s="128" t="s">
        <v>3455</v>
      </c>
    </row>
    <row r="50" spans="1:43" s="16" customFormat="1" ht="27.75">
      <c r="A50" s="43">
        <v>49</v>
      </c>
      <c r="B50" s="37" t="s">
        <v>1665</v>
      </c>
      <c r="C50" s="37" t="s">
        <v>1666</v>
      </c>
      <c r="D50" s="38" t="s">
        <v>1667</v>
      </c>
      <c r="E50" s="38">
        <v>16</v>
      </c>
      <c r="F50" s="48">
        <v>14.75</v>
      </c>
      <c r="G50" s="46">
        <v>30</v>
      </c>
      <c r="H50" s="46" t="s">
        <v>3372</v>
      </c>
      <c r="I50" s="48">
        <v>14.75</v>
      </c>
      <c r="J50" s="46">
        <v>30</v>
      </c>
      <c r="K50" s="46" t="s">
        <v>3372</v>
      </c>
      <c r="L50" s="84">
        <f t="shared" si="0"/>
        <v>14.75</v>
      </c>
      <c r="M50" s="38">
        <f t="shared" si="1"/>
        <v>60</v>
      </c>
      <c r="N50" s="38">
        <f t="shared" si="2"/>
        <v>0</v>
      </c>
      <c r="O50" s="38">
        <f t="shared" si="3"/>
        <v>0</v>
      </c>
      <c r="P50" s="48">
        <v>14.78</v>
      </c>
      <c r="Q50" s="46">
        <v>30</v>
      </c>
      <c r="R50" s="46" t="s">
        <v>3372</v>
      </c>
      <c r="S50" s="48">
        <v>14.3</v>
      </c>
      <c r="T50" s="46">
        <v>30</v>
      </c>
      <c r="U50" s="46" t="s">
        <v>3372</v>
      </c>
      <c r="V50" s="48">
        <f t="shared" si="15"/>
        <v>14.54</v>
      </c>
      <c r="W50" s="46">
        <f t="shared" si="16"/>
        <v>60</v>
      </c>
      <c r="X50" s="46">
        <f t="shared" si="17"/>
        <v>0</v>
      </c>
      <c r="Y50" s="46">
        <f t="shared" si="18"/>
        <v>0</v>
      </c>
      <c r="Z50" s="46">
        <f t="shared" si="8"/>
        <v>0</v>
      </c>
      <c r="AA50" s="46">
        <f t="shared" si="9"/>
        <v>0</v>
      </c>
      <c r="AB50" s="46">
        <f t="shared" si="10"/>
        <v>0</v>
      </c>
      <c r="AC50" s="48">
        <f t="shared" si="19"/>
        <v>1</v>
      </c>
      <c r="AD50" s="48">
        <f t="shared" si="12"/>
        <v>14.645</v>
      </c>
      <c r="AE50" s="48">
        <f t="shared" si="13"/>
        <v>14.645</v>
      </c>
      <c r="AF50" s="46">
        <f t="shared" si="14"/>
        <v>120</v>
      </c>
      <c r="AG50" s="47"/>
      <c r="AH50" s="128" t="s">
        <v>3451</v>
      </c>
      <c r="AI50" s="128" t="s">
        <v>3453</v>
      </c>
      <c r="AJ50" s="128" t="s">
        <v>3452</v>
      </c>
      <c r="AK50" s="128" t="s">
        <v>3455</v>
      </c>
      <c r="AL50" s="128" t="s">
        <v>3454</v>
      </c>
      <c r="AM50" s="128" t="s">
        <v>3457</v>
      </c>
      <c r="AN50" s="128" t="s">
        <v>3456</v>
      </c>
      <c r="AO50" s="128" t="s">
        <v>3458</v>
      </c>
      <c r="AP50" s="128" t="s">
        <v>3460</v>
      </c>
      <c r="AQ50" s="128" t="s">
        <v>3459</v>
      </c>
    </row>
    <row r="51" spans="1:43" s="16" customFormat="1" ht="27.75">
      <c r="A51" s="43">
        <v>50</v>
      </c>
      <c r="B51" s="157" t="s">
        <v>639</v>
      </c>
      <c r="C51" s="37" t="s">
        <v>640</v>
      </c>
      <c r="D51" s="38" t="s">
        <v>641</v>
      </c>
      <c r="E51" s="38">
        <v>6</v>
      </c>
      <c r="F51" s="48">
        <v>13.54</v>
      </c>
      <c r="G51" s="46">
        <v>30</v>
      </c>
      <c r="H51" s="46" t="s">
        <v>3372</v>
      </c>
      <c r="I51" s="48">
        <v>15.31</v>
      </c>
      <c r="J51" s="46">
        <v>30</v>
      </c>
      <c r="K51" s="46" t="s">
        <v>3372</v>
      </c>
      <c r="L51" s="84">
        <f t="shared" si="0"/>
        <v>14.425000000000001</v>
      </c>
      <c r="M51" s="38">
        <f t="shared" si="1"/>
        <v>60</v>
      </c>
      <c r="N51" s="38">
        <f t="shared" si="2"/>
        <v>0</v>
      </c>
      <c r="O51" s="38">
        <f t="shared" si="3"/>
        <v>0</v>
      </c>
      <c r="P51" s="48">
        <v>14.99</v>
      </c>
      <c r="Q51" s="46">
        <v>30</v>
      </c>
      <c r="R51" s="46" t="s">
        <v>3373</v>
      </c>
      <c r="S51" s="48">
        <v>15.12</v>
      </c>
      <c r="T51" s="46">
        <v>30</v>
      </c>
      <c r="U51" s="46" t="s">
        <v>3372</v>
      </c>
      <c r="V51" s="48">
        <f t="shared" si="15"/>
        <v>15.055</v>
      </c>
      <c r="W51" s="46">
        <f t="shared" si="16"/>
        <v>60</v>
      </c>
      <c r="X51" s="46">
        <f t="shared" si="17"/>
        <v>1</v>
      </c>
      <c r="Y51" s="46">
        <f t="shared" si="18"/>
        <v>0</v>
      </c>
      <c r="Z51" s="46">
        <f t="shared" si="8"/>
        <v>1</v>
      </c>
      <c r="AA51" s="46">
        <f t="shared" si="9"/>
        <v>0</v>
      </c>
      <c r="AB51" s="46">
        <f t="shared" si="10"/>
        <v>1</v>
      </c>
      <c r="AC51" s="48">
        <f t="shared" si="19"/>
        <v>0.99</v>
      </c>
      <c r="AD51" s="48">
        <f t="shared" si="12"/>
        <v>14.74</v>
      </c>
      <c r="AE51" s="48">
        <f t="shared" si="13"/>
        <v>14.592600000000001</v>
      </c>
      <c r="AF51" s="46">
        <f t="shared" si="14"/>
        <v>120</v>
      </c>
      <c r="AG51" s="47"/>
      <c r="AH51" s="128" t="s">
        <v>3453</v>
      </c>
      <c r="AI51" s="128" t="s">
        <v>3451</v>
      </c>
      <c r="AJ51" s="128" t="s">
        <v>3455</v>
      </c>
      <c r="AK51" s="128" t="s">
        <v>3452</v>
      </c>
      <c r="AL51" s="128" t="s">
        <v>3457</v>
      </c>
      <c r="AM51" s="128" t="s">
        <v>3454</v>
      </c>
      <c r="AN51" s="128" t="s">
        <v>3456</v>
      </c>
      <c r="AO51" s="128" t="s">
        <v>3460</v>
      </c>
      <c r="AP51" s="128" t="s">
        <v>3459</v>
      </c>
      <c r="AQ51" s="128" t="s">
        <v>3458</v>
      </c>
    </row>
    <row r="52" spans="1:43" s="16" customFormat="1" ht="27.75">
      <c r="A52" s="43">
        <v>51</v>
      </c>
      <c r="B52" s="157" t="s">
        <v>336</v>
      </c>
      <c r="C52" s="37" t="s">
        <v>337</v>
      </c>
      <c r="D52" s="38" t="s">
        <v>338</v>
      </c>
      <c r="E52" s="38">
        <v>3</v>
      </c>
      <c r="F52" s="48">
        <v>15.43</v>
      </c>
      <c r="G52" s="46">
        <v>30</v>
      </c>
      <c r="H52" s="46" t="s">
        <v>3372</v>
      </c>
      <c r="I52" s="48">
        <v>14.06</v>
      </c>
      <c r="J52" s="46">
        <v>30</v>
      </c>
      <c r="K52" s="46" t="s">
        <v>3372</v>
      </c>
      <c r="L52" s="84">
        <f t="shared" si="0"/>
        <v>14.745000000000001</v>
      </c>
      <c r="M52" s="38">
        <f t="shared" si="1"/>
        <v>60</v>
      </c>
      <c r="N52" s="38">
        <f t="shared" si="2"/>
        <v>0</v>
      </c>
      <c r="O52" s="38">
        <f t="shared" si="3"/>
        <v>0</v>
      </c>
      <c r="P52" s="48">
        <v>14.89</v>
      </c>
      <c r="Q52" s="46">
        <v>30</v>
      </c>
      <c r="R52" s="46" t="s">
        <v>3372</v>
      </c>
      <c r="S52" s="48">
        <v>13.86</v>
      </c>
      <c r="T52" s="46">
        <v>30</v>
      </c>
      <c r="U52" s="46" t="s">
        <v>3372</v>
      </c>
      <c r="V52" s="48">
        <f t="shared" si="15"/>
        <v>14.375</v>
      </c>
      <c r="W52" s="46">
        <f t="shared" si="16"/>
        <v>60</v>
      </c>
      <c r="X52" s="46">
        <f t="shared" si="17"/>
        <v>0</v>
      </c>
      <c r="Y52" s="46">
        <f t="shared" si="18"/>
        <v>0</v>
      </c>
      <c r="Z52" s="46">
        <f t="shared" si="8"/>
        <v>0</v>
      </c>
      <c r="AA52" s="46">
        <f t="shared" si="9"/>
        <v>0</v>
      </c>
      <c r="AB52" s="46">
        <f t="shared" si="10"/>
        <v>0</v>
      </c>
      <c r="AC52" s="48">
        <f t="shared" si="19"/>
        <v>1</v>
      </c>
      <c r="AD52" s="48">
        <f t="shared" si="12"/>
        <v>14.56</v>
      </c>
      <c r="AE52" s="48">
        <f t="shared" si="13"/>
        <v>14.56</v>
      </c>
      <c r="AF52" s="46">
        <f t="shared" si="14"/>
        <v>120</v>
      </c>
      <c r="AG52" s="47"/>
      <c r="AH52" s="128" t="s">
        <v>3453</v>
      </c>
      <c r="AI52" s="128" t="s">
        <v>3451</v>
      </c>
      <c r="AJ52" s="128" t="s">
        <v>3454</v>
      </c>
      <c r="AK52" s="128" t="s">
        <v>3455</v>
      </c>
      <c r="AL52" s="128" t="s">
        <v>3452</v>
      </c>
      <c r="AM52" s="128" t="s">
        <v>3457</v>
      </c>
      <c r="AN52" s="128" t="s">
        <v>3458</v>
      </c>
      <c r="AO52" s="128" t="s">
        <v>3460</v>
      </c>
      <c r="AP52" s="128" t="s">
        <v>3456</v>
      </c>
      <c r="AQ52" s="128" t="s">
        <v>3459</v>
      </c>
    </row>
    <row r="53" spans="1:43" s="16" customFormat="1" ht="27.75">
      <c r="A53" s="43">
        <v>52</v>
      </c>
      <c r="B53" s="67" t="s">
        <v>1190</v>
      </c>
      <c r="C53" s="44" t="s">
        <v>1191</v>
      </c>
      <c r="D53" s="38" t="s">
        <v>1182</v>
      </c>
      <c r="E53" s="38">
        <v>11</v>
      </c>
      <c r="F53" s="48">
        <v>13.79</v>
      </c>
      <c r="G53" s="46">
        <v>30</v>
      </c>
      <c r="H53" s="46" t="s">
        <v>3372</v>
      </c>
      <c r="I53" s="48">
        <v>13.62</v>
      </c>
      <c r="J53" s="46">
        <v>30</v>
      </c>
      <c r="K53" s="46" t="s">
        <v>3372</v>
      </c>
      <c r="L53" s="84">
        <f t="shared" si="0"/>
        <v>13.704999999999998</v>
      </c>
      <c r="M53" s="38">
        <f t="shared" si="1"/>
        <v>60</v>
      </c>
      <c r="N53" s="38">
        <f t="shared" si="2"/>
        <v>0</v>
      </c>
      <c r="O53" s="38">
        <f t="shared" si="3"/>
        <v>0</v>
      </c>
      <c r="P53" s="48">
        <v>14.64</v>
      </c>
      <c r="Q53" s="46">
        <v>30</v>
      </c>
      <c r="R53" s="46" t="s">
        <v>3372</v>
      </c>
      <c r="S53" s="48">
        <v>16</v>
      </c>
      <c r="T53" s="46">
        <v>30</v>
      </c>
      <c r="U53" s="46" t="s">
        <v>3372</v>
      </c>
      <c r="V53" s="48">
        <f t="shared" si="15"/>
        <v>15.32</v>
      </c>
      <c r="W53" s="46">
        <f t="shared" si="16"/>
        <v>60</v>
      </c>
      <c r="X53" s="46">
        <f t="shared" si="17"/>
        <v>0</v>
      </c>
      <c r="Y53" s="46">
        <f t="shared" si="18"/>
        <v>0</v>
      </c>
      <c r="Z53" s="46">
        <f t="shared" si="8"/>
        <v>0</v>
      </c>
      <c r="AA53" s="46">
        <f t="shared" si="9"/>
        <v>0</v>
      </c>
      <c r="AB53" s="46">
        <f t="shared" si="10"/>
        <v>0</v>
      </c>
      <c r="AC53" s="48">
        <f t="shared" si="19"/>
        <v>1</v>
      </c>
      <c r="AD53" s="48">
        <f t="shared" si="12"/>
        <v>14.512499999999999</v>
      </c>
      <c r="AE53" s="48">
        <f t="shared" si="13"/>
        <v>14.512499999999999</v>
      </c>
      <c r="AF53" s="46">
        <f t="shared" si="14"/>
        <v>120</v>
      </c>
      <c r="AG53" s="47"/>
      <c r="AH53" s="128" t="s">
        <v>3453</v>
      </c>
      <c r="AI53" s="128" t="s">
        <v>3451</v>
      </c>
      <c r="AJ53" s="128" t="s">
        <v>3456</v>
      </c>
      <c r="AK53" s="128" t="s">
        <v>3452</v>
      </c>
      <c r="AL53" s="128" t="s">
        <v>3454</v>
      </c>
      <c r="AM53" s="128" t="s">
        <v>3457</v>
      </c>
      <c r="AN53" s="128" t="s">
        <v>3460</v>
      </c>
      <c r="AO53" s="128" t="s">
        <v>3455</v>
      </c>
      <c r="AP53" s="128" t="s">
        <v>3459</v>
      </c>
      <c r="AQ53" s="128" t="s">
        <v>3458</v>
      </c>
    </row>
    <row r="54" spans="1:43" s="16" customFormat="1" ht="27.75">
      <c r="A54" s="43">
        <v>53</v>
      </c>
      <c r="B54" s="37" t="s">
        <v>2042</v>
      </c>
      <c r="C54" s="37" t="s">
        <v>2043</v>
      </c>
      <c r="D54" s="38" t="s">
        <v>2044</v>
      </c>
      <c r="E54" s="38">
        <v>20</v>
      </c>
      <c r="F54" s="48">
        <v>13.62</v>
      </c>
      <c r="G54" s="46">
        <v>30</v>
      </c>
      <c r="H54" s="46" t="s">
        <v>3372</v>
      </c>
      <c r="I54" s="48">
        <v>15.55</v>
      </c>
      <c r="J54" s="46">
        <v>30</v>
      </c>
      <c r="K54" s="46" t="s">
        <v>3372</v>
      </c>
      <c r="L54" s="84">
        <f t="shared" si="0"/>
        <v>14.585000000000001</v>
      </c>
      <c r="M54" s="38">
        <f t="shared" si="1"/>
        <v>60</v>
      </c>
      <c r="N54" s="38">
        <f t="shared" si="2"/>
        <v>0</v>
      </c>
      <c r="O54" s="38">
        <f t="shared" si="3"/>
        <v>0</v>
      </c>
      <c r="P54" s="48">
        <v>13.06</v>
      </c>
      <c r="Q54" s="46">
        <v>30</v>
      </c>
      <c r="R54" s="46" t="s">
        <v>3372</v>
      </c>
      <c r="S54" s="48">
        <v>15.68</v>
      </c>
      <c r="T54" s="46">
        <v>30</v>
      </c>
      <c r="U54" s="46" t="s">
        <v>3372</v>
      </c>
      <c r="V54" s="48">
        <f t="shared" si="15"/>
        <v>14.370000000000001</v>
      </c>
      <c r="W54" s="46">
        <f t="shared" si="16"/>
        <v>60</v>
      </c>
      <c r="X54" s="46">
        <f t="shared" si="17"/>
        <v>0</v>
      </c>
      <c r="Y54" s="46">
        <f t="shared" si="18"/>
        <v>0</v>
      </c>
      <c r="Z54" s="46">
        <f t="shared" si="8"/>
        <v>0</v>
      </c>
      <c r="AA54" s="46">
        <f t="shared" si="9"/>
        <v>0</v>
      </c>
      <c r="AB54" s="46">
        <f t="shared" si="10"/>
        <v>0</v>
      </c>
      <c r="AC54" s="48">
        <f t="shared" si="19"/>
        <v>1</v>
      </c>
      <c r="AD54" s="48">
        <f t="shared" si="12"/>
        <v>14.477500000000001</v>
      </c>
      <c r="AE54" s="48">
        <f t="shared" si="13"/>
        <v>14.477500000000001</v>
      </c>
      <c r="AF54" s="46">
        <f t="shared" si="14"/>
        <v>120</v>
      </c>
      <c r="AG54" s="47"/>
      <c r="AH54" s="128" t="s">
        <v>3453</v>
      </c>
      <c r="AI54" s="128" t="s">
        <v>3451</v>
      </c>
      <c r="AJ54" s="128" t="s">
        <v>3452</v>
      </c>
      <c r="AK54" s="128" t="s">
        <v>3456</v>
      </c>
      <c r="AL54" s="128" t="s">
        <v>3454</v>
      </c>
      <c r="AM54" s="128" t="s">
        <v>3460</v>
      </c>
      <c r="AN54" s="128" t="s">
        <v>3455</v>
      </c>
      <c r="AO54" s="128" t="s">
        <v>3457</v>
      </c>
      <c r="AP54" s="128" t="s">
        <v>3458</v>
      </c>
      <c r="AQ54" s="128" t="s">
        <v>3459</v>
      </c>
    </row>
    <row r="55" spans="1:43" s="16" customFormat="1" ht="27.75">
      <c r="A55" s="43">
        <v>54</v>
      </c>
      <c r="B55" s="44" t="s">
        <v>359</v>
      </c>
      <c r="C55" s="44" t="s">
        <v>360</v>
      </c>
      <c r="D55" s="45" t="s">
        <v>361</v>
      </c>
      <c r="E55" s="38">
        <v>3</v>
      </c>
      <c r="F55" s="48">
        <v>12.92</v>
      </c>
      <c r="G55" s="46">
        <v>30</v>
      </c>
      <c r="H55" s="46" t="s">
        <v>3372</v>
      </c>
      <c r="I55" s="48">
        <v>13.76</v>
      </c>
      <c r="J55" s="46">
        <v>30</v>
      </c>
      <c r="K55" s="46" t="s">
        <v>3372</v>
      </c>
      <c r="L55" s="84">
        <f t="shared" si="0"/>
        <v>13.34</v>
      </c>
      <c r="M55" s="38">
        <f t="shared" si="1"/>
        <v>60</v>
      </c>
      <c r="N55" s="38">
        <f t="shared" si="2"/>
        <v>0</v>
      </c>
      <c r="O55" s="38">
        <f t="shared" si="3"/>
        <v>0</v>
      </c>
      <c r="P55" s="48">
        <v>14.92</v>
      </c>
      <c r="Q55" s="46">
        <v>30</v>
      </c>
      <c r="R55" s="46" t="s">
        <v>3372</v>
      </c>
      <c r="S55" s="48">
        <v>16.22</v>
      </c>
      <c r="T55" s="46">
        <v>30</v>
      </c>
      <c r="U55" s="46" t="s">
        <v>3372</v>
      </c>
      <c r="V55" s="48">
        <f t="shared" si="15"/>
        <v>15.57</v>
      </c>
      <c r="W55" s="46">
        <f t="shared" si="16"/>
        <v>60</v>
      </c>
      <c r="X55" s="46">
        <f t="shared" si="17"/>
        <v>0</v>
      </c>
      <c r="Y55" s="46">
        <f t="shared" si="18"/>
        <v>0</v>
      </c>
      <c r="Z55" s="46">
        <f t="shared" si="8"/>
        <v>0</v>
      </c>
      <c r="AA55" s="46">
        <f t="shared" si="9"/>
        <v>0</v>
      </c>
      <c r="AB55" s="46">
        <f t="shared" si="10"/>
        <v>0</v>
      </c>
      <c r="AC55" s="48">
        <f t="shared" si="19"/>
        <v>1</v>
      </c>
      <c r="AD55" s="48">
        <f t="shared" si="12"/>
        <v>14.455</v>
      </c>
      <c r="AE55" s="48">
        <f t="shared" si="13"/>
        <v>14.455</v>
      </c>
      <c r="AF55" s="46">
        <f t="shared" si="14"/>
        <v>120</v>
      </c>
      <c r="AG55" s="47"/>
      <c r="AH55" s="128" t="s">
        <v>3453</v>
      </c>
      <c r="AI55" s="128" t="s">
        <v>3455</v>
      </c>
      <c r="AJ55" s="128" t="s">
        <v>3451</v>
      </c>
      <c r="AK55" s="128" t="s">
        <v>3452</v>
      </c>
      <c r="AL55" s="128" t="s">
        <v>3454</v>
      </c>
      <c r="AM55" s="128" t="s">
        <v>3457</v>
      </c>
      <c r="AN55" s="128" t="s">
        <v>3456</v>
      </c>
      <c r="AO55" s="128" t="s">
        <v>3460</v>
      </c>
      <c r="AP55" s="128" t="s">
        <v>3459</v>
      </c>
      <c r="AQ55" s="128" t="s">
        <v>3458</v>
      </c>
    </row>
    <row r="56" spans="1:43" s="16" customFormat="1" ht="27.75">
      <c r="A56" s="43">
        <v>55</v>
      </c>
      <c r="B56" s="37" t="s">
        <v>1841</v>
      </c>
      <c r="C56" s="37" t="s">
        <v>1842</v>
      </c>
      <c r="D56" s="38" t="s">
        <v>1843</v>
      </c>
      <c r="E56" s="38">
        <v>18</v>
      </c>
      <c r="F56" s="48">
        <v>14.4</v>
      </c>
      <c r="G56" s="46">
        <v>30</v>
      </c>
      <c r="H56" s="46" t="s">
        <v>3372</v>
      </c>
      <c r="I56" s="48">
        <v>14.07</v>
      </c>
      <c r="J56" s="46">
        <v>30</v>
      </c>
      <c r="K56" s="46" t="s">
        <v>3372</v>
      </c>
      <c r="L56" s="84">
        <f t="shared" si="0"/>
        <v>14.234999999999999</v>
      </c>
      <c r="M56" s="38">
        <f t="shared" si="1"/>
        <v>60</v>
      </c>
      <c r="N56" s="38">
        <f t="shared" si="2"/>
        <v>0</v>
      </c>
      <c r="O56" s="38">
        <f t="shared" si="3"/>
        <v>0</v>
      </c>
      <c r="P56" s="48">
        <v>13.61</v>
      </c>
      <c r="Q56" s="46">
        <v>30</v>
      </c>
      <c r="R56" s="46" t="s">
        <v>3372</v>
      </c>
      <c r="S56" s="48">
        <v>15.62</v>
      </c>
      <c r="T56" s="46">
        <v>30</v>
      </c>
      <c r="U56" s="46" t="s">
        <v>3372</v>
      </c>
      <c r="V56" s="48">
        <f t="shared" si="15"/>
        <v>14.614999999999998</v>
      </c>
      <c r="W56" s="46">
        <f t="shared" si="16"/>
        <v>60</v>
      </c>
      <c r="X56" s="46">
        <f t="shared" si="17"/>
        <v>0</v>
      </c>
      <c r="Y56" s="46">
        <f t="shared" si="18"/>
        <v>0</v>
      </c>
      <c r="Z56" s="46">
        <f t="shared" si="8"/>
        <v>0</v>
      </c>
      <c r="AA56" s="46">
        <f t="shared" si="9"/>
        <v>0</v>
      </c>
      <c r="AB56" s="46">
        <f t="shared" si="10"/>
        <v>0</v>
      </c>
      <c r="AC56" s="48">
        <f t="shared" si="19"/>
        <v>1</v>
      </c>
      <c r="AD56" s="48">
        <f t="shared" si="12"/>
        <v>14.424999999999999</v>
      </c>
      <c r="AE56" s="48">
        <f t="shared" si="13"/>
        <v>14.424999999999999</v>
      </c>
      <c r="AF56" s="46">
        <f t="shared" si="14"/>
        <v>120</v>
      </c>
      <c r="AG56" s="47"/>
      <c r="AH56" s="128" t="s">
        <v>3451</v>
      </c>
      <c r="AI56" s="128" t="s">
        <v>3455</v>
      </c>
      <c r="AJ56" s="128" t="s">
        <v>3453</v>
      </c>
      <c r="AK56" s="128" t="s">
        <v>3457</v>
      </c>
      <c r="AL56" s="128" t="s">
        <v>3452</v>
      </c>
      <c r="AM56" s="128" t="s">
        <v>3454</v>
      </c>
      <c r="AN56" s="128" t="s">
        <v>3456</v>
      </c>
      <c r="AO56" s="128" t="s">
        <v>3459</v>
      </c>
      <c r="AP56" s="128" t="s">
        <v>3458</v>
      </c>
      <c r="AQ56" s="128" t="s">
        <v>3460</v>
      </c>
    </row>
    <row r="57" spans="1:43" s="16" customFormat="1" ht="27.75">
      <c r="A57" s="43">
        <v>56</v>
      </c>
      <c r="B57" s="37" t="s">
        <v>2069</v>
      </c>
      <c r="C57" s="37" t="s">
        <v>2070</v>
      </c>
      <c r="D57" s="38" t="s">
        <v>2071</v>
      </c>
      <c r="E57" s="38">
        <v>20</v>
      </c>
      <c r="F57" s="48">
        <v>14.5</v>
      </c>
      <c r="G57" s="46">
        <v>30</v>
      </c>
      <c r="H57" s="46" t="s">
        <v>3372</v>
      </c>
      <c r="I57" s="48">
        <v>12.65</v>
      </c>
      <c r="J57" s="46">
        <v>30</v>
      </c>
      <c r="K57" s="46" t="s">
        <v>3372</v>
      </c>
      <c r="L57" s="84">
        <f t="shared" si="0"/>
        <v>13.574999999999999</v>
      </c>
      <c r="M57" s="38">
        <f t="shared" si="1"/>
        <v>60</v>
      </c>
      <c r="N57" s="38">
        <f t="shared" si="2"/>
        <v>0</v>
      </c>
      <c r="O57" s="38">
        <f t="shared" si="3"/>
        <v>0</v>
      </c>
      <c r="P57" s="48">
        <v>14.19</v>
      </c>
      <c r="Q57" s="46">
        <v>30</v>
      </c>
      <c r="R57" s="46" t="s">
        <v>3372</v>
      </c>
      <c r="S57" s="48">
        <v>16.34</v>
      </c>
      <c r="T57" s="46">
        <v>30</v>
      </c>
      <c r="U57" s="46" t="s">
        <v>3372</v>
      </c>
      <c r="V57" s="48">
        <f t="shared" si="15"/>
        <v>15.265000000000001</v>
      </c>
      <c r="W57" s="46">
        <f t="shared" si="16"/>
        <v>60</v>
      </c>
      <c r="X57" s="46">
        <f t="shared" si="17"/>
        <v>0</v>
      </c>
      <c r="Y57" s="46">
        <f t="shared" si="18"/>
        <v>0</v>
      </c>
      <c r="Z57" s="46">
        <f t="shared" si="8"/>
        <v>0</v>
      </c>
      <c r="AA57" s="46">
        <f t="shared" si="9"/>
        <v>0</v>
      </c>
      <c r="AB57" s="46">
        <f t="shared" si="10"/>
        <v>0</v>
      </c>
      <c r="AC57" s="48">
        <f t="shared" si="19"/>
        <v>1</v>
      </c>
      <c r="AD57" s="48">
        <f t="shared" si="12"/>
        <v>14.42</v>
      </c>
      <c r="AE57" s="48">
        <f t="shared" si="13"/>
        <v>14.42</v>
      </c>
      <c r="AF57" s="46">
        <f t="shared" si="14"/>
        <v>120</v>
      </c>
      <c r="AG57" s="47"/>
      <c r="AH57" s="128" t="s">
        <v>3453</v>
      </c>
      <c r="AI57" s="128" t="s">
        <v>3451</v>
      </c>
      <c r="AJ57" s="128" t="s">
        <v>3455</v>
      </c>
      <c r="AK57" s="128" t="s">
        <v>3452</v>
      </c>
      <c r="AL57" s="128" t="s">
        <v>3454</v>
      </c>
      <c r="AM57" s="128" t="s">
        <v>3460</v>
      </c>
      <c r="AN57" s="128" t="s">
        <v>3457</v>
      </c>
      <c r="AO57" s="128" t="s">
        <v>3456</v>
      </c>
      <c r="AP57" s="128" t="s">
        <v>3459</v>
      </c>
      <c r="AQ57" s="128" t="s">
        <v>3458</v>
      </c>
    </row>
    <row r="58" spans="1:43" s="16" customFormat="1" ht="27.75">
      <c r="A58" s="43">
        <v>57</v>
      </c>
      <c r="B58" s="37" t="s">
        <v>435</v>
      </c>
      <c r="C58" s="37" t="s">
        <v>436</v>
      </c>
      <c r="D58" s="38" t="s">
        <v>437</v>
      </c>
      <c r="E58" s="38">
        <v>4</v>
      </c>
      <c r="F58" s="48">
        <v>15.73</v>
      </c>
      <c r="G58" s="46">
        <v>30</v>
      </c>
      <c r="H58" s="46" t="s">
        <v>3372</v>
      </c>
      <c r="I58" s="48">
        <v>13.91</v>
      </c>
      <c r="J58" s="46">
        <v>30</v>
      </c>
      <c r="K58" s="46" t="s">
        <v>3372</v>
      </c>
      <c r="L58" s="84">
        <f t="shared" si="0"/>
        <v>14.82</v>
      </c>
      <c r="M58" s="38">
        <f t="shared" si="1"/>
        <v>60</v>
      </c>
      <c r="N58" s="38">
        <f t="shared" si="2"/>
        <v>0</v>
      </c>
      <c r="O58" s="38">
        <f t="shared" si="3"/>
        <v>0</v>
      </c>
      <c r="P58" s="48">
        <v>14.03</v>
      </c>
      <c r="Q58" s="46">
        <v>30</v>
      </c>
      <c r="R58" s="46" t="s">
        <v>3372</v>
      </c>
      <c r="S58" s="48">
        <v>13.95</v>
      </c>
      <c r="T58" s="46">
        <v>30</v>
      </c>
      <c r="U58" s="46" t="s">
        <v>3372</v>
      </c>
      <c r="V58" s="48">
        <f t="shared" si="15"/>
        <v>13.989999999999998</v>
      </c>
      <c r="W58" s="46">
        <f t="shared" si="16"/>
        <v>60</v>
      </c>
      <c r="X58" s="46">
        <f t="shared" si="17"/>
        <v>0</v>
      </c>
      <c r="Y58" s="46">
        <f t="shared" si="18"/>
        <v>0</v>
      </c>
      <c r="Z58" s="46">
        <f t="shared" si="8"/>
        <v>0</v>
      </c>
      <c r="AA58" s="46">
        <f t="shared" si="9"/>
        <v>0</v>
      </c>
      <c r="AB58" s="46">
        <f t="shared" si="10"/>
        <v>0</v>
      </c>
      <c r="AC58" s="48">
        <f t="shared" si="19"/>
        <v>1</v>
      </c>
      <c r="AD58" s="48">
        <f t="shared" si="12"/>
        <v>14.404999999999999</v>
      </c>
      <c r="AE58" s="48">
        <f t="shared" si="13"/>
        <v>14.404999999999999</v>
      </c>
      <c r="AF58" s="46">
        <f t="shared" si="14"/>
        <v>120</v>
      </c>
      <c r="AG58" s="47"/>
      <c r="AH58" s="128" t="s">
        <v>3452</v>
      </c>
      <c r="AI58" s="128" t="s">
        <v>3455</v>
      </c>
      <c r="AJ58" s="128" t="s">
        <v>3456</v>
      </c>
      <c r="AK58" s="128" t="s">
        <v>3454</v>
      </c>
      <c r="AL58" s="128" t="s">
        <v>3460</v>
      </c>
      <c r="AM58" s="128" t="s">
        <v>3459</v>
      </c>
      <c r="AN58" s="128" t="s">
        <v>3451</v>
      </c>
      <c r="AO58" s="128" t="s">
        <v>3458</v>
      </c>
      <c r="AP58" s="128" t="s">
        <v>3453</v>
      </c>
      <c r="AQ58" s="128" t="s">
        <v>3457</v>
      </c>
    </row>
    <row r="59" spans="1:43" s="16" customFormat="1" ht="27.75">
      <c r="A59" s="43">
        <v>58</v>
      </c>
      <c r="B59" s="49" t="s">
        <v>178</v>
      </c>
      <c r="C59" s="49" t="s">
        <v>181</v>
      </c>
      <c r="D59" s="50" t="s">
        <v>182</v>
      </c>
      <c r="E59" s="38">
        <v>1</v>
      </c>
      <c r="F59" s="48">
        <v>14.31</v>
      </c>
      <c r="G59" s="46">
        <v>30</v>
      </c>
      <c r="H59" s="46" t="s">
        <v>3372</v>
      </c>
      <c r="I59" s="48">
        <v>14.79</v>
      </c>
      <c r="J59" s="46">
        <v>30</v>
      </c>
      <c r="K59" s="46" t="s">
        <v>3372</v>
      </c>
      <c r="L59" s="84">
        <f t="shared" si="0"/>
        <v>14.55</v>
      </c>
      <c r="M59" s="38">
        <f t="shared" si="1"/>
        <v>60</v>
      </c>
      <c r="N59" s="38">
        <f t="shared" si="2"/>
        <v>0</v>
      </c>
      <c r="O59" s="38">
        <f t="shared" si="3"/>
        <v>0</v>
      </c>
      <c r="P59" s="48">
        <v>13.76</v>
      </c>
      <c r="Q59" s="46">
        <v>30</v>
      </c>
      <c r="R59" s="46" t="s">
        <v>3372</v>
      </c>
      <c r="S59" s="48">
        <v>14.75</v>
      </c>
      <c r="T59" s="46">
        <v>30</v>
      </c>
      <c r="U59" s="46" t="s">
        <v>3372</v>
      </c>
      <c r="V59" s="48">
        <f t="shared" si="15"/>
        <v>14.254999999999999</v>
      </c>
      <c r="W59" s="46">
        <f t="shared" si="16"/>
        <v>60</v>
      </c>
      <c r="X59" s="46">
        <f t="shared" si="17"/>
        <v>0</v>
      </c>
      <c r="Y59" s="46">
        <f t="shared" si="18"/>
        <v>0</v>
      </c>
      <c r="Z59" s="46">
        <f t="shared" si="8"/>
        <v>0</v>
      </c>
      <c r="AA59" s="46">
        <f t="shared" si="9"/>
        <v>0</v>
      </c>
      <c r="AB59" s="46">
        <f t="shared" si="10"/>
        <v>0</v>
      </c>
      <c r="AC59" s="48">
        <f t="shared" si="19"/>
        <v>1</v>
      </c>
      <c r="AD59" s="48">
        <f t="shared" si="12"/>
        <v>14.4025</v>
      </c>
      <c r="AE59" s="48">
        <f t="shared" si="13"/>
        <v>14.4025</v>
      </c>
      <c r="AF59" s="46">
        <f t="shared" si="14"/>
        <v>120</v>
      </c>
      <c r="AG59" s="47"/>
      <c r="AH59" s="128" t="s">
        <v>3451</v>
      </c>
      <c r="AI59" s="128" t="s">
        <v>3452</v>
      </c>
      <c r="AJ59" s="128" t="s">
        <v>3453</v>
      </c>
      <c r="AK59" s="128" t="s">
        <v>3455</v>
      </c>
      <c r="AL59" s="128" t="s">
        <v>3457</v>
      </c>
      <c r="AM59" s="128" t="s">
        <v>3454</v>
      </c>
      <c r="AN59" s="128" t="s">
        <v>3459</v>
      </c>
      <c r="AO59" s="128" t="s">
        <v>3458</v>
      </c>
      <c r="AP59" s="128" t="s">
        <v>3460</v>
      </c>
      <c r="AQ59" s="128" t="s">
        <v>3456</v>
      </c>
    </row>
    <row r="60" spans="1:43" s="16" customFormat="1" ht="27.75">
      <c r="A60" s="43">
        <v>59</v>
      </c>
      <c r="B60" s="61" t="s">
        <v>100</v>
      </c>
      <c r="C60" s="61" t="s">
        <v>101</v>
      </c>
      <c r="D60" s="45" t="s">
        <v>102</v>
      </c>
      <c r="E60" s="38">
        <v>1</v>
      </c>
      <c r="F60" s="48">
        <v>16.510000000000002</v>
      </c>
      <c r="G60" s="46">
        <v>30</v>
      </c>
      <c r="H60" s="46" t="s">
        <v>3372</v>
      </c>
      <c r="I60" s="48">
        <v>16.98</v>
      </c>
      <c r="J60" s="46">
        <v>30</v>
      </c>
      <c r="K60" s="46" t="s">
        <v>3372</v>
      </c>
      <c r="L60" s="84">
        <f t="shared" si="0"/>
        <v>16.745000000000001</v>
      </c>
      <c r="M60" s="38">
        <f t="shared" si="1"/>
        <v>60</v>
      </c>
      <c r="N60" s="38">
        <f t="shared" si="2"/>
        <v>0</v>
      </c>
      <c r="O60" s="38">
        <f t="shared" si="3"/>
        <v>0</v>
      </c>
      <c r="P60" s="48">
        <v>13.73</v>
      </c>
      <c r="Q60" s="46">
        <v>30</v>
      </c>
      <c r="R60" s="46" t="s">
        <v>3372</v>
      </c>
      <c r="S60" s="48">
        <v>14.72</v>
      </c>
      <c r="T60" s="46">
        <v>30</v>
      </c>
      <c r="U60" s="46" t="s">
        <v>3372</v>
      </c>
      <c r="V60" s="48">
        <f t="shared" si="15"/>
        <v>14.225000000000001</v>
      </c>
      <c r="W60" s="46">
        <f t="shared" si="16"/>
        <v>60</v>
      </c>
      <c r="X60" s="46">
        <f t="shared" si="17"/>
        <v>0</v>
      </c>
      <c r="Y60" s="46">
        <f t="shared" si="18"/>
        <v>0</v>
      </c>
      <c r="Z60" s="46">
        <f t="shared" si="8"/>
        <v>0</v>
      </c>
      <c r="AA60" s="46">
        <f t="shared" si="9"/>
        <v>0</v>
      </c>
      <c r="AB60" s="46">
        <f t="shared" si="10"/>
        <v>0</v>
      </c>
      <c r="AC60" s="48">
        <f>IF(AB60=0,0.93,IF(AB60=1,0.92,IF(AB60=2,0.91,IF(AB60=3,0.9,IF(AB60=4,0.89,IF(AB60=5,0.88,IF(AB60=6,0.87)))))))</f>
        <v>0.93</v>
      </c>
      <c r="AD60" s="48">
        <f t="shared" si="12"/>
        <v>15.485000000000001</v>
      </c>
      <c r="AE60" s="48">
        <f t="shared" si="13"/>
        <v>14.401050000000001</v>
      </c>
      <c r="AF60" s="46">
        <f t="shared" si="14"/>
        <v>120</v>
      </c>
      <c r="AG60" s="47"/>
      <c r="AH60" s="128" t="s">
        <v>3456</v>
      </c>
      <c r="AI60" s="128" t="s">
        <v>3453</v>
      </c>
      <c r="AJ60" s="128" t="s">
        <v>3451</v>
      </c>
      <c r="AK60" s="128" t="s">
        <v>3454</v>
      </c>
      <c r="AL60" s="128" t="s">
        <v>3452</v>
      </c>
      <c r="AM60" s="128" t="s">
        <v>3455</v>
      </c>
      <c r="AN60" s="128" t="s">
        <v>3457</v>
      </c>
      <c r="AO60" s="128" t="s">
        <v>3460</v>
      </c>
      <c r="AP60" s="128" t="s">
        <v>3459</v>
      </c>
      <c r="AQ60" s="128" t="s">
        <v>3458</v>
      </c>
    </row>
    <row r="61" spans="1:43" s="16" customFormat="1" ht="27.75">
      <c r="A61" s="43">
        <v>60</v>
      </c>
      <c r="B61" s="37" t="s">
        <v>2621</v>
      </c>
      <c r="C61" s="37" t="s">
        <v>74</v>
      </c>
      <c r="D61" s="38" t="s">
        <v>2622</v>
      </c>
      <c r="E61" s="38">
        <v>26</v>
      </c>
      <c r="F61" s="48">
        <v>13.43</v>
      </c>
      <c r="G61" s="46">
        <v>30</v>
      </c>
      <c r="H61" s="46" t="s">
        <v>3372</v>
      </c>
      <c r="I61" s="48">
        <v>14.94</v>
      </c>
      <c r="J61" s="46">
        <v>30</v>
      </c>
      <c r="K61" s="46" t="s">
        <v>3372</v>
      </c>
      <c r="L61" s="84">
        <f t="shared" si="0"/>
        <v>14.184999999999999</v>
      </c>
      <c r="M61" s="38">
        <f t="shared" si="1"/>
        <v>60</v>
      </c>
      <c r="N61" s="38">
        <f t="shared" si="2"/>
        <v>0</v>
      </c>
      <c r="O61" s="38">
        <f t="shared" si="3"/>
        <v>0</v>
      </c>
      <c r="P61" s="48">
        <v>13.2</v>
      </c>
      <c r="Q61" s="46">
        <v>30</v>
      </c>
      <c r="R61" s="46" t="s">
        <v>3373</v>
      </c>
      <c r="S61" s="48">
        <v>16.54</v>
      </c>
      <c r="T61" s="46">
        <v>30</v>
      </c>
      <c r="U61" s="46" t="s">
        <v>3372</v>
      </c>
      <c r="V61" s="48">
        <f t="shared" si="15"/>
        <v>14.87</v>
      </c>
      <c r="W61" s="46">
        <f t="shared" si="16"/>
        <v>60</v>
      </c>
      <c r="X61" s="46">
        <f t="shared" si="17"/>
        <v>1</v>
      </c>
      <c r="Y61" s="46">
        <f t="shared" si="18"/>
        <v>0</v>
      </c>
      <c r="Z61" s="46">
        <f t="shared" si="8"/>
        <v>1</v>
      </c>
      <c r="AA61" s="46">
        <f t="shared" si="9"/>
        <v>0</v>
      </c>
      <c r="AB61" s="46">
        <f t="shared" si="10"/>
        <v>1</v>
      </c>
      <c r="AC61" s="48">
        <f t="shared" ref="AC61:AC92" si="20">IF(AB61=0,1,IF(AB61=1,0.99,IF(AB61=2,0.98,IF(AB61=3,0.97,IF(AB61=4,0.96,IF(AB61=5,0.95,IF(AB61=6,0.94)))))))</f>
        <v>0.99</v>
      </c>
      <c r="AD61" s="48">
        <f t="shared" si="12"/>
        <v>14.5275</v>
      </c>
      <c r="AE61" s="48">
        <f t="shared" si="13"/>
        <v>14.382225</v>
      </c>
      <c r="AF61" s="46">
        <f t="shared" si="14"/>
        <v>120</v>
      </c>
      <c r="AG61" s="47"/>
      <c r="AH61" s="128" t="s">
        <v>3453</v>
      </c>
      <c r="AI61" s="128" t="s">
        <v>3451</v>
      </c>
      <c r="AJ61" s="128" t="s">
        <v>3452</v>
      </c>
      <c r="AK61" s="128" t="s">
        <v>3457</v>
      </c>
      <c r="AL61" s="128" t="s">
        <v>3454</v>
      </c>
      <c r="AM61" s="128" t="s">
        <v>3456</v>
      </c>
      <c r="AN61" s="128" t="s">
        <v>3455</v>
      </c>
      <c r="AO61" s="128" t="s">
        <v>3460</v>
      </c>
      <c r="AP61" s="128" t="s">
        <v>3458</v>
      </c>
      <c r="AQ61" s="128" t="s">
        <v>3459</v>
      </c>
    </row>
    <row r="62" spans="1:43" s="16" customFormat="1" ht="27.75">
      <c r="A62" s="43">
        <v>61</v>
      </c>
      <c r="B62" s="37" t="s">
        <v>2413</v>
      </c>
      <c r="C62" s="37" t="s">
        <v>2414</v>
      </c>
      <c r="D62" s="38" t="s">
        <v>2415</v>
      </c>
      <c r="E62" s="38">
        <v>24</v>
      </c>
      <c r="F62" s="48">
        <v>11.99</v>
      </c>
      <c r="G62" s="46">
        <v>30</v>
      </c>
      <c r="H62" s="46" t="s">
        <v>3372</v>
      </c>
      <c r="I62" s="48">
        <v>13.91</v>
      </c>
      <c r="J62" s="46">
        <v>30</v>
      </c>
      <c r="K62" s="46" t="s">
        <v>3372</v>
      </c>
      <c r="L62" s="84">
        <f t="shared" si="0"/>
        <v>12.95</v>
      </c>
      <c r="M62" s="38">
        <f t="shared" si="1"/>
        <v>60</v>
      </c>
      <c r="N62" s="38">
        <f t="shared" si="2"/>
        <v>0</v>
      </c>
      <c r="O62" s="38">
        <f t="shared" si="3"/>
        <v>0</v>
      </c>
      <c r="P62" s="48">
        <v>15.06</v>
      </c>
      <c r="Q62" s="46">
        <v>30</v>
      </c>
      <c r="R62" s="46" t="s">
        <v>3372</v>
      </c>
      <c r="S62" s="48">
        <v>16.559999999999999</v>
      </c>
      <c r="T62" s="46">
        <v>30</v>
      </c>
      <c r="U62" s="46" t="s">
        <v>3372</v>
      </c>
      <c r="V62" s="48">
        <f t="shared" si="15"/>
        <v>15.809999999999999</v>
      </c>
      <c r="W62" s="46">
        <f t="shared" si="16"/>
        <v>60</v>
      </c>
      <c r="X62" s="46">
        <f t="shared" si="17"/>
        <v>0</v>
      </c>
      <c r="Y62" s="46">
        <f t="shared" si="18"/>
        <v>0</v>
      </c>
      <c r="Z62" s="46">
        <f t="shared" si="8"/>
        <v>0</v>
      </c>
      <c r="AA62" s="46">
        <f t="shared" si="9"/>
        <v>0</v>
      </c>
      <c r="AB62" s="46">
        <f t="shared" si="10"/>
        <v>0</v>
      </c>
      <c r="AC62" s="48">
        <f t="shared" si="20"/>
        <v>1</v>
      </c>
      <c r="AD62" s="48">
        <f t="shared" si="12"/>
        <v>14.379999999999999</v>
      </c>
      <c r="AE62" s="48">
        <f t="shared" si="13"/>
        <v>14.379999999999999</v>
      </c>
      <c r="AF62" s="46">
        <f t="shared" si="14"/>
        <v>120</v>
      </c>
      <c r="AG62" s="47"/>
      <c r="AH62" s="128" t="s">
        <v>3451</v>
      </c>
      <c r="AI62" s="128" t="s">
        <v>3453</v>
      </c>
      <c r="AJ62" s="128" t="s">
        <v>3456</v>
      </c>
      <c r="AK62" s="128" t="s">
        <v>3452</v>
      </c>
      <c r="AL62" s="128" t="s">
        <v>3454</v>
      </c>
      <c r="AM62" s="128" t="s">
        <v>3457</v>
      </c>
      <c r="AN62" s="128" t="s">
        <v>3455</v>
      </c>
      <c r="AO62" s="128" t="s">
        <v>3460</v>
      </c>
      <c r="AP62" s="128" t="s">
        <v>3458</v>
      </c>
      <c r="AQ62" s="128" t="s">
        <v>3459</v>
      </c>
    </row>
    <row r="63" spans="1:43" s="16" customFormat="1" ht="27.75">
      <c r="A63" s="43">
        <v>62</v>
      </c>
      <c r="B63" s="44" t="s">
        <v>282</v>
      </c>
      <c r="C63" s="44" t="s">
        <v>142</v>
      </c>
      <c r="D63" s="45" t="s">
        <v>283</v>
      </c>
      <c r="E63" s="38">
        <v>2</v>
      </c>
      <c r="F63" s="48">
        <v>14.9</v>
      </c>
      <c r="G63" s="46">
        <v>30</v>
      </c>
      <c r="H63" s="46" t="s">
        <v>3372</v>
      </c>
      <c r="I63" s="48">
        <v>11.18</v>
      </c>
      <c r="J63" s="46">
        <v>30</v>
      </c>
      <c r="K63" s="46" t="s">
        <v>3372</v>
      </c>
      <c r="L63" s="84">
        <f t="shared" si="0"/>
        <v>13.04</v>
      </c>
      <c r="M63" s="38">
        <f t="shared" si="1"/>
        <v>60</v>
      </c>
      <c r="N63" s="38">
        <f t="shared" si="2"/>
        <v>0</v>
      </c>
      <c r="O63" s="38">
        <f t="shared" si="3"/>
        <v>0</v>
      </c>
      <c r="P63" s="48">
        <v>14.63</v>
      </c>
      <c r="Q63" s="46">
        <v>30</v>
      </c>
      <c r="R63" s="46" t="s">
        <v>3372</v>
      </c>
      <c r="S63" s="48">
        <v>16.760000000000002</v>
      </c>
      <c r="T63" s="46">
        <v>30</v>
      </c>
      <c r="U63" s="46" t="s">
        <v>3372</v>
      </c>
      <c r="V63" s="48">
        <f t="shared" si="15"/>
        <v>15.695</v>
      </c>
      <c r="W63" s="46">
        <f t="shared" si="16"/>
        <v>60</v>
      </c>
      <c r="X63" s="46">
        <f t="shared" si="17"/>
        <v>0</v>
      </c>
      <c r="Y63" s="46">
        <f t="shared" si="18"/>
        <v>0</v>
      </c>
      <c r="Z63" s="46">
        <f t="shared" si="8"/>
        <v>0</v>
      </c>
      <c r="AA63" s="46">
        <f t="shared" si="9"/>
        <v>0</v>
      </c>
      <c r="AB63" s="46">
        <f t="shared" si="10"/>
        <v>0</v>
      </c>
      <c r="AC63" s="48">
        <f t="shared" si="20"/>
        <v>1</v>
      </c>
      <c r="AD63" s="48">
        <f t="shared" si="12"/>
        <v>14.3675</v>
      </c>
      <c r="AE63" s="48">
        <f t="shared" si="13"/>
        <v>14.3675</v>
      </c>
      <c r="AF63" s="46">
        <f t="shared" si="14"/>
        <v>120</v>
      </c>
      <c r="AG63" s="47"/>
      <c r="AH63" s="128" t="s">
        <v>3451</v>
      </c>
      <c r="AI63" s="128" t="s">
        <v>3453</v>
      </c>
      <c r="AJ63" s="128" t="s">
        <v>3452</v>
      </c>
      <c r="AK63" s="128" t="s">
        <v>3456</v>
      </c>
      <c r="AL63" s="128" t="s">
        <v>3457</v>
      </c>
      <c r="AM63" s="128" t="s">
        <v>3454</v>
      </c>
      <c r="AN63" s="128" t="s">
        <v>3455</v>
      </c>
      <c r="AO63" s="128" t="s">
        <v>3460</v>
      </c>
      <c r="AP63" s="128" t="s">
        <v>3459</v>
      </c>
      <c r="AQ63" s="128" t="s">
        <v>3458</v>
      </c>
    </row>
    <row r="64" spans="1:43" s="16" customFormat="1" ht="27.75">
      <c r="A64" s="43">
        <v>63</v>
      </c>
      <c r="B64" s="37" t="s">
        <v>2256</v>
      </c>
      <c r="C64" s="37" t="s">
        <v>354</v>
      </c>
      <c r="D64" s="38" t="s">
        <v>2257</v>
      </c>
      <c r="E64" s="38">
        <v>22</v>
      </c>
      <c r="F64" s="48">
        <v>12.94</v>
      </c>
      <c r="G64" s="46">
        <v>30</v>
      </c>
      <c r="H64" s="46" t="s">
        <v>3372</v>
      </c>
      <c r="I64" s="48">
        <v>13.5</v>
      </c>
      <c r="J64" s="46">
        <v>30</v>
      </c>
      <c r="K64" s="46" t="s">
        <v>3372</v>
      </c>
      <c r="L64" s="84">
        <f t="shared" si="0"/>
        <v>13.219999999999999</v>
      </c>
      <c r="M64" s="38">
        <f t="shared" si="1"/>
        <v>60</v>
      </c>
      <c r="N64" s="38">
        <f t="shared" si="2"/>
        <v>0</v>
      </c>
      <c r="O64" s="38">
        <f t="shared" si="3"/>
        <v>0</v>
      </c>
      <c r="P64" s="48">
        <v>13.72</v>
      </c>
      <c r="Q64" s="46">
        <v>30</v>
      </c>
      <c r="R64" s="46" t="s">
        <v>3372</v>
      </c>
      <c r="S64" s="48">
        <v>17.05</v>
      </c>
      <c r="T64" s="46">
        <v>30</v>
      </c>
      <c r="U64" s="46" t="s">
        <v>3372</v>
      </c>
      <c r="V64" s="48">
        <f t="shared" si="15"/>
        <v>15.385000000000002</v>
      </c>
      <c r="W64" s="46">
        <f t="shared" si="16"/>
        <v>60</v>
      </c>
      <c r="X64" s="46">
        <f t="shared" si="17"/>
        <v>0</v>
      </c>
      <c r="Y64" s="46">
        <f t="shared" si="18"/>
        <v>0</v>
      </c>
      <c r="Z64" s="46">
        <f t="shared" si="8"/>
        <v>0</v>
      </c>
      <c r="AA64" s="46">
        <f t="shared" si="9"/>
        <v>0</v>
      </c>
      <c r="AB64" s="46">
        <f t="shared" si="10"/>
        <v>0</v>
      </c>
      <c r="AC64" s="48">
        <f t="shared" si="20"/>
        <v>1</v>
      </c>
      <c r="AD64" s="48">
        <f t="shared" si="12"/>
        <v>14.3025</v>
      </c>
      <c r="AE64" s="48">
        <f t="shared" si="13"/>
        <v>14.3025</v>
      </c>
      <c r="AF64" s="46">
        <f t="shared" si="14"/>
        <v>120</v>
      </c>
      <c r="AG64" s="47"/>
      <c r="AH64" s="128" t="s">
        <v>3453</v>
      </c>
      <c r="AI64" s="128" t="s">
        <v>3452</v>
      </c>
      <c r="AJ64" s="128" t="s">
        <v>3451</v>
      </c>
      <c r="AK64" s="128" t="s">
        <v>3454</v>
      </c>
      <c r="AL64" s="128" t="s">
        <v>3456</v>
      </c>
      <c r="AM64" s="128" t="s">
        <v>3455</v>
      </c>
      <c r="AN64" s="128" t="s">
        <v>3457</v>
      </c>
      <c r="AO64" s="128" t="s">
        <v>3459</v>
      </c>
      <c r="AP64" s="128" t="s">
        <v>3460</v>
      </c>
      <c r="AQ64" s="128" t="s">
        <v>3458</v>
      </c>
    </row>
    <row r="65" spans="1:43" s="16" customFormat="1" ht="27.75">
      <c r="A65" s="43">
        <v>64</v>
      </c>
      <c r="B65" s="37" t="s">
        <v>1742</v>
      </c>
      <c r="C65" s="37" t="s">
        <v>1625</v>
      </c>
      <c r="D65" s="38" t="s">
        <v>1743</v>
      </c>
      <c r="E65" s="38">
        <v>17</v>
      </c>
      <c r="F65" s="48">
        <v>14.12</v>
      </c>
      <c r="G65" s="46">
        <v>30</v>
      </c>
      <c r="H65" s="46" t="s">
        <v>3372</v>
      </c>
      <c r="I65" s="48">
        <v>13.56</v>
      </c>
      <c r="J65" s="46">
        <v>30</v>
      </c>
      <c r="K65" s="46" t="s">
        <v>3372</v>
      </c>
      <c r="L65" s="84">
        <f t="shared" si="0"/>
        <v>13.84</v>
      </c>
      <c r="M65" s="38">
        <f t="shared" si="1"/>
        <v>60</v>
      </c>
      <c r="N65" s="38">
        <f t="shared" si="2"/>
        <v>0</v>
      </c>
      <c r="O65" s="38">
        <f t="shared" si="3"/>
        <v>0</v>
      </c>
      <c r="P65" s="48">
        <v>13.44</v>
      </c>
      <c r="Q65" s="46">
        <v>30</v>
      </c>
      <c r="R65" s="46" t="s">
        <v>3372</v>
      </c>
      <c r="S65" s="48">
        <v>16.079999999999998</v>
      </c>
      <c r="T65" s="46">
        <v>30</v>
      </c>
      <c r="U65" s="46" t="s">
        <v>3372</v>
      </c>
      <c r="V65" s="48">
        <f t="shared" si="15"/>
        <v>14.759999999999998</v>
      </c>
      <c r="W65" s="46">
        <f t="shared" si="16"/>
        <v>60</v>
      </c>
      <c r="X65" s="46">
        <f t="shared" si="17"/>
        <v>0</v>
      </c>
      <c r="Y65" s="46">
        <f t="shared" si="18"/>
        <v>0</v>
      </c>
      <c r="Z65" s="46">
        <f t="shared" si="8"/>
        <v>0</v>
      </c>
      <c r="AA65" s="46">
        <f t="shared" si="9"/>
        <v>0</v>
      </c>
      <c r="AB65" s="46">
        <f t="shared" si="10"/>
        <v>0</v>
      </c>
      <c r="AC65" s="48">
        <f t="shared" si="20"/>
        <v>1</v>
      </c>
      <c r="AD65" s="48">
        <f t="shared" si="12"/>
        <v>14.299999999999999</v>
      </c>
      <c r="AE65" s="48">
        <f t="shared" si="13"/>
        <v>14.299999999999999</v>
      </c>
      <c r="AF65" s="46">
        <f t="shared" si="14"/>
        <v>120</v>
      </c>
      <c r="AG65" s="47"/>
      <c r="AH65" s="128" t="s">
        <v>3451</v>
      </c>
      <c r="AI65" s="128" t="s">
        <v>3453</v>
      </c>
      <c r="AJ65" s="128" t="s">
        <v>3456</v>
      </c>
      <c r="AK65" s="128" t="s">
        <v>3452</v>
      </c>
      <c r="AL65" s="128" t="s">
        <v>3454</v>
      </c>
      <c r="AM65" s="128" t="s">
        <v>3455</v>
      </c>
      <c r="AN65" s="128" t="s">
        <v>3460</v>
      </c>
      <c r="AO65" s="128" t="s">
        <v>3457</v>
      </c>
      <c r="AP65" s="128" t="s">
        <v>3458</v>
      </c>
      <c r="AQ65" s="128" t="s">
        <v>3459</v>
      </c>
    </row>
    <row r="66" spans="1:43" s="16" customFormat="1" ht="27.75">
      <c r="A66" s="43">
        <v>65</v>
      </c>
      <c r="B66" s="37" t="s">
        <v>1471</v>
      </c>
      <c r="C66" s="37" t="s">
        <v>3393</v>
      </c>
      <c r="D66" s="38" t="s">
        <v>1472</v>
      </c>
      <c r="E66" s="38">
        <v>14</v>
      </c>
      <c r="F66" s="48">
        <v>13.94</v>
      </c>
      <c r="G66" s="46">
        <v>30</v>
      </c>
      <c r="H66" s="46" t="s">
        <v>3372</v>
      </c>
      <c r="I66" s="48">
        <v>13.73</v>
      </c>
      <c r="J66" s="46">
        <v>30</v>
      </c>
      <c r="K66" s="46" t="s">
        <v>3372</v>
      </c>
      <c r="L66" s="84">
        <f t="shared" ref="L66:L129" si="21">(F66+I66)/2</f>
        <v>13.835000000000001</v>
      </c>
      <c r="M66" s="38">
        <f t="shared" ref="M66:M129" si="22">IF(L66&gt;=10,60,G66+J66)</f>
        <v>60</v>
      </c>
      <c r="N66" s="38">
        <f t="shared" ref="N66:N129" si="23">IF(H66="ACC",0,1)+IF(K66="ACC",0,1)</f>
        <v>0</v>
      </c>
      <c r="O66" s="38">
        <f t="shared" ref="O66:O129" si="24">IF(F66&lt;10,1,(IF(I66&lt;10,1,0)))</f>
        <v>0</v>
      </c>
      <c r="P66" s="48">
        <v>13.29</v>
      </c>
      <c r="Q66" s="46">
        <v>30</v>
      </c>
      <c r="R66" s="46" t="s">
        <v>3372</v>
      </c>
      <c r="S66" s="48">
        <v>16.23</v>
      </c>
      <c r="T66" s="46">
        <v>30</v>
      </c>
      <c r="U66" s="46" t="s">
        <v>3372</v>
      </c>
      <c r="V66" s="48">
        <f t="shared" ref="V66:V97" si="25">(P66+S66)/2</f>
        <v>14.76</v>
      </c>
      <c r="W66" s="46">
        <f t="shared" ref="W66:W97" si="26">IF(V66&gt;=10,60,Q66+T66)</f>
        <v>60</v>
      </c>
      <c r="X66" s="46">
        <f t="shared" ref="X66:X97" si="27">IF(R66="ACC",0,1)+IF(U66="ACC",0,1)</f>
        <v>0</v>
      </c>
      <c r="Y66" s="46">
        <f t="shared" ref="Y66:Y97" si="28">IF(P66&lt;10,1,(IF(S66&lt;10,1,0)))</f>
        <v>0</v>
      </c>
      <c r="Z66" s="46">
        <f t="shared" ref="Z66:Z129" si="29">N66+X66</f>
        <v>0</v>
      </c>
      <c r="AA66" s="46">
        <f t="shared" ref="AA66:AA129" si="30">O66+Y66</f>
        <v>0</v>
      </c>
      <c r="AB66" s="46">
        <f t="shared" ref="AB66:AB129" si="31">Z66+AA66</f>
        <v>0</v>
      </c>
      <c r="AC66" s="48">
        <f t="shared" si="20"/>
        <v>1</v>
      </c>
      <c r="AD66" s="48">
        <f t="shared" ref="AD66:AD129" si="32">AVERAGE(L66,V66)</f>
        <v>14.297499999999999</v>
      </c>
      <c r="AE66" s="48">
        <f t="shared" ref="AE66:AE129" si="33">AC66*AD66</f>
        <v>14.297499999999999</v>
      </c>
      <c r="AF66" s="46">
        <f t="shared" ref="AF66:AF129" si="34">M66+W66</f>
        <v>120</v>
      </c>
      <c r="AG66" s="47"/>
      <c r="AH66" s="128" t="s">
        <v>3453</v>
      </c>
      <c r="AI66" s="128" t="s">
        <v>3451</v>
      </c>
      <c r="AJ66" s="128" t="s">
        <v>3456</v>
      </c>
      <c r="AK66" s="128" t="s">
        <v>3454</v>
      </c>
      <c r="AL66" s="128" t="s">
        <v>3455</v>
      </c>
      <c r="AM66" s="128" t="s">
        <v>3452</v>
      </c>
      <c r="AN66" s="128" t="s">
        <v>3460</v>
      </c>
      <c r="AO66" s="128" t="s">
        <v>3457</v>
      </c>
      <c r="AP66" s="128" t="s">
        <v>3459</v>
      </c>
      <c r="AQ66" s="128" t="s">
        <v>3458</v>
      </c>
    </row>
    <row r="67" spans="1:43" s="16" customFormat="1" ht="27.75">
      <c r="A67" s="43">
        <v>66</v>
      </c>
      <c r="B67" s="37" t="s">
        <v>1996</v>
      </c>
      <c r="C67" s="37" t="s">
        <v>1456</v>
      </c>
      <c r="D67" s="38" t="s">
        <v>1997</v>
      </c>
      <c r="E67" s="38">
        <v>19</v>
      </c>
      <c r="F67" s="48">
        <v>15.7</v>
      </c>
      <c r="G67" s="46">
        <v>30</v>
      </c>
      <c r="H67" s="46" t="s">
        <v>3372</v>
      </c>
      <c r="I67" s="48">
        <v>12.68</v>
      </c>
      <c r="J67" s="46">
        <v>30</v>
      </c>
      <c r="K67" s="46" t="s">
        <v>3372</v>
      </c>
      <c r="L67" s="84">
        <f t="shared" si="21"/>
        <v>14.19</v>
      </c>
      <c r="M67" s="38">
        <f t="shared" si="22"/>
        <v>60</v>
      </c>
      <c r="N67" s="38">
        <f t="shared" si="23"/>
        <v>0</v>
      </c>
      <c r="O67" s="38">
        <f t="shared" si="24"/>
        <v>0</v>
      </c>
      <c r="P67" s="48">
        <v>13.37</v>
      </c>
      <c r="Q67" s="46">
        <v>30</v>
      </c>
      <c r="R67" s="46" t="s">
        <v>3372</v>
      </c>
      <c r="S67" s="48">
        <v>15.3</v>
      </c>
      <c r="T67" s="46">
        <v>30</v>
      </c>
      <c r="U67" s="46" t="s">
        <v>3372</v>
      </c>
      <c r="V67" s="48">
        <f t="shared" si="25"/>
        <v>14.335000000000001</v>
      </c>
      <c r="W67" s="46">
        <f t="shared" si="26"/>
        <v>60</v>
      </c>
      <c r="X67" s="46">
        <f t="shared" si="27"/>
        <v>0</v>
      </c>
      <c r="Y67" s="46">
        <f t="shared" si="28"/>
        <v>0</v>
      </c>
      <c r="Z67" s="46">
        <f t="shared" si="29"/>
        <v>0</v>
      </c>
      <c r="AA67" s="46">
        <f t="shared" si="30"/>
        <v>0</v>
      </c>
      <c r="AB67" s="46">
        <f t="shared" si="31"/>
        <v>0</v>
      </c>
      <c r="AC67" s="48">
        <f t="shared" si="20"/>
        <v>1</v>
      </c>
      <c r="AD67" s="48">
        <f t="shared" si="32"/>
        <v>14.262499999999999</v>
      </c>
      <c r="AE67" s="48">
        <f t="shared" si="33"/>
        <v>14.262499999999999</v>
      </c>
      <c r="AF67" s="46">
        <f t="shared" si="34"/>
        <v>120</v>
      </c>
      <c r="AG67" s="47"/>
      <c r="AH67" s="128" t="s">
        <v>3453</v>
      </c>
      <c r="AI67" s="128" t="s">
        <v>3457</v>
      </c>
      <c r="AJ67" s="128" t="s">
        <v>3455</v>
      </c>
      <c r="AK67" s="128" t="s">
        <v>3452</v>
      </c>
      <c r="AL67" s="128" t="s">
        <v>3451</v>
      </c>
      <c r="AM67" s="128" t="s">
        <v>3456</v>
      </c>
      <c r="AN67" s="128" t="s">
        <v>3454</v>
      </c>
      <c r="AO67" s="128" t="s">
        <v>3459</v>
      </c>
      <c r="AP67" s="128" t="s">
        <v>3458</v>
      </c>
      <c r="AQ67" s="128" t="s">
        <v>3460</v>
      </c>
    </row>
    <row r="68" spans="1:43" s="16" customFormat="1" ht="27.75">
      <c r="A68" s="43">
        <v>67</v>
      </c>
      <c r="B68" s="37" t="s">
        <v>1780</v>
      </c>
      <c r="C68" s="37" t="s">
        <v>345</v>
      </c>
      <c r="D68" s="38" t="s">
        <v>1782</v>
      </c>
      <c r="E68" s="38">
        <v>17</v>
      </c>
      <c r="F68" s="48">
        <v>14.17</v>
      </c>
      <c r="G68" s="46">
        <v>30</v>
      </c>
      <c r="H68" s="46" t="s">
        <v>3372</v>
      </c>
      <c r="I68" s="48">
        <v>14.35</v>
      </c>
      <c r="J68" s="46">
        <v>30</v>
      </c>
      <c r="K68" s="46" t="s">
        <v>3372</v>
      </c>
      <c r="L68" s="84">
        <f t="shared" si="21"/>
        <v>14.26</v>
      </c>
      <c r="M68" s="38">
        <f t="shared" si="22"/>
        <v>60</v>
      </c>
      <c r="N68" s="38">
        <f t="shared" si="23"/>
        <v>0</v>
      </c>
      <c r="O68" s="38">
        <f t="shared" si="24"/>
        <v>0</v>
      </c>
      <c r="P68" s="48">
        <v>13.73</v>
      </c>
      <c r="Q68" s="46">
        <v>30</v>
      </c>
      <c r="R68" s="46" t="s">
        <v>3372</v>
      </c>
      <c r="S68" s="48">
        <v>14.75</v>
      </c>
      <c r="T68" s="46">
        <v>30</v>
      </c>
      <c r="U68" s="46" t="s">
        <v>3372</v>
      </c>
      <c r="V68" s="48">
        <f t="shared" si="25"/>
        <v>14.24</v>
      </c>
      <c r="W68" s="46">
        <f t="shared" si="26"/>
        <v>60</v>
      </c>
      <c r="X68" s="46">
        <f t="shared" si="27"/>
        <v>0</v>
      </c>
      <c r="Y68" s="46">
        <f t="shared" si="28"/>
        <v>0</v>
      </c>
      <c r="Z68" s="46">
        <f t="shared" si="29"/>
        <v>0</v>
      </c>
      <c r="AA68" s="46">
        <f t="shared" si="30"/>
        <v>0</v>
      </c>
      <c r="AB68" s="46">
        <f t="shared" si="31"/>
        <v>0</v>
      </c>
      <c r="AC68" s="48">
        <f t="shared" si="20"/>
        <v>1</v>
      </c>
      <c r="AD68" s="48">
        <f t="shared" si="32"/>
        <v>14.25</v>
      </c>
      <c r="AE68" s="48">
        <f t="shared" si="33"/>
        <v>14.25</v>
      </c>
      <c r="AF68" s="46">
        <f t="shared" si="34"/>
        <v>120</v>
      </c>
      <c r="AG68" s="47"/>
      <c r="AH68" s="128" t="s">
        <v>3451</v>
      </c>
      <c r="AI68" s="128" t="s">
        <v>3453</v>
      </c>
      <c r="AJ68" s="128" t="s">
        <v>3455</v>
      </c>
      <c r="AK68" s="128" t="s">
        <v>3456</v>
      </c>
      <c r="AL68" s="128" t="s">
        <v>3457</v>
      </c>
      <c r="AM68" s="128" t="s">
        <v>3454</v>
      </c>
      <c r="AN68" s="128" t="s">
        <v>3452</v>
      </c>
      <c r="AO68" s="128" t="s">
        <v>3460</v>
      </c>
      <c r="AP68" s="128" t="s">
        <v>3458</v>
      </c>
      <c r="AQ68" s="128" t="s">
        <v>3459</v>
      </c>
    </row>
    <row r="69" spans="1:43" s="16" customFormat="1" ht="27.75">
      <c r="A69" s="43">
        <v>68</v>
      </c>
      <c r="B69" s="37" t="s">
        <v>1713</v>
      </c>
      <c r="C69" s="37" t="s">
        <v>1714</v>
      </c>
      <c r="D69" s="38" t="s">
        <v>1715</v>
      </c>
      <c r="E69" s="38">
        <v>17</v>
      </c>
      <c r="F69" s="48">
        <v>14.85</v>
      </c>
      <c r="G69" s="46">
        <v>30</v>
      </c>
      <c r="H69" s="46" t="s">
        <v>3372</v>
      </c>
      <c r="I69" s="48">
        <v>13.91</v>
      </c>
      <c r="J69" s="46">
        <v>30</v>
      </c>
      <c r="K69" s="46" t="s">
        <v>3372</v>
      </c>
      <c r="L69" s="84">
        <f t="shared" si="21"/>
        <v>14.379999999999999</v>
      </c>
      <c r="M69" s="38">
        <f t="shared" si="22"/>
        <v>60</v>
      </c>
      <c r="N69" s="38">
        <f t="shared" si="23"/>
        <v>0</v>
      </c>
      <c r="O69" s="38">
        <f t="shared" si="24"/>
        <v>0</v>
      </c>
      <c r="P69" s="48">
        <v>14.78</v>
      </c>
      <c r="Q69" s="46">
        <v>30</v>
      </c>
      <c r="R69" s="46" t="s">
        <v>3372</v>
      </c>
      <c r="S69" s="48">
        <v>13.42</v>
      </c>
      <c r="T69" s="46">
        <v>30</v>
      </c>
      <c r="U69" s="46" t="s">
        <v>3372</v>
      </c>
      <c r="V69" s="48">
        <f t="shared" si="25"/>
        <v>14.1</v>
      </c>
      <c r="W69" s="46">
        <f t="shared" si="26"/>
        <v>60</v>
      </c>
      <c r="X69" s="46">
        <f t="shared" si="27"/>
        <v>0</v>
      </c>
      <c r="Y69" s="46">
        <f t="shared" si="28"/>
        <v>0</v>
      </c>
      <c r="Z69" s="46">
        <f t="shared" si="29"/>
        <v>0</v>
      </c>
      <c r="AA69" s="46">
        <f t="shared" si="30"/>
        <v>0</v>
      </c>
      <c r="AB69" s="46">
        <f t="shared" si="31"/>
        <v>0</v>
      </c>
      <c r="AC69" s="48">
        <f t="shared" si="20"/>
        <v>1</v>
      </c>
      <c r="AD69" s="48">
        <f t="shared" si="32"/>
        <v>14.239999999999998</v>
      </c>
      <c r="AE69" s="48">
        <f t="shared" si="33"/>
        <v>14.239999999999998</v>
      </c>
      <c r="AF69" s="46">
        <f t="shared" si="34"/>
        <v>120</v>
      </c>
      <c r="AG69" s="47"/>
      <c r="AH69" s="128" t="s">
        <v>3451</v>
      </c>
      <c r="AI69" s="128" t="s">
        <v>3453</v>
      </c>
      <c r="AJ69" s="128" t="s">
        <v>3452</v>
      </c>
      <c r="AK69" s="128" t="s">
        <v>3455</v>
      </c>
      <c r="AL69" s="128" t="s">
        <v>3454</v>
      </c>
      <c r="AM69" s="128" t="s">
        <v>3456</v>
      </c>
      <c r="AN69" s="128" t="s">
        <v>3457</v>
      </c>
      <c r="AO69" s="128" t="s">
        <v>3459</v>
      </c>
      <c r="AP69" s="128" t="s">
        <v>3458</v>
      </c>
      <c r="AQ69" s="128" t="s">
        <v>3460</v>
      </c>
    </row>
    <row r="70" spans="1:43" s="16" customFormat="1" ht="27.75">
      <c r="A70" s="43">
        <v>69</v>
      </c>
      <c r="B70" s="47" t="s">
        <v>49</v>
      </c>
      <c r="C70" s="47" t="s">
        <v>50</v>
      </c>
      <c r="D70" s="46" t="s">
        <v>51</v>
      </c>
      <c r="E70" s="38">
        <v>1</v>
      </c>
      <c r="F70" s="48">
        <v>14.34</v>
      </c>
      <c r="G70" s="46">
        <v>30</v>
      </c>
      <c r="H70" s="46" t="s">
        <v>3372</v>
      </c>
      <c r="I70" s="48">
        <v>14.16</v>
      </c>
      <c r="J70" s="46">
        <v>30</v>
      </c>
      <c r="K70" s="46" t="s">
        <v>3372</v>
      </c>
      <c r="L70" s="84">
        <f t="shared" si="21"/>
        <v>14.25</v>
      </c>
      <c r="M70" s="38">
        <f t="shared" si="22"/>
        <v>60</v>
      </c>
      <c r="N70" s="38">
        <f t="shared" si="23"/>
        <v>0</v>
      </c>
      <c r="O70" s="38">
        <f t="shared" si="24"/>
        <v>0</v>
      </c>
      <c r="P70" s="48">
        <v>12.5</v>
      </c>
      <c r="Q70" s="46">
        <v>30</v>
      </c>
      <c r="R70" s="46" t="s">
        <v>3372</v>
      </c>
      <c r="S70" s="48">
        <v>15.9</v>
      </c>
      <c r="T70" s="46">
        <v>30</v>
      </c>
      <c r="U70" s="46" t="s">
        <v>3372</v>
      </c>
      <c r="V70" s="48">
        <f t="shared" si="25"/>
        <v>14.2</v>
      </c>
      <c r="W70" s="46">
        <f t="shared" si="26"/>
        <v>60</v>
      </c>
      <c r="X70" s="46">
        <f t="shared" si="27"/>
        <v>0</v>
      </c>
      <c r="Y70" s="46">
        <f t="shared" si="28"/>
        <v>0</v>
      </c>
      <c r="Z70" s="46">
        <f t="shared" si="29"/>
        <v>0</v>
      </c>
      <c r="AA70" s="46">
        <f t="shared" si="30"/>
        <v>0</v>
      </c>
      <c r="AB70" s="46">
        <f t="shared" si="31"/>
        <v>0</v>
      </c>
      <c r="AC70" s="48">
        <f t="shared" si="20"/>
        <v>1</v>
      </c>
      <c r="AD70" s="48">
        <f t="shared" si="32"/>
        <v>14.225</v>
      </c>
      <c r="AE70" s="48">
        <f t="shared" si="33"/>
        <v>14.225</v>
      </c>
      <c r="AF70" s="46">
        <f t="shared" si="34"/>
        <v>120</v>
      </c>
      <c r="AG70" s="47"/>
      <c r="AH70" s="128" t="s">
        <v>3453</v>
      </c>
      <c r="AI70" s="128" t="s">
        <v>3451</v>
      </c>
      <c r="AJ70" s="128" t="s">
        <v>3452</v>
      </c>
      <c r="AK70" s="128" t="s">
        <v>3454</v>
      </c>
      <c r="AL70" s="128" t="s">
        <v>3459</v>
      </c>
      <c r="AM70" s="128" t="s">
        <v>3456</v>
      </c>
      <c r="AN70" s="128" t="s">
        <v>3457</v>
      </c>
      <c r="AO70" s="128" t="s">
        <v>3460</v>
      </c>
      <c r="AP70" s="128" t="s">
        <v>3455</v>
      </c>
      <c r="AQ70" s="128" t="s">
        <v>3458</v>
      </c>
    </row>
    <row r="71" spans="1:43" s="16" customFormat="1" ht="27.75">
      <c r="A71" s="43">
        <v>70</v>
      </c>
      <c r="B71" s="37" t="s">
        <v>1448</v>
      </c>
      <c r="C71" s="37" t="s">
        <v>1449</v>
      </c>
      <c r="D71" s="38" t="s">
        <v>1450</v>
      </c>
      <c r="E71" s="38">
        <v>14</v>
      </c>
      <c r="F71" s="48">
        <v>12.32</v>
      </c>
      <c r="G71" s="46">
        <v>30</v>
      </c>
      <c r="H71" s="46" t="s">
        <v>3372</v>
      </c>
      <c r="I71" s="48">
        <v>14.59</v>
      </c>
      <c r="J71" s="46">
        <v>30</v>
      </c>
      <c r="K71" s="46" t="s">
        <v>3372</v>
      </c>
      <c r="L71" s="84">
        <f t="shared" si="21"/>
        <v>13.455</v>
      </c>
      <c r="M71" s="38">
        <f t="shared" si="22"/>
        <v>60</v>
      </c>
      <c r="N71" s="38">
        <f t="shared" si="23"/>
        <v>0</v>
      </c>
      <c r="O71" s="38">
        <f t="shared" si="24"/>
        <v>0</v>
      </c>
      <c r="P71" s="48">
        <v>15.14</v>
      </c>
      <c r="Q71" s="46">
        <v>30</v>
      </c>
      <c r="R71" s="46" t="s">
        <v>3372</v>
      </c>
      <c r="S71" s="48">
        <v>14.46</v>
      </c>
      <c r="T71" s="46">
        <v>30</v>
      </c>
      <c r="U71" s="46" t="s">
        <v>3372</v>
      </c>
      <c r="V71" s="48">
        <f t="shared" si="25"/>
        <v>14.8</v>
      </c>
      <c r="W71" s="46">
        <f t="shared" si="26"/>
        <v>60</v>
      </c>
      <c r="X71" s="46">
        <f t="shared" si="27"/>
        <v>0</v>
      </c>
      <c r="Y71" s="46">
        <f t="shared" si="28"/>
        <v>0</v>
      </c>
      <c r="Z71" s="46">
        <f t="shared" si="29"/>
        <v>0</v>
      </c>
      <c r="AA71" s="46">
        <f t="shared" si="30"/>
        <v>0</v>
      </c>
      <c r="AB71" s="46">
        <f t="shared" si="31"/>
        <v>0</v>
      </c>
      <c r="AC71" s="48">
        <f t="shared" si="20"/>
        <v>1</v>
      </c>
      <c r="AD71" s="48">
        <f t="shared" si="32"/>
        <v>14.127500000000001</v>
      </c>
      <c r="AE71" s="48">
        <f t="shared" si="33"/>
        <v>14.127500000000001</v>
      </c>
      <c r="AF71" s="46">
        <f t="shared" si="34"/>
        <v>120</v>
      </c>
      <c r="AG71" s="47"/>
      <c r="AH71" s="128" t="s">
        <v>3453</v>
      </c>
      <c r="AI71" s="128" t="s">
        <v>3451</v>
      </c>
      <c r="AJ71" s="128" t="s">
        <v>3456</v>
      </c>
      <c r="AK71" s="128" t="s">
        <v>3457</v>
      </c>
      <c r="AL71" s="128" t="s">
        <v>3454</v>
      </c>
      <c r="AM71" s="128" t="s">
        <v>3459</v>
      </c>
      <c r="AN71" s="128" t="s">
        <v>3455</v>
      </c>
      <c r="AO71" s="128" t="s">
        <v>3452</v>
      </c>
      <c r="AP71" s="128" t="s">
        <v>3460</v>
      </c>
      <c r="AQ71" s="128" t="s">
        <v>3458</v>
      </c>
    </row>
    <row r="72" spans="1:43" s="16" customFormat="1" ht="27.75">
      <c r="A72" s="43">
        <v>71</v>
      </c>
      <c r="B72" s="37" t="s">
        <v>2081</v>
      </c>
      <c r="C72" s="37" t="s">
        <v>640</v>
      </c>
      <c r="D72" s="38" t="s">
        <v>2437</v>
      </c>
      <c r="E72" s="38">
        <v>24</v>
      </c>
      <c r="F72" s="48">
        <v>14.27</v>
      </c>
      <c r="G72" s="46">
        <v>30</v>
      </c>
      <c r="H72" s="46" t="s">
        <v>3372</v>
      </c>
      <c r="I72" s="48">
        <v>12.85</v>
      </c>
      <c r="J72" s="46">
        <v>30</v>
      </c>
      <c r="K72" s="46" t="s">
        <v>3372</v>
      </c>
      <c r="L72" s="84">
        <f t="shared" si="21"/>
        <v>13.559999999999999</v>
      </c>
      <c r="M72" s="38">
        <f t="shared" si="22"/>
        <v>60</v>
      </c>
      <c r="N72" s="38">
        <f t="shared" si="23"/>
        <v>0</v>
      </c>
      <c r="O72" s="38">
        <f t="shared" si="24"/>
        <v>0</v>
      </c>
      <c r="P72" s="48">
        <v>14.03</v>
      </c>
      <c r="Q72" s="46">
        <v>30</v>
      </c>
      <c r="R72" s="46" t="s">
        <v>3372</v>
      </c>
      <c r="S72" s="48">
        <v>15.36</v>
      </c>
      <c r="T72" s="46">
        <v>30</v>
      </c>
      <c r="U72" s="46" t="s">
        <v>3372</v>
      </c>
      <c r="V72" s="48">
        <f t="shared" si="25"/>
        <v>14.695</v>
      </c>
      <c r="W72" s="46">
        <f t="shared" si="26"/>
        <v>60</v>
      </c>
      <c r="X72" s="46">
        <f t="shared" si="27"/>
        <v>0</v>
      </c>
      <c r="Y72" s="46">
        <f t="shared" si="28"/>
        <v>0</v>
      </c>
      <c r="Z72" s="46">
        <f t="shared" si="29"/>
        <v>0</v>
      </c>
      <c r="AA72" s="46">
        <f t="shared" si="30"/>
        <v>0</v>
      </c>
      <c r="AB72" s="46">
        <f t="shared" si="31"/>
        <v>0</v>
      </c>
      <c r="AC72" s="48">
        <f t="shared" si="20"/>
        <v>1</v>
      </c>
      <c r="AD72" s="48">
        <f t="shared" si="32"/>
        <v>14.1275</v>
      </c>
      <c r="AE72" s="48">
        <f t="shared" si="33"/>
        <v>14.1275</v>
      </c>
      <c r="AF72" s="46">
        <f t="shared" si="34"/>
        <v>120</v>
      </c>
      <c r="AG72" s="47"/>
      <c r="AH72" s="128" t="s">
        <v>3453</v>
      </c>
      <c r="AI72" s="128" t="s">
        <v>3451</v>
      </c>
      <c r="AJ72" s="128" t="s">
        <v>3452</v>
      </c>
      <c r="AK72" s="128" t="s">
        <v>3456</v>
      </c>
      <c r="AL72" s="128" t="s">
        <v>3455</v>
      </c>
      <c r="AM72" s="128" t="s">
        <v>3454</v>
      </c>
      <c r="AN72" s="128" t="s">
        <v>3460</v>
      </c>
      <c r="AO72" s="128" t="s">
        <v>3459</v>
      </c>
      <c r="AP72" s="128" t="s">
        <v>3457</v>
      </c>
      <c r="AQ72" s="128" t="s">
        <v>3458</v>
      </c>
    </row>
    <row r="73" spans="1:43" s="16" customFormat="1" ht="27.75">
      <c r="A73" s="43">
        <v>72</v>
      </c>
      <c r="B73" s="37" t="s">
        <v>768</v>
      </c>
      <c r="C73" s="37" t="s">
        <v>769</v>
      </c>
      <c r="D73" s="38" t="s">
        <v>770</v>
      </c>
      <c r="E73" s="38">
        <v>7</v>
      </c>
      <c r="F73" s="48">
        <v>15.93</v>
      </c>
      <c r="G73" s="46">
        <v>30</v>
      </c>
      <c r="H73" s="46" t="s">
        <v>3372</v>
      </c>
      <c r="I73" s="48">
        <v>11.23</v>
      </c>
      <c r="J73" s="46">
        <v>30</v>
      </c>
      <c r="K73" s="46" t="s">
        <v>3372</v>
      </c>
      <c r="L73" s="84">
        <f t="shared" si="21"/>
        <v>13.58</v>
      </c>
      <c r="M73" s="38">
        <f t="shared" si="22"/>
        <v>60</v>
      </c>
      <c r="N73" s="38">
        <f t="shared" si="23"/>
        <v>0</v>
      </c>
      <c r="O73" s="38">
        <f t="shared" si="24"/>
        <v>0</v>
      </c>
      <c r="P73" s="48">
        <v>12.35</v>
      </c>
      <c r="Q73" s="46">
        <v>30</v>
      </c>
      <c r="R73" s="46" t="s">
        <v>3372</v>
      </c>
      <c r="S73" s="48">
        <v>16.84</v>
      </c>
      <c r="T73" s="46">
        <v>30</v>
      </c>
      <c r="U73" s="46" t="s">
        <v>3372</v>
      </c>
      <c r="V73" s="48">
        <f t="shared" si="25"/>
        <v>14.594999999999999</v>
      </c>
      <c r="W73" s="46">
        <f t="shared" si="26"/>
        <v>60</v>
      </c>
      <c r="X73" s="46">
        <f t="shared" si="27"/>
        <v>0</v>
      </c>
      <c r="Y73" s="46">
        <f t="shared" si="28"/>
        <v>0</v>
      </c>
      <c r="Z73" s="46">
        <f t="shared" si="29"/>
        <v>0</v>
      </c>
      <c r="AA73" s="46">
        <f t="shared" si="30"/>
        <v>0</v>
      </c>
      <c r="AB73" s="46">
        <f t="shared" si="31"/>
        <v>0</v>
      </c>
      <c r="AC73" s="48">
        <f t="shared" si="20"/>
        <v>1</v>
      </c>
      <c r="AD73" s="48">
        <f t="shared" si="32"/>
        <v>14.087499999999999</v>
      </c>
      <c r="AE73" s="48">
        <f t="shared" si="33"/>
        <v>14.087499999999999</v>
      </c>
      <c r="AF73" s="46">
        <f t="shared" si="34"/>
        <v>120</v>
      </c>
      <c r="AG73" s="47"/>
      <c r="AH73" s="128" t="s">
        <v>3453</v>
      </c>
      <c r="AI73" s="128" t="s">
        <v>3451</v>
      </c>
      <c r="AJ73" s="128" t="s">
        <v>3452</v>
      </c>
      <c r="AK73" s="128" t="s">
        <v>3454</v>
      </c>
      <c r="AL73" s="128" t="s">
        <v>3458</v>
      </c>
      <c r="AM73" s="128" t="s">
        <v>3457</v>
      </c>
      <c r="AN73" s="128" t="s">
        <v>3460</v>
      </c>
      <c r="AO73" s="128" t="s">
        <v>3455</v>
      </c>
      <c r="AP73" s="128" t="s">
        <v>3456</v>
      </c>
      <c r="AQ73" s="128" t="s">
        <v>3459</v>
      </c>
    </row>
    <row r="74" spans="1:43" s="16" customFormat="1" ht="27.75">
      <c r="A74" s="43">
        <v>73</v>
      </c>
      <c r="B74" s="37" t="s">
        <v>526</v>
      </c>
      <c r="C74" s="37" t="s">
        <v>527</v>
      </c>
      <c r="D74" s="38" t="s">
        <v>528</v>
      </c>
      <c r="E74" s="38">
        <v>5</v>
      </c>
      <c r="F74" s="48">
        <v>14.65</v>
      </c>
      <c r="G74" s="46">
        <v>30</v>
      </c>
      <c r="H74" s="46" t="s">
        <v>3372</v>
      </c>
      <c r="I74" s="48">
        <v>10.8</v>
      </c>
      <c r="J74" s="46">
        <v>30</v>
      </c>
      <c r="K74" s="46" t="s">
        <v>3372</v>
      </c>
      <c r="L74" s="84">
        <f t="shared" si="21"/>
        <v>12.725000000000001</v>
      </c>
      <c r="M74" s="38">
        <f t="shared" si="22"/>
        <v>60</v>
      </c>
      <c r="N74" s="38">
        <f t="shared" si="23"/>
        <v>0</v>
      </c>
      <c r="O74" s="38">
        <f t="shared" si="24"/>
        <v>0</v>
      </c>
      <c r="P74" s="48">
        <v>15.01</v>
      </c>
      <c r="Q74" s="46">
        <v>30</v>
      </c>
      <c r="R74" s="46" t="s">
        <v>3372</v>
      </c>
      <c r="S74" s="48">
        <v>15.84</v>
      </c>
      <c r="T74" s="46">
        <v>30</v>
      </c>
      <c r="U74" s="46" t="s">
        <v>3372</v>
      </c>
      <c r="V74" s="48">
        <f t="shared" si="25"/>
        <v>15.425000000000001</v>
      </c>
      <c r="W74" s="46">
        <f t="shared" si="26"/>
        <v>60</v>
      </c>
      <c r="X74" s="46">
        <f t="shared" si="27"/>
        <v>0</v>
      </c>
      <c r="Y74" s="46">
        <f t="shared" si="28"/>
        <v>0</v>
      </c>
      <c r="Z74" s="46">
        <f t="shared" si="29"/>
        <v>0</v>
      </c>
      <c r="AA74" s="46">
        <f t="shared" si="30"/>
        <v>0</v>
      </c>
      <c r="AB74" s="46">
        <f t="shared" si="31"/>
        <v>0</v>
      </c>
      <c r="AC74" s="48">
        <f t="shared" si="20"/>
        <v>1</v>
      </c>
      <c r="AD74" s="48">
        <f t="shared" si="32"/>
        <v>14.075000000000001</v>
      </c>
      <c r="AE74" s="48">
        <f t="shared" si="33"/>
        <v>14.075000000000001</v>
      </c>
      <c r="AF74" s="46">
        <f t="shared" si="34"/>
        <v>120</v>
      </c>
      <c r="AG74" s="47"/>
      <c r="AH74" s="128" t="s">
        <v>3451</v>
      </c>
      <c r="AI74" s="128" t="s">
        <v>3454</v>
      </c>
      <c r="AJ74" s="128" t="s">
        <v>3453</v>
      </c>
      <c r="AK74" s="128" t="s">
        <v>3455</v>
      </c>
      <c r="AL74" s="128" t="s">
        <v>3457</v>
      </c>
      <c r="AM74" s="128" t="s">
        <v>3456</v>
      </c>
      <c r="AN74" s="128" t="s">
        <v>3452</v>
      </c>
      <c r="AO74" s="128" t="s">
        <v>3460</v>
      </c>
      <c r="AP74" s="128" t="s">
        <v>3458</v>
      </c>
      <c r="AQ74" s="128" t="s">
        <v>3459</v>
      </c>
    </row>
    <row r="75" spans="1:43" s="16" customFormat="1" ht="27.75">
      <c r="A75" s="43">
        <v>74</v>
      </c>
      <c r="B75" s="37" t="s">
        <v>1439</v>
      </c>
      <c r="C75" s="37" t="s">
        <v>1440</v>
      </c>
      <c r="D75" s="38" t="s">
        <v>1441</v>
      </c>
      <c r="E75" s="38">
        <v>14</v>
      </c>
      <c r="F75" s="48">
        <v>14.26</v>
      </c>
      <c r="G75" s="46">
        <v>30</v>
      </c>
      <c r="H75" s="46" t="s">
        <v>3372</v>
      </c>
      <c r="I75" s="48">
        <v>14.21</v>
      </c>
      <c r="J75" s="46">
        <v>30</v>
      </c>
      <c r="K75" s="46" t="s">
        <v>3372</v>
      </c>
      <c r="L75" s="84">
        <f t="shared" si="21"/>
        <v>14.234999999999999</v>
      </c>
      <c r="M75" s="38">
        <f t="shared" si="22"/>
        <v>60</v>
      </c>
      <c r="N75" s="38">
        <f t="shared" si="23"/>
        <v>0</v>
      </c>
      <c r="O75" s="38">
        <f t="shared" si="24"/>
        <v>0</v>
      </c>
      <c r="P75" s="48">
        <v>11.96</v>
      </c>
      <c r="Q75" s="46">
        <v>30</v>
      </c>
      <c r="R75" s="46" t="s">
        <v>3372</v>
      </c>
      <c r="S75" s="48">
        <v>15.86</v>
      </c>
      <c r="T75" s="46">
        <v>30</v>
      </c>
      <c r="U75" s="46" t="s">
        <v>3372</v>
      </c>
      <c r="V75" s="48">
        <f t="shared" si="25"/>
        <v>13.91</v>
      </c>
      <c r="W75" s="46">
        <f t="shared" si="26"/>
        <v>60</v>
      </c>
      <c r="X75" s="46">
        <f t="shared" si="27"/>
        <v>0</v>
      </c>
      <c r="Y75" s="46">
        <f t="shared" si="28"/>
        <v>0</v>
      </c>
      <c r="Z75" s="46">
        <f t="shared" si="29"/>
        <v>0</v>
      </c>
      <c r="AA75" s="46">
        <f t="shared" si="30"/>
        <v>0</v>
      </c>
      <c r="AB75" s="46">
        <f t="shared" si="31"/>
        <v>0</v>
      </c>
      <c r="AC75" s="48">
        <f t="shared" si="20"/>
        <v>1</v>
      </c>
      <c r="AD75" s="48">
        <f t="shared" si="32"/>
        <v>14.0725</v>
      </c>
      <c r="AE75" s="48">
        <f t="shared" si="33"/>
        <v>14.0725</v>
      </c>
      <c r="AF75" s="46">
        <f t="shared" si="34"/>
        <v>120</v>
      </c>
      <c r="AG75" s="47"/>
      <c r="AH75" s="128" t="s">
        <v>3453</v>
      </c>
      <c r="AI75" s="128" t="s">
        <v>3451</v>
      </c>
      <c r="AJ75" s="128" t="s">
        <v>3452</v>
      </c>
      <c r="AK75" s="128" t="s">
        <v>3460</v>
      </c>
      <c r="AL75" s="128" t="s">
        <v>3456</v>
      </c>
      <c r="AM75" s="128" t="s">
        <v>3454</v>
      </c>
      <c r="AN75" s="128" t="s">
        <v>3457</v>
      </c>
      <c r="AO75" s="128" t="s">
        <v>3455</v>
      </c>
      <c r="AP75" s="128" t="s">
        <v>3459</v>
      </c>
      <c r="AQ75" s="128" t="s">
        <v>3458</v>
      </c>
    </row>
    <row r="76" spans="1:43" s="16" customFormat="1" ht="27.75">
      <c r="A76" s="43">
        <v>75</v>
      </c>
      <c r="B76" s="44" t="s">
        <v>1811</v>
      </c>
      <c r="C76" s="44" t="s">
        <v>1812</v>
      </c>
      <c r="D76" s="45" t="s">
        <v>1813</v>
      </c>
      <c r="E76" s="45">
        <v>18</v>
      </c>
      <c r="F76" s="56">
        <v>12.4</v>
      </c>
      <c r="G76" s="50">
        <v>30</v>
      </c>
      <c r="H76" s="50" t="s">
        <v>3372</v>
      </c>
      <c r="I76" s="56">
        <v>14.28</v>
      </c>
      <c r="J76" s="50">
        <v>30</v>
      </c>
      <c r="K76" s="50" t="s">
        <v>3372</v>
      </c>
      <c r="L76" s="94">
        <f t="shared" si="21"/>
        <v>13.34</v>
      </c>
      <c r="M76" s="45">
        <f t="shared" si="22"/>
        <v>60</v>
      </c>
      <c r="N76" s="45">
        <f t="shared" si="23"/>
        <v>0</v>
      </c>
      <c r="O76" s="45">
        <f t="shared" si="24"/>
        <v>0</v>
      </c>
      <c r="P76" s="56">
        <v>13.82</v>
      </c>
      <c r="Q76" s="50">
        <v>30</v>
      </c>
      <c r="R76" s="50" t="s">
        <v>3372</v>
      </c>
      <c r="S76" s="56">
        <v>15.78</v>
      </c>
      <c r="T76" s="50">
        <v>30</v>
      </c>
      <c r="U76" s="50" t="s">
        <v>3372</v>
      </c>
      <c r="V76" s="56">
        <f t="shared" si="25"/>
        <v>14.8</v>
      </c>
      <c r="W76" s="50">
        <f t="shared" si="26"/>
        <v>60</v>
      </c>
      <c r="X76" s="50">
        <f t="shared" si="27"/>
        <v>0</v>
      </c>
      <c r="Y76" s="50">
        <f t="shared" si="28"/>
        <v>0</v>
      </c>
      <c r="Z76" s="50">
        <f t="shared" si="29"/>
        <v>0</v>
      </c>
      <c r="AA76" s="50">
        <f t="shared" si="30"/>
        <v>0</v>
      </c>
      <c r="AB76" s="50">
        <f t="shared" si="31"/>
        <v>0</v>
      </c>
      <c r="AC76" s="56">
        <f t="shared" si="20"/>
        <v>1</v>
      </c>
      <c r="AD76" s="56">
        <f t="shared" si="32"/>
        <v>14.07</v>
      </c>
      <c r="AE76" s="56">
        <f t="shared" si="33"/>
        <v>14.07</v>
      </c>
      <c r="AF76" s="50">
        <f t="shared" si="34"/>
        <v>120</v>
      </c>
      <c r="AG76" s="49"/>
      <c r="AH76" s="128" t="s">
        <v>3451</v>
      </c>
      <c r="AI76" s="128" t="s">
        <v>3453</v>
      </c>
      <c r="AJ76" s="128" t="s">
        <v>3455</v>
      </c>
      <c r="AK76" s="128" t="s">
        <v>3452</v>
      </c>
      <c r="AL76" s="128" t="s">
        <v>3457</v>
      </c>
      <c r="AM76" s="128" t="s">
        <v>3454</v>
      </c>
      <c r="AN76" s="128" t="s">
        <v>3456</v>
      </c>
      <c r="AO76" s="128" t="s">
        <v>3459</v>
      </c>
      <c r="AP76" s="128" t="s">
        <v>3460</v>
      </c>
      <c r="AQ76" s="128" t="s">
        <v>3458</v>
      </c>
    </row>
    <row r="77" spans="1:43" s="16" customFormat="1" ht="27.75">
      <c r="A77" s="43">
        <v>76</v>
      </c>
      <c r="B77" s="37" t="s">
        <v>759</v>
      </c>
      <c r="C77" s="37" t="s">
        <v>760</v>
      </c>
      <c r="D77" s="38" t="s">
        <v>761</v>
      </c>
      <c r="E77" s="38">
        <v>7</v>
      </c>
      <c r="F77" s="48">
        <v>13.99</v>
      </c>
      <c r="G77" s="46">
        <v>30</v>
      </c>
      <c r="H77" s="46" t="s">
        <v>3372</v>
      </c>
      <c r="I77" s="48">
        <v>13.1</v>
      </c>
      <c r="J77" s="46">
        <v>30</v>
      </c>
      <c r="K77" s="46" t="s">
        <v>3372</v>
      </c>
      <c r="L77" s="84">
        <f t="shared" si="21"/>
        <v>13.545</v>
      </c>
      <c r="M77" s="38">
        <f t="shared" si="22"/>
        <v>60</v>
      </c>
      <c r="N77" s="38">
        <f t="shared" si="23"/>
        <v>0</v>
      </c>
      <c r="O77" s="38">
        <f t="shared" si="24"/>
        <v>0</v>
      </c>
      <c r="P77" s="48">
        <v>12.36</v>
      </c>
      <c r="Q77" s="46">
        <v>30</v>
      </c>
      <c r="R77" s="46" t="s">
        <v>3372</v>
      </c>
      <c r="S77" s="48">
        <v>16.77</v>
      </c>
      <c r="T77" s="46">
        <v>30</v>
      </c>
      <c r="U77" s="46" t="s">
        <v>3372</v>
      </c>
      <c r="V77" s="48">
        <f t="shared" si="25"/>
        <v>14.565</v>
      </c>
      <c r="W77" s="46">
        <f t="shared" si="26"/>
        <v>60</v>
      </c>
      <c r="X77" s="46">
        <f t="shared" si="27"/>
        <v>0</v>
      </c>
      <c r="Y77" s="46">
        <f t="shared" si="28"/>
        <v>0</v>
      </c>
      <c r="Z77" s="46">
        <f t="shared" si="29"/>
        <v>0</v>
      </c>
      <c r="AA77" s="46">
        <f t="shared" si="30"/>
        <v>0</v>
      </c>
      <c r="AB77" s="46">
        <f t="shared" si="31"/>
        <v>0</v>
      </c>
      <c r="AC77" s="48">
        <f t="shared" si="20"/>
        <v>1</v>
      </c>
      <c r="AD77" s="48">
        <f t="shared" si="32"/>
        <v>14.055</v>
      </c>
      <c r="AE77" s="48">
        <f t="shared" si="33"/>
        <v>14.055</v>
      </c>
      <c r="AF77" s="46">
        <f t="shared" si="34"/>
        <v>120</v>
      </c>
      <c r="AG77" s="47"/>
      <c r="AH77" s="128" t="s">
        <v>3451</v>
      </c>
      <c r="AI77" s="128" t="s">
        <v>3453</v>
      </c>
      <c r="AJ77" s="128" t="s">
        <v>3455</v>
      </c>
      <c r="AK77" s="128" t="s">
        <v>3452</v>
      </c>
      <c r="AL77" s="128" t="s">
        <v>3454</v>
      </c>
      <c r="AM77" s="128" t="s">
        <v>3457</v>
      </c>
      <c r="AN77" s="128" t="s">
        <v>3456</v>
      </c>
      <c r="AO77" s="128" t="s">
        <v>3460</v>
      </c>
      <c r="AP77" s="128" t="s">
        <v>3459</v>
      </c>
      <c r="AQ77" s="128" t="s">
        <v>3458</v>
      </c>
    </row>
    <row r="78" spans="1:43" s="16" customFormat="1" ht="27.75">
      <c r="A78" s="43">
        <v>77</v>
      </c>
      <c r="B78" s="37" t="s">
        <v>617</v>
      </c>
      <c r="C78" s="37" t="s">
        <v>618</v>
      </c>
      <c r="D78" s="38" t="s">
        <v>619</v>
      </c>
      <c r="E78" s="38">
        <v>6</v>
      </c>
      <c r="F78" s="48">
        <v>12.51</v>
      </c>
      <c r="G78" s="46">
        <v>30</v>
      </c>
      <c r="H78" s="46" t="s">
        <v>3372</v>
      </c>
      <c r="I78" s="48">
        <v>14.28</v>
      </c>
      <c r="J78" s="46">
        <v>30</v>
      </c>
      <c r="K78" s="46" t="s">
        <v>3372</v>
      </c>
      <c r="L78" s="84">
        <f t="shared" si="21"/>
        <v>13.395</v>
      </c>
      <c r="M78" s="38">
        <f t="shared" si="22"/>
        <v>60</v>
      </c>
      <c r="N78" s="38">
        <f t="shared" si="23"/>
        <v>0</v>
      </c>
      <c r="O78" s="38">
        <f t="shared" si="24"/>
        <v>0</v>
      </c>
      <c r="P78" s="48">
        <v>13.93</v>
      </c>
      <c r="Q78" s="46">
        <v>30</v>
      </c>
      <c r="R78" s="46" t="s">
        <v>3372</v>
      </c>
      <c r="S78" s="48">
        <v>15.46</v>
      </c>
      <c r="T78" s="46">
        <v>30</v>
      </c>
      <c r="U78" s="46" t="s">
        <v>3372</v>
      </c>
      <c r="V78" s="48">
        <f t="shared" si="25"/>
        <v>14.695</v>
      </c>
      <c r="W78" s="46">
        <f t="shared" si="26"/>
        <v>60</v>
      </c>
      <c r="X78" s="46">
        <f t="shared" si="27"/>
        <v>0</v>
      </c>
      <c r="Y78" s="46">
        <f t="shared" si="28"/>
        <v>0</v>
      </c>
      <c r="Z78" s="46">
        <f t="shared" si="29"/>
        <v>0</v>
      </c>
      <c r="AA78" s="46">
        <f t="shared" si="30"/>
        <v>0</v>
      </c>
      <c r="AB78" s="46">
        <f t="shared" si="31"/>
        <v>0</v>
      </c>
      <c r="AC78" s="48">
        <f t="shared" si="20"/>
        <v>1</v>
      </c>
      <c r="AD78" s="48">
        <f t="shared" si="32"/>
        <v>14.045</v>
      </c>
      <c r="AE78" s="48">
        <f t="shared" si="33"/>
        <v>14.045</v>
      </c>
      <c r="AF78" s="46">
        <f t="shared" si="34"/>
        <v>120</v>
      </c>
      <c r="AG78" s="47"/>
      <c r="AH78" s="128" t="s">
        <v>3451</v>
      </c>
      <c r="AI78" s="128" t="s">
        <v>3453</v>
      </c>
      <c r="AJ78" s="128" t="s">
        <v>3454</v>
      </c>
      <c r="AK78" s="128" t="s">
        <v>3455</v>
      </c>
      <c r="AL78" s="128" t="s">
        <v>3452</v>
      </c>
      <c r="AM78" s="128" t="s">
        <v>3456</v>
      </c>
      <c r="AN78" s="128" t="s">
        <v>3459</v>
      </c>
      <c r="AO78" s="128" t="s">
        <v>3460</v>
      </c>
      <c r="AP78" s="128" t="s">
        <v>3457</v>
      </c>
      <c r="AQ78" s="128" t="s">
        <v>3458</v>
      </c>
    </row>
    <row r="79" spans="1:43" s="16" customFormat="1" ht="27.75">
      <c r="A79" s="43">
        <v>78</v>
      </c>
      <c r="B79" s="37" t="s">
        <v>2769</v>
      </c>
      <c r="C79" s="37" t="s">
        <v>2770</v>
      </c>
      <c r="D79" s="38" t="s">
        <v>2771</v>
      </c>
      <c r="E79" s="38">
        <v>28</v>
      </c>
      <c r="F79" s="48">
        <v>13.06</v>
      </c>
      <c r="G79" s="46">
        <v>30</v>
      </c>
      <c r="H79" s="46" t="s">
        <v>3372</v>
      </c>
      <c r="I79" s="48">
        <v>12.47</v>
      </c>
      <c r="J79" s="46">
        <v>30</v>
      </c>
      <c r="K79" s="46" t="s">
        <v>3372</v>
      </c>
      <c r="L79" s="84">
        <f t="shared" si="21"/>
        <v>12.765000000000001</v>
      </c>
      <c r="M79" s="38">
        <f t="shared" si="22"/>
        <v>60</v>
      </c>
      <c r="N79" s="38">
        <f t="shared" si="23"/>
        <v>0</v>
      </c>
      <c r="O79" s="38">
        <f t="shared" si="24"/>
        <v>0</v>
      </c>
      <c r="P79" s="48">
        <v>13.76</v>
      </c>
      <c r="Q79" s="46">
        <v>30</v>
      </c>
      <c r="R79" s="46" t="s">
        <v>3372</v>
      </c>
      <c r="S79" s="48">
        <v>16.72</v>
      </c>
      <c r="T79" s="46">
        <v>30</v>
      </c>
      <c r="U79" s="46" t="s">
        <v>3372</v>
      </c>
      <c r="V79" s="48">
        <f t="shared" si="25"/>
        <v>15.239999999999998</v>
      </c>
      <c r="W79" s="46">
        <f t="shared" si="26"/>
        <v>60</v>
      </c>
      <c r="X79" s="46">
        <f t="shared" si="27"/>
        <v>0</v>
      </c>
      <c r="Y79" s="46">
        <f t="shared" si="28"/>
        <v>0</v>
      </c>
      <c r="Z79" s="46">
        <f t="shared" si="29"/>
        <v>0</v>
      </c>
      <c r="AA79" s="46">
        <f t="shared" si="30"/>
        <v>0</v>
      </c>
      <c r="AB79" s="46">
        <f t="shared" si="31"/>
        <v>0</v>
      </c>
      <c r="AC79" s="48">
        <f t="shared" si="20"/>
        <v>1</v>
      </c>
      <c r="AD79" s="48">
        <f t="shared" si="32"/>
        <v>14.0025</v>
      </c>
      <c r="AE79" s="48">
        <f t="shared" si="33"/>
        <v>14.0025</v>
      </c>
      <c r="AF79" s="46">
        <f t="shared" si="34"/>
        <v>120</v>
      </c>
      <c r="AG79" s="47"/>
      <c r="AH79" s="128" t="s">
        <v>3454</v>
      </c>
      <c r="AI79" s="128" t="s">
        <v>3456</v>
      </c>
      <c r="AJ79" s="128" t="s">
        <v>3457</v>
      </c>
      <c r="AK79" s="128" t="s">
        <v>3452</v>
      </c>
      <c r="AL79" s="128" t="s">
        <v>3455</v>
      </c>
      <c r="AM79" s="128" t="s">
        <v>3459</v>
      </c>
      <c r="AN79" s="128" t="s">
        <v>3458</v>
      </c>
      <c r="AO79" s="128" t="s">
        <v>3460</v>
      </c>
      <c r="AP79" s="128" t="s">
        <v>3451</v>
      </c>
      <c r="AQ79" s="128" t="s">
        <v>3453</v>
      </c>
    </row>
    <row r="80" spans="1:43" s="16" customFormat="1" ht="27.75">
      <c r="A80" s="43">
        <v>79</v>
      </c>
      <c r="B80" s="37" t="s">
        <v>2678</v>
      </c>
      <c r="C80" s="37" t="s">
        <v>568</v>
      </c>
      <c r="D80" s="38" t="s">
        <v>2679</v>
      </c>
      <c r="E80" s="38">
        <v>27</v>
      </c>
      <c r="F80" s="48">
        <v>12.42</v>
      </c>
      <c r="G80" s="46">
        <v>30</v>
      </c>
      <c r="H80" s="46" t="s">
        <v>3372</v>
      </c>
      <c r="I80" s="48">
        <v>13.25</v>
      </c>
      <c r="J80" s="46">
        <v>30</v>
      </c>
      <c r="K80" s="46" t="s">
        <v>3372</v>
      </c>
      <c r="L80" s="84">
        <f t="shared" si="21"/>
        <v>12.835000000000001</v>
      </c>
      <c r="M80" s="38">
        <f t="shared" si="22"/>
        <v>60</v>
      </c>
      <c r="N80" s="38">
        <f t="shared" si="23"/>
        <v>0</v>
      </c>
      <c r="O80" s="38">
        <f t="shared" si="24"/>
        <v>0</v>
      </c>
      <c r="P80" s="48">
        <v>13.92</v>
      </c>
      <c r="Q80" s="46">
        <v>30</v>
      </c>
      <c r="R80" s="46" t="s">
        <v>3372</v>
      </c>
      <c r="S80" s="48">
        <v>16.350000000000001</v>
      </c>
      <c r="T80" s="46">
        <v>30</v>
      </c>
      <c r="U80" s="46" t="s">
        <v>3372</v>
      </c>
      <c r="V80" s="48">
        <f t="shared" si="25"/>
        <v>15.135000000000002</v>
      </c>
      <c r="W80" s="46">
        <f t="shared" si="26"/>
        <v>60</v>
      </c>
      <c r="X80" s="46">
        <f t="shared" si="27"/>
        <v>0</v>
      </c>
      <c r="Y80" s="46">
        <f t="shared" si="28"/>
        <v>0</v>
      </c>
      <c r="Z80" s="46">
        <f t="shared" si="29"/>
        <v>0</v>
      </c>
      <c r="AA80" s="46">
        <f t="shared" si="30"/>
        <v>0</v>
      </c>
      <c r="AB80" s="46">
        <f t="shared" si="31"/>
        <v>0</v>
      </c>
      <c r="AC80" s="48">
        <f t="shared" si="20"/>
        <v>1</v>
      </c>
      <c r="AD80" s="48">
        <f t="shared" si="32"/>
        <v>13.985000000000001</v>
      </c>
      <c r="AE80" s="48">
        <f t="shared" si="33"/>
        <v>13.985000000000001</v>
      </c>
      <c r="AF80" s="46">
        <f t="shared" si="34"/>
        <v>120</v>
      </c>
      <c r="AG80" s="47"/>
      <c r="AH80" s="128" t="s">
        <v>3456</v>
      </c>
      <c r="AI80" s="128" t="s">
        <v>3451</v>
      </c>
      <c r="AJ80" s="128" t="s">
        <v>3453</v>
      </c>
      <c r="AK80" s="128" t="s">
        <v>3457</v>
      </c>
      <c r="AL80" s="128" t="s">
        <v>3452</v>
      </c>
      <c r="AM80" s="128" t="s">
        <v>3454</v>
      </c>
      <c r="AN80" s="128" t="s">
        <v>3459</v>
      </c>
      <c r="AO80" s="128" t="s">
        <v>3460</v>
      </c>
      <c r="AP80" s="128" t="s">
        <v>3455</v>
      </c>
      <c r="AQ80" s="128" t="s">
        <v>3458</v>
      </c>
    </row>
    <row r="81" spans="1:44" s="16" customFormat="1" ht="27.75">
      <c r="A81" s="43">
        <v>80</v>
      </c>
      <c r="B81" s="37" t="s">
        <v>1200</v>
      </c>
      <c r="C81" s="37" t="s">
        <v>3432</v>
      </c>
      <c r="D81" s="45" t="s">
        <v>3515</v>
      </c>
      <c r="E81" s="38">
        <v>11</v>
      </c>
      <c r="F81" s="48">
        <v>12.77</v>
      </c>
      <c r="G81" s="46">
        <v>30</v>
      </c>
      <c r="H81" s="46" t="s">
        <v>3372</v>
      </c>
      <c r="I81" s="48">
        <v>14.43</v>
      </c>
      <c r="J81" s="46">
        <v>30</v>
      </c>
      <c r="K81" s="46" t="s">
        <v>3372</v>
      </c>
      <c r="L81" s="84">
        <f t="shared" si="21"/>
        <v>13.6</v>
      </c>
      <c r="M81" s="38">
        <f t="shared" si="22"/>
        <v>60</v>
      </c>
      <c r="N81" s="38">
        <f t="shared" si="23"/>
        <v>0</v>
      </c>
      <c r="O81" s="38">
        <f t="shared" si="24"/>
        <v>0</v>
      </c>
      <c r="P81" s="48">
        <v>13.55</v>
      </c>
      <c r="Q81" s="46">
        <v>30</v>
      </c>
      <c r="R81" s="46" t="s">
        <v>3372</v>
      </c>
      <c r="S81" s="48">
        <v>15.12</v>
      </c>
      <c r="T81" s="46">
        <v>30</v>
      </c>
      <c r="U81" s="46" t="s">
        <v>3372</v>
      </c>
      <c r="V81" s="48">
        <f t="shared" si="25"/>
        <v>14.335000000000001</v>
      </c>
      <c r="W81" s="46">
        <f t="shared" si="26"/>
        <v>60</v>
      </c>
      <c r="X81" s="46">
        <f t="shared" si="27"/>
        <v>0</v>
      </c>
      <c r="Y81" s="46">
        <f t="shared" si="28"/>
        <v>0</v>
      </c>
      <c r="Z81" s="46">
        <f t="shared" si="29"/>
        <v>0</v>
      </c>
      <c r="AA81" s="46">
        <f t="shared" si="30"/>
        <v>0</v>
      </c>
      <c r="AB81" s="46">
        <f t="shared" si="31"/>
        <v>0</v>
      </c>
      <c r="AC81" s="48">
        <f t="shared" si="20"/>
        <v>1</v>
      </c>
      <c r="AD81" s="48">
        <f t="shared" si="32"/>
        <v>13.967500000000001</v>
      </c>
      <c r="AE81" s="48">
        <f t="shared" si="33"/>
        <v>13.967500000000001</v>
      </c>
      <c r="AF81" s="46">
        <f t="shared" si="34"/>
        <v>120</v>
      </c>
      <c r="AG81" s="47"/>
      <c r="AH81" s="128" t="s">
        <v>3453</v>
      </c>
      <c r="AI81" s="128" t="s">
        <v>3451</v>
      </c>
      <c r="AJ81" s="128" t="s">
        <v>3456</v>
      </c>
      <c r="AK81" s="128" t="s">
        <v>3457</v>
      </c>
      <c r="AL81" s="128" t="s">
        <v>3460</v>
      </c>
      <c r="AM81" s="128" t="s">
        <v>3455</v>
      </c>
      <c r="AN81" s="128" t="s">
        <v>3452</v>
      </c>
      <c r="AO81" s="128" t="s">
        <v>3459</v>
      </c>
      <c r="AP81" s="128" t="s">
        <v>3454</v>
      </c>
      <c r="AQ81" s="128" t="s">
        <v>3458</v>
      </c>
    </row>
    <row r="82" spans="1:44" s="16" customFormat="1" ht="27.75">
      <c r="A82" s="43">
        <v>81</v>
      </c>
      <c r="B82" s="37" t="s">
        <v>2234</v>
      </c>
      <c r="C82" s="37" t="s">
        <v>3494</v>
      </c>
      <c r="D82" s="38" t="s">
        <v>2235</v>
      </c>
      <c r="E82" s="38">
        <v>22</v>
      </c>
      <c r="F82" s="48">
        <v>13.3</v>
      </c>
      <c r="G82" s="46">
        <v>30</v>
      </c>
      <c r="H82" s="46" t="s">
        <v>3372</v>
      </c>
      <c r="I82" s="48">
        <v>13.16</v>
      </c>
      <c r="J82" s="46">
        <v>30</v>
      </c>
      <c r="K82" s="46" t="s">
        <v>3372</v>
      </c>
      <c r="L82" s="84">
        <f t="shared" si="21"/>
        <v>13.23</v>
      </c>
      <c r="M82" s="38">
        <f t="shared" si="22"/>
        <v>60</v>
      </c>
      <c r="N82" s="38">
        <f t="shared" si="23"/>
        <v>0</v>
      </c>
      <c r="O82" s="38">
        <f t="shared" si="24"/>
        <v>0</v>
      </c>
      <c r="P82" s="48">
        <v>13.95</v>
      </c>
      <c r="Q82" s="46">
        <v>30</v>
      </c>
      <c r="R82" s="46" t="s">
        <v>3372</v>
      </c>
      <c r="S82" s="48">
        <v>15.43</v>
      </c>
      <c r="T82" s="46">
        <v>30</v>
      </c>
      <c r="U82" s="46" t="s">
        <v>3372</v>
      </c>
      <c r="V82" s="48">
        <f t="shared" si="25"/>
        <v>14.69</v>
      </c>
      <c r="W82" s="46">
        <f t="shared" si="26"/>
        <v>60</v>
      </c>
      <c r="X82" s="46">
        <f t="shared" si="27"/>
        <v>0</v>
      </c>
      <c r="Y82" s="46">
        <f t="shared" si="28"/>
        <v>0</v>
      </c>
      <c r="Z82" s="46">
        <f t="shared" si="29"/>
        <v>0</v>
      </c>
      <c r="AA82" s="46">
        <f t="shared" si="30"/>
        <v>0</v>
      </c>
      <c r="AB82" s="46">
        <f t="shared" si="31"/>
        <v>0</v>
      </c>
      <c r="AC82" s="48">
        <f t="shared" si="20"/>
        <v>1</v>
      </c>
      <c r="AD82" s="48">
        <f t="shared" si="32"/>
        <v>13.96</v>
      </c>
      <c r="AE82" s="48">
        <f t="shared" si="33"/>
        <v>13.96</v>
      </c>
      <c r="AF82" s="46">
        <f t="shared" si="34"/>
        <v>120</v>
      </c>
      <c r="AG82" s="47"/>
      <c r="AH82" s="128" t="s">
        <v>3453</v>
      </c>
      <c r="AI82" s="128" t="s">
        <v>3452</v>
      </c>
      <c r="AJ82" s="128" t="s">
        <v>3451</v>
      </c>
      <c r="AK82" s="128" t="s">
        <v>3454</v>
      </c>
      <c r="AL82" s="128" t="s">
        <v>3456</v>
      </c>
      <c r="AM82" s="128" t="s">
        <v>3455</v>
      </c>
      <c r="AN82" s="128" t="s">
        <v>3457</v>
      </c>
      <c r="AO82" s="128" t="s">
        <v>3460</v>
      </c>
      <c r="AP82" s="128" t="s">
        <v>3459</v>
      </c>
      <c r="AQ82" s="128" t="s">
        <v>3458</v>
      </c>
    </row>
    <row r="83" spans="1:44" s="16" customFormat="1" ht="27.75">
      <c r="A83" s="43">
        <v>82</v>
      </c>
      <c r="B83" s="37" t="s">
        <v>1267</v>
      </c>
      <c r="C83" s="37" t="s">
        <v>1268</v>
      </c>
      <c r="D83" s="38" t="s">
        <v>1269</v>
      </c>
      <c r="E83" s="38">
        <v>12</v>
      </c>
      <c r="F83" s="48">
        <v>14.36</v>
      </c>
      <c r="G83" s="46">
        <v>30</v>
      </c>
      <c r="H83" s="46" t="s">
        <v>3372</v>
      </c>
      <c r="I83" s="48">
        <v>14</v>
      </c>
      <c r="J83" s="46">
        <v>30</v>
      </c>
      <c r="K83" s="46" t="s">
        <v>3372</v>
      </c>
      <c r="L83" s="84">
        <f t="shared" si="21"/>
        <v>14.18</v>
      </c>
      <c r="M83" s="38">
        <f t="shared" si="22"/>
        <v>60</v>
      </c>
      <c r="N83" s="38">
        <f t="shared" si="23"/>
        <v>0</v>
      </c>
      <c r="O83" s="38">
        <f t="shared" si="24"/>
        <v>0</v>
      </c>
      <c r="P83" s="48">
        <v>12.64</v>
      </c>
      <c r="Q83" s="46">
        <v>30</v>
      </c>
      <c r="R83" s="46" t="s">
        <v>3372</v>
      </c>
      <c r="S83" s="48">
        <v>14.77</v>
      </c>
      <c r="T83" s="46">
        <v>30</v>
      </c>
      <c r="U83" s="46" t="s">
        <v>3372</v>
      </c>
      <c r="V83" s="48">
        <f t="shared" si="25"/>
        <v>13.705</v>
      </c>
      <c r="W83" s="46">
        <f t="shared" si="26"/>
        <v>60</v>
      </c>
      <c r="X83" s="46">
        <f t="shared" si="27"/>
        <v>0</v>
      </c>
      <c r="Y83" s="46">
        <f t="shared" si="28"/>
        <v>0</v>
      </c>
      <c r="Z83" s="46">
        <f t="shared" si="29"/>
        <v>0</v>
      </c>
      <c r="AA83" s="46">
        <f t="shared" si="30"/>
        <v>0</v>
      </c>
      <c r="AB83" s="46">
        <f t="shared" si="31"/>
        <v>0</v>
      </c>
      <c r="AC83" s="48">
        <f t="shared" si="20"/>
        <v>1</v>
      </c>
      <c r="AD83" s="48">
        <f t="shared" si="32"/>
        <v>13.942499999999999</v>
      </c>
      <c r="AE83" s="48">
        <f t="shared" si="33"/>
        <v>13.942499999999999</v>
      </c>
      <c r="AF83" s="46">
        <f t="shared" si="34"/>
        <v>120</v>
      </c>
      <c r="AG83" s="47"/>
      <c r="AH83" s="128" t="s">
        <v>3451</v>
      </c>
      <c r="AI83" s="128" t="s">
        <v>3453</v>
      </c>
      <c r="AJ83" s="128" t="s">
        <v>3456</v>
      </c>
      <c r="AK83" s="128" t="s">
        <v>3452</v>
      </c>
      <c r="AL83" s="128" t="s">
        <v>3454</v>
      </c>
      <c r="AM83" s="128" t="s">
        <v>3460</v>
      </c>
      <c r="AN83" s="128" t="s">
        <v>3455</v>
      </c>
      <c r="AO83" s="128" t="s">
        <v>3457</v>
      </c>
      <c r="AP83" s="128" t="s">
        <v>3459</v>
      </c>
      <c r="AQ83" s="128" t="s">
        <v>3458</v>
      </c>
    </row>
    <row r="84" spans="1:44" s="16" customFormat="1" ht="27.75">
      <c r="A84" s="43">
        <v>83</v>
      </c>
      <c r="B84" s="37" t="s">
        <v>1744</v>
      </c>
      <c r="C84" s="37" t="s">
        <v>1745</v>
      </c>
      <c r="D84" s="38" t="s">
        <v>1746</v>
      </c>
      <c r="E84" s="38">
        <v>17</v>
      </c>
      <c r="F84" s="48">
        <v>12.36</v>
      </c>
      <c r="G84" s="46">
        <v>30</v>
      </c>
      <c r="H84" s="46" t="s">
        <v>3372</v>
      </c>
      <c r="I84" s="48">
        <v>11.54</v>
      </c>
      <c r="J84" s="46">
        <v>30</v>
      </c>
      <c r="K84" s="46" t="s">
        <v>3372</v>
      </c>
      <c r="L84" s="84">
        <f t="shared" si="21"/>
        <v>11.95</v>
      </c>
      <c r="M84" s="38">
        <f t="shared" si="22"/>
        <v>60</v>
      </c>
      <c r="N84" s="38">
        <f t="shared" si="23"/>
        <v>0</v>
      </c>
      <c r="O84" s="38">
        <f t="shared" si="24"/>
        <v>0</v>
      </c>
      <c r="P84" s="48">
        <v>15.28</v>
      </c>
      <c r="Q84" s="46">
        <v>30</v>
      </c>
      <c r="R84" s="46" t="s">
        <v>3372</v>
      </c>
      <c r="S84" s="48">
        <v>16.510000000000002</v>
      </c>
      <c r="T84" s="46">
        <v>30</v>
      </c>
      <c r="U84" s="46" t="s">
        <v>3372</v>
      </c>
      <c r="V84" s="48">
        <f t="shared" si="25"/>
        <v>15.895</v>
      </c>
      <c r="W84" s="46">
        <f t="shared" si="26"/>
        <v>60</v>
      </c>
      <c r="X84" s="46">
        <f t="shared" si="27"/>
        <v>0</v>
      </c>
      <c r="Y84" s="46">
        <f t="shared" si="28"/>
        <v>0</v>
      </c>
      <c r="Z84" s="46">
        <f t="shared" si="29"/>
        <v>0</v>
      </c>
      <c r="AA84" s="46">
        <f t="shared" si="30"/>
        <v>0</v>
      </c>
      <c r="AB84" s="46">
        <f t="shared" si="31"/>
        <v>0</v>
      </c>
      <c r="AC84" s="48">
        <f t="shared" si="20"/>
        <v>1</v>
      </c>
      <c r="AD84" s="48">
        <f t="shared" si="32"/>
        <v>13.922499999999999</v>
      </c>
      <c r="AE84" s="48">
        <f t="shared" si="33"/>
        <v>13.922499999999999</v>
      </c>
      <c r="AF84" s="46">
        <f t="shared" si="34"/>
        <v>120</v>
      </c>
      <c r="AG84" s="47"/>
      <c r="AH84" s="128" t="s">
        <v>3453</v>
      </c>
      <c r="AI84" s="128" t="s">
        <v>3451</v>
      </c>
      <c r="AJ84" s="128" t="s">
        <v>3456</v>
      </c>
      <c r="AK84" s="128" t="s">
        <v>3452</v>
      </c>
      <c r="AL84" s="128" t="s">
        <v>3454</v>
      </c>
      <c r="AM84" s="128" t="s">
        <v>3457</v>
      </c>
      <c r="AN84" s="128" t="s">
        <v>3459</v>
      </c>
      <c r="AO84" s="128" t="s">
        <v>3455</v>
      </c>
      <c r="AP84" s="128" t="s">
        <v>3460</v>
      </c>
      <c r="AQ84" s="128" t="s">
        <v>3458</v>
      </c>
    </row>
    <row r="85" spans="1:44" s="16" customFormat="1" ht="27.75">
      <c r="A85" s="43">
        <v>84</v>
      </c>
      <c r="B85" s="37" t="s">
        <v>1875</v>
      </c>
      <c r="C85" s="37" t="s">
        <v>2057</v>
      </c>
      <c r="D85" s="38" t="s">
        <v>2058</v>
      </c>
      <c r="E85" s="38">
        <v>20</v>
      </c>
      <c r="F85" s="48">
        <v>13.17</v>
      </c>
      <c r="G85" s="46">
        <v>30</v>
      </c>
      <c r="H85" s="46" t="s">
        <v>3372</v>
      </c>
      <c r="I85" s="48">
        <v>12.58</v>
      </c>
      <c r="J85" s="46">
        <v>30</v>
      </c>
      <c r="K85" s="46" t="s">
        <v>3372</v>
      </c>
      <c r="L85" s="84">
        <f t="shared" si="21"/>
        <v>12.875</v>
      </c>
      <c r="M85" s="38">
        <f t="shared" si="22"/>
        <v>60</v>
      </c>
      <c r="N85" s="38">
        <f t="shared" si="23"/>
        <v>0</v>
      </c>
      <c r="O85" s="38">
        <f t="shared" si="24"/>
        <v>0</v>
      </c>
      <c r="P85" s="48">
        <v>13.86</v>
      </c>
      <c r="Q85" s="46">
        <v>30</v>
      </c>
      <c r="R85" s="46" t="s">
        <v>3372</v>
      </c>
      <c r="S85" s="48">
        <v>15.97</v>
      </c>
      <c r="T85" s="46">
        <v>30</v>
      </c>
      <c r="U85" s="46" t="s">
        <v>3372</v>
      </c>
      <c r="V85" s="48">
        <f t="shared" si="25"/>
        <v>14.914999999999999</v>
      </c>
      <c r="W85" s="46">
        <f t="shared" si="26"/>
        <v>60</v>
      </c>
      <c r="X85" s="46">
        <f t="shared" si="27"/>
        <v>0</v>
      </c>
      <c r="Y85" s="46">
        <f t="shared" si="28"/>
        <v>0</v>
      </c>
      <c r="Z85" s="46">
        <f t="shared" si="29"/>
        <v>0</v>
      </c>
      <c r="AA85" s="46">
        <f t="shared" si="30"/>
        <v>0</v>
      </c>
      <c r="AB85" s="46">
        <f t="shared" si="31"/>
        <v>0</v>
      </c>
      <c r="AC85" s="48">
        <f t="shared" si="20"/>
        <v>1</v>
      </c>
      <c r="AD85" s="48">
        <f t="shared" si="32"/>
        <v>13.895</v>
      </c>
      <c r="AE85" s="48">
        <f t="shared" si="33"/>
        <v>13.895</v>
      </c>
      <c r="AF85" s="46">
        <f t="shared" si="34"/>
        <v>120</v>
      </c>
      <c r="AG85" s="47"/>
      <c r="AH85" s="128" t="s">
        <v>3451</v>
      </c>
      <c r="AI85" s="128" t="s">
        <v>3453</v>
      </c>
      <c r="AJ85" s="128" t="s">
        <v>3454</v>
      </c>
      <c r="AK85" s="128" t="s">
        <v>3452</v>
      </c>
      <c r="AL85" s="128" t="s">
        <v>3456</v>
      </c>
      <c r="AM85" s="128" t="s">
        <v>3457</v>
      </c>
      <c r="AN85" s="128" t="s">
        <v>3455</v>
      </c>
      <c r="AO85" s="128" t="s">
        <v>3460</v>
      </c>
      <c r="AP85" s="128" t="s">
        <v>3458</v>
      </c>
      <c r="AQ85" s="128" t="s">
        <v>3459</v>
      </c>
    </row>
    <row r="86" spans="1:44" s="16" customFormat="1" ht="27.75">
      <c r="A86" s="43">
        <v>85</v>
      </c>
      <c r="B86" s="37" t="s">
        <v>1777</v>
      </c>
      <c r="C86" s="37" t="s">
        <v>1778</v>
      </c>
      <c r="D86" s="38" t="s">
        <v>1779</v>
      </c>
      <c r="E86" s="38">
        <v>17</v>
      </c>
      <c r="F86" s="48">
        <v>14.84</v>
      </c>
      <c r="G86" s="46">
        <v>30</v>
      </c>
      <c r="H86" s="46" t="s">
        <v>3372</v>
      </c>
      <c r="I86" s="48">
        <v>14.18</v>
      </c>
      <c r="J86" s="46">
        <v>30</v>
      </c>
      <c r="K86" s="46" t="s">
        <v>3372</v>
      </c>
      <c r="L86" s="84">
        <f t="shared" si="21"/>
        <v>14.51</v>
      </c>
      <c r="M86" s="38">
        <f t="shared" si="22"/>
        <v>60</v>
      </c>
      <c r="N86" s="38">
        <f t="shared" si="23"/>
        <v>0</v>
      </c>
      <c r="O86" s="38">
        <f t="shared" si="24"/>
        <v>0</v>
      </c>
      <c r="P86" s="48">
        <v>12.79</v>
      </c>
      <c r="Q86" s="46">
        <v>30</v>
      </c>
      <c r="R86" s="46" t="s">
        <v>3372</v>
      </c>
      <c r="S86" s="48">
        <v>13.76</v>
      </c>
      <c r="T86" s="46">
        <v>30</v>
      </c>
      <c r="U86" s="46" t="s">
        <v>3372</v>
      </c>
      <c r="V86" s="48">
        <f t="shared" si="25"/>
        <v>13.274999999999999</v>
      </c>
      <c r="W86" s="46">
        <f t="shared" si="26"/>
        <v>60</v>
      </c>
      <c r="X86" s="46">
        <f t="shared" si="27"/>
        <v>0</v>
      </c>
      <c r="Y86" s="46">
        <f t="shared" si="28"/>
        <v>0</v>
      </c>
      <c r="Z86" s="46">
        <f t="shared" si="29"/>
        <v>0</v>
      </c>
      <c r="AA86" s="46">
        <f t="shared" si="30"/>
        <v>0</v>
      </c>
      <c r="AB86" s="46">
        <f t="shared" si="31"/>
        <v>0</v>
      </c>
      <c r="AC86" s="48">
        <f t="shared" si="20"/>
        <v>1</v>
      </c>
      <c r="AD86" s="48">
        <f t="shared" si="32"/>
        <v>13.892499999999998</v>
      </c>
      <c r="AE86" s="48">
        <f t="shared" si="33"/>
        <v>13.892499999999998</v>
      </c>
      <c r="AF86" s="46">
        <f t="shared" si="34"/>
        <v>120</v>
      </c>
      <c r="AG86" s="47"/>
      <c r="AH86" s="128" t="s">
        <v>3453</v>
      </c>
      <c r="AI86" s="128" t="s">
        <v>3456</v>
      </c>
      <c r="AJ86" s="128" t="s">
        <v>3452</v>
      </c>
      <c r="AK86" s="128" t="s">
        <v>3451</v>
      </c>
      <c r="AL86" s="128" t="s">
        <v>3455</v>
      </c>
      <c r="AM86" s="128" t="s">
        <v>3458</v>
      </c>
      <c r="AN86" s="128" t="s">
        <v>3454</v>
      </c>
      <c r="AO86" s="128" t="s">
        <v>3459</v>
      </c>
      <c r="AP86" s="128" t="s">
        <v>3460</v>
      </c>
      <c r="AQ86" s="128" t="s">
        <v>3457</v>
      </c>
    </row>
    <row r="87" spans="1:44" s="16" customFormat="1" ht="27.75">
      <c r="A87" s="43">
        <v>86</v>
      </c>
      <c r="B87" s="37" t="s">
        <v>1412</v>
      </c>
      <c r="C87" s="37" t="s">
        <v>790</v>
      </c>
      <c r="D87" s="38" t="s">
        <v>2430</v>
      </c>
      <c r="E87" s="38">
        <v>24</v>
      </c>
      <c r="F87" s="48">
        <v>13.11</v>
      </c>
      <c r="G87" s="46">
        <v>30</v>
      </c>
      <c r="H87" s="46" t="s">
        <v>3372</v>
      </c>
      <c r="I87" s="48">
        <v>13.64</v>
      </c>
      <c r="J87" s="46">
        <v>30</v>
      </c>
      <c r="K87" s="46" t="s">
        <v>3372</v>
      </c>
      <c r="L87" s="84">
        <f t="shared" si="21"/>
        <v>13.375</v>
      </c>
      <c r="M87" s="38">
        <f t="shared" si="22"/>
        <v>60</v>
      </c>
      <c r="N87" s="38">
        <f t="shared" si="23"/>
        <v>0</v>
      </c>
      <c r="O87" s="38">
        <f t="shared" si="24"/>
        <v>0</v>
      </c>
      <c r="P87" s="48">
        <v>13.03</v>
      </c>
      <c r="Q87" s="46">
        <v>30</v>
      </c>
      <c r="R87" s="46" t="s">
        <v>3372</v>
      </c>
      <c r="S87" s="48">
        <v>15.78</v>
      </c>
      <c r="T87" s="46">
        <v>30</v>
      </c>
      <c r="U87" s="46" t="s">
        <v>3372</v>
      </c>
      <c r="V87" s="48">
        <f t="shared" si="25"/>
        <v>14.404999999999999</v>
      </c>
      <c r="W87" s="46">
        <f t="shared" si="26"/>
        <v>60</v>
      </c>
      <c r="X87" s="46">
        <f t="shared" si="27"/>
        <v>0</v>
      </c>
      <c r="Y87" s="46">
        <f t="shared" si="28"/>
        <v>0</v>
      </c>
      <c r="Z87" s="46">
        <f t="shared" si="29"/>
        <v>0</v>
      </c>
      <c r="AA87" s="46">
        <f t="shared" si="30"/>
        <v>0</v>
      </c>
      <c r="AB87" s="46">
        <f t="shared" si="31"/>
        <v>0</v>
      </c>
      <c r="AC87" s="48">
        <f t="shared" si="20"/>
        <v>1</v>
      </c>
      <c r="AD87" s="48">
        <f t="shared" si="32"/>
        <v>13.89</v>
      </c>
      <c r="AE87" s="48">
        <f t="shared" si="33"/>
        <v>13.89</v>
      </c>
      <c r="AF87" s="46">
        <f t="shared" si="34"/>
        <v>120</v>
      </c>
      <c r="AG87" s="47"/>
      <c r="AH87" s="128" t="s">
        <v>3453</v>
      </c>
      <c r="AI87" s="128" t="s">
        <v>3451</v>
      </c>
      <c r="AJ87" s="128" t="s">
        <v>3456</v>
      </c>
      <c r="AK87" s="128" t="s">
        <v>3457</v>
      </c>
      <c r="AL87" s="128" t="s">
        <v>3460</v>
      </c>
      <c r="AM87" s="128" t="s">
        <v>3455</v>
      </c>
      <c r="AN87" s="128" t="s">
        <v>3452</v>
      </c>
      <c r="AO87" s="128" t="s">
        <v>3459</v>
      </c>
      <c r="AP87" s="128" t="s">
        <v>3454</v>
      </c>
      <c r="AQ87" s="128" t="s">
        <v>3458</v>
      </c>
    </row>
    <row r="88" spans="1:44" s="16" customFormat="1" ht="27.75">
      <c r="A88" s="43">
        <v>87</v>
      </c>
      <c r="B88" s="37" t="s">
        <v>402</v>
      </c>
      <c r="C88" s="37" t="s">
        <v>1625</v>
      </c>
      <c r="D88" s="38" t="s">
        <v>2616</v>
      </c>
      <c r="E88" s="38">
        <v>26</v>
      </c>
      <c r="F88" s="48">
        <v>14.63</v>
      </c>
      <c r="G88" s="46">
        <v>30</v>
      </c>
      <c r="H88" s="46" t="s">
        <v>3372</v>
      </c>
      <c r="I88" s="48">
        <v>14.2</v>
      </c>
      <c r="J88" s="46">
        <v>30</v>
      </c>
      <c r="K88" s="46" t="s">
        <v>3372</v>
      </c>
      <c r="L88" s="84">
        <f t="shared" si="21"/>
        <v>14.414999999999999</v>
      </c>
      <c r="M88" s="38">
        <f t="shared" si="22"/>
        <v>60</v>
      </c>
      <c r="N88" s="38">
        <f t="shared" si="23"/>
        <v>0</v>
      </c>
      <c r="O88" s="38">
        <f t="shared" si="24"/>
        <v>0</v>
      </c>
      <c r="P88" s="48">
        <v>12.69</v>
      </c>
      <c r="Q88" s="46">
        <v>30</v>
      </c>
      <c r="R88" s="46" t="s">
        <v>3372</v>
      </c>
      <c r="S88" s="48">
        <v>13.93</v>
      </c>
      <c r="T88" s="46">
        <v>30</v>
      </c>
      <c r="U88" s="46" t="s">
        <v>3372</v>
      </c>
      <c r="V88" s="48">
        <f t="shared" si="25"/>
        <v>13.309999999999999</v>
      </c>
      <c r="W88" s="46">
        <f t="shared" si="26"/>
        <v>60</v>
      </c>
      <c r="X88" s="46">
        <f t="shared" si="27"/>
        <v>0</v>
      </c>
      <c r="Y88" s="46">
        <f t="shared" si="28"/>
        <v>0</v>
      </c>
      <c r="Z88" s="46">
        <f t="shared" si="29"/>
        <v>0</v>
      </c>
      <c r="AA88" s="46">
        <f t="shared" si="30"/>
        <v>0</v>
      </c>
      <c r="AB88" s="46">
        <f t="shared" si="31"/>
        <v>0</v>
      </c>
      <c r="AC88" s="48">
        <f t="shared" si="20"/>
        <v>1</v>
      </c>
      <c r="AD88" s="48">
        <f t="shared" si="32"/>
        <v>13.862499999999999</v>
      </c>
      <c r="AE88" s="48">
        <f t="shared" si="33"/>
        <v>13.862499999999999</v>
      </c>
      <c r="AF88" s="46">
        <f t="shared" si="34"/>
        <v>120</v>
      </c>
      <c r="AG88" s="47"/>
      <c r="AH88" s="128" t="s">
        <v>3451</v>
      </c>
      <c r="AI88" s="128" t="s">
        <v>3453</v>
      </c>
      <c r="AJ88" s="128" t="s">
        <v>3452</v>
      </c>
      <c r="AK88" s="128" t="s">
        <v>3455</v>
      </c>
      <c r="AL88" s="128" t="s">
        <v>3456</v>
      </c>
      <c r="AM88" s="128" t="s">
        <v>3454</v>
      </c>
      <c r="AN88" s="128" t="s">
        <v>3459</v>
      </c>
      <c r="AO88" s="128" t="s">
        <v>3458</v>
      </c>
      <c r="AP88" s="128" t="s">
        <v>3457</v>
      </c>
      <c r="AQ88" s="128" t="s">
        <v>3460</v>
      </c>
    </row>
    <row r="89" spans="1:44" s="16" customFormat="1" ht="27.75">
      <c r="A89" s="43">
        <v>88</v>
      </c>
      <c r="B89" s="37" t="s">
        <v>1153</v>
      </c>
      <c r="C89" s="37" t="s">
        <v>1154</v>
      </c>
      <c r="D89" s="38" t="s">
        <v>1142</v>
      </c>
      <c r="E89" s="38">
        <v>11</v>
      </c>
      <c r="F89" s="48">
        <v>13.52</v>
      </c>
      <c r="G89" s="46">
        <v>30</v>
      </c>
      <c r="H89" s="46" t="s">
        <v>3372</v>
      </c>
      <c r="I89" s="48">
        <v>12.09</v>
      </c>
      <c r="J89" s="46">
        <v>30</v>
      </c>
      <c r="K89" s="46" t="s">
        <v>3372</v>
      </c>
      <c r="L89" s="84">
        <f t="shared" si="21"/>
        <v>12.805</v>
      </c>
      <c r="M89" s="38">
        <f t="shared" si="22"/>
        <v>60</v>
      </c>
      <c r="N89" s="38">
        <f t="shared" si="23"/>
        <v>0</v>
      </c>
      <c r="O89" s="38">
        <f t="shared" si="24"/>
        <v>0</v>
      </c>
      <c r="P89" s="48">
        <v>13.36</v>
      </c>
      <c r="Q89" s="46">
        <v>30</v>
      </c>
      <c r="R89" s="46" t="s">
        <v>3372</v>
      </c>
      <c r="S89" s="48">
        <v>16.46</v>
      </c>
      <c r="T89" s="46">
        <v>30</v>
      </c>
      <c r="U89" s="46" t="s">
        <v>3372</v>
      </c>
      <c r="V89" s="48">
        <f t="shared" si="25"/>
        <v>14.91</v>
      </c>
      <c r="W89" s="46">
        <f t="shared" si="26"/>
        <v>60</v>
      </c>
      <c r="X89" s="46">
        <f t="shared" si="27"/>
        <v>0</v>
      </c>
      <c r="Y89" s="46">
        <f t="shared" si="28"/>
        <v>0</v>
      </c>
      <c r="Z89" s="46">
        <f t="shared" si="29"/>
        <v>0</v>
      </c>
      <c r="AA89" s="46">
        <f t="shared" si="30"/>
        <v>0</v>
      </c>
      <c r="AB89" s="46">
        <f t="shared" si="31"/>
        <v>0</v>
      </c>
      <c r="AC89" s="48">
        <f t="shared" si="20"/>
        <v>1</v>
      </c>
      <c r="AD89" s="48">
        <f t="shared" si="32"/>
        <v>13.8575</v>
      </c>
      <c r="AE89" s="48">
        <f t="shared" si="33"/>
        <v>13.8575</v>
      </c>
      <c r="AF89" s="46">
        <f t="shared" si="34"/>
        <v>120</v>
      </c>
      <c r="AG89" s="47"/>
      <c r="AH89" s="128" t="s">
        <v>3451</v>
      </c>
      <c r="AI89" s="128" t="s">
        <v>3452</v>
      </c>
      <c r="AJ89" s="128" t="s">
        <v>3453</v>
      </c>
      <c r="AK89" s="128" t="s">
        <v>3455</v>
      </c>
      <c r="AL89" s="128" t="s">
        <v>3454</v>
      </c>
      <c r="AM89" s="128" t="s">
        <v>3456</v>
      </c>
      <c r="AN89" s="128" t="s">
        <v>3457</v>
      </c>
      <c r="AO89" s="128" t="s">
        <v>3459</v>
      </c>
      <c r="AP89" s="128" t="s">
        <v>3460</v>
      </c>
      <c r="AQ89" s="128" t="s">
        <v>3458</v>
      </c>
    </row>
    <row r="90" spans="1:44" s="16" customFormat="1" ht="27.75">
      <c r="A90" s="43">
        <v>89</v>
      </c>
      <c r="B90" s="72" t="s">
        <v>1314</v>
      </c>
      <c r="C90" s="72" t="s">
        <v>331</v>
      </c>
      <c r="D90" s="38" t="s">
        <v>2335</v>
      </c>
      <c r="E90" s="38">
        <v>23</v>
      </c>
      <c r="F90" s="48">
        <v>13.68</v>
      </c>
      <c r="G90" s="46">
        <v>30</v>
      </c>
      <c r="H90" s="46" t="s">
        <v>3372</v>
      </c>
      <c r="I90" s="48">
        <v>12.6</v>
      </c>
      <c r="J90" s="46">
        <v>30</v>
      </c>
      <c r="K90" s="46" t="s">
        <v>3372</v>
      </c>
      <c r="L90" s="84">
        <f t="shared" si="21"/>
        <v>13.14</v>
      </c>
      <c r="M90" s="38">
        <f t="shared" si="22"/>
        <v>60</v>
      </c>
      <c r="N90" s="38">
        <f t="shared" si="23"/>
        <v>0</v>
      </c>
      <c r="O90" s="38">
        <f t="shared" si="24"/>
        <v>0</v>
      </c>
      <c r="P90" s="48">
        <v>13.97</v>
      </c>
      <c r="Q90" s="46">
        <v>30</v>
      </c>
      <c r="R90" s="46" t="s">
        <v>3372</v>
      </c>
      <c r="S90" s="48">
        <v>15.11</v>
      </c>
      <c r="T90" s="46">
        <v>30</v>
      </c>
      <c r="U90" s="46" t="s">
        <v>3372</v>
      </c>
      <c r="V90" s="48">
        <f t="shared" si="25"/>
        <v>14.54</v>
      </c>
      <c r="W90" s="46">
        <f t="shared" si="26"/>
        <v>60</v>
      </c>
      <c r="X90" s="46">
        <f t="shared" si="27"/>
        <v>0</v>
      </c>
      <c r="Y90" s="46">
        <f t="shared" si="28"/>
        <v>0</v>
      </c>
      <c r="Z90" s="46">
        <f t="shared" si="29"/>
        <v>0</v>
      </c>
      <c r="AA90" s="46">
        <f t="shared" si="30"/>
        <v>0</v>
      </c>
      <c r="AB90" s="46">
        <f t="shared" si="31"/>
        <v>0</v>
      </c>
      <c r="AC90" s="48">
        <f t="shared" si="20"/>
        <v>1</v>
      </c>
      <c r="AD90" s="48">
        <f t="shared" si="32"/>
        <v>13.84</v>
      </c>
      <c r="AE90" s="48">
        <f t="shared" si="33"/>
        <v>13.84</v>
      </c>
      <c r="AF90" s="46">
        <f t="shared" si="34"/>
        <v>120</v>
      </c>
      <c r="AG90" s="47"/>
      <c r="AH90" s="128" t="s">
        <v>3454</v>
      </c>
      <c r="AI90" s="128" t="s">
        <v>3455</v>
      </c>
      <c r="AJ90" s="128" t="s">
        <v>3451</v>
      </c>
      <c r="AK90" s="128" t="s">
        <v>3457</v>
      </c>
      <c r="AL90" s="128" t="s">
        <v>3456</v>
      </c>
      <c r="AM90" s="128" t="s">
        <v>3453</v>
      </c>
      <c r="AN90" s="128" t="s">
        <v>3452</v>
      </c>
      <c r="AO90" s="128" t="s">
        <v>3460</v>
      </c>
      <c r="AP90" s="128" t="s">
        <v>3458</v>
      </c>
      <c r="AQ90" s="128" t="s">
        <v>3459</v>
      </c>
    </row>
    <row r="91" spans="1:44" s="16" customFormat="1" ht="27.75">
      <c r="A91" s="43">
        <v>90</v>
      </c>
      <c r="B91" s="44" t="s">
        <v>2112</v>
      </c>
      <c r="C91" s="44" t="s">
        <v>3486</v>
      </c>
      <c r="D91" s="45" t="s">
        <v>2113</v>
      </c>
      <c r="E91" s="38">
        <v>21</v>
      </c>
      <c r="F91" s="48">
        <v>13</v>
      </c>
      <c r="G91" s="46">
        <v>30</v>
      </c>
      <c r="H91" s="46" t="s">
        <v>3372</v>
      </c>
      <c r="I91" s="48">
        <v>12.97</v>
      </c>
      <c r="J91" s="46">
        <v>30</v>
      </c>
      <c r="K91" s="46" t="s">
        <v>3372</v>
      </c>
      <c r="L91" s="84">
        <f t="shared" si="21"/>
        <v>12.984999999999999</v>
      </c>
      <c r="M91" s="38">
        <f t="shared" si="22"/>
        <v>60</v>
      </c>
      <c r="N91" s="38">
        <f t="shared" si="23"/>
        <v>0</v>
      </c>
      <c r="O91" s="38">
        <f t="shared" si="24"/>
        <v>0</v>
      </c>
      <c r="P91" s="48">
        <v>13.57</v>
      </c>
      <c r="Q91" s="46">
        <v>30</v>
      </c>
      <c r="R91" s="46" t="s">
        <v>3372</v>
      </c>
      <c r="S91" s="48">
        <v>15.75</v>
      </c>
      <c r="T91" s="46">
        <v>30</v>
      </c>
      <c r="U91" s="46" t="s">
        <v>3372</v>
      </c>
      <c r="V91" s="48">
        <f t="shared" si="25"/>
        <v>14.66</v>
      </c>
      <c r="W91" s="46">
        <f t="shared" si="26"/>
        <v>60</v>
      </c>
      <c r="X91" s="46">
        <f t="shared" si="27"/>
        <v>0</v>
      </c>
      <c r="Y91" s="46">
        <f t="shared" si="28"/>
        <v>0</v>
      </c>
      <c r="Z91" s="46">
        <f t="shared" si="29"/>
        <v>0</v>
      </c>
      <c r="AA91" s="46">
        <f t="shared" si="30"/>
        <v>0</v>
      </c>
      <c r="AB91" s="46">
        <f t="shared" si="31"/>
        <v>0</v>
      </c>
      <c r="AC91" s="48">
        <f t="shared" si="20"/>
        <v>1</v>
      </c>
      <c r="AD91" s="48">
        <f t="shared" si="32"/>
        <v>13.8225</v>
      </c>
      <c r="AE91" s="48">
        <f t="shared" si="33"/>
        <v>13.8225</v>
      </c>
      <c r="AF91" s="46">
        <f t="shared" si="34"/>
        <v>120</v>
      </c>
      <c r="AG91" s="47"/>
      <c r="AH91" s="128" t="s">
        <v>3453</v>
      </c>
      <c r="AI91" s="128" t="s">
        <v>3451</v>
      </c>
      <c r="AJ91" s="128" t="s">
        <v>3457</v>
      </c>
      <c r="AK91" s="128" t="s">
        <v>3455</v>
      </c>
      <c r="AL91" s="128" t="s">
        <v>3454</v>
      </c>
      <c r="AM91" s="128" t="s">
        <v>3452</v>
      </c>
      <c r="AN91" s="128" t="s">
        <v>3456</v>
      </c>
      <c r="AO91" s="128" t="s">
        <v>3460</v>
      </c>
      <c r="AP91" s="128" t="s">
        <v>3459</v>
      </c>
      <c r="AQ91" s="128" t="s">
        <v>3458</v>
      </c>
    </row>
    <row r="92" spans="1:44" s="16" customFormat="1" ht="27.75">
      <c r="A92" s="43">
        <v>91</v>
      </c>
      <c r="B92" s="37" t="s">
        <v>1292</v>
      </c>
      <c r="C92" s="37" t="s">
        <v>248</v>
      </c>
      <c r="D92" s="38" t="s">
        <v>1293</v>
      </c>
      <c r="E92" s="38">
        <v>12</v>
      </c>
      <c r="F92" s="48">
        <v>11.83</v>
      </c>
      <c r="G92" s="46">
        <v>30</v>
      </c>
      <c r="H92" s="46" t="s">
        <v>3372</v>
      </c>
      <c r="I92" s="48">
        <v>14.51</v>
      </c>
      <c r="J92" s="46">
        <v>30</v>
      </c>
      <c r="K92" s="46" t="s">
        <v>3372</v>
      </c>
      <c r="L92" s="84">
        <f t="shared" si="21"/>
        <v>13.17</v>
      </c>
      <c r="M92" s="38">
        <f t="shared" si="22"/>
        <v>60</v>
      </c>
      <c r="N92" s="38">
        <f t="shared" si="23"/>
        <v>0</v>
      </c>
      <c r="O92" s="38">
        <f t="shared" si="24"/>
        <v>0</v>
      </c>
      <c r="P92" s="48">
        <v>13.92</v>
      </c>
      <c r="Q92" s="46">
        <v>30</v>
      </c>
      <c r="R92" s="46" t="s">
        <v>3372</v>
      </c>
      <c r="S92" s="48">
        <v>14.86</v>
      </c>
      <c r="T92" s="46">
        <v>30</v>
      </c>
      <c r="U92" s="46" t="s">
        <v>3372</v>
      </c>
      <c r="V92" s="48">
        <f t="shared" si="25"/>
        <v>14.39</v>
      </c>
      <c r="W92" s="46">
        <f t="shared" si="26"/>
        <v>60</v>
      </c>
      <c r="X92" s="46">
        <f t="shared" si="27"/>
        <v>0</v>
      </c>
      <c r="Y92" s="46">
        <f t="shared" si="28"/>
        <v>0</v>
      </c>
      <c r="Z92" s="46">
        <f t="shared" si="29"/>
        <v>0</v>
      </c>
      <c r="AA92" s="46">
        <f t="shared" si="30"/>
        <v>0</v>
      </c>
      <c r="AB92" s="46">
        <f t="shared" si="31"/>
        <v>0</v>
      </c>
      <c r="AC92" s="48">
        <f t="shared" si="20"/>
        <v>1</v>
      </c>
      <c r="AD92" s="48">
        <f t="shared" si="32"/>
        <v>13.780000000000001</v>
      </c>
      <c r="AE92" s="48">
        <f t="shared" si="33"/>
        <v>13.780000000000001</v>
      </c>
      <c r="AF92" s="46">
        <f t="shared" si="34"/>
        <v>120</v>
      </c>
      <c r="AG92" s="47"/>
      <c r="AH92" s="128" t="s">
        <v>3451</v>
      </c>
      <c r="AI92" s="128" t="s">
        <v>3453</v>
      </c>
      <c r="AJ92" s="128" t="s">
        <v>3454</v>
      </c>
      <c r="AK92" s="128" t="s">
        <v>3455</v>
      </c>
      <c r="AL92" s="128" t="s">
        <v>3452</v>
      </c>
      <c r="AM92" s="128" t="s">
        <v>3459</v>
      </c>
      <c r="AN92" s="128" t="s">
        <v>3457</v>
      </c>
      <c r="AO92" s="128" t="s">
        <v>3456</v>
      </c>
      <c r="AP92" s="128" t="s">
        <v>3460</v>
      </c>
      <c r="AQ92" s="128" t="s">
        <v>3458</v>
      </c>
    </row>
    <row r="93" spans="1:44" s="16" customFormat="1" ht="27.75">
      <c r="A93" s="43">
        <v>92</v>
      </c>
      <c r="B93" s="37" t="s">
        <v>559</v>
      </c>
      <c r="C93" s="37" t="s">
        <v>560</v>
      </c>
      <c r="D93" s="38" t="s">
        <v>561</v>
      </c>
      <c r="E93" s="38">
        <v>5</v>
      </c>
      <c r="F93" s="48">
        <v>13.83</v>
      </c>
      <c r="G93" s="46">
        <v>30</v>
      </c>
      <c r="H93" s="46" t="s">
        <v>3372</v>
      </c>
      <c r="I93" s="48">
        <v>12.9</v>
      </c>
      <c r="J93" s="46">
        <v>30</v>
      </c>
      <c r="K93" s="46" t="s">
        <v>3372</v>
      </c>
      <c r="L93" s="84">
        <f t="shared" si="21"/>
        <v>13.365</v>
      </c>
      <c r="M93" s="38">
        <f t="shared" si="22"/>
        <v>60</v>
      </c>
      <c r="N93" s="38">
        <f t="shared" si="23"/>
        <v>0</v>
      </c>
      <c r="O93" s="38">
        <f t="shared" si="24"/>
        <v>0</v>
      </c>
      <c r="P93" s="48">
        <v>13</v>
      </c>
      <c r="Q93" s="46">
        <v>30</v>
      </c>
      <c r="R93" s="46" t="s">
        <v>3372</v>
      </c>
      <c r="S93" s="48">
        <v>15.38</v>
      </c>
      <c r="T93" s="46">
        <v>30</v>
      </c>
      <c r="U93" s="46" t="s">
        <v>3372</v>
      </c>
      <c r="V93" s="48">
        <f t="shared" si="25"/>
        <v>14.190000000000001</v>
      </c>
      <c r="W93" s="46">
        <f t="shared" si="26"/>
        <v>60</v>
      </c>
      <c r="X93" s="46">
        <f t="shared" si="27"/>
        <v>0</v>
      </c>
      <c r="Y93" s="46">
        <f t="shared" si="28"/>
        <v>0</v>
      </c>
      <c r="Z93" s="46">
        <f t="shared" si="29"/>
        <v>0</v>
      </c>
      <c r="AA93" s="46">
        <f t="shared" si="30"/>
        <v>0</v>
      </c>
      <c r="AB93" s="46">
        <f t="shared" si="31"/>
        <v>0</v>
      </c>
      <c r="AC93" s="48">
        <f t="shared" ref="AC93:AC121" si="35">IF(AB93=0,1,IF(AB93=1,0.99,IF(AB93=2,0.98,IF(AB93=3,0.97,IF(AB93=4,0.96,IF(AB93=5,0.95,IF(AB93=6,0.94)))))))</f>
        <v>1</v>
      </c>
      <c r="AD93" s="48">
        <f t="shared" si="32"/>
        <v>13.7775</v>
      </c>
      <c r="AE93" s="48">
        <f t="shared" si="33"/>
        <v>13.7775</v>
      </c>
      <c r="AF93" s="46">
        <f t="shared" si="34"/>
        <v>120</v>
      </c>
      <c r="AG93" s="47"/>
      <c r="AH93" s="128" t="s">
        <v>3453</v>
      </c>
      <c r="AI93" s="128" t="s">
        <v>3451</v>
      </c>
      <c r="AJ93" s="128" t="s">
        <v>3456</v>
      </c>
      <c r="AK93" s="128" t="s">
        <v>3454</v>
      </c>
      <c r="AL93" s="128" t="s">
        <v>3457</v>
      </c>
      <c r="AM93" s="128" t="s">
        <v>3452</v>
      </c>
      <c r="AN93" s="128" t="s">
        <v>3455</v>
      </c>
      <c r="AO93" s="128" t="s">
        <v>3460</v>
      </c>
      <c r="AP93" s="128" t="s">
        <v>3459</v>
      </c>
      <c r="AQ93" s="128" t="s">
        <v>3458</v>
      </c>
      <c r="AR93" s="21"/>
    </row>
    <row r="94" spans="1:44" s="16" customFormat="1" ht="27.75">
      <c r="A94" s="43">
        <v>93</v>
      </c>
      <c r="B94" s="37" t="s">
        <v>1378</v>
      </c>
      <c r="C94" s="37" t="s">
        <v>1379</v>
      </c>
      <c r="D94" s="38" t="s">
        <v>1380</v>
      </c>
      <c r="E94" s="38">
        <v>13</v>
      </c>
      <c r="F94" s="48">
        <v>13.04</v>
      </c>
      <c r="G94" s="46">
        <v>30</v>
      </c>
      <c r="H94" s="46" t="s">
        <v>3372</v>
      </c>
      <c r="I94" s="48">
        <v>14.98</v>
      </c>
      <c r="J94" s="46">
        <v>30</v>
      </c>
      <c r="K94" s="46" t="s">
        <v>3372</v>
      </c>
      <c r="L94" s="84">
        <f t="shared" si="21"/>
        <v>14.01</v>
      </c>
      <c r="M94" s="38">
        <f t="shared" si="22"/>
        <v>60</v>
      </c>
      <c r="N94" s="38">
        <f t="shared" si="23"/>
        <v>0</v>
      </c>
      <c r="O94" s="38">
        <f t="shared" si="24"/>
        <v>0</v>
      </c>
      <c r="P94" s="48">
        <v>13.32</v>
      </c>
      <c r="Q94" s="46">
        <v>30</v>
      </c>
      <c r="R94" s="46" t="s">
        <v>3372</v>
      </c>
      <c r="S94" s="48">
        <v>13.65</v>
      </c>
      <c r="T94" s="46">
        <v>30</v>
      </c>
      <c r="U94" s="46" t="s">
        <v>3372</v>
      </c>
      <c r="V94" s="48">
        <f t="shared" si="25"/>
        <v>13.484999999999999</v>
      </c>
      <c r="W94" s="46">
        <f t="shared" si="26"/>
        <v>60</v>
      </c>
      <c r="X94" s="46">
        <f t="shared" si="27"/>
        <v>0</v>
      </c>
      <c r="Y94" s="46">
        <f t="shared" si="28"/>
        <v>0</v>
      </c>
      <c r="Z94" s="46">
        <f t="shared" si="29"/>
        <v>0</v>
      </c>
      <c r="AA94" s="46">
        <f t="shared" si="30"/>
        <v>0</v>
      </c>
      <c r="AB94" s="46">
        <f t="shared" si="31"/>
        <v>0</v>
      </c>
      <c r="AC94" s="48">
        <f t="shared" si="35"/>
        <v>1</v>
      </c>
      <c r="AD94" s="48">
        <f t="shared" si="32"/>
        <v>13.747499999999999</v>
      </c>
      <c r="AE94" s="48">
        <f t="shared" si="33"/>
        <v>13.747499999999999</v>
      </c>
      <c r="AF94" s="46">
        <f t="shared" si="34"/>
        <v>120</v>
      </c>
      <c r="AG94" s="47"/>
      <c r="AH94" s="128" t="s">
        <v>3453</v>
      </c>
      <c r="AI94" s="128" t="s">
        <v>3456</v>
      </c>
      <c r="AJ94" s="128" t="s">
        <v>3451</v>
      </c>
      <c r="AK94" s="128" t="s">
        <v>3452</v>
      </c>
      <c r="AL94" s="128" t="s">
        <v>3454</v>
      </c>
      <c r="AM94" s="128" t="s">
        <v>3457</v>
      </c>
      <c r="AN94" s="128" t="s">
        <v>3460</v>
      </c>
      <c r="AO94" s="128" t="s">
        <v>3455</v>
      </c>
      <c r="AP94" s="128" t="s">
        <v>3458</v>
      </c>
      <c r="AQ94" s="128" t="s">
        <v>3459</v>
      </c>
    </row>
    <row r="95" spans="1:44" s="16" customFormat="1" ht="27.75">
      <c r="A95" s="43">
        <v>94</v>
      </c>
      <c r="B95" s="37" t="s">
        <v>1759</v>
      </c>
      <c r="C95" s="37" t="s">
        <v>1410</v>
      </c>
      <c r="D95" s="38" t="s">
        <v>1760</v>
      </c>
      <c r="E95" s="38">
        <v>17</v>
      </c>
      <c r="F95" s="48">
        <v>13.16</v>
      </c>
      <c r="G95" s="46">
        <v>30</v>
      </c>
      <c r="H95" s="46" t="s">
        <v>3372</v>
      </c>
      <c r="I95" s="48">
        <v>12.49</v>
      </c>
      <c r="J95" s="46">
        <v>30</v>
      </c>
      <c r="K95" s="46" t="s">
        <v>3372</v>
      </c>
      <c r="L95" s="84">
        <f t="shared" si="21"/>
        <v>12.824999999999999</v>
      </c>
      <c r="M95" s="38">
        <f t="shared" si="22"/>
        <v>60</v>
      </c>
      <c r="N95" s="38">
        <f t="shared" si="23"/>
        <v>0</v>
      </c>
      <c r="O95" s="38">
        <f t="shared" si="24"/>
        <v>0</v>
      </c>
      <c r="P95" s="48">
        <v>14.63</v>
      </c>
      <c r="Q95" s="46">
        <v>30</v>
      </c>
      <c r="R95" s="46" t="s">
        <v>3372</v>
      </c>
      <c r="S95" s="48">
        <v>14.69</v>
      </c>
      <c r="T95" s="46">
        <v>30</v>
      </c>
      <c r="U95" s="46" t="s">
        <v>3372</v>
      </c>
      <c r="V95" s="48">
        <f t="shared" si="25"/>
        <v>14.66</v>
      </c>
      <c r="W95" s="46">
        <f t="shared" si="26"/>
        <v>60</v>
      </c>
      <c r="X95" s="46">
        <f t="shared" si="27"/>
        <v>0</v>
      </c>
      <c r="Y95" s="46">
        <f t="shared" si="28"/>
        <v>0</v>
      </c>
      <c r="Z95" s="46">
        <f t="shared" si="29"/>
        <v>0</v>
      </c>
      <c r="AA95" s="46">
        <f t="shared" si="30"/>
        <v>0</v>
      </c>
      <c r="AB95" s="46">
        <f t="shared" si="31"/>
        <v>0</v>
      </c>
      <c r="AC95" s="48">
        <f t="shared" si="35"/>
        <v>1</v>
      </c>
      <c r="AD95" s="48">
        <f t="shared" si="32"/>
        <v>13.7425</v>
      </c>
      <c r="AE95" s="48">
        <f t="shared" si="33"/>
        <v>13.7425</v>
      </c>
      <c r="AF95" s="46">
        <f t="shared" si="34"/>
        <v>120</v>
      </c>
      <c r="AG95" s="47"/>
      <c r="AH95" s="128" t="s">
        <v>3451</v>
      </c>
      <c r="AI95" s="128" t="s">
        <v>3453</v>
      </c>
      <c r="AJ95" s="128" t="s">
        <v>3452</v>
      </c>
      <c r="AK95" s="128" t="s">
        <v>3455</v>
      </c>
      <c r="AL95" s="128" t="s">
        <v>3454</v>
      </c>
      <c r="AM95" s="128" t="s">
        <v>3456</v>
      </c>
      <c r="AN95" s="128" t="s">
        <v>3457</v>
      </c>
      <c r="AO95" s="128" t="s">
        <v>3459</v>
      </c>
      <c r="AP95" s="128" t="s">
        <v>3458</v>
      </c>
      <c r="AQ95" s="128" t="s">
        <v>3460</v>
      </c>
    </row>
    <row r="96" spans="1:44" s="16" customFormat="1" ht="27.75">
      <c r="A96" s="43">
        <v>95</v>
      </c>
      <c r="B96" s="37" t="s">
        <v>1026</v>
      </c>
      <c r="C96" s="37" t="s">
        <v>3415</v>
      </c>
      <c r="D96" s="38" t="s">
        <v>2543</v>
      </c>
      <c r="E96" s="38">
        <v>25</v>
      </c>
      <c r="F96" s="48">
        <v>14.53</v>
      </c>
      <c r="G96" s="46">
        <v>30</v>
      </c>
      <c r="H96" s="46" t="s">
        <v>3372</v>
      </c>
      <c r="I96" s="48">
        <v>14.04</v>
      </c>
      <c r="J96" s="46">
        <v>30</v>
      </c>
      <c r="K96" s="46" t="s">
        <v>3372</v>
      </c>
      <c r="L96" s="84">
        <f t="shared" si="21"/>
        <v>14.285</v>
      </c>
      <c r="M96" s="38">
        <f t="shared" si="22"/>
        <v>60</v>
      </c>
      <c r="N96" s="38">
        <f t="shared" si="23"/>
        <v>0</v>
      </c>
      <c r="O96" s="38">
        <f t="shared" si="24"/>
        <v>0</v>
      </c>
      <c r="P96" s="48">
        <v>14.35</v>
      </c>
      <c r="Q96" s="46">
        <v>30</v>
      </c>
      <c r="R96" s="46" t="s">
        <v>3372</v>
      </c>
      <c r="S96" s="48">
        <v>11.81</v>
      </c>
      <c r="T96" s="46">
        <v>30</v>
      </c>
      <c r="U96" s="46" t="s">
        <v>3372</v>
      </c>
      <c r="V96" s="48">
        <f t="shared" si="25"/>
        <v>13.08</v>
      </c>
      <c r="W96" s="46">
        <f t="shared" si="26"/>
        <v>60</v>
      </c>
      <c r="X96" s="46">
        <f t="shared" si="27"/>
        <v>0</v>
      </c>
      <c r="Y96" s="46">
        <f t="shared" si="28"/>
        <v>0</v>
      </c>
      <c r="Z96" s="46">
        <f t="shared" si="29"/>
        <v>0</v>
      </c>
      <c r="AA96" s="46">
        <f t="shared" si="30"/>
        <v>0</v>
      </c>
      <c r="AB96" s="46">
        <f t="shared" si="31"/>
        <v>0</v>
      </c>
      <c r="AC96" s="48">
        <f t="shared" si="35"/>
        <v>1</v>
      </c>
      <c r="AD96" s="48">
        <f t="shared" si="32"/>
        <v>13.682500000000001</v>
      </c>
      <c r="AE96" s="48">
        <f t="shared" si="33"/>
        <v>13.682500000000001</v>
      </c>
      <c r="AF96" s="46">
        <f t="shared" si="34"/>
        <v>120</v>
      </c>
      <c r="AG96" s="47"/>
      <c r="AH96" s="128" t="s">
        <v>3452</v>
      </c>
      <c r="AI96" s="128" t="s">
        <v>3456</v>
      </c>
      <c r="AJ96" s="128" t="s">
        <v>3457</v>
      </c>
      <c r="AK96" s="128" t="s">
        <v>3453</v>
      </c>
      <c r="AL96" s="128" t="s">
        <v>3454</v>
      </c>
      <c r="AM96" s="128" t="s">
        <v>3458</v>
      </c>
      <c r="AN96" s="128" t="s">
        <v>3451</v>
      </c>
      <c r="AO96" s="128" t="s">
        <v>3455</v>
      </c>
      <c r="AP96" s="128" t="s">
        <v>3460</v>
      </c>
      <c r="AQ96" s="128" t="s">
        <v>3459</v>
      </c>
    </row>
    <row r="97" spans="1:43" s="16" customFormat="1" ht="27.75">
      <c r="A97" s="43">
        <v>96</v>
      </c>
      <c r="B97" s="37" t="s">
        <v>2519</v>
      </c>
      <c r="C97" s="37" t="s">
        <v>930</v>
      </c>
      <c r="D97" s="38" t="s">
        <v>2520</v>
      </c>
      <c r="E97" s="38">
        <v>25</v>
      </c>
      <c r="F97" s="48">
        <v>13.72</v>
      </c>
      <c r="G97" s="46">
        <v>30</v>
      </c>
      <c r="H97" s="46" t="s">
        <v>3372</v>
      </c>
      <c r="I97" s="48">
        <v>11.77</v>
      </c>
      <c r="J97" s="46">
        <v>30</v>
      </c>
      <c r="K97" s="46" t="s">
        <v>3372</v>
      </c>
      <c r="L97" s="84">
        <f t="shared" si="21"/>
        <v>12.745000000000001</v>
      </c>
      <c r="M97" s="38">
        <f t="shared" si="22"/>
        <v>60</v>
      </c>
      <c r="N97" s="38">
        <f t="shared" si="23"/>
        <v>0</v>
      </c>
      <c r="O97" s="38">
        <f t="shared" si="24"/>
        <v>0</v>
      </c>
      <c r="P97" s="48">
        <v>14.89</v>
      </c>
      <c r="Q97" s="46">
        <v>30</v>
      </c>
      <c r="R97" s="46" t="s">
        <v>3372</v>
      </c>
      <c r="S97" s="48">
        <v>14.26</v>
      </c>
      <c r="T97" s="46">
        <v>30</v>
      </c>
      <c r="U97" s="46" t="s">
        <v>3372</v>
      </c>
      <c r="V97" s="48">
        <f t="shared" si="25"/>
        <v>14.574999999999999</v>
      </c>
      <c r="W97" s="46">
        <f t="shared" si="26"/>
        <v>60</v>
      </c>
      <c r="X97" s="46">
        <f t="shared" si="27"/>
        <v>0</v>
      </c>
      <c r="Y97" s="46">
        <f t="shared" si="28"/>
        <v>0</v>
      </c>
      <c r="Z97" s="46">
        <f t="shared" si="29"/>
        <v>0</v>
      </c>
      <c r="AA97" s="46">
        <f t="shared" si="30"/>
        <v>0</v>
      </c>
      <c r="AB97" s="46">
        <f t="shared" si="31"/>
        <v>0</v>
      </c>
      <c r="AC97" s="48">
        <f t="shared" si="35"/>
        <v>1</v>
      </c>
      <c r="AD97" s="48">
        <f t="shared" si="32"/>
        <v>13.66</v>
      </c>
      <c r="AE97" s="48">
        <f t="shared" si="33"/>
        <v>13.66</v>
      </c>
      <c r="AF97" s="46">
        <f t="shared" si="34"/>
        <v>120</v>
      </c>
      <c r="AG97" s="47"/>
      <c r="AH97" s="128" t="s">
        <v>3451</v>
      </c>
      <c r="AI97" s="128" t="s">
        <v>3453</v>
      </c>
      <c r="AJ97" s="128" t="s">
        <v>3456</v>
      </c>
      <c r="AK97" s="128" t="s">
        <v>3452</v>
      </c>
      <c r="AL97" s="128" t="s">
        <v>3454</v>
      </c>
      <c r="AM97" s="128" t="s">
        <v>3455</v>
      </c>
      <c r="AN97" s="128" t="s">
        <v>3457</v>
      </c>
      <c r="AO97" s="128" t="s">
        <v>3460</v>
      </c>
      <c r="AP97" s="128" t="s">
        <v>3458</v>
      </c>
      <c r="AQ97" s="128" t="s">
        <v>3459</v>
      </c>
    </row>
    <row r="98" spans="1:43" s="16" customFormat="1" ht="27.75">
      <c r="A98" s="43">
        <v>97</v>
      </c>
      <c r="B98" s="37" t="s">
        <v>1049</v>
      </c>
      <c r="C98" s="37" t="s">
        <v>1050</v>
      </c>
      <c r="D98" s="38" t="s">
        <v>1051</v>
      </c>
      <c r="E98" s="38">
        <v>10</v>
      </c>
      <c r="F98" s="48">
        <v>12.65</v>
      </c>
      <c r="G98" s="46">
        <v>30</v>
      </c>
      <c r="H98" s="46" t="s">
        <v>3372</v>
      </c>
      <c r="I98" s="48">
        <v>13.14</v>
      </c>
      <c r="J98" s="46">
        <v>30</v>
      </c>
      <c r="K98" s="46" t="s">
        <v>3372</v>
      </c>
      <c r="L98" s="84">
        <f t="shared" si="21"/>
        <v>12.895</v>
      </c>
      <c r="M98" s="38">
        <f t="shared" si="22"/>
        <v>60</v>
      </c>
      <c r="N98" s="38">
        <f t="shared" si="23"/>
        <v>0</v>
      </c>
      <c r="O98" s="38">
        <f t="shared" si="24"/>
        <v>0</v>
      </c>
      <c r="P98" s="48">
        <v>14.01</v>
      </c>
      <c r="Q98" s="46">
        <v>30</v>
      </c>
      <c r="R98" s="46" t="s">
        <v>3372</v>
      </c>
      <c r="S98" s="48">
        <v>14.76</v>
      </c>
      <c r="T98" s="46">
        <v>30</v>
      </c>
      <c r="U98" s="46" t="s">
        <v>3372</v>
      </c>
      <c r="V98" s="48">
        <f t="shared" ref="V98:V129" si="36">(P98+S98)/2</f>
        <v>14.385</v>
      </c>
      <c r="W98" s="46">
        <f t="shared" ref="W98:W108" si="37">IF(V98&gt;=10,60,Q98+T98)</f>
        <v>60</v>
      </c>
      <c r="X98" s="46">
        <f t="shared" ref="X98:X129" si="38">IF(R98="ACC",0,1)+IF(U98="ACC",0,1)</f>
        <v>0</v>
      </c>
      <c r="Y98" s="46">
        <f t="shared" ref="Y98:Y129" si="39">IF(P98&lt;10,1,(IF(S98&lt;10,1,0)))</f>
        <v>0</v>
      </c>
      <c r="Z98" s="46">
        <f t="shared" si="29"/>
        <v>0</v>
      </c>
      <c r="AA98" s="46">
        <f t="shared" si="30"/>
        <v>0</v>
      </c>
      <c r="AB98" s="46">
        <f t="shared" si="31"/>
        <v>0</v>
      </c>
      <c r="AC98" s="48">
        <f t="shared" si="35"/>
        <v>1</v>
      </c>
      <c r="AD98" s="48">
        <f t="shared" si="32"/>
        <v>13.64</v>
      </c>
      <c r="AE98" s="48">
        <f t="shared" si="33"/>
        <v>13.64</v>
      </c>
      <c r="AF98" s="46">
        <f t="shared" si="34"/>
        <v>120</v>
      </c>
      <c r="AG98" s="47"/>
      <c r="AH98" s="128" t="s">
        <v>3454</v>
      </c>
      <c r="AI98" s="128" t="s">
        <v>3453</v>
      </c>
      <c r="AJ98" s="128" t="s">
        <v>3456</v>
      </c>
      <c r="AK98" s="128" t="s">
        <v>3451</v>
      </c>
      <c r="AL98" s="128" t="s">
        <v>3452</v>
      </c>
      <c r="AM98" s="128" t="s">
        <v>3455</v>
      </c>
      <c r="AN98" s="128" t="s">
        <v>3460</v>
      </c>
      <c r="AO98" s="128" t="s">
        <v>3457</v>
      </c>
      <c r="AP98" s="128" t="s">
        <v>3459</v>
      </c>
      <c r="AQ98" s="128" t="s">
        <v>3458</v>
      </c>
    </row>
    <row r="99" spans="1:43" s="16" customFormat="1" ht="27.75">
      <c r="A99" s="43">
        <v>98</v>
      </c>
      <c r="B99" s="37" t="s">
        <v>759</v>
      </c>
      <c r="C99" s="37" t="s">
        <v>227</v>
      </c>
      <c r="D99" s="38" t="s">
        <v>762</v>
      </c>
      <c r="E99" s="38">
        <v>7</v>
      </c>
      <c r="F99" s="48">
        <v>12.82</v>
      </c>
      <c r="G99" s="46">
        <v>30</v>
      </c>
      <c r="H99" s="46" t="s">
        <v>3372</v>
      </c>
      <c r="I99" s="48">
        <v>12.82</v>
      </c>
      <c r="J99" s="46">
        <v>30</v>
      </c>
      <c r="K99" s="46" t="s">
        <v>3372</v>
      </c>
      <c r="L99" s="84">
        <f t="shared" si="21"/>
        <v>12.82</v>
      </c>
      <c r="M99" s="38">
        <f t="shared" si="22"/>
        <v>60</v>
      </c>
      <c r="N99" s="38">
        <f t="shared" si="23"/>
        <v>0</v>
      </c>
      <c r="O99" s="38">
        <f t="shared" si="24"/>
        <v>0</v>
      </c>
      <c r="P99" s="48">
        <v>12.98</v>
      </c>
      <c r="Q99" s="46">
        <v>30</v>
      </c>
      <c r="R99" s="46" t="s">
        <v>3372</v>
      </c>
      <c r="S99" s="48">
        <v>15.78</v>
      </c>
      <c r="T99" s="46">
        <v>30</v>
      </c>
      <c r="U99" s="46" t="s">
        <v>3372</v>
      </c>
      <c r="V99" s="48">
        <f t="shared" si="36"/>
        <v>14.379999999999999</v>
      </c>
      <c r="W99" s="46">
        <f t="shared" si="37"/>
        <v>60</v>
      </c>
      <c r="X99" s="46">
        <f t="shared" si="38"/>
        <v>0</v>
      </c>
      <c r="Y99" s="46">
        <f t="shared" si="39"/>
        <v>0</v>
      </c>
      <c r="Z99" s="46">
        <f t="shared" si="29"/>
        <v>0</v>
      </c>
      <c r="AA99" s="46">
        <f t="shared" si="30"/>
        <v>0</v>
      </c>
      <c r="AB99" s="46">
        <f t="shared" si="31"/>
        <v>0</v>
      </c>
      <c r="AC99" s="48">
        <f t="shared" si="35"/>
        <v>1</v>
      </c>
      <c r="AD99" s="48">
        <f t="shared" si="32"/>
        <v>13.6</v>
      </c>
      <c r="AE99" s="48">
        <f t="shared" si="33"/>
        <v>13.6</v>
      </c>
      <c r="AF99" s="46">
        <f t="shared" si="34"/>
        <v>120</v>
      </c>
      <c r="AG99" s="47"/>
      <c r="AH99" s="128" t="s">
        <v>3453</v>
      </c>
      <c r="AI99" s="128" t="s">
        <v>3452</v>
      </c>
      <c r="AJ99" s="128" t="s">
        <v>3456</v>
      </c>
      <c r="AK99" s="128" t="s">
        <v>3455</v>
      </c>
      <c r="AL99" s="128" t="s">
        <v>3454</v>
      </c>
      <c r="AM99" s="128" t="s">
        <v>3451</v>
      </c>
      <c r="AN99" s="128" t="s">
        <v>3458</v>
      </c>
      <c r="AO99" s="128" t="s">
        <v>3457</v>
      </c>
      <c r="AP99" s="128" t="s">
        <v>3459</v>
      </c>
      <c r="AQ99" s="128" t="s">
        <v>3460</v>
      </c>
    </row>
    <row r="100" spans="1:43" s="16" customFormat="1" ht="27.75">
      <c r="A100" s="43">
        <v>99</v>
      </c>
      <c r="B100" s="44" t="s">
        <v>714</v>
      </c>
      <c r="C100" s="44" t="s">
        <v>715</v>
      </c>
      <c r="D100" s="45" t="s">
        <v>716</v>
      </c>
      <c r="E100" s="38">
        <v>7</v>
      </c>
      <c r="F100" s="48">
        <v>12.65</v>
      </c>
      <c r="G100" s="46">
        <v>30</v>
      </c>
      <c r="H100" s="46" t="s">
        <v>3372</v>
      </c>
      <c r="I100" s="48">
        <v>13.34</v>
      </c>
      <c r="J100" s="46">
        <v>30</v>
      </c>
      <c r="K100" s="46" t="s">
        <v>3372</v>
      </c>
      <c r="L100" s="84">
        <f t="shared" si="21"/>
        <v>12.995000000000001</v>
      </c>
      <c r="M100" s="38">
        <f t="shared" si="22"/>
        <v>60</v>
      </c>
      <c r="N100" s="38">
        <f t="shared" si="23"/>
        <v>0</v>
      </c>
      <c r="O100" s="38">
        <f t="shared" si="24"/>
        <v>0</v>
      </c>
      <c r="P100" s="48">
        <v>13.13</v>
      </c>
      <c r="Q100" s="46">
        <v>30</v>
      </c>
      <c r="R100" s="46" t="s">
        <v>3372</v>
      </c>
      <c r="S100" s="48">
        <v>15.24</v>
      </c>
      <c r="T100" s="46">
        <v>30</v>
      </c>
      <c r="U100" s="46" t="s">
        <v>3372</v>
      </c>
      <c r="V100" s="48">
        <f t="shared" si="36"/>
        <v>14.185</v>
      </c>
      <c r="W100" s="46">
        <f t="shared" si="37"/>
        <v>60</v>
      </c>
      <c r="X100" s="46">
        <f t="shared" si="38"/>
        <v>0</v>
      </c>
      <c r="Y100" s="46">
        <f t="shared" si="39"/>
        <v>0</v>
      </c>
      <c r="Z100" s="46">
        <f t="shared" si="29"/>
        <v>0</v>
      </c>
      <c r="AA100" s="46">
        <f t="shared" si="30"/>
        <v>0</v>
      </c>
      <c r="AB100" s="46">
        <f t="shared" si="31"/>
        <v>0</v>
      </c>
      <c r="AC100" s="48">
        <f t="shared" si="35"/>
        <v>1</v>
      </c>
      <c r="AD100" s="48">
        <f t="shared" si="32"/>
        <v>13.59</v>
      </c>
      <c r="AE100" s="48">
        <f t="shared" si="33"/>
        <v>13.59</v>
      </c>
      <c r="AF100" s="46">
        <f t="shared" si="34"/>
        <v>120</v>
      </c>
      <c r="AG100" s="47"/>
      <c r="AH100" s="128" t="s">
        <v>3453</v>
      </c>
      <c r="AI100" s="128" t="s">
        <v>3451</v>
      </c>
      <c r="AJ100" s="128" t="s">
        <v>3454</v>
      </c>
      <c r="AK100" s="128" t="s">
        <v>3452</v>
      </c>
      <c r="AL100" s="128" t="s">
        <v>3456</v>
      </c>
      <c r="AM100" s="128" t="s">
        <v>3455</v>
      </c>
      <c r="AN100" s="128" t="s">
        <v>3460</v>
      </c>
      <c r="AO100" s="128" t="s">
        <v>3459</v>
      </c>
      <c r="AP100" s="128" t="s">
        <v>3458</v>
      </c>
      <c r="AQ100" s="128" t="s">
        <v>3457</v>
      </c>
    </row>
    <row r="101" spans="1:43" s="16" customFormat="1" ht="27.75">
      <c r="A101" s="43">
        <v>100</v>
      </c>
      <c r="B101" s="37" t="s">
        <v>328</v>
      </c>
      <c r="C101" s="37" t="s">
        <v>3379</v>
      </c>
      <c r="D101" s="38" t="s">
        <v>329</v>
      </c>
      <c r="E101" s="38">
        <v>3</v>
      </c>
      <c r="F101" s="48">
        <v>12.8</v>
      </c>
      <c r="G101" s="46">
        <v>30</v>
      </c>
      <c r="H101" s="46" t="s">
        <v>3372</v>
      </c>
      <c r="I101" s="48">
        <v>12.98</v>
      </c>
      <c r="J101" s="46">
        <v>30</v>
      </c>
      <c r="K101" s="46" t="s">
        <v>3372</v>
      </c>
      <c r="L101" s="84">
        <f t="shared" si="21"/>
        <v>12.89</v>
      </c>
      <c r="M101" s="38">
        <f t="shared" si="22"/>
        <v>60</v>
      </c>
      <c r="N101" s="38">
        <f t="shared" si="23"/>
        <v>0</v>
      </c>
      <c r="O101" s="38">
        <f t="shared" si="24"/>
        <v>0</v>
      </c>
      <c r="P101" s="48">
        <v>12.87</v>
      </c>
      <c r="Q101" s="46">
        <v>30</v>
      </c>
      <c r="R101" s="46" t="s">
        <v>3372</v>
      </c>
      <c r="S101" s="48">
        <v>15.66</v>
      </c>
      <c r="T101" s="46">
        <v>30</v>
      </c>
      <c r="U101" s="46" t="s">
        <v>3372</v>
      </c>
      <c r="V101" s="48">
        <f t="shared" si="36"/>
        <v>14.265000000000001</v>
      </c>
      <c r="W101" s="46">
        <f t="shared" si="37"/>
        <v>60</v>
      </c>
      <c r="X101" s="46">
        <f t="shared" si="38"/>
        <v>0</v>
      </c>
      <c r="Y101" s="46">
        <f t="shared" si="39"/>
        <v>0</v>
      </c>
      <c r="Z101" s="46">
        <f t="shared" si="29"/>
        <v>0</v>
      </c>
      <c r="AA101" s="46">
        <f t="shared" si="30"/>
        <v>0</v>
      </c>
      <c r="AB101" s="46">
        <f t="shared" si="31"/>
        <v>0</v>
      </c>
      <c r="AC101" s="48">
        <f t="shared" si="35"/>
        <v>1</v>
      </c>
      <c r="AD101" s="48">
        <f t="shared" si="32"/>
        <v>13.577500000000001</v>
      </c>
      <c r="AE101" s="48">
        <f t="shared" si="33"/>
        <v>13.577500000000001</v>
      </c>
      <c r="AF101" s="46">
        <f t="shared" si="34"/>
        <v>120</v>
      </c>
      <c r="AG101" s="47"/>
      <c r="AH101" s="128" t="s">
        <v>3456</v>
      </c>
      <c r="AI101" s="128" t="s">
        <v>3451</v>
      </c>
      <c r="AJ101" s="128" t="s">
        <v>3452</v>
      </c>
      <c r="AK101" s="128" t="s">
        <v>3453</v>
      </c>
      <c r="AL101" s="128" t="s">
        <v>3455</v>
      </c>
      <c r="AM101" s="128" t="s">
        <v>3457</v>
      </c>
      <c r="AN101" s="128" t="s">
        <v>3454</v>
      </c>
      <c r="AO101" s="128" t="s">
        <v>3460</v>
      </c>
      <c r="AP101" s="128" t="s">
        <v>3458</v>
      </c>
      <c r="AQ101" s="128" t="s">
        <v>3459</v>
      </c>
    </row>
    <row r="102" spans="1:43" s="16" customFormat="1" ht="27.75">
      <c r="A102" s="43">
        <v>101</v>
      </c>
      <c r="B102" s="37" t="s">
        <v>1254</v>
      </c>
      <c r="C102" s="37" t="s">
        <v>1255</v>
      </c>
      <c r="D102" s="38" t="s">
        <v>1256</v>
      </c>
      <c r="E102" s="38">
        <v>12</v>
      </c>
      <c r="F102" s="48">
        <v>13.29</v>
      </c>
      <c r="G102" s="46">
        <v>30</v>
      </c>
      <c r="H102" s="46" t="s">
        <v>3372</v>
      </c>
      <c r="I102" s="48">
        <v>12.91</v>
      </c>
      <c r="J102" s="46">
        <v>30</v>
      </c>
      <c r="K102" s="46" t="s">
        <v>3372</v>
      </c>
      <c r="L102" s="84">
        <f t="shared" si="21"/>
        <v>13.1</v>
      </c>
      <c r="M102" s="38">
        <f t="shared" si="22"/>
        <v>60</v>
      </c>
      <c r="N102" s="38">
        <f t="shared" si="23"/>
        <v>0</v>
      </c>
      <c r="O102" s="38">
        <f t="shared" si="24"/>
        <v>0</v>
      </c>
      <c r="P102" s="48">
        <v>12.98</v>
      </c>
      <c r="Q102" s="46">
        <v>30</v>
      </c>
      <c r="R102" s="46" t="s">
        <v>3372</v>
      </c>
      <c r="S102" s="48">
        <v>15.12</v>
      </c>
      <c r="T102" s="46">
        <v>30</v>
      </c>
      <c r="U102" s="46" t="s">
        <v>3372</v>
      </c>
      <c r="V102" s="48">
        <f t="shared" si="36"/>
        <v>14.05</v>
      </c>
      <c r="W102" s="46">
        <f t="shared" si="37"/>
        <v>60</v>
      </c>
      <c r="X102" s="46">
        <f t="shared" si="38"/>
        <v>0</v>
      </c>
      <c r="Y102" s="46">
        <f t="shared" si="39"/>
        <v>0</v>
      </c>
      <c r="Z102" s="46">
        <f t="shared" si="29"/>
        <v>0</v>
      </c>
      <c r="AA102" s="46">
        <f t="shared" si="30"/>
        <v>0</v>
      </c>
      <c r="AB102" s="46">
        <f t="shared" si="31"/>
        <v>0</v>
      </c>
      <c r="AC102" s="48">
        <f t="shared" si="35"/>
        <v>1</v>
      </c>
      <c r="AD102" s="48">
        <f t="shared" si="32"/>
        <v>13.574999999999999</v>
      </c>
      <c r="AE102" s="48">
        <f t="shared" si="33"/>
        <v>13.574999999999999</v>
      </c>
      <c r="AF102" s="46">
        <f t="shared" si="34"/>
        <v>120</v>
      </c>
      <c r="AG102" s="47"/>
      <c r="AH102" s="128" t="s">
        <v>3453</v>
      </c>
      <c r="AI102" s="128" t="s">
        <v>3451</v>
      </c>
      <c r="AJ102" s="128" t="s">
        <v>3456</v>
      </c>
      <c r="AK102" s="128" t="s">
        <v>3454</v>
      </c>
      <c r="AL102" s="128" t="s">
        <v>3455</v>
      </c>
      <c r="AM102" s="128" t="s">
        <v>3452</v>
      </c>
      <c r="AN102" s="128" t="s">
        <v>3460</v>
      </c>
      <c r="AO102" s="128" t="s">
        <v>3457</v>
      </c>
      <c r="AP102" s="128" t="s">
        <v>3459</v>
      </c>
      <c r="AQ102" s="128" t="s">
        <v>3458</v>
      </c>
    </row>
    <row r="103" spans="1:43" s="16" customFormat="1" ht="27.75">
      <c r="A103" s="43">
        <v>102</v>
      </c>
      <c r="B103" s="37" t="s">
        <v>1306</v>
      </c>
      <c r="C103" s="37" t="s">
        <v>201</v>
      </c>
      <c r="D103" s="38" t="s">
        <v>2050</v>
      </c>
      <c r="E103" s="38">
        <v>20</v>
      </c>
      <c r="F103" s="48">
        <v>13.57</v>
      </c>
      <c r="G103" s="46">
        <v>30</v>
      </c>
      <c r="H103" s="46" t="s">
        <v>3373</v>
      </c>
      <c r="I103" s="48">
        <v>13.7</v>
      </c>
      <c r="J103" s="46">
        <v>30</v>
      </c>
      <c r="K103" s="46" t="s">
        <v>3372</v>
      </c>
      <c r="L103" s="84">
        <f t="shared" si="21"/>
        <v>13.635</v>
      </c>
      <c r="M103" s="38">
        <f t="shared" si="22"/>
        <v>60</v>
      </c>
      <c r="N103" s="38">
        <f t="shared" si="23"/>
        <v>1</v>
      </c>
      <c r="O103" s="38">
        <f t="shared" si="24"/>
        <v>0</v>
      </c>
      <c r="P103" s="48">
        <v>14.15</v>
      </c>
      <c r="Q103" s="46">
        <v>30</v>
      </c>
      <c r="R103" s="46" t="s">
        <v>3372</v>
      </c>
      <c r="S103" s="48">
        <v>13.29</v>
      </c>
      <c r="T103" s="46">
        <v>30</v>
      </c>
      <c r="U103" s="46" t="s">
        <v>3372</v>
      </c>
      <c r="V103" s="48">
        <f t="shared" si="36"/>
        <v>13.719999999999999</v>
      </c>
      <c r="W103" s="46">
        <f t="shared" si="37"/>
        <v>60</v>
      </c>
      <c r="X103" s="46">
        <f t="shared" si="38"/>
        <v>0</v>
      </c>
      <c r="Y103" s="46">
        <f t="shared" si="39"/>
        <v>0</v>
      </c>
      <c r="Z103" s="46">
        <f t="shared" si="29"/>
        <v>1</v>
      </c>
      <c r="AA103" s="46">
        <f t="shared" si="30"/>
        <v>0</v>
      </c>
      <c r="AB103" s="46">
        <f t="shared" si="31"/>
        <v>1</v>
      </c>
      <c r="AC103" s="48">
        <f t="shared" si="35"/>
        <v>0.99</v>
      </c>
      <c r="AD103" s="48">
        <f t="shared" si="32"/>
        <v>13.677499999999998</v>
      </c>
      <c r="AE103" s="48">
        <f t="shared" si="33"/>
        <v>13.540724999999998</v>
      </c>
      <c r="AF103" s="46">
        <f t="shared" si="34"/>
        <v>120</v>
      </c>
      <c r="AG103" s="47"/>
      <c r="AH103" s="128" t="s">
        <v>3453</v>
      </c>
      <c r="AI103" s="128" t="s">
        <v>3451</v>
      </c>
      <c r="AJ103" s="128" t="s">
        <v>3454</v>
      </c>
      <c r="AK103" s="128" t="s">
        <v>3456</v>
      </c>
      <c r="AL103" s="128" t="s">
        <v>3452</v>
      </c>
      <c r="AM103" s="128" t="s">
        <v>3457</v>
      </c>
      <c r="AN103" s="128" t="s">
        <v>3455</v>
      </c>
      <c r="AO103" s="128" t="s">
        <v>3459</v>
      </c>
      <c r="AP103" s="128" t="s">
        <v>3460</v>
      </c>
      <c r="AQ103" s="128" t="s">
        <v>3458</v>
      </c>
    </row>
    <row r="104" spans="1:43" s="16" customFormat="1" ht="27.75">
      <c r="A104" s="43">
        <v>103</v>
      </c>
      <c r="B104" s="37" t="s">
        <v>191</v>
      </c>
      <c r="C104" s="37" t="s">
        <v>192</v>
      </c>
      <c r="D104" s="38" t="s">
        <v>193</v>
      </c>
      <c r="E104" s="38">
        <v>2</v>
      </c>
      <c r="F104" s="48">
        <v>12.29</v>
      </c>
      <c r="G104" s="46">
        <v>30</v>
      </c>
      <c r="H104" s="46" t="s">
        <v>3372</v>
      </c>
      <c r="I104" s="48">
        <v>12.85</v>
      </c>
      <c r="J104" s="46">
        <v>30</v>
      </c>
      <c r="K104" s="46" t="s">
        <v>3372</v>
      </c>
      <c r="L104" s="84">
        <f t="shared" si="21"/>
        <v>12.57</v>
      </c>
      <c r="M104" s="38">
        <f t="shared" si="22"/>
        <v>60</v>
      </c>
      <c r="N104" s="38">
        <f t="shared" si="23"/>
        <v>0</v>
      </c>
      <c r="O104" s="38">
        <f t="shared" si="24"/>
        <v>0</v>
      </c>
      <c r="P104" s="48">
        <v>14.04</v>
      </c>
      <c r="Q104" s="46">
        <v>30</v>
      </c>
      <c r="R104" s="46" t="s">
        <v>3372</v>
      </c>
      <c r="S104" s="48">
        <v>14.97</v>
      </c>
      <c r="T104" s="46">
        <v>30</v>
      </c>
      <c r="U104" s="46" t="s">
        <v>3372</v>
      </c>
      <c r="V104" s="48">
        <f t="shared" si="36"/>
        <v>14.504999999999999</v>
      </c>
      <c r="W104" s="46">
        <f t="shared" si="37"/>
        <v>60</v>
      </c>
      <c r="X104" s="46">
        <f t="shared" si="38"/>
        <v>0</v>
      </c>
      <c r="Y104" s="46">
        <f t="shared" si="39"/>
        <v>0</v>
      </c>
      <c r="Z104" s="46">
        <f t="shared" si="29"/>
        <v>0</v>
      </c>
      <c r="AA104" s="46">
        <f t="shared" si="30"/>
        <v>0</v>
      </c>
      <c r="AB104" s="46">
        <f t="shared" si="31"/>
        <v>0</v>
      </c>
      <c r="AC104" s="48">
        <f t="shared" si="35"/>
        <v>1</v>
      </c>
      <c r="AD104" s="48">
        <f t="shared" si="32"/>
        <v>13.5375</v>
      </c>
      <c r="AE104" s="48">
        <f t="shared" si="33"/>
        <v>13.5375</v>
      </c>
      <c r="AF104" s="46">
        <f t="shared" si="34"/>
        <v>120</v>
      </c>
      <c r="AG104" s="47"/>
      <c r="AH104" s="128" t="s">
        <v>3453</v>
      </c>
      <c r="AI104" s="128" t="s">
        <v>3451</v>
      </c>
      <c r="AJ104" s="128" t="s">
        <v>3455</v>
      </c>
      <c r="AK104" s="128" t="s">
        <v>3456</v>
      </c>
      <c r="AL104" s="128" t="s">
        <v>3452</v>
      </c>
      <c r="AM104" s="128" t="s">
        <v>3454</v>
      </c>
      <c r="AN104" s="128" t="s">
        <v>3457</v>
      </c>
      <c r="AO104" s="128" t="s">
        <v>3460</v>
      </c>
      <c r="AP104" s="128" t="s">
        <v>3458</v>
      </c>
      <c r="AQ104" s="128" t="s">
        <v>3459</v>
      </c>
    </row>
    <row r="105" spans="1:43" s="16" customFormat="1" ht="27.75">
      <c r="A105" s="43">
        <v>104</v>
      </c>
      <c r="B105" s="37" t="s">
        <v>309</v>
      </c>
      <c r="C105" s="37" t="s">
        <v>104</v>
      </c>
      <c r="D105" s="38" t="s">
        <v>310</v>
      </c>
      <c r="E105" s="38">
        <v>3</v>
      </c>
      <c r="F105" s="48">
        <v>13.42</v>
      </c>
      <c r="G105" s="46">
        <v>30</v>
      </c>
      <c r="H105" s="46" t="s">
        <v>3373</v>
      </c>
      <c r="I105" s="48">
        <v>13.28</v>
      </c>
      <c r="J105" s="46">
        <v>30</v>
      </c>
      <c r="K105" s="46" t="s">
        <v>3372</v>
      </c>
      <c r="L105" s="84">
        <f t="shared" si="21"/>
        <v>13.35</v>
      </c>
      <c r="M105" s="38">
        <f t="shared" si="22"/>
        <v>60</v>
      </c>
      <c r="N105" s="38">
        <f t="shared" si="23"/>
        <v>1</v>
      </c>
      <c r="O105" s="38">
        <f t="shared" si="24"/>
        <v>0</v>
      </c>
      <c r="P105" s="48">
        <v>13.57</v>
      </c>
      <c r="Q105" s="46">
        <v>30</v>
      </c>
      <c r="R105" s="46" t="s">
        <v>3372</v>
      </c>
      <c r="S105" s="48">
        <v>14.41</v>
      </c>
      <c r="T105" s="46">
        <v>30</v>
      </c>
      <c r="U105" s="46" t="s">
        <v>3372</v>
      </c>
      <c r="V105" s="48">
        <f t="shared" si="36"/>
        <v>13.99</v>
      </c>
      <c r="W105" s="46">
        <f t="shared" si="37"/>
        <v>60</v>
      </c>
      <c r="X105" s="46">
        <f t="shared" si="38"/>
        <v>0</v>
      </c>
      <c r="Y105" s="46">
        <f t="shared" si="39"/>
        <v>0</v>
      </c>
      <c r="Z105" s="46">
        <f t="shared" si="29"/>
        <v>1</v>
      </c>
      <c r="AA105" s="46">
        <f t="shared" si="30"/>
        <v>0</v>
      </c>
      <c r="AB105" s="46">
        <f t="shared" si="31"/>
        <v>1</v>
      </c>
      <c r="AC105" s="48">
        <f t="shared" si="35"/>
        <v>0.99</v>
      </c>
      <c r="AD105" s="48">
        <f t="shared" si="32"/>
        <v>13.67</v>
      </c>
      <c r="AE105" s="48">
        <f t="shared" si="33"/>
        <v>13.533300000000001</v>
      </c>
      <c r="AF105" s="46">
        <f t="shared" si="34"/>
        <v>120</v>
      </c>
      <c r="AG105" s="47"/>
      <c r="AH105" s="128" t="s">
        <v>3453</v>
      </c>
      <c r="AI105" s="128" t="s">
        <v>3456</v>
      </c>
      <c r="AJ105" s="128" t="s">
        <v>3451</v>
      </c>
      <c r="AK105" s="128" t="s">
        <v>3455</v>
      </c>
      <c r="AL105" s="128" t="s">
        <v>3460</v>
      </c>
      <c r="AM105" s="128" t="s">
        <v>3454</v>
      </c>
      <c r="AN105" s="128" t="s">
        <v>3452</v>
      </c>
      <c r="AO105" s="128" t="s">
        <v>3459</v>
      </c>
      <c r="AP105" s="128" t="s">
        <v>3457</v>
      </c>
      <c r="AQ105" s="128" t="s">
        <v>3458</v>
      </c>
    </row>
    <row r="106" spans="1:43" s="16" customFormat="1" ht="27.75">
      <c r="A106" s="43">
        <v>105</v>
      </c>
      <c r="B106" s="37" t="s">
        <v>2509</v>
      </c>
      <c r="C106" s="37" t="s">
        <v>2510</v>
      </c>
      <c r="D106" s="38" t="s">
        <v>2511</v>
      </c>
      <c r="E106" s="38">
        <v>25</v>
      </c>
      <c r="F106" s="48">
        <v>14.8</v>
      </c>
      <c r="G106" s="46">
        <v>30</v>
      </c>
      <c r="H106" s="46" t="s">
        <v>3372</v>
      </c>
      <c r="I106" s="48">
        <v>11.15</v>
      </c>
      <c r="J106" s="46">
        <v>30</v>
      </c>
      <c r="K106" s="46" t="s">
        <v>3372</v>
      </c>
      <c r="L106" s="84">
        <f t="shared" si="21"/>
        <v>12.975000000000001</v>
      </c>
      <c r="M106" s="38">
        <f t="shared" si="22"/>
        <v>60</v>
      </c>
      <c r="N106" s="38">
        <f t="shared" si="23"/>
        <v>0</v>
      </c>
      <c r="O106" s="38">
        <f t="shared" si="24"/>
        <v>0</v>
      </c>
      <c r="P106" s="48">
        <v>13.89</v>
      </c>
      <c r="Q106" s="46">
        <v>30</v>
      </c>
      <c r="R106" s="46" t="s">
        <v>3372</v>
      </c>
      <c r="S106" s="48">
        <v>14.26</v>
      </c>
      <c r="T106" s="46">
        <v>30</v>
      </c>
      <c r="U106" s="46" t="s">
        <v>3372</v>
      </c>
      <c r="V106" s="48">
        <f t="shared" si="36"/>
        <v>14.074999999999999</v>
      </c>
      <c r="W106" s="46">
        <f t="shared" si="37"/>
        <v>60</v>
      </c>
      <c r="X106" s="46">
        <f t="shared" si="38"/>
        <v>0</v>
      </c>
      <c r="Y106" s="46">
        <f t="shared" si="39"/>
        <v>0</v>
      </c>
      <c r="Z106" s="46">
        <f t="shared" si="29"/>
        <v>0</v>
      </c>
      <c r="AA106" s="46">
        <f t="shared" si="30"/>
        <v>0</v>
      </c>
      <c r="AB106" s="46">
        <f t="shared" si="31"/>
        <v>0</v>
      </c>
      <c r="AC106" s="48">
        <f t="shared" si="35"/>
        <v>1</v>
      </c>
      <c r="AD106" s="48">
        <f t="shared" si="32"/>
        <v>13.525</v>
      </c>
      <c r="AE106" s="48">
        <f t="shared" si="33"/>
        <v>13.525</v>
      </c>
      <c r="AF106" s="46">
        <f t="shared" si="34"/>
        <v>120</v>
      </c>
      <c r="AG106" s="47"/>
      <c r="AH106" s="128" t="s">
        <v>3451</v>
      </c>
      <c r="AI106" s="128" t="s">
        <v>3456</v>
      </c>
      <c r="AJ106" s="128" t="s">
        <v>3453</v>
      </c>
      <c r="AK106" s="128" t="s">
        <v>3455</v>
      </c>
      <c r="AL106" s="128" t="s">
        <v>3452</v>
      </c>
      <c r="AM106" s="128" t="s">
        <v>3454</v>
      </c>
      <c r="AN106" s="128" t="s">
        <v>3457</v>
      </c>
      <c r="AO106" s="128" t="s">
        <v>3460</v>
      </c>
      <c r="AP106" s="128" t="s">
        <v>3458</v>
      </c>
      <c r="AQ106" s="128" t="s">
        <v>3459</v>
      </c>
    </row>
    <row r="107" spans="1:43" s="16" customFormat="1" ht="27.75">
      <c r="A107" s="43">
        <v>106</v>
      </c>
      <c r="B107" s="37" t="s">
        <v>2603</v>
      </c>
      <c r="C107" s="37" t="s">
        <v>859</v>
      </c>
      <c r="D107" s="38" t="s">
        <v>2604</v>
      </c>
      <c r="E107" s="38">
        <v>26</v>
      </c>
      <c r="F107" s="48">
        <v>13.36</v>
      </c>
      <c r="G107" s="46">
        <v>30</v>
      </c>
      <c r="H107" s="46" t="s">
        <v>3372</v>
      </c>
      <c r="I107" s="48">
        <v>11.16</v>
      </c>
      <c r="J107" s="46">
        <v>30</v>
      </c>
      <c r="K107" s="46" t="s">
        <v>3372</v>
      </c>
      <c r="L107" s="84">
        <f t="shared" si="21"/>
        <v>12.26</v>
      </c>
      <c r="M107" s="38">
        <f t="shared" si="22"/>
        <v>60</v>
      </c>
      <c r="N107" s="38">
        <f t="shared" si="23"/>
        <v>0</v>
      </c>
      <c r="O107" s="38">
        <f t="shared" si="24"/>
        <v>0</v>
      </c>
      <c r="P107" s="48">
        <v>13.3</v>
      </c>
      <c r="Q107" s="46">
        <v>30</v>
      </c>
      <c r="R107" s="46" t="s">
        <v>3372</v>
      </c>
      <c r="S107" s="48">
        <v>16.28</v>
      </c>
      <c r="T107" s="46">
        <v>30</v>
      </c>
      <c r="U107" s="46" t="s">
        <v>3372</v>
      </c>
      <c r="V107" s="48">
        <f t="shared" si="36"/>
        <v>14.790000000000001</v>
      </c>
      <c r="W107" s="46">
        <f t="shared" si="37"/>
        <v>60</v>
      </c>
      <c r="X107" s="46">
        <f t="shared" si="38"/>
        <v>0</v>
      </c>
      <c r="Y107" s="46">
        <f t="shared" si="39"/>
        <v>0</v>
      </c>
      <c r="Z107" s="46">
        <f t="shared" si="29"/>
        <v>0</v>
      </c>
      <c r="AA107" s="46">
        <f t="shared" si="30"/>
        <v>0</v>
      </c>
      <c r="AB107" s="46">
        <f t="shared" si="31"/>
        <v>0</v>
      </c>
      <c r="AC107" s="48">
        <f t="shared" si="35"/>
        <v>1</v>
      </c>
      <c r="AD107" s="48">
        <f t="shared" si="32"/>
        <v>13.525</v>
      </c>
      <c r="AE107" s="48">
        <f t="shared" si="33"/>
        <v>13.525</v>
      </c>
      <c r="AF107" s="46">
        <f t="shared" si="34"/>
        <v>120</v>
      </c>
      <c r="AG107" s="47"/>
      <c r="AH107" s="128" t="s">
        <v>3453</v>
      </c>
      <c r="AI107" s="128" t="s">
        <v>3451</v>
      </c>
      <c r="AJ107" s="128" t="s">
        <v>3456</v>
      </c>
      <c r="AK107" s="128" t="s">
        <v>3454</v>
      </c>
      <c r="AL107" s="128" t="s">
        <v>3452</v>
      </c>
      <c r="AM107" s="128" t="s">
        <v>3459</v>
      </c>
      <c r="AN107" s="128" t="s">
        <v>3457</v>
      </c>
      <c r="AO107" s="128" t="s">
        <v>3458</v>
      </c>
      <c r="AP107" s="128" t="s">
        <v>3455</v>
      </c>
      <c r="AQ107" s="128" t="s">
        <v>3460</v>
      </c>
    </row>
    <row r="108" spans="1:43" s="16" customFormat="1" ht="27.75">
      <c r="A108" s="43">
        <v>107</v>
      </c>
      <c r="B108" s="37" t="s">
        <v>634</v>
      </c>
      <c r="C108" s="37" t="s">
        <v>635</v>
      </c>
      <c r="D108" s="38" t="s">
        <v>636</v>
      </c>
      <c r="E108" s="38">
        <v>6</v>
      </c>
      <c r="F108" s="48">
        <v>14.4</v>
      </c>
      <c r="G108" s="46">
        <v>30</v>
      </c>
      <c r="H108" s="46" t="s">
        <v>3372</v>
      </c>
      <c r="I108" s="48">
        <v>13.85</v>
      </c>
      <c r="J108" s="46">
        <v>30</v>
      </c>
      <c r="K108" s="46" t="s">
        <v>3372</v>
      </c>
      <c r="L108" s="84">
        <f t="shared" si="21"/>
        <v>14.125</v>
      </c>
      <c r="M108" s="38">
        <f t="shared" si="22"/>
        <v>60</v>
      </c>
      <c r="N108" s="38">
        <f t="shared" si="23"/>
        <v>0</v>
      </c>
      <c r="O108" s="38">
        <f t="shared" si="24"/>
        <v>0</v>
      </c>
      <c r="P108" s="48">
        <v>11.51</v>
      </c>
      <c r="Q108" s="46">
        <v>30</v>
      </c>
      <c r="R108" s="46" t="s">
        <v>3372</v>
      </c>
      <c r="S108" s="48">
        <v>14.29</v>
      </c>
      <c r="T108" s="46">
        <v>30</v>
      </c>
      <c r="U108" s="46" t="s">
        <v>3372</v>
      </c>
      <c r="V108" s="48">
        <f t="shared" si="36"/>
        <v>12.899999999999999</v>
      </c>
      <c r="W108" s="46">
        <f t="shared" si="37"/>
        <v>60</v>
      </c>
      <c r="X108" s="46">
        <f t="shared" si="38"/>
        <v>0</v>
      </c>
      <c r="Y108" s="46">
        <f t="shared" si="39"/>
        <v>0</v>
      </c>
      <c r="Z108" s="46">
        <f t="shared" si="29"/>
        <v>0</v>
      </c>
      <c r="AA108" s="46">
        <f t="shared" si="30"/>
        <v>0</v>
      </c>
      <c r="AB108" s="46">
        <f t="shared" si="31"/>
        <v>0</v>
      </c>
      <c r="AC108" s="48">
        <f t="shared" si="35"/>
        <v>1</v>
      </c>
      <c r="AD108" s="48">
        <f t="shared" si="32"/>
        <v>13.512499999999999</v>
      </c>
      <c r="AE108" s="48">
        <f t="shared" si="33"/>
        <v>13.512499999999999</v>
      </c>
      <c r="AF108" s="46">
        <f t="shared" si="34"/>
        <v>120</v>
      </c>
      <c r="AG108" s="47"/>
      <c r="AH108" s="128" t="s">
        <v>3453</v>
      </c>
      <c r="AI108" s="128" t="s">
        <v>3451</v>
      </c>
      <c r="AJ108" s="128" t="s">
        <v>3456</v>
      </c>
      <c r="AK108" s="128" t="s">
        <v>3454</v>
      </c>
      <c r="AL108" s="128" t="s">
        <v>3455</v>
      </c>
      <c r="AM108" s="128" t="s">
        <v>3452</v>
      </c>
      <c r="AN108" s="128" t="s">
        <v>3460</v>
      </c>
      <c r="AO108" s="128" t="s">
        <v>3457</v>
      </c>
      <c r="AP108" s="128" t="s">
        <v>3459</v>
      </c>
      <c r="AQ108" s="128" t="s">
        <v>3458</v>
      </c>
    </row>
    <row r="109" spans="1:43" s="16" customFormat="1" ht="27.75">
      <c r="A109" s="43">
        <v>108</v>
      </c>
      <c r="B109" s="37" t="s">
        <v>2143</v>
      </c>
      <c r="C109" s="37" t="s">
        <v>3403</v>
      </c>
      <c r="D109" s="38" t="s">
        <v>2144</v>
      </c>
      <c r="E109" s="38">
        <v>21</v>
      </c>
      <c r="F109" s="48">
        <v>10.039999999999999</v>
      </c>
      <c r="G109" s="46">
        <v>30</v>
      </c>
      <c r="H109" s="46" t="s">
        <v>3372</v>
      </c>
      <c r="I109" s="48">
        <v>14.08</v>
      </c>
      <c r="J109" s="46">
        <v>30</v>
      </c>
      <c r="K109" s="46" t="s">
        <v>3372</v>
      </c>
      <c r="L109" s="84">
        <f t="shared" si="21"/>
        <v>12.059999999999999</v>
      </c>
      <c r="M109" s="38">
        <f t="shared" si="22"/>
        <v>60</v>
      </c>
      <c r="N109" s="38">
        <f t="shared" si="23"/>
        <v>0</v>
      </c>
      <c r="O109" s="38">
        <f t="shared" si="24"/>
        <v>0</v>
      </c>
      <c r="P109" s="48">
        <v>14.06</v>
      </c>
      <c r="Q109" s="46">
        <v>30</v>
      </c>
      <c r="R109" s="46" t="s">
        <v>3372</v>
      </c>
      <c r="S109" s="48">
        <v>15.85</v>
      </c>
      <c r="T109" s="46">
        <v>30</v>
      </c>
      <c r="U109" s="46" t="s">
        <v>3372</v>
      </c>
      <c r="V109" s="48">
        <f t="shared" si="36"/>
        <v>14.955</v>
      </c>
      <c r="W109" s="46">
        <f>IF(V109&gt;=10,60,Q109+#REF!)</f>
        <v>60</v>
      </c>
      <c r="X109" s="46">
        <f t="shared" si="38"/>
        <v>0</v>
      </c>
      <c r="Y109" s="46">
        <f t="shared" si="39"/>
        <v>0</v>
      </c>
      <c r="Z109" s="46">
        <f t="shared" si="29"/>
        <v>0</v>
      </c>
      <c r="AA109" s="46">
        <f t="shared" si="30"/>
        <v>0</v>
      </c>
      <c r="AB109" s="46">
        <f t="shared" si="31"/>
        <v>0</v>
      </c>
      <c r="AC109" s="48">
        <f t="shared" si="35"/>
        <v>1</v>
      </c>
      <c r="AD109" s="48">
        <f t="shared" si="32"/>
        <v>13.5075</v>
      </c>
      <c r="AE109" s="48">
        <f t="shared" si="33"/>
        <v>13.5075</v>
      </c>
      <c r="AF109" s="46">
        <f t="shared" si="34"/>
        <v>120</v>
      </c>
      <c r="AG109" s="47"/>
      <c r="AH109" s="128" t="s">
        <v>3453</v>
      </c>
      <c r="AI109" s="128" t="s">
        <v>3451</v>
      </c>
      <c r="AJ109" s="128" t="s">
        <v>3452</v>
      </c>
      <c r="AK109" s="128" t="s">
        <v>3454</v>
      </c>
      <c r="AL109" s="128" t="s">
        <v>3455</v>
      </c>
      <c r="AM109" s="128" t="s">
        <v>3457</v>
      </c>
      <c r="AN109" s="128" t="s">
        <v>3456</v>
      </c>
      <c r="AO109" s="128" t="s">
        <v>3460</v>
      </c>
      <c r="AP109" s="128" t="s">
        <v>3459</v>
      </c>
      <c r="AQ109" s="128" t="s">
        <v>3458</v>
      </c>
    </row>
    <row r="110" spans="1:43" s="16" customFormat="1" ht="27.75">
      <c r="A110" s="43">
        <v>109</v>
      </c>
      <c r="B110" s="47" t="s">
        <v>58</v>
      </c>
      <c r="C110" s="47" t="s">
        <v>59</v>
      </c>
      <c r="D110" s="46" t="s">
        <v>60</v>
      </c>
      <c r="E110" s="38">
        <v>1</v>
      </c>
      <c r="F110" s="48">
        <v>13.35</v>
      </c>
      <c r="G110" s="46">
        <v>30</v>
      </c>
      <c r="H110" s="46" t="s">
        <v>3372</v>
      </c>
      <c r="I110" s="48">
        <v>12.26</v>
      </c>
      <c r="J110" s="46">
        <v>30</v>
      </c>
      <c r="K110" s="46" t="s">
        <v>3372</v>
      </c>
      <c r="L110" s="84">
        <f t="shared" si="21"/>
        <v>12.805</v>
      </c>
      <c r="M110" s="38">
        <f t="shared" si="22"/>
        <v>60</v>
      </c>
      <c r="N110" s="38">
        <f t="shared" si="23"/>
        <v>0</v>
      </c>
      <c r="O110" s="38">
        <f t="shared" si="24"/>
        <v>0</v>
      </c>
      <c r="P110" s="48">
        <v>12.87</v>
      </c>
      <c r="Q110" s="46">
        <v>30</v>
      </c>
      <c r="R110" s="46" t="s">
        <v>3372</v>
      </c>
      <c r="S110" s="48">
        <v>15.36</v>
      </c>
      <c r="T110" s="46">
        <v>30</v>
      </c>
      <c r="U110" s="46" t="s">
        <v>3372</v>
      </c>
      <c r="V110" s="48">
        <f t="shared" si="36"/>
        <v>14.114999999999998</v>
      </c>
      <c r="W110" s="46">
        <f t="shared" ref="W110:W140" si="40">IF(V110&gt;=10,60,Q110+T110)</f>
        <v>60</v>
      </c>
      <c r="X110" s="46">
        <f t="shared" si="38"/>
        <v>0</v>
      </c>
      <c r="Y110" s="46">
        <f t="shared" si="39"/>
        <v>0</v>
      </c>
      <c r="Z110" s="46">
        <f t="shared" si="29"/>
        <v>0</v>
      </c>
      <c r="AA110" s="46">
        <f t="shared" si="30"/>
        <v>0</v>
      </c>
      <c r="AB110" s="46">
        <f t="shared" si="31"/>
        <v>0</v>
      </c>
      <c r="AC110" s="48">
        <f t="shared" si="35"/>
        <v>1</v>
      </c>
      <c r="AD110" s="48">
        <f t="shared" si="32"/>
        <v>13.459999999999999</v>
      </c>
      <c r="AE110" s="48">
        <f t="shared" si="33"/>
        <v>13.459999999999999</v>
      </c>
      <c r="AF110" s="46">
        <f t="shared" si="34"/>
        <v>120</v>
      </c>
      <c r="AG110" s="47"/>
      <c r="AH110" s="128" t="s">
        <v>3453</v>
      </c>
      <c r="AI110" s="128" t="s">
        <v>3451</v>
      </c>
      <c r="AJ110" s="128" t="s">
        <v>3454</v>
      </c>
      <c r="AK110" s="128" t="s">
        <v>3452</v>
      </c>
      <c r="AL110" s="128" t="s">
        <v>3455</v>
      </c>
      <c r="AM110" s="128" t="s">
        <v>3457</v>
      </c>
      <c r="AN110" s="128" t="s">
        <v>3456</v>
      </c>
      <c r="AO110" s="128" t="s">
        <v>3460</v>
      </c>
      <c r="AP110" s="128" t="s">
        <v>3459</v>
      </c>
      <c r="AQ110" s="128" t="s">
        <v>3458</v>
      </c>
    </row>
    <row r="111" spans="1:43" s="16" customFormat="1" ht="27.75">
      <c r="A111" s="43">
        <v>110</v>
      </c>
      <c r="B111" s="47" t="s">
        <v>82</v>
      </c>
      <c r="C111" s="47" t="s">
        <v>83</v>
      </c>
      <c r="D111" s="46" t="s">
        <v>84</v>
      </c>
      <c r="E111" s="38">
        <v>1</v>
      </c>
      <c r="F111" s="48">
        <v>12.53</v>
      </c>
      <c r="G111" s="46">
        <v>30</v>
      </c>
      <c r="H111" s="46" t="s">
        <v>3372</v>
      </c>
      <c r="I111" s="48">
        <v>12.95</v>
      </c>
      <c r="J111" s="46">
        <v>30</v>
      </c>
      <c r="K111" s="46" t="s">
        <v>3372</v>
      </c>
      <c r="L111" s="84">
        <f t="shared" si="21"/>
        <v>12.739999999999998</v>
      </c>
      <c r="M111" s="38">
        <f t="shared" si="22"/>
        <v>60</v>
      </c>
      <c r="N111" s="38">
        <f t="shared" si="23"/>
        <v>0</v>
      </c>
      <c r="O111" s="38">
        <f t="shared" si="24"/>
        <v>0</v>
      </c>
      <c r="P111" s="48">
        <v>13.04</v>
      </c>
      <c r="Q111" s="46">
        <v>30</v>
      </c>
      <c r="R111" s="46" t="s">
        <v>3372</v>
      </c>
      <c r="S111" s="48">
        <v>15.31</v>
      </c>
      <c r="T111" s="46">
        <v>30</v>
      </c>
      <c r="U111" s="46" t="s">
        <v>3372</v>
      </c>
      <c r="V111" s="48">
        <f t="shared" si="36"/>
        <v>14.175000000000001</v>
      </c>
      <c r="W111" s="46">
        <f t="shared" si="40"/>
        <v>60</v>
      </c>
      <c r="X111" s="46">
        <f t="shared" si="38"/>
        <v>0</v>
      </c>
      <c r="Y111" s="46">
        <f t="shared" si="39"/>
        <v>0</v>
      </c>
      <c r="Z111" s="46">
        <f t="shared" si="29"/>
        <v>0</v>
      </c>
      <c r="AA111" s="46">
        <f t="shared" si="30"/>
        <v>0</v>
      </c>
      <c r="AB111" s="46">
        <f t="shared" si="31"/>
        <v>0</v>
      </c>
      <c r="AC111" s="48">
        <f t="shared" si="35"/>
        <v>1</v>
      </c>
      <c r="AD111" s="48">
        <f t="shared" si="32"/>
        <v>13.4575</v>
      </c>
      <c r="AE111" s="48">
        <f t="shared" si="33"/>
        <v>13.4575</v>
      </c>
      <c r="AF111" s="46">
        <f t="shared" si="34"/>
        <v>120</v>
      </c>
      <c r="AG111" s="47"/>
      <c r="AH111" s="128" t="s">
        <v>3453</v>
      </c>
      <c r="AI111" s="128" t="s">
        <v>3451</v>
      </c>
      <c r="AJ111" s="128" t="s">
        <v>3452</v>
      </c>
      <c r="AK111" s="128" t="s">
        <v>3456</v>
      </c>
      <c r="AL111" s="128" t="s">
        <v>3455</v>
      </c>
      <c r="AM111" s="128" t="s">
        <v>3454</v>
      </c>
      <c r="AN111" s="128" t="s">
        <v>3457</v>
      </c>
      <c r="AO111" s="128" t="s">
        <v>3460</v>
      </c>
      <c r="AP111" s="128" t="s">
        <v>3459</v>
      </c>
      <c r="AQ111" s="128" t="s">
        <v>3458</v>
      </c>
    </row>
    <row r="112" spans="1:43" s="16" customFormat="1" ht="27.75">
      <c r="A112" s="43">
        <v>111</v>
      </c>
      <c r="B112" s="37" t="s">
        <v>960</v>
      </c>
      <c r="C112" s="37" t="s">
        <v>345</v>
      </c>
      <c r="D112" s="38" t="s">
        <v>961</v>
      </c>
      <c r="E112" s="38">
        <v>9</v>
      </c>
      <c r="F112" s="48">
        <v>12.73</v>
      </c>
      <c r="G112" s="46">
        <v>30</v>
      </c>
      <c r="H112" s="46" t="s">
        <v>3372</v>
      </c>
      <c r="I112" s="48">
        <v>13.61</v>
      </c>
      <c r="J112" s="46">
        <v>30</v>
      </c>
      <c r="K112" s="46" t="s">
        <v>3372</v>
      </c>
      <c r="L112" s="84">
        <f t="shared" si="21"/>
        <v>13.17</v>
      </c>
      <c r="M112" s="38">
        <f t="shared" si="22"/>
        <v>60</v>
      </c>
      <c r="N112" s="38">
        <f t="shared" si="23"/>
        <v>0</v>
      </c>
      <c r="O112" s="38">
        <f t="shared" si="24"/>
        <v>0</v>
      </c>
      <c r="P112" s="48">
        <v>12.99</v>
      </c>
      <c r="Q112" s="46">
        <v>30</v>
      </c>
      <c r="R112" s="46" t="s">
        <v>3372</v>
      </c>
      <c r="S112" s="48">
        <v>14.31</v>
      </c>
      <c r="T112" s="46">
        <v>30</v>
      </c>
      <c r="U112" s="46" t="s">
        <v>3372</v>
      </c>
      <c r="V112" s="48">
        <f t="shared" si="36"/>
        <v>13.65</v>
      </c>
      <c r="W112" s="46">
        <f t="shared" si="40"/>
        <v>60</v>
      </c>
      <c r="X112" s="46">
        <f t="shared" si="38"/>
        <v>0</v>
      </c>
      <c r="Y112" s="46">
        <f t="shared" si="39"/>
        <v>0</v>
      </c>
      <c r="Z112" s="46">
        <f t="shared" si="29"/>
        <v>0</v>
      </c>
      <c r="AA112" s="46">
        <f t="shared" si="30"/>
        <v>0</v>
      </c>
      <c r="AB112" s="46">
        <f t="shared" si="31"/>
        <v>0</v>
      </c>
      <c r="AC112" s="48">
        <f t="shared" si="35"/>
        <v>1</v>
      </c>
      <c r="AD112" s="48">
        <f t="shared" si="32"/>
        <v>13.41</v>
      </c>
      <c r="AE112" s="48">
        <f t="shared" si="33"/>
        <v>13.41</v>
      </c>
      <c r="AF112" s="46">
        <f t="shared" si="34"/>
        <v>120</v>
      </c>
      <c r="AG112" s="47"/>
      <c r="AH112" s="128" t="s">
        <v>3456</v>
      </c>
      <c r="AI112" s="128" t="s">
        <v>3453</v>
      </c>
      <c r="AJ112" s="128" t="s">
        <v>3451</v>
      </c>
      <c r="AK112" s="128" t="s">
        <v>3457</v>
      </c>
      <c r="AL112" s="128" t="s">
        <v>3452</v>
      </c>
      <c r="AM112" s="128" t="s">
        <v>3454</v>
      </c>
      <c r="AN112" s="128" t="s">
        <v>3455</v>
      </c>
      <c r="AO112" s="128" t="s">
        <v>3460</v>
      </c>
      <c r="AP112" s="128" t="s">
        <v>3459</v>
      </c>
      <c r="AQ112" s="128" t="s">
        <v>3458</v>
      </c>
    </row>
    <row r="113" spans="1:43" s="16" customFormat="1" ht="27.75">
      <c r="A113" s="43">
        <v>112</v>
      </c>
      <c r="B113" s="37" t="s">
        <v>962</v>
      </c>
      <c r="C113" s="37" t="s">
        <v>201</v>
      </c>
      <c r="D113" s="38" t="s">
        <v>963</v>
      </c>
      <c r="E113" s="38">
        <v>9</v>
      </c>
      <c r="F113" s="48">
        <v>12.34</v>
      </c>
      <c r="G113" s="46">
        <v>30</v>
      </c>
      <c r="H113" s="46" t="s">
        <v>3372</v>
      </c>
      <c r="I113" s="48">
        <v>11.93</v>
      </c>
      <c r="J113" s="46">
        <v>30</v>
      </c>
      <c r="K113" s="46" t="s">
        <v>3372</v>
      </c>
      <c r="L113" s="84">
        <f t="shared" si="21"/>
        <v>12.135</v>
      </c>
      <c r="M113" s="38">
        <f t="shared" si="22"/>
        <v>60</v>
      </c>
      <c r="N113" s="38">
        <f t="shared" si="23"/>
        <v>0</v>
      </c>
      <c r="O113" s="38">
        <f t="shared" si="24"/>
        <v>0</v>
      </c>
      <c r="P113" s="48">
        <v>12.89</v>
      </c>
      <c r="Q113" s="46">
        <v>30</v>
      </c>
      <c r="R113" s="46" t="s">
        <v>3372</v>
      </c>
      <c r="S113" s="48">
        <v>16.39</v>
      </c>
      <c r="T113" s="46">
        <v>30</v>
      </c>
      <c r="U113" s="46" t="s">
        <v>3372</v>
      </c>
      <c r="V113" s="48">
        <f t="shared" si="36"/>
        <v>14.64</v>
      </c>
      <c r="W113" s="46">
        <f t="shared" si="40"/>
        <v>60</v>
      </c>
      <c r="X113" s="46">
        <f t="shared" si="38"/>
        <v>0</v>
      </c>
      <c r="Y113" s="46">
        <f t="shared" si="39"/>
        <v>0</v>
      </c>
      <c r="Z113" s="46">
        <f t="shared" si="29"/>
        <v>0</v>
      </c>
      <c r="AA113" s="46">
        <f t="shared" si="30"/>
        <v>0</v>
      </c>
      <c r="AB113" s="46">
        <f t="shared" si="31"/>
        <v>0</v>
      </c>
      <c r="AC113" s="48">
        <f t="shared" si="35"/>
        <v>1</v>
      </c>
      <c r="AD113" s="48">
        <f t="shared" si="32"/>
        <v>13.387499999999999</v>
      </c>
      <c r="AE113" s="48">
        <f t="shared" si="33"/>
        <v>13.387499999999999</v>
      </c>
      <c r="AF113" s="46">
        <f t="shared" si="34"/>
        <v>120</v>
      </c>
      <c r="AG113" s="47"/>
      <c r="AH113" s="128" t="s">
        <v>3453</v>
      </c>
      <c r="AI113" s="128" t="s">
        <v>3451</v>
      </c>
      <c r="AJ113" s="128" t="s">
        <v>3452</v>
      </c>
      <c r="AK113" s="128" t="s">
        <v>3454</v>
      </c>
      <c r="AL113" s="128" t="s">
        <v>3456</v>
      </c>
      <c r="AM113" s="128" t="s">
        <v>3457</v>
      </c>
      <c r="AN113" s="128" t="s">
        <v>3455</v>
      </c>
      <c r="AO113" s="128" t="s">
        <v>3460</v>
      </c>
      <c r="AP113" s="128" t="s">
        <v>3459</v>
      </c>
      <c r="AQ113" s="128" t="s">
        <v>3458</v>
      </c>
    </row>
    <row r="114" spans="1:43" s="16" customFormat="1" ht="27.75">
      <c r="A114" s="43">
        <v>113</v>
      </c>
      <c r="B114" s="37" t="s">
        <v>1716</v>
      </c>
      <c r="C114" s="37" t="s">
        <v>618</v>
      </c>
      <c r="D114" s="38" t="s">
        <v>1717</v>
      </c>
      <c r="E114" s="38">
        <v>17</v>
      </c>
      <c r="F114" s="48">
        <v>15.64</v>
      </c>
      <c r="G114" s="46">
        <v>30</v>
      </c>
      <c r="H114" s="46" t="s">
        <v>3372</v>
      </c>
      <c r="I114" s="48">
        <v>11.38</v>
      </c>
      <c r="J114" s="46">
        <v>30</v>
      </c>
      <c r="K114" s="46" t="s">
        <v>3372</v>
      </c>
      <c r="L114" s="84">
        <f t="shared" si="21"/>
        <v>13.510000000000002</v>
      </c>
      <c r="M114" s="38">
        <f t="shared" si="22"/>
        <v>60</v>
      </c>
      <c r="N114" s="38">
        <f t="shared" si="23"/>
        <v>0</v>
      </c>
      <c r="O114" s="38">
        <f t="shared" si="24"/>
        <v>0</v>
      </c>
      <c r="P114" s="48">
        <v>12.47</v>
      </c>
      <c r="Q114" s="46">
        <v>30</v>
      </c>
      <c r="R114" s="46" t="s">
        <v>3372</v>
      </c>
      <c r="S114" s="48">
        <v>13.88</v>
      </c>
      <c r="T114" s="46">
        <v>30</v>
      </c>
      <c r="U114" s="46" t="s">
        <v>3372</v>
      </c>
      <c r="V114" s="48">
        <f t="shared" si="36"/>
        <v>13.175000000000001</v>
      </c>
      <c r="W114" s="46">
        <f t="shared" si="40"/>
        <v>60</v>
      </c>
      <c r="X114" s="46">
        <f t="shared" si="38"/>
        <v>0</v>
      </c>
      <c r="Y114" s="46">
        <f t="shared" si="39"/>
        <v>0</v>
      </c>
      <c r="Z114" s="46">
        <f t="shared" si="29"/>
        <v>0</v>
      </c>
      <c r="AA114" s="46">
        <f t="shared" si="30"/>
        <v>0</v>
      </c>
      <c r="AB114" s="46">
        <f t="shared" si="31"/>
        <v>0</v>
      </c>
      <c r="AC114" s="48">
        <f t="shared" si="35"/>
        <v>1</v>
      </c>
      <c r="AD114" s="48">
        <f t="shared" si="32"/>
        <v>13.342500000000001</v>
      </c>
      <c r="AE114" s="48">
        <f t="shared" si="33"/>
        <v>13.342500000000001</v>
      </c>
      <c r="AF114" s="46">
        <f t="shared" si="34"/>
        <v>120</v>
      </c>
      <c r="AG114" s="47"/>
      <c r="AH114" s="128" t="s">
        <v>3453</v>
      </c>
      <c r="AI114" s="128" t="s">
        <v>3451</v>
      </c>
      <c r="AJ114" s="128" t="s">
        <v>3456</v>
      </c>
      <c r="AK114" s="128" t="s">
        <v>3455</v>
      </c>
      <c r="AL114" s="128" t="s">
        <v>3452</v>
      </c>
      <c r="AM114" s="128" t="s">
        <v>3454</v>
      </c>
      <c r="AN114" s="128" t="s">
        <v>3457</v>
      </c>
      <c r="AO114" s="128" t="s">
        <v>3460</v>
      </c>
      <c r="AP114" s="128" t="s">
        <v>3459</v>
      </c>
      <c r="AQ114" s="128" t="s">
        <v>3458</v>
      </c>
    </row>
    <row r="115" spans="1:43" s="16" customFormat="1" ht="27.75">
      <c r="A115" s="43">
        <v>114</v>
      </c>
      <c r="B115" s="37" t="s">
        <v>2592</v>
      </c>
      <c r="C115" s="37" t="s">
        <v>1175</v>
      </c>
      <c r="D115" s="38" t="s">
        <v>2593</v>
      </c>
      <c r="E115" s="38">
        <v>26</v>
      </c>
      <c r="F115" s="48">
        <v>12.17</v>
      </c>
      <c r="G115" s="46">
        <v>30</v>
      </c>
      <c r="H115" s="46" t="s">
        <v>3372</v>
      </c>
      <c r="I115" s="48">
        <v>12.1</v>
      </c>
      <c r="J115" s="46">
        <v>30</v>
      </c>
      <c r="K115" s="46" t="s">
        <v>3372</v>
      </c>
      <c r="L115" s="84">
        <f t="shared" si="21"/>
        <v>12.135</v>
      </c>
      <c r="M115" s="38">
        <f t="shared" si="22"/>
        <v>60</v>
      </c>
      <c r="N115" s="38">
        <f t="shared" si="23"/>
        <v>0</v>
      </c>
      <c r="O115" s="38">
        <f t="shared" si="24"/>
        <v>0</v>
      </c>
      <c r="P115" s="48">
        <v>13.43</v>
      </c>
      <c r="Q115" s="46">
        <v>30</v>
      </c>
      <c r="R115" s="46" t="s">
        <v>3372</v>
      </c>
      <c r="S115" s="48">
        <v>15.64</v>
      </c>
      <c r="T115" s="46">
        <v>30</v>
      </c>
      <c r="U115" s="46" t="s">
        <v>3372</v>
      </c>
      <c r="V115" s="48">
        <f t="shared" si="36"/>
        <v>14.535</v>
      </c>
      <c r="W115" s="46">
        <f t="shared" si="40"/>
        <v>60</v>
      </c>
      <c r="X115" s="46">
        <f t="shared" si="38"/>
        <v>0</v>
      </c>
      <c r="Y115" s="46">
        <f t="shared" si="39"/>
        <v>0</v>
      </c>
      <c r="Z115" s="46">
        <f t="shared" si="29"/>
        <v>0</v>
      </c>
      <c r="AA115" s="46">
        <f t="shared" si="30"/>
        <v>0</v>
      </c>
      <c r="AB115" s="46">
        <f t="shared" si="31"/>
        <v>0</v>
      </c>
      <c r="AC115" s="48">
        <f t="shared" si="35"/>
        <v>1</v>
      </c>
      <c r="AD115" s="48">
        <f t="shared" si="32"/>
        <v>13.335000000000001</v>
      </c>
      <c r="AE115" s="48">
        <f t="shared" si="33"/>
        <v>13.335000000000001</v>
      </c>
      <c r="AF115" s="46">
        <f t="shared" si="34"/>
        <v>120</v>
      </c>
      <c r="AG115" s="47"/>
      <c r="AH115" s="128" t="s">
        <v>3451</v>
      </c>
      <c r="AI115" s="128" t="s">
        <v>3453</v>
      </c>
      <c r="AJ115" s="128" t="s">
        <v>3456</v>
      </c>
      <c r="AK115" s="128" t="s">
        <v>3452</v>
      </c>
      <c r="AL115" s="128" t="s">
        <v>3454</v>
      </c>
      <c r="AM115" s="128" t="s">
        <v>3455</v>
      </c>
      <c r="AN115" s="128" t="s">
        <v>3457</v>
      </c>
      <c r="AO115" s="128" t="s">
        <v>3460</v>
      </c>
      <c r="AP115" s="128" t="s">
        <v>3458</v>
      </c>
      <c r="AQ115" s="128" t="s">
        <v>3459</v>
      </c>
    </row>
    <row r="116" spans="1:43" s="16" customFormat="1" ht="27.75">
      <c r="A116" s="43">
        <v>115</v>
      </c>
      <c r="B116" s="72" t="s">
        <v>2328</v>
      </c>
      <c r="C116" s="72" t="s">
        <v>3408</v>
      </c>
      <c r="D116" s="38" t="s">
        <v>2330</v>
      </c>
      <c r="E116" s="38">
        <v>23</v>
      </c>
      <c r="F116" s="48">
        <v>15.16</v>
      </c>
      <c r="G116" s="46">
        <v>30</v>
      </c>
      <c r="H116" s="46" t="s">
        <v>3372</v>
      </c>
      <c r="I116" s="48">
        <v>11.51</v>
      </c>
      <c r="J116" s="46">
        <v>30</v>
      </c>
      <c r="K116" s="46" t="s">
        <v>3372</v>
      </c>
      <c r="L116" s="84">
        <f t="shared" si="21"/>
        <v>13.335000000000001</v>
      </c>
      <c r="M116" s="38">
        <f t="shared" si="22"/>
        <v>60</v>
      </c>
      <c r="N116" s="38">
        <f t="shared" si="23"/>
        <v>0</v>
      </c>
      <c r="O116" s="38">
        <f t="shared" si="24"/>
        <v>0</v>
      </c>
      <c r="P116" s="48">
        <v>13.58</v>
      </c>
      <c r="Q116" s="46">
        <v>30</v>
      </c>
      <c r="R116" s="46" t="s">
        <v>3372</v>
      </c>
      <c r="S116" s="48">
        <v>13.04</v>
      </c>
      <c r="T116" s="46">
        <v>30</v>
      </c>
      <c r="U116" s="46" t="s">
        <v>3372</v>
      </c>
      <c r="V116" s="48">
        <f t="shared" si="36"/>
        <v>13.309999999999999</v>
      </c>
      <c r="W116" s="46">
        <f t="shared" si="40"/>
        <v>60</v>
      </c>
      <c r="X116" s="46">
        <f t="shared" si="38"/>
        <v>0</v>
      </c>
      <c r="Y116" s="46">
        <f t="shared" si="39"/>
        <v>0</v>
      </c>
      <c r="Z116" s="46">
        <f t="shared" si="29"/>
        <v>0</v>
      </c>
      <c r="AA116" s="46">
        <f t="shared" si="30"/>
        <v>0</v>
      </c>
      <c r="AB116" s="46">
        <f t="shared" si="31"/>
        <v>0</v>
      </c>
      <c r="AC116" s="48">
        <f t="shared" si="35"/>
        <v>1</v>
      </c>
      <c r="AD116" s="48">
        <f t="shared" si="32"/>
        <v>13.3225</v>
      </c>
      <c r="AE116" s="48">
        <f t="shared" si="33"/>
        <v>13.3225</v>
      </c>
      <c r="AF116" s="46">
        <f t="shared" si="34"/>
        <v>120</v>
      </c>
      <c r="AG116" s="47"/>
      <c r="AH116" s="128" t="s">
        <v>3453</v>
      </c>
      <c r="AI116" s="128" t="s">
        <v>3451</v>
      </c>
      <c r="AJ116" s="128" t="s">
        <v>3456</v>
      </c>
      <c r="AK116" s="128" t="s">
        <v>3454</v>
      </c>
      <c r="AL116" s="128" t="s">
        <v>3452</v>
      </c>
      <c r="AM116" s="128" t="s">
        <v>3457</v>
      </c>
      <c r="AN116" s="128" t="s">
        <v>3455</v>
      </c>
      <c r="AO116" s="128" t="s">
        <v>3459</v>
      </c>
      <c r="AP116" s="128" t="s">
        <v>3460</v>
      </c>
      <c r="AQ116" s="128" t="s">
        <v>3458</v>
      </c>
    </row>
    <row r="117" spans="1:43" s="16" customFormat="1" ht="27.75">
      <c r="A117" s="43">
        <v>116</v>
      </c>
      <c r="B117" s="37" t="s">
        <v>553</v>
      </c>
      <c r="C117" s="37" t="s">
        <v>554</v>
      </c>
      <c r="D117" s="38" t="s">
        <v>555</v>
      </c>
      <c r="E117" s="38">
        <v>5</v>
      </c>
      <c r="F117" s="48">
        <v>14.07</v>
      </c>
      <c r="G117" s="46">
        <v>30</v>
      </c>
      <c r="H117" s="46" t="s">
        <v>3372</v>
      </c>
      <c r="I117" s="48">
        <v>12.94</v>
      </c>
      <c r="J117" s="46">
        <v>30</v>
      </c>
      <c r="K117" s="46" t="s">
        <v>3372</v>
      </c>
      <c r="L117" s="84">
        <f t="shared" si="21"/>
        <v>13.504999999999999</v>
      </c>
      <c r="M117" s="38">
        <f t="shared" si="22"/>
        <v>60</v>
      </c>
      <c r="N117" s="38">
        <f t="shared" si="23"/>
        <v>0</v>
      </c>
      <c r="O117" s="38">
        <f t="shared" si="24"/>
        <v>0</v>
      </c>
      <c r="P117" s="48">
        <v>12.78</v>
      </c>
      <c r="Q117" s="46">
        <v>30</v>
      </c>
      <c r="R117" s="46" t="s">
        <v>3372</v>
      </c>
      <c r="S117" s="48">
        <v>13.48</v>
      </c>
      <c r="T117" s="46">
        <v>30</v>
      </c>
      <c r="U117" s="46" t="s">
        <v>3372</v>
      </c>
      <c r="V117" s="48">
        <f t="shared" si="36"/>
        <v>13.129999999999999</v>
      </c>
      <c r="W117" s="46">
        <f t="shared" si="40"/>
        <v>60</v>
      </c>
      <c r="X117" s="46">
        <f t="shared" si="38"/>
        <v>0</v>
      </c>
      <c r="Y117" s="46">
        <f t="shared" si="39"/>
        <v>0</v>
      </c>
      <c r="Z117" s="46">
        <f t="shared" si="29"/>
        <v>0</v>
      </c>
      <c r="AA117" s="46">
        <f t="shared" si="30"/>
        <v>0</v>
      </c>
      <c r="AB117" s="46">
        <f t="shared" si="31"/>
        <v>0</v>
      </c>
      <c r="AC117" s="48">
        <f t="shared" si="35"/>
        <v>1</v>
      </c>
      <c r="AD117" s="48">
        <f t="shared" si="32"/>
        <v>13.317499999999999</v>
      </c>
      <c r="AE117" s="48">
        <f t="shared" si="33"/>
        <v>13.317499999999999</v>
      </c>
      <c r="AF117" s="46">
        <f t="shared" si="34"/>
        <v>120</v>
      </c>
      <c r="AG117" s="47"/>
      <c r="AH117" s="128" t="s">
        <v>3457</v>
      </c>
      <c r="AI117" s="128" t="s">
        <v>3453</v>
      </c>
      <c r="AJ117" s="128" t="s">
        <v>3455</v>
      </c>
      <c r="AK117" s="128" t="s">
        <v>3452</v>
      </c>
      <c r="AL117" s="128" t="s">
        <v>3454</v>
      </c>
      <c r="AM117" s="128" t="s">
        <v>3456</v>
      </c>
      <c r="AN117" s="128" t="s">
        <v>3451</v>
      </c>
      <c r="AO117" s="128" t="s">
        <v>3460</v>
      </c>
      <c r="AP117" s="128" t="s">
        <v>3459</v>
      </c>
      <c r="AQ117" s="128" t="s">
        <v>3458</v>
      </c>
    </row>
    <row r="118" spans="1:43" s="16" customFormat="1" ht="27.75">
      <c r="A118" s="43">
        <v>117</v>
      </c>
      <c r="B118" s="169" t="s">
        <v>2349</v>
      </c>
      <c r="C118" s="72" t="s">
        <v>1118</v>
      </c>
      <c r="D118" s="38" t="s">
        <v>2350</v>
      </c>
      <c r="E118" s="38">
        <v>23</v>
      </c>
      <c r="F118" s="48">
        <v>13.17</v>
      </c>
      <c r="G118" s="46">
        <v>30</v>
      </c>
      <c r="H118" s="46" t="s">
        <v>3372</v>
      </c>
      <c r="I118" s="48">
        <v>13.14</v>
      </c>
      <c r="J118" s="46">
        <v>30</v>
      </c>
      <c r="K118" s="46" t="s">
        <v>3372</v>
      </c>
      <c r="L118" s="84">
        <f t="shared" si="21"/>
        <v>13.155000000000001</v>
      </c>
      <c r="M118" s="38">
        <f t="shared" si="22"/>
        <v>60</v>
      </c>
      <c r="N118" s="38">
        <f t="shared" si="23"/>
        <v>0</v>
      </c>
      <c r="O118" s="38">
        <f t="shared" si="24"/>
        <v>0</v>
      </c>
      <c r="P118" s="48">
        <v>14.08</v>
      </c>
      <c r="Q118" s="46">
        <v>30</v>
      </c>
      <c r="R118" s="46" t="s">
        <v>3372</v>
      </c>
      <c r="S118" s="48">
        <v>12.85</v>
      </c>
      <c r="T118" s="46">
        <v>30</v>
      </c>
      <c r="U118" s="46" t="s">
        <v>3372</v>
      </c>
      <c r="V118" s="48">
        <f t="shared" si="36"/>
        <v>13.465</v>
      </c>
      <c r="W118" s="46">
        <f t="shared" si="40"/>
        <v>60</v>
      </c>
      <c r="X118" s="46">
        <f t="shared" si="38"/>
        <v>0</v>
      </c>
      <c r="Y118" s="46">
        <f t="shared" si="39"/>
        <v>0</v>
      </c>
      <c r="Z118" s="46">
        <f t="shared" si="29"/>
        <v>0</v>
      </c>
      <c r="AA118" s="46">
        <f t="shared" si="30"/>
        <v>0</v>
      </c>
      <c r="AB118" s="46">
        <f t="shared" si="31"/>
        <v>0</v>
      </c>
      <c r="AC118" s="48">
        <f t="shared" si="35"/>
        <v>1</v>
      </c>
      <c r="AD118" s="48">
        <f t="shared" si="32"/>
        <v>13.31</v>
      </c>
      <c r="AE118" s="48">
        <f t="shared" si="33"/>
        <v>13.31</v>
      </c>
      <c r="AF118" s="46">
        <f t="shared" si="34"/>
        <v>120</v>
      </c>
      <c r="AG118" s="47"/>
      <c r="AH118" s="128" t="s">
        <v>3453</v>
      </c>
      <c r="AI118" s="128" t="s">
        <v>3451</v>
      </c>
      <c r="AJ118" s="128" t="s">
        <v>3456</v>
      </c>
      <c r="AK118" s="128" t="s">
        <v>3452</v>
      </c>
      <c r="AL118" s="128" t="s">
        <v>3455</v>
      </c>
      <c r="AM118" s="128" t="s">
        <v>3454</v>
      </c>
      <c r="AN118" s="128" t="s">
        <v>3457</v>
      </c>
      <c r="AO118" s="128" t="s">
        <v>3460</v>
      </c>
      <c r="AP118" s="128" t="s">
        <v>3459</v>
      </c>
      <c r="AQ118" s="128" t="s">
        <v>3458</v>
      </c>
    </row>
    <row r="119" spans="1:43" s="16" customFormat="1" ht="27.75">
      <c r="A119" s="43">
        <v>118</v>
      </c>
      <c r="B119" s="37" t="s">
        <v>742</v>
      </c>
      <c r="C119" s="37" t="s">
        <v>743</v>
      </c>
      <c r="D119" s="38" t="s">
        <v>744</v>
      </c>
      <c r="E119" s="38">
        <v>7</v>
      </c>
      <c r="F119" s="48">
        <v>14.72</v>
      </c>
      <c r="G119" s="46">
        <v>30</v>
      </c>
      <c r="H119" s="46" t="s">
        <v>3372</v>
      </c>
      <c r="I119" s="48">
        <v>11.72</v>
      </c>
      <c r="J119" s="46">
        <v>30</v>
      </c>
      <c r="K119" s="46" t="s">
        <v>3372</v>
      </c>
      <c r="L119" s="84">
        <f t="shared" si="21"/>
        <v>13.22</v>
      </c>
      <c r="M119" s="38">
        <f t="shared" si="22"/>
        <v>60</v>
      </c>
      <c r="N119" s="38">
        <f t="shared" si="23"/>
        <v>0</v>
      </c>
      <c r="O119" s="38">
        <f t="shared" si="24"/>
        <v>0</v>
      </c>
      <c r="P119" s="48">
        <v>11.66</v>
      </c>
      <c r="Q119" s="46">
        <v>30</v>
      </c>
      <c r="R119" s="46" t="s">
        <v>3372</v>
      </c>
      <c r="S119" s="48">
        <v>15.05</v>
      </c>
      <c r="T119" s="46">
        <v>30</v>
      </c>
      <c r="U119" s="46" t="s">
        <v>3372</v>
      </c>
      <c r="V119" s="48">
        <f t="shared" si="36"/>
        <v>13.355</v>
      </c>
      <c r="W119" s="46">
        <f t="shared" si="40"/>
        <v>60</v>
      </c>
      <c r="X119" s="46">
        <f t="shared" si="38"/>
        <v>0</v>
      </c>
      <c r="Y119" s="46">
        <f t="shared" si="39"/>
        <v>0</v>
      </c>
      <c r="Z119" s="46">
        <f t="shared" si="29"/>
        <v>0</v>
      </c>
      <c r="AA119" s="46">
        <f t="shared" si="30"/>
        <v>0</v>
      </c>
      <c r="AB119" s="46">
        <f t="shared" si="31"/>
        <v>0</v>
      </c>
      <c r="AC119" s="48">
        <f t="shared" si="35"/>
        <v>1</v>
      </c>
      <c r="AD119" s="48">
        <f t="shared" si="32"/>
        <v>13.287500000000001</v>
      </c>
      <c r="AE119" s="48">
        <f t="shared" si="33"/>
        <v>13.287500000000001</v>
      </c>
      <c r="AF119" s="46">
        <f t="shared" si="34"/>
        <v>120</v>
      </c>
      <c r="AG119" s="47"/>
      <c r="AH119" s="128" t="s">
        <v>3451</v>
      </c>
      <c r="AI119" s="128" t="s">
        <v>3453</v>
      </c>
      <c r="AJ119" s="128" t="s">
        <v>3457</v>
      </c>
      <c r="AK119" s="128" t="s">
        <v>3456</v>
      </c>
      <c r="AL119" s="128" t="s">
        <v>3455</v>
      </c>
      <c r="AM119" s="128" t="s">
        <v>3452</v>
      </c>
      <c r="AN119" s="128" t="s">
        <v>3454</v>
      </c>
      <c r="AO119" s="128" t="s">
        <v>3460</v>
      </c>
      <c r="AP119" s="128" t="s">
        <v>3459</v>
      </c>
      <c r="AQ119" s="128" t="s">
        <v>3458</v>
      </c>
    </row>
    <row r="120" spans="1:43" s="16" customFormat="1" ht="27.75">
      <c r="A120" s="43">
        <v>119</v>
      </c>
      <c r="B120" s="37" t="s">
        <v>2226</v>
      </c>
      <c r="C120" s="37" t="s">
        <v>334</v>
      </c>
      <c r="D120" s="38" t="s">
        <v>2227</v>
      </c>
      <c r="E120" s="38">
        <v>22</v>
      </c>
      <c r="F120" s="48">
        <v>12.89</v>
      </c>
      <c r="G120" s="46">
        <v>30</v>
      </c>
      <c r="H120" s="46" t="s">
        <v>3372</v>
      </c>
      <c r="I120" s="48">
        <v>12.56</v>
      </c>
      <c r="J120" s="46">
        <v>30</v>
      </c>
      <c r="K120" s="46" t="s">
        <v>3372</v>
      </c>
      <c r="L120" s="84">
        <f t="shared" si="21"/>
        <v>12.725000000000001</v>
      </c>
      <c r="M120" s="38">
        <f t="shared" si="22"/>
        <v>60</v>
      </c>
      <c r="N120" s="38">
        <f t="shared" si="23"/>
        <v>0</v>
      </c>
      <c r="O120" s="38">
        <f t="shared" si="24"/>
        <v>0</v>
      </c>
      <c r="P120" s="48">
        <v>13.37</v>
      </c>
      <c r="Q120" s="46">
        <v>30</v>
      </c>
      <c r="R120" s="46" t="s">
        <v>3372</v>
      </c>
      <c r="S120" s="48">
        <v>14.3</v>
      </c>
      <c r="T120" s="46">
        <v>30</v>
      </c>
      <c r="U120" s="46" t="s">
        <v>3372</v>
      </c>
      <c r="V120" s="48">
        <f t="shared" si="36"/>
        <v>13.835000000000001</v>
      </c>
      <c r="W120" s="46">
        <f t="shared" si="40"/>
        <v>60</v>
      </c>
      <c r="X120" s="46">
        <f t="shared" si="38"/>
        <v>0</v>
      </c>
      <c r="Y120" s="46">
        <f t="shared" si="39"/>
        <v>0</v>
      </c>
      <c r="Z120" s="46">
        <f t="shared" si="29"/>
        <v>0</v>
      </c>
      <c r="AA120" s="46">
        <f t="shared" si="30"/>
        <v>0</v>
      </c>
      <c r="AB120" s="46">
        <f t="shared" si="31"/>
        <v>0</v>
      </c>
      <c r="AC120" s="48">
        <f t="shared" si="35"/>
        <v>1</v>
      </c>
      <c r="AD120" s="48">
        <f t="shared" si="32"/>
        <v>13.280000000000001</v>
      </c>
      <c r="AE120" s="48">
        <f t="shared" si="33"/>
        <v>13.280000000000001</v>
      </c>
      <c r="AF120" s="46">
        <f t="shared" si="34"/>
        <v>120</v>
      </c>
      <c r="AG120" s="47"/>
      <c r="AH120" s="128" t="s">
        <v>3451</v>
      </c>
      <c r="AI120" s="128" t="s">
        <v>3455</v>
      </c>
      <c r="AJ120" s="128" t="s">
        <v>3454</v>
      </c>
      <c r="AK120" s="128" t="s">
        <v>3452</v>
      </c>
      <c r="AL120" s="128" t="s">
        <v>3456</v>
      </c>
      <c r="AM120" s="128" t="s">
        <v>3453</v>
      </c>
      <c r="AN120" s="128" t="s">
        <v>3457</v>
      </c>
      <c r="AO120" s="128" t="s">
        <v>3460</v>
      </c>
      <c r="AP120" s="128" t="s">
        <v>3459</v>
      </c>
      <c r="AQ120" s="128" t="s">
        <v>3458</v>
      </c>
    </row>
    <row r="121" spans="1:43" s="16" customFormat="1" ht="27.75">
      <c r="A121" s="43">
        <v>120</v>
      </c>
      <c r="B121" s="37" t="s">
        <v>1754</v>
      </c>
      <c r="C121" s="37" t="s">
        <v>754</v>
      </c>
      <c r="D121" s="38" t="s">
        <v>1755</v>
      </c>
      <c r="E121" s="38">
        <v>17</v>
      </c>
      <c r="F121" s="48">
        <v>12.9</v>
      </c>
      <c r="G121" s="46">
        <v>30</v>
      </c>
      <c r="H121" s="46" t="s">
        <v>3372</v>
      </c>
      <c r="I121" s="48">
        <v>13.2</v>
      </c>
      <c r="J121" s="46">
        <v>30</v>
      </c>
      <c r="K121" s="46" t="s">
        <v>3372</v>
      </c>
      <c r="L121" s="84">
        <f t="shared" si="21"/>
        <v>13.05</v>
      </c>
      <c r="M121" s="38">
        <f t="shared" si="22"/>
        <v>60</v>
      </c>
      <c r="N121" s="38">
        <f t="shared" si="23"/>
        <v>0</v>
      </c>
      <c r="O121" s="38">
        <f t="shared" si="24"/>
        <v>0</v>
      </c>
      <c r="P121" s="48">
        <v>12.64</v>
      </c>
      <c r="Q121" s="46">
        <v>30</v>
      </c>
      <c r="R121" s="46" t="s">
        <v>3372</v>
      </c>
      <c r="S121" s="48">
        <v>14.34</v>
      </c>
      <c r="T121" s="46">
        <v>30</v>
      </c>
      <c r="U121" s="46" t="s">
        <v>3372</v>
      </c>
      <c r="V121" s="48">
        <f t="shared" si="36"/>
        <v>13.49</v>
      </c>
      <c r="W121" s="46">
        <f t="shared" si="40"/>
        <v>60</v>
      </c>
      <c r="X121" s="46">
        <f t="shared" si="38"/>
        <v>0</v>
      </c>
      <c r="Y121" s="46">
        <f t="shared" si="39"/>
        <v>0</v>
      </c>
      <c r="Z121" s="46">
        <f t="shared" si="29"/>
        <v>0</v>
      </c>
      <c r="AA121" s="46">
        <f t="shared" si="30"/>
        <v>0</v>
      </c>
      <c r="AB121" s="46">
        <f t="shared" si="31"/>
        <v>0</v>
      </c>
      <c r="AC121" s="48">
        <f t="shared" si="35"/>
        <v>1</v>
      </c>
      <c r="AD121" s="48">
        <f t="shared" si="32"/>
        <v>13.27</v>
      </c>
      <c r="AE121" s="48">
        <f t="shared" si="33"/>
        <v>13.27</v>
      </c>
      <c r="AF121" s="46">
        <f t="shared" si="34"/>
        <v>120</v>
      </c>
      <c r="AG121" s="47"/>
      <c r="AH121" s="128" t="s">
        <v>3451</v>
      </c>
      <c r="AI121" s="128" t="s">
        <v>3453</v>
      </c>
      <c r="AJ121" s="128" t="s">
        <v>3454</v>
      </c>
      <c r="AK121" s="128" t="s">
        <v>3452</v>
      </c>
      <c r="AL121" s="128" t="s">
        <v>3456</v>
      </c>
      <c r="AM121" s="128" t="s">
        <v>3457</v>
      </c>
      <c r="AN121" s="128" t="s">
        <v>3455</v>
      </c>
      <c r="AO121" s="128" t="s">
        <v>3460</v>
      </c>
      <c r="AP121" s="128" t="s">
        <v>3458</v>
      </c>
      <c r="AQ121" s="128" t="s">
        <v>3459</v>
      </c>
    </row>
    <row r="122" spans="1:43" s="16" customFormat="1" ht="27.75">
      <c r="A122" s="43">
        <v>121</v>
      </c>
      <c r="B122" s="37" t="s">
        <v>2506</v>
      </c>
      <c r="C122" s="37" t="s">
        <v>2507</v>
      </c>
      <c r="D122" s="38" t="s">
        <v>2508</v>
      </c>
      <c r="E122" s="38">
        <v>25</v>
      </c>
      <c r="F122" s="48">
        <v>15.7</v>
      </c>
      <c r="G122" s="46">
        <v>30</v>
      </c>
      <c r="H122" s="46" t="s">
        <v>3372</v>
      </c>
      <c r="I122" s="48">
        <v>12.55</v>
      </c>
      <c r="J122" s="46">
        <v>30</v>
      </c>
      <c r="K122" s="46" t="s">
        <v>3372</v>
      </c>
      <c r="L122" s="84">
        <f t="shared" si="21"/>
        <v>14.125</v>
      </c>
      <c r="M122" s="38">
        <f t="shared" si="22"/>
        <v>60</v>
      </c>
      <c r="N122" s="38">
        <f t="shared" si="23"/>
        <v>0</v>
      </c>
      <c r="O122" s="38">
        <f t="shared" si="24"/>
        <v>0</v>
      </c>
      <c r="P122" s="48">
        <v>14.14</v>
      </c>
      <c r="Q122" s="46">
        <v>30</v>
      </c>
      <c r="R122" s="46" t="s">
        <v>3372</v>
      </c>
      <c r="S122" s="48">
        <v>14.66</v>
      </c>
      <c r="T122" s="46">
        <v>30</v>
      </c>
      <c r="U122" s="46" t="s">
        <v>3372</v>
      </c>
      <c r="V122" s="48">
        <f t="shared" si="36"/>
        <v>14.4</v>
      </c>
      <c r="W122" s="46">
        <f t="shared" si="40"/>
        <v>60</v>
      </c>
      <c r="X122" s="46">
        <f t="shared" si="38"/>
        <v>0</v>
      </c>
      <c r="Y122" s="46">
        <f t="shared" si="39"/>
        <v>0</v>
      </c>
      <c r="Z122" s="46">
        <f t="shared" si="29"/>
        <v>0</v>
      </c>
      <c r="AA122" s="46">
        <f t="shared" si="30"/>
        <v>0</v>
      </c>
      <c r="AB122" s="46">
        <f t="shared" si="31"/>
        <v>0</v>
      </c>
      <c r="AC122" s="48">
        <f>IF(AB122=0,0.93,IF(AB122=1,0.92,IF(AB122=2,0.91,IF(AB122=3,0.9,IF(AB122=4,0.89,IF(AB122=5,0.88,IF(AB122=6,0.87)))))))</f>
        <v>0.93</v>
      </c>
      <c r="AD122" s="48">
        <f t="shared" si="32"/>
        <v>14.262499999999999</v>
      </c>
      <c r="AE122" s="48">
        <f t="shared" si="33"/>
        <v>13.264125</v>
      </c>
      <c r="AF122" s="46">
        <f t="shared" si="34"/>
        <v>120</v>
      </c>
      <c r="AG122" s="47"/>
      <c r="AH122" s="128" t="s">
        <v>3452</v>
      </c>
      <c r="AI122" s="128" t="s">
        <v>3451</v>
      </c>
      <c r="AJ122" s="128" t="s">
        <v>3453</v>
      </c>
      <c r="AK122" s="128" t="s">
        <v>3457</v>
      </c>
      <c r="AL122" s="128" t="s">
        <v>3456</v>
      </c>
      <c r="AM122" s="128" t="s">
        <v>3454</v>
      </c>
      <c r="AN122" s="128" t="s">
        <v>3455</v>
      </c>
      <c r="AO122" s="128" t="s">
        <v>3459</v>
      </c>
      <c r="AP122" s="128" t="s">
        <v>3458</v>
      </c>
      <c r="AQ122" s="128" t="s">
        <v>3460</v>
      </c>
    </row>
    <row r="123" spans="1:43" s="16" customFormat="1" ht="27.75">
      <c r="A123" s="43">
        <v>122</v>
      </c>
      <c r="B123" s="37" t="s">
        <v>3489</v>
      </c>
      <c r="C123" s="37" t="s">
        <v>1000</v>
      </c>
      <c r="D123" s="38" t="s">
        <v>2196</v>
      </c>
      <c r="E123" s="38">
        <v>21</v>
      </c>
      <c r="F123" s="48">
        <v>16.3</v>
      </c>
      <c r="G123" s="46">
        <v>30</v>
      </c>
      <c r="H123" s="46" t="s">
        <v>3372</v>
      </c>
      <c r="I123" s="48">
        <v>12.25</v>
      </c>
      <c r="J123" s="46">
        <v>30</v>
      </c>
      <c r="K123" s="46" t="s">
        <v>3372</v>
      </c>
      <c r="L123" s="84">
        <f t="shared" si="21"/>
        <v>14.275</v>
      </c>
      <c r="M123" s="38">
        <f t="shared" si="22"/>
        <v>60</v>
      </c>
      <c r="N123" s="38">
        <f t="shared" si="23"/>
        <v>0</v>
      </c>
      <c r="O123" s="38">
        <f t="shared" si="24"/>
        <v>0</v>
      </c>
      <c r="P123" s="48">
        <v>10.47</v>
      </c>
      <c r="Q123" s="46">
        <v>30</v>
      </c>
      <c r="R123" s="46" t="s">
        <v>3372</v>
      </c>
      <c r="S123" s="48">
        <v>14</v>
      </c>
      <c r="T123" s="46">
        <v>30</v>
      </c>
      <c r="U123" s="46" t="s">
        <v>3372</v>
      </c>
      <c r="V123" s="48">
        <f t="shared" si="36"/>
        <v>12.234999999999999</v>
      </c>
      <c r="W123" s="46">
        <f t="shared" si="40"/>
        <v>60</v>
      </c>
      <c r="X123" s="46">
        <f t="shared" si="38"/>
        <v>0</v>
      </c>
      <c r="Y123" s="46">
        <f t="shared" si="39"/>
        <v>0</v>
      </c>
      <c r="Z123" s="46">
        <f t="shared" si="29"/>
        <v>0</v>
      </c>
      <c r="AA123" s="46">
        <f t="shared" si="30"/>
        <v>0</v>
      </c>
      <c r="AB123" s="46">
        <f t="shared" si="31"/>
        <v>0</v>
      </c>
      <c r="AC123" s="48">
        <f>IF(AB123=0,1,IF(AB123=1,0.99,IF(AB123=2,0.98,IF(AB123=3,0.97,IF(AB123=4,0.96,IF(AB123=5,0.95,IF(AB123=6,0.94)))))))</f>
        <v>1</v>
      </c>
      <c r="AD123" s="48">
        <f t="shared" si="32"/>
        <v>13.254999999999999</v>
      </c>
      <c r="AE123" s="48">
        <f t="shared" si="33"/>
        <v>13.254999999999999</v>
      </c>
      <c r="AF123" s="46">
        <f t="shared" si="34"/>
        <v>120</v>
      </c>
      <c r="AG123" s="47"/>
      <c r="AH123" s="128" t="s">
        <v>3453</v>
      </c>
      <c r="AI123" s="128" t="s">
        <v>3451</v>
      </c>
      <c r="AJ123" s="128" t="s">
        <v>3455</v>
      </c>
      <c r="AK123" s="128" t="s">
        <v>3452</v>
      </c>
      <c r="AL123" s="128" t="s">
        <v>3456</v>
      </c>
      <c r="AM123" s="128" t="s">
        <v>3454</v>
      </c>
      <c r="AN123" s="128" t="s">
        <v>3457</v>
      </c>
      <c r="AO123" s="128" t="s">
        <v>3460</v>
      </c>
      <c r="AP123" s="128" t="s">
        <v>3458</v>
      </c>
      <c r="AQ123" s="128" t="s">
        <v>3459</v>
      </c>
    </row>
    <row r="124" spans="1:43" s="16" customFormat="1" ht="27.75">
      <c r="A124" s="43">
        <v>123</v>
      </c>
      <c r="B124" s="37" t="s">
        <v>828</v>
      </c>
      <c r="C124" s="37" t="s">
        <v>829</v>
      </c>
      <c r="D124" s="38" t="s">
        <v>830</v>
      </c>
      <c r="E124" s="38">
        <v>8</v>
      </c>
      <c r="F124" s="48">
        <v>10.77</v>
      </c>
      <c r="G124" s="46">
        <v>30</v>
      </c>
      <c r="H124" s="46" t="s">
        <v>3372</v>
      </c>
      <c r="I124" s="48">
        <v>12.43</v>
      </c>
      <c r="J124" s="46">
        <v>30</v>
      </c>
      <c r="K124" s="46" t="s">
        <v>3372</v>
      </c>
      <c r="L124" s="84">
        <f t="shared" si="21"/>
        <v>11.6</v>
      </c>
      <c r="M124" s="38">
        <f t="shared" si="22"/>
        <v>60</v>
      </c>
      <c r="N124" s="38">
        <f t="shared" si="23"/>
        <v>0</v>
      </c>
      <c r="O124" s="38">
        <f t="shared" si="24"/>
        <v>0</v>
      </c>
      <c r="P124" s="48">
        <v>13.2</v>
      </c>
      <c r="Q124" s="46">
        <v>30</v>
      </c>
      <c r="R124" s="46" t="s">
        <v>3372</v>
      </c>
      <c r="S124" s="48">
        <v>16.579999999999998</v>
      </c>
      <c r="T124" s="46">
        <v>30</v>
      </c>
      <c r="U124" s="46" t="s">
        <v>3372</v>
      </c>
      <c r="V124" s="48">
        <f t="shared" si="36"/>
        <v>14.889999999999999</v>
      </c>
      <c r="W124" s="46">
        <f t="shared" si="40"/>
        <v>60</v>
      </c>
      <c r="X124" s="46">
        <f t="shared" si="38"/>
        <v>0</v>
      </c>
      <c r="Y124" s="46">
        <f t="shared" si="39"/>
        <v>0</v>
      </c>
      <c r="Z124" s="46">
        <f t="shared" si="29"/>
        <v>0</v>
      </c>
      <c r="AA124" s="46">
        <f t="shared" si="30"/>
        <v>0</v>
      </c>
      <c r="AB124" s="46">
        <f t="shared" si="31"/>
        <v>0</v>
      </c>
      <c r="AC124" s="48">
        <f>IF(AB124=0,1,IF(AB124=1,0.99,IF(AB124=2,0.98,IF(AB124=3,0.97,IF(AB124=4,0.96,IF(AB124=5,0.95,IF(AB124=6,0.94)))))))</f>
        <v>1</v>
      </c>
      <c r="AD124" s="48">
        <f t="shared" si="32"/>
        <v>13.244999999999999</v>
      </c>
      <c r="AE124" s="48">
        <f t="shared" si="33"/>
        <v>13.244999999999999</v>
      </c>
      <c r="AF124" s="46">
        <f t="shared" si="34"/>
        <v>120</v>
      </c>
      <c r="AG124" s="47"/>
      <c r="AH124" s="128" t="s">
        <v>3453</v>
      </c>
      <c r="AI124" s="128" t="s">
        <v>3451</v>
      </c>
      <c r="AJ124" s="128" t="s">
        <v>3456</v>
      </c>
      <c r="AK124" s="128" t="s">
        <v>3454</v>
      </c>
      <c r="AL124" s="128" t="s">
        <v>3455</v>
      </c>
      <c r="AM124" s="128" t="s">
        <v>3452</v>
      </c>
      <c r="AN124" s="128" t="s">
        <v>3460</v>
      </c>
      <c r="AO124" s="128" t="s">
        <v>3457</v>
      </c>
      <c r="AP124" s="128" t="s">
        <v>3459</v>
      </c>
      <c r="AQ124" s="128" t="s">
        <v>3458</v>
      </c>
    </row>
    <row r="125" spans="1:43" s="16" customFormat="1" ht="27.75">
      <c r="A125" s="43">
        <v>124</v>
      </c>
      <c r="B125" s="44" t="s">
        <v>2481</v>
      </c>
      <c r="C125" s="44" t="s">
        <v>2379</v>
      </c>
      <c r="D125" s="45" t="s">
        <v>2482</v>
      </c>
      <c r="E125" s="38">
        <v>25</v>
      </c>
      <c r="F125" s="48">
        <v>13.81</v>
      </c>
      <c r="G125" s="46">
        <v>30</v>
      </c>
      <c r="H125" s="46" t="s">
        <v>3372</v>
      </c>
      <c r="I125" s="48">
        <v>14.67</v>
      </c>
      <c r="J125" s="46">
        <v>30</v>
      </c>
      <c r="K125" s="46" t="s">
        <v>3372</v>
      </c>
      <c r="L125" s="84">
        <f t="shared" si="21"/>
        <v>14.24</v>
      </c>
      <c r="M125" s="38">
        <f t="shared" si="22"/>
        <v>60</v>
      </c>
      <c r="N125" s="38">
        <f t="shared" si="23"/>
        <v>0</v>
      </c>
      <c r="O125" s="38">
        <f t="shared" si="24"/>
        <v>0</v>
      </c>
      <c r="P125" s="48">
        <v>12.99</v>
      </c>
      <c r="Q125" s="46">
        <v>30</v>
      </c>
      <c r="R125" s="46" t="s">
        <v>3372</v>
      </c>
      <c r="S125" s="48">
        <v>15.43</v>
      </c>
      <c r="T125" s="46">
        <v>30</v>
      </c>
      <c r="U125" s="46" t="s">
        <v>3372</v>
      </c>
      <c r="V125" s="48">
        <f t="shared" si="36"/>
        <v>14.21</v>
      </c>
      <c r="W125" s="46">
        <f t="shared" si="40"/>
        <v>60</v>
      </c>
      <c r="X125" s="46">
        <f t="shared" si="38"/>
        <v>0</v>
      </c>
      <c r="Y125" s="46">
        <f t="shared" si="39"/>
        <v>0</v>
      </c>
      <c r="Z125" s="46">
        <f t="shared" si="29"/>
        <v>0</v>
      </c>
      <c r="AA125" s="46">
        <f t="shared" si="30"/>
        <v>0</v>
      </c>
      <c r="AB125" s="46">
        <f t="shared" si="31"/>
        <v>0</v>
      </c>
      <c r="AC125" s="48">
        <f>IF(AB125=0,0.93,IF(AB125=1,0.92,IF(AB125=2,0.91,IF(AB125=3,0.9,IF(AB125=4,0.89,IF(AB125=5,0.88,IF(AB125=6,0.87)))))))</f>
        <v>0.93</v>
      </c>
      <c r="AD125" s="48">
        <f t="shared" si="32"/>
        <v>14.225000000000001</v>
      </c>
      <c r="AE125" s="48">
        <f t="shared" si="33"/>
        <v>13.229250000000002</v>
      </c>
      <c r="AF125" s="46">
        <f t="shared" si="34"/>
        <v>120</v>
      </c>
      <c r="AG125" s="47"/>
      <c r="AH125" s="128" t="s">
        <v>3451</v>
      </c>
      <c r="AI125" s="128" t="s">
        <v>3453</v>
      </c>
      <c r="AJ125" s="128" t="s">
        <v>3456</v>
      </c>
      <c r="AK125" s="128" t="s">
        <v>3457</v>
      </c>
      <c r="AL125" s="128" t="s">
        <v>3452</v>
      </c>
      <c r="AM125" s="128" t="s">
        <v>3454</v>
      </c>
      <c r="AN125" s="128" t="s">
        <v>3455</v>
      </c>
      <c r="AO125" s="128" t="s">
        <v>3460</v>
      </c>
      <c r="AP125" s="128" t="s">
        <v>3459</v>
      </c>
      <c r="AQ125" s="128" t="s">
        <v>3458</v>
      </c>
    </row>
    <row r="126" spans="1:43" s="16" customFormat="1" ht="27.75">
      <c r="A126" s="43">
        <v>125</v>
      </c>
      <c r="B126" s="37" t="s">
        <v>858</v>
      </c>
      <c r="C126" s="37" t="s">
        <v>859</v>
      </c>
      <c r="D126" s="38" t="s">
        <v>860</v>
      </c>
      <c r="E126" s="38">
        <v>8</v>
      </c>
      <c r="F126" s="48">
        <v>13.61</v>
      </c>
      <c r="G126" s="46">
        <v>30</v>
      </c>
      <c r="H126" s="46" t="s">
        <v>3372</v>
      </c>
      <c r="I126" s="48">
        <v>12.81</v>
      </c>
      <c r="J126" s="46">
        <v>30</v>
      </c>
      <c r="K126" s="46" t="s">
        <v>3372</v>
      </c>
      <c r="L126" s="84">
        <f t="shared" si="21"/>
        <v>13.21</v>
      </c>
      <c r="M126" s="38">
        <f t="shared" si="22"/>
        <v>60</v>
      </c>
      <c r="N126" s="38">
        <f t="shared" si="23"/>
        <v>0</v>
      </c>
      <c r="O126" s="38">
        <f t="shared" si="24"/>
        <v>0</v>
      </c>
      <c r="P126" s="48">
        <v>11.47</v>
      </c>
      <c r="Q126" s="46">
        <v>30</v>
      </c>
      <c r="R126" s="46" t="s">
        <v>3372</v>
      </c>
      <c r="S126" s="48">
        <v>14.95</v>
      </c>
      <c r="T126" s="46">
        <v>30</v>
      </c>
      <c r="U126" s="46" t="s">
        <v>3372</v>
      </c>
      <c r="V126" s="48">
        <f t="shared" si="36"/>
        <v>13.21</v>
      </c>
      <c r="W126" s="46">
        <f t="shared" si="40"/>
        <v>60</v>
      </c>
      <c r="X126" s="46">
        <f t="shared" si="38"/>
        <v>0</v>
      </c>
      <c r="Y126" s="46">
        <f t="shared" si="39"/>
        <v>0</v>
      </c>
      <c r="Z126" s="46">
        <f t="shared" si="29"/>
        <v>0</v>
      </c>
      <c r="AA126" s="46">
        <f t="shared" si="30"/>
        <v>0</v>
      </c>
      <c r="AB126" s="46">
        <f t="shared" si="31"/>
        <v>0</v>
      </c>
      <c r="AC126" s="48">
        <f>IF(AB126=0,1,IF(AB126=1,0.99,IF(AB126=2,0.98,IF(AB126=3,0.97,IF(AB126=4,0.96,IF(AB126=5,0.95,IF(AB126=6,0.94)))))))</f>
        <v>1</v>
      </c>
      <c r="AD126" s="48">
        <f t="shared" si="32"/>
        <v>13.21</v>
      </c>
      <c r="AE126" s="48">
        <f t="shared" si="33"/>
        <v>13.21</v>
      </c>
      <c r="AF126" s="46">
        <f t="shared" si="34"/>
        <v>120</v>
      </c>
      <c r="AG126" s="47"/>
      <c r="AH126" s="128" t="s">
        <v>3451</v>
      </c>
      <c r="AI126" s="128" t="s">
        <v>3456</v>
      </c>
      <c r="AJ126" s="128" t="s">
        <v>3457</v>
      </c>
      <c r="AK126" s="128" t="s">
        <v>3453</v>
      </c>
      <c r="AL126" s="128" t="s">
        <v>3454</v>
      </c>
      <c r="AM126" s="128" t="s">
        <v>3452</v>
      </c>
      <c r="AN126" s="128" t="s">
        <v>3455</v>
      </c>
      <c r="AO126" s="128" t="s">
        <v>3460</v>
      </c>
      <c r="AP126" s="128" t="s">
        <v>3459</v>
      </c>
      <c r="AQ126" s="128" t="s">
        <v>3458</v>
      </c>
    </row>
    <row r="127" spans="1:43" s="16" customFormat="1" ht="27.75">
      <c r="A127" s="43">
        <v>126</v>
      </c>
      <c r="B127" s="37" t="s">
        <v>1075</v>
      </c>
      <c r="C127" s="37" t="s">
        <v>1076</v>
      </c>
      <c r="D127" s="38" t="s">
        <v>1077</v>
      </c>
      <c r="E127" s="38">
        <v>10</v>
      </c>
      <c r="F127" s="48">
        <v>14.59</v>
      </c>
      <c r="G127" s="46">
        <v>30</v>
      </c>
      <c r="H127" s="46" t="s">
        <v>3372</v>
      </c>
      <c r="I127" s="48">
        <v>14.99</v>
      </c>
      <c r="J127" s="46">
        <v>30</v>
      </c>
      <c r="K127" s="46" t="s">
        <v>3372</v>
      </c>
      <c r="L127" s="84">
        <f t="shared" si="21"/>
        <v>14.79</v>
      </c>
      <c r="M127" s="38">
        <f t="shared" si="22"/>
        <v>60</v>
      </c>
      <c r="N127" s="38">
        <f t="shared" si="23"/>
        <v>0</v>
      </c>
      <c r="O127" s="38">
        <f t="shared" si="24"/>
        <v>0</v>
      </c>
      <c r="P127" s="48">
        <v>13.78</v>
      </c>
      <c r="Q127" s="46">
        <v>30</v>
      </c>
      <c r="R127" s="46" t="s">
        <v>3372</v>
      </c>
      <c r="S127" s="48">
        <v>13.37</v>
      </c>
      <c r="T127" s="46">
        <v>30</v>
      </c>
      <c r="U127" s="46" t="s">
        <v>3372</v>
      </c>
      <c r="V127" s="48">
        <f t="shared" si="36"/>
        <v>13.574999999999999</v>
      </c>
      <c r="W127" s="46">
        <f t="shared" si="40"/>
        <v>60</v>
      </c>
      <c r="X127" s="46">
        <f t="shared" si="38"/>
        <v>0</v>
      </c>
      <c r="Y127" s="46">
        <f t="shared" si="39"/>
        <v>0</v>
      </c>
      <c r="Z127" s="46">
        <f t="shared" si="29"/>
        <v>0</v>
      </c>
      <c r="AA127" s="46">
        <f t="shared" si="30"/>
        <v>0</v>
      </c>
      <c r="AB127" s="46">
        <f t="shared" si="31"/>
        <v>0</v>
      </c>
      <c r="AC127" s="48">
        <f>IF(AB127=0,0.93,IF(AB127=1,0.92,IF(AB127=2,0.91,IF(AB127=3,0.9,IF(AB127=4,0.89,IF(AB127=5,0.88,IF(AB127=6,0.87)))))))</f>
        <v>0.93</v>
      </c>
      <c r="AD127" s="48">
        <f t="shared" si="32"/>
        <v>14.182499999999999</v>
      </c>
      <c r="AE127" s="48">
        <f t="shared" si="33"/>
        <v>13.189724999999999</v>
      </c>
      <c r="AF127" s="46">
        <f t="shared" si="34"/>
        <v>120</v>
      </c>
      <c r="AG127" s="47"/>
      <c r="AH127" s="128" t="s">
        <v>3454</v>
      </c>
      <c r="AI127" s="128" t="s">
        <v>3453</v>
      </c>
      <c r="AJ127" s="128" t="s">
        <v>3456</v>
      </c>
      <c r="AK127" s="128" t="s">
        <v>3451</v>
      </c>
      <c r="AL127" s="128" t="s">
        <v>3452</v>
      </c>
      <c r="AM127" s="128" t="s">
        <v>3455</v>
      </c>
      <c r="AN127" s="128" t="s">
        <v>3460</v>
      </c>
      <c r="AO127" s="128" t="s">
        <v>3457</v>
      </c>
      <c r="AP127" s="128" t="s">
        <v>3459</v>
      </c>
      <c r="AQ127" s="128" t="s">
        <v>3458</v>
      </c>
    </row>
    <row r="128" spans="1:43" s="16" customFormat="1" ht="27.75">
      <c r="A128" s="43">
        <v>127</v>
      </c>
      <c r="B128" s="37" t="s">
        <v>2397</v>
      </c>
      <c r="C128" s="37" t="s">
        <v>189</v>
      </c>
      <c r="D128" s="38" t="s">
        <v>2398</v>
      </c>
      <c r="E128" s="38">
        <v>24</v>
      </c>
      <c r="F128" s="48">
        <v>13.21</v>
      </c>
      <c r="G128" s="46">
        <v>30</v>
      </c>
      <c r="H128" s="46" t="s">
        <v>3372</v>
      </c>
      <c r="I128" s="48">
        <v>13.44</v>
      </c>
      <c r="J128" s="46">
        <v>30</v>
      </c>
      <c r="K128" s="46" t="s">
        <v>3372</v>
      </c>
      <c r="L128" s="84">
        <f t="shared" si="21"/>
        <v>13.324999999999999</v>
      </c>
      <c r="M128" s="38">
        <f t="shared" si="22"/>
        <v>60</v>
      </c>
      <c r="N128" s="38">
        <f t="shared" si="23"/>
        <v>0</v>
      </c>
      <c r="O128" s="38">
        <f t="shared" si="24"/>
        <v>0</v>
      </c>
      <c r="P128" s="48">
        <v>12.08</v>
      </c>
      <c r="Q128" s="46">
        <v>30</v>
      </c>
      <c r="R128" s="46" t="s">
        <v>3372</v>
      </c>
      <c r="S128" s="48">
        <v>13.75</v>
      </c>
      <c r="T128" s="46">
        <v>30</v>
      </c>
      <c r="U128" s="46" t="s">
        <v>3372</v>
      </c>
      <c r="V128" s="48">
        <f t="shared" si="36"/>
        <v>12.914999999999999</v>
      </c>
      <c r="W128" s="46">
        <f t="shared" si="40"/>
        <v>60</v>
      </c>
      <c r="X128" s="46">
        <f t="shared" si="38"/>
        <v>0</v>
      </c>
      <c r="Y128" s="46">
        <f t="shared" si="39"/>
        <v>0</v>
      </c>
      <c r="Z128" s="46">
        <f t="shared" si="29"/>
        <v>0</v>
      </c>
      <c r="AA128" s="46">
        <f t="shared" si="30"/>
        <v>0</v>
      </c>
      <c r="AB128" s="46">
        <f t="shared" si="31"/>
        <v>0</v>
      </c>
      <c r="AC128" s="48">
        <f t="shared" ref="AC128:AC138" si="41">IF(AB128=0,1,IF(AB128=1,0.99,IF(AB128=2,0.98,IF(AB128=3,0.97,IF(AB128=4,0.96,IF(AB128=5,0.95,IF(AB128=6,0.94)))))))</f>
        <v>1</v>
      </c>
      <c r="AD128" s="48">
        <f t="shared" si="32"/>
        <v>13.12</v>
      </c>
      <c r="AE128" s="48">
        <f t="shared" si="33"/>
        <v>13.12</v>
      </c>
      <c r="AF128" s="46">
        <f t="shared" si="34"/>
        <v>120</v>
      </c>
      <c r="AG128" s="47"/>
      <c r="AH128" s="128" t="s">
        <v>3453</v>
      </c>
      <c r="AI128" s="128" t="s">
        <v>3451</v>
      </c>
      <c r="AJ128" s="128" t="s">
        <v>3455</v>
      </c>
      <c r="AK128" s="128" t="s">
        <v>3454</v>
      </c>
      <c r="AL128" s="128" t="s">
        <v>3452</v>
      </c>
      <c r="AM128" s="128" t="s">
        <v>3457</v>
      </c>
      <c r="AN128" s="128" t="s">
        <v>3456</v>
      </c>
      <c r="AO128" s="128" t="s">
        <v>3460</v>
      </c>
      <c r="AP128" s="128" t="s">
        <v>3458</v>
      </c>
      <c r="AQ128" s="128" t="s">
        <v>3459</v>
      </c>
    </row>
    <row r="129" spans="1:43" s="16" customFormat="1" ht="27.75">
      <c r="A129" s="43">
        <v>128</v>
      </c>
      <c r="B129" s="37" t="s">
        <v>323</v>
      </c>
      <c r="C129" s="37" t="s">
        <v>324</v>
      </c>
      <c r="D129" s="38" t="s">
        <v>325</v>
      </c>
      <c r="E129" s="38">
        <v>3</v>
      </c>
      <c r="F129" s="48">
        <v>11.81</v>
      </c>
      <c r="G129" s="46">
        <v>30</v>
      </c>
      <c r="H129" s="46" t="s">
        <v>3372</v>
      </c>
      <c r="I129" s="48">
        <v>11.97</v>
      </c>
      <c r="J129" s="46">
        <v>30</v>
      </c>
      <c r="K129" s="46" t="s">
        <v>3372</v>
      </c>
      <c r="L129" s="84">
        <f t="shared" si="21"/>
        <v>11.89</v>
      </c>
      <c r="M129" s="38">
        <f t="shared" si="22"/>
        <v>60</v>
      </c>
      <c r="N129" s="38">
        <f t="shared" si="23"/>
        <v>0</v>
      </c>
      <c r="O129" s="38">
        <f t="shared" si="24"/>
        <v>0</v>
      </c>
      <c r="P129" s="48">
        <v>13.29</v>
      </c>
      <c r="Q129" s="46">
        <v>30</v>
      </c>
      <c r="R129" s="46" t="s">
        <v>3372</v>
      </c>
      <c r="S129" s="48">
        <v>15.4</v>
      </c>
      <c r="T129" s="46">
        <v>30</v>
      </c>
      <c r="U129" s="46" t="s">
        <v>3372</v>
      </c>
      <c r="V129" s="48">
        <f t="shared" si="36"/>
        <v>14.344999999999999</v>
      </c>
      <c r="W129" s="46">
        <f t="shared" si="40"/>
        <v>60</v>
      </c>
      <c r="X129" s="46">
        <f t="shared" si="38"/>
        <v>0</v>
      </c>
      <c r="Y129" s="46">
        <f t="shared" si="39"/>
        <v>0</v>
      </c>
      <c r="Z129" s="46">
        <f t="shared" si="29"/>
        <v>0</v>
      </c>
      <c r="AA129" s="46">
        <f t="shared" si="30"/>
        <v>0</v>
      </c>
      <c r="AB129" s="46">
        <f t="shared" si="31"/>
        <v>0</v>
      </c>
      <c r="AC129" s="48">
        <f t="shared" si="41"/>
        <v>1</v>
      </c>
      <c r="AD129" s="48">
        <f t="shared" si="32"/>
        <v>13.1175</v>
      </c>
      <c r="AE129" s="48">
        <f t="shared" si="33"/>
        <v>13.1175</v>
      </c>
      <c r="AF129" s="46">
        <f t="shared" si="34"/>
        <v>120</v>
      </c>
      <c r="AG129" s="47"/>
      <c r="AH129" s="128" t="s">
        <v>3453</v>
      </c>
      <c r="AI129" s="128" t="s">
        <v>3451</v>
      </c>
      <c r="AJ129" s="128" t="s">
        <v>3455</v>
      </c>
      <c r="AK129" s="128" t="s">
        <v>3452</v>
      </c>
      <c r="AL129" s="128" t="s">
        <v>3456</v>
      </c>
      <c r="AM129" s="128" t="s">
        <v>3457</v>
      </c>
      <c r="AN129" s="128" t="s">
        <v>3454</v>
      </c>
      <c r="AO129" s="128" t="s">
        <v>3460</v>
      </c>
      <c r="AP129" s="128" t="s">
        <v>3459</v>
      </c>
      <c r="AQ129" s="128" t="s">
        <v>3458</v>
      </c>
    </row>
    <row r="130" spans="1:43" s="16" customFormat="1" ht="27.75">
      <c r="A130" s="43">
        <v>129</v>
      </c>
      <c r="B130" s="37" t="s">
        <v>1168</v>
      </c>
      <c r="C130" s="37" t="s">
        <v>1169</v>
      </c>
      <c r="D130" s="38" t="s">
        <v>1159</v>
      </c>
      <c r="E130" s="38">
        <v>11</v>
      </c>
      <c r="F130" s="48">
        <v>11.38</v>
      </c>
      <c r="G130" s="46">
        <v>30</v>
      </c>
      <c r="H130" s="46" t="s">
        <v>3372</v>
      </c>
      <c r="I130" s="48">
        <v>12.61</v>
      </c>
      <c r="J130" s="46">
        <v>30</v>
      </c>
      <c r="K130" s="46" t="s">
        <v>3372</v>
      </c>
      <c r="L130" s="84">
        <f t="shared" ref="L130:L193" si="42">(F130+I130)/2</f>
        <v>11.995000000000001</v>
      </c>
      <c r="M130" s="38">
        <f t="shared" ref="M130:M193" si="43">IF(L130&gt;=10,60,G130+J130)</f>
        <v>60</v>
      </c>
      <c r="N130" s="38">
        <f t="shared" ref="N130:N193" si="44">IF(H130="ACC",0,1)+IF(K130="ACC",0,1)</f>
        <v>0</v>
      </c>
      <c r="O130" s="38">
        <f t="shared" ref="O130:O193" si="45">IF(F130&lt;10,1,(IF(I130&lt;10,1,0)))</f>
        <v>0</v>
      </c>
      <c r="P130" s="48">
        <v>12.57</v>
      </c>
      <c r="Q130" s="46">
        <v>30</v>
      </c>
      <c r="R130" s="46" t="s">
        <v>3372</v>
      </c>
      <c r="S130" s="48">
        <v>15.87</v>
      </c>
      <c r="T130" s="46">
        <v>30</v>
      </c>
      <c r="U130" s="46" t="s">
        <v>3372</v>
      </c>
      <c r="V130" s="48">
        <f t="shared" ref="V130:V140" si="46">(P130+S130)/2</f>
        <v>14.219999999999999</v>
      </c>
      <c r="W130" s="46">
        <f t="shared" si="40"/>
        <v>60</v>
      </c>
      <c r="X130" s="46">
        <f t="shared" ref="X130:X140" si="47">IF(R130="ACC",0,1)+IF(U130="ACC",0,1)</f>
        <v>0</v>
      </c>
      <c r="Y130" s="46">
        <f t="shared" ref="Y130:Y140" si="48">IF(P130&lt;10,1,(IF(S130&lt;10,1,0)))</f>
        <v>0</v>
      </c>
      <c r="Z130" s="46">
        <f t="shared" ref="Z130:Z193" si="49">N130+X130</f>
        <v>0</v>
      </c>
      <c r="AA130" s="46">
        <f t="shared" ref="AA130:AA193" si="50">O130+Y130</f>
        <v>0</v>
      </c>
      <c r="AB130" s="46">
        <f t="shared" ref="AB130:AB193" si="51">Z130+AA130</f>
        <v>0</v>
      </c>
      <c r="AC130" s="48">
        <f t="shared" si="41"/>
        <v>1</v>
      </c>
      <c r="AD130" s="48">
        <f t="shared" ref="AD130:AD193" si="52">AVERAGE(L130,V130)</f>
        <v>13.1075</v>
      </c>
      <c r="AE130" s="48">
        <f t="shared" ref="AE130:AE193" si="53">AC130*AD130</f>
        <v>13.1075</v>
      </c>
      <c r="AF130" s="46">
        <f t="shared" ref="AF130:AF193" si="54">M130+W130</f>
        <v>120</v>
      </c>
      <c r="AG130" s="47"/>
      <c r="AH130" s="128" t="s">
        <v>3451</v>
      </c>
      <c r="AI130" s="128" t="s">
        <v>3453</v>
      </c>
      <c r="AJ130" s="128" t="s">
        <v>3456</v>
      </c>
      <c r="AK130" s="128" t="s">
        <v>3457</v>
      </c>
      <c r="AL130" s="128" t="s">
        <v>3452</v>
      </c>
      <c r="AM130" s="128" t="s">
        <v>3454</v>
      </c>
      <c r="AN130" s="128" t="s">
        <v>3455</v>
      </c>
      <c r="AO130" s="128" t="s">
        <v>3460</v>
      </c>
      <c r="AP130" s="128" t="s">
        <v>3459</v>
      </c>
      <c r="AQ130" s="128" t="s">
        <v>3458</v>
      </c>
    </row>
    <row r="131" spans="1:43" s="16" customFormat="1" ht="27.75">
      <c r="A131" s="43">
        <v>130</v>
      </c>
      <c r="B131" s="44" t="s">
        <v>1398</v>
      </c>
      <c r="C131" s="44" t="s">
        <v>1167</v>
      </c>
      <c r="D131" s="45" t="s">
        <v>1399</v>
      </c>
      <c r="E131" s="38">
        <v>13</v>
      </c>
      <c r="F131" s="48">
        <v>13.56</v>
      </c>
      <c r="G131" s="46">
        <v>30</v>
      </c>
      <c r="H131" s="46" t="s">
        <v>3372</v>
      </c>
      <c r="I131" s="48">
        <v>13.46</v>
      </c>
      <c r="J131" s="46">
        <v>30</v>
      </c>
      <c r="K131" s="46" t="s">
        <v>3372</v>
      </c>
      <c r="L131" s="84">
        <f t="shared" si="42"/>
        <v>13.510000000000002</v>
      </c>
      <c r="M131" s="38">
        <f t="shared" si="43"/>
        <v>60</v>
      </c>
      <c r="N131" s="38">
        <f t="shared" si="44"/>
        <v>0</v>
      </c>
      <c r="O131" s="38">
        <f t="shared" si="45"/>
        <v>0</v>
      </c>
      <c r="P131" s="48">
        <v>12.24</v>
      </c>
      <c r="Q131" s="46">
        <v>30</v>
      </c>
      <c r="R131" s="46" t="s">
        <v>3372</v>
      </c>
      <c r="S131" s="48">
        <v>13.16</v>
      </c>
      <c r="T131" s="46">
        <v>30</v>
      </c>
      <c r="U131" s="46" t="s">
        <v>3372</v>
      </c>
      <c r="V131" s="48">
        <f t="shared" si="46"/>
        <v>12.7</v>
      </c>
      <c r="W131" s="46">
        <f t="shared" si="40"/>
        <v>60</v>
      </c>
      <c r="X131" s="46">
        <f t="shared" si="47"/>
        <v>0</v>
      </c>
      <c r="Y131" s="46">
        <f t="shared" si="48"/>
        <v>0</v>
      </c>
      <c r="Z131" s="46">
        <f t="shared" si="49"/>
        <v>0</v>
      </c>
      <c r="AA131" s="46">
        <f t="shared" si="50"/>
        <v>0</v>
      </c>
      <c r="AB131" s="46">
        <f t="shared" si="51"/>
        <v>0</v>
      </c>
      <c r="AC131" s="48">
        <f t="shared" si="41"/>
        <v>1</v>
      </c>
      <c r="AD131" s="48">
        <f t="shared" si="52"/>
        <v>13.105</v>
      </c>
      <c r="AE131" s="48">
        <f t="shared" si="53"/>
        <v>13.105</v>
      </c>
      <c r="AF131" s="46">
        <f t="shared" si="54"/>
        <v>120</v>
      </c>
      <c r="AG131" s="47"/>
      <c r="AH131" s="128" t="s">
        <v>3453</v>
      </c>
      <c r="AI131" s="128" t="s">
        <v>3456</v>
      </c>
      <c r="AJ131" s="128" t="s">
        <v>3451</v>
      </c>
      <c r="AK131" s="128" t="s">
        <v>3457</v>
      </c>
      <c r="AL131" s="128" t="s">
        <v>3455</v>
      </c>
      <c r="AM131" s="128" t="s">
        <v>3454</v>
      </c>
      <c r="AN131" s="128" t="s">
        <v>3452</v>
      </c>
      <c r="AO131" s="128" t="s">
        <v>3460</v>
      </c>
      <c r="AP131" s="128" t="s">
        <v>3458</v>
      </c>
      <c r="AQ131" s="128" t="s">
        <v>3459</v>
      </c>
    </row>
    <row r="132" spans="1:43" s="16" customFormat="1" ht="27.75">
      <c r="A132" s="43">
        <v>131</v>
      </c>
      <c r="B132" s="37" t="s">
        <v>1546</v>
      </c>
      <c r="C132" s="37" t="s">
        <v>1547</v>
      </c>
      <c r="D132" s="38" t="s">
        <v>1548</v>
      </c>
      <c r="E132" s="38">
        <v>15</v>
      </c>
      <c r="F132" s="48">
        <v>13.04</v>
      </c>
      <c r="G132" s="46">
        <v>30</v>
      </c>
      <c r="H132" s="46" t="s">
        <v>3372</v>
      </c>
      <c r="I132" s="48">
        <v>13.23</v>
      </c>
      <c r="J132" s="46">
        <v>30</v>
      </c>
      <c r="K132" s="46" t="s">
        <v>3372</v>
      </c>
      <c r="L132" s="84">
        <f t="shared" si="42"/>
        <v>13.135</v>
      </c>
      <c r="M132" s="38">
        <f t="shared" si="43"/>
        <v>60</v>
      </c>
      <c r="N132" s="38">
        <f t="shared" si="44"/>
        <v>0</v>
      </c>
      <c r="O132" s="38">
        <f t="shared" si="45"/>
        <v>0</v>
      </c>
      <c r="P132" s="48">
        <v>12.49</v>
      </c>
      <c r="Q132" s="46">
        <v>30</v>
      </c>
      <c r="R132" s="46" t="s">
        <v>3373</v>
      </c>
      <c r="S132" s="48">
        <v>14.09</v>
      </c>
      <c r="T132" s="46">
        <v>30</v>
      </c>
      <c r="U132" s="46" t="s">
        <v>3372</v>
      </c>
      <c r="V132" s="48">
        <f t="shared" si="46"/>
        <v>13.29</v>
      </c>
      <c r="W132" s="46">
        <f t="shared" si="40"/>
        <v>60</v>
      </c>
      <c r="X132" s="46">
        <f t="shared" si="47"/>
        <v>1</v>
      </c>
      <c r="Y132" s="46">
        <f t="shared" si="48"/>
        <v>0</v>
      </c>
      <c r="Z132" s="46">
        <f t="shared" si="49"/>
        <v>1</v>
      </c>
      <c r="AA132" s="46">
        <f t="shared" si="50"/>
        <v>0</v>
      </c>
      <c r="AB132" s="46">
        <f t="shared" si="51"/>
        <v>1</v>
      </c>
      <c r="AC132" s="48">
        <f t="shared" si="41"/>
        <v>0.99</v>
      </c>
      <c r="AD132" s="48">
        <f t="shared" si="52"/>
        <v>13.212499999999999</v>
      </c>
      <c r="AE132" s="48">
        <f t="shared" si="53"/>
        <v>13.080374999999998</v>
      </c>
      <c r="AF132" s="46">
        <f t="shared" si="54"/>
        <v>120</v>
      </c>
      <c r="AG132" s="47"/>
      <c r="AH132" s="128" t="s">
        <v>3453</v>
      </c>
      <c r="AI132" s="128" t="s">
        <v>3456</v>
      </c>
      <c r="AJ132" s="128" t="s">
        <v>3454</v>
      </c>
      <c r="AK132" s="128" t="s">
        <v>3451</v>
      </c>
      <c r="AL132" s="128" t="s">
        <v>3452</v>
      </c>
      <c r="AM132" s="128" t="s">
        <v>3457</v>
      </c>
      <c r="AN132" s="128" t="s">
        <v>3455</v>
      </c>
      <c r="AO132" s="128" t="s">
        <v>3460</v>
      </c>
      <c r="AP132" s="128" t="s">
        <v>3458</v>
      </c>
      <c r="AQ132" s="128" t="s">
        <v>3459</v>
      </c>
    </row>
    <row r="133" spans="1:43" s="16" customFormat="1" ht="27.75">
      <c r="A133" s="43">
        <v>132</v>
      </c>
      <c r="B133" s="37" t="s">
        <v>353</v>
      </c>
      <c r="C133" s="37" t="s">
        <v>354</v>
      </c>
      <c r="D133" s="38" t="s">
        <v>355</v>
      </c>
      <c r="E133" s="38">
        <v>3</v>
      </c>
      <c r="F133" s="48">
        <v>11.32</v>
      </c>
      <c r="G133" s="46">
        <v>30</v>
      </c>
      <c r="H133" s="46" t="s">
        <v>3372</v>
      </c>
      <c r="I133" s="48">
        <v>11.51</v>
      </c>
      <c r="J133" s="46">
        <v>30</v>
      </c>
      <c r="K133" s="46" t="s">
        <v>3372</v>
      </c>
      <c r="L133" s="84">
        <f t="shared" si="42"/>
        <v>11.414999999999999</v>
      </c>
      <c r="M133" s="38">
        <f t="shared" si="43"/>
        <v>60</v>
      </c>
      <c r="N133" s="38">
        <f t="shared" si="44"/>
        <v>0</v>
      </c>
      <c r="O133" s="38">
        <f t="shared" si="45"/>
        <v>0</v>
      </c>
      <c r="P133" s="48">
        <v>13.6</v>
      </c>
      <c r="Q133" s="46">
        <v>30</v>
      </c>
      <c r="R133" s="46" t="s">
        <v>3372</v>
      </c>
      <c r="S133" s="48">
        <v>15.89</v>
      </c>
      <c r="T133" s="46">
        <v>30</v>
      </c>
      <c r="U133" s="46" t="s">
        <v>3372</v>
      </c>
      <c r="V133" s="48">
        <f t="shared" si="46"/>
        <v>14.745000000000001</v>
      </c>
      <c r="W133" s="46">
        <f t="shared" si="40"/>
        <v>60</v>
      </c>
      <c r="X133" s="46">
        <f t="shared" si="47"/>
        <v>0</v>
      </c>
      <c r="Y133" s="46">
        <f t="shared" si="48"/>
        <v>0</v>
      </c>
      <c r="Z133" s="46">
        <f t="shared" si="49"/>
        <v>0</v>
      </c>
      <c r="AA133" s="46">
        <f t="shared" si="50"/>
        <v>0</v>
      </c>
      <c r="AB133" s="46">
        <f t="shared" si="51"/>
        <v>0</v>
      </c>
      <c r="AC133" s="48">
        <f t="shared" si="41"/>
        <v>1</v>
      </c>
      <c r="AD133" s="48">
        <f t="shared" si="52"/>
        <v>13.08</v>
      </c>
      <c r="AE133" s="48">
        <f t="shared" si="53"/>
        <v>13.08</v>
      </c>
      <c r="AF133" s="46">
        <f t="shared" si="54"/>
        <v>120</v>
      </c>
      <c r="AG133" s="47"/>
      <c r="AH133" s="128" t="s">
        <v>3453</v>
      </c>
      <c r="AI133" s="128" t="s">
        <v>3451</v>
      </c>
      <c r="AJ133" s="128" t="s">
        <v>3455</v>
      </c>
      <c r="AK133" s="128" t="s">
        <v>3456</v>
      </c>
      <c r="AL133" s="128" t="s">
        <v>3454</v>
      </c>
      <c r="AM133" s="128" t="s">
        <v>3452</v>
      </c>
      <c r="AN133" s="128" t="s">
        <v>3457</v>
      </c>
      <c r="AO133" s="128" t="s">
        <v>3460</v>
      </c>
      <c r="AP133" s="128" t="s">
        <v>3458</v>
      </c>
      <c r="AQ133" s="128" t="s">
        <v>3459</v>
      </c>
    </row>
    <row r="134" spans="1:43" s="16" customFormat="1" ht="27.75">
      <c r="A134" s="43">
        <v>133</v>
      </c>
      <c r="B134" s="37" t="s">
        <v>314</v>
      </c>
      <c r="C134" s="37" t="s">
        <v>315</v>
      </c>
      <c r="D134" s="38" t="s">
        <v>316</v>
      </c>
      <c r="E134" s="38">
        <v>3</v>
      </c>
      <c r="F134" s="48">
        <v>11.93</v>
      </c>
      <c r="G134" s="46">
        <v>30</v>
      </c>
      <c r="H134" s="46" t="s">
        <v>3372</v>
      </c>
      <c r="I134" s="48">
        <v>12.23</v>
      </c>
      <c r="J134" s="46">
        <v>30</v>
      </c>
      <c r="K134" s="46" t="s">
        <v>3372</v>
      </c>
      <c r="L134" s="84">
        <f t="shared" si="42"/>
        <v>12.08</v>
      </c>
      <c r="M134" s="38">
        <f t="shared" si="43"/>
        <v>60</v>
      </c>
      <c r="N134" s="38">
        <f t="shared" si="44"/>
        <v>0</v>
      </c>
      <c r="O134" s="38">
        <f t="shared" si="45"/>
        <v>0</v>
      </c>
      <c r="P134" s="48">
        <v>12.95</v>
      </c>
      <c r="Q134" s="46">
        <v>30</v>
      </c>
      <c r="R134" s="46" t="s">
        <v>3372</v>
      </c>
      <c r="S134" s="48">
        <v>15.17</v>
      </c>
      <c r="T134" s="46">
        <v>30</v>
      </c>
      <c r="U134" s="46" t="s">
        <v>3372</v>
      </c>
      <c r="V134" s="48">
        <f t="shared" si="46"/>
        <v>14.059999999999999</v>
      </c>
      <c r="W134" s="46">
        <f t="shared" si="40"/>
        <v>60</v>
      </c>
      <c r="X134" s="46">
        <f t="shared" si="47"/>
        <v>0</v>
      </c>
      <c r="Y134" s="46">
        <f t="shared" si="48"/>
        <v>0</v>
      </c>
      <c r="Z134" s="46">
        <f t="shared" si="49"/>
        <v>0</v>
      </c>
      <c r="AA134" s="46">
        <f t="shared" si="50"/>
        <v>0</v>
      </c>
      <c r="AB134" s="46">
        <f t="shared" si="51"/>
        <v>0</v>
      </c>
      <c r="AC134" s="48">
        <f t="shared" si="41"/>
        <v>1</v>
      </c>
      <c r="AD134" s="48">
        <f t="shared" si="52"/>
        <v>13.07</v>
      </c>
      <c r="AE134" s="48">
        <f t="shared" si="53"/>
        <v>13.07</v>
      </c>
      <c r="AF134" s="46">
        <f t="shared" si="54"/>
        <v>120</v>
      </c>
      <c r="AG134" s="47"/>
      <c r="AH134" s="128" t="s">
        <v>3453</v>
      </c>
      <c r="AI134" s="128" t="s">
        <v>3452</v>
      </c>
      <c r="AJ134" s="128" t="s">
        <v>3456</v>
      </c>
      <c r="AK134" s="128" t="s">
        <v>3460</v>
      </c>
      <c r="AL134" s="128" t="s">
        <v>3451</v>
      </c>
      <c r="AM134" s="128" t="s">
        <v>3454</v>
      </c>
      <c r="AN134" s="128" t="s">
        <v>3457</v>
      </c>
      <c r="AO134" s="128" t="s">
        <v>3455</v>
      </c>
      <c r="AP134" s="128" t="s">
        <v>3458</v>
      </c>
      <c r="AQ134" s="128" t="s">
        <v>3459</v>
      </c>
    </row>
    <row r="135" spans="1:43" s="16" customFormat="1" ht="27.75">
      <c r="A135" s="43">
        <v>134</v>
      </c>
      <c r="B135" s="44" t="s">
        <v>1502</v>
      </c>
      <c r="C135" s="44" t="s">
        <v>1268</v>
      </c>
      <c r="D135" s="45" t="s">
        <v>1504</v>
      </c>
      <c r="E135" s="38">
        <v>14</v>
      </c>
      <c r="F135" s="48">
        <v>16.63</v>
      </c>
      <c r="G135" s="46">
        <v>30</v>
      </c>
      <c r="H135" s="46" t="s">
        <v>3372</v>
      </c>
      <c r="I135" s="48">
        <v>10.39</v>
      </c>
      <c r="J135" s="46">
        <v>30</v>
      </c>
      <c r="K135" s="46" t="s">
        <v>3372</v>
      </c>
      <c r="L135" s="84">
        <f t="shared" si="42"/>
        <v>13.51</v>
      </c>
      <c r="M135" s="38">
        <f t="shared" si="43"/>
        <v>60</v>
      </c>
      <c r="N135" s="38">
        <f t="shared" si="44"/>
        <v>0</v>
      </c>
      <c r="O135" s="38">
        <f t="shared" si="45"/>
        <v>0</v>
      </c>
      <c r="P135" s="48">
        <v>11.74</v>
      </c>
      <c r="Q135" s="46">
        <v>30</v>
      </c>
      <c r="R135" s="46" t="s">
        <v>3372</v>
      </c>
      <c r="S135" s="48">
        <v>13.45</v>
      </c>
      <c r="T135" s="46">
        <v>30</v>
      </c>
      <c r="U135" s="46" t="s">
        <v>3372</v>
      </c>
      <c r="V135" s="48">
        <f t="shared" si="46"/>
        <v>12.594999999999999</v>
      </c>
      <c r="W135" s="46">
        <f t="shared" si="40"/>
        <v>60</v>
      </c>
      <c r="X135" s="46">
        <f t="shared" si="47"/>
        <v>0</v>
      </c>
      <c r="Y135" s="46">
        <f t="shared" si="48"/>
        <v>0</v>
      </c>
      <c r="Z135" s="46">
        <f t="shared" si="49"/>
        <v>0</v>
      </c>
      <c r="AA135" s="46">
        <f t="shared" si="50"/>
        <v>0</v>
      </c>
      <c r="AB135" s="46">
        <f t="shared" si="51"/>
        <v>0</v>
      </c>
      <c r="AC135" s="48">
        <f t="shared" si="41"/>
        <v>1</v>
      </c>
      <c r="AD135" s="48">
        <f t="shared" si="52"/>
        <v>13.052499999999998</v>
      </c>
      <c r="AE135" s="48">
        <f t="shared" si="53"/>
        <v>13.052499999999998</v>
      </c>
      <c r="AF135" s="46">
        <f t="shared" si="54"/>
        <v>120</v>
      </c>
      <c r="AG135" s="47"/>
      <c r="AH135" s="128" t="s">
        <v>3456</v>
      </c>
      <c r="AI135" s="128" t="s">
        <v>3452</v>
      </c>
      <c r="AJ135" s="128" t="s">
        <v>3457</v>
      </c>
      <c r="AK135" s="128" t="s">
        <v>3455</v>
      </c>
      <c r="AL135" s="128" t="s">
        <v>3458</v>
      </c>
      <c r="AM135" s="128" t="s">
        <v>3454</v>
      </c>
      <c r="AN135" s="128" t="s">
        <v>3460</v>
      </c>
      <c r="AO135" s="128" t="s">
        <v>3459</v>
      </c>
      <c r="AP135" s="128" t="s">
        <v>3453</v>
      </c>
      <c r="AQ135" s="128" t="s">
        <v>3451</v>
      </c>
    </row>
    <row r="136" spans="1:43" s="16" customFormat="1" ht="27.75">
      <c r="A136" s="43">
        <v>135</v>
      </c>
      <c r="B136" s="37" t="s">
        <v>1837</v>
      </c>
      <c r="C136" s="37" t="s">
        <v>3396</v>
      </c>
      <c r="D136" s="38" t="s">
        <v>1838</v>
      </c>
      <c r="E136" s="38">
        <v>18</v>
      </c>
      <c r="F136" s="48">
        <v>12.28</v>
      </c>
      <c r="G136" s="46">
        <v>30</v>
      </c>
      <c r="H136" s="46" t="s">
        <v>3372</v>
      </c>
      <c r="I136" s="48">
        <v>13.64</v>
      </c>
      <c r="J136" s="46">
        <v>30</v>
      </c>
      <c r="K136" s="46" t="s">
        <v>3372</v>
      </c>
      <c r="L136" s="84">
        <f t="shared" si="42"/>
        <v>12.96</v>
      </c>
      <c r="M136" s="38">
        <f t="shared" si="43"/>
        <v>60</v>
      </c>
      <c r="N136" s="38">
        <f t="shared" si="44"/>
        <v>0</v>
      </c>
      <c r="O136" s="38">
        <f t="shared" si="45"/>
        <v>0</v>
      </c>
      <c r="P136" s="48">
        <v>12.33</v>
      </c>
      <c r="Q136" s="46">
        <v>30</v>
      </c>
      <c r="R136" s="46" t="s">
        <v>3372</v>
      </c>
      <c r="S136" s="48">
        <v>13.9</v>
      </c>
      <c r="T136" s="46">
        <v>30</v>
      </c>
      <c r="U136" s="46" t="s">
        <v>3372</v>
      </c>
      <c r="V136" s="48">
        <f t="shared" si="46"/>
        <v>13.115</v>
      </c>
      <c r="W136" s="46">
        <f t="shared" si="40"/>
        <v>60</v>
      </c>
      <c r="X136" s="46">
        <f t="shared" si="47"/>
        <v>0</v>
      </c>
      <c r="Y136" s="46">
        <f t="shared" si="48"/>
        <v>0</v>
      </c>
      <c r="Z136" s="46">
        <f t="shared" si="49"/>
        <v>0</v>
      </c>
      <c r="AA136" s="46">
        <f t="shared" si="50"/>
        <v>0</v>
      </c>
      <c r="AB136" s="46">
        <f t="shared" si="51"/>
        <v>0</v>
      </c>
      <c r="AC136" s="48">
        <f t="shared" si="41"/>
        <v>1</v>
      </c>
      <c r="AD136" s="48">
        <f t="shared" si="52"/>
        <v>13.037500000000001</v>
      </c>
      <c r="AE136" s="48">
        <f t="shared" si="53"/>
        <v>13.037500000000001</v>
      </c>
      <c r="AF136" s="46">
        <f t="shared" si="54"/>
        <v>120</v>
      </c>
      <c r="AG136" s="47"/>
      <c r="AH136" s="128" t="s">
        <v>3451</v>
      </c>
      <c r="AI136" s="128" t="s">
        <v>3453</v>
      </c>
      <c r="AJ136" s="128" t="s">
        <v>3454</v>
      </c>
      <c r="AK136" s="128" t="s">
        <v>3452</v>
      </c>
      <c r="AL136" s="128" t="s">
        <v>3458</v>
      </c>
      <c r="AM136" s="128" t="s">
        <v>3457</v>
      </c>
      <c r="AN136" s="128" t="s">
        <v>3456</v>
      </c>
      <c r="AO136" s="128" t="s">
        <v>3455</v>
      </c>
      <c r="AP136" s="128" t="s">
        <v>3459</v>
      </c>
      <c r="AQ136" s="128" t="s">
        <v>3460</v>
      </c>
    </row>
    <row r="137" spans="1:43" s="16" customFormat="1" ht="27.75">
      <c r="A137" s="43">
        <v>136</v>
      </c>
      <c r="B137" s="37" t="s">
        <v>2236</v>
      </c>
      <c r="C137" s="37" t="s">
        <v>3407</v>
      </c>
      <c r="D137" s="38" t="s">
        <v>2237</v>
      </c>
      <c r="E137" s="38">
        <v>22</v>
      </c>
      <c r="F137" s="48">
        <v>14.04</v>
      </c>
      <c r="G137" s="46">
        <v>30</v>
      </c>
      <c r="H137" s="46" t="s">
        <v>3372</v>
      </c>
      <c r="I137" s="48">
        <v>10.94</v>
      </c>
      <c r="J137" s="46">
        <v>30</v>
      </c>
      <c r="K137" s="46" t="s">
        <v>3372</v>
      </c>
      <c r="L137" s="84">
        <f t="shared" si="42"/>
        <v>12.489999999999998</v>
      </c>
      <c r="M137" s="38">
        <f t="shared" si="43"/>
        <v>60</v>
      </c>
      <c r="N137" s="38">
        <f t="shared" si="44"/>
        <v>0</v>
      </c>
      <c r="O137" s="38">
        <f t="shared" si="45"/>
        <v>0</v>
      </c>
      <c r="P137" s="48">
        <v>13.51</v>
      </c>
      <c r="Q137" s="46">
        <v>30</v>
      </c>
      <c r="R137" s="46" t="s">
        <v>3372</v>
      </c>
      <c r="S137" s="48">
        <v>13.63</v>
      </c>
      <c r="T137" s="46">
        <v>30</v>
      </c>
      <c r="U137" s="46" t="s">
        <v>3372</v>
      </c>
      <c r="V137" s="48">
        <f t="shared" si="46"/>
        <v>13.57</v>
      </c>
      <c r="W137" s="46">
        <f t="shared" si="40"/>
        <v>60</v>
      </c>
      <c r="X137" s="46">
        <f t="shared" si="47"/>
        <v>0</v>
      </c>
      <c r="Y137" s="46">
        <f t="shared" si="48"/>
        <v>0</v>
      </c>
      <c r="Z137" s="46">
        <f t="shared" si="49"/>
        <v>0</v>
      </c>
      <c r="AA137" s="46">
        <f t="shared" si="50"/>
        <v>0</v>
      </c>
      <c r="AB137" s="46">
        <f t="shared" si="51"/>
        <v>0</v>
      </c>
      <c r="AC137" s="48">
        <f t="shared" si="41"/>
        <v>1</v>
      </c>
      <c r="AD137" s="48">
        <f t="shared" si="52"/>
        <v>13.03</v>
      </c>
      <c r="AE137" s="48">
        <f t="shared" si="53"/>
        <v>13.03</v>
      </c>
      <c r="AF137" s="46">
        <f t="shared" si="54"/>
        <v>120</v>
      </c>
      <c r="AG137" s="47"/>
      <c r="AH137" s="128" t="s">
        <v>3452</v>
      </c>
      <c r="AI137" s="128" t="s">
        <v>3455</v>
      </c>
      <c r="AJ137" s="128" t="s">
        <v>3451</v>
      </c>
      <c r="AK137" s="128" t="s">
        <v>3453</v>
      </c>
      <c r="AL137" s="128" t="s">
        <v>3456</v>
      </c>
      <c r="AM137" s="128" t="s">
        <v>3454</v>
      </c>
      <c r="AN137" s="128" t="s">
        <v>3457</v>
      </c>
      <c r="AO137" s="128" t="s">
        <v>3460</v>
      </c>
      <c r="AP137" s="128" t="s">
        <v>3458</v>
      </c>
      <c r="AQ137" s="128" t="s">
        <v>3459</v>
      </c>
    </row>
    <row r="138" spans="1:43" s="16" customFormat="1" ht="27.75">
      <c r="A138" s="43">
        <v>137</v>
      </c>
      <c r="B138" s="47" t="s">
        <v>52</v>
      </c>
      <c r="C138" s="47" t="s">
        <v>53</v>
      </c>
      <c r="D138" s="46" t="s">
        <v>54</v>
      </c>
      <c r="E138" s="38">
        <v>1</v>
      </c>
      <c r="F138" s="48">
        <v>11.79</v>
      </c>
      <c r="G138" s="46">
        <v>30</v>
      </c>
      <c r="H138" s="46" t="s">
        <v>3372</v>
      </c>
      <c r="I138" s="48">
        <v>14.35</v>
      </c>
      <c r="J138" s="46">
        <v>30</v>
      </c>
      <c r="K138" s="46" t="s">
        <v>3372</v>
      </c>
      <c r="L138" s="84">
        <f t="shared" si="42"/>
        <v>13.07</v>
      </c>
      <c r="M138" s="38">
        <f t="shared" si="43"/>
        <v>60</v>
      </c>
      <c r="N138" s="38">
        <f t="shared" si="44"/>
        <v>0</v>
      </c>
      <c r="O138" s="38">
        <f t="shared" si="45"/>
        <v>0</v>
      </c>
      <c r="P138" s="48">
        <v>12.54</v>
      </c>
      <c r="Q138" s="46">
        <v>30</v>
      </c>
      <c r="R138" s="46" t="s">
        <v>3372</v>
      </c>
      <c r="S138" s="48">
        <v>13.41</v>
      </c>
      <c r="T138" s="46">
        <v>30</v>
      </c>
      <c r="U138" s="46" t="s">
        <v>3372</v>
      </c>
      <c r="V138" s="48">
        <f t="shared" si="46"/>
        <v>12.975</v>
      </c>
      <c r="W138" s="46">
        <f t="shared" si="40"/>
        <v>60</v>
      </c>
      <c r="X138" s="46">
        <f t="shared" si="47"/>
        <v>0</v>
      </c>
      <c r="Y138" s="46">
        <f t="shared" si="48"/>
        <v>0</v>
      </c>
      <c r="Z138" s="46">
        <f t="shared" si="49"/>
        <v>0</v>
      </c>
      <c r="AA138" s="46">
        <f t="shared" si="50"/>
        <v>0</v>
      </c>
      <c r="AB138" s="46">
        <f t="shared" si="51"/>
        <v>0</v>
      </c>
      <c r="AC138" s="48">
        <f t="shared" si="41"/>
        <v>1</v>
      </c>
      <c r="AD138" s="48">
        <f t="shared" si="52"/>
        <v>13.022500000000001</v>
      </c>
      <c r="AE138" s="48">
        <f t="shared" si="53"/>
        <v>13.022500000000001</v>
      </c>
      <c r="AF138" s="46">
        <f t="shared" si="54"/>
        <v>120</v>
      </c>
      <c r="AG138" s="47"/>
      <c r="AH138" s="128" t="s">
        <v>3453</v>
      </c>
      <c r="AI138" s="128" t="s">
        <v>3455</v>
      </c>
      <c r="AJ138" s="128" t="s">
        <v>3451</v>
      </c>
      <c r="AK138" s="128" t="s">
        <v>3452</v>
      </c>
      <c r="AL138" s="128" t="s">
        <v>3454</v>
      </c>
      <c r="AM138" s="128" t="s">
        <v>3456</v>
      </c>
      <c r="AN138" s="128" t="s">
        <v>3457</v>
      </c>
      <c r="AO138" s="128" t="s">
        <v>3460</v>
      </c>
      <c r="AP138" s="128" t="s">
        <v>3458</v>
      </c>
      <c r="AQ138" s="128" t="s">
        <v>3459</v>
      </c>
    </row>
    <row r="139" spans="1:43" s="16" customFormat="1" ht="27.75">
      <c r="A139" s="43">
        <v>138</v>
      </c>
      <c r="B139" s="37" t="s">
        <v>2533</v>
      </c>
      <c r="C139" s="37" t="s">
        <v>980</v>
      </c>
      <c r="D139" s="38" t="s">
        <v>2534</v>
      </c>
      <c r="E139" s="38">
        <v>25</v>
      </c>
      <c r="F139" s="48">
        <v>12.33</v>
      </c>
      <c r="G139" s="46">
        <v>30</v>
      </c>
      <c r="H139" s="46" t="s">
        <v>3372</v>
      </c>
      <c r="I139" s="48">
        <v>13.15</v>
      </c>
      <c r="J139" s="46">
        <v>30</v>
      </c>
      <c r="K139" s="46" t="s">
        <v>3372</v>
      </c>
      <c r="L139" s="84">
        <f t="shared" si="42"/>
        <v>12.74</v>
      </c>
      <c r="M139" s="38">
        <f t="shared" si="43"/>
        <v>60</v>
      </c>
      <c r="N139" s="38">
        <f t="shared" si="44"/>
        <v>0</v>
      </c>
      <c r="O139" s="38">
        <f t="shared" si="45"/>
        <v>0</v>
      </c>
      <c r="P139" s="48">
        <v>14.3</v>
      </c>
      <c r="Q139" s="46">
        <v>30</v>
      </c>
      <c r="R139" s="46" t="s">
        <v>3372</v>
      </c>
      <c r="S139" s="48">
        <v>16.21</v>
      </c>
      <c r="T139" s="46">
        <v>30</v>
      </c>
      <c r="U139" s="46" t="s">
        <v>3372</v>
      </c>
      <c r="V139" s="48">
        <f t="shared" si="46"/>
        <v>15.255000000000001</v>
      </c>
      <c r="W139" s="46">
        <f t="shared" si="40"/>
        <v>60</v>
      </c>
      <c r="X139" s="46">
        <f t="shared" si="47"/>
        <v>0</v>
      </c>
      <c r="Y139" s="46">
        <f t="shared" si="48"/>
        <v>0</v>
      </c>
      <c r="Z139" s="46">
        <f t="shared" si="49"/>
        <v>0</v>
      </c>
      <c r="AA139" s="46">
        <f t="shared" si="50"/>
        <v>0</v>
      </c>
      <c r="AB139" s="46">
        <f t="shared" si="51"/>
        <v>0</v>
      </c>
      <c r="AC139" s="48">
        <f>IF(AB139=0,0.93,IF(AB139=1,0.92,IF(AB139=2,0.91,IF(AB139=3,0.9,IF(AB139=4,0.89,IF(AB139=5,0.88,IF(AB139=6,0.87)))))))</f>
        <v>0.93</v>
      </c>
      <c r="AD139" s="48">
        <f t="shared" si="52"/>
        <v>13.9975</v>
      </c>
      <c r="AE139" s="48">
        <f t="shared" si="53"/>
        <v>13.017675000000001</v>
      </c>
      <c r="AF139" s="46">
        <f t="shared" si="54"/>
        <v>120</v>
      </c>
      <c r="AG139" s="47"/>
      <c r="AH139" s="128" t="s">
        <v>3453</v>
      </c>
      <c r="AI139" s="128" t="s">
        <v>3451</v>
      </c>
      <c r="AJ139" s="128" t="s">
        <v>3454</v>
      </c>
      <c r="AK139" s="128" t="s">
        <v>3452</v>
      </c>
      <c r="AL139" s="128" t="s">
        <v>3455</v>
      </c>
      <c r="AM139" s="128" t="s">
        <v>3457</v>
      </c>
      <c r="AN139" s="128" t="s">
        <v>3456</v>
      </c>
      <c r="AO139" s="128" t="s">
        <v>3460</v>
      </c>
      <c r="AP139" s="128" t="s">
        <v>3459</v>
      </c>
      <c r="AQ139" s="128" t="s">
        <v>3458</v>
      </c>
    </row>
    <row r="140" spans="1:43" s="16" customFormat="1" ht="27.75">
      <c r="A140" s="43">
        <v>139</v>
      </c>
      <c r="B140" s="72" t="s">
        <v>1311</v>
      </c>
      <c r="C140" s="72" t="s">
        <v>1312</v>
      </c>
      <c r="D140" s="38" t="s">
        <v>1313</v>
      </c>
      <c r="E140" s="38">
        <v>12</v>
      </c>
      <c r="F140" s="48">
        <v>12.63</v>
      </c>
      <c r="G140" s="46">
        <v>30</v>
      </c>
      <c r="H140" s="46" t="s">
        <v>3372</v>
      </c>
      <c r="I140" s="48">
        <v>11.67</v>
      </c>
      <c r="J140" s="46">
        <v>30</v>
      </c>
      <c r="K140" s="46" t="s">
        <v>3372</v>
      </c>
      <c r="L140" s="84">
        <f t="shared" si="42"/>
        <v>12.15</v>
      </c>
      <c r="M140" s="38">
        <f t="shared" si="43"/>
        <v>60</v>
      </c>
      <c r="N140" s="38">
        <f t="shared" si="44"/>
        <v>0</v>
      </c>
      <c r="O140" s="38">
        <f t="shared" si="45"/>
        <v>0</v>
      </c>
      <c r="P140" s="48">
        <v>13.22</v>
      </c>
      <c r="Q140" s="46">
        <v>30</v>
      </c>
      <c r="R140" s="46" t="s">
        <v>3372</v>
      </c>
      <c r="S140" s="48">
        <v>14.53</v>
      </c>
      <c r="T140" s="46">
        <v>30</v>
      </c>
      <c r="U140" s="46" t="s">
        <v>3372</v>
      </c>
      <c r="V140" s="48">
        <f t="shared" si="46"/>
        <v>13.875</v>
      </c>
      <c r="W140" s="46">
        <f t="shared" si="40"/>
        <v>60</v>
      </c>
      <c r="X140" s="46">
        <f t="shared" si="47"/>
        <v>0</v>
      </c>
      <c r="Y140" s="46">
        <f t="shared" si="48"/>
        <v>0</v>
      </c>
      <c r="Z140" s="46">
        <f t="shared" si="49"/>
        <v>0</v>
      </c>
      <c r="AA140" s="46">
        <f t="shared" si="50"/>
        <v>0</v>
      </c>
      <c r="AB140" s="46">
        <f t="shared" si="51"/>
        <v>0</v>
      </c>
      <c r="AC140" s="48">
        <f t="shared" ref="AC140:AC150" si="55">IF(AB140=0,1,IF(AB140=1,0.99,IF(AB140=2,0.98,IF(AB140=3,0.97,IF(AB140=4,0.96,IF(AB140=5,0.95,IF(AB140=6,0.94)))))))</f>
        <v>1</v>
      </c>
      <c r="AD140" s="48">
        <f t="shared" si="52"/>
        <v>13.012499999999999</v>
      </c>
      <c r="AE140" s="48">
        <f t="shared" si="53"/>
        <v>13.012499999999999</v>
      </c>
      <c r="AF140" s="46">
        <f t="shared" si="54"/>
        <v>120</v>
      </c>
      <c r="AG140" s="47"/>
      <c r="AH140" s="128" t="s">
        <v>3459</v>
      </c>
      <c r="AI140" s="128" t="s">
        <v>3451</v>
      </c>
      <c r="AJ140" s="128" t="s">
        <v>3452</v>
      </c>
      <c r="AK140" s="128" t="s">
        <v>3454</v>
      </c>
      <c r="AL140" s="128" t="s">
        <v>3457</v>
      </c>
      <c r="AM140" s="128" t="s">
        <v>3456</v>
      </c>
      <c r="AN140" s="128" t="s">
        <v>3453</v>
      </c>
      <c r="AO140" s="128" t="s">
        <v>3455</v>
      </c>
      <c r="AP140" s="128" t="s">
        <v>3458</v>
      </c>
      <c r="AQ140" s="128" t="s">
        <v>3460</v>
      </c>
    </row>
    <row r="141" spans="1:43" s="16" customFormat="1" ht="27.75">
      <c r="A141" s="43">
        <v>140</v>
      </c>
      <c r="B141" s="37" t="s">
        <v>2145</v>
      </c>
      <c r="C141" s="37" t="s">
        <v>2146</v>
      </c>
      <c r="D141" s="38" t="s">
        <v>2147</v>
      </c>
      <c r="E141" s="38">
        <v>21</v>
      </c>
      <c r="F141" s="48">
        <v>11.07</v>
      </c>
      <c r="G141" s="46">
        <v>30</v>
      </c>
      <c r="H141" s="46" t="s">
        <v>3372</v>
      </c>
      <c r="I141" s="48">
        <v>13.04</v>
      </c>
      <c r="J141" s="46">
        <v>30</v>
      </c>
      <c r="K141" s="46" t="s">
        <v>3372</v>
      </c>
      <c r="L141" s="84">
        <f t="shared" si="42"/>
        <v>12.055</v>
      </c>
      <c r="M141" s="38">
        <f t="shared" si="43"/>
        <v>60</v>
      </c>
      <c r="N141" s="38">
        <f t="shared" si="44"/>
        <v>0</v>
      </c>
      <c r="O141" s="38">
        <f t="shared" si="45"/>
        <v>0</v>
      </c>
      <c r="P141" s="48">
        <v>12.54</v>
      </c>
      <c r="Q141" s="46">
        <v>30</v>
      </c>
      <c r="R141" s="46" t="s">
        <v>3372</v>
      </c>
      <c r="S141" s="48">
        <v>11.78</v>
      </c>
      <c r="T141" s="46">
        <v>30</v>
      </c>
      <c r="U141" s="46" t="s">
        <v>3372</v>
      </c>
      <c r="V141" s="48">
        <f>(P141+S140)/2</f>
        <v>13.535</v>
      </c>
      <c r="W141" s="46">
        <f>IF(V141&gt;=10,60,Q141+T140)</f>
        <v>60</v>
      </c>
      <c r="X141" s="46">
        <f>IF(R141="ACC",0,1)+IF(U140="ACC",0,1)</f>
        <v>0</v>
      </c>
      <c r="Y141" s="46">
        <f>IF(P141&lt;10,1,(IF(S140&lt;10,1,0)))</f>
        <v>0</v>
      </c>
      <c r="Z141" s="46">
        <f t="shared" si="49"/>
        <v>0</v>
      </c>
      <c r="AA141" s="46">
        <f t="shared" si="50"/>
        <v>0</v>
      </c>
      <c r="AB141" s="46">
        <f t="shared" si="51"/>
        <v>0</v>
      </c>
      <c r="AC141" s="48">
        <f t="shared" si="55"/>
        <v>1</v>
      </c>
      <c r="AD141" s="48">
        <f t="shared" si="52"/>
        <v>12.795</v>
      </c>
      <c r="AE141" s="48">
        <f t="shared" si="53"/>
        <v>12.795</v>
      </c>
      <c r="AF141" s="46">
        <f t="shared" si="54"/>
        <v>120</v>
      </c>
      <c r="AG141" s="47"/>
      <c r="AH141" s="128" t="s">
        <v>3453</v>
      </c>
      <c r="AI141" s="128" t="s">
        <v>3451</v>
      </c>
      <c r="AJ141" s="128" t="s">
        <v>3454</v>
      </c>
      <c r="AK141" s="128" t="s">
        <v>3452</v>
      </c>
      <c r="AL141" s="128" t="s">
        <v>3456</v>
      </c>
      <c r="AM141" s="128" t="s">
        <v>3459</v>
      </c>
      <c r="AN141" s="128" t="s">
        <v>3457</v>
      </c>
      <c r="AO141" s="128" t="s">
        <v>3455</v>
      </c>
      <c r="AP141" s="128" t="s">
        <v>3460</v>
      </c>
      <c r="AQ141" s="128" t="s">
        <v>3458</v>
      </c>
    </row>
    <row r="142" spans="1:43" s="16" customFormat="1" ht="27.75">
      <c r="A142" s="43">
        <v>141</v>
      </c>
      <c r="B142" s="37" t="s">
        <v>214</v>
      </c>
      <c r="C142" s="37" t="s">
        <v>215</v>
      </c>
      <c r="D142" s="38" t="s">
        <v>216</v>
      </c>
      <c r="E142" s="38">
        <v>2</v>
      </c>
      <c r="F142" s="48">
        <v>13.77</v>
      </c>
      <c r="G142" s="46">
        <v>30</v>
      </c>
      <c r="H142" s="46" t="s">
        <v>3372</v>
      </c>
      <c r="I142" s="48">
        <v>10.73</v>
      </c>
      <c r="J142" s="46">
        <v>30</v>
      </c>
      <c r="K142" s="46" t="s">
        <v>3372</v>
      </c>
      <c r="L142" s="84">
        <f t="shared" si="42"/>
        <v>12.25</v>
      </c>
      <c r="M142" s="38">
        <f t="shared" si="43"/>
        <v>60</v>
      </c>
      <c r="N142" s="38">
        <f t="shared" si="44"/>
        <v>0</v>
      </c>
      <c r="O142" s="38">
        <f t="shared" si="45"/>
        <v>0</v>
      </c>
      <c r="P142" s="48">
        <v>12.74</v>
      </c>
      <c r="Q142" s="46">
        <v>30</v>
      </c>
      <c r="R142" s="46" t="s">
        <v>3372</v>
      </c>
      <c r="S142" s="48">
        <v>14.67</v>
      </c>
      <c r="T142" s="46">
        <v>30</v>
      </c>
      <c r="U142" s="46" t="s">
        <v>3372</v>
      </c>
      <c r="V142" s="48">
        <f t="shared" ref="V142:V173" si="56">(P142+S142)/2</f>
        <v>13.705</v>
      </c>
      <c r="W142" s="46">
        <f t="shared" ref="W142:W173" si="57">IF(V142&gt;=10,60,Q142+T142)</f>
        <v>60</v>
      </c>
      <c r="X142" s="46">
        <f t="shared" ref="X142:X173" si="58">IF(R142="ACC",0,1)+IF(U142="ACC",0,1)</f>
        <v>0</v>
      </c>
      <c r="Y142" s="46">
        <f t="shared" ref="Y142:Y173" si="59">IF(P142&lt;10,1,(IF(S142&lt;10,1,0)))</f>
        <v>0</v>
      </c>
      <c r="Z142" s="46">
        <f t="shared" si="49"/>
        <v>0</v>
      </c>
      <c r="AA142" s="46">
        <f t="shared" si="50"/>
        <v>0</v>
      </c>
      <c r="AB142" s="46">
        <f t="shared" si="51"/>
        <v>0</v>
      </c>
      <c r="AC142" s="48">
        <f t="shared" si="55"/>
        <v>1</v>
      </c>
      <c r="AD142" s="48">
        <f t="shared" si="52"/>
        <v>12.977499999999999</v>
      </c>
      <c r="AE142" s="48">
        <f t="shared" si="53"/>
        <v>12.977499999999999</v>
      </c>
      <c r="AF142" s="46">
        <f t="shared" si="54"/>
        <v>120</v>
      </c>
      <c r="AG142" s="47"/>
      <c r="AH142" s="128" t="s">
        <v>3453</v>
      </c>
      <c r="AI142" s="128" t="s">
        <v>3451</v>
      </c>
      <c r="AJ142" s="128" t="s">
        <v>3457</v>
      </c>
      <c r="AK142" s="128" t="s">
        <v>3456</v>
      </c>
      <c r="AL142" s="128" t="s">
        <v>3454</v>
      </c>
      <c r="AM142" s="128" t="s">
        <v>3452</v>
      </c>
      <c r="AN142" s="128" t="s">
        <v>3455</v>
      </c>
      <c r="AO142" s="128" t="s">
        <v>3460</v>
      </c>
      <c r="AP142" s="128" t="s">
        <v>3459</v>
      </c>
      <c r="AQ142" s="128" t="s">
        <v>3458</v>
      </c>
    </row>
    <row r="143" spans="1:43" s="16" customFormat="1" ht="27.75">
      <c r="A143" s="43">
        <v>142</v>
      </c>
      <c r="B143" s="37" t="s">
        <v>344</v>
      </c>
      <c r="C143" s="37" t="s">
        <v>345</v>
      </c>
      <c r="D143" s="38" t="s">
        <v>346</v>
      </c>
      <c r="E143" s="38">
        <v>3</v>
      </c>
      <c r="F143" s="48">
        <v>13.88</v>
      </c>
      <c r="G143" s="46">
        <v>30</v>
      </c>
      <c r="H143" s="46" t="s">
        <v>3372</v>
      </c>
      <c r="I143" s="48">
        <v>11.8</v>
      </c>
      <c r="J143" s="46">
        <v>30</v>
      </c>
      <c r="K143" s="46" t="s">
        <v>3372</v>
      </c>
      <c r="L143" s="84">
        <f t="shared" si="42"/>
        <v>12.84</v>
      </c>
      <c r="M143" s="38">
        <f t="shared" si="43"/>
        <v>60</v>
      </c>
      <c r="N143" s="38">
        <f t="shared" si="44"/>
        <v>0</v>
      </c>
      <c r="O143" s="38">
        <f t="shared" si="45"/>
        <v>0</v>
      </c>
      <c r="P143" s="48">
        <v>12.18</v>
      </c>
      <c r="Q143" s="46">
        <v>30</v>
      </c>
      <c r="R143" s="46" t="s">
        <v>3372</v>
      </c>
      <c r="S143" s="48">
        <v>14.04</v>
      </c>
      <c r="T143" s="46">
        <v>30</v>
      </c>
      <c r="U143" s="46" t="s">
        <v>3372</v>
      </c>
      <c r="V143" s="48">
        <f t="shared" si="56"/>
        <v>13.11</v>
      </c>
      <c r="W143" s="46">
        <f t="shared" si="57"/>
        <v>60</v>
      </c>
      <c r="X143" s="46">
        <f t="shared" si="58"/>
        <v>0</v>
      </c>
      <c r="Y143" s="46">
        <f t="shared" si="59"/>
        <v>0</v>
      </c>
      <c r="Z143" s="46">
        <f t="shared" si="49"/>
        <v>0</v>
      </c>
      <c r="AA143" s="46">
        <f t="shared" si="50"/>
        <v>0</v>
      </c>
      <c r="AB143" s="46">
        <f t="shared" si="51"/>
        <v>0</v>
      </c>
      <c r="AC143" s="48">
        <f t="shared" si="55"/>
        <v>1</v>
      </c>
      <c r="AD143" s="48">
        <f t="shared" si="52"/>
        <v>12.975</v>
      </c>
      <c r="AE143" s="48">
        <f t="shared" si="53"/>
        <v>12.975</v>
      </c>
      <c r="AF143" s="46">
        <f t="shared" si="54"/>
        <v>120</v>
      </c>
      <c r="AG143" s="47"/>
      <c r="AH143" s="128" t="s">
        <v>3455</v>
      </c>
      <c r="AI143" s="128" t="s">
        <v>3454</v>
      </c>
      <c r="AJ143" s="128" t="s">
        <v>3451</v>
      </c>
      <c r="AK143" s="128" t="s">
        <v>3452</v>
      </c>
      <c r="AL143" s="128" t="s">
        <v>3457</v>
      </c>
      <c r="AM143" s="128" t="s">
        <v>3453</v>
      </c>
      <c r="AN143" s="128" t="s">
        <v>3460</v>
      </c>
      <c r="AO143" s="128" t="s">
        <v>3456</v>
      </c>
      <c r="AP143" s="128" t="s">
        <v>3459</v>
      </c>
      <c r="AQ143" s="128" t="s">
        <v>3458</v>
      </c>
    </row>
    <row r="144" spans="1:43" s="16" customFormat="1" ht="27.75">
      <c r="A144" s="43">
        <v>143</v>
      </c>
      <c r="B144" s="37" t="s">
        <v>2411</v>
      </c>
      <c r="C144" s="37" t="s">
        <v>2412</v>
      </c>
      <c r="D144" s="38" t="s">
        <v>3497</v>
      </c>
      <c r="E144" s="38">
        <v>24</v>
      </c>
      <c r="F144" s="48">
        <v>12.75</v>
      </c>
      <c r="G144" s="46">
        <v>30</v>
      </c>
      <c r="H144" s="46" t="s">
        <v>3372</v>
      </c>
      <c r="I144" s="48">
        <v>10.99</v>
      </c>
      <c r="J144" s="46">
        <v>30</v>
      </c>
      <c r="K144" s="46" t="s">
        <v>3372</v>
      </c>
      <c r="L144" s="84">
        <f t="shared" si="42"/>
        <v>11.870000000000001</v>
      </c>
      <c r="M144" s="38">
        <f t="shared" si="43"/>
        <v>60</v>
      </c>
      <c r="N144" s="38">
        <f t="shared" si="44"/>
        <v>0</v>
      </c>
      <c r="O144" s="38">
        <f t="shared" si="45"/>
        <v>0</v>
      </c>
      <c r="P144" s="48">
        <v>13.24</v>
      </c>
      <c r="Q144" s="46">
        <v>30</v>
      </c>
      <c r="R144" s="46" t="s">
        <v>3372</v>
      </c>
      <c r="S144" s="48">
        <v>14.85</v>
      </c>
      <c r="T144" s="46">
        <v>30</v>
      </c>
      <c r="U144" s="46" t="s">
        <v>3372</v>
      </c>
      <c r="V144" s="48">
        <f t="shared" si="56"/>
        <v>14.045</v>
      </c>
      <c r="W144" s="46">
        <f t="shared" si="57"/>
        <v>60</v>
      </c>
      <c r="X144" s="46">
        <f t="shared" si="58"/>
        <v>0</v>
      </c>
      <c r="Y144" s="46">
        <f t="shared" si="59"/>
        <v>0</v>
      </c>
      <c r="Z144" s="46">
        <f t="shared" si="49"/>
        <v>0</v>
      </c>
      <c r="AA144" s="46">
        <f t="shared" si="50"/>
        <v>0</v>
      </c>
      <c r="AB144" s="46">
        <f t="shared" si="51"/>
        <v>0</v>
      </c>
      <c r="AC144" s="48">
        <f t="shared" si="55"/>
        <v>1</v>
      </c>
      <c r="AD144" s="48">
        <f t="shared" si="52"/>
        <v>12.9575</v>
      </c>
      <c r="AE144" s="48">
        <f t="shared" si="53"/>
        <v>12.9575</v>
      </c>
      <c r="AF144" s="46">
        <f t="shared" si="54"/>
        <v>120</v>
      </c>
      <c r="AG144" s="47"/>
      <c r="AH144" s="128" t="s">
        <v>3451</v>
      </c>
      <c r="AI144" s="128" t="s">
        <v>3453</v>
      </c>
      <c r="AJ144" s="128" t="s">
        <v>3457</v>
      </c>
      <c r="AK144" s="128" t="s">
        <v>3456</v>
      </c>
      <c r="AL144" s="128" t="s">
        <v>3455</v>
      </c>
      <c r="AM144" s="128" t="s">
        <v>3454</v>
      </c>
      <c r="AN144" s="128" t="s">
        <v>3459</v>
      </c>
      <c r="AO144" s="128" t="s">
        <v>3452</v>
      </c>
      <c r="AP144" s="128" t="s">
        <v>3458</v>
      </c>
      <c r="AQ144" s="128" t="s">
        <v>3460</v>
      </c>
    </row>
    <row r="145" spans="1:43" s="16" customFormat="1" ht="27.75">
      <c r="A145" s="43">
        <v>144</v>
      </c>
      <c r="B145" s="37" t="s">
        <v>1734</v>
      </c>
      <c r="C145" s="37" t="s">
        <v>1735</v>
      </c>
      <c r="D145" s="38" t="s">
        <v>1736</v>
      </c>
      <c r="E145" s="38">
        <v>17</v>
      </c>
      <c r="F145" s="48">
        <v>12.61</v>
      </c>
      <c r="G145" s="46">
        <v>30</v>
      </c>
      <c r="H145" s="46" t="s">
        <v>3372</v>
      </c>
      <c r="I145" s="48">
        <v>12.54</v>
      </c>
      <c r="J145" s="46">
        <v>30</v>
      </c>
      <c r="K145" s="46" t="s">
        <v>3372</v>
      </c>
      <c r="L145" s="84">
        <f t="shared" si="42"/>
        <v>12.574999999999999</v>
      </c>
      <c r="M145" s="38">
        <f t="shared" si="43"/>
        <v>60</v>
      </c>
      <c r="N145" s="38">
        <f t="shared" si="44"/>
        <v>0</v>
      </c>
      <c r="O145" s="38">
        <f t="shared" si="45"/>
        <v>0</v>
      </c>
      <c r="P145" s="48">
        <v>12.83</v>
      </c>
      <c r="Q145" s="46">
        <v>30</v>
      </c>
      <c r="R145" s="46" t="s">
        <v>3372</v>
      </c>
      <c r="S145" s="48">
        <v>13.81</v>
      </c>
      <c r="T145" s="46">
        <v>30</v>
      </c>
      <c r="U145" s="46" t="s">
        <v>3372</v>
      </c>
      <c r="V145" s="48">
        <f t="shared" si="56"/>
        <v>13.32</v>
      </c>
      <c r="W145" s="46">
        <f t="shared" si="57"/>
        <v>60</v>
      </c>
      <c r="X145" s="46">
        <f t="shared" si="58"/>
        <v>0</v>
      </c>
      <c r="Y145" s="46">
        <f t="shared" si="59"/>
        <v>0</v>
      </c>
      <c r="Z145" s="46">
        <f t="shared" si="49"/>
        <v>0</v>
      </c>
      <c r="AA145" s="46">
        <f t="shared" si="50"/>
        <v>0</v>
      </c>
      <c r="AB145" s="46">
        <f t="shared" si="51"/>
        <v>0</v>
      </c>
      <c r="AC145" s="48">
        <f t="shared" si="55"/>
        <v>1</v>
      </c>
      <c r="AD145" s="48">
        <f t="shared" si="52"/>
        <v>12.9475</v>
      </c>
      <c r="AE145" s="48">
        <f t="shared" si="53"/>
        <v>12.9475</v>
      </c>
      <c r="AF145" s="46">
        <f t="shared" si="54"/>
        <v>120</v>
      </c>
      <c r="AG145" s="47"/>
      <c r="AH145" s="128" t="s">
        <v>3451</v>
      </c>
      <c r="AI145" s="128" t="s">
        <v>3453</v>
      </c>
      <c r="AJ145" s="128" t="s">
        <v>3456</v>
      </c>
      <c r="AK145" s="128" t="s">
        <v>3452</v>
      </c>
      <c r="AL145" s="128" t="s">
        <v>3455</v>
      </c>
      <c r="AM145" s="128" t="s">
        <v>3454</v>
      </c>
      <c r="AN145" s="128" t="s">
        <v>3460</v>
      </c>
      <c r="AO145" s="128" t="s">
        <v>3457</v>
      </c>
      <c r="AP145" s="128" t="s">
        <v>3459</v>
      </c>
      <c r="AQ145" s="128" t="s">
        <v>3458</v>
      </c>
    </row>
    <row r="146" spans="1:43" s="16" customFormat="1" ht="27.75">
      <c r="A146" s="43">
        <v>145</v>
      </c>
      <c r="B146" s="44" t="s">
        <v>840</v>
      </c>
      <c r="C146" s="44" t="s">
        <v>2283</v>
      </c>
      <c r="D146" s="45" t="s">
        <v>2388</v>
      </c>
      <c r="E146" s="38">
        <v>24</v>
      </c>
      <c r="F146" s="48">
        <v>13.29</v>
      </c>
      <c r="G146" s="46">
        <v>30</v>
      </c>
      <c r="H146" s="46" t="s">
        <v>3372</v>
      </c>
      <c r="I146" s="48">
        <v>11.06</v>
      </c>
      <c r="J146" s="46">
        <v>30</v>
      </c>
      <c r="K146" s="46" t="s">
        <v>3372</v>
      </c>
      <c r="L146" s="84">
        <f t="shared" si="42"/>
        <v>12.175000000000001</v>
      </c>
      <c r="M146" s="38">
        <f t="shared" si="43"/>
        <v>60</v>
      </c>
      <c r="N146" s="38">
        <f t="shared" si="44"/>
        <v>0</v>
      </c>
      <c r="O146" s="38">
        <f t="shared" si="45"/>
        <v>0</v>
      </c>
      <c r="P146" s="48">
        <v>11.24</v>
      </c>
      <c r="Q146" s="46">
        <v>30</v>
      </c>
      <c r="R146" s="46" t="s">
        <v>3372</v>
      </c>
      <c r="S146" s="48">
        <v>16.14</v>
      </c>
      <c r="T146" s="46">
        <v>30</v>
      </c>
      <c r="U146" s="46" t="s">
        <v>3372</v>
      </c>
      <c r="V146" s="48">
        <f t="shared" si="56"/>
        <v>13.690000000000001</v>
      </c>
      <c r="W146" s="46">
        <f t="shared" si="57"/>
        <v>60</v>
      </c>
      <c r="X146" s="46">
        <f t="shared" si="58"/>
        <v>0</v>
      </c>
      <c r="Y146" s="46">
        <f t="shared" si="59"/>
        <v>0</v>
      </c>
      <c r="Z146" s="46">
        <f t="shared" si="49"/>
        <v>0</v>
      </c>
      <c r="AA146" s="46">
        <f t="shared" si="50"/>
        <v>0</v>
      </c>
      <c r="AB146" s="46">
        <f t="shared" si="51"/>
        <v>0</v>
      </c>
      <c r="AC146" s="48">
        <f t="shared" si="55"/>
        <v>1</v>
      </c>
      <c r="AD146" s="48">
        <f t="shared" si="52"/>
        <v>12.932500000000001</v>
      </c>
      <c r="AE146" s="48">
        <f t="shared" si="53"/>
        <v>12.932500000000001</v>
      </c>
      <c r="AF146" s="46">
        <f t="shared" si="54"/>
        <v>120</v>
      </c>
      <c r="AG146" s="47"/>
      <c r="AH146" s="128" t="s">
        <v>3452</v>
      </c>
      <c r="AI146" s="128" t="s">
        <v>3455</v>
      </c>
      <c r="AJ146" s="128" t="s">
        <v>3456</v>
      </c>
      <c r="AK146" s="128" t="s">
        <v>3457</v>
      </c>
      <c r="AL146" s="128" t="s">
        <v>3454</v>
      </c>
      <c r="AM146" s="128" t="s">
        <v>3460</v>
      </c>
      <c r="AN146" s="128" t="s">
        <v>3451</v>
      </c>
      <c r="AO146" s="128" t="s">
        <v>3458</v>
      </c>
      <c r="AP146" s="128" t="s">
        <v>3453</v>
      </c>
      <c r="AQ146" s="128" t="s">
        <v>3459</v>
      </c>
    </row>
    <row r="147" spans="1:43" s="16" customFormat="1" ht="27.75">
      <c r="A147" s="43">
        <v>146</v>
      </c>
      <c r="B147" s="37" t="s">
        <v>241</v>
      </c>
      <c r="C147" s="37" t="s">
        <v>242</v>
      </c>
      <c r="D147" s="38" t="s">
        <v>243</v>
      </c>
      <c r="E147" s="38">
        <v>2</v>
      </c>
      <c r="F147" s="48">
        <v>13.24</v>
      </c>
      <c r="G147" s="46">
        <v>30</v>
      </c>
      <c r="H147" s="46" t="s">
        <v>3372</v>
      </c>
      <c r="I147" s="48">
        <v>11.52</v>
      </c>
      <c r="J147" s="46">
        <v>30</v>
      </c>
      <c r="K147" s="46" t="s">
        <v>3372</v>
      </c>
      <c r="L147" s="84">
        <f t="shared" si="42"/>
        <v>12.379999999999999</v>
      </c>
      <c r="M147" s="38">
        <f t="shared" si="43"/>
        <v>60</v>
      </c>
      <c r="N147" s="38">
        <f t="shared" si="44"/>
        <v>0</v>
      </c>
      <c r="O147" s="38">
        <f t="shared" si="45"/>
        <v>0</v>
      </c>
      <c r="P147" s="48">
        <v>13.07</v>
      </c>
      <c r="Q147" s="46">
        <v>30</v>
      </c>
      <c r="R147" s="46" t="s">
        <v>3372</v>
      </c>
      <c r="S147" s="48">
        <v>13.84</v>
      </c>
      <c r="T147" s="46">
        <v>30</v>
      </c>
      <c r="U147" s="46" t="s">
        <v>3372</v>
      </c>
      <c r="V147" s="48">
        <f t="shared" si="56"/>
        <v>13.455</v>
      </c>
      <c r="W147" s="46">
        <f t="shared" si="57"/>
        <v>60</v>
      </c>
      <c r="X147" s="46">
        <f t="shared" si="58"/>
        <v>0</v>
      </c>
      <c r="Y147" s="46">
        <f t="shared" si="59"/>
        <v>0</v>
      </c>
      <c r="Z147" s="46">
        <f t="shared" si="49"/>
        <v>0</v>
      </c>
      <c r="AA147" s="46">
        <f t="shared" si="50"/>
        <v>0</v>
      </c>
      <c r="AB147" s="46">
        <f t="shared" si="51"/>
        <v>0</v>
      </c>
      <c r="AC147" s="48">
        <f t="shared" si="55"/>
        <v>1</v>
      </c>
      <c r="AD147" s="48">
        <f t="shared" si="52"/>
        <v>12.9175</v>
      </c>
      <c r="AE147" s="48">
        <f t="shared" si="53"/>
        <v>12.9175</v>
      </c>
      <c r="AF147" s="46">
        <f t="shared" si="54"/>
        <v>120</v>
      </c>
      <c r="AG147" s="47"/>
      <c r="AH147" s="128" t="s">
        <v>3451</v>
      </c>
      <c r="AI147" s="128" t="s">
        <v>3453</v>
      </c>
      <c r="AJ147" s="128" t="s">
        <v>3452</v>
      </c>
      <c r="AK147" s="128" t="s">
        <v>3454</v>
      </c>
      <c r="AL147" s="128" t="s">
        <v>3456</v>
      </c>
      <c r="AM147" s="128" t="s">
        <v>3455</v>
      </c>
      <c r="AN147" s="128" t="s">
        <v>3457</v>
      </c>
      <c r="AO147" s="128" t="s">
        <v>3460</v>
      </c>
      <c r="AP147" s="128" t="s">
        <v>3459</v>
      </c>
      <c r="AQ147" s="128" t="s">
        <v>3458</v>
      </c>
    </row>
    <row r="148" spans="1:43" s="16" customFormat="1" ht="27.75">
      <c r="A148" s="43">
        <v>147</v>
      </c>
      <c r="B148" s="37" t="s">
        <v>1844</v>
      </c>
      <c r="C148" s="37" t="s">
        <v>580</v>
      </c>
      <c r="D148" s="38" t="s">
        <v>1845</v>
      </c>
      <c r="E148" s="38">
        <v>18</v>
      </c>
      <c r="F148" s="48">
        <v>12.94</v>
      </c>
      <c r="G148" s="46">
        <v>30</v>
      </c>
      <c r="H148" s="46" t="s">
        <v>3372</v>
      </c>
      <c r="I148" s="48">
        <v>11.56</v>
      </c>
      <c r="J148" s="46">
        <v>30</v>
      </c>
      <c r="K148" s="46" t="s">
        <v>3372</v>
      </c>
      <c r="L148" s="84">
        <f t="shared" si="42"/>
        <v>12.25</v>
      </c>
      <c r="M148" s="38">
        <f t="shared" si="43"/>
        <v>60</v>
      </c>
      <c r="N148" s="38">
        <f t="shared" si="44"/>
        <v>0</v>
      </c>
      <c r="O148" s="38">
        <f t="shared" si="45"/>
        <v>0</v>
      </c>
      <c r="P148" s="48">
        <v>11.73</v>
      </c>
      <c r="Q148" s="46">
        <v>30</v>
      </c>
      <c r="R148" s="46" t="s">
        <v>3372</v>
      </c>
      <c r="S148" s="48">
        <v>15.31</v>
      </c>
      <c r="T148" s="46">
        <v>30</v>
      </c>
      <c r="U148" s="46" t="s">
        <v>3372</v>
      </c>
      <c r="V148" s="48">
        <f t="shared" si="56"/>
        <v>13.52</v>
      </c>
      <c r="W148" s="46">
        <f t="shared" si="57"/>
        <v>60</v>
      </c>
      <c r="X148" s="46">
        <f t="shared" si="58"/>
        <v>0</v>
      </c>
      <c r="Y148" s="46">
        <f t="shared" si="59"/>
        <v>0</v>
      </c>
      <c r="Z148" s="46">
        <f t="shared" si="49"/>
        <v>0</v>
      </c>
      <c r="AA148" s="46">
        <f t="shared" si="50"/>
        <v>0</v>
      </c>
      <c r="AB148" s="46">
        <f t="shared" si="51"/>
        <v>0</v>
      </c>
      <c r="AC148" s="48">
        <f t="shared" si="55"/>
        <v>1</v>
      </c>
      <c r="AD148" s="48">
        <f t="shared" si="52"/>
        <v>12.885</v>
      </c>
      <c r="AE148" s="48">
        <f t="shared" si="53"/>
        <v>12.885</v>
      </c>
      <c r="AF148" s="46">
        <f t="shared" si="54"/>
        <v>120</v>
      </c>
      <c r="AG148" s="47"/>
      <c r="AH148" s="128" t="s">
        <v>3451</v>
      </c>
      <c r="AI148" s="128" t="s">
        <v>3453</v>
      </c>
      <c r="AJ148" s="128" t="s">
        <v>3455</v>
      </c>
      <c r="AK148" s="128" t="s">
        <v>3452</v>
      </c>
      <c r="AL148" s="128" t="s">
        <v>3454</v>
      </c>
      <c r="AM148" s="128" t="s">
        <v>3456</v>
      </c>
      <c r="AN148" s="128" t="s">
        <v>3460</v>
      </c>
      <c r="AO148" s="128" t="s">
        <v>3457</v>
      </c>
      <c r="AP148" s="128" t="s">
        <v>3459</v>
      </c>
      <c r="AQ148" s="128" t="s">
        <v>3458</v>
      </c>
    </row>
    <row r="149" spans="1:43" s="16" customFormat="1" ht="27.75">
      <c r="A149" s="43">
        <v>148</v>
      </c>
      <c r="B149" s="37" t="s">
        <v>1257</v>
      </c>
      <c r="C149" s="37" t="s">
        <v>649</v>
      </c>
      <c r="D149" s="38" t="s">
        <v>1258</v>
      </c>
      <c r="E149" s="38">
        <v>12</v>
      </c>
      <c r="F149" s="48">
        <v>8.86</v>
      </c>
      <c r="G149" s="46">
        <v>11</v>
      </c>
      <c r="H149" s="46" t="s">
        <v>3373</v>
      </c>
      <c r="I149" s="48">
        <v>13.78</v>
      </c>
      <c r="J149" s="46">
        <v>30</v>
      </c>
      <c r="K149" s="46" t="s">
        <v>3372</v>
      </c>
      <c r="L149" s="84">
        <f t="shared" si="42"/>
        <v>11.32</v>
      </c>
      <c r="M149" s="38">
        <f t="shared" si="43"/>
        <v>60</v>
      </c>
      <c r="N149" s="38">
        <f t="shared" si="44"/>
        <v>1</v>
      </c>
      <c r="O149" s="38">
        <f t="shared" si="45"/>
        <v>1</v>
      </c>
      <c r="P149" s="48">
        <v>13.89</v>
      </c>
      <c r="Q149" s="46">
        <v>30</v>
      </c>
      <c r="R149" s="46" t="s">
        <v>3372</v>
      </c>
      <c r="S149" s="48">
        <v>16.059999999999999</v>
      </c>
      <c r="T149" s="46">
        <v>30</v>
      </c>
      <c r="U149" s="46" t="s">
        <v>3372</v>
      </c>
      <c r="V149" s="48">
        <f t="shared" si="56"/>
        <v>14.975</v>
      </c>
      <c r="W149" s="46">
        <f t="shared" si="57"/>
        <v>60</v>
      </c>
      <c r="X149" s="46">
        <f t="shared" si="58"/>
        <v>0</v>
      </c>
      <c r="Y149" s="46">
        <f t="shared" si="59"/>
        <v>0</v>
      </c>
      <c r="Z149" s="46">
        <f t="shared" si="49"/>
        <v>1</v>
      </c>
      <c r="AA149" s="46">
        <f t="shared" si="50"/>
        <v>1</v>
      </c>
      <c r="AB149" s="46">
        <f t="shared" si="51"/>
        <v>2</v>
      </c>
      <c r="AC149" s="48">
        <f t="shared" si="55"/>
        <v>0.98</v>
      </c>
      <c r="AD149" s="48">
        <f t="shared" si="52"/>
        <v>13.147500000000001</v>
      </c>
      <c r="AE149" s="48">
        <f t="shared" si="53"/>
        <v>12.884550000000001</v>
      </c>
      <c r="AF149" s="46">
        <f t="shared" si="54"/>
        <v>120</v>
      </c>
      <c r="AG149" s="47"/>
      <c r="AH149" s="128" t="s">
        <v>3453</v>
      </c>
      <c r="AI149" s="128" t="s">
        <v>3451</v>
      </c>
      <c r="AJ149" s="128" t="s">
        <v>3456</v>
      </c>
      <c r="AK149" s="128" t="s">
        <v>3452</v>
      </c>
      <c r="AL149" s="128" t="s">
        <v>3454</v>
      </c>
      <c r="AM149" s="128" t="s">
        <v>3455</v>
      </c>
      <c r="AN149" s="128" t="s">
        <v>3460</v>
      </c>
      <c r="AO149" s="128" t="s">
        <v>3457</v>
      </c>
      <c r="AP149" s="128" t="s">
        <v>3459</v>
      </c>
      <c r="AQ149" s="128" t="s">
        <v>3458</v>
      </c>
    </row>
    <row r="150" spans="1:43" s="16" customFormat="1" ht="27.75">
      <c r="A150" s="43">
        <v>149</v>
      </c>
      <c r="B150" s="37" t="s">
        <v>333</v>
      </c>
      <c r="C150" s="37" t="s">
        <v>334</v>
      </c>
      <c r="D150" s="38" t="s">
        <v>335</v>
      </c>
      <c r="E150" s="38">
        <v>3</v>
      </c>
      <c r="F150" s="48">
        <v>13.72</v>
      </c>
      <c r="G150" s="46">
        <v>30</v>
      </c>
      <c r="H150" s="46" t="s">
        <v>3372</v>
      </c>
      <c r="I150" s="48">
        <v>10.88</v>
      </c>
      <c r="J150" s="46">
        <v>30</v>
      </c>
      <c r="K150" s="46" t="s">
        <v>3372</v>
      </c>
      <c r="L150" s="84">
        <f t="shared" si="42"/>
        <v>12.3</v>
      </c>
      <c r="M150" s="38">
        <f t="shared" si="43"/>
        <v>60</v>
      </c>
      <c r="N150" s="38">
        <f t="shared" si="44"/>
        <v>0</v>
      </c>
      <c r="O150" s="38">
        <f t="shared" si="45"/>
        <v>0</v>
      </c>
      <c r="P150" s="48">
        <v>12.26</v>
      </c>
      <c r="Q150" s="46">
        <v>30</v>
      </c>
      <c r="R150" s="46" t="s">
        <v>3372</v>
      </c>
      <c r="S150" s="48">
        <v>14.67</v>
      </c>
      <c r="T150" s="46">
        <v>30</v>
      </c>
      <c r="U150" s="46" t="s">
        <v>3372</v>
      </c>
      <c r="V150" s="48">
        <f t="shared" si="56"/>
        <v>13.465</v>
      </c>
      <c r="W150" s="46">
        <f t="shared" si="57"/>
        <v>60</v>
      </c>
      <c r="X150" s="46">
        <f t="shared" si="58"/>
        <v>0</v>
      </c>
      <c r="Y150" s="46">
        <f t="shared" si="59"/>
        <v>0</v>
      </c>
      <c r="Z150" s="46">
        <f t="shared" si="49"/>
        <v>0</v>
      </c>
      <c r="AA150" s="46">
        <f t="shared" si="50"/>
        <v>0</v>
      </c>
      <c r="AB150" s="46">
        <f t="shared" si="51"/>
        <v>0</v>
      </c>
      <c r="AC150" s="48">
        <f t="shared" si="55"/>
        <v>1</v>
      </c>
      <c r="AD150" s="48">
        <f t="shared" si="52"/>
        <v>12.8825</v>
      </c>
      <c r="AE150" s="48">
        <f t="shared" si="53"/>
        <v>12.8825</v>
      </c>
      <c r="AF150" s="46">
        <f t="shared" si="54"/>
        <v>120</v>
      </c>
      <c r="AG150" s="47"/>
      <c r="AH150" s="128" t="s">
        <v>3453</v>
      </c>
      <c r="AI150" s="128" t="s">
        <v>3451</v>
      </c>
      <c r="AJ150" s="128" t="s">
        <v>3456</v>
      </c>
      <c r="AK150" s="128" t="s">
        <v>3459</v>
      </c>
      <c r="AL150" s="128" t="s">
        <v>3452</v>
      </c>
      <c r="AM150" s="128" t="s">
        <v>3455</v>
      </c>
      <c r="AN150" s="128" t="s">
        <v>3454</v>
      </c>
      <c r="AO150" s="128" t="s">
        <v>3457</v>
      </c>
      <c r="AP150" s="128" t="s">
        <v>3460</v>
      </c>
      <c r="AQ150" s="128" t="s">
        <v>3458</v>
      </c>
    </row>
    <row r="151" spans="1:43" s="16" customFormat="1" ht="27.75">
      <c r="A151" s="43">
        <v>150</v>
      </c>
      <c r="B151" s="37" t="s">
        <v>871</v>
      </c>
      <c r="C151" s="37" t="s">
        <v>872</v>
      </c>
      <c r="D151" s="38" t="s">
        <v>873</v>
      </c>
      <c r="E151" s="38">
        <v>8</v>
      </c>
      <c r="F151" s="48">
        <v>13.65</v>
      </c>
      <c r="G151" s="46">
        <v>30</v>
      </c>
      <c r="H151" s="46" t="s">
        <v>3372</v>
      </c>
      <c r="I151" s="48">
        <v>13.79</v>
      </c>
      <c r="J151" s="46">
        <v>30</v>
      </c>
      <c r="K151" s="46" t="s">
        <v>3372</v>
      </c>
      <c r="L151" s="84">
        <f t="shared" si="42"/>
        <v>13.719999999999999</v>
      </c>
      <c r="M151" s="38">
        <f t="shared" si="43"/>
        <v>60</v>
      </c>
      <c r="N151" s="38">
        <f t="shared" si="44"/>
        <v>0</v>
      </c>
      <c r="O151" s="38">
        <f t="shared" si="45"/>
        <v>0</v>
      </c>
      <c r="P151" s="48">
        <v>13.06</v>
      </c>
      <c r="Q151" s="46">
        <v>30</v>
      </c>
      <c r="R151" s="46" t="s">
        <v>3373</v>
      </c>
      <c r="S151" s="48">
        <v>15.51</v>
      </c>
      <c r="T151" s="46">
        <v>30</v>
      </c>
      <c r="U151" s="46" t="s">
        <v>3372</v>
      </c>
      <c r="V151" s="48">
        <f t="shared" si="56"/>
        <v>14.285</v>
      </c>
      <c r="W151" s="46">
        <f t="shared" si="57"/>
        <v>60</v>
      </c>
      <c r="X151" s="46">
        <f t="shared" si="58"/>
        <v>1</v>
      </c>
      <c r="Y151" s="46">
        <f t="shared" si="59"/>
        <v>0</v>
      </c>
      <c r="Z151" s="46">
        <f t="shared" si="49"/>
        <v>1</v>
      </c>
      <c r="AA151" s="46">
        <f t="shared" si="50"/>
        <v>0</v>
      </c>
      <c r="AB151" s="46">
        <f t="shared" si="51"/>
        <v>1</v>
      </c>
      <c r="AC151" s="48">
        <f>IF(AB151=0,0.93,IF(AB151=1,0.92,IF(AB151=2,0.91,IF(AB151=3,0.9,IF(AB151=4,0.89,IF(AB151=5,0.88,IF(AB151=6,0.87)))))))</f>
        <v>0.92</v>
      </c>
      <c r="AD151" s="48">
        <f t="shared" si="52"/>
        <v>14.0025</v>
      </c>
      <c r="AE151" s="48">
        <f t="shared" si="53"/>
        <v>12.882300000000001</v>
      </c>
      <c r="AF151" s="46">
        <f t="shared" si="54"/>
        <v>120</v>
      </c>
      <c r="AG151" s="47"/>
      <c r="AH151" s="128" t="s">
        <v>3451</v>
      </c>
      <c r="AI151" s="128" t="s">
        <v>3453</v>
      </c>
      <c r="AJ151" s="128" t="s">
        <v>3456</v>
      </c>
      <c r="AK151" s="128" t="s">
        <v>3454</v>
      </c>
      <c r="AL151" s="128" t="s">
        <v>3452</v>
      </c>
      <c r="AM151" s="128" t="s">
        <v>3457</v>
      </c>
      <c r="AN151" s="128" t="s">
        <v>3455</v>
      </c>
      <c r="AO151" s="128" t="s">
        <v>3460</v>
      </c>
      <c r="AP151" s="128" t="s">
        <v>3459</v>
      </c>
      <c r="AQ151" s="128" t="s">
        <v>3458</v>
      </c>
    </row>
    <row r="152" spans="1:43" s="16" customFormat="1" ht="27.75">
      <c r="A152" s="43">
        <v>151</v>
      </c>
      <c r="B152" s="44" t="s">
        <v>1171</v>
      </c>
      <c r="C152" s="44" t="s">
        <v>851</v>
      </c>
      <c r="D152" s="38" t="s">
        <v>1162</v>
      </c>
      <c r="E152" s="38">
        <v>11</v>
      </c>
      <c r="F152" s="48">
        <v>13.93</v>
      </c>
      <c r="G152" s="46">
        <v>30</v>
      </c>
      <c r="H152" s="46" t="s">
        <v>3372</v>
      </c>
      <c r="I152" s="48">
        <v>10.84</v>
      </c>
      <c r="J152" s="46">
        <v>30</v>
      </c>
      <c r="K152" s="46" t="s">
        <v>3372</v>
      </c>
      <c r="L152" s="84">
        <f t="shared" si="42"/>
        <v>12.385</v>
      </c>
      <c r="M152" s="38">
        <f t="shared" si="43"/>
        <v>60</v>
      </c>
      <c r="N152" s="38">
        <f t="shared" si="44"/>
        <v>0</v>
      </c>
      <c r="O152" s="38">
        <f t="shared" si="45"/>
        <v>0</v>
      </c>
      <c r="P152" s="48">
        <v>12.9</v>
      </c>
      <c r="Q152" s="46">
        <v>30</v>
      </c>
      <c r="R152" s="46" t="s">
        <v>3372</v>
      </c>
      <c r="S152" s="48">
        <v>13.74</v>
      </c>
      <c r="T152" s="46">
        <v>30</v>
      </c>
      <c r="U152" s="46" t="s">
        <v>3372</v>
      </c>
      <c r="V152" s="48">
        <f t="shared" si="56"/>
        <v>13.32</v>
      </c>
      <c r="W152" s="46">
        <f t="shared" si="57"/>
        <v>60</v>
      </c>
      <c r="X152" s="46">
        <f t="shared" si="58"/>
        <v>0</v>
      </c>
      <c r="Y152" s="46">
        <f t="shared" si="59"/>
        <v>0</v>
      </c>
      <c r="Z152" s="46">
        <f t="shared" si="49"/>
        <v>0</v>
      </c>
      <c r="AA152" s="46">
        <f t="shared" si="50"/>
        <v>0</v>
      </c>
      <c r="AB152" s="46">
        <f t="shared" si="51"/>
        <v>0</v>
      </c>
      <c r="AC152" s="48">
        <f>IF(AB152=0,1,IF(AB152=1,0.99,IF(AB152=2,0.98,IF(AB152=3,0.97,IF(AB152=4,0.96,IF(AB152=5,0.95,IF(AB152=6,0.94)))))))</f>
        <v>1</v>
      </c>
      <c r="AD152" s="48">
        <f t="shared" si="52"/>
        <v>12.852499999999999</v>
      </c>
      <c r="AE152" s="48">
        <f t="shared" si="53"/>
        <v>12.852499999999999</v>
      </c>
      <c r="AF152" s="46">
        <f t="shared" si="54"/>
        <v>120</v>
      </c>
      <c r="AG152" s="47"/>
      <c r="AH152" s="128" t="s">
        <v>3451</v>
      </c>
      <c r="AI152" s="128" t="s">
        <v>3453</v>
      </c>
      <c r="AJ152" s="128" t="s">
        <v>3456</v>
      </c>
      <c r="AK152" s="128" t="s">
        <v>3457</v>
      </c>
      <c r="AL152" s="128" t="s">
        <v>3452</v>
      </c>
      <c r="AM152" s="128" t="s">
        <v>3454</v>
      </c>
      <c r="AN152" s="128" t="s">
        <v>3460</v>
      </c>
      <c r="AO152" s="128" t="s">
        <v>3455</v>
      </c>
      <c r="AP152" s="128" t="s">
        <v>3459</v>
      </c>
      <c r="AQ152" s="128" t="s">
        <v>3458</v>
      </c>
    </row>
    <row r="153" spans="1:43" s="16" customFormat="1" ht="27.75">
      <c r="A153" s="43">
        <v>152</v>
      </c>
      <c r="B153" s="37" t="s">
        <v>1861</v>
      </c>
      <c r="C153" s="37" t="s">
        <v>227</v>
      </c>
      <c r="D153" s="38" t="s">
        <v>1862</v>
      </c>
      <c r="E153" s="38">
        <v>18</v>
      </c>
      <c r="F153" s="48">
        <v>12.3</v>
      </c>
      <c r="G153" s="46">
        <v>30</v>
      </c>
      <c r="H153" s="46" t="s">
        <v>3372</v>
      </c>
      <c r="I153" s="48">
        <v>13.91</v>
      </c>
      <c r="J153" s="46">
        <v>30</v>
      </c>
      <c r="K153" s="46" t="s">
        <v>3372</v>
      </c>
      <c r="L153" s="84">
        <f t="shared" si="42"/>
        <v>13.105</v>
      </c>
      <c r="M153" s="38">
        <f t="shared" si="43"/>
        <v>60</v>
      </c>
      <c r="N153" s="38">
        <f t="shared" si="44"/>
        <v>0</v>
      </c>
      <c r="O153" s="38">
        <f t="shared" si="45"/>
        <v>0</v>
      </c>
      <c r="P153" s="48">
        <v>13.18</v>
      </c>
      <c r="Q153" s="46">
        <v>30</v>
      </c>
      <c r="R153" s="46" t="s">
        <v>3372</v>
      </c>
      <c r="S153" s="48">
        <v>11.96</v>
      </c>
      <c r="T153" s="46">
        <v>30</v>
      </c>
      <c r="U153" s="46" t="s">
        <v>3372</v>
      </c>
      <c r="V153" s="48">
        <f t="shared" si="56"/>
        <v>12.57</v>
      </c>
      <c r="W153" s="46">
        <f t="shared" si="57"/>
        <v>60</v>
      </c>
      <c r="X153" s="46">
        <f t="shared" si="58"/>
        <v>0</v>
      </c>
      <c r="Y153" s="46">
        <f t="shared" si="59"/>
        <v>0</v>
      </c>
      <c r="Z153" s="46">
        <f t="shared" si="49"/>
        <v>0</v>
      </c>
      <c r="AA153" s="46">
        <f t="shared" si="50"/>
        <v>0</v>
      </c>
      <c r="AB153" s="46">
        <f t="shared" si="51"/>
        <v>0</v>
      </c>
      <c r="AC153" s="48">
        <f>IF(AB153=0,1,IF(AB153=1,0.99,IF(AB153=2,0.98,IF(AB153=3,0.97,IF(AB153=4,0.96,IF(AB153=5,0.95,IF(AB153=6,0.94)))))))</f>
        <v>1</v>
      </c>
      <c r="AD153" s="48">
        <f t="shared" si="52"/>
        <v>12.8375</v>
      </c>
      <c r="AE153" s="48">
        <f t="shared" si="53"/>
        <v>12.8375</v>
      </c>
      <c r="AF153" s="46">
        <f t="shared" si="54"/>
        <v>120</v>
      </c>
      <c r="AG153" s="47"/>
      <c r="AH153" s="128" t="s">
        <v>3453</v>
      </c>
      <c r="AI153" s="128" t="s">
        <v>3454</v>
      </c>
      <c r="AJ153" s="128" t="s">
        <v>3451</v>
      </c>
      <c r="AK153" s="128" t="s">
        <v>3456</v>
      </c>
      <c r="AL153" s="128" t="s">
        <v>3452</v>
      </c>
      <c r="AM153" s="128" t="s">
        <v>3457</v>
      </c>
      <c r="AN153" s="128" t="s">
        <v>3455</v>
      </c>
      <c r="AO153" s="128" t="s">
        <v>3459</v>
      </c>
      <c r="AP153" s="128" t="s">
        <v>3460</v>
      </c>
      <c r="AQ153" s="128" t="s">
        <v>3458</v>
      </c>
    </row>
    <row r="154" spans="1:43" s="16" customFormat="1" ht="27.75">
      <c r="A154" s="43">
        <v>153</v>
      </c>
      <c r="B154" s="37" t="s">
        <v>991</v>
      </c>
      <c r="C154" s="37" t="s">
        <v>992</v>
      </c>
      <c r="D154" s="38" t="s">
        <v>993</v>
      </c>
      <c r="E154" s="38">
        <v>9</v>
      </c>
      <c r="F154" s="48">
        <v>13.39</v>
      </c>
      <c r="G154" s="46">
        <v>30</v>
      </c>
      <c r="H154" s="46" t="s">
        <v>3372</v>
      </c>
      <c r="I154" s="48">
        <v>11.42</v>
      </c>
      <c r="J154" s="46">
        <v>30</v>
      </c>
      <c r="K154" s="46" t="s">
        <v>3372</v>
      </c>
      <c r="L154" s="84">
        <f t="shared" si="42"/>
        <v>12.405000000000001</v>
      </c>
      <c r="M154" s="38">
        <f t="shared" si="43"/>
        <v>60</v>
      </c>
      <c r="N154" s="38">
        <f t="shared" si="44"/>
        <v>0</v>
      </c>
      <c r="O154" s="38">
        <f t="shared" si="45"/>
        <v>0</v>
      </c>
      <c r="P154" s="48">
        <v>13.93</v>
      </c>
      <c r="Q154" s="46">
        <v>30</v>
      </c>
      <c r="R154" s="46" t="s">
        <v>3372</v>
      </c>
      <c r="S154" s="48">
        <v>16.41</v>
      </c>
      <c r="T154" s="46">
        <v>30</v>
      </c>
      <c r="U154" s="46" t="s">
        <v>3372</v>
      </c>
      <c r="V154" s="48">
        <f t="shared" si="56"/>
        <v>15.17</v>
      </c>
      <c r="W154" s="46">
        <f t="shared" si="57"/>
        <v>60</v>
      </c>
      <c r="X154" s="46">
        <f t="shared" si="58"/>
        <v>0</v>
      </c>
      <c r="Y154" s="46">
        <f t="shared" si="59"/>
        <v>0</v>
      </c>
      <c r="Z154" s="46">
        <f t="shared" si="49"/>
        <v>0</v>
      </c>
      <c r="AA154" s="46">
        <f t="shared" si="50"/>
        <v>0</v>
      </c>
      <c r="AB154" s="46">
        <f t="shared" si="51"/>
        <v>0</v>
      </c>
      <c r="AC154" s="48">
        <f>IF(AB154=0,0.93,IF(AB154=1,0.92,IF(AB154=2,0.91,IF(AB154=3,0.9,IF(AB154=4,0.89,IF(AB154=5,0.88,IF(AB154=6,0.87)))))))</f>
        <v>0.93</v>
      </c>
      <c r="AD154" s="48">
        <f t="shared" si="52"/>
        <v>13.787500000000001</v>
      </c>
      <c r="AE154" s="48">
        <f t="shared" si="53"/>
        <v>12.822375000000003</v>
      </c>
      <c r="AF154" s="46">
        <f t="shared" si="54"/>
        <v>120</v>
      </c>
      <c r="AG154" s="47"/>
      <c r="AH154" s="128" t="s">
        <v>3451</v>
      </c>
      <c r="AI154" s="128" t="s">
        <v>3456</v>
      </c>
      <c r="AJ154" s="128" t="s">
        <v>3453</v>
      </c>
      <c r="AK154" s="128" t="s">
        <v>3455</v>
      </c>
      <c r="AL154" s="128" t="s">
        <v>3452</v>
      </c>
      <c r="AM154" s="128" t="s">
        <v>3457</v>
      </c>
      <c r="AN154" s="128" t="s">
        <v>3454</v>
      </c>
      <c r="AO154" s="128" t="s">
        <v>3458</v>
      </c>
      <c r="AP154" s="128" t="s">
        <v>3460</v>
      </c>
      <c r="AQ154" s="128" t="s">
        <v>3459</v>
      </c>
    </row>
    <row r="155" spans="1:43" s="16" customFormat="1" ht="27.75">
      <c r="A155" s="43">
        <v>154</v>
      </c>
      <c r="B155" s="37" t="s">
        <v>421</v>
      </c>
      <c r="C155" s="37" t="s">
        <v>3381</v>
      </c>
      <c r="D155" s="38" t="s">
        <v>423</v>
      </c>
      <c r="E155" s="38">
        <v>4</v>
      </c>
      <c r="F155" s="48">
        <v>12.92</v>
      </c>
      <c r="G155" s="46">
        <v>30</v>
      </c>
      <c r="H155" s="46" t="s">
        <v>3372</v>
      </c>
      <c r="I155" s="48">
        <v>12.67</v>
      </c>
      <c r="J155" s="46">
        <v>30</v>
      </c>
      <c r="K155" s="46" t="s">
        <v>3372</v>
      </c>
      <c r="L155" s="84">
        <f t="shared" si="42"/>
        <v>12.795</v>
      </c>
      <c r="M155" s="38">
        <f t="shared" si="43"/>
        <v>60</v>
      </c>
      <c r="N155" s="38">
        <f t="shared" si="44"/>
        <v>0</v>
      </c>
      <c r="O155" s="38">
        <f t="shared" si="45"/>
        <v>0</v>
      </c>
      <c r="P155" s="48">
        <v>12.74</v>
      </c>
      <c r="Q155" s="46">
        <v>30</v>
      </c>
      <c r="R155" s="46" t="s">
        <v>3372</v>
      </c>
      <c r="S155" s="48">
        <v>12.95</v>
      </c>
      <c r="T155" s="46">
        <v>30</v>
      </c>
      <c r="U155" s="46" t="s">
        <v>3372</v>
      </c>
      <c r="V155" s="48">
        <f t="shared" si="56"/>
        <v>12.844999999999999</v>
      </c>
      <c r="W155" s="46">
        <f t="shared" si="57"/>
        <v>60</v>
      </c>
      <c r="X155" s="46">
        <f t="shared" si="58"/>
        <v>0</v>
      </c>
      <c r="Y155" s="46">
        <f t="shared" si="59"/>
        <v>0</v>
      </c>
      <c r="Z155" s="46">
        <f t="shared" si="49"/>
        <v>0</v>
      </c>
      <c r="AA155" s="46">
        <f t="shared" si="50"/>
        <v>0</v>
      </c>
      <c r="AB155" s="46">
        <f t="shared" si="51"/>
        <v>0</v>
      </c>
      <c r="AC155" s="48">
        <f>IF(AB155=0,1,IF(AB155=1,0.99,IF(AB155=2,0.98,IF(AB155=3,0.97,IF(AB155=4,0.96,IF(AB155=5,0.95,IF(AB155=6,0.94)))))))</f>
        <v>1</v>
      </c>
      <c r="AD155" s="48">
        <f t="shared" si="52"/>
        <v>12.82</v>
      </c>
      <c r="AE155" s="48">
        <f t="shared" si="53"/>
        <v>12.82</v>
      </c>
      <c r="AF155" s="46">
        <f t="shared" si="54"/>
        <v>120</v>
      </c>
      <c r="AG155" s="47"/>
      <c r="AH155" s="128" t="s">
        <v>3452</v>
      </c>
      <c r="AI155" s="128" t="s">
        <v>3456</v>
      </c>
      <c r="AJ155" s="128" t="s">
        <v>3457</v>
      </c>
      <c r="AK155" s="128" t="s">
        <v>3453</v>
      </c>
      <c r="AL155" s="128" t="s">
        <v>3454</v>
      </c>
      <c r="AM155" s="128" t="s">
        <v>3458</v>
      </c>
      <c r="AN155" s="128" t="s">
        <v>3451</v>
      </c>
      <c r="AO155" s="128" t="s">
        <v>3455</v>
      </c>
      <c r="AP155" s="128" t="s">
        <v>3460</v>
      </c>
      <c r="AQ155" s="128" t="s">
        <v>3459</v>
      </c>
    </row>
    <row r="156" spans="1:43" s="16" customFormat="1" ht="27.75">
      <c r="A156" s="43">
        <v>155</v>
      </c>
      <c r="B156" s="37" t="s">
        <v>974</v>
      </c>
      <c r="C156" s="37" t="s">
        <v>975</v>
      </c>
      <c r="D156" s="38" t="s">
        <v>976</v>
      </c>
      <c r="E156" s="38">
        <v>9</v>
      </c>
      <c r="F156" s="48">
        <v>10.56</v>
      </c>
      <c r="G156" s="46">
        <v>30</v>
      </c>
      <c r="H156" s="46" t="s">
        <v>3372</v>
      </c>
      <c r="I156" s="48">
        <v>12.06</v>
      </c>
      <c r="J156" s="46">
        <v>30</v>
      </c>
      <c r="K156" s="46" t="s">
        <v>3372</v>
      </c>
      <c r="L156" s="84">
        <f t="shared" si="42"/>
        <v>11.31</v>
      </c>
      <c r="M156" s="38">
        <f t="shared" si="43"/>
        <v>60</v>
      </c>
      <c r="N156" s="38">
        <f t="shared" si="44"/>
        <v>0</v>
      </c>
      <c r="O156" s="38">
        <f t="shared" si="45"/>
        <v>0</v>
      </c>
      <c r="P156" s="48">
        <v>11.9</v>
      </c>
      <c r="Q156" s="46">
        <v>30</v>
      </c>
      <c r="R156" s="46" t="s">
        <v>3372</v>
      </c>
      <c r="S156" s="48">
        <v>16.760000000000002</v>
      </c>
      <c r="T156" s="46">
        <v>30</v>
      </c>
      <c r="U156" s="46" t="s">
        <v>3372</v>
      </c>
      <c r="V156" s="48">
        <f t="shared" si="56"/>
        <v>14.330000000000002</v>
      </c>
      <c r="W156" s="46">
        <f t="shared" si="57"/>
        <v>60</v>
      </c>
      <c r="X156" s="46">
        <f t="shared" si="58"/>
        <v>0</v>
      </c>
      <c r="Y156" s="46">
        <f t="shared" si="59"/>
        <v>0</v>
      </c>
      <c r="Z156" s="46">
        <f t="shared" si="49"/>
        <v>0</v>
      </c>
      <c r="AA156" s="46">
        <f t="shared" si="50"/>
        <v>0</v>
      </c>
      <c r="AB156" s="46">
        <f t="shared" si="51"/>
        <v>0</v>
      </c>
      <c r="AC156" s="48">
        <f>IF(AB156=0,1,IF(AB156=1,0.99,IF(AB156=2,0.98,IF(AB156=3,0.97,IF(AB156=4,0.96,IF(AB156=5,0.95,IF(AB156=6,0.94)))))))</f>
        <v>1</v>
      </c>
      <c r="AD156" s="48">
        <f t="shared" si="52"/>
        <v>12.82</v>
      </c>
      <c r="AE156" s="48">
        <f t="shared" si="53"/>
        <v>12.82</v>
      </c>
      <c r="AF156" s="46">
        <f t="shared" si="54"/>
        <v>120</v>
      </c>
      <c r="AG156" s="47"/>
      <c r="AH156" s="128" t="s">
        <v>3456</v>
      </c>
      <c r="AI156" s="128" t="s">
        <v>3451</v>
      </c>
      <c r="AJ156" s="128" t="s">
        <v>3452</v>
      </c>
      <c r="AK156" s="128" t="s">
        <v>3457</v>
      </c>
      <c r="AL156" s="128" t="s">
        <v>3453</v>
      </c>
      <c r="AM156" s="128" t="s">
        <v>3454</v>
      </c>
      <c r="AN156" s="128" t="s">
        <v>3455</v>
      </c>
      <c r="AO156" s="128" t="s">
        <v>3460</v>
      </c>
      <c r="AP156" s="128" t="s">
        <v>3459</v>
      </c>
      <c r="AQ156" s="128" t="s">
        <v>3458</v>
      </c>
    </row>
    <row r="157" spans="1:43" s="16" customFormat="1" ht="27.75">
      <c r="A157" s="43">
        <v>156</v>
      </c>
      <c r="B157" s="37" t="s">
        <v>1193</v>
      </c>
      <c r="C157" s="37" t="s">
        <v>1194</v>
      </c>
      <c r="D157" s="38" t="s">
        <v>1185</v>
      </c>
      <c r="E157" s="38">
        <v>11</v>
      </c>
      <c r="F157" s="48">
        <v>13.97</v>
      </c>
      <c r="G157" s="46">
        <v>30</v>
      </c>
      <c r="H157" s="46" t="s">
        <v>3372</v>
      </c>
      <c r="I157" s="48">
        <v>10.32</v>
      </c>
      <c r="J157" s="46">
        <v>30</v>
      </c>
      <c r="K157" s="46" t="s">
        <v>3372</v>
      </c>
      <c r="L157" s="84">
        <f t="shared" si="42"/>
        <v>12.145</v>
      </c>
      <c r="M157" s="38">
        <f t="shared" si="43"/>
        <v>60</v>
      </c>
      <c r="N157" s="38">
        <f t="shared" si="44"/>
        <v>0</v>
      </c>
      <c r="O157" s="38">
        <f t="shared" si="45"/>
        <v>0</v>
      </c>
      <c r="P157" s="48">
        <v>14.62</v>
      </c>
      <c r="Q157" s="46">
        <v>30</v>
      </c>
      <c r="R157" s="46" t="s">
        <v>3372</v>
      </c>
      <c r="S157" s="48">
        <v>16.12</v>
      </c>
      <c r="T157" s="46">
        <v>30</v>
      </c>
      <c r="U157" s="46" t="s">
        <v>3372</v>
      </c>
      <c r="V157" s="48">
        <f t="shared" si="56"/>
        <v>15.370000000000001</v>
      </c>
      <c r="W157" s="46">
        <f t="shared" si="57"/>
        <v>60</v>
      </c>
      <c r="X157" s="46">
        <f t="shared" si="58"/>
        <v>0</v>
      </c>
      <c r="Y157" s="46">
        <f t="shared" si="59"/>
        <v>0</v>
      </c>
      <c r="Z157" s="46">
        <f t="shared" si="49"/>
        <v>0</v>
      </c>
      <c r="AA157" s="46">
        <f t="shared" si="50"/>
        <v>0</v>
      </c>
      <c r="AB157" s="46">
        <f t="shared" si="51"/>
        <v>0</v>
      </c>
      <c r="AC157" s="48">
        <f>IF(AB157=0,0.93,IF(AB157=1,0.92,IF(AB157=2,0.91,IF(AB157=3,0.9,IF(AB157=4,0.89,IF(AB157=5,0.88,IF(AB157=6,0.87)))))))</f>
        <v>0.93</v>
      </c>
      <c r="AD157" s="48">
        <f t="shared" si="52"/>
        <v>13.7575</v>
      </c>
      <c r="AE157" s="48">
        <f t="shared" si="53"/>
        <v>12.794475</v>
      </c>
      <c r="AF157" s="46">
        <f t="shared" si="54"/>
        <v>120</v>
      </c>
      <c r="AG157" s="47"/>
      <c r="AH157" s="128" t="s">
        <v>3451</v>
      </c>
      <c r="AI157" s="128" t="s">
        <v>3453</v>
      </c>
      <c r="AJ157" s="128" t="s">
        <v>3454</v>
      </c>
      <c r="AK157" s="128" t="s">
        <v>3452</v>
      </c>
      <c r="AL157" s="128" t="s">
        <v>3455</v>
      </c>
      <c r="AM157" s="128" t="s">
        <v>3456</v>
      </c>
      <c r="AN157" s="128" t="s">
        <v>3460</v>
      </c>
      <c r="AO157" s="128" t="s">
        <v>3457</v>
      </c>
      <c r="AP157" s="128" t="s">
        <v>3459</v>
      </c>
      <c r="AQ157" s="128" t="s">
        <v>3458</v>
      </c>
    </row>
    <row r="158" spans="1:43" s="16" customFormat="1" ht="27.75">
      <c r="A158" s="43">
        <v>157</v>
      </c>
      <c r="B158" s="44" t="s">
        <v>1875</v>
      </c>
      <c r="C158" s="44" t="s">
        <v>1876</v>
      </c>
      <c r="D158" s="45" t="s">
        <v>1877</v>
      </c>
      <c r="E158" s="38">
        <v>18</v>
      </c>
      <c r="F158" s="48">
        <v>15.02</v>
      </c>
      <c r="G158" s="46">
        <v>30</v>
      </c>
      <c r="H158" s="46" t="s">
        <v>3372</v>
      </c>
      <c r="I158" s="48">
        <v>8.99</v>
      </c>
      <c r="J158" s="46">
        <v>23</v>
      </c>
      <c r="K158" s="46" t="s">
        <v>3372</v>
      </c>
      <c r="L158" s="84">
        <f t="shared" si="42"/>
        <v>12.004999999999999</v>
      </c>
      <c r="M158" s="38">
        <f t="shared" si="43"/>
        <v>60</v>
      </c>
      <c r="N158" s="38">
        <f t="shared" si="44"/>
        <v>0</v>
      </c>
      <c r="O158" s="38">
        <f t="shared" si="45"/>
        <v>1</v>
      </c>
      <c r="P158" s="48">
        <v>14</v>
      </c>
      <c r="Q158" s="46">
        <v>30</v>
      </c>
      <c r="R158" s="46" t="s">
        <v>3372</v>
      </c>
      <c r="S158" s="48">
        <v>13.66</v>
      </c>
      <c r="T158" s="46">
        <v>30</v>
      </c>
      <c r="U158" s="46" t="s">
        <v>3372</v>
      </c>
      <c r="V158" s="48">
        <f t="shared" si="56"/>
        <v>13.83</v>
      </c>
      <c r="W158" s="46">
        <f t="shared" si="57"/>
        <v>60</v>
      </c>
      <c r="X158" s="46">
        <f t="shared" si="58"/>
        <v>0</v>
      </c>
      <c r="Y158" s="46">
        <f t="shared" si="59"/>
        <v>0</v>
      </c>
      <c r="Z158" s="46">
        <f t="shared" si="49"/>
        <v>0</v>
      </c>
      <c r="AA158" s="46">
        <f t="shared" si="50"/>
        <v>1</v>
      </c>
      <c r="AB158" s="46">
        <f t="shared" si="51"/>
        <v>1</v>
      </c>
      <c r="AC158" s="48">
        <f>IF(AB158=0,1,IF(AB158=1,0.99,IF(AB158=2,0.98,IF(AB158=3,0.97,IF(AB158=4,0.96,IF(AB158=5,0.95,IF(AB158=6,0.94)))))))</f>
        <v>0.99</v>
      </c>
      <c r="AD158" s="48">
        <f t="shared" si="52"/>
        <v>12.9175</v>
      </c>
      <c r="AE158" s="48">
        <f t="shared" si="53"/>
        <v>12.788325</v>
      </c>
      <c r="AF158" s="46">
        <f t="shared" si="54"/>
        <v>120</v>
      </c>
      <c r="AG158" s="47"/>
      <c r="AH158" s="128" t="s">
        <v>3451</v>
      </c>
      <c r="AI158" s="128" t="s">
        <v>3453</v>
      </c>
      <c r="AJ158" s="128" t="s">
        <v>3452</v>
      </c>
      <c r="AK158" s="128" t="s">
        <v>3456</v>
      </c>
      <c r="AL158" s="128" t="s">
        <v>3455</v>
      </c>
      <c r="AM158" s="128" t="s">
        <v>3454</v>
      </c>
      <c r="AN158" s="128" t="s">
        <v>3457</v>
      </c>
      <c r="AO158" s="128" t="s">
        <v>3460</v>
      </c>
      <c r="AP158" s="128" t="s">
        <v>3459</v>
      </c>
      <c r="AQ158" s="128" t="s">
        <v>3458</v>
      </c>
    </row>
    <row r="159" spans="1:43" s="16" customFormat="1" ht="27.75">
      <c r="A159" s="43">
        <v>158</v>
      </c>
      <c r="B159" s="37" t="s">
        <v>2422</v>
      </c>
      <c r="C159" s="37" t="s">
        <v>2423</v>
      </c>
      <c r="D159" s="38" t="s">
        <v>2424</v>
      </c>
      <c r="E159" s="38">
        <v>24</v>
      </c>
      <c r="F159" s="48">
        <v>13.92</v>
      </c>
      <c r="G159" s="46">
        <v>30</v>
      </c>
      <c r="H159" s="46" t="s">
        <v>3372</v>
      </c>
      <c r="I159" s="48">
        <v>10.57</v>
      </c>
      <c r="J159" s="46">
        <v>30</v>
      </c>
      <c r="K159" s="46" t="s">
        <v>3372</v>
      </c>
      <c r="L159" s="84">
        <f t="shared" si="42"/>
        <v>12.245000000000001</v>
      </c>
      <c r="M159" s="38">
        <f t="shared" si="43"/>
        <v>60</v>
      </c>
      <c r="N159" s="38">
        <f t="shared" si="44"/>
        <v>0</v>
      </c>
      <c r="O159" s="38">
        <f t="shared" si="45"/>
        <v>0</v>
      </c>
      <c r="P159" s="48">
        <v>10.78</v>
      </c>
      <c r="Q159" s="46">
        <v>30</v>
      </c>
      <c r="R159" s="46" t="s">
        <v>3372</v>
      </c>
      <c r="S159" s="48">
        <v>15.88</v>
      </c>
      <c r="T159" s="46">
        <v>30</v>
      </c>
      <c r="U159" s="46" t="s">
        <v>3372</v>
      </c>
      <c r="V159" s="48">
        <f t="shared" si="56"/>
        <v>13.33</v>
      </c>
      <c r="W159" s="46">
        <f t="shared" si="57"/>
        <v>60</v>
      </c>
      <c r="X159" s="46">
        <f t="shared" si="58"/>
        <v>0</v>
      </c>
      <c r="Y159" s="46">
        <f t="shared" si="59"/>
        <v>0</v>
      </c>
      <c r="Z159" s="46">
        <f t="shared" si="49"/>
        <v>0</v>
      </c>
      <c r="AA159" s="46">
        <f t="shared" si="50"/>
        <v>0</v>
      </c>
      <c r="AB159" s="46">
        <f t="shared" si="51"/>
        <v>0</v>
      </c>
      <c r="AC159" s="48">
        <f>IF(AB159=0,1,IF(AB159=1,0.99,IF(AB159=2,0.98,IF(AB159=3,0.97,IF(AB159=4,0.96,IF(AB159=5,0.95,IF(AB159=6,0.94)))))))</f>
        <v>1</v>
      </c>
      <c r="AD159" s="48">
        <f t="shared" si="52"/>
        <v>12.787500000000001</v>
      </c>
      <c r="AE159" s="48">
        <f t="shared" si="53"/>
        <v>12.787500000000001</v>
      </c>
      <c r="AF159" s="46">
        <f t="shared" si="54"/>
        <v>120</v>
      </c>
      <c r="AG159" s="47"/>
      <c r="AH159" s="128" t="s">
        <v>3453</v>
      </c>
      <c r="AI159" s="128" t="s">
        <v>3451</v>
      </c>
      <c r="AJ159" s="128" t="s">
        <v>3452</v>
      </c>
      <c r="AK159" s="128" t="s">
        <v>3454</v>
      </c>
      <c r="AL159" s="128" t="s">
        <v>3456</v>
      </c>
      <c r="AM159" s="128" t="s">
        <v>3457</v>
      </c>
      <c r="AN159" s="128" t="s">
        <v>3455</v>
      </c>
      <c r="AO159" s="128" t="s">
        <v>3460</v>
      </c>
      <c r="AP159" s="128" t="s">
        <v>3458</v>
      </c>
      <c r="AQ159" s="128" t="s">
        <v>3459</v>
      </c>
    </row>
    <row r="160" spans="1:43" s="16" customFormat="1" ht="27.75">
      <c r="A160" s="43">
        <v>159</v>
      </c>
      <c r="B160" s="44" t="s">
        <v>256</v>
      </c>
      <c r="C160" s="44" t="s">
        <v>257</v>
      </c>
      <c r="D160" s="45" t="s">
        <v>258</v>
      </c>
      <c r="E160" s="38">
        <v>2</v>
      </c>
      <c r="F160" s="48">
        <v>12.9</v>
      </c>
      <c r="G160" s="46">
        <v>30</v>
      </c>
      <c r="H160" s="46" t="s">
        <v>3372</v>
      </c>
      <c r="I160" s="48">
        <v>12.56</v>
      </c>
      <c r="J160" s="46">
        <v>30</v>
      </c>
      <c r="K160" s="46" t="s">
        <v>3372</v>
      </c>
      <c r="L160" s="84">
        <f t="shared" si="42"/>
        <v>12.73</v>
      </c>
      <c r="M160" s="38">
        <f t="shared" si="43"/>
        <v>60</v>
      </c>
      <c r="N160" s="38">
        <f t="shared" si="44"/>
        <v>0</v>
      </c>
      <c r="O160" s="38">
        <f t="shared" si="45"/>
        <v>0</v>
      </c>
      <c r="P160" s="48">
        <v>11.44</v>
      </c>
      <c r="Q160" s="46">
        <v>30</v>
      </c>
      <c r="R160" s="46" t="s">
        <v>3372</v>
      </c>
      <c r="S160" s="48">
        <v>14.16</v>
      </c>
      <c r="T160" s="46">
        <v>30</v>
      </c>
      <c r="U160" s="46" t="s">
        <v>3372</v>
      </c>
      <c r="V160" s="48">
        <f t="shared" si="56"/>
        <v>12.8</v>
      </c>
      <c r="W160" s="46">
        <f t="shared" si="57"/>
        <v>60</v>
      </c>
      <c r="X160" s="46">
        <f t="shared" si="58"/>
        <v>0</v>
      </c>
      <c r="Y160" s="46">
        <f t="shared" si="59"/>
        <v>0</v>
      </c>
      <c r="Z160" s="46">
        <f t="shared" si="49"/>
        <v>0</v>
      </c>
      <c r="AA160" s="46">
        <f t="shared" si="50"/>
        <v>0</v>
      </c>
      <c r="AB160" s="46">
        <f t="shared" si="51"/>
        <v>0</v>
      </c>
      <c r="AC160" s="48">
        <f>IF(AB160=0,1,IF(AB160=1,0.99,IF(AB160=2,0.98,IF(AB160=3,0.97,IF(AB160=4,0.96,IF(AB160=5,0.95,IF(AB160=6,0.94)))))))</f>
        <v>1</v>
      </c>
      <c r="AD160" s="48">
        <f t="shared" si="52"/>
        <v>12.765000000000001</v>
      </c>
      <c r="AE160" s="48">
        <f t="shared" si="53"/>
        <v>12.765000000000001</v>
      </c>
      <c r="AF160" s="46">
        <f t="shared" si="54"/>
        <v>120</v>
      </c>
      <c r="AG160" s="47"/>
      <c r="AH160" s="128" t="s">
        <v>3453</v>
      </c>
      <c r="AI160" s="128" t="s">
        <v>3451</v>
      </c>
      <c r="AJ160" s="128" t="s">
        <v>3455</v>
      </c>
      <c r="AK160" s="128" t="s">
        <v>3456</v>
      </c>
      <c r="AL160" s="128" t="s">
        <v>3454</v>
      </c>
      <c r="AM160" s="128" t="s">
        <v>3452</v>
      </c>
      <c r="AN160" s="128" t="s">
        <v>3457</v>
      </c>
      <c r="AO160" s="128" t="s">
        <v>3459</v>
      </c>
      <c r="AP160" s="128" t="s">
        <v>3460</v>
      </c>
      <c r="AQ160" s="128" t="s">
        <v>3458</v>
      </c>
    </row>
    <row r="161" spans="1:43" s="16" customFormat="1" ht="27.75">
      <c r="A161" s="43">
        <v>160</v>
      </c>
      <c r="B161" s="47" t="s">
        <v>73</v>
      </c>
      <c r="C161" s="47" t="s">
        <v>74</v>
      </c>
      <c r="D161" s="46" t="s">
        <v>75</v>
      </c>
      <c r="E161" s="38">
        <v>1</v>
      </c>
      <c r="F161" s="48">
        <v>12.57</v>
      </c>
      <c r="G161" s="46">
        <v>30</v>
      </c>
      <c r="H161" s="46" t="s">
        <v>3372</v>
      </c>
      <c r="I161" s="48">
        <v>12.17</v>
      </c>
      <c r="J161" s="46">
        <v>30</v>
      </c>
      <c r="K161" s="46" t="s">
        <v>3372</v>
      </c>
      <c r="L161" s="84">
        <f t="shared" si="42"/>
        <v>12.370000000000001</v>
      </c>
      <c r="M161" s="38">
        <f t="shared" si="43"/>
        <v>60</v>
      </c>
      <c r="N161" s="38">
        <f t="shared" si="44"/>
        <v>0</v>
      </c>
      <c r="O161" s="38">
        <f t="shared" si="45"/>
        <v>0</v>
      </c>
      <c r="P161" s="48">
        <v>10.77</v>
      </c>
      <c r="Q161" s="46">
        <v>30</v>
      </c>
      <c r="R161" s="46" t="s">
        <v>3372</v>
      </c>
      <c r="S161" s="48">
        <v>15.54</v>
      </c>
      <c r="T161" s="46">
        <v>30</v>
      </c>
      <c r="U161" s="46" t="s">
        <v>3372</v>
      </c>
      <c r="V161" s="48">
        <f t="shared" si="56"/>
        <v>13.154999999999999</v>
      </c>
      <c r="W161" s="46">
        <f t="shared" si="57"/>
        <v>60</v>
      </c>
      <c r="X161" s="46">
        <f t="shared" si="58"/>
        <v>0</v>
      </c>
      <c r="Y161" s="46">
        <f t="shared" si="59"/>
        <v>0</v>
      </c>
      <c r="Z161" s="46">
        <f t="shared" si="49"/>
        <v>0</v>
      </c>
      <c r="AA161" s="46">
        <f t="shared" si="50"/>
        <v>0</v>
      </c>
      <c r="AB161" s="46">
        <f t="shared" si="51"/>
        <v>0</v>
      </c>
      <c r="AC161" s="48">
        <f>IF(AB161=0,1,IF(AB161=1,0.99,IF(AB161=2,0.98,IF(AB161=3,0.97,IF(AB161=4,0.96,IF(AB161=5,0.95,IF(AB161=6,0.94)))))))</f>
        <v>1</v>
      </c>
      <c r="AD161" s="48">
        <f t="shared" si="52"/>
        <v>12.762499999999999</v>
      </c>
      <c r="AE161" s="48">
        <f t="shared" si="53"/>
        <v>12.762499999999999</v>
      </c>
      <c r="AF161" s="46">
        <f t="shared" si="54"/>
        <v>120</v>
      </c>
      <c r="AG161" s="47"/>
      <c r="AH161" s="128" t="s">
        <v>3453</v>
      </c>
      <c r="AI161" s="128" t="s">
        <v>3451</v>
      </c>
      <c r="AJ161" s="128" t="s">
        <v>3454</v>
      </c>
      <c r="AK161" s="128" t="s">
        <v>3456</v>
      </c>
      <c r="AL161" s="128" t="s">
        <v>3455</v>
      </c>
      <c r="AM161" s="128" t="s">
        <v>3452</v>
      </c>
      <c r="AN161" s="128" t="s">
        <v>3460</v>
      </c>
      <c r="AO161" s="128" t="s">
        <v>3457</v>
      </c>
      <c r="AP161" s="128" t="s">
        <v>3459</v>
      </c>
      <c r="AQ161" s="128" t="s">
        <v>3458</v>
      </c>
    </row>
    <row r="162" spans="1:43" s="16" customFormat="1" ht="27.75">
      <c r="A162" s="43">
        <v>161</v>
      </c>
      <c r="B162" s="37" t="s">
        <v>1959</v>
      </c>
      <c r="C162" s="37" t="s">
        <v>1960</v>
      </c>
      <c r="D162" s="38" t="s">
        <v>1961</v>
      </c>
      <c r="E162" s="38">
        <v>19</v>
      </c>
      <c r="F162" s="48">
        <v>11.78</v>
      </c>
      <c r="G162" s="46">
        <v>30</v>
      </c>
      <c r="H162" s="46" t="s">
        <v>3372</v>
      </c>
      <c r="I162" s="48">
        <v>13.31</v>
      </c>
      <c r="J162" s="46">
        <v>30</v>
      </c>
      <c r="K162" s="46" t="s">
        <v>3372</v>
      </c>
      <c r="L162" s="84">
        <f t="shared" si="42"/>
        <v>12.545</v>
      </c>
      <c r="M162" s="38">
        <f t="shared" si="43"/>
        <v>60</v>
      </c>
      <c r="N162" s="38">
        <f t="shared" si="44"/>
        <v>0</v>
      </c>
      <c r="O162" s="38">
        <f t="shared" si="45"/>
        <v>0</v>
      </c>
      <c r="P162" s="48">
        <v>14.1</v>
      </c>
      <c r="Q162" s="46">
        <v>30</v>
      </c>
      <c r="R162" s="46" t="s">
        <v>3372</v>
      </c>
      <c r="S162" s="48">
        <v>15.7</v>
      </c>
      <c r="T162" s="46">
        <v>30</v>
      </c>
      <c r="U162" s="46" t="s">
        <v>3372</v>
      </c>
      <c r="V162" s="48">
        <f t="shared" si="56"/>
        <v>14.899999999999999</v>
      </c>
      <c r="W162" s="46">
        <f t="shared" si="57"/>
        <v>60</v>
      </c>
      <c r="X162" s="46">
        <f t="shared" si="58"/>
        <v>0</v>
      </c>
      <c r="Y162" s="46">
        <f t="shared" si="59"/>
        <v>0</v>
      </c>
      <c r="Z162" s="46">
        <f t="shared" si="49"/>
        <v>0</v>
      </c>
      <c r="AA162" s="46">
        <f t="shared" si="50"/>
        <v>0</v>
      </c>
      <c r="AB162" s="46">
        <f t="shared" si="51"/>
        <v>0</v>
      </c>
      <c r="AC162" s="48">
        <f>IF(AB162=0,0.93,IF(AB162=1,0.92,IF(AB162=2,0.91,IF(AB162=3,0.9,IF(AB162=4,0.89,IF(AB162=5,0.88,IF(AB162=6,0.87)))))))</f>
        <v>0.93</v>
      </c>
      <c r="AD162" s="48">
        <f t="shared" si="52"/>
        <v>13.7225</v>
      </c>
      <c r="AE162" s="48">
        <f t="shared" si="53"/>
        <v>12.761925000000002</v>
      </c>
      <c r="AF162" s="46">
        <f t="shared" si="54"/>
        <v>120</v>
      </c>
      <c r="AG162" s="47"/>
      <c r="AH162" s="128" t="s">
        <v>3453</v>
      </c>
      <c r="AI162" s="128" t="s">
        <v>3451</v>
      </c>
      <c r="AJ162" s="128" t="s">
        <v>3454</v>
      </c>
      <c r="AK162" s="128" t="s">
        <v>3452</v>
      </c>
      <c r="AL162" s="128" t="s">
        <v>3455</v>
      </c>
      <c r="AM162" s="128" t="s">
        <v>3457</v>
      </c>
      <c r="AN162" s="128" t="s">
        <v>3456</v>
      </c>
      <c r="AO162" s="128" t="s">
        <v>3460</v>
      </c>
      <c r="AP162" s="128" t="s">
        <v>3459</v>
      </c>
      <c r="AQ162" s="128" t="s">
        <v>3458</v>
      </c>
    </row>
    <row r="163" spans="1:43" s="16" customFormat="1" ht="27.75">
      <c r="A163" s="43">
        <v>162</v>
      </c>
      <c r="B163" s="37" t="s">
        <v>1158</v>
      </c>
      <c r="C163" s="37" t="s">
        <v>930</v>
      </c>
      <c r="D163" s="38" t="s">
        <v>1147</v>
      </c>
      <c r="E163" s="38">
        <v>11</v>
      </c>
      <c r="F163" s="48">
        <v>13.43</v>
      </c>
      <c r="G163" s="46">
        <v>30</v>
      </c>
      <c r="H163" s="46" t="s">
        <v>3372</v>
      </c>
      <c r="I163" s="48">
        <v>12.23</v>
      </c>
      <c r="J163" s="46">
        <v>30</v>
      </c>
      <c r="K163" s="46" t="s">
        <v>3372</v>
      </c>
      <c r="L163" s="84">
        <f t="shared" si="42"/>
        <v>12.83</v>
      </c>
      <c r="M163" s="38">
        <f t="shared" si="43"/>
        <v>60</v>
      </c>
      <c r="N163" s="38">
        <f t="shared" si="44"/>
        <v>0</v>
      </c>
      <c r="O163" s="38">
        <f t="shared" si="45"/>
        <v>0</v>
      </c>
      <c r="P163" s="48">
        <v>11.54</v>
      </c>
      <c r="Q163" s="46">
        <v>30</v>
      </c>
      <c r="R163" s="46" t="s">
        <v>3372</v>
      </c>
      <c r="S163" s="48">
        <v>13.8</v>
      </c>
      <c r="T163" s="46">
        <v>30</v>
      </c>
      <c r="U163" s="46" t="s">
        <v>3372</v>
      </c>
      <c r="V163" s="48">
        <f t="shared" si="56"/>
        <v>12.67</v>
      </c>
      <c r="W163" s="46">
        <f t="shared" si="57"/>
        <v>60</v>
      </c>
      <c r="X163" s="46">
        <f t="shared" si="58"/>
        <v>0</v>
      </c>
      <c r="Y163" s="46">
        <f t="shared" si="59"/>
        <v>0</v>
      </c>
      <c r="Z163" s="46">
        <f t="shared" si="49"/>
        <v>0</v>
      </c>
      <c r="AA163" s="46">
        <f t="shared" si="50"/>
        <v>0</v>
      </c>
      <c r="AB163" s="46">
        <f t="shared" si="51"/>
        <v>0</v>
      </c>
      <c r="AC163" s="48">
        <f>IF(AB163=0,1,IF(AB163=1,0.99,IF(AB163=2,0.98,IF(AB163=3,0.97,IF(AB163=4,0.96,IF(AB163=5,0.95,IF(AB163=6,0.94)))))))</f>
        <v>1</v>
      </c>
      <c r="AD163" s="48">
        <f t="shared" si="52"/>
        <v>12.75</v>
      </c>
      <c r="AE163" s="48">
        <f t="shared" si="53"/>
        <v>12.75</v>
      </c>
      <c r="AF163" s="46">
        <f t="shared" si="54"/>
        <v>120</v>
      </c>
      <c r="AG163" s="47"/>
      <c r="AH163" s="128" t="s">
        <v>3453</v>
      </c>
      <c r="AI163" s="128" t="s">
        <v>3451</v>
      </c>
      <c r="AJ163" s="128" t="s">
        <v>3456</v>
      </c>
      <c r="AK163" s="128" t="s">
        <v>3455</v>
      </c>
      <c r="AL163" s="128" t="s">
        <v>3452</v>
      </c>
      <c r="AM163" s="128" t="s">
        <v>3460</v>
      </c>
      <c r="AN163" s="128" t="s">
        <v>3459</v>
      </c>
      <c r="AO163" s="128" t="s">
        <v>3454</v>
      </c>
      <c r="AP163" s="128" t="s">
        <v>3457</v>
      </c>
      <c r="AQ163" s="128" t="s">
        <v>3458</v>
      </c>
    </row>
    <row r="164" spans="1:43" s="16" customFormat="1" ht="24.95" customHeight="1">
      <c r="A164" s="43">
        <v>163</v>
      </c>
      <c r="B164" s="37" t="s">
        <v>1083</v>
      </c>
      <c r="C164" s="37" t="s">
        <v>1084</v>
      </c>
      <c r="D164" s="38" t="s">
        <v>1085</v>
      </c>
      <c r="E164" s="38">
        <v>10</v>
      </c>
      <c r="F164" s="48">
        <v>13.34</v>
      </c>
      <c r="G164" s="46">
        <v>30</v>
      </c>
      <c r="H164" s="46" t="s">
        <v>3372</v>
      </c>
      <c r="I164" s="48">
        <v>10.02</v>
      </c>
      <c r="J164" s="46">
        <v>30</v>
      </c>
      <c r="K164" s="46" t="s">
        <v>3372</v>
      </c>
      <c r="L164" s="84">
        <f t="shared" si="42"/>
        <v>11.68</v>
      </c>
      <c r="M164" s="38">
        <f t="shared" si="43"/>
        <v>60</v>
      </c>
      <c r="N164" s="38">
        <f t="shared" si="44"/>
        <v>0</v>
      </c>
      <c r="O164" s="38">
        <f t="shared" si="45"/>
        <v>0</v>
      </c>
      <c r="P164" s="48">
        <v>11.65</v>
      </c>
      <c r="Q164" s="46">
        <v>30</v>
      </c>
      <c r="R164" s="46" t="s">
        <v>3372</v>
      </c>
      <c r="S164" s="48">
        <v>15.97</v>
      </c>
      <c r="T164" s="46">
        <v>30</v>
      </c>
      <c r="U164" s="46" t="s">
        <v>3372</v>
      </c>
      <c r="V164" s="48">
        <f t="shared" si="56"/>
        <v>13.81</v>
      </c>
      <c r="W164" s="46">
        <f t="shared" si="57"/>
        <v>60</v>
      </c>
      <c r="X164" s="46">
        <f t="shared" si="58"/>
        <v>0</v>
      </c>
      <c r="Y164" s="46">
        <f t="shared" si="59"/>
        <v>0</v>
      </c>
      <c r="Z164" s="46">
        <f t="shared" si="49"/>
        <v>0</v>
      </c>
      <c r="AA164" s="46">
        <f t="shared" si="50"/>
        <v>0</v>
      </c>
      <c r="AB164" s="46">
        <f t="shared" si="51"/>
        <v>0</v>
      </c>
      <c r="AC164" s="48">
        <f>IF(AB164=0,1,IF(AB164=1,0.99,IF(AB164=2,0.98,IF(AB164=3,0.97,IF(AB164=4,0.96,IF(AB164=5,0.95,IF(AB164=6,0.94)))))))</f>
        <v>1</v>
      </c>
      <c r="AD164" s="48">
        <f t="shared" si="52"/>
        <v>12.745000000000001</v>
      </c>
      <c r="AE164" s="48">
        <f t="shared" si="53"/>
        <v>12.745000000000001</v>
      </c>
      <c r="AF164" s="46">
        <f t="shared" si="54"/>
        <v>120</v>
      </c>
      <c r="AG164" s="47"/>
      <c r="AH164" s="128" t="s">
        <v>3451</v>
      </c>
      <c r="AI164" s="128" t="s">
        <v>3453</v>
      </c>
      <c r="AJ164" s="128" t="s">
        <v>3456</v>
      </c>
      <c r="AK164" s="128" t="s">
        <v>3455</v>
      </c>
      <c r="AL164" s="128" t="s">
        <v>3452</v>
      </c>
      <c r="AM164" s="128" t="s">
        <v>3454</v>
      </c>
      <c r="AN164" s="128" t="s">
        <v>3457</v>
      </c>
      <c r="AO164" s="128" t="s">
        <v>3459</v>
      </c>
      <c r="AP164" s="128" t="s">
        <v>3460</v>
      </c>
      <c r="AQ164" s="128" t="s">
        <v>3458</v>
      </c>
    </row>
    <row r="165" spans="1:43" s="16" customFormat="1" ht="27.75">
      <c r="A165" s="43">
        <v>164</v>
      </c>
      <c r="B165" s="37" t="s">
        <v>1390</v>
      </c>
      <c r="C165" s="37" t="s">
        <v>1139</v>
      </c>
      <c r="D165" s="38" t="s">
        <v>1867</v>
      </c>
      <c r="E165" s="38">
        <v>18</v>
      </c>
      <c r="F165" s="48">
        <v>12.21</v>
      </c>
      <c r="G165" s="46">
        <v>30</v>
      </c>
      <c r="H165" s="46" t="s">
        <v>3372</v>
      </c>
      <c r="I165" s="48">
        <v>14.52</v>
      </c>
      <c r="J165" s="46">
        <v>30</v>
      </c>
      <c r="K165" s="46" t="s">
        <v>3372</v>
      </c>
      <c r="L165" s="84">
        <f t="shared" si="42"/>
        <v>13.365</v>
      </c>
      <c r="M165" s="38">
        <f t="shared" si="43"/>
        <v>60</v>
      </c>
      <c r="N165" s="38">
        <f t="shared" si="44"/>
        <v>0</v>
      </c>
      <c r="O165" s="38">
        <f t="shared" si="45"/>
        <v>0</v>
      </c>
      <c r="P165" s="48">
        <v>13.58</v>
      </c>
      <c r="Q165" s="46">
        <v>30</v>
      </c>
      <c r="R165" s="46" t="s">
        <v>3372</v>
      </c>
      <c r="S165" s="48">
        <v>14.45</v>
      </c>
      <c r="T165" s="46">
        <v>30</v>
      </c>
      <c r="U165" s="46" t="s">
        <v>3372</v>
      </c>
      <c r="V165" s="48">
        <f t="shared" si="56"/>
        <v>14.015000000000001</v>
      </c>
      <c r="W165" s="46">
        <f t="shared" si="57"/>
        <v>60</v>
      </c>
      <c r="X165" s="46">
        <f t="shared" si="58"/>
        <v>0</v>
      </c>
      <c r="Y165" s="46">
        <f t="shared" si="59"/>
        <v>0</v>
      </c>
      <c r="Z165" s="46">
        <f t="shared" si="49"/>
        <v>0</v>
      </c>
      <c r="AA165" s="46">
        <f t="shared" si="50"/>
        <v>0</v>
      </c>
      <c r="AB165" s="46">
        <f t="shared" si="51"/>
        <v>0</v>
      </c>
      <c r="AC165" s="48">
        <f>IF(AB165=0,0.93,IF(AB165=1,0.92,IF(AB165=2,0.91,IF(AB165=3,0.9,IF(AB165=4,0.89,IF(AB165=5,0.88,IF(AB165=6,0.87)))))))</f>
        <v>0.93</v>
      </c>
      <c r="AD165" s="48">
        <f t="shared" si="52"/>
        <v>13.690000000000001</v>
      </c>
      <c r="AE165" s="48">
        <f t="shared" si="53"/>
        <v>12.731700000000002</v>
      </c>
      <c r="AF165" s="46">
        <f t="shared" si="54"/>
        <v>120</v>
      </c>
      <c r="AG165" s="47"/>
      <c r="AH165" s="128" t="s">
        <v>3454</v>
      </c>
      <c r="AI165" s="128" t="s">
        <v>3456</v>
      </c>
      <c r="AJ165" s="128" t="s">
        <v>3459</v>
      </c>
      <c r="AK165" s="128" t="s">
        <v>3455</v>
      </c>
      <c r="AL165" s="128" t="s">
        <v>3460</v>
      </c>
      <c r="AM165" s="128" t="s">
        <v>3457</v>
      </c>
      <c r="AN165" s="128" t="s">
        <v>3453</v>
      </c>
      <c r="AO165" s="128" t="s">
        <v>3451</v>
      </c>
      <c r="AP165" s="128" t="s">
        <v>3452</v>
      </c>
      <c r="AQ165" s="128" t="s">
        <v>3458</v>
      </c>
    </row>
    <row r="166" spans="1:43" s="16" customFormat="1" ht="27.75">
      <c r="A166" s="43">
        <v>165</v>
      </c>
      <c r="B166" s="37" t="s">
        <v>1952</v>
      </c>
      <c r="C166" s="37" t="s">
        <v>1953</v>
      </c>
      <c r="D166" s="38" t="s">
        <v>1954</v>
      </c>
      <c r="E166" s="38">
        <v>19</v>
      </c>
      <c r="F166" s="48">
        <v>13.03</v>
      </c>
      <c r="G166" s="46">
        <v>30</v>
      </c>
      <c r="H166" s="46" t="s">
        <v>3372</v>
      </c>
      <c r="I166" s="48">
        <v>11.71</v>
      </c>
      <c r="J166" s="46">
        <v>30</v>
      </c>
      <c r="K166" s="46" t="s">
        <v>3372</v>
      </c>
      <c r="L166" s="84">
        <f t="shared" si="42"/>
        <v>12.370000000000001</v>
      </c>
      <c r="M166" s="38">
        <f t="shared" si="43"/>
        <v>60</v>
      </c>
      <c r="N166" s="38">
        <f t="shared" si="44"/>
        <v>0</v>
      </c>
      <c r="O166" s="38">
        <f t="shared" si="45"/>
        <v>0</v>
      </c>
      <c r="P166" s="48">
        <v>12.4</v>
      </c>
      <c r="Q166" s="46">
        <v>30</v>
      </c>
      <c r="R166" s="46" t="s">
        <v>3373</v>
      </c>
      <c r="S166" s="48">
        <v>14.19</v>
      </c>
      <c r="T166" s="46">
        <v>30</v>
      </c>
      <c r="U166" s="46" t="s">
        <v>3372</v>
      </c>
      <c r="V166" s="48">
        <f t="shared" si="56"/>
        <v>13.295</v>
      </c>
      <c r="W166" s="46">
        <f t="shared" si="57"/>
        <v>60</v>
      </c>
      <c r="X166" s="46">
        <f t="shared" si="58"/>
        <v>1</v>
      </c>
      <c r="Y166" s="46">
        <f t="shared" si="59"/>
        <v>0</v>
      </c>
      <c r="Z166" s="46">
        <f t="shared" si="49"/>
        <v>1</v>
      </c>
      <c r="AA166" s="46">
        <f t="shared" si="50"/>
        <v>0</v>
      </c>
      <c r="AB166" s="46">
        <f t="shared" si="51"/>
        <v>1</v>
      </c>
      <c r="AC166" s="48">
        <f t="shared" ref="AC166:AC178" si="60">IF(AB166=0,1,IF(AB166=1,0.99,IF(AB166=2,0.98,IF(AB166=3,0.97,IF(AB166=4,0.96,IF(AB166=5,0.95,IF(AB166=6,0.94)))))))</f>
        <v>0.99</v>
      </c>
      <c r="AD166" s="48">
        <f t="shared" si="52"/>
        <v>12.8325</v>
      </c>
      <c r="AE166" s="48">
        <f t="shared" si="53"/>
        <v>12.704174999999999</v>
      </c>
      <c r="AF166" s="46">
        <f t="shared" si="54"/>
        <v>120</v>
      </c>
      <c r="AG166" s="47"/>
      <c r="AH166" s="128" t="s">
        <v>3453</v>
      </c>
      <c r="AI166" s="128" t="s">
        <v>3451</v>
      </c>
      <c r="AJ166" s="128" t="s">
        <v>3456</v>
      </c>
      <c r="AK166" s="128" t="s">
        <v>3454</v>
      </c>
      <c r="AL166" s="128" t="s">
        <v>3452</v>
      </c>
      <c r="AM166" s="128" t="s">
        <v>3455</v>
      </c>
      <c r="AN166" s="128" t="s">
        <v>3460</v>
      </c>
      <c r="AO166" s="128" t="s">
        <v>3457</v>
      </c>
      <c r="AP166" s="128" t="s">
        <v>3459</v>
      </c>
      <c r="AQ166" s="128" t="s">
        <v>3458</v>
      </c>
    </row>
    <row r="167" spans="1:43" s="16" customFormat="1" ht="27.75">
      <c r="A167" s="43">
        <v>166</v>
      </c>
      <c r="B167" s="37" t="s">
        <v>534</v>
      </c>
      <c r="C167" s="37" t="s">
        <v>142</v>
      </c>
      <c r="D167" s="38" t="s">
        <v>535</v>
      </c>
      <c r="E167" s="38">
        <v>5</v>
      </c>
      <c r="F167" s="48">
        <v>12.73</v>
      </c>
      <c r="G167" s="46">
        <v>30</v>
      </c>
      <c r="H167" s="46" t="s">
        <v>3372</v>
      </c>
      <c r="I167" s="48">
        <v>11.99</v>
      </c>
      <c r="J167" s="46">
        <v>30</v>
      </c>
      <c r="K167" s="46" t="s">
        <v>3372</v>
      </c>
      <c r="L167" s="84">
        <f t="shared" si="42"/>
        <v>12.36</v>
      </c>
      <c r="M167" s="38">
        <f t="shared" si="43"/>
        <v>60</v>
      </c>
      <c r="N167" s="38">
        <f t="shared" si="44"/>
        <v>0</v>
      </c>
      <c r="O167" s="38">
        <f t="shared" si="45"/>
        <v>0</v>
      </c>
      <c r="P167" s="48">
        <v>11.92</v>
      </c>
      <c r="Q167" s="46">
        <v>30</v>
      </c>
      <c r="R167" s="46" t="s">
        <v>3372</v>
      </c>
      <c r="S167" s="48">
        <v>14.11</v>
      </c>
      <c r="T167" s="46">
        <v>30</v>
      </c>
      <c r="U167" s="46" t="s">
        <v>3372</v>
      </c>
      <c r="V167" s="48">
        <f t="shared" si="56"/>
        <v>13.015000000000001</v>
      </c>
      <c r="W167" s="46">
        <f t="shared" si="57"/>
        <v>60</v>
      </c>
      <c r="X167" s="46">
        <f t="shared" si="58"/>
        <v>0</v>
      </c>
      <c r="Y167" s="46">
        <f t="shared" si="59"/>
        <v>0</v>
      </c>
      <c r="Z167" s="46">
        <f t="shared" si="49"/>
        <v>0</v>
      </c>
      <c r="AA167" s="46">
        <f t="shared" si="50"/>
        <v>0</v>
      </c>
      <c r="AB167" s="46">
        <f t="shared" si="51"/>
        <v>0</v>
      </c>
      <c r="AC167" s="48">
        <f t="shared" si="60"/>
        <v>1</v>
      </c>
      <c r="AD167" s="48">
        <f t="shared" si="52"/>
        <v>12.6875</v>
      </c>
      <c r="AE167" s="48">
        <f t="shared" si="53"/>
        <v>12.6875</v>
      </c>
      <c r="AF167" s="46">
        <f t="shared" si="54"/>
        <v>120</v>
      </c>
      <c r="AG167" s="47"/>
      <c r="AH167" s="128" t="s">
        <v>3451</v>
      </c>
      <c r="AI167" s="128" t="s">
        <v>3452</v>
      </c>
      <c r="AJ167" s="128" t="s">
        <v>3454</v>
      </c>
      <c r="AK167" s="128" t="s">
        <v>3456</v>
      </c>
      <c r="AL167" s="128" t="s">
        <v>3457</v>
      </c>
      <c r="AM167" s="128" t="s">
        <v>3453</v>
      </c>
      <c r="AN167" s="128" t="s">
        <v>3453</v>
      </c>
      <c r="AO167" s="128" t="s">
        <v>3460</v>
      </c>
      <c r="AP167" s="128" t="s">
        <v>3455</v>
      </c>
      <c r="AQ167" s="128" t="s">
        <v>3458</v>
      </c>
    </row>
    <row r="168" spans="1:43" s="16" customFormat="1" ht="27.75">
      <c r="A168" s="43">
        <v>167</v>
      </c>
      <c r="B168" s="37" t="s">
        <v>2241</v>
      </c>
      <c r="C168" s="37" t="s">
        <v>2242</v>
      </c>
      <c r="D168" s="38" t="s">
        <v>2243</v>
      </c>
      <c r="E168" s="38">
        <v>22</v>
      </c>
      <c r="F168" s="48">
        <v>12.46</v>
      </c>
      <c r="G168" s="46">
        <v>30</v>
      </c>
      <c r="H168" s="46" t="s">
        <v>3372</v>
      </c>
      <c r="I168" s="48">
        <v>10.34</v>
      </c>
      <c r="J168" s="46">
        <v>30</v>
      </c>
      <c r="K168" s="46" t="s">
        <v>3372</v>
      </c>
      <c r="L168" s="84">
        <f t="shared" si="42"/>
        <v>11.4</v>
      </c>
      <c r="M168" s="38">
        <f t="shared" si="43"/>
        <v>60</v>
      </c>
      <c r="N168" s="38">
        <f t="shared" si="44"/>
        <v>0</v>
      </c>
      <c r="O168" s="38">
        <f t="shared" si="45"/>
        <v>0</v>
      </c>
      <c r="P168" s="48">
        <v>12.58</v>
      </c>
      <c r="Q168" s="46">
        <v>30</v>
      </c>
      <c r="R168" s="46" t="s">
        <v>3372</v>
      </c>
      <c r="S168" s="48">
        <v>15.37</v>
      </c>
      <c r="T168" s="46">
        <v>30</v>
      </c>
      <c r="U168" s="46" t="s">
        <v>3372</v>
      </c>
      <c r="V168" s="48">
        <f t="shared" si="56"/>
        <v>13.975</v>
      </c>
      <c r="W168" s="46">
        <f t="shared" si="57"/>
        <v>60</v>
      </c>
      <c r="X168" s="46">
        <f t="shared" si="58"/>
        <v>0</v>
      </c>
      <c r="Y168" s="46">
        <f t="shared" si="59"/>
        <v>0</v>
      </c>
      <c r="Z168" s="46">
        <f t="shared" si="49"/>
        <v>0</v>
      </c>
      <c r="AA168" s="46">
        <f t="shared" si="50"/>
        <v>0</v>
      </c>
      <c r="AB168" s="46">
        <f t="shared" si="51"/>
        <v>0</v>
      </c>
      <c r="AC168" s="48">
        <f t="shared" si="60"/>
        <v>1</v>
      </c>
      <c r="AD168" s="48">
        <f t="shared" si="52"/>
        <v>12.6875</v>
      </c>
      <c r="AE168" s="48">
        <f t="shared" si="53"/>
        <v>12.6875</v>
      </c>
      <c r="AF168" s="46">
        <f t="shared" si="54"/>
        <v>120</v>
      </c>
      <c r="AG168" s="47"/>
      <c r="AH168" s="128" t="s">
        <v>3457</v>
      </c>
      <c r="AI168" s="128" t="s">
        <v>3452</v>
      </c>
      <c r="AJ168" s="128" t="s">
        <v>3456</v>
      </c>
      <c r="AK168" s="128" t="s">
        <v>3453</v>
      </c>
      <c r="AL168" s="128" t="s">
        <v>3451</v>
      </c>
      <c r="AM168" s="128" t="s">
        <v>3454</v>
      </c>
      <c r="AN168" s="128" t="s">
        <v>3455</v>
      </c>
      <c r="AO168" s="128" t="s">
        <v>3460</v>
      </c>
      <c r="AP168" s="128" t="s">
        <v>3459</v>
      </c>
      <c r="AQ168" s="128" t="s">
        <v>3458</v>
      </c>
    </row>
    <row r="169" spans="1:43" s="16" customFormat="1" ht="27.75">
      <c r="A169" s="43">
        <v>168</v>
      </c>
      <c r="B169" s="37" t="s">
        <v>209</v>
      </c>
      <c r="C169" s="37" t="s">
        <v>65</v>
      </c>
      <c r="D169" s="38" t="s">
        <v>210</v>
      </c>
      <c r="E169" s="38">
        <v>2</v>
      </c>
      <c r="F169" s="48">
        <v>12.23</v>
      </c>
      <c r="G169" s="46">
        <v>30</v>
      </c>
      <c r="H169" s="46" t="s">
        <v>3372</v>
      </c>
      <c r="I169" s="48">
        <v>11.38</v>
      </c>
      <c r="J169" s="46">
        <v>30</v>
      </c>
      <c r="K169" s="46" t="s">
        <v>3372</v>
      </c>
      <c r="L169" s="84">
        <f t="shared" si="42"/>
        <v>11.805</v>
      </c>
      <c r="M169" s="38">
        <f t="shared" si="43"/>
        <v>60</v>
      </c>
      <c r="N169" s="38">
        <f t="shared" si="44"/>
        <v>0</v>
      </c>
      <c r="O169" s="38">
        <f t="shared" si="45"/>
        <v>0</v>
      </c>
      <c r="P169" s="48">
        <v>12.01</v>
      </c>
      <c r="Q169" s="46">
        <v>30</v>
      </c>
      <c r="R169" s="46" t="s">
        <v>3372</v>
      </c>
      <c r="S169" s="48">
        <v>15.09</v>
      </c>
      <c r="T169" s="46">
        <v>30</v>
      </c>
      <c r="U169" s="46" t="s">
        <v>3372</v>
      </c>
      <c r="V169" s="48">
        <f t="shared" si="56"/>
        <v>13.55</v>
      </c>
      <c r="W169" s="46">
        <f t="shared" si="57"/>
        <v>60</v>
      </c>
      <c r="X169" s="46">
        <f t="shared" si="58"/>
        <v>0</v>
      </c>
      <c r="Y169" s="46">
        <f t="shared" si="59"/>
        <v>0</v>
      </c>
      <c r="Z169" s="46">
        <f t="shared" si="49"/>
        <v>0</v>
      </c>
      <c r="AA169" s="46">
        <f t="shared" si="50"/>
        <v>0</v>
      </c>
      <c r="AB169" s="46">
        <f t="shared" si="51"/>
        <v>0</v>
      </c>
      <c r="AC169" s="48">
        <f t="shared" si="60"/>
        <v>1</v>
      </c>
      <c r="AD169" s="48">
        <f t="shared" si="52"/>
        <v>12.6775</v>
      </c>
      <c r="AE169" s="48">
        <f t="shared" si="53"/>
        <v>12.6775</v>
      </c>
      <c r="AF169" s="46">
        <f t="shared" si="54"/>
        <v>120</v>
      </c>
      <c r="AG169" s="47"/>
      <c r="AH169" s="128" t="s">
        <v>3453</v>
      </c>
      <c r="AI169" s="128" t="s">
        <v>3451</v>
      </c>
      <c r="AJ169" s="128" t="s">
        <v>3456</v>
      </c>
      <c r="AK169" s="128" t="s">
        <v>3452</v>
      </c>
      <c r="AL169" s="128" t="s">
        <v>3459</v>
      </c>
      <c r="AM169" s="128" t="s">
        <v>3457</v>
      </c>
      <c r="AN169" s="128" t="s">
        <v>3454</v>
      </c>
      <c r="AO169" s="128" t="s">
        <v>3455</v>
      </c>
      <c r="AP169" s="128" t="s">
        <v>3458</v>
      </c>
      <c r="AQ169" s="128" t="s">
        <v>3460</v>
      </c>
    </row>
    <row r="170" spans="1:43" s="16" customFormat="1" ht="27.75">
      <c r="A170" s="43">
        <v>169</v>
      </c>
      <c r="B170" s="37" t="s">
        <v>2173</v>
      </c>
      <c r="C170" s="37" t="s">
        <v>2174</v>
      </c>
      <c r="D170" s="38" t="s">
        <v>2175</v>
      </c>
      <c r="E170" s="38">
        <v>21</v>
      </c>
      <c r="F170" s="48">
        <v>11.44</v>
      </c>
      <c r="G170" s="46">
        <v>30</v>
      </c>
      <c r="H170" s="46" t="s">
        <v>3372</v>
      </c>
      <c r="I170" s="48">
        <v>12.92</v>
      </c>
      <c r="J170" s="46">
        <v>30</v>
      </c>
      <c r="K170" s="46" t="s">
        <v>3372</v>
      </c>
      <c r="L170" s="84">
        <f t="shared" si="42"/>
        <v>12.18</v>
      </c>
      <c r="M170" s="38">
        <f t="shared" si="43"/>
        <v>60</v>
      </c>
      <c r="N170" s="38">
        <f t="shared" si="44"/>
        <v>0</v>
      </c>
      <c r="O170" s="38">
        <f t="shared" si="45"/>
        <v>0</v>
      </c>
      <c r="P170" s="48">
        <v>11.41</v>
      </c>
      <c r="Q170" s="46">
        <v>30</v>
      </c>
      <c r="R170" s="46" t="s">
        <v>3372</v>
      </c>
      <c r="S170" s="48">
        <v>14.92</v>
      </c>
      <c r="T170" s="46">
        <v>30</v>
      </c>
      <c r="U170" s="46" t="s">
        <v>3372</v>
      </c>
      <c r="V170" s="48">
        <f t="shared" si="56"/>
        <v>13.164999999999999</v>
      </c>
      <c r="W170" s="46">
        <f t="shared" si="57"/>
        <v>60</v>
      </c>
      <c r="X170" s="46">
        <f t="shared" si="58"/>
        <v>0</v>
      </c>
      <c r="Y170" s="46">
        <f t="shared" si="59"/>
        <v>0</v>
      </c>
      <c r="Z170" s="46">
        <f t="shared" si="49"/>
        <v>0</v>
      </c>
      <c r="AA170" s="46">
        <f t="shared" si="50"/>
        <v>0</v>
      </c>
      <c r="AB170" s="46">
        <f t="shared" si="51"/>
        <v>0</v>
      </c>
      <c r="AC170" s="48">
        <f t="shared" si="60"/>
        <v>1</v>
      </c>
      <c r="AD170" s="48">
        <f t="shared" si="52"/>
        <v>12.672499999999999</v>
      </c>
      <c r="AE170" s="48">
        <f t="shared" si="53"/>
        <v>12.672499999999999</v>
      </c>
      <c r="AF170" s="46">
        <f t="shared" si="54"/>
        <v>120</v>
      </c>
      <c r="AG170" s="47"/>
      <c r="AH170" s="128" t="s">
        <v>3455</v>
      </c>
      <c r="AI170" s="128" t="s">
        <v>3451</v>
      </c>
      <c r="AJ170" s="128" t="s">
        <v>3457</v>
      </c>
      <c r="AK170" s="128" t="s">
        <v>3456</v>
      </c>
      <c r="AL170" s="128" t="s">
        <v>3454</v>
      </c>
      <c r="AM170" s="128" t="s">
        <v>3452</v>
      </c>
      <c r="AN170" s="128" t="s">
        <v>3453</v>
      </c>
      <c r="AO170" s="128" t="s">
        <v>3459</v>
      </c>
      <c r="AP170" s="128" t="s">
        <v>3460</v>
      </c>
      <c r="AQ170" s="128" t="s">
        <v>3458</v>
      </c>
    </row>
    <row r="171" spans="1:43" s="16" customFormat="1" ht="27.75">
      <c r="A171" s="43">
        <v>170</v>
      </c>
      <c r="B171" s="37" t="s">
        <v>1026</v>
      </c>
      <c r="C171" s="37" t="s">
        <v>1027</v>
      </c>
      <c r="D171" s="38" t="s">
        <v>1028</v>
      </c>
      <c r="E171" s="38">
        <v>9</v>
      </c>
      <c r="F171" s="48">
        <v>11.61</v>
      </c>
      <c r="G171" s="46">
        <v>30</v>
      </c>
      <c r="H171" s="46" t="s">
        <v>3372</v>
      </c>
      <c r="I171" s="48">
        <v>13.06</v>
      </c>
      <c r="J171" s="46">
        <v>30</v>
      </c>
      <c r="K171" s="46" t="s">
        <v>3372</v>
      </c>
      <c r="L171" s="84">
        <f t="shared" si="42"/>
        <v>12.335000000000001</v>
      </c>
      <c r="M171" s="38">
        <f t="shared" si="43"/>
        <v>60</v>
      </c>
      <c r="N171" s="38">
        <f t="shared" si="44"/>
        <v>0</v>
      </c>
      <c r="O171" s="38">
        <f t="shared" si="45"/>
        <v>0</v>
      </c>
      <c r="P171" s="48">
        <v>12.78</v>
      </c>
      <c r="Q171" s="46">
        <v>30</v>
      </c>
      <c r="R171" s="46" t="s">
        <v>3372</v>
      </c>
      <c r="S171" s="48">
        <v>13.22</v>
      </c>
      <c r="T171" s="46">
        <v>30</v>
      </c>
      <c r="U171" s="46" t="s">
        <v>3372</v>
      </c>
      <c r="V171" s="48">
        <f t="shared" si="56"/>
        <v>13</v>
      </c>
      <c r="W171" s="46">
        <f t="shared" si="57"/>
        <v>60</v>
      </c>
      <c r="X171" s="46">
        <f t="shared" si="58"/>
        <v>0</v>
      </c>
      <c r="Y171" s="46">
        <f t="shared" si="59"/>
        <v>0</v>
      </c>
      <c r="Z171" s="46">
        <f t="shared" si="49"/>
        <v>0</v>
      </c>
      <c r="AA171" s="46">
        <f t="shared" si="50"/>
        <v>0</v>
      </c>
      <c r="AB171" s="46">
        <f t="shared" si="51"/>
        <v>0</v>
      </c>
      <c r="AC171" s="48">
        <f t="shared" si="60"/>
        <v>1</v>
      </c>
      <c r="AD171" s="48">
        <f t="shared" si="52"/>
        <v>12.6675</v>
      </c>
      <c r="AE171" s="48">
        <f t="shared" si="53"/>
        <v>12.6675</v>
      </c>
      <c r="AF171" s="46">
        <f t="shared" si="54"/>
        <v>120</v>
      </c>
      <c r="AG171" s="47"/>
      <c r="AH171" s="128" t="s">
        <v>3453</v>
      </c>
      <c r="AI171" s="128" t="s">
        <v>3451</v>
      </c>
      <c r="AJ171" s="128" t="s">
        <v>3452</v>
      </c>
      <c r="AK171" s="128" t="s">
        <v>3456</v>
      </c>
      <c r="AL171" s="128" t="s">
        <v>3454</v>
      </c>
      <c r="AM171" s="128" t="s">
        <v>3457</v>
      </c>
      <c r="AN171" s="128" t="s">
        <v>3459</v>
      </c>
      <c r="AO171" s="128" t="s">
        <v>3460</v>
      </c>
      <c r="AP171" s="128" t="s">
        <v>3455</v>
      </c>
      <c r="AQ171" s="128" t="s">
        <v>3458</v>
      </c>
    </row>
    <row r="172" spans="1:43" s="16" customFormat="1" ht="27.75">
      <c r="A172" s="43">
        <v>171</v>
      </c>
      <c r="B172" s="37" t="s">
        <v>1624</v>
      </c>
      <c r="C172" s="37" t="s">
        <v>1625</v>
      </c>
      <c r="D172" s="38" t="s">
        <v>1626</v>
      </c>
      <c r="E172" s="38">
        <v>16</v>
      </c>
      <c r="F172" s="48">
        <v>12.5</v>
      </c>
      <c r="G172" s="46">
        <v>30</v>
      </c>
      <c r="H172" s="46" t="s">
        <v>3372</v>
      </c>
      <c r="I172" s="48">
        <v>12.51</v>
      </c>
      <c r="J172" s="46">
        <v>30</v>
      </c>
      <c r="K172" s="46" t="s">
        <v>3372</v>
      </c>
      <c r="L172" s="84">
        <f t="shared" si="42"/>
        <v>12.504999999999999</v>
      </c>
      <c r="M172" s="38">
        <f t="shared" si="43"/>
        <v>60</v>
      </c>
      <c r="N172" s="38">
        <f t="shared" si="44"/>
        <v>0</v>
      </c>
      <c r="O172" s="38">
        <f t="shared" si="45"/>
        <v>0</v>
      </c>
      <c r="P172" s="48">
        <v>12.34</v>
      </c>
      <c r="Q172" s="46">
        <v>30</v>
      </c>
      <c r="R172" s="46" t="s">
        <v>3372</v>
      </c>
      <c r="S172" s="48">
        <v>13.31</v>
      </c>
      <c r="T172" s="46">
        <v>30</v>
      </c>
      <c r="U172" s="46" t="s">
        <v>3372</v>
      </c>
      <c r="V172" s="48">
        <f t="shared" si="56"/>
        <v>12.824999999999999</v>
      </c>
      <c r="W172" s="46">
        <f t="shared" si="57"/>
        <v>60</v>
      </c>
      <c r="X172" s="46">
        <f t="shared" si="58"/>
        <v>0</v>
      </c>
      <c r="Y172" s="46">
        <f t="shared" si="59"/>
        <v>0</v>
      </c>
      <c r="Z172" s="46">
        <f t="shared" si="49"/>
        <v>0</v>
      </c>
      <c r="AA172" s="46">
        <f t="shared" si="50"/>
        <v>0</v>
      </c>
      <c r="AB172" s="46">
        <f t="shared" si="51"/>
        <v>0</v>
      </c>
      <c r="AC172" s="48">
        <f t="shared" si="60"/>
        <v>1</v>
      </c>
      <c r="AD172" s="48">
        <f t="shared" si="52"/>
        <v>12.664999999999999</v>
      </c>
      <c r="AE172" s="48">
        <f t="shared" si="53"/>
        <v>12.664999999999999</v>
      </c>
      <c r="AF172" s="46">
        <f t="shared" si="54"/>
        <v>120</v>
      </c>
      <c r="AG172" s="47"/>
      <c r="AH172" s="128" t="s">
        <v>3453</v>
      </c>
      <c r="AI172" s="128" t="s">
        <v>3451</v>
      </c>
      <c r="AJ172" s="128" t="s">
        <v>3456</v>
      </c>
      <c r="AK172" s="128" t="s">
        <v>3457</v>
      </c>
      <c r="AL172" s="128" t="s">
        <v>3455</v>
      </c>
      <c r="AM172" s="128" t="s">
        <v>3460</v>
      </c>
      <c r="AN172" s="128" t="s">
        <v>3459</v>
      </c>
      <c r="AO172" s="128" t="s">
        <v>3454</v>
      </c>
      <c r="AP172" s="128" t="s">
        <v>3458</v>
      </c>
      <c r="AQ172" s="128" t="s">
        <v>3452</v>
      </c>
    </row>
    <row r="173" spans="1:43" s="16" customFormat="1" ht="27.75">
      <c r="A173" s="43">
        <v>172</v>
      </c>
      <c r="B173" s="37" t="s">
        <v>611</v>
      </c>
      <c r="C173" s="37" t="s">
        <v>612</v>
      </c>
      <c r="D173" s="38" t="s">
        <v>613</v>
      </c>
      <c r="E173" s="38">
        <v>6</v>
      </c>
      <c r="F173" s="48">
        <v>12.44</v>
      </c>
      <c r="G173" s="46">
        <v>30</v>
      </c>
      <c r="H173" s="46" t="s">
        <v>3373</v>
      </c>
      <c r="I173" s="48">
        <v>11.53</v>
      </c>
      <c r="J173" s="46">
        <v>30</v>
      </c>
      <c r="K173" s="46" t="s">
        <v>3372</v>
      </c>
      <c r="L173" s="84">
        <f t="shared" si="42"/>
        <v>11.984999999999999</v>
      </c>
      <c r="M173" s="38">
        <f t="shared" si="43"/>
        <v>60</v>
      </c>
      <c r="N173" s="38">
        <f t="shared" si="44"/>
        <v>1</v>
      </c>
      <c r="O173" s="38">
        <f t="shared" si="45"/>
        <v>0</v>
      </c>
      <c r="P173" s="48">
        <v>12.27</v>
      </c>
      <c r="Q173" s="46">
        <v>30</v>
      </c>
      <c r="R173" s="46" t="s">
        <v>3372</v>
      </c>
      <c r="S173" s="48">
        <v>14.91</v>
      </c>
      <c r="T173" s="46">
        <v>30</v>
      </c>
      <c r="U173" s="46" t="s">
        <v>3372</v>
      </c>
      <c r="V173" s="48">
        <f t="shared" si="56"/>
        <v>13.59</v>
      </c>
      <c r="W173" s="46">
        <f t="shared" si="57"/>
        <v>60</v>
      </c>
      <c r="X173" s="46">
        <f t="shared" si="58"/>
        <v>0</v>
      </c>
      <c r="Y173" s="46">
        <f t="shared" si="59"/>
        <v>0</v>
      </c>
      <c r="Z173" s="46">
        <f t="shared" si="49"/>
        <v>1</v>
      </c>
      <c r="AA173" s="46">
        <f t="shared" si="50"/>
        <v>0</v>
      </c>
      <c r="AB173" s="46">
        <f t="shared" si="51"/>
        <v>1</v>
      </c>
      <c r="AC173" s="48">
        <f t="shared" si="60"/>
        <v>0.99</v>
      </c>
      <c r="AD173" s="48">
        <f t="shared" si="52"/>
        <v>12.7875</v>
      </c>
      <c r="AE173" s="48">
        <f t="shared" si="53"/>
        <v>12.659625</v>
      </c>
      <c r="AF173" s="46">
        <f t="shared" si="54"/>
        <v>120</v>
      </c>
      <c r="AG173" s="47"/>
      <c r="AH173" s="128" t="s">
        <v>3454</v>
      </c>
      <c r="AI173" s="128" t="s">
        <v>3451</v>
      </c>
      <c r="AJ173" s="128" t="s">
        <v>3452</v>
      </c>
      <c r="AK173" s="128" t="s">
        <v>3455</v>
      </c>
      <c r="AL173" s="128" t="s">
        <v>3453</v>
      </c>
      <c r="AM173" s="128" t="s">
        <v>3457</v>
      </c>
      <c r="AN173" s="128" t="s">
        <v>3456</v>
      </c>
      <c r="AO173" s="128" t="s">
        <v>3460</v>
      </c>
      <c r="AP173" s="128" t="s">
        <v>3459</v>
      </c>
      <c r="AQ173" s="128" t="s">
        <v>3458</v>
      </c>
    </row>
    <row r="174" spans="1:43" s="16" customFormat="1" ht="27.75">
      <c r="A174" s="43">
        <v>173</v>
      </c>
      <c r="B174" s="37" t="s">
        <v>1383</v>
      </c>
      <c r="C174" s="37" t="s">
        <v>1384</v>
      </c>
      <c r="D174" s="38" t="s">
        <v>1385</v>
      </c>
      <c r="E174" s="38">
        <v>13</v>
      </c>
      <c r="F174" s="48">
        <v>11.93</v>
      </c>
      <c r="G174" s="46">
        <v>30</v>
      </c>
      <c r="H174" s="46" t="s">
        <v>3372</v>
      </c>
      <c r="I174" s="48">
        <v>12.91</v>
      </c>
      <c r="J174" s="46">
        <v>30</v>
      </c>
      <c r="K174" s="46" t="s">
        <v>3372</v>
      </c>
      <c r="L174" s="84">
        <f t="shared" si="42"/>
        <v>12.42</v>
      </c>
      <c r="M174" s="38">
        <f t="shared" si="43"/>
        <v>60</v>
      </c>
      <c r="N174" s="38">
        <f t="shared" si="44"/>
        <v>0</v>
      </c>
      <c r="O174" s="38">
        <f t="shared" si="45"/>
        <v>0</v>
      </c>
      <c r="P174" s="48">
        <v>11.14</v>
      </c>
      <c r="Q174" s="46">
        <v>30</v>
      </c>
      <c r="R174" s="46" t="s">
        <v>3372</v>
      </c>
      <c r="S174" s="48">
        <v>14.65</v>
      </c>
      <c r="T174" s="46">
        <v>30</v>
      </c>
      <c r="U174" s="46" t="s">
        <v>3372</v>
      </c>
      <c r="V174" s="48">
        <f t="shared" ref="V174:V206" si="61">(P174+S174)/2</f>
        <v>12.895</v>
      </c>
      <c r="W174" s="46">
        <f t="shared" ref="W174:W205" si="62">IF(V174&gt;=10,60,Q174+T174)</f>
        <v>60</v>
      </c>
      <c r="X174" s="46">
        <f t="shared" ref="X174:X206" si="63">IF(R174="ACC",0,1)+IF(U174="ACC",0,1)</f>
        <v>0</v>
      </c>
      <c r="Y174" s="46">
        <f t="shared" ref="Y174:Y206" si="64">IF(P174&lt;10,1,(IF(S174&lt;10,1,0)))</f>
        <v>0</v>
      </c>
      <c r="Z174" s="46">
        <f t="shared" si="49"/>
        <v>0</v>
      </c>
      <c r="AA174" s="46">
        <f t="shared" si="50"/>
        <v>0</v>
      </c>
      <c r="AB174" s="46">
        <f t="shared" si="51"/>
        <v>0</v>
      </c>
      <c r="AC174" s="48">
        <f t="shared" si="60"/>
        <v>1</v>
      </c>
      <c r="AD174" s="48">
        <f t="shared" si="52"/>
        <v>12.657499999999999</v>
      </c>
      <c r="AE174" s="48">
        <f t="shared" si="53"/>
        <v>12.657499999999999</v>
      </c>
      <c r="AF174" s="46">
        <f t="shared" si="54"/>
        <v>120</v>
      </c>
      <c r="AG174" s="47"/>
      <c r="AH174" s="128" t="s">
        <v>3453</v>
      </c>
      <c r="AI174" s="128" t="s">
        <v>3451</v>
      </c>
      <c r="AJ174" s="128" t="s">
        <v>3456</v>
      </c>
      <c r="AK174" s="128" t="s">
        <v>3455</v>
      </c>
      <c r="AL174" s="128" t="s">
        <v>3454</v>
      </c>
      <c r="AM174" s="128" t="s">
        <v>3457</v>
      </c>
      <c r="AN174" s="128" t="s">
        <v>3452</v>
      </c>
      <c r="AO174" s="128" t="s">
        <v>3459</v>
      </c>
      <c r="AP174" s="128" t="s">
        <v>3458</v>
      </c>
      <c r="AQ174" s="128" t="s">
        <v>3460</v>
      </c>
    </row>
    <row r="175" spans="1:43" s="16" customFormat="1" ht="27.75">
      <c r="A175" s="43">
        <v>174</v>
      </c>
      <c r="B175" s="44" t="s">
        <v>1212</v>
      </c>
      <c r="C175" s="44" t="s">
        <v>3434</v>
      </c>
      <c r="D175" s="54" t="s">
        <v>1202</v>
      </c>
      <c r="E175" s="38">
        <v>11</v>
      </c>
      <c r="F175" s="48">
        <v>14.85</v>
      </c>
      <c r="G175" s="46">
        <v>30</v>
      </c>
      <c r="H175" s="46" t="s">
        <v>3372</v>
      </c>
      <c r="I175" s="48">
        <v>9.4</v>
      </c>
      <c r="J175" s="46">
        <v>17</v>
      </c>
      <c r="K175" s="46" t="s">
        <v>3372</v>
      </c>
      <c r="L175" s="84">
        <f t="shared" si="42"/>
        <v>12.125</v>
      </c>
      <c r="M175" s="38">
        <f t="shared" si="43"/>
        <v>60</v>
      </c>
      <c r="N175" s="38">
        <f t="shared" si="44"/>
        <v>0</v>
      </c>
      <c r="O175" s="38">
        <f t="shared" si="45"/>
        <v>1</v>
      </c>
      <c r="P175" s="48">
        <v>12.02</v>
      </c>
      <c r="Q175" s="46">
        <v>30</v>
      </c>
      <c r="R175" s="46" t="s">
        <v>3372</v>
      </c>
      <c r="S175" s="48">
        <v>14.85</v>
      </c>
      <c r="T175" s="46">
        <v>30</v>
      </c>
      <c r="U175" s="46" t="s">
        <v>3372</v>
      </c>
      <c r="V175" s="48">
        <f t="shared" si="61"/>
        <v>13.434999999999999</v>
      </c>
      <c r="W175" s="46">
        <f t="shared" si="62"/>
        <v>60</v>
      </c>
      <c r="X175" s="46">
        <f t="shared" si="63"/>
        <v>0</v>
      </c>
      <c r="Y175" s="46">
        <f t="shared" si="64"/>
        <v>0</v>
      </c>
      <c r="Z175" s="46">
        <f t="shared" si="49"/>
        <v>0</v>
      </c>
      <c r="AA175" s="46">
        <f t="shared" si="50"/>
        <v>1</v>
      </c>
      <c r="AB175" s="46">
        <f t="shared" si="51"/>
        <v>1</v>
      </c>
      <c r="AC175" s="48">
        <f t="shared" si="60"/>
        <v>0.99</v>
      </c>
      <c r="AD175" s="48">
        <f t="shared" si="52"/>
        <v>12.78</v>
      </c>
      <c r="AE175" s="48">
        <f t="shared" si="53"/>
        <v>12.652199999999999</v>
      </c>
      <c r="AF175" s="46">
        <f t="shared" si="54"/>
        <v>120</v>
      </c>
      <c r="AG175" s="47"/>
      <c r="AH175" s="128" t="s">
        <v>3453</v>
      </c>
      <c r="AI175" s="128" t="s">
        <v>3451</v>
      </c>
      <c r="AJ175" s="128" t="s">
        <v>3455</v>
      </c>
      <c r="AK175" s="128" t="s">
        <v>3452</v>
      </c>
      <c r="AL175" s="128" t="s">
        <v>3454</v>
      </c>
      <c r="AM175" s="128" t="s">
        <v>3457</v>
      </c>
      <c r="AN175" s="128" t="s">
        <v>3456</v>
      </c>
      <c r="AO175" s="128" t="s">
        <v>3460</v>
      </c>
      <c r="AP175" s="128" t="s">
        <v>3459</v>
      </c>
      <c r="AQ175" s="128" t="s">
        <v>3458</v>
      </c>
    </row>
    <row r="176" spans="1:43" s="16" customFormat="1" ht="27.75">
      <c r="A176" s="43">
        <v>175</v>
      </c>
      <c r="B176" s="37" t="s">
        <v>620</v>
      </c>
      <c r="C176" s="37" t="s">
        <v>621</v>
      </c>
      <c r="D176" s="38" t="s">
        <v>622</v>
      </c>
      <c r="E176" s="38">
        <v>6</v>
      </c>
      <c r="F176" s="48">
        <v>12.86</v>
      </c>
      <c r="G176" s="46">
        <v>30</v>
      </c>
      <c r="H176" s="46" t="s">
        <v>3372</v>
      </c>
      <c r="I176" s="48">
        <v>12.91</v>
      </c>
      <c r="J176" s="46">
        <v>30</v>
      </c>
      <c r="K176" s="46" t="s">
        <v>3372</v>
      </c>
      <c r="L176" s="84">
        <f t="shared" si="42"/>
        <v>12.885</v>
      </c>
      <c r="M176" s="38">
        <f t="shared" si="43"/>
        <v>60</v>
      </c>
      <c r="N176" s="38">
        <f t="shared" si="44"/>
        <v>0</v>
      </c>
      <c r="O176" s="38">
        <f t="shared" si="45"/>
        <v>0</v>
      </c>
      <c r="P176" s="48">
        <v>11.47</v>
      </c>
      <c r="Q176" s="46">
        <v>30</v>
      </c>
      <c r="R176" s="46" t="s">
        <v>3373</v>
      </c>
      <c r="S176" s="48">
        <v>13.82</v>
      </c>
      <c r="T176" s="46">
        <v>30</v>
      </c>
      <c r="U176" s="46" t="s">
        <v>3372</v>
      </c>
      <c r="V176" s="48">
        <f t="shared" si="61"/>
        <v>12.645</v>
      </c>
      <c r="W176" s="46">
        <f t="shared" si="62"/>
        <v>60</v>
      </c>
      <c r="X176" s="46">
        <f t="shared" si="63"/>
        <v>1</v>
      </c>
      <c r="Y176" s="46">
        <f t="shared" si="64"/>
        <v>0</v>
      </c>
      <c r="Z176" s="46">
        <f t="shared" si="49"/>
        <v>1</v>
      </c>
      <c r="AA176" s="46">
        <f t="shared" si="50"/>
        <v>0</v>
      </c>
      <c r="AB176" s="46">
        <f t="shared" si="51"/>
        <v>1</v>
      </c>
      <c r="AC176" s="48">
        <f t="shared" si="60"/>
        <v>0.99</v>
      </c>
      <c r="AD176" s="48">
        <f t="shared" si="52"/>
        <v>12.765000000000001</v>
      </c>
      <c r="AE176" s="48">
        <f t="shared" si="53"/>
        <v>12.63735</v>
      </c>
      <c r="AF176" s="46">
        <f t="shared" si="54"/>
        <v>120</v>
      </c>
      <c r="AG176" s="47"/>
      <c r="AH176" s="128" t="s">
        <v>3452</v>
      </c>
      <c r="AI176" s="128" t="s">
        <v>3451</v>
      </c>
      <c r="AJ176" s="128" t="s">
        <v>3457</v>
      </c>
      <c r="AK176" s="128" t="s">
        <v>3454</v>
      </c>
      <c r="AL176" s="128" t="s">
        <v>3455</v>
      </c>
      <c r="AM176" s="128" t="s">
        <v>3453</v>
      </c>
      <c r="AN176" s="128" t="s">
        <v>3456</v>
      </c>
      <c r="AO176" s="128" t="s">
        <v>3460</v>
      </c>
      <c r="AP176" s="128" t="s">
        <v>3459</v>
      </c>
      <c r="AQ176" s="128" t="s">
        <v>3458</v>
      </c>
    </row>
    <row r="177" spans="1:43" s="16" customFormat="1" ht="27.75">
      <c r="A177" s="43">
        <v>176</v>
      </c>
      <c r="B177" s="37" t="s">
        <v>1870</v>
      </c>
      <c r="C177" s="37" t="s">
        <v>3398</v>
      </c>
      <c r="D177" s="38" t="s">
        <v>1871</v>
      </c>
      <c r="E177" s="38">
        <v>18</v>
      </c>
      <c r="F177" s="48">
        <v>11.81</v>
      </c>
      <c r="G177" s="46">
        <v>30</v>
      </c>
      <c r="H177" s="46" t="s">
        <v>3372</v>
      </c>
      <c r="I177" s="48">
        <v>12.25</v>
      </c>
      <c r="J177" s="46">
        <v>30</v>
      </c>
      <c r="K177" s="46" t="s">
        <v>3372</v>
      </c>
      <c r="L177" s="84">
        <f t="shared" si="42"/>
        <v>12.030000000000001</v>
      </c>
      <c r="M177" s="38">
        <f t="shared" si="43"/>
        <v>60</v>
      </c>
      <c r="N177" s="38">
        <f t="shared" si="44"/>
        <v>0</v>
      </c>
      <c r="O177" s="38">
        <f t="shared" si="45"/>
        <v>0</v>
      </c>
      <c r="P177" s="48">
        <v>13.64</v>
      </c>
      <c r="Q177" s="46">
        <v>30</v>
      </c>
      <c r="R177" s="46" t="s">
        <v>3373</v>
      </c>
      <c r="S177" s="48">
        <v>13.36</v>
      </c>
      <c r="T177" s="46">
        <v>30</v>
      </c>
      <c r="U177" s="46" t="s">
        <v>3372</v>
      </c>
      <c r="V177" s="48">
        <f t="shared" si="61"/>
        <v>13.5</v>
      </c>
      <c r="W177" s="46">
        <f t="shared" si="62"/>
        <v>60</v>
      </c>
      <c r="X177" s="46">
        <f t="shared" si="63"/>
        <v>1</v>
      </c>
      <c r="Y177" s="46">
        <f t="shared" si="64"/>
        <v>0</v>
      </c>
      <c r="Z177" s="46">
        <f t="shared" si="49"/>
        <v>1</v>
      </c>
      <c r="AA177" s="46">
        <f t="shared" si="50"/>
        <v>0</v>
      </c>
      <c r="AB177" s="46">
        <f t="shared" si="51"/>
        <v>1</v>
      </c>
      <c r="AC177" s="48">
        <f t="shared" si="60"/>
        <v>0.99</v>
      </c>
      <c r="AD177" s="48">
        <f t="shared" si="52"/>
        <v>12.765000000000001</v>
      </c>
      <c r="AE177" s="48">
        <f t="shared" si="53"/>
        <v>12.63735</v>
      </c>
      <c r="AF177" s="46">
        <f t="shared" si="54"/>
        <v>120</v>
      </c>
      <c r="AG177" s="47"/>
      <c r="AH177" s="128" t="s">
        <v>3452</v>
      </c>
      <c r="AI177" s="128" t="s">
        <v>3453</v>
      </c>
      <c r="AJ177" s="128" t="s">
        <v>3457</v>
      </c>
      <c r="AK177" s="128" t="s">
        <v>3456</v>
      </c>
      <c r="AL177" s="128" t="s">
        <v>3454</v>
      </c>
      <c r="AM177" s="128" t="s">
        <v>3455</v>
      </c>
      <c r="AN177" s="128" t="s">
        <v>3460</v>
      </c>
      <c r="AO177" s="128" t="s">
        <v>3459</v>
      </c>
      <c r="AP177" s="128" t="s">
        <v>3451</v>
      </c>
      <c r="AQ177" s="128" t="s">
        <v>3458</v>
      </c>
    </row>
    <row r="178" spans="1:43" s="16" customFormat="1" ht="27.75">
      <c r="A178" s="43">
        <v>177</v>
      </c>
      <c r="B178" s="37" t="s">
        <v>2765</v>
      </c>
      <c r="C178" s="37" t="s">
        <v>45</v>
      </c>
      <c r="D178" s="38" t="s">
        <v>2766</v>
      </c>
      <c r="E178" s="38">
        <v>28</v>
      </c>
      <c r="F178" s="48">
        <v>12.12</v>
      </c>
      <c r="G178" s="46">
        <v>30</v>
      </c>
      <c r="H178" s="46" t="s">
        <v>3372</v>
      </c>
      <c r="I178" s="48">
        <v>11.06</v>
      </c>
      <c r="J178" s="46">
        <v>30</v>
      </c>
      <c r="K178" s="46" t="s">
        <v>3372</v>
      </c>
      <c r="L178" s="84">
        <f t="shared" si="42"/>
        <v>11.59</v>
      </c>
      <c r="M178" s="38">
        <f t="shared" si="43"/>
        <v>60</v>
      </c>
      <c r="N178" s="38">
        <f t="shared" si="44"/>
        <v>0</v>
      </c>
      <c r="O178" s="38">
        <f t="shared" si="45"/>
        <v>0</v>
      </c>
      <c r="P178" s="48">
        <v>12</v>
      </c>
      <c r="Q178" s="46">
        <v>30</v>
      </c>
      <c r="R178" s="46" t="s">
        <v>3372</v>
      </c>
      <c r="S178" s="48">
        <v>15.28</v>
      </c>
      <c r="T178" s="46">
        <v>30</v>
      </c>
      <c r="U178" s="46" t="s">
        <v>3372</v>
      </c>
      <c r="V178" s="48">
        <f t="shared" si="61"/>
        <v>13.64</v>
      </c>
      <c r="W178" s="46">
        <f t="shared" si="62"/>
        <v>60</v>
      </c>
      <c r="X178" s="46">
        <f t="shared" si="63"/>
        <v>0</v>
      </c>
      <c r="Y178" s="46">
        <f t="shared" si="64"/>
        <v>0</v>
      </c>
      <c r="Z178" s="46">
        <f t="shared" si="49"/>
        <v>0</v>
      </c>
      <c r="AA178" s="46">
        <f t="shared" si="50"/>
        <v>0</v>
      </c>
      <c r="AB178" s="46">
        <f t="shared" si="51"/>
        <v>0</v>
      </c>
      <c r="AC178" s="48">
        <f t="shared" si="60"/>
        <v>1</v>
      </c>
      <c r="AD178" s="48">
        <f t="shared" si="52"/>
        <v>12.615</v>
      </c>
      <c r="AE178" s="48">
        <f t="shared" si="53"/>
        <v>12.615</v>
      </c>
      <c r="AF178" s="46">
        <f t="shared" si="54"/>
        <v>120</v>
      </c>
      <c r="AG178" s="47"/>
      <c r="AH178" s="128" t="s">
        <v>3453</v>
      </c>
      <c r="AI178" s="128" t="s">
        <v>3451</v>
      </c>
      <c r="AJ178" s="128" t="s">
        <v>3454</v>
      </c>
      <c r="AK178" s="128" t="s">
        <v>3455</v>
      </c>
      <c r="AL178" s="128" t="s">
        <v>3452</v>
      </c>
      <c r="AM178" s="128" t="s">
        <v>3456</v>
      </c>
      <c r="AN178" s="128" t="s">
        <v>3457</v>
      </c>
      <c r="AO178" s="128" t="s">
        <v>3460</v>
      </c>
      <c r="AP178" s="128" t="s">
        <v>3459</v>
      </c>
      <c r="AQ178" s="128" t="s">
        <v>3458</v>
      </c>
    </row>
    <row r="179" spans="1:43" s="16" customFormat="1" ht="27.75">
      <c r="A179" s="43">
        <v>178</v>
      </c>
      <c r="B179" s="37" t="s">
        <v>2774</v>
      </c>
      <c r="C179" s="37" t="s">
        <v>2775</v>
      </c>
      <c r="D179" s="38" t="s">
        <v>2776</v>
      </c>
      <c r="E179" s="38">
        <v>28</v>
      </c>
      <c r="F179" s="48">
        <v>13.15</v>
      </c>
      <c r="G179" s="46">
        <v>30</v>
      </c>
      <c r="H179" s="46" t="s">
        <v>3372</v>
      </c>
      <c r="I179" s="48">
        <v>11.38</v>
      </c>
      <c r="J179" s="46">
        <v>30</v>
      </c>
      <c r="K179" s="46" t="s">
        <v>3372</v>
      </c>
      <c r="L179" s="84">
        <f t="shared" si="42"/>
        <v>12.265000000000001</v>
      </c>
      <c r="M179" s="38">
        <f t="shared" si="43"/>
        <v>60</v>
      </c>
      <c r="N179" s="38">
        <f t="shared" si="44"/>
        <v>0</v>
      </c>
      <c r="O179" s="38">
        <f t="shared" si="45"/>
        <v>0</v>
      </c>
      <c r="P179" s="48">
        <v>15.03</v>
      </c>
      <c r="Q179" s="46">
        <v>30</v>
      </c>
      <c r="R179" s="46" t="s">
        <v>3372</v>
      </c>
      <c r="S179" s="48">
        <v>14.61</v>
      </c>
      <c r="T179" s="46">
        <v>30</v>
      </c>
      <c r="U179" s="46" t="s">
        <v>3372</v>
      </c>
      <c r="V179" s="48">
        <f t="shared" si="61"/>
        <v>14.82</v>
      </c>
      <c r="W179" s="46">
        <f t="shared" si="62"/>
        <v>60</v>
      </c>
      <c r="X179" s="46">
        <f t="shared" si="63"/>
        <v>0</v>
      </c>
      <c r="Y179" s="46">
        <f t="shared" si="64"/>
        <v>0</v>
      </c>
      <c r="Z179" s="46">
        <f t="shared" si="49"/>
        <v>0</v>
      </c>
      <c r="AA179" s="46">
        <f t="shared" si="50"/>
        <v>0</v>
      </c>
      <c r="AB179" s="46">
        <f t="shared" si="51"/>
        <v>0</v>
      </c>
      <c r="AC179" s="48">
        <f>IF(AB179=0,0.93,IF(AB179=1,0.92,IF(AB179=2,0.91,IF(AB179=3,0.9,IF(AB179=4,0.89,IF(AB179=5,0.88,IF(AB179=6,0.87)))))))</f>
        <v>0.93</v>
      </c>
      <c r="AD179" s="48">
        <f t="shared" si="52"/>
        <v>13.5425</v>
      </c>
      <c r="AE179" s="48">
        <f t="shared" si="53"/>
        <v>12.594525000000001</v>
      </c>
      <c r="AF179" s="46">
        <f t="shared" si="54"/>
        <v>120</v>
      </c>
      <c r="AG179" s="47"/>
      <c r="AH179" s="128" t="s">
        <v>3453</v>
      </c>
      <c r="AI179" s="128" t="s">
        <v>3451</v>
      </c>
      <c r="AJ179" s="128" t="s">
        <v>3454</v>
      </c>
      <c r="AK179" s="128" t="s">
        <v>3452</v>
      </c>
      <c r="AL179" s="128" t="s">
        <v>3455</v>
      </c>
      <c r="AM179" s="128" t="s">
        <v>3460</v>
      </c>
      <c r="AN179" s="128" t="s">
        <v>3456</v>
      </c>
      <c r="AO179" s="128" t="s">
        <v>3457</v>
      </c>
      <c r="AP179" s="128" t="s">
        <v>3459</v>
      </c>
      <c r="AQ179" s="128" t="s">
        <v>3458</v>
      </c>
    </row>
    <row r="180" spans="1:43" s="16" customFormat="1" ht="27.75">
      <c r="A180" s="43">
        <v>179</v>
      </c>
      <c r="B180" s="44" t="s">
        <v>564</v>
      </c>
      <c r="C180" s="44" t="s">
        <v>565</v>
      </c>
      <c r="D180" s="45" t="s">
        <v>566</v>
      </c>
      <c r="E180" s="38">
        <v>5</v>
      </c>
      <c r="F180" s="48">
        <v>12.44</v>
      </c>
      <c r="G180" s="46">
        <v>30</v>
      </c>
      <c r="H180" s="46" t="s">
        <v>3372</v>
      </c>
      <c r="I180" s="48">
        <v>11.73</v>
      </c>
      <c r="J180" s="46">
        <v>30</v>
      </c>
      <c r="K180" s="46" t="s">
        <v>3372</v>
      </c>
      <c r="L180" s="84">
        <f t="shared" si="42"/>
        <v>12.085000000000001</v>
      </c>
      <c r="M180" s="38">
        <f t="shared" si="43"/>
        <v>60</v>
      </c>
      <c r="N180" s="38">
        <f t="shared" si="44"/>
        <v>0</v>
      </c>
      <c r="O180" s="38">
        <f t="shared" si="45"/>
        <v>0</v>
      </c>
      <c r="P180" s="48">
        <v>11.29</v>
      </c>
      <c r="Q180" s="46">
        <v>30</v>
      </c>
      <c r="R180" s="46" t="s">
        <v>3372</v>
      </c>
      <c r="S180" s="48">
        <v>14.91</v>
      </c>
      <c r="T180" s="46">
        <v>30</v>
      </c>
      <c r="U180" s="46" t="s">
        <v>3372</v>
      </c>
      <c r="V180" s="48">
        <f t="shared" si="61"/>
        <v>13.1</v>
      </c>
      <c r="W180" s="46">
        <f t="shared" si="62"/>
        <v>60</v>
      </c>
      <c r="X180" s="46">
        <f t="shared" si="63"/>
        <v>0</v>
      </c>
      <c r="Y180" s="46">
        <f t="shared" si="64"/>
        <v>0</v>
      </c>
      <c r="Z180" s="46">
        <f t="shared" si="49"/>
        <v>0</v>
      </c>
      <c r="AA180" s="46">
        <f t="shared" si="50"/>
        <v>0</v>
      </c>
      <c r="AB180" s="46">
        <f t="shared" si="51"/>
        <v>0</v>
      </c>
      <c r="AC180" s="48">
        <f t="shared" ref="AC180:AC187" si="65">IF(AB180=0,1,IF(AB180=1,0.99,IF(AB180=2,0.98,IF(AB180=3,0.97,IF(AB180=4,0.96,IF(AB180=5,0.95,IF(AB180=6,0.94)))))))</f>
        <v>1</v>
      </c>
      <c r="AD180" s="48">
        <f t="shared" si="52"/>
        <v>12.592500000000001</v>
      </c>
      <c r="AE180" s="48">
        <f t="shared" si="53"/>
        <v>12.592500000000001</v>
      </c>
      <c r="AF180" s="46">
        <f t="shared" si="54"/>
        <v>120</v>
      </c>
      <c r="AG180" s="47"/>
      <c r="AH180" s="128" t="s">
        <v>3451</v>
      </c>
      <c r="AI180" s="128" t="s">
        <v>3453</v>
      </c>
      <c r="AJ180" s="128" t="s">
        <v>3456</v>
      </c>
      <c r="AK180" s="128" t="s">
        <v>3452</v>
      </c>
      <c r="AL180" s="128" t="s">
        <v>3454</v>
      </c>
      <c r="AM180" s="128" t="s">
        <v>3455</v>
      </c>
      <c r="AN180" s="128" t="s">
        <v>3457</v>
      </c>
      <c r="AO180" s="128" t="s">
        <v>3460</v>
      </c>
      <c r="AP180" s="128" t="s">
        <v>3458</v>
      </c>
      <c r="AQ180" s="128" t="s">
        <v>3459</v>
      </c>
    </row>
    <row r="181" spans="1:43" s="16" customFormat="1" ht="27.75">
      <c r="A181" s="43">
        <v>180</v>
      </c>
      <c r="B181" s="37" t="s">
        <v>2605</v>
      </c>
      <c r="C181" s="37" t="s">
        <v>769</v>
      </c>
      <c r="D181" s="38" t="s">
        <v>2606</v>
      </c>
      <c r="E181" s="38">
        <v>26</v>
      </c>
      <c r="F181" s="48">
        <v>12.43</v>
      </c>
      <c r="G181" s="46">
        <v>30</v>
      </c>
      <c r="H181" s="46" t="s">
        <v>3372</v>
      </c>
      <c r="I181" s="48">
        <v>12.03</v>
      </c>
      <c r="J181" s="46">
        <v>30</v>
      </c>
      <c r="K181" s="46" t="s">
        <v>3372</v>
      </c>
      <c r="L181" s="84">
        <f t="shared" si="42"/>
        <v>12.23</v>
      </c>
      <c r="M181" s="38">
        <f t="shared" si="43"/>
        <v>60</v>
      </c>
      <c r="N181" s="38">
        <f t="shared" si="44"/>
        <v>0</v>
      </c>
      <c r="O181" s="38">
        <f t="shared" si="45"/>
        <v>0</v>
      </c>
      <c r="P181" s="48">
        <v>12.15</v>
      </c>
      <c r="Q181" s="46">
        <v>30</v>
      </c>
      <c r="R181" s="46" t="s">
        <v>3372</v>
      </c>
      <c r="S181" s="48">
        <v>13.74</v>
      </c>
      <c r="T181" s="46">
        <v>30</v>
      </c>
      <c r="U181" s="46" t="s">
        <v>3372</v>
      </c>
      <c r="V181" s="48">
        <f t="shared" si="61"/>
        <v>12.945</v>
      </c>
      <c r="W181" s="46">
        <f t="shared" si="62"/>
        <v>60</v>
      </c>
      <c r="X181" s="46">
        <f t="shared" si="63"/>
        <v>0</v>
      </c>
      <c r="Y181" s="46">
        <f t="shared" si="64"/>
        <v>0</v>
      </c>
      <c r="Z181" s="46">
        <f t="shared" si="49"/>
        <v>0</v>
      </c>
      <c r="AA181" s="46">
        <f t="shared" si="50"/>
        <v>0</v>
      </c>
      <c r="AB181" s="46">
        <f t="shared" si="51"/>
        <v>0</v>
      </c>
      <c r="AC181" s="48">
        <f t="shared" si="65"/>
        <v>1</v>
      </c>
      <c r="AD181" s="48">
        <f t="shared" si="52"/>
        <v>12.5875</v>
      </c>
      <c r="AE181" s="48">
        <f t="shared" si="53"/>
        <v>12.5875</v>
      </c>
      <c r="AF181" s="46">
        <f t="shared" si="54"/>
        <v>120</v>
      </c>
      <c r="AG181" s="47"/>
      <c r="AH181" s="128" t="s">
        <v>3453</v>
      </c>
      <c r="AI181" s="128" t="s">
        <v>3451</v>
      </c>
      <c r="AJ181" s="128" t="s">
        <v>3456</v>
      </c>
      <c r="AK181" s="128" t="s">
        <v>3452</v>
      </c>
      <c r="AL181" s="128" t="s">
        <v>3455</v>
      </c>
      <c r="AM181" s="128" t="s">
        <v>3457</v>
      </c>
      <c r="AN181" s="128" t="s">
        <v>3454</v>
      </c>
      <c r="AO181" s="128" t="s">
        <v>3460</v>
      </c>
      <c r="AP181" s="128" t="s">
        <v>3459</v>
      </c>
      <c r="AQ181" s="128" t="s">
        <v>3458</v>
      </c>
    </row>
    <row r="182" spans="1:43" s="16" customFormat="1" ht="27.75">
      <c r="A182" s="43">
        <v>181</v>
      </c>
      <c r="B182" s="37" t="s">
        <v>1863</v>
      </c>
      <c r="C182" s="37" t="s">
        <v>227</v>
      </c>
      <c r="D182" s="38" t="s">
        <v>1864</v>
      </c>
      <c r="E182" s="38">
        <v>18</v>
      </c>
      <c r="F182" s="48">
        <v>11.88</v>
      </c>
      <c r="G182" s="46">
        <v>30</v>
      </c>
      <c r="H182" s="46" t="s">
        <v>3372</v>
      </c>
      <c r="I182" s="48">
        <v>11.72</v>
      </c>
      <c r="J182" s="46">
        <v>30</v>
      </c>
      <c r="K182" s="46" t="s">
        <v>3372</v>
      </c>
      <c r="L182" s="84">
        <f t="shared" si="42"/>
        <v>11.8</v>
      </c>
      <c r="M182" s="38">
        <f t="shared" si="43"/>
        <v>60</v>
      </c>
      <c r="N182" s="38">
        <f t="shared" si="44"/>
        <v>0</v>
      </c>
      <c r="O182" s="38">
        <f t="shared" si="45"/>
        <v>0</v>
      </c>
      <c r="P182" s="48">
        <v>12.21</v>
      </c>
      <c r="Q182" s="46">
        <v>30</v>
      </c>
      <c r="R182" s="46" t="s">
        <v>3372</v>
      </c>
      <c r="S182" s="48">
        <v>14.49</v>
      </c>
      <c r="T182" s="46">
        <v>30</v>
      </c>
      <c r="U182" s="46" t="s">
        <v>3372</v>
      </c>
      <c r="V182" s="48">
        <f t="shared" si="61"/>
        <v>13.350000000000001</v>
      </c>
      <c r="W182" s="46">
        <f t="shared" si="62"/>
        <v>60</v>
      </c>
      <c r="X182" s="46">
        <f t="shared" si="63"/>
        <v>0</v>
      </c>
      <c r="Y182" s="46">
        <f t="shared" si="64"/>
        <v>0</v>
      </c>
      <c r="Z182" s="46">
        <f t="shared" si="49"/>
        <v>0</v>
      </c>
      <c r="AA182" s="46">
        <f t="shared" si="50"/>
        <v>0</v>
      </c>
      <c r="AB182" s="46">
        <f t="shared" si="51"/>
        <v>0</v>
      </c>
      <c r="AC182" s="48">
        <f t="shared" si="65"/>
        <v>1</v>
      </c>
      <c r="AD182" s="48">
        <f t="shared" si="52"/>
        <v>12.575000000000001</v>
      </c>
      <c r="AE182" s="48">
        <f t="shared" si="53"/>
        <v>12.575000000000001</v>
      </c>
      <c r="AF182" s="46">
        <f t="shared" si="54"/>
        <v>120</v>
      </c>
      <c r="AG182" s="47"/>
      <c r="AH182" s="128" t="s">
        <v>3456</v>
      </c>
      <c r="AI182" s="128" t="s">
        <v>3453</v>
      </c>
      <c r="AJ182" s="128" t="s">
        <v>3452</v>
      </c>
      <c r="AK182" s="128" t="s">
        <v>3451</v>
      </c>
      <c r="AL182" s="128" t="s">
        <v>3455</v>
      </c>
      <c r="AM182" s="128" t="s">
        <v>3454</v>
      </c>
      <c r="AN182" s="128" t="s">
        <v>3457</v>
      </c>
      <c r="AO182" s="128" t="s">
        <v>3460</v>
      </c>
      <c r="AP182" s="128" t="s">
        <v>3458</v>
      </c>
      <c r="AQ182" s="128" t="s">
        <v>3459</v>
      </c>
    </row>
    <row r="183" spans="1:43" s="16" customFormat="1" ht="27.75">
      <c r="A183" s="43">
        <v>182</v>
      </c>
      <c r="B183" s="37" t="s">
        <v>200</v>
      </c>
      <c r="C183" s="37" t="s">
        <v>201</v>
      </c>
      <c r="D183" s="38" t="s">
        <v>202</v>
      </c>
      <c r="E183" s="38">
        <v>2</v>
      </c>
      <c r="F183" s="48">
        <v>12.16</v>
      </c>
      <c r="G183" s="46">
        <v>30</v>
      </c>
      <c r="H183" s="46" t="s">
        <v>3372</v>
      </c>
      <c r="I183" s="48">
        <v>10.36</v>
      </c>
      <c r="J183" s="46">
        <v>30</v>
      </c>
      <c r="K183" s="46" t="s">
        <v>3372</v>
      </c>
      <c r="L183" s="84">
        <f t="shared" si="42"/>
        <v>11.26</v>
      </c>
      <c r="M183" s="38">
        <f t="shared" si="43"/>
        <v>60</v>
      </c>
      <c r="N183" s="38">
        <f t="shared" si="44"/>
        <v>0</v>
      </c>
      <c r="O183" s="38">
        <f t="shared" si="45"/>
        <v>0</v>
      </c>
      <c r="P183" s="48">
        <v>13.36</v>
      </c>
      <c r="Q183" s="46">
        <v>30</v>
      </c>
      <c r="R183" s="46" t="s">
        <v>3372</v>
      </c>
      <c r="S183" s="48">
        <v>14.4</v>
      </c>
      <c r="T183" s="46">
        <v>30</v>
      </c>
      <c r="U183" s="46" t="s">
        <v>3372</v>
      </c>
      <c r="V183" s="48">
        <f t="shared" si="61"/>
        <v>13.879999999999999</v>
      </c>
      <c r="W183" s="46">
        <f t="shared" si="62"/>
        <v>60</v>
      </c>
      <c r="X183" s="46">
        <f t="shared" si="63"/>
        <v>0</v>
      </c>
      <c r="Y183" s="46">
        <f t="shared" si="64"/>
        <v>0</v>
      </c>
      <c r="Z183" s="46">
        <f t="shared" si="49"/>
        <v>0</v>
      </c>
      <c r="AA183" s="46">
        <f t="shared" si="50"/>
        <v>0</v>
      </c>
      <c r="AB183" s="46">
        <f t="shared" si="51"/>
        <v>0</v>
      </c>
      <c r="AC183" s="48">
        <f t="shared" si="65"/>
        <v>1</v>
      </c>
      <c r="AD183" s="48">
        <f t="shared" si="52"/>
        <v>12.57</v>
      </c>
      <c r="AE183" s="48">
        <f t="shared" si="53"/>
        <v>12.57</v>
      </c>
      <c r="AF183" s="46">
        <f t="shared" si="54"/>
        <v>120</v>
      </c>
      <c r="AG183" s="47"/>
      <c r="AH183" s="128" t="s">
        <v>3453</v>
      </c>
      <c r="AI183" s="128" t="s">
        <v>3451</v>
      </c>
      <c r="AJ183" s="128" t="s">
        <v>3455</v>
      </c>
      <c r="AK183" s="128" t="s">
        <v>3457</v>
      </c>
      <c r="AL183" s="128" t="s">
        <v>3452</v>
      </c>
      <c r="AM183" s="128" t="s">
        <v>3454</v>
      </c>
      <c r="AN183" s="128" t="s">
        <v>3456</v>
      </c>
      <c r="AO183" s="128" t="s">
        <v>3459</v>
      </c>
      <c r="AP183" s="128" t="s">
        <v>3460</v>
      </c>
      <c r="AQ183" s="128" t="s">
        <v>3458</v>
      </c>
    </row>
    <row r="184" spans="1:43" s="16" customFormat="1" ht="27.75">
      <c r="A184" s="43">
        <v>183</v>
      </c>
      <c r="B184" s="37" t="s">
        <v>982</v>
      </c>
      <c r="C184" s="37" t="s">
        <v>983</v>
      </c>
      <c r="D184" s="38" t="s">
        <v>984</v>
      </c>
      <c r="E184" s="38">
        <v>9</v>
      </c>
      <c r="F184" s="48">
        <v>11.72</v>
      </c>
      <c r="G184" s="46">
        <v>30</v>
      </c>
      <c r="H184" s="46" t="s">
        <v>3372</v>
      </c>
      <c r="I184" s="48">
        <v>13.65</v>
      </c>
      <c r="J184" s="46">
        <v>30</v>
      </c>
      <c r="K184" s="46" t="s">
        <v>3372</v>
      </c>
      <c r="L184" s="84">
        <f t="shared" si="42"/>
        <v>12.685</v>
      </c>
      <c r="M184" s="38">
        <f t="shared" si="43"/>
        <v>60</v>
      </c>
      <c r="N184" s="38">
        <f t="shared" si="44"/>
        <v>0</v>
      </c>
      <c r="O184" s="38">
        <f t="shared" si="45"/>
        <v>0</v>
      </c>
      <c r="P184" s="48">
        <v>13.61</v>
      </c>
      <c r="Q184" s="46">
        <v>30</v>
      </c>
      <c r="R184" s="46" t="s">
        <v>3372</v>
      </c>
      <c r="S184" s="48">
        <v>11.29</v>
      </c>
      <c r="T184" s="46">
        <v>30</v>
      </c>
      <c r="U184" s="46" t="s">
        <v>3372</v>
      </c>
      <c r="V184" s="48">
        <f t="shared" si="61"/>
        <v>12.45</v>
      </c>
      <c r="W184" s="46">
        <f t="shared" si="62"/>
        <v>60</v>
      </c>
      <c r="X184" s="46">
        <f t="shared" si="63"/>
        <v>0</v>
      </c>
      <c r="Y184" s="46">
        <f t="shared" si="64"/>
        <v>0</v>
      </c>
      <c r="Z184" s="46">
        <f t="shared" si="49"/>
        <v>0</v>
      </c>
      <c r="AA184" s="46">
        <f t="shared" si="50"/>
        <v>0</v>
      </c>
      <c r="AB184" s="46">
        <f t="shared" si="51"/>
        <v>0</v>
      </c>
      <c r="AC184" s="48">
        <f t="shared" si="65"/>
        <v>1</v>
      </c>
      <c r="AD184" s="48">
        <f t="shared" si="52"/>
        <v>12.567499999999999</v>
      </c>
      <c r="AE184" s="48">
        <f t="shared" si="53"/>
        <v>12.567499999999999</v>
      </c>
      <c r="AF184" s="46">
        <f t="shared" si="54"/>
        <v>120</v>
      </c>
      <c r="AG184" s="47"/>
      <c r="AH184" s="128" t="s">
        <v>3453</v>
      </c>
      <c r="AI184" s="128" t="s">
        <v>3451</v>
      </c>
      <c r="AJ184" s="128" t="s">
        <v>3455</v>
      </c>
      <c r="AK184" s="128" t="s">
        <v>3452</v>
      </c>
      <c r="AL184" s="128" t="s">
        <v>3460</v>
      </c>
      <c r="AM184" s="128" t="s">
        <v>3457</v>
      </c>
      <c r="AN184" s="128" t="s">
        <v>3454</v>
      </c>
      <c r="AO184" s="128" t="s">
        <v>3456</v>
      </c>
      <c r="AP184" s="128" t="s">
        <v>3458</v>
      </c>
      <c r="AQ184" s="128" t="s">
        <v>3459</v>
      </c>
    </row>
    <row r="185" spans="1:43" s="16" customFormat="1" ht="27.75">
      <c r="A185" s="43">
        <v>184</v>
      </c>
      <c r="B185" s="37" t="s">
        <v>799</v>
      </c>
      <c r="C185" s="37" t="s">
        <v>3485</v>
      </c>
      <c r="D185" s="38" t="s">
        <v>2061</v>
      </c>
      <c r="E185" s="38">
        <v>20</v>
      </c>
      <c r="F185" s="48">
        <v>12.27</v>
      </c>
      <c r="G185" s="46">
        <v>30</v>
      </c>
      <c r="H185" s="46" t="s">
        <v>3372</v>
      </c>
      <c r="I185" s="48">
        <v>12.41</v>
      </c>
      <c r="J185" s="46">
        <v>30</v>
      </c>
      <c r="K185" s="46" t="s">
        <v>3372</v>
      </c>
      <c r="L185" s="84">
        <f t="shared" si="42"/>
        <v>12.34</v>
      </c>
      <c r="M185" s="38">
        <f t="shared" si="43"/>
        <v>60</v>
      </c>
      <c r="N185" s="38">
        <f t="shared" si="44"/>
        <v>0</v>
      </c>
      <c r="O185" s="38">
        <f t="shared" si="45"/>
        <v>0</v>
      </c>
      <c r="P185" s="48">
        <v>12.99</v>
      </c>
      <c r="Q185" s="46">
        <v>30</v>
      </c>
      <c r="R185" s="46" t="s">
        <v>3372</v>
      </c>
      <c r="S185" s="48">
        <v>12.59</v>
      </c>
      <c r="T185" s="46">
        <v>30</v>
      </c>
      <c r="U185" s="46" t="s">
        <v>3372</v>
      </c>
      <c r="V185" s="48">
        <f t="shared" si="61"/>
        <v>12.79</v>
      </c>
      <c r="W185" s="46">
        <f t="shared" si="62"/>
        <v>60</v>
      </c>
      <c r="X185" s="46">
        <f t="shared" si="63"/>
        <v>0</v>
      </c>
      <c r="Y185" s="46">
        <f t="shared" si="64"/>
        <v>0</v>
      </c>
      <c r="Z185" s="46">
        <f t="shared" si="49"/>
        <v>0</v>
      </c>
      <c r="AA185" s="46">
        <f t="shared" si="50"/>
        <v>0</v>
      </c>
      <c r="AB185" s="46">
        <f t="shared" si="51"/>
        <v>0</v>
      </c>
      <c r="AC185" s="48">
        <f t="shared" si="65"/>
        <v>1</v>
      </c>
      <c r="AD185" s="48">
        <f t="shared" si="52"/>
        <v>12.565</v>
      </c>
      <c r="AE185" s="48">
        <f t="shared" si="53"/>
        <v>12.565</v>
      </c>
      <c r="AF185" s="46">
        <f t="shared" si="54"/>
        <v>120</v>
      </c>
      <c r="AG185" s="47"/>
      <c r="AH185" s="128" t="s">
        <v>3453</v>
      </c>
      <c r="AI185" s="128" t="s">
        <v>3451</v>
      </c>
      <c r="AJ185" s="128" t="s">
        <v>3456</v>
      </c>
      <c r="AK185" s="128" t="s">
        <v>3452</v>
      </c>
      <c r="AL185" s="128" t="s">
        <v>3455</v>
      </c>
      <c r="AM185" s="128" t="s">
        <v>3454</v>
      </c>
      <c r="AN185" s="128" t="s">
        <v>3460</v>
      </c>
      <c r="AO185" s="128" t="s">
        <v>3457</v>
      </c>
      <c r="AP185" s="128" t="s">
        <v>3459</v>
      </c>
      <c r="AQ185" s="128" t="s">
        <v>3458</v>
      </c>
    </row>
    <row r="186" spans="1:43" s="16" customFormat="1" ht="27.75">
      <c r="A186" s="43">
        <v>185</v>
      </c>
      <c r="B186" s="37" t="s">
        <v>853</v>
      </c>
      <c r="C186" s="37" t="s">
        <v>854</v>
      </c>
      <c r="D186" s="38" t="s">
        <v>855</v>
      </c>
      <c r="E186" s="38">
        <v>8</v>
      </c>
      <c r="F186" s="48">
        <v>13.66</v>
      </c>
      <c r="G186" s="46">
        <v>30</v>
      </c>
      <c r="H186" s="46" t="s">
        <v>3372</v>
      </c>
      <c r="I186" s="48">
        <v>11.74</v>
      </c>
      <c r="J186" s="46">
        <v>30</v>
      </c>
      <c r="K186" s="46" t="s">
        <v>3372</v>
      </c>
      <c r="L186" s="84">
        <f t="shared" si="42"/>
        <v>12.7</v>
      </c>
      <c r="M186" s="38">
        <f t="shared" si="43"/>
        <v>60</v>
      </c>
      <c r="N186" s="38">
        <f t="shared" si="44"/>
        <v>0</v>
      </c>
      <c r="O186" s="38">
        <f t="shared" si="45"/>
        <v>0</v>
      </c>
      <c r="P186" s="48">
        <v>11.99</v>
      </c>
      <c r="Q186" s="46">
        <v>30</v>
      </c>
      <c r="R186" s="46" t="s">
        <v>3372</v>
      </c>
      <c r="S186" s="48">
        <v>12.86</v>
      </c>
      <c r="T186" s="46">
        <v>30</v>
      </c>
      <c r="U186" s="46" t="s">
        <v>3372</v>
      </c>
      <c r="V186" s="48">
        <f t="shared" si="61"/>
        <v>12.425000000000001</v>
      </c>
      <c r="W186" s="46">
        <f t="shared" si="62"/>
        <v>60</v>
      </c>
      <c r="X186" s="46">
        <f t="shared" si="63"/>
        <v>0</v>
      </c>
      <c r="Y186" s="46">
        <f t="shared" si="64"/>
        <v>0</v>
      </c>
      <c r="Z186" s="46">
        <f t="shared" si="49"/>
        <v>0</v>
      </c>
      <c r="AA186" s="46">
        <f t="shared" si="50"/>
        <v>0</v>
      </c>
      <c r="AB186" s="46">
        <f t="shared" si="51"/>
        <v>0</v>
      </c>
      <c r="AC186" s="48">
        <f t="shared" si="65"/>
        <v>1</v>
      </c>
      <c r="AD186" s="48">
        <f t="shared" si="52"/>
        <v>12.5625</v>
      </c>
      <c r="AE186" s="48">
        <f t="shared" si="53"/>
        <v>12.5625</v>
      </c>
      <c r="AF186" s="46">
        <f t="shared" si="54"/>
        <v>120</v>
      </c>
      <c r="AG186" s="47"/>
      <c r="AH186" s="128" t="s">
        <v>3452</v>
      </c>
      <c r="AI186" s="128" t="s">
        <v>3454</v>
      </c>
      <c r="AJ186" s="128" t="s">
        <v>3455</v>
      </c>
      <c r="AK186" s="128" t="s">
        <v>3453</v>
      </c>
      <c r="AL186" s="128" t="s">
        <v>3451</v>
      </c>
      <c r="AM186" s="128" t="s">
        <v>3456</v>
      </c>
      <c r="AN186" s="128" t="s">
        <v>3459</v>
      </c>
      <c r="AO186" s="128" t="s">
        <v>3460</v>
      </c>
      <c r="AP186" s="128" t="s">
        <v>3457</v>
      </c>
      <c r="AQ186" s="128" t="s">
        <v>3458</v>
      </c>
    </row>
    <row r="187" spans="1:43" s="16" customFormat="1" ht="27.75">
      <c r="A187" s="43">
        <v>186</v>
      </c>
      <c r="B187" s="37" t="s">
        <v>1063</v>
      </c>
      <c r="C187" s="37" t="s">
        <v>104</v>
      </c>
      <c r="D187" s="38" t="s">
        <v>1064</v>
      </c>
      <c r="E187" s="38">
        <v>10</v>
      </c>
      <c r="F187" s="48">
        <v>12.41</v>
      </c>
      <c r="G187" s="46">
        <v>30</v>
      </c>
      <c r="H187" s="46" t="s">
        <v>3372</v>
      </c>
      <c r="I187" s="48">
        <v>11.67</v>
      </c>
      <c r="J187" s="46">
        <v>30</v>
      </c>
      <c r="K187" s="46" t="s">
        <v>3372</v>
      </c>
      <c r="L187" s="84">
        <f t="shared" si="42"/>
        <v>12.04</v>
      </c>
      <c r="M187" s="38">
        <f t="shared" si="43"/>
        <v>60</v>
      </c>
      <c r="N187" s="38">
        <f t="shared" si="44"/>
        <v>0</v>
      </c>
      <c r="O187" s="38">
        <f t="shared" si="45"/>
        <v>0</v>
      </c>
      <c r="P187" s="48">
        <v>12.35</v>
      </c>
      <c r="Q187" s="46">
        <v>30</v>
      </c>
      <c r="R187" s="46" t="s">
        <v>3372</v>
      </c>
      <c r="S187" s="48">
        <v>13.81</v>
      </c>
      <c r="T187" s="46">
        <v>30</v>
      </c>
      <c r="U187" s="46" t="s">
        <v>3372</v>
      </c>
      <c r="V187" s="48">
        <f t="shared" si="61"/>
        <v>13.08</v>
      </c>
      <c r="W187" s="46">
        <f t="shared" si="62"/>
        <v>60</v>
      </c>
      <c r="X187" s="46">
        <f t="shared" si="63"/>
        <v>0</v>
      </c>
      <c r="Y187" s="46">
        <f t="shared" si="64"/>
        <v>0</v>
      </c>
      <c r="Z187" s="46">
        <f t="shared" si="49"/>
        <v>0</v>
      </c>
      <c r="AA187" s="46">
        <f t="shared" si="50"/>
        <v>0</v>
      </c>
      <c r="AB187" s="46">
        <f t="shared" si="51"/>
        <v>0</v>
      </c>
      <c r="AC187" s="48">
        <f t="shared" si="65"/>
        <v>1</v>
      </c>
      <c r="AD187" s="48">
        <f t="shared" si="52"/>
        <v>12.559999999999999</v>
      </c>
      <c r="AE187" s="48">
        <f t="shared" si="53"/>
        <v>12.559999999999999</v>
      </c>
      <c r="AF187" s="46">
        <f t="shared" si="54"/>
        <v>120</v>
      </c>
      <c r="AG187" s="47"/>
      <c r="AH187" s="128" t="s">
        <v>3456</v>
      </c>
      <c r="AI187" s="128" t="s">
        <v>3452</v>
      </c>
      <c r="AJ187" s="128" t="s">
        <v>3453</v>
      </c>
      <c r="AK187" s="128" t="s">
        <v>3455</v>
      </c>
      <c r="AL187" s="128" t="s">
        <v>3454</v>
      </c>
      <c r="AM187" s="128" t="s">
        <v>3458</v>
      </c>
      <c r="AN187" s="128" t="s">
        <v>3451</v>
      </c>
      <c r="AO187" s="128" t="s">
        <v>3460</v>
      </c>
      <c r="AP187" s="128" t="s">
        <v>3459</v>
      </c>
      <c r="AQ187" s="128" t="s">
        <v>3457</v>
      </c>
    </row>
    <row r="188" spans="1:43" s="16" customFormat="1" ht="27.75">
      <c r="A188" s="43">
        <v>187</v>
      </c>
      <c r="B188" s="37" t="s">
        <v>1868</v>
      </c>
      <c r="C188" s="37" t="s">
        <v>1869</v>
      </c>
      <c r="D188" s="38" t="s">
        <v>3484</v>
      </c>
      <c r="E188" s="38">
        <v>18</v>
      </c>
      <c r="F188" s="48">
        <v>14.11</v>
      </c>
      <c r="G188" s="46">
        <v>30</v>
      </c>
      <c r="H188" s="46" t="s">
        <v>3372</v>
      </c>
      <c r="I188" s="48">
        <v>13.38</v>
      </c>
      <c r="J188" s="46">
        <v>30</v>
      </c>
      <c r="K188" s="46" t="s">
        <v>3372</v>
      </c>
      <c r="L188" s="84">
        <f t="shared" si="42"/>
        <v>13.745000000000001</v>
      </c>
      <c r="M188" s="38">
        <f t="shared" si="43"/>
        <v>60</v>
      </c>
      <c r="N188" s="38">
        <f t="shared" si="44"/>
        <v>0</v>
      </c>
      <c r="O188" s="38">
        <f t="shared" si="45"/>
        <v>0</v>
      </c>
      <c r="P188" s="48">
        <v>13.83</v>
      </c>
      <c r="Q188" s="46">
        <v>30</v>
      </c>
      <c r="R188" s="46" t="s">
        <v>3372</v>
      </c>
      <c r="S188" s="48">
        <v>12.69</v>
      </c>
      <c r="T188" s="46">
        <v>30</v>
      </c>
      <c r="U188" s="46" t="s">
        <v>3372</v>
      </c>
      <c r="V188" s="48">
        <f t="shared" si="61"/>
        <v>13.26</v>
      </c>
      <c r="W188" s="46">
        <f t="shared" si="62"/>
        <v>60</v>
      </c>
      <c r="X188" s="46">
        <f t="shared" si="63"/>
        <v>0</v>
      </c>
      <c r="Y188" s="46">
        <f t="shared" si="64"/>
        <v>0</v>
      </c>
      <c r="Z188" s="46">
        <f t="shared" si="49"/>
        <v>0</v>
      </c>
      <c r="AA188" s="46">
        <f t="shared" si="50"/>
        <v>0</v>
      </c>
      <c r="AB188" s="46">
        <f t="shared" si="51"/>
        <v>0</v>
      </c>
      <c r="AC188" s="48">
        <f>IF(AB188=0,0.93,IF(AB188=1,0.92,IF(AB188=2,0.91,IF(AB188=3,0.9,IF(AB188=4,0.89,IF(AB188=5,0.88,IF(AB188=6,0.87)))))))</f>
        <v>0.93</v>
      </c>
      <c r="AD188" s="48">
        <f t="shared" si="52"/>
        <v>13.502500000000001</v>
      </c>
      <c r="AE188" s="48">
        <f t="shared" si="53"/>
        <v>12.557325000000002</v>
      </c>
      <c r="AF188" s="46">
        <f t="shared" si="54"/>
        <v>120</v>
      </c>
      <c r="AG188" s="47"/>
      <c r="AH188" s="128" t="s">
        <v>3454</v>
      </c>
      <c r="AI188" s="128" t="s">
        <v>3456</v>
      </c>
      <c r="AJ188" s="128" t="s">
        <v>3459</v>
      </c>
      <c r="AK188" s="128" t="s">
        <v>3455</v>
      </c>
      <c r="AL188" s="128" t="s">
        <v>3460</v>
      </c>
      <c r="AM188" s="128" t="s">
        <v>3457</v>
      </c>
      <c r="AN188" s="128" t="s">
        <v>3453</v>
      </c>
      <c r="AO188" s="128" t="s">
        <v>3451</v>
      </c>
      <c r="AP188" s="128" t="s">
        <v>3452</v>
      </c>
      <c r="AQ188" s="128" t="s">
        <v>3458</v>
      </c>
    </row>
    <row r="189" spans="1:43" s="16" customFormat="1" ht="27.75">
      <c r="A189" s="43">
        <v>188</v>
      </c>
      <c r="B189" s="37" t="s">
        <v>458</v>
      </c>
      <c r="C189" s="37" t="s">
        <v>459</v>
      </c>
      <c r="D189" s="38" t="s">
        <v>460</v>
      </c>
      <c r="E189" s="38">
        <v>4</v>
      </c>
      <c r="F189" s="48">
        <v>10.31</v>
      </c>
      <c r="G189" s="46">
        <v>30</v>
      </c>
      <c r="H189" s="46" t="s">
        <v>3372</v>
      </c>
      <c r="I189" s="48">
        <v>12.77</v>
      </c>
      <c r="J189" s="46">
        <v>30</v>
      </c>
      <c r="K189" s="46" t="s">
        <v>3372</v>
      </c>
      <c r="L189" s="84">
        <f t="shared" si="42"/>
        <v>11.54</v>
      </c>
      <c r="M189" s="38">
        <f t="shared" si="43"/>
        <v>60</v>
      </c>
      <c r="N189" s="38">
        <f t="shared" si="44"/>
        <v>0</v>
      </c>
      <c r="O189" s="38">
        <f t="shared" si="45"/>
        <v>0</v>
      </c>
      <c r="P189" s="48">
        <v>11.62</v>
      </c>
      <c r="Q189" s="46">
        <v>30</v>
      </c>
      <c r="R189" s="46" t="s">
        <v>3372</v>
      </c>
      <c r="S189" s="48">
        <v>15.44</v>
      </c>
      <c r="T189" s="46">
        <v>30</v>
      </c>
      <c r="U189" s="46" t="s">
        <v>3372</v>
      </c>
      <c r="V189" s="48">
        <f t="shared" si="61"/>
        <v>13.53</v>
      </c>
      <c r="W189" s="46">
        <f t="shared" si="62"/>
        <v>60</v>
      </c>
      <c r="X189" s="46">
        <f t="shared" si="63"/>
        <v>0</v>
      </c>
      <c r="Y189" s="46">
        <f t="shared" si="64"/>
        <v>0</v>
      </c>
      <c r="Z189" s="46">
        <f t="shared" si="49"/>
        <v>0</v>
      </c>
      <c r="AA189" s="46">
        <f t="shared" si="50"/>
        <v>0</v>
      </c>
      <c r="AB189" s="46">
        <f t="shared" si="51"/>
        <v>0</v>
      </c>
      <c r="AC189" s="48">
        <f>IF(AB189=0,1,IF(AB189=1,0.99,IF(AB189=2,0.98,IF(AB189=3,0.97,IF(AB189=4,0.96,IF(AB189=5,0.95,IF(AB189=6,0.94)))))))</f>
        <v>1</v>
      </c>
      <c r="AD189" s="48">
        <f t="shared" si="52"/>
        <v>12.535</v>
      </c>
      <c r="AE189" s="48">
        <f t="shared" si="53"/>
        <v>12.535</v>
      </c>
      <c r="AF189" s="46">
        <f t="shared" si="54"/>
        <v>120</v>
      </c>
      <c r="AG189" s="47"/>
      <c r="AH189" s="128" t="s">
        <v>3453</v>
      </c>
      <c r="AI189" s="128" t="s">
        <v>3457</v>
      </c>
      <c r="AJ189" s="128" t="s">
        <v>3451</v>
      </c>
      <c r="AK189" s="128" t="s">
        <v>3455</v>
      </c>
      <c r="AL189" s="128" t="s">
        <v>3452</v>
      </c>
      <c r="AM189" s="128" t="s">
        <v>3456</v>
      </c>
      <c r="AN189" s="128" t="s">
        <v>3454</v>
      </c>
      <c r="AO189" s="128" t="s">
        <v>3459</v>
      </c>
      <c r="AP189" s="128" t="s">
        <v>3460</v>
      </c>
      <c r="AQ189" s="128" t="s">
        <v>3458</v>
      </c>
    </row>
    <row r="190" spans="1:43" s="16" customFormat="1" ht="27.75">
      <c r="A190" s="43">
        <v>189</v>
      </c>
      <c r="B190" s="53" t="s">
        <v>1123</v>
      </c>
      <c r="C190" s="53" t="s">
        <v>3421</v>
      </c>
      <c r="D190" s="54" t="s">
        <v>3443</v>
      </c>
      <c r="E190" s="38">
        <v>10</v>
      </c>
      <c r="F190" s="48">
        <v>13.06</v>
      </c>
      <c r="G190" s="46">
        <v>30</v>
      </c>
      <c r="H190" s="46" t="s">
        <v>3372</v>
      </c>
      <c r="I190" s="48">
        <v>13.4</v>
      </c>
      <c r="J190" s="46">
        <v>30</v>
      </c>
      <c r="K190" s="46" t="s">
        <v>3372</v>
      </c>
      <c r="L190" s="84">
        <f t="shared" si="42"/>
        <v>13.23</v>
      </c>
      <c r="M190" s="38">
        <f t="shared" si="43"/>
        <v>60</v>
      </c>
      <c r="N190" s="38">
        <f t="shared" si="44"/>
        <v>0</v>
      </c>
      <c r="O190" s="38">
        <f t="shared" si="45"/>
        <v>0</v>
      </c>
      <c r="P190" s="48">
        <v>10.35</v>
      </c>
      <c r="Q190" s="46">
        <v>30</v>
      </c>
      <c r="R190" s="46" t="s">
        <v>3372</v>
      </c>
      <c r="S190" s="48">
        <v>13.27</v>
      </c>
      <c r="T190" s="46">
        <v>30</v>
      </c>
      <c r="U190" s="46" t="s">
        <v>3372</v>
      </c>
      <c r="V190" s="48">
        <f t="shared" si="61"/>
        <v>11.809999999999999</v>
      </c>
      <c r="W190" s="46">
        <f t="shared" si="62"/>
        <v>60</v>
      </c>
      <c r="X190" s="46">
        <f t="shared" si="63"/>
        <v>0</v>
      </c>
      <c r="Y190" s="46">
        <f t="shared" si="64"/>
        <v>0</v>
      </c>
      <c r="Z190" s="46">
        <f t="shared" si="49"/>
        <v>0</v>
      </c>
      <c r="AA190" s="46">
        <f t="shared" si="50"/>
        <v>0</v>
      </c>
      <c r="AB190" s="46">
        <f t="shared" si="51"/>
        <v>0</v>
      </c>
      <c r="AC190" s="48">
        <f>IF(AB190=0,1,IF(AB190=1,0.99,IF(AB190=2,0.98,IF(AB190=3,0.97,IF(AB190=4,0.96,IF(AB190=5,0.95,IF(AB190=6,0.94)))))))</f>
        <v>1</v>
      </c>
      <c r="AD190" s="48">
        <f t="shared" si="52"/>
        <v>12.52</v>
      </c>
      <c r="AE190" s="48">
        <f t="shared" si="53"/>
        <v>12.52</v>
      </c>
      <c r="AF190" s="46">
        <f t="shared" si="54"/>
        <v>120</v>
      </c>
      <c r="AG190" s="47"/>
      <c r="AH190" s="128" t="s">
        <v>3453</v>
      </c>
      <c r="AI190" s="128" t="s">
        <v>3451</v>
      </c>
      <c r="AJ190" s="128" t="s">
        <v>3455</v>
      </c>
      <c r="AK190" s="128" t="s">
        <v>3460</v>
      </c>
      <c r="AL190" s="128" t="s">
        <v>3456</v>
      </c>
      <c r="AM190" s="128" t="s">
        <v>3457</v>
      </c>
      <c r="AN190" s="128" t="s">
        <v>3452</v>
      </c>
      <c r="AO190" s="128" t="s">
        <v>3454</v>
      </c>
      <c r="AP190" s="128" t="s">
        <v>3459</v>
      </c>
      <c r="AQ190" s="128" t="s">
        <v>3458</v>
      </c>
    </row>
    <row r="191" spans="1:43" s="16" customFormat="1" ht="27.75">
      <c r="A191" s="43">
        <v>190</v>
      </c>
      <c r="B191" s="37" t="s">
        <v>247</v>
      </c>
      <c r="C191" s="37" t="s">
        <v>248</v>
      </c>
      <c r="D191" s="38" t="s">
        <v>249</v>
      </c>
      <c r="E191" s="38">
        <v>2</v>
      </c>
      <c r="F191" s="48">
        <v>10.82</v>
      </c>
      <c r="G191" s="46">
        <v>30</v>
      </c>
      <c r="H191" s="46" t="s">
        <v>3372</v>
      </c>
      <c r="I191" s="48">
        <v>12.09</v>
      </c>
      <c r="J191" s="46">
        <v>30</v>
      </c>
      <c r="K191" s="46" t="s">
        <v>3372</v>
      </c>
      <c r="L191" s="84">
        <f t="shared" si="42"/>
        <v>11.455</v>
      </c>
      <c r="M191" s="38">
        <f t="shared" si="43"/>
        <v>60</v>
      </c>
      <c r="N191" s="38">
        <f t="shared" si="44"/>
        <v>0</v>
      </c>
      <c r="O191" s="38">
        <f t="shared" si="45"/>
        <v>0</v>
      </c>
      <c r="P191" s="48">
        <v>12.34</v>
      </c>
      <c r="Q191" s="46">
        <v>30</v>
      </c>
      <c r="R191" s="46" t="s">
        <v>3372</v>
      </c>
      <c r="S191" s="48">
        <v>14.76</v>
      </c>
      <c r="T191" s="46">
        <v>30</v>
      </c>
      <c r="U191" s="46" t="s">
        <v>3372</v>
      </c>
      <c r="V191" s="48">
        <f t="shared" si="61"/>
        <v>13.55</v>
      </c>
      <c r="W191" s="46">
        <f t="shared" si="62"/>
        <v>60</v>
      </c>
      <c r="X191" s="46">
        <f t="shared" si="63"/>
        <v>0</v>
      </c>
      <c r="Y191" s="46">
        <f t="shared" si="64"/>
        <v>0</v>
      </c>
      <c r="Z191" s="46">
        <f t="shared" si="49"/>
        <v>0</v>
      </c>
      <c r="AA191" s="46">
        <f t="shared" si="50"/>
        <v>0</v>
      </c>
      <c r="AB191" s="46">
        <f t="shared" si="51"/>
        <v>0</v>
      </c>
      <c r="AC191" s="48">
        <f>IF(AB191=0,1,IF(AB191=1,0.99,IF(AB191=2,0.98,IF(AB191=3,0.97,IF(AB191=4,0.96,IF(AB191=5,0.95,IF(AB191=6,0.94)))))))</f>
        <v>1</v>
      </c>
      <c r="AD191" s="48">
        <f t="shared" si="52"/>
        <v>12.502500000000001</v>
      </c>
      <c r="AE191" s="48">
        <f t="shared" si="53"/>
        <v>12.502500000000001</v>
      </c>
      <c r="AF191" s="46">
        <f t="shared" si="54"/>
        <v>120</v>
      </c>
      <c r="AG191" s="47"/>
      <c r="AH191" s="128" t="s">
        <v>3451</v>
      </c>
      <c r="AI191" s="128" t="s">
        <v>3453</v>
      </c>
      <c r="AJ191" s="128" t="s">
        <v>3452</v>
      </c>
      <c r="AK191" s="128" t="s">
        <v>3456</v>
      </c>
      <c r="AL191" s="128" t="s">
        <v>3457</v>
      </c>
      <c r="AM191" s="128" t="s">
        <v>3454</v>
      </c>
      <c r="AN191" s="128" t="s">
        <v>3455</v>
      </c>
      <c r="AO191" s="128" t="s">
        <v>3460</v>
      </c>
      <c r="AP191" s="128" t="s">
        <v>3459</v>
      </c>
      <c r="AQ191" s="128" t="s">
        <v>3458</v>
      </c>
    </row>
    <row r="192" spans="1:43" s="16" customFormat="1" ht="27.75">
      <c r="A192" s="43">
        <v>191</v>
      </c>
      <c r="B192" s="37" t="s">
        <v>2525</v>
      </c>
      <c r="C192" s="37" t="s">
        <v>2392</v>
      </c>
      <c r="D192" s="38" t="s">
        <v>3502</v>
      </c>
      <c r="E192" s="38">
        <v>25</v>
      </c>
      <c r="F192" s="48">
        <v>12.15</v>
      </c>
      <c r="G192" s="46">
        <v>30</v>
      </c>
      <c r="H192" s="46" t="s">
        <v>3372</v>
      </c>
      <c r="I192" s="48">
        <v>11.53</v>
      </c>
      <c r="J192" s="46">
        <v>30</v>
      </c>
      <c r="K192" s="46" t="s">
        <v>3372</v>
      </c>
      <c r="L192" s="84">
        <f t="shared" si="42"/>
        <v>11.84</v>
      </c>
      <c r="M192" s="38">
        <f t="shared" si="43"/>
        <v>60</v>
      </c>
      <c r="N192" s="38">
        <f t="shared" si="44"/>
        <v>0</v>
      </c>
      <c r="O192" s="38">
        <f t="shared" si="45"/>
        <v>0</v>
      </c>
      <c r="P192" s="48">
        <v>14.74</v>
      </c>
      <c r="Q192" s="46">
        <v>30</v>
      </c>
      <c r="R192" s="46" t="s">
        <v>3372</v>
      </c>
      <c r="S192" s="48">
        <v>15.31</v>
      </c>
      <c r="T192" s="46">
        <v>30</v>
      </c>
      <c r="U192" s="46" t="s">
        <v>3372</v>
      </c>
      <c r="V192" s="48">
        <f t="shared" si="61"/>
        <v>15.025</v>
      </c>
      <c r="W192" s="46">
        <f t="shared" si="62"/>
        <v>60</v>
      </c>
      <c r="X192" s="46">
        <f t="shared" si="63"/>
        <v>0</v>
      </c>
      <c r="Y192" s="46">
        <f t="shared" si="64"/>
        <v>0</v>
      </c>
      <c r="Z192" s="46">
        <f t="shared" si="49"/>
        <v>0</v>
      </c>
      <c r="AA192" s="46">
        <f t="shared" si="50"/>
        <v>0</v>
      </c>
      <c r="AB192" s="46">
        <f t="shared" si="51"/>
        <v>0</v>
      </c>
      <c r="AC192" s="48">
        <f>IF(AB192=0,0.93,IF(AB192=1,0.92,IF(AB192=2,0.91,IF(AB192=3,0.9,IF(AB192=4,0.89,IF(AB192=5,0.88,IF(AB192=6,0.87)))))))</f>
        <v>0.93</v>
      </c>
      <c r="AD192" s="48">
        <f t="shared" si="52"/>
        <v>13.432500000000001</v>
      </c>
      <c r="AE192" s="48">
        <f t="shared" si="53"/>
        <v>12.492225000000001</v>
      </c>
      <c r="AF192" s="46">
        <f t="shared" si="54"/>
        <v>120</v>
      </c>
      <c r="AG192" s="47"/>
      <c r="AH192" s="128" t="s">
        <v>3453</v>
      </c>
      <c r="AI192" s="128" t="s">
        <v>3451</v>
      </c>
      <c r="AJ192" s="128" t="s">
        <v>3454</v>
      </c>
      <c r="AK192" s="128" t="s">
        <v>3452</v>
      </c>
      <c r="AL192" s="128" t="s">
        <v>3455</v>
      </c>
      <c r="AM192" s="128" t="s">
        <v>3456</v>
      </c>
      <c r="AN192" s="128" t="s">
        <v>3457</v>
      </c>
      <c r="AO192" s="128" t="s">
        <v>3460</v>
      </c>
      <c r="AP192" s="128" t="s">
        <v>3458</v>
      </c>
      <c r="AQ192" s="128" t="s">
        <v>3459</v>
      </c>
    </row>
    <row r="193" spans="1:43" s="16" customFormat="1" ht="27.75">
      <c r="A193" s="43">
        <v>192</v>
      </c>
      <c r="B193" s="37" t="s">
        <v>1846</v>
      </c>
      <c r="C193" s="37" t="s">
        <v>1847</v>
      </c>
      <c r="D193" s="38" t="s">
        <v>1848</v>
      </c>
      <c r="E193" s="38">
        <v>18</v>
      </c>
      <c r="F193" s="48">
        <v>10.220000000000001</v>
      </c>
      <c r="G193" s="46">
        <v>30</v>
      </c>
      <c r="H193" s="46" t="s">
        <v>3372</v>
      </c>
      <c r="I193" s="48">
        <v>12.49</v>
      </c>
      <c r="J193" s="46">
        <v>30</v>
      </c>
      <c r="K193" s="46" t="s">
        <v>3372</v>
      </c>
      <c r="L193" s="84">
        <f t="shared" si="42"/>
        <v>11.355</v>
      </c>
      <c r="M193" s="38">
        <f t="shared" si="43"/>
        <v>60</v>
      </c>
      <c r="N193" s="38">
        <f t="shared" si="44"/>
        <v>0</v>
      </c>
      <c r="O193" s="38">
        <f t="shared" si="45"/>
        <v>0</v>
      </c>
      <c r="P193" s="48">
        <v>13.09</v>
      </c>
      <c r="Q193" s="46">
        <v>30</v>
      </c>
      <c r="R193" s="46" t="s">
        <v>3372</v>
      </c>
      <c r="S193" s="48">
        <v>14.15</v>
      </c>
      <c r="T193" s="46">
        <v>30</v>
      </c>
      <c r="U193" s="46" t="s">
        <v>3372</v>
      </c>
      <c r="V193" s="48">
        <f t="shared" si="61"/>
        <v>13.620000000000001</v>
      </c>
      <c r="W193" s="46">
        <f t="shared" si="62"/>
        <v>60</v>
      </c>
      <c r="X193" s="46">
        <f t="shared" si="63"/>
        <v>0</v>
      </c>
      <c r="Y193" s="46">
        <f t="shared" si="64"/>
        <v>0</v>
      </c>
      <c r="Z193" s="46">
        <f t="shared" si="49"/>
        <v>0</v>
      </c>
      <c r="AA193" s="46">
        <f t="shared" si="50"/>
        <v>0</v>
      </c>
      <c r="AB193" s="46">
        <f t="shared" si="51"/>
        <v>0</v>
      </c>
      <c r="AC193" s="48">
        <f t="shared" ref="AC193:AC203" si="66">IF(AB193=0,1,IF(AB193=1,0.99,IF(AB193=2,0.98,IF(AB193=3,0.97,IF(AB193=4,0.96,IF(AB193=5,0.95,IF(AB193=6,0.94)))))))</f>
        <v>1</v>
      </c>
      <c r="AD193" s="48">
        <f t="shared" si="52"/>
        <v>12.487500000000001</v>
      </c>
      <c r="AE193" s="48">
        <f t="shared" si="53"/>
        <v>12.487500000000001</v>
      </c>
      <c r="AF193" s="46">
        <f t="shared" si="54"/>
        <v>120</v>
      </c>
      <c r="AG193" s="47"/>
      <c r="AH193" s="128" t="s">
        <v>3451</v>
      </c>
      <c r="AI193" s="128" t="s">
        <v>3453</v>
      </c>
      <c r="AJ193" s="128" t="s">
        <v>3456</v>
      </c>
      <c r="AK193" s="128" t="s">
        <v>3455</v>
      </c>
      <c r="AL193" s="128" t="s">
        <v>3454</v>
      </c>
      <c r="AM193" s="128" t="s">
        <v>3457</v>
      </c>
      <c r="AN193" s="128" t="s">
        <v>3452</v>
      </c>
      <c r="AO193" s="128" t="s">
        <v>3460</v>
      </c>
      <c r="AP193" s="128" t="s">
        <v>3459</v>
      </c>
      <c r="AQ193" s="128" t="s">
        <v>3458</v>
      </c>
    </row>
    <row r="194" spans="1:43" s="16" customFormat="1" ht="27.75">
      <c r="A194" s="43">
        <v>193</v>
      </c>
      <c r="B194" s="44" t="s">
        <v>2122</v>
      </c>
      <c r="C194" s="44" t="s">
        <v>257</v>
      </c>
      <c r="D194" s="45" t="s">
        <v>2123</v>
      </c>
      <c r="E194" s="38">
        <v>21</v>
      </c>
      <c r="F194" s="48">
        <v>13.63</v>
      </c>
      <c r="G194" s="46">
        <v>30</v>
      </c>
      <c r="H194" s="46" t="s">
        <v>3372</v>
      </c>
      <c r="I194" s="48">
        <v>12.15</v>
      </c>
      <c r="J194" s="46">
        <v>30</v>
      </c>
      <c r="K194" s="46" t="s">
        <v>3372</v>
      </c>
      <c r="L194" s="84">
        <f t="shared" ref="L194:L257" si="67">(F194+I194)/2</f>
        <v>12.89</v>
      </c>
      <c r="M194" s="38">
        <f t="shared" ref="M194:M257" si="68">IF(L194&gt;=10,60,G194+J194)</f>
        <v>60</v>
      </c>
      <c r="N194" s="38">
        <f t="shared" ref="N194:N257" si="69">IF(H194="ACC",0,1)+IF(K194="ACC",0,1)</f>
        <v>0</v>
      </c>
      <c r="O194" s="38">
        <f t="shared" ref="O194:O257" si="70">IF(F194&lt;10,1,(IF(I194&lt;10,1,0)))</f>
        <v>0</v>
      </c>
      <c r="P194" s="48">
        <v>11.93</v>
      </c>
      <c r="Q194" s="46">
        <v>30</v>
      </c>
      <c r="R194" s="46" t="s">
        <v>3372</v>
      </c>
      <c r="S194" s="48">
        <v>12.24</v>
      </c>
      <c r="T194" s="46">
        <v>30</v>
      </c>
      <c r="U194" s="46" t="s">
        <v>3372</v>
      </c>
      <c r="V194" s="48">
        <f t="shared" si="61"/>
        <v>12.085000000000001</v>
      </c>
      <c r="W194" s="46">
        <f t="shared" si="62"/>
        <v>60</v>
      </c>
      <c r="X194" s="46">
        <f t="shared" si="63"/>
        <v>0</v>
      </c>
      <c r="Y194" s="46">
        <f t="shared" si="64"/>
        <v>0</v>
      </c>
      <c r="Z194" s="46">
        <f t="shared" ref="Z194:Z257" si="71">N194+X194</f>
        <v>0</v>
      </c>
      <c r="AA194" s="46">
        <f t="shared" ref="AA194:AA257" si="72">O194+Y194</f>
        <v>0</v>
      </c>
      <c r="AB194" s="46">
        <f t="shared" ref="AB194:AB257" si="73">Z194+AA194</f>
        <v>0</v>
      </c>
      <c r="AC194" s="48">
        <f t="shared" si="66"/>
        <v>1</v>
      </c>
      <c r="AD194" s="48">
        <f t="shared" ref="AD194:AD257" si="74">AVERAGE(L194,V194)</f>
        <v>12.487500000000001</v>
      </c>
      <c r="AE194" s="48">
        <f t="shared" ref="AE194:AE257" si="75">AC194*AD194</f>
        <v>12.487500000000001</v>
      </c>
      <c r="AF194" s="46">
        <f t="shared" ref="AF194:AF257" si="76">M194+W194</f>
        <v>120</v>
      </c>
      <c r="AG194" s="47"/>
      <c r="AH194" s="128" t="s">
        <v>3453</v>
      </c>
      <c r="AI194" s="128" t="s">
        <v>3451</v>
      </c>
      <c r="AJ194" s="128" t="s">
        <v>3457</v>
      </c>
      <c r="AK194" s="128" t="s">
        <v>3456</v>
      </c>
      <c r="AL194" s="128" t="s">
        <v>3455</v>
      </c>
      <c r="AM194" s="128" t="s">
        <v>3454</v>
      </c>
      <c r="AN194" s="128" t="s">
        <v>3452</v>
      </c>
      <c r="AO194" s="128" t="s">
        <v>3460</v>
      </c>
      <c r="AP194" s="128" t="s">
        <v>3459</v>
      </c>
      <c r="AQ194" s="128" t="s">
        <v>3458</v>
      </c>
    </row>
    <row r="195" spans="1:43" s="16" customFormat="1" ht="27.75">
      <c r="A195" s="43">
        <v>194</v>
      </c>
      <c r="B195" s="37" t="s">
        <v>856</v>
      </c>
      <c r="C195" s="37" t="s">
        <v>945</v>
      </c>
      <c r="D195" s="38" t="s">
        <v>946</v>
      </c>
      <c r="E195" s="38">
        <v>9</v>
      </c>
      <c r="F195" s="48">
        <v>11.52</v>
      </c>
      <c r="G195" s="46">
        <v>30</v>
      </c>
      <c r="H195" s="46" t="s">
        <v>3372</v>
      </c>
      <c r="I195" s="48">
        <v>12.01</v>
      </c>
      <c r="J195" s="46">
        <v>30</v>
      </c>
      <c r="K195" s="46" t="s">
        <v>3372</v>
      </c>
      <c r="L195" s="84">
        <f t="shared" si="67"/>
        <v>11.765000000000001</v>
      </c>
      <c r="M195" s="38">
        <f t="shared" si="68"/>
        <v>60</v>
      </c>
      <c r="N195" s="38">
        <f t="shared" si="69"/>
        <v>0</v>
      </c>
      <c r="O195" s="38">
        <f t="shared" si="70"/>
        <v>0</v>
      </c>
      <c r="P195" s="48">
        <v>10.74</v>
      </c>
      <c r="Q195" s="46">
        <v>30</v>
      </c>
      <c r="R195" s="46" t="s">
        <v>3372</v>
      </c>
      <c r="S195" s="48">
        <v>15.66</v>
      </c>
      <c r="T195" s="46">
        <v>30</v>
      </c>
      <c r="U195" s="46" t="s">
        <v>3372</v>
      </c>
      <c r="V195" s="48">
        <f t="shared" si="61"/>
        <v>13.2</v>
      </c>
      <c r="W195" s="46">
        <f t="shared" si="62"/>
        <v>60</v>
      </c>
      <c r="X195" s="46">
        <f t="shared" si="63"/>
        <v>0</v>
      </c>
      <c r="Y195" s="46">
        <f t="shared" si="64"/>
        <v>0</v>
      </c>
      <c r="Z195" s="46">
        <f t="shared" si="71"/>
        <v>0</v>
      </c>
      <c r="AA195" s="46">
        <f t="shared" si="72"/>
        <v>0</v>
      </c>
      <c r="AB195" s="46">
        <f t="shared" si="73"/>
        <v>0</v>
      </c>
      <c r="AC195" s="48">
        <f t="shared" si="66"/>
        <v>1</v>
      </c>
      <c r="AD195" s="48">
        <f t="shared" si="74"/>
        <v>12.4825</v>
      </c>
      <c r="AE195" s="48">
        <f t="shared" si="75"/>
        <v>12.4825</v>
      </c>
      <c r="AF195" s="46">
        <f t="shared" si="76"/>
        <v>120</v>
      </c>
      <c r="AG195" s="47"/>
      <c r="AH195" s="128" t="s">
        <v>3451</v>
      </c>
      <c r="AI195" s="128" t="s">
        <v>3453</v>
      </c>
      <c r="AJ195" s="128" t="s">
        <v>3455</v>
      </c>
      <c r="AK195" s="128" t="s">
        <v>3457</v>
      </c>
      <c r="AL195" s="128" t="s">
        <v>3456</v>
      </c>
      <c r="AM195" s="128" t="s">
        <v>3452</v>
      </c>
      <c r="AN195" s="128" t="s">
        <v>3454</v>
      </c>
      <c r="AO195" s="128" t="s">
        <v>3459</v>
      </c>
      <c r="AP195" s="128" t="s">
        <v>3460</v>
      </c>
      <c r="AQ195" s="128" t="s">
        <v>3458</v>
      </c>
    </row>
    <row r="196" spans="1:43" s="16" customFormat="1" ht="27.75">
      <c r="A196" s="43">
        <v>195</v>
      </c>
      <c r="B196" s="37" t="s">
        <v>1357</v>
      </c>
      <c r="C196" s="37" t="s">
        <v>1358</v>
      </c>
      <c r="D196" s="38" t="s">
        <v>1359</v>
      </c>
      <c r="E196" s="38">
        <v>13</v>
      </c>
      <c r="F196" s="48">
        <v>13.79</v>
      </c>
      <c r="G196" s="46">
        <v>30</v>
      </c>
      <c r="H196" s="46" t="s">
        <v>3372</v>
      </c>
      <c r="I196" s="48">
        <v>11.44</v>
      </c>
      <c r="J196" s="46">
        <v>30</v>
      </c>
      <c r="K196" s="46" t="s">
        <v>3372</v>
      </c>
      <c r="L196" s="84">
        <f t="shared" si="67"/>
        <v>12.614999999999998</v>
      </c>
      <c r="M196" s="38">
        <f t="shared" si="68"/>
        <v>60</v>
      </c>
      <c r="N196" s="38">
        <f t="shared" si="69"/>
        <v>0</v>
      </c>
      <c r="O196" s="38">
        <f t="shared" si="70"/>
        <v>0</v>
      </c>
      <c r="P196" s="48">
        <v>12.12</v>
      </c>
      <c r="Q196" s="46">
        <v>30</v>
      </c>
      <c r="R196" s="46" t="s">
        <v>3372</v>
      </c>
      <c r="S196" s="48">
        <v>12.54</v>
      </c>
      <c r="T196" s="46">
        <v>30</v>
      </c>
      <c r="U196" s="46" t="s">
        <v>3372</v>
      </c>
      <c r="V196" s="48">
        <f t="shared" si="61"/>
        <v>12.329999999999998</v>
      </c>
      <c r="W196" s="46">
        <f t="shared" si="62"/>
        <v>60</v>
      </c>
      <c r="X196" s="46">
        <f t="shared" si="63"/>
        <v>0</v>
      </c>
      <c r="Y196" s="46">
        <f t="shared" si="64"/>
        <v>0</v>
      </c>
      <c r="Z196" s="46">
        <f t="shared" si="71"/>
        <v>0</v>
      </c>
      <c r="AA196" s="46">
        <f t="shared" si="72"/>
        <v>0</v>
      </c>
      <c r="AB196" s="46">
        <f t="shared" si="73"/>
        <v>0</v>
      </c>
      <c r="AC196" s="48">
        <f t="shared" si="66"/>
        <v>1</v>
      </c>
      <c r="AD196" s="48">
        <f t="shared" si="74"/>
        <v>12.472499999999998</v>
      </c>
      <c r="AE196" s="48">
        <f t="shared" si="75"/>
        <v>12.472499999999998</v>
      </c>
      <c r="AF196" s="46">
        <f t="shared" si="76"/>
        <v>120</v>
      </c>
      <c r="AG196" s="47"/>
      <c r="AH196" s="128" t="s">
        <v>3453</v>
      </c>
      <c r="AI196" s="128" t="s">
        <v>3456</v>
      </c>
      <c r="AJ196" s="128" t="s">
        <v>3457</v>
      </c>
      <c r="AK196" s="128" t="s">
        <v>3451</v>
      </c>
      <c r="AL196" s="128" t="s">
        <v>3452</v>
      </c>
      <c r="AM196" s="128" t="s">
        <v>3454</v>
      </c>
      <c r="AN196" s="128" t="s">
        <v>3455</v>
      </c>
      <c r="AO196" s="128" t="s">
        <v>3459</v>
      </c>
      <c r="AP196" s="128" t="s">
        <v>3458</v>
      </c>
      <c r="AQ196" s="128" t="s">
        <v>3460</v>
      </c>
    </row>
    <row r="197" spans="1:43" s="16" customFormat="1" ht="27.75">
      <c r="A197" s="43">
        <v>196</v>
      </c>
      <c r="B197" s="37" t="s">
        <v>2757</v>
      </c>
      <c r="C197" s="37" t="s">
        <v>2758</v>
      </c>
      <c r="D197" s="38" t="s">
        <v>2759</v>
      </c>
      <c r="E197" s="38">
        <v>28</v>
      </c>
      <c r="F197" s="48">
        <v>11.55</v>
      </c>
      <c r="G197" s="46">
        <v>30</v>
      </c>
      <c r="H197" s="46" t="s">
        <v>3372</v>
      </c>
      <c r="I197" s="48">
        <v>12.22</v>
      </c>
      <c r="J197" s="46">
        <v>30</v>
      </c>
      <c r="K197" s="46" t="s">
        <v>3372</v>
      </c>
      <c r="L197" s="84">
        <f t="shared" si="67"/>
        <v>11.885000000000002</v>
      </c>
      <c r="M197" s="38">
        <f t="shared" si="68"/>
        <v>60</v>
      </c>
      <c r="N197" s="38">
        <f t="shared" si="69"/>
        <v>0</v>
      </c>
      <c r="O197" s="38">
        <f t="shared" si="70"/>
        <v>0</v>
      </c>
      <c r="P197" s="48">
        <v>11.62</v>
      </c>
      <c r="Q197" s="46">
        <v>30</v>
      </c>
      <c r="R197" s="46" t="s">
        <v>3372</v>
      </c>
      <c r="S197" s="48">
        <v>14.47</v>
      </c>
      <c r="T197" s="46">
        <v>30</v>
      </c>
      <c r="U197" s="46" t="s">
        <v>3372</v>
      </c>
      <c r="V197" s="48">
        <f t="shared" si="61"/>
        <v>13.045</v>
      </c>
      <c r="W197" s="46">
        <f t="shared" si="62"/>
        <v>60</v>
      </c>
      <c r="X197" s="46">
        <f t="shared" si="63"/>
        <v>0</v>
      </c>
      <c r="Y197" s="46">
        <f t="shared" si="64"/>
        <v>0</v>
      </c>
      <c r="Z197" s="46">
        <f t="shared" si="71"/>
        <v>0</v>
      </c>
      <c r="AA197" s="46">
        <f t="shared" si="72"/>
        <v>0</v>
      </c>
      <c r="AB197" s="46">
        <f t="shared" si="73"/>
        <v>0</v>
      </c>
      <c r="AC197" s="48">
        <f t="shared" si="66"/>
        <v>1</v>
      </c>
      <c r="AD197" s="48">
        <f t="shared" si="74"/>
        <v>12.465</v>
      </c>
      <c r="AE197" s="48">
        <f t="shared" si="75"/>
        <v>12.465</v>
      </c>
      <c r="AF197" s="46">
        <f t="shared" si="76"/>
        <v>120</v>
      </c>
      <c r="AG197" s="47"/>
      <c r="AH197" s="128" t="s">
        <v>3453</v>
      </c>
      <c r="AI197" s="128" t="s">
        <v>3451</v>
      </c>
      <c r="AJ197" s="128" t="s">
        <v>3456</v>
      </c>
      <c r="AK197" s="128" t="s">
        <v>3455</v>
      </c>
      <c r="AL197" s="128" t="s">
        <v>3452</v>
      </c>
      <c r="AM197" s="128" t="s">
        <v>3454</v>
      </c>
      <c r="AN197" s="128" t="s">
        <v>3457</v>
      </c>
      <c r="AO197" s="128" t="s">
        <v>3460</v>
      </c>
      <c r="AP197" s="128" t="s">
        <v>3459</v>
      </c>
      <c r="AQ197" s="128" t="s">
        <v>3458</v>
      </c>
    </row>
    <row r="198" spans="1:43" s="16" customFormat="1" ht="27.75">
      <c r="A198" s="43">
        <v>197</v>
      </c>
      <c r="B198" s="44" t="s">
        <v>1135</v>
      </c>
      <c r="C198" s="44" t="s">
        <v>1136</v>
      </c>
      <c r="D198" s="45" t="s">
        <v>1137</v>
      </c>
      <c r="E198" s="38">
        <v>11</v>
      </c>
      <c r="F198" s="48">
        <v>10.79</v>
      </c>
      <c r="G198" s="46">
        <v>30</v>
      </c>
      <c r="H198" s="46" t="s">
        <v>3373</v>
      </c>
      <c r="I198" s="48">
        <v>13.24</v>
      </c>
      <c r="J198" s="46">
        <v>30</v>
      </c>
      <c r="K198" s="46" t="s">
        <v>3372</v>
      </c>
      <c r="L198" s="84">
        <f t="shared" si="67"/>
        <v>12.015000000000001</v>
      </c>
      <c r="M198" s="38">
        <f t="shared" si="68"/>
        <v>60</v>
      </c>
      <c r="N198" s="38">
        <f t="shared" si="69"/>
        <v>1</v>
      </c>
      <c r="O198" s="38">
        <f t="shared" si="70"/>
        <v>0</v>
      </c>
      <c r="P198" s="48">
        <v>13.17</v>
      </c>
      <c r="Q198" s="46">
        <v>30</v>
      </c>
      <c r="R198" s="46" t="s">
        <v>3372</v>
      </c>
      <c r="S198" s="48">
        <v>13.11</v>
      </c>
      <c r="T198" s="46">
        <v>30</v>
      </c>
      <c r="U198" s="46" t="s">
        <v>3372</v>
      </c>
      <c r="V198" s="48">
        <f t="shared" si="61"/>
        <v>13.14</v>
      </c>
      <c r="W198" s="46">
        <f t="shared" si="62"/>
        <v>60</v>
      </c>
      <c r="X198" s="46">
        <f t="shared" si="63"/>
        <v>0</v>
      </c>
      <c r="Y198" s="46">
        <f t="shared" si="64"/>
        <v>0</v>
      </c>
      <c r="Z198" s="46">
        <f t="shared" si="71"/>
        <v>1</v>
      </c>
      <c r="AA198" s="46">
        <f t="shared" si="72"/>
        <v>0</v>
      </c>
      <c r="AB198" s="46">
        <f t="shared" si="73"/>
        <v>1</v>
      </c>
      <c r="AC198" s="48">
        <f t="shared" si="66"/>
        <v>0.99</v>
      </c>
      <c r="AD198" s="48">
        <f t="shared" si="74"/>
        <v>12.577500000000001</v>
      </c>
      <c r="AE198" s="48">
        <f t="shared" si="75"/>
        <v>12.451725</v>
      </c>
      <c r="AF198" s="46">
        <f t="shared" si="76"/>
        <v>120</v>
      </c>
      <c r="AG198" s="47"/>
      <c r="AH198" s="128" t="s">
        <v>3453</v>
      </c>
      <c r="AI198" s="128" t="s">
        <v>3451</v>
      </c>
      <c r="AJ198" s="128" t="s">
        <v>3456</v>
      </c>
      <c r="AK198" s="128" t="s">
        <v>3457</v>
      </c>
      <c r="AL198" s="128" t="s">
        <v>3452</v>
      </c>
      <c r="AM198" s="128" t="s">
        <v>3454</v>
      </c>
      <c r="AN198" s="128" t="s">
        <v>3460</v>
      </c>
      <c r="AO198" s="128" t="s">
        <v>3455</v>
      </c>
      <c r="AP198" s="128" t="s">
        <v>3459</v>
      </c>
      <c r="AQ198" s="128" t="s">
        <v>3458</v>
      </c>
    </row>
    <row r="199" spans="1:43" s="16" customFormat="1" ht="27.75">
      <c r="A199" s="43">
        <v>198</v>
      </c>
      <c r="B199" s="37" t="s">
        <v>1551</v>
      </c>
      <c r="C199" s="37" t="s">
        <v>1552</v>
      </c>
      <c r="D199" s="38" t="s">
        <v>1553</v>
      </c>
      <c r="E199" s="38">
        <v>15</v>
      </c>
      <c r="F199" s="48">
        <v>10.35</v>
      </c>
      <c r="G199" s="46">
        <v>30</v>
      </c>
      <c r="H199" s="46" t="s">
        <v>3372</v>
      </c>
      <c r="I199" s="48">
        <v>13.1</v>
      </c>
      <c r="J199" s="46">
        <v>30</v>
      </c>
      <c r="K199" s="46" t="s">
        <v>3373</v>
      </c>
      <c r="L199" s="84">
        <f t="shared" si="67"/>
        <v>11.725</v>
      </c>
      <c r="M199" s="38">
        <f t="shared" si="68"/>
        <v>60</v>
      </c>
      <c r="N199" s="38">
        <f t="shared" si="69"/>
        <v>1</v>
      </c>
      <c r="O199" s="38">
        <f t="shared" si="70"/>
        <v>0</v>
      </c>
      <c r="P199" s="48">
        <v>12.91</v>
      </c>
      <c r="Q199" s="46">
        <v>30</v>
      </c>
      <c r="R199" s="46" t="s">
        <v>3372</v>
      </c>
      <c r="S199" s="48">
        <v>13.92</v>
      </c>
      <c r="T199" s="46">
        <v>30</v>
      </c>
      <c r="U199" s="46" t="s">
        <v>3372</v>
      </c>
      <c r="V199" s="48">
        <f t="shared" si="61"/>
        <v>13.414999999999999</v>
      </c>
      <c r="W199" s="46">
        <f t="shared" si="62"/>
        <v>60</v>
      </c>
      <c r="X199" s="46">
        <f t="shared" si="63"/>
        <v>0</v>
      </c>
      <c r="Y199" s="46">
        <f t="shared" si="64"/>
        <v>0</v>
      </c>
      <c r="Z199" s="46">
        <f t="shared" si="71"/>
        <v>1</v>
      </c>
      <c r="AA199" s="46">
        <f t="shared" si="72"/>
        <v>0</v>
      </c>
      <c r="AB199" s="46">
        <f t="shared" si="73"/>
        <v>1</v>
      </c>
      <c r="AC199" s="48">
        <f t="shared" si="66"/>
        <v>0.99</v>
      </c>
      <c r="AD199" s="48">
        <f t="shared" si="74"/>
        <v>12.57</v>
      </c>
      <c r="AE199" s="48">
        <f t="shared" si="75"/>
        <v>12.4443</v>
      </c>
      <c r="AF199" s="46">
        <f t="shared" si="76"/>
        <v>120</v>
      </c>
      <c r="AG199" s="47"/>
      <c r="AH199" s="128" t="s">
        <v>3453</v>
      </c>
      <c r="AI199" s="128" t="s">
        <v>3451</v>
      </c>
      <c r="AJ199" s="128" t="s">
        <v>3452</v>
      </c>
      <c r="AK199" s="128" t="s">
        <v>3454</v>
      </c>
      <c r="AL199" s="128" t="s">
        <v>3455</v>
      </c>
      <c r="AM199" s="128" t="s">
        <v>3456</v>
      </c>
      <c r="AN199" s="128" t="s">
        <v>3457</v>
      </c>
      <c r="AO199" s="128" t="s">
        <v>3460</v>
      </c>
      <c r="AP199" s="128" t="s">
        <v>3459</v>
      </c>
      <c r="AQ199" s="128" t="s">
        <v>3458</v>
      </c>
    </row>
    <row r="200" spans="1:43" s="16" customFormat="1" ht="27.75">
      <c r="A200" s="43">
        <v>199</v>
      </c>
      <c r="B200" s="37" t="s">
        <v>1446</v>
      </c>
      <c r="C200" s="37" t="s">
        <v>142</v>
      </c>
      <c r="D200" s="38" t="s">
        <v>1447</v>
      </c>
      <c r="E200" s="38">
        <v>14</v>
      </c>
      <c r="F200" s="48">
        <v>11.82</v>
      </c>
      <c r="G200" s="46">
        <v>30</v>
      </c>
      <c r="H200" s="46" t="s">
        <v>3372</v>
      </c>
      <c r="I200" s="48">
        <v>12.51</v>
      </c>
      <c r="J200" s="46">
        <v>30</v>
      </c>
      <c r="K200" s="46" t="s">
        <v>3372</v>
      </c>
      <c r="L200" s="84">
        <f t="shared" si="67"/>
        <v>12.164999999999999</v>
      </c>
      <c r="M200" s="38">
        <f t="shared" si="68"/>
        <v>60</v>
      </c>
      <c r="N200" s="38">
        <f t="shared" si="69"/>
        <v>0</v>
      </c>
      <c r="O200" s="38">
        <f t="shared" si="70"/>
        <v>0</v>
      </c>
      <c r="P200" s="48">
        <v>12.03</v>
      </c>
      <c r="Q200" s="46">
        <v>30</v>
      </c>
      <c r="R200" s="46" t="s">
        <v>3372</v>
      </c>
      <c r="S200" s="48">
        <v>13.4</v>
      </c>
      <c r="T200" s="46">
        <v>30</v>
      </c>
      <c r="U200" s="46" t="s">
        <v>3372</v>
      </c>
      <c r="V200" s="48">
        <f t="shared" si="61"/>
        <v>12.715</v>
      </c>
      <c r="W200" s="46">
        <f t="shared" si="62"/>
        <v>60</v>
      </c>
      <c r="X200" s="46">
        <f t="shared" si="63"/>
        <v>0</v>
      </c>
      <c r="Y200" s="46">
        <f t="shared" si="64"/>
        <v>0</v>
      </c>
      <c r="Z200" s="46">
        <f t="shared" si="71"/>
        <v>0</v>
      </c>
      <c r="AA200" s="46">
        <f t="shared" si="72"/>
        <v>0</v>
      </c>
      <c r="AB200" s="46">
        <f t="shared" si="73"/>
        <v>0</v>
      </c>
      <c r="AC200" s="48">
        <f t="shared" si="66"/>
        <v>1</v>
      </c>
      <c r="AD200" s="48">
        <f t="shared" si="74"/>
        <v>12.44</v>
      </c>
      <c r="AE200" s="48">
        <f t="shared" si="75"/>
        <v>12.44</v>
      </c>
      <c r="AF200" s="46">
        <f t="shared" si="76"/>
        <v>120</v>
      </c>
      <c r="AG200" s="47"/>
      <c r="AH200" s="128" t="s">
        <v>3453</v>
      </c>
      <c r="AI200" s="128" t="s">
        <v>3456</v>
      </c>
      <c r="AJ200" s="128" t="s">
        <v>3451</v>
      </c>
      <c r="AK200" s="128" t="s">
        <v>3455</v>
      </c>
      <c r="AL200" s="128" t="s">
        <v>3457</v>
      </c>
      <c r="AM200" s="128" t="s">
        <v>3452</v>
      </c>
      <c r="AN200" s="128" t="s">
        <v>3454</v>
      </c>
      <c r="AO200" s="128" t="s">
        <v>3460</v>
      </c>
      <c r="AP200" s="128" t="s">
        <v>3459</v>
      </c>
      <c r="AQ200" s="128" t="s">
        <v>3458</v>
      </c>
    </row>
    <row r="201" spans="1:43" s="16" customFormat="1" ht="27.75">
      <c r="A201" s="43">
        <v>200</v>
      </c>
      <c r="B201" s="37" t="s">
        <v>1635</v>
      </c>
      <c r="C201" s="37" t="s">
        <v>324</v>
      </c>
      <c r="D201" s="38" t="s">
        <v>1636</v>
      </c>
      <c r="E201" s="38">
        <v>16</v>
      </c>
      <c r="F201" s="48">
        <v>12.99</v>
      </c>
      <c r="G201" s="46">
        <v>30</v>
      </c>
      <c r="H201" s="46" t="s">
        <v>3372</v>
      </c>
      <c r="I201" s="48">
        <v>10.59</v>
      </c>
      <c r="J201" s="46">
        <v>30</v>
      </c>
      <c r="K201" s="46" t="s">
        <v>3372</v>
      </c>
      <c r="L201" s="84">
        <f t="shared" si="67"/>
        <v>11.79</v>
      </c>
      <c r="M201" s="38">
        <f t="shared" si="68"/>
        <v>60</v>
      </c>
      <c r="N201" s="38">
        <f t="shared" si="69"/>
        <v>0</v>
      </c>
      <c r="O201" s="38">
        <f t="shared" si="70"/>
        <v>0</v>
      </c>
      <c r="P201" s="48">
        <v>12.21</v>
      </c>
      <c r="Q201" s="46">
        <v>30</v>
      </c>
      <c r="R201" s="46" t="s">
        <v>3372</v>
      </c>
      <c r="S201" s="48">
        <v>13.95</v>
      </c>
      <c r="T201" s="46">
        <v>30</v>
      </c>
      <c r="U201" s="46" t="s">
        <v>3372</v>
      </c>
      <c r="V201" s="48">
        <f t="shared" si="61"/>
        <v>13.08</v>
      </c>
      <c r="W201" s="46">
        <f t="shared" si="62"/>
        <v>60</v>
      </c>
      <c r="X201" s="46">
        <f t="shared" si="63"/>
        <v>0</v>
      </c>
      <c r="Y201" s="46">
        <f t="shared" si="64"/>
        <v>0</v>
      </c>
      <c r="Z201" s="46">
        <f t="shared" si="71"/>
        <v>0</v>
      </c>
      <c r="AA201" s="46">
        <f t="shared" si="72"/>
        <v>0</v>
      </c>
      <c r="AB201" s="46">
        <f t="shared" si="73"/>
        <v>0</v>
      </c>
      <c r="AC201" s="48">
        <f t="shared" si="66"/>
        <v>1</v>
      </c>
      <c r="AD201" s="48">
        <f t="shared" si="74"/>
        <v>12.434999999999999</v>
      </c>
      <c r="AE201" s="48">
        <f t="shared" si="75"/>
        <v>12.434999999999999</v>
      </c>
      <c r="AF201" s="46">
        <f t="shared" si="76"/>
        <v>120</v>
      </c>
      <c r="AG201" s="47"/>
      <c r="AH201" s="128" t="s">
        <v>3451</v>
      </c>
      <c r="AI201" s="128" t="s">
        <v>3457</v>
      </c>
      <c r="AJ201" s="128" t="s">
        <v>3453</v>
      </c>
      <c r="AK201" s="128" t="s">
        <v>3455</v>
      </c>
      <c r="AL201" s="128" t="s">
        <v>3456</v>
      </c>
      <c r="AM201" s="128" t="s">
        <v>3454</v>
      </c>
      <c r="AN201" s="128" t="s">
        <v>3452</v>
      </c>
      <c r="AO201" s="128" t="s">
        <v>3460</v>
      </c>
      <c r="AP201" s="128" t="s">
        <v>3458</v>
      </c>
      <c r="AQ201" s="128" t="s">
        <v>3459</v>
      </c>
    </row>
    <row r="202" spans="1:43" s="16" customFormat="1" ht="27.75">
      <c r="A202" s="43">
        <v>201</v>
      </c>
      <c r="B202" s="37" t="s">
        <v>1002</v>
      </c>
      <c r="C202" s="37" t="s">
        <v>551</v>
      </c>
      <c r="D202" s="38" t="s">
        <v>1003</v>
      </c>
      <c r="E202" s="38">
        <v>9</v>
      </c>
      <c r="F202" s="48">
        <v>11.2</v>
      </c>
      <c r="G202" s="46">
        <v>30</v>
      </c>
      <c r="H202" s="46" t="s">
        <v>3372</v>
      </c>
      <c r="I202" s="48">
        <v>11.93</v>
      </c>
      <c r="J202" s="46">
        <v>30</v>
      </c>
      <c r="K202" s="46" t="s">
        <v>3372</v>
      </c>
      <c r="L202" s="84">
        <f t="shared" si="67"/>
        <v>11.565</v>
      </c>
      <c r="M202" s="38">
        <f t="shared" si="68"/>
        <v>60</v>
      </c>
      <c r="N202" s="38">
        <f t="shared" si="69"/>
        <v>0</v>
      </c>
      <c r="O202" s="38">
        <f t="shared" si="70"/>
        <v>0</v>
      </c>
      <c r="P202" s="48">
        <v>12.15</v>
      </c>
      <c r="Q202" s="46">
        <v>30</v>
      </c>
      <c r="R202" s="46" t="s">
        <v>3372</v>
      </c>
      <c r="S202" s="48">
        <v>14.44</v>
      </c>
      <c r="T202" s="46">
        <v>30</v>
      </c>
      <c r="U202" s="46" t="s">
        <v>3372</v>
      </c>
      <c r="V202" s="48">
        <f t="shared" si="61"/>
        <v>13.295</v>
      </c>
      <c r="W202" s="46">
        <f t="shared" si="62"/>
        <v>60</v>
      </c>
      <c r="X202" s="46">
        <f t="shared" si="63"/>
        <v>0</v>
      </c>
      <c r="Y202" s="46">
        <f t="shared" si="64"/>
        <v>0</v>
      </c>
      <c r="Z202" s="46">
        <f t="shared" si="71"/>
        <v>0</v>
      </c>
      <c r="AA202" s="46">
        <f t="shared" si="72"/>
        <v>0</v>
      </c>
      <c r="AB202" s="46">
        <f t="shared" si="73"/>
        <v>0</v>
      </c>
      <c r="AC202" s="48">
        <f t="shared" si="66"/>
        <v>1</v>
      </c>
      <c r="AD202" s="48">
        <f t="shared" si="74"/>
        <v>12.43</v>
      </c>
      <c r="AE202" s="48">
        <f t="shared" si="75"/>
        <v>12.43</v>
      </c>
      <c r="AF202" s="46">
        <f t="shared" si="76"/>
        <v>120</v>
      </c>
      <c r="AG202" s="47"/>
      <c r="AH202" s="128" t="s">
        <v>3451</v>
      </c>
      <c r="AI202" s="128" t="s">
        <v>3453</v>
      </c>
      <c r="AJ202" s="128" t="s">
        <v>3452</v>
      </c>
      <c r="AK202" s="128" t="s">
        <v>3457</v>
      </c>
      <c r="AL202" s="128" t="s">
        <v>3456</v>
      </c>
      <c r="AM202" s="128" t="s">
        <v>3454</v>
      </c>
      <c r="AN202" s="128" t="s">
        <v>3455</v>
      </c>
      <c r="AO202" s="128" t="s">
        <v>3460</v>
      </c>
      <c r="AP202" s="128" t="s">
        <v>3458</v>
      </c>
      <c r="AQ202" s="128" t="s">
        <v>3459</v>
      </c>
    </row>
    <row r="203" spans="1:43" s="16" customFormat="1" ht="27.75">
      <c r="A203" s="43">
        <v>202</v>
      </c>
      <c r="B203" s="37" t="s">
        <v>1668</v>
      </c>
      <c r="C203" s="37" t="s">
        <v>977</v>
      </c>
      <c r="D203" s="38" t="s">
        <v>1836</v>
      </c>
      <c r="E203" s="38">
        <v>18</v>
      </c>
      <c r="F203" s="48">
        <v>13.35</v>
      </c>
      <c r="G203" s="46">
        <v>30</v>
      </c>
      <c r="H203" s="46" t="s">
        <v>3372</v>
      </c>
      <c r="I203" s="48">
        <v>10.5</v>
      </c>
      <c r="J203" s="46">
        <v>30</v>
      </c>
      <c r="K203" s="46" t="s">
        <v>3372</v>
      </c>
      <c r="L203" s="84">
        <f t="shared" si="67"/>
        <v>11.925000000000001</v>
      </c>
      <c r="M203" s="38">
        <f t="shared" si="68"/>
        <v>60</v>
      </c>
      <c r="N203" s="38">
        <f t="shared" si="69"/>
        <v>0</v>
      </c>
      <c r="O203" s="38">
        <f t="shared" si="70"/>
        <v>0</v>
      </c>
      <c r="P203" s="48">
        <v>12.18</v>
      </c>
      <c r="Q203" s="46">
        <v>30</v>
      </c>
      <c r="R203" s="46" t="s">
        <v>3372</v>
      </c>
      <c r="S203" s="48">
        <v>13.62</v>
      </c>
      <c r="T203" s="46">
        <v>30</v>
      </c>
      <c r="U203" s="46" t="s">
        <v>3372</v>
      </c>
      <c r="V203" s="48">
        <f t="shared" si="61"/>
        <v>12.899999999999999</v>
      </c>
      <c r="W203" s="46">
        <f t="shared" si="62"/>
        <v>60</v>
      </c>
      <c r="X203" s="46">
        <f t="shared" si="63"/>
        <v>0</v>
      </c>
      <c r="Y203" s="46">
        <f t="shared" si="64"/>
        <v>0</v>
      </c>
      <c r="Z203" s="46">
        <f t="shared" si="71"/>
        <v>0</v>
      </c>
      <c r="AA203" s="46">
        <f t="shared" si="72"/>
        <v>0</v>
      </c>
      <c r="AB203" s="46">
        <f t="shared" si="73"/>
        <v>0</v>
      </c>
      <c r="AC203" s="48">
        <f t="shared" si="66"/>
        <v>1</v>
      </c>
      <c r="AD203" s="48">
        <f t="shared" si="74"/>
        <v>12.4125</v>
      </c>
      <c r="AE203" s="48">
        <f t="shared" si="75"/>
        <v>12.4125</v>
      </c>
      <c r="AF203" s="46">
        <f t="shared" si="76"/>
        <v>120</v>
      </c>
      <c r="AG203" s="47"/>
      <c r="AH203" s="128" t="s">
        <v>3451</v>
      </c>
      <c r="AI203" s="128" t="s">
        <v>3453</v>
      </c>
      <c r="AJ203" s="128" t="s">
        <v>3456</v>
      </c>
      <c r="AK203" s="128" t="s">
        <v>3455</v>
      </c>
      <c r="AL203" s="128" t="s">
        <v>3452</v>
      </c>
      <c r="AM203" s="128" t="s">
        <v>3454</v>
      </c>
      <c r="AN203" s="128" t="s">
        <v>3457</v>
      </c>
      <c r="AO203" s="128" t="s">
        <v>3460</v>
      </c>
      <c r="AP203" s="128" t="s">
        <v>3459</v>
      </c>
      <c r="AQ203" s="128" t="s">
        <v>3458</v>
      </c>
    </row>
    <row r="204" spans="1:43" s="16" customFormat="1" ht="27.75">
      <c r="A204" s="43">
        <v>203</v>
      </c>
      <c r="B204" s="37" t="s">
        <v>347</v>
      </c>
      <c r="C204" s="37" t="s">
        <v>348</v>
      </c>
      <c r="D204" s="38" t="s">
        <v>349</v>
      </c>
      <c r="E204" s="38">
        <v>3</v>
      </c>
      <c r="F204" s="48">
        <v>13.14</v>
      </c>
      <c r="G204" s="46">
        <v>30</v>
      </c>
      <c r="H204" s="46" t="s">
        <v>3372</v>
      </c>
      <c r="I204" s="48">
        <v>12.7</v>
      </c>
      <c r="J204" s="46">
        <v>30</v>
      </c>
      <c r="K204" s="46" t="s">
        <v>3372</v>
      </c>
      <c r="L204" s="84">
        <f t="shared" si="67"/>
        <v>12.92</v>
      </c>
      <c r="M204" s="38">
        <f t="shared" si="68"/>
        <v>60</v>
      </c>
      <c r="N204" s="38">
        <f t="shared" si="69"/>
        <v>0</v>
      </c>
      <c r="O204" s="38">
        <f t="shared" si="70"/>
        <v>0</v>
      </c>
      <c r="P204" s="48">
        <v>12.8</v>
      </c>
      <c r="Q204" s="46">
        <v>30</v>
      </c>
      <c r="R204" s="46" t="s">
        <v>3372</v>
      </c>
      <c r="S204" s="48">
        <v>14.73</v>
      </c>
      <c r="T204" s="46">
        <v>30</v>
      </c>
      <c r="U204" s="46" t="s">
        <v>3372</v>
      </c>
      <c r="V204" s="48">
        <f t="shared" si="61"/>
        <v>13.765000000000001</v>
      </c>
      <c r="W204" s="46">
        <f t="shared" si="62"/>
        <v>60</v>
      </c>
      <c r="X204" s="46">
        <f t="shared" si="63"/>
        <v>0</v>
      </c>
      <c r="Y204" s="46">
        <f t="shared" si="64"/>
        <v>0</v>
      </c>
      <c r="Z204" s="46">
        <f t="shared" si="71"/>
        <v>0</v>
      </c>
      <c r="AA204" s="46">
        <f t="shared" si="72"/>
        <v>0</v>
      </c>
      <c r="AB204" s="46">
        <f t="shared" si="73"/>
        <v>0</v>
      </c>
      <c r="AC204" s="48">
        <f>IF(AB204=0,0.93,IF(AB204=1,0.92,IF(AB204=2,0.91,IF(AB204=3,0.9,IF(AB204=4,0.89,IF(AB204=5,0.88,IF(AB204=6,0.87)))))))</f>
        <v>0.93</v>
      </c>
      <c r="AD204" s="48">
        <f t="shared" si="74"/>
        <v>13.342500000000001</v>
      </c>
      <c r="AE204" s="48">
        <f t="shared" si="75"/>
        <v>12.408525000000001</v>
      </c>
      <c r="AF204" s="46">
        <f t="shared" si="76"/>
        <v>120</v>
      </c>
      <c r="AG204" s="47"/>
      <c r="AH204" s="128" t="s">
        <v>3453</v>
      </c>
      <c r="AI204" s="128" t="s">
        <v>3451</v>
      </c>
      <c r="AJ204" s="128" t="s">
        <v>3454</v>
      </c>
      <c r="AK204" s="128" t="s">
        <v>3455</v>
      </c>
      <c r="AL204" s="128" t="s">
        <v>3452</v>
      </c>
      <c r="AM204" s="128" t="s">
        <v>3456</v>
      </c>
      <c r="AN204" s="128" t="s">
        <v>3457</v>
      </c>
      <c r="AO204" s="128" t="s">
        <v>3459</v>
      </c>
      <c r="AP204" s="128" t="s">
        <v>3460</v>
      </c>
      <c r="AQ204" s="128" t="s">
        <v>3458</v>
      </c>
    </row>
    <row r="205" spans="1:43" s="16" customFormat="1" ht="27.75">
      <c r="A205" s="43">
        <v>204</v>
      </c>
      <c r="B205" s="72" t="s">
        <v>391</v>
      </c>
      <c r="C205" s="72" t="s">
        <v>2351</v>
      </c>
      <c r="D205" s="38" t="s">
        <v>2352</v>
      </c>
      <c r="E205" s="38">
        <v>23</v>
      </c>
      <c r="F205" s="48">
        <v>11.27</v>
      </c>
      <c r="G205" s="46">
        <v>30</v>
      </c>
      <c r="H205" s="46" t="s">
        <v>3372</v>
      </c>
      <c r="I205" s="48">
        <v>11.11</v>
      </c>
      <c r="J205" s="46">
        <v>30</v>
      </c>
      <c r="K205" s="46" t="s">
        <v>3372</v>
      </c>
      <c r="L205" s="84">
        <f t="shared" si="67"/>
        <v>11.19</v>
      </c>
      <c r="M205" s="38">
        <f t="shared" si="68"/>
        <v>60</v>
      </c>
      <c r="N205" s="38">
        <f t="shared" si="69"/>
        <v>0</v>
      </c>
      <c r="O205" s="38">
        <f t="shared" si="70"/>
        <v>0</v>
      </c>
      <c r="P205" s="48">
        <v>13.23</v>
      </c>
      <c r="Q205" s="46">
        <v>30</v>
      </c>
      <c r="R205" s="46" t="s">
        <v>3372</v>
      </c>
      <c r="S205" s="48">
        <v>13.8</v>
      </c>
      <c r="T205" s="46">
        <v>30</v>
      </c>
      <c r="U205" s="46" t="s">
        <v>3372</v>
      </c>
      <c r="V205" s="48">
        <f t="shared" si="61"/>
        <v>13.515000000000001</v>
      </c>
      <c r="W205" s="46">
        <f t="shared" si="62"/>
        <v>60</v>
      </c>
      <c r="X205" s="46">
        <f t="shared" si="63"/>
        <v>0</v>
      </c>
      <c r="Y205" s="46">
        <f t="shared" si="64"/>
        <v>0</v>
      </c>
      <c r="Z205" s="46">
        <f t="shared" si="71"/>
        <v>0</v>
      </c>
      <c r="AA205" s="46">
        <f t="shared" si="72"/>
        <v>0</v>
      </c>
      <c r="AB205" s="46">
        <f t="shared" si="73"/>
        <v>0</v>
      </c>
      <c r="AC205" s="48">
        <f t="shared" ref="AC205:AC214" si="77">IF(AB205=0,1,IF(AB205=1,0.99,IF(AB205=2,0.98,IF(AB205=3,0.97,IF(AB205=4,0.96,IF(AB205=5,0.95,IF(AB205=6,0.94)))))))</f>
        <v>1</v>
      </c>
      <c r="AD205" s="48">
        <f t="shared" si="74"/>
        <v>12.352499999999999</v>
      </c>
      <c r="AE205" s="48">
        <f t="shared" si="75"/>
        <v>12.352499999999999</v>
      </c>
      <c r="AF205" s="46">
        <f t="shared" si="76"/>
        <v>120</v>
      </c>
      <c r="AG205" s="47"/>
      <c r="AH205" s="128" t="s">
        <v>3453</v>
      </c>
      <c r="AI205" s="128" t="s">
        <v>3451</v>
      </c>
      <c r="AJ205" s="128" t="s">
        <v>3454</v>
      </c>
      <c r="AK205" s="128" t="s">
        <v>3456</v>
      </c>
      <c r="AL205" s="128" t="s">
        <v>3452</v>
      </c>
      <c r="AM205" s="128" t="s">
        <v>3455</v>
      </c>
      <c r="AN205" s="128" t="s">
        <v>3457</v>
      </c>
      <c r="AO205" s="128" t="s">
        <v>3460</v>
      </c>
      <c r="AP205" s="128" t="s">
        <v>3459</v>
      </c>
      <c r="AQ205" s="128" t="s">
        <v>3458</v>
      </c>
    </row>
    <row r="206" spans="1:43" s="16" customFormat="1" ht="27.75">
      <c r="A206" s="43">
        <v>205</v>
      </c>
      <c r="B206" s="37" t="s">
        <v>697</v>
      </c>
      <c r="C206" s="37" t="s">
        <v>551</v>
      </c>
      <c r="D206" s="38" t="s">
        <v>2620</v>
      </c>
      <c r="E206" s="38">
        <v>26</v>
      </c>
      <c r="F206" s="48">
        <v>11.16</v>
      </c>
      <c r="G206" s="46">
        <v>30</v>
      </c>
      <c r="H206" s="46" t="s">
        <v>3372</v>
      </c>
      <c r="I206" s="48">
        <v>12.85</v>
      </c>
      <c r="J206" s="46">
        <v>30</v>
      </c>
      <c r="K206" s="46" t="s">
        <v>3372</v>
      </c>
      <c r="L206" s="84">
        <f t="shared" si="67"/>
        <v>12.004999999999999</v>
      </c>
      <c r="M206" s="38">
        <f t="shared" si="68"/>
        <v>60</v>
      </c>
      <c r="N206" s="38">
        <f t="shared" si="69"/>
        <v>0</v>
      </c>
      <c r="O206" s="38">
        <f t="shared" si="70"/>
        <v>0</v>
      </c>
      <c r="P206" s="48">
        <v>11.39</v>
      </c>
      <c r="Q206" s="46">
        <v>30</v>
      </c>
      <c r="R206" s="46" t="s">
        <v>3372</v>
      </c>
      <c r="S206" s="48">
        <v>14</v>
      </c>
      <c r="T206" s="46">
        <v>30</v>
      </c>
      <c r="U206" s="46" t="s">
        <v>3372</v>
      </c>
      <c r="V206" s="48">
        <f t="shared" si="61"/>
        <v>12.695</v>
      </c>
      <c r="W206" s="46">
        <f t="shared" ref="W206" si="78">IF(V206&gt;=10,60,Q206+T206)</f>
        <v>60</v>
      </c>
      <c r="X206" s="46">
        <f t="shared" si="63"/>
        <v>0</v>
      </c>
      <c r="Y206" s="46">
        <f t="shared" si="64"/>
        <v>0</v>
      </c>
      <c r="Z206" s="46">
        <f t="shared" si="71"/>
        <v>0</v>
      </c>
      <c r="AA206" s="46">
        <f t="shared" si="72"/>
        <v>0</v>
      </c>
      <c r="AB206" s="46">
        <f t="shared" si="73"/>
        <v>0</v>
      </c>
      <c r="AC206" s="48">
        <f t="shared" si="77"/>
        <v>1</v>
      </c>
      <c r="AD206" s="48">
        <f t="shared" si="74"/>
        <v>12.35</v>
      </c>
      <c r="AE206" s="48">
        <f t="shared" si="75"/>
        <v>12.35</v>
      </c>
      <c r="AF206" s="46">
        <f t="shared" si="76"/>
        <v>120</v>
      </c>
      <c r="AG206" s="47"/>
      <c r="AH206" s="128" t="s">
        <v>3453</v>
      </c>
      <c r="AI206" s="128" t="s">
        <v>3456</v>
      </c>
      <c r="AJ206" s="128" t="s">
        <v>3452</v>
      </c>
      <c r="AK206" s="128" t="s">
        <v>3451</v>
      </c>
      <c r="AL206" s="128" t="s">
        <v>3457</v>
      </c>
      <c r="AM206" s="128" t="s">
        <v>3455</v>
      </c>
      <c r="AN206" s="128" t="s">
        <v>3460</v>
      </c>
      <c r="AO206" s="128" t="s">
        <v>3454</v>
      </c>
      <c r="AP206" s="128" t="s">
        <v>3458</v>
      </c>
      <c r="AQ206" s="128" t="s">
        <v>3459</v>
      </c>
    </row>
    <row r="207" spans="1:43" s="16" customFormat="1" ht="27.75">
      <c r="A207" s="43">
        <v>206</v>
      </c>
      <c r="B207" s="37" t="s">
        <v>2148</v>
      </c>
      <c r="C207" s="37" t="s">
        <v>757</v>
      </c>
      <c r="D207" s="38" t="s">
        <v>2149</v>
      </c>
      <c r="E207" s="38">
        <v>21</v>
      </c>
      <c r="F207" s="48">
        <v>12.55</v>
      </c>
      <c r="G207" s="46">
        <v>30</v>
      </c>
      <c r="H207" s="46" t="s">
        <v>3372</v>
      </c>
      <c r="I207" s="48">
        <v>11.29</v>
      </c>
      <c r="J207" s="46">
        <v>30</v>
      </c>
      <c r="K207" s="46" t="s">
        <v>3372</v>
      </c>
      <c r="L207" s="84">
        <f t="shared" si="67"/>
        <v>11.92</v>
      </c>
      <c r="M207" s="38">
        <f t="shared" si="68"/>
        <v>60</v>
      </c>
      <c r="N207" s="38">
        <f t="shared" si="69"/>
        <v>0</v>
      </c>
      <c r="O207" s="38">
        <f t="shared" si="70"/>
        <v>0</v>
      </c>
      <c r="P207" s="48">
        <v>10.75</v>
      </c>
      <c r="Q207" s="46">
        <v>30</v>
      </c>
      <c r="R207" s="46" t="s">
        <v>3372</v>
      </c>
      <c r="S207" s="48">
        <v>12.68</v>
      </c>
      <c r="T207" s="46">
        <v>30</v>
      </c>
      <c r="U207" s="46" t="s">
        <v>3372</v>
      </c>
      <c r="V207" s="48">
        <f>(P207+S206)/2</f>
        <v>12.375</v>
      </c>
      <c r="W207" s="46">
        <f>IF(V207&gt;=10,60,Q207+T206)</f>
        <v>60</v>
      </c>
      <c r="X207" s="46">
        <f>IF(R207="ACC",0,1)+IF(U206="ACC",0,1)</f>
        <v>0</v>
      </c>
      <c r="Y207" s="46">
        <f>IF(P207&lt;10,1,(IF(S206&lt;10,1,0)))</f>
        <v>0</v>
      </c>
      <c r="Z207" s="46">
        <f t="shared" si="71"/>
        <v>0</v>
      </c>
      <c r="AA207" s="46">
        <f t="shared" si="72"/>
        <v>0</v>
      </c>
      <c r="AB207" s="46">
        <f t="shared" si="73"/>
        <v>0</v>
      </c>
      <c r="AC207" s="48">
        <f t="shared" si="77"/>
        <v>1</v>
      </c>
      <c r="AD207" s="48">
        <f t="shared" si="74"/>
        <v>12.147500000000001</v>
      </c>
      <c r="AE207" s="48">
        <f t="shared" si="75"/>
        <v>12.147500000000001</v>
      </c>
      <c r="AF207" s="46">
        <f t="shared" si="76"/>
        <v>120</v>
      </c>
      <c r="AG207" s="47"/>
      <c r="AH207" s="128" t="s">
        <v>3452</v>
      </c>
      <c r="AI207" s="128" t="s">
        <v>3453</v>
      </c>
      <c r="AJ207" s="128" t="s">
        <v>3451</v>
      </c>
      <c r="AK207" s="128" t="s">
        <v>3457</v>
      </c>
      <c r="AL207" s="128" t="s">
        <v>3456</v>
      </c>
      <c r="AM207" s="128" t="s">
        <v>3454</v>
      </c>
      <c r="AN207" s="128" t="s">
        <v>3455</v>
      </c>
      <c r="AO207" s="128" t="s">
        <v>3460</v>
      </c>
      <c r="AP207" s="128" t="s">
        <v>3458</v>
      </c>
      <c r="AQ207" s="128" t="s">
        <v>3459</v>
      </c>
    </row>
    <row r="208" spans="1:43" s="16" customFormat="1" ht="27.75">
      <c r="A208" s="43">
        <v>207</v>
      </c>
      <c r="B208" s="37" t="s">
        <v>2779</v>
      </c>
      <c r="C208" s="37" t="s">
        <v>74</v>
      </c>
      <c r="D208" s="38" t="s">
        <v>2780</v>
      </c>
      <c r="E208" s="38">
        <v>28</v>
      </c>
      <c r="F208" s="48">
        <v>9.44</v>
      </c>
      <c r="G208" s="46">
        <v>17</v>
      </c>
      <c r="H208" s="46" t="s">
        <v>3372</v>
      </c>
      <c r="I208" s="48">
        <v>11.95</v>
      </c>
      <c r="J208" s="46">
        <v>30</v>
      </c>
      <c r="K208" s="46" t="s">
        <v>3372</v>
      </c>
      <c r="L208" s="84">
        <f t="shared" si="67"/>
        <v>10.695</v>
      </c>
      <c r="M208" s="38">
        <f t="shared" si="68"/>
        <v>60</v>
      </c>
      <c r="N208" s="38">
        <f t="shared" si="69"/>
        <v>0</v>
      </c>
      <c r="O208" s="38">
        <f t="shared" si="70"/>
        <v>1</v>
      </c>
      <c r="P208" s="48">
        <v>12.83</v>
      </c>
      <c r="Q208" s="46">
        <v>30</v>
      </c>
      <c r="R208" s="46" t="s">
        <v>3372</v>
      </c>
      <c r="S208" s="48">
        <v>15.58</v>
      </c>
      <c r="T208" s="46">
        <v>30</v>
      </c>
      <c r="U208" s="46" t="s">
        <v>3372</v>
      </c>
      <c r="V208" s="48">
        <f t="shared" ref="V208:V237" si="79">(P208+S208)/2</f>
        <v>14.205</v>
      </c>
      <c r="W208" s="46">
        <f t="shared" ref="W208:W237" si="80">IF(V208&gt;=10,60,Q208+T208)</f>
        <v>60</v>
      </c>
      <c r="X208" s="46">
        <f t="shared" ref="X208:X237" si="81">IF(R208="ACC",0,1)+IF(U208="ACC",0,1)</f>
        <v>0</v>
      </c>
      <c r="Y208" s="46">
        <f t="shared" ref="Y208:Y237" si="82">IF(P208&lt;10,1,(IF(S208&lt;10,1,0)))</f>
        <v>0</v>
      </c>
      <c r="Z208" s="46">
        <f t="shared" si="71"/>
        <v>0</v>
      </c>
      <c r="AA208" s="46">
        <f t="shared" si="72"/>
        <v>1</v>
      </c>
      <c r="AB208" s="46">
        <f t="shared" si="73"/>
        <v>1</v>
      </c>
      <c r="AC208" s="48">
        <f t="shared" si="77"/>
        <v>0.99</v>
      </c>
      <c r="AD208" s="48">
        <f t="shared" si="74"/>
        <v>12.45</v>
      </c>
      <c r="AE208" s="48">
        <f t="shared" si="75"/>
        <v>12.3255</v>
      </c>
      <c r="AF208" s="46">
        <f t="shared" si="76"/>
        <v>120</v>
      </c>
      <c r="AG208" s="47"/>
      <c r="AH208" s="128" t="s">
        <v>3453</v>
      </c>
      <c r="AI208" s="128" t="s">
        <v>3451</v>
      </c>
      <c r="AJ208" s="128" t="s">
        <v>3455</v>
      </c>
      <c r="AK208" s="128" t="s">
        <v>3456</v>
      </c>
      <c r="AL208" s="128" t="s">
        <v>3452</v>
      </c>
      <c r="AM208" s="128" t="s">
        <v>3459</v>
      </c>
      <c r="AN208" s="128" t="s">
        <v>3454</v>
      </c>
      <c r="AO208" s="128" t="s">
        <v>3460</v>
      </c>
      <c r="AP208" s="128" t="s">
        <v>3457</v>
      </c>
      <c r="AQ208" s="128" t="s">
        <v>3458</v>
      </c>
    </row>
    <row r="209" spans="1:43" s="16" customFormat="1" ht="27.75">
      <c r="A209" s="43">
        <v>208</v>
      </c>
      <c r="B209" s="37" t="s">
        <v>1807</v>
      </c>
      <c r="C209" s="37" t="s">
        <v>233</v>
      </c>
      <c r="D209" s="38" t="s">
        <v>1808</v>
      </c>
      <c r="E209" s="38">
        <v>18</v>
      </c>
      <c r="F209" s="48">
        <v>11.09</v>
      </c>
      <c r="G209" s="46">
        <v>30</v>
      </c>
      <c r="H209" s="46" t="s">
        <v>3373</v>
      </c>
      <c r="I209" s="48">
        <v>11.76</v>
      </c>
      <c r="J209" s="46">
        <v>30</v>
      </c>
      <c r="K209" s="46" t="s">
        <v>3372</v>
      </c>
      <c r="L209" s="84">
        <f t="shared" si="67"/>
        <v>11.425000000000001</v>
      </c>
      <c r="M209" s="38">
        <f t="shared" si="68"/>
        <v>60</v>
      </c>
      <c r="N209" s="38">
        <f t="shared" si="69"/>
        <v>1</v>
      </c>
      <c r="O209" s="38">
        <f t="shared" si="70"/>
        <v>0</v>
      </c>
      <c r="P209" s="48">
        <v>13.72</v>
      </c>
      <c r="Q209" s="46">
        <v>30</v>
      </c>
      <c r="R209" s="46" t="s">
        <v>3372</v>
      </c>
      <c r="S209" s="48">
        <v>13.22</v>
      </c>
      <c r="T209" s="46">
        <v>30</v>
      </c>
      <c r="U209" s="46" t="s">
        <v>3372</v>
      </c>
      <c r="V209" s="48">
        <f t="shared" si="79"/>
        <v>13.47</v>
      </c>
      <c r="W209" s="46">
        <f t="shared" si="80"/>
        <v>60</v>
      </c>
      <c r="X209" s="46">
        <f t="shared" si="81"/>
        <v>0</v>
      </c>
      <c r="Y209" s="46">
        <f t="shared" si="82"/>
        <v>0</v>
      </c>
      <c r="Z209" s="46">
        <f t="shared" si="71"/>
        <v>1</v>
      </c>
      <c r="AA209" s="46">
        <f t="shared" si="72"/>
        <v>0</v>
      </c>
      <c r="AB209" s="46">
        <f t="shared" si="73"/>
        <v>1</v>
      </c>
      <c r="AC209" s="48">
        <f t="shared" si="77"/>
        <v>0.99</v>
      </c>
      <c r="AD209" s="48">
        <f t="shared" si="74"/>
        <v>12.447500000000002</v>
      </c>
      <c r="AE209" s="48">
        <f t="shared" si="75"/>
        <v>12.323025000000001</v>
      </c>
      <c r="AF209" s="46">
        <f t="shared" si="76"/>
        <v>120</v>
      </c>
      <c r="AG209" s="47"/>
      <c r="AH209" s="128" t="s">
        <v>3453</v>
      </c>
      <c r="AI209" s="128" t="s">
        <v>3451</v>
      </c>
      <c r="AJ209" s="128" t="s">
        <v>3455</v>
      </c>
      <c r="AK209" s="128" t="s">
        <v>3456</v>
      </c>
      <c r="AL209" s="128" t="s">
        <v>3454</v>
      </c>
      <c r="AM209" s="128" t="s">
        <v>3457</v>
      </c>
      <c r="AN209" s="128" t="s">
        <v>3452</v>
      </c>
      <c r="AO209" s="128" t="s">
        <v>3459</v>
      </c>
      <c r="AP209" s="128" t="s">
        <v>3460</v>
      </c>
      <c r="AQ209" s="128" t="s">
        <v>3458</v>
      </c>
    </row>
    <row r="210" spans="1:43" s="16" customFormat="1" ht="27.75">
      <c r="A210" s="43">
        <v>209</v>
      </c>
      <c r="B210" s="134" t="s">
        <v>1737</v>
      </c>
      <c r="C210" s="37" t="s">
        <v>1738</v>
      </c>
      <c r="D210" s="38" t="s">
        <v>1739</v>
      </c>
      <c r="E210" s="38">
        <v>17</v>
      </c>
      <c r="F210" s="48">
        <v>10.88</v>
      </c>
      <c r="G210" s="46">
        <v>30</v>
      </c>
      <c r="H210" s="46" t="s">
        <v>3372</v>
      </c>
      <c r="I210" s="48">
        <v>11.29</v>
      </c>
      <c r="J210" s="46">
        <v>30</v>
      </c>
      <c r="K210" s="46" t="s">
        <v>3373</v>
      </c>
      <c r="L210" s="84">
        <f t="shared" si="67"/>
        <v>11.085000000000001</v>
      </c>
      <c r="M210" s="38">
        <f t="shared" si="68"/>
        <v>60</v>
      </c>
      <c r="N210" s="38">
        <f t="shared" si="69"/>
        <v>1</v>
      </c>
      <c r="O210" s="38">
        <f t="shared" si="70"/>
        <v>0</v>
      </c>
      <c r="P210" s="48">
        <v>12.67</v>
      </c>
      <c r="Q210" s="46">
        <v>30</v>
      </c>
      <c r="R210" s="46" t="s">
        <v>3372</v>
      </c>
      <c r="S210" s="48">
        <v>14.92</v>
      </c>
      <c r="T210" s="46">
        <v>30</v>
      </c>
      <c r="U210" s="46" t="s">
        <v>3372</v>
      </c>
      <c r="V210" s="48">
        <f t="shared" si="79"/>
        <v>13.795</v>
      </c>
      <c r="W210" s="46">
        <f t="shared" si="80"/>
        <v>60</v>
      </c>
      <c r="X210" s="46">
        <f t="shared" si="81"/>
        <v>0</v>
      </c>
      <c r="Y210" s="46">
        <f t="shared" si="82"/>
        <v>0</v>
      </c>
      <c r="Z210" s="46">
        <f t="shared" si="71"/>
        <v>1</v>
      </c>
      <c r="AA210" s="46">
        <f t="shared" si="72"/>
        <v>0</v>
      </c>
      <c r="AB210" s="46">
        <f t="shared" si="73"/>
        <v>1</v>
      </c>
      <c r="AC210" s="48">
        <f t="shared" si="77"/>
        <v>0.99</v>
      </c>
      <c r="AD210" s="48">
        <f t="shared" si="74"/>
        <v>12.440000000000001</v>
      </c>
      <c r="AE210" s="48">
        <f t="shared" si="75"/>
        <v>12.315600000000002</v>
      </c>
      <c r="AF210" s="46">
        <f t="shared" si="76"/>
        <v>120</v>
      </c>
      <c r="AG210" s="47"/>
      <c r="AH210" s="128" t="s">
        <v>3453</v>
      </c>
      <c r="AI210" s="128" t="s">
        <v>3451</v>
      </c>
      <c r="AJ210" s="128" t="s">
        <v>3455</v>
      </c>
      <c r="AK210" s="128" t="s">
        <v>3456</v>
      </c>
      <c r="AL210" s="128" t="s">
        <v>3454</v>
      </c>
      <c r="AM210" s="128" t="s">
        <v>3452</v>
      </c>
      <c r="AN210" s="128" t="s">
        <v>3457</v>
      </c>
      <c r="AO210" s="128" t="s">
        <v>3460</v>
      </c>
      <c r="AP210" s="128" t="s">
        <v>3458</v>
      </c>
      <c r="AQ210" s="128" t="s">
        <v>3459</v>
      </c>
    </row>
    <row r="211" spans="1:43" s="16" customFormat="1" ht="27.75">
      <c r="A211" s="43">
        <v>210</v>
      </c>
      <c r="B211" s="37" t="s">
        <v>651</v>
      </c>
      <c r="C211" s="37" t="s">
        <v>652</v>
      </c>
      <c r="D211" s="38" t="s">
        <v>653</v>
      </c>
      <c r="E211" s="38">
        <v>6</v>
      </c>
      <c r="F211" s="48">
        <v>12.27</v>
      </c>
      <c r="G211" s="46">
        <v>30</v>
      </c>
      <c r="H211" s="46" t="s">
        <v>3372</v>
      </c>
      <c r="I211" s="48">
        <v>11.66</v>
      </c>
      <c r="J211" s="46">
        <v>30</v>
      </c>
      <c r="K211" s="46" t="s">
        <v>3372</v>
      </c>
      <c r="L211" s="84">
        <f t="shared" si="67"/>
        <v>11.965</v>
      </c>
      <c r="M211" s="38">
        <f t="shared" si="68"/>
        <v>60</v>
      </c>
      <c r="N211" s="38">
        <f t="shared" si="69"/>
        <v>0</v>
      </c>
      <c r="O211" s="38">
        <f t="shared" si="70"/>
        <v>0</v>
      </c>
      <c r="P211" s="48">
        <v>10.67</v>
      </c>
      <c r="Q211" s="46">
        <v>30</v>
      </c>
      <c r="R211" s="46" t="s">
        <v>3372</v>
      </c>
      <c r="S211" s="48">
        <v>14.62</v>
      </c>
      <c r="T211" s="46">
        <v>30</v>
      </c>
      <c r="U211" s="46" t="s">
        <v>3372</v>
      </c>
      <c r="V211" s="48">
        <f t="shared" si="79"/>
        <v>12.645</v>
      </c>
      <c r="W211" s="46">
        <f t="shared" si="80"/>
        <v>60</v>
      </c>
      <c r="X211" s="46">
        <f t="shared" si="81"/>
        <v>0</v>
      </c>
      <c r="Y211" s="46">
        <f t="shared" si="82"/>
        <v>0</v>
      </c>
      <c r="Z211" s="46">
        <f t="shared" si="71"/>
        <v>0</v>
      </c>
      <c r="AA211" s="46">
        <f t="shared" si="72"/>
        <v>0</v>
      </c>
      <c r="AB211" s="46">
        <f t="shared" si="73"/>
        <v>0</v>
      </c>
      <c r="AC211" s="48">
        <f t="shared" si="77"/>
        <v>1</v>
      </c>
      <c r="AD211" s="48">
        <f t="shared" si="74"/>
        <v>12.305</v>
      </c>
      <c r="AE211" s="48">
        <f t="shared" si="75"/>
        <v>12.305</v>
      </c>
      <c r="AF211" s="46">
        <f t="shared" si="76"/>
        <v>120</v>
      </c>
      <c r="AG211" s="47"/>
      <c r="AH211" s="128" t="s">
        <v>3453</v>
      </c>
      <c r="AI211" s="128" t="s">
        <v>3451</v>
      </c>
      <c r="AJ211" s="128" t="s">
        <v>3456</v>
      </c>
      <c r="AK211" s="128" t="s">
        <v>3452</v>
      </c>
      <c r="AL211" s="128" t="s">
        <v>3454</v>
      </c>
      <c r="AM211" s="128" t="s">
        <v>3455</v>
      </c>
      <c r="AN211" s="128" t="s">
        <v>3460</v>
      </c>
      <c r="AO211" s="128" t="s">
        <v>3457</v>
      </c>
      <c r="AP211" s="128" t="s">
        <v>3458</v>
      </c>
      <c r="AQ211" s="128" t="s">
        <v>3459</v>
      </c>
    </row>
    <row r="212" spans="1:43" s="16" customFormat="1" ht="27.75">
      <c r="A212" s="43">
        <v>211</v>
      </c>
      <c r="B212" s="37" t="s">
        <v>1196</v>
      </c>
      <c r="C212" s="37" t="s">
        <v>3431</v>
      </c>
      <c r="D212" s="38" t="s">
        <v>1189</v>
      </c>
      <c r="E212" s="38">
        <v>11</v>
      </c>
      <c r="F212" s="48">
        <v>12.84</v>
      </c>
      <c r="G212" s="46">
        <v>30</v>
      </c>
      <c r="H212" s="46" t="s">
        <v>3372</v>
      </c>
      <c r="I212" s="48">
        <v>10.81</v>
      </c>
      <c r="J212" s="46">
        <v>30</v>
      </c>
      <c r="K212" s="46" t="s">
        <v>3372</v>
      </c>
      <c r="L212" s="84">
        <f t="shared" si="67"/>
        <v>11.824999999999999</v>
      </c>
      <c r="M212" s="38">
        <f t="shared" si="68"/>
        <v>60</v>
      </c>
      <c r="N212" s="38">
        <f t="shared" si="69"/>
        <v>0</v>
      </c>
      <c r="O212" s="38">
        <f t="shared" si="70"/>
        <v>0</v>
      </c>
      <c r="P212" s="48">
        <v>10.44</v>
      </c>
      <c r="Q212" s="46">
        <v>30</v>
      </c>
      <c r="R212" s="46" t="s">
        <v>3372</v>
      </c>
      <c r="S212" s="48">
        <v>15.12</v>
      </c>
      <c r="T212" s="46">
        <v>30</v>
      </c>
      <c r="U212" s="46" t="s">
        <v>3372</v>
      </c>
      <c r="V212" s="48">
        <f t="shared" si="79"/>
        <v>12.78</v>
      </c>
      <c r="W212" s="46">
        <f t="shared" si="80"/>
        <v>60</v>
      </c>
      <c r="X212" s="46">
        <f t="shared" si="81"/>
        <v>0</v>
      </c>
      <c r="Y212" s="46">
        <f t="shared" si="82"/>
        <v>0</v>
      </c>
      <c r="Z212" s="46">
        <f t="shared" si="71"/>
        <v>0</v>
      </c>
      <c r="AA212" s="46">
        <f t="shared" si="72"/>
        <v>0</v>
      </c>
      <c r="AB212" s="46">
        <f t="shared" si="73"/>
        <v>0</v>
      </c>
      <c r="AC212" s="48">
        <f t="shared" si="77"/>
        <v>1</v>
      </c>
      <c r="AD212" s="48">
        <f t="shared" si="74"/>
        <v>12.302499999999998</v>
      </c>
      <c r="AE212" s="48">
        <f t="shared" si="75"/>
        <v>12.302499999999998</v>
      </c>
      <c r="AF212" s="46">
        <f t="shared" si="76"/>
        <v>120</v>
      </c>
      <c r="AG212" s="47"/>
      <c r="AH212" s="128" t="s">
        <v>3451</v>
      </c>
      <c r="AI212" s="128" t="s">
        <v>3452</v>
      </c>
      <c r="AJ212" s="128" t="s">
        <v>3455</v>
      </c>
      <c r="AK212" s="128" t="s">
        <v>3456</v>
      </c>
      <c r="AL212" s="128" t="s">
        <v>3453</v>
      </c>
      <c r="AM212" s="128" t="s">
        <v>3460</v>
      </c>
      <c r="AN212" s="128" t="s">
        <v>3457</v>
      </c>
      <c r="AO212" s="128" t="s">
        <v>3454</v>
      </c>
      <c r="AP212" s="128" t="s">
        <v>3459</v>
      </c>
      <c r="AQ212" s="128" t="s">
        <v>3458</v>
      </c>
    </row>
    <row r="213" spans="1:43" s="16" customFormat="1" ht="27.75">
      <c r="A213" s="43">
        <v>212</v>
      </c>
      <c r="B213" s="44" t="s">
        <v>1402</v>
      </c>
      <c r="C213" s="44" t="s">
        <v>1403</v>
      </c>
      <c r="D213" s="45" t="s">
        <v>1404</v>
      </c>
      <c r="E213" s="38">
        <v>13</v>
      </c>
      <c r="F213" s="48">
        <v>13.19</v>
      </c>
      <c r="G213" s="46">
        <v>30</v>
      </c>
      <c r="H213" s="46" t="s">
        <v>3372</v>
      </c>
      <c r="I213" s="48">
        <v>10.62</v>
      </c>
      <c r="J213" s="46">
        <v>30</v>
      </c>
      <c r="K213" s="46" t="s">
        <v>3372</v>
      </c>
      <c r="L213" s="84">
        <f t="shared" si="67"/>
        <v>11.904999999999999</v>
      </c>
      <c r="M213" s="38">
        <f t="shared" si="68"/>
        <v>60</v>
      </c>
      <c r="N213" s="38">
        <f t="shared" si="69"/>
        <v>0</v>
      </c>
      <c r="O213" s="38">
        <f t="shared" si="70"/>
        <v>0</v>
      </c>
      <c r="P213" s="48">
        <v>10.47</v>
      </c>
      <c r="Q213" s="46">
        <v>30</v>
      </c>
      <c r="R213" s="46" t="s">
        <v>3372</v>
      </c>
      <c r="S213" s="48">
        <v>14.92</v>
      </c>
      <c r="T213" s="46">
        <v>30</v>
      </c>
      <c r="U213" s="46" t="s">
        <v>3372</v>
      </c>
      <c r="V213" s="48">
        <f t="shared" si="79"/>
        <v>12.695</v>
      </c>
      <c r="W213" s="46">
        <f t="shared" si="80"/>
        <v>60</v>
      </c>
      <c r="X213" s="46">
        <f t="shared" si="81"/>
        <v>0</v>
      </c>
      <c r="Y213" s="46">
        <f t="shared" si="82"/>
        <v>0</v>
      </c>
      <c r="Z213" s="46">
        <f t="shared" si="71"/>
        <v>0</v>
      </c>
      <c r="AA213" s="46">
        <f t="shared" si="72"/>
        <v>0</v>
      </c>
      <c r="AB213" s="46">
        <f t="shared" si="73"/>
        <v>0</v>
      </c>
      <c r="AC213" s="48">
        <f t="shared" si="77"/>
        <v>1</v>
      </c>
      <c r="AD213" s="48">
        <f t="shared" si="74"/>
        <v>12.3</v>
      </c>
      <c r="AE213" s="48">
        <f t="shared" si="75"/>
        <v>12.3</v>
      </c>
      <c r="AF213" s="46">
        <f t="shared" si="76"/>
        <v>120</v>
      </c>
      <c r="AG213" s="47"/>
      <c r="AH213" s="128" t="s">
        <v>3451</v>
      </c>
      <c r="AI213" s="128" t="s">
        <v>3452</v>
      </c>
      <c r="AJ213" s="128" t="s">
        <v>3456</v>
      </c>
      <c r="AK213" s="128" t="s">
        <v>3457</v>
      </c>
      <c r="AL213" s="128" t="s">
        <v>3454</v>
      </c>
      <c r="AM213" s="128" t="s">
        <v>3455</v>
      </c>
      <c r="AN213" s="128" t="s">
        <v>3460</v>
      </c>
      <c r="AO213" s="128" t="s">
        <v>3453</v>
      </c>
      <c r="AP213" s="128" t="s">
        <v>3459</v>
      </c>
      <c r="AQ213" s="128" t="s">
        <v>3458</v>
      </c>
    </row>
    <row r="214" spans="1:43" s="16" customFormat="1" ht="27.75">
      <c r="A214" s="43">
        <v>213</v>
      </c>
      <c r="B214" s="37" t="s">
        <v>1627</v>
      </c>
      <c r="C214" s="37" t="s">
        <v>1268</v>
      </c>
      <c r="D214" s="38" t="s">
        <v>1628</v>
      </c>
      <c r="E214" s="38">
        <v>16</v>
      </c>
      <c r="F214" s="48">
        <v>11.97</v>
      </c>
      <c r="G214" s="46">
        <v>30</v>
      </c>
      <c r="H214" s="46" t="s">
        <v>3372</v>
      </c>
      <c r="I214" s="48">
        <v>11.9</v>
      </c>
      <c r="J214" s="46">
        <v>30</v>
      </c>
      <c r="K214" s="46" t="s">
        <v>3372</v>
      </c>
      <c r="L214" s="84">
        <f t="shared" si="67"/>
        <v>11.935</v>
      </c>
      <c r="M214" s="38">
        <f t="shared" si="68"/>
        <v>60</v>
      </c>
      <c r="N214" s="38">
        <f t="shared" si="69"/>
        <v>0</v>
      </c>
      <c r="O214" s="38">
        <f t="shared" si="70"/>
        <v>0</v>
      </c>
      <c r="P214" s="48">
        <v>11.83</v>
      </c>
      <c r="Q214" s="46">
        <v>30</v>
      </c>
      <c r="R214" s="46" t="s">
        <v>3372</v>
      </c>
      <c r="S214" s="48">
        <v>13.43</v>
      </c>
      <c r="T214" s="46">
        <v>30</v>
      </c>
      <c r="U214" s="46" t="s">
        <v>3372</v>
      </c>
      <c r="V214" s="48">
        <f t="shared" si="79"/>
        <v>12.629999999999999</v>
      </c>
      <c r="W214" s="46">
        <f t="shared" si="80"/>
        <v>60</v>
      </c>
      <c r="X214" s="46">
        <f t="shared" si="81"/>
        <v>0</v>
      </c>
      <c r="Y214" s="46">
        <f t="shared" si="82"/>
        <v>0</v>
      </c>
      <c r="Z214" s="46">
        <f t="shared" si="71"/>
        <v>0</v>
      </c>
      <c r="AA214" s="46">
        <f t="shared" si="72"/>
        <v>0</v>
      </c>
      <c r="AB214" s="46">
        <f t="shared" si="73"/>
        <v>0</v>
      </c>
      <c r="AC214" s="48">
        <f t="shared" si="77"/>
        <v>1</v>
      </c>
      <c r="AD214" s="48">
        <f t="shared" si="74"/>
        <v>12.282499999999999</v>
      </c>
      <c r="AE214" s="48">
        <f t="shared" si="75"/>
        <v>12.282499999999999</v>
      </c>
      <c r="AF214" s="46">
        <f t="shared" si="76"/>
        <v>120</v>
      </c>
      <c r="AG214" s="47"/>
      <c r="AH214" s="128" t="s">
        <v>3453</v>
      </c>
      <c r="AI214" s="128" t="s">
        <v>3451</v>
      </c>
      <c r="AJ214" s="128" t="s">
        <v>3456</v>
      </c>
      <c r="AK214" s="128" t="s">
        <v>3457</v>
      </c>
      <c r="AL214" s="128" t="s">
        <v>3455</v>
      </c>
      <c r="AM214" s="128" t="s">
        <v>3452</v>
      </c>
      <c r="AN214" s="128" t="s">
        <v>3454</v>
      </c>
      <c r="AO214" s="128" t="s">
        <v>3460</v>
      </c>
      <c r="AP214" s="128" t="s">
        <v>3458</v>
      </c>
      <c r="AQ214" s="128" t="s">
        <v>3459</v>
      </c>
    </row>
    <row r="215" spans="1:43" s="16" customFormat="1" ht="27.75">
      <c r="A215" s="43">
        <v>214</v>
      </c>
      <c r="B215" s="44" t="s">
        <v>1597</v>
      </c>
      <c r="C215" s="44" t="s">
        <v>1598</v>
      </c>
      <c r="D215" s="45" t="s">
        <v>1599</v>
      </c>
      <c r="E215" s="38">
        <v>15</v>
      </c>
      <c r="F215" s="48">
        <v>14.91</v>
      </c>
      <c r="G215" s="46">
        <v>30</v>
      </c>
      <c r="H215" s="46" t="s">
        <v>3372</v>
      </c>
      <c r="I215" s="48">
        <v>12.03</v>
      </c>
      <c r="J215" s="46">
        <v>30</v>
      </c>
      <c r="K215" s="46" t="s">
        <v>3372</v>
      </c>
      <c r="L215" s="84">
        <f t="shared" si="67"/>
        <v>13.469999999999999</v>
      </c>
      <c r="M215" s="38">
        <f t="shared" si="68"/>
        <v>60</v>
      </c>
      <c r="N215" s="38">
        <f t="shared" si="69"/>
        <v>0</v>
      </c>
      <c r="O215" s="38">
        <f t="shared" si="70"/>
        <v>0</v>
      </c>
      <c r="P215" s="48">
        <v>12.17</v>
      </c>
      <c r="Q215" s="46">
        <v>30</v>
      </c>
      <c r="R215" s="46" t="s">
        <v>3373</v>
      </c>
      <c r="S215" s="48">
        <v>14.29</v>
      </c>
      <c r="T215" s="46">
        <v>30</v>
      </c>
      <c r="U215" s="46" t="s">
        <v>3372</v>
      </c>
      <c r="V215" s="48">
        <f t="shared" si="79"/>
        <v>13.23</v>
      </c>
      <c r="W215" s="46">
        <f t="shared" si="80"/>
        <v>60</v>
      </c>
      <c r="X215" s="46">
        <f t="shared" si="81"/>
        <v>1</v>
      </c>
      <c r="Y215" s="46">
        <f t="shared" si="82"/>
        <v>0</v>
      </c>
      <c r="Z215" s="46">
        <f t="shared" si="71"/>
        <v>1</v>
      </c>
      <c r="AA215" s="46">
        <f t="shared" si="72"/>
        <v>0</v>
      </c>
      <c r="AB215" s="46">
        <f t="shared" si="73"/>
        <v>1</v>
      </c>
      <c r="AC215" s="48">
        <f>IF(AB215=0,0.93,IF(AB215=1,0.92,IF(AB215=2,0.91,IF(AB215=3,0.9,IF(AB215=4,0.89,IF(AB215=5,0.88,IF(AB215=6,0.87)))))))</f>
        <v>0.92</v>
      </c>
      <c r="AD215" s="48">
        <f t="shared" si="74"/>
        <v>13.35</v>
      </c>
      <c r="AE215" s="48">
        <f t="shared" si="75"/>
        <v>12.282</v>
      </c>
      <c r="AF215" s="46">
        <f t="shared" si="76"/>
        <v>120</v>
      </c>
      <c r="AG215" s="47"/>
      <c r="AH215" s="128" t="s">
        <v>3454</v>
      </c>
      <c r="AI215" s="128" t="s">
        <v>3459</v>
      </c>
      <c r="AJ215" s="128" t="s">
        <v>3451</v>
      </c>
      <c r="AK215" s="128" t="s">
        <v>3458</v>
      </c>
      <c r="AL215" s="128" t="s">
        <v>3456</v>
      </c>
      <c r="AM215" s="128" t="s">
        <v>3452</v>
      </c>
      <c r="AN215" s="128" t="s">
        <v>3460</v>
      </c>
      <c r="AO215" s="128" t="s">
        <v>3455</v>
      </c>
      <c r="AP215" s="128" t="s">
        <v>3457</v>
      </c>
      <c r="AQ215" s="128" t="s">
        <v>3453</v>
      </c>
    </row>
    <row r="216" spans="1:43" s="16" customFormat="1" ht="27.75">
      <c r="A216" s="43">
        <v>215</v>
      </c>
      <c r="B216" s="37" t="s">
        <v>1566</v>
      </c>
      <c r="C216" s="37" t="s">
        <v>785</v>
      </c>
      <c r="D216" s="38" t="s">
        <v>1567</v>
      </c>
      <c r="E216" s="38">
        <v>15</v>
      </c>
      <c r="F216" s="48">
        <v>13.38</v>
      </c>
      <c r="G216" s="46">
        <v>30</v>
      </c>
      <c r="H216" s="46" t="s">
        <v>3372</v>
      </c>
      <c r="I216" s="48">
        <v>11.06</v>
      </c>
      <c r="J216" s="46">
        <v>30</v>
      </c>
      <c r="K216" s="46" t="s">
        <v>3372</v>
      </c>
      <c r="L216" s="84">
        <f t="shared" si="67"/>
        <v>12.22</v>
      </c>
      <c r="M216" s="38">
        <f t="shared" si="68"/>
        <v>60</v>
      </c>
      <c r="N216" s="38">
        <f t="shared" si="69"/>
        <v>0</v>
      </c>
      <c r="O216" s="38">
        <f t="shared" si="70"/>
        <v>0</v>
      </c>
      <c r="P216" s="48">
        <v>11.71</v>
      </c>
      <c r="Q216" s="46">
        <v>30</v>
      </c>
      <c r="R216" s="46" t="s">
        <v>3372</v>
      </c>
      <c r="S216" s="48">
        <v>12.96</v>
      </c>
      <c r="T216" s="46">
        <v>30</v>
      </c>
      <c r="U216" s="46" t="s">
        <v>3372</v>
      </c>
      <c r="V216" s="48">
        <f t="shared" si="79"/>
        <v>12.335000000000001</v>
      </c>
      <c r="W216" s="46">
        <f t="shared" si="80"/>
        <v>60</v>
      </c>
      <c r="X216" s="46">
        <f t="shared" si="81"/>
        <v>0</v>
      </c>
      <c r="Y216" s="46">
        <f t="shared" si="82"/>
        <v>0</v>
      </c>
      <c r="Z216" s="46">
        <f t="shared" si="71"/>
        <v>0</v>
      </c>
      <c r="AA216" s="46">
        <f t="shared" si="72"/>
        <v>0</v>
      </c>
      <c r="AB216" s="46">
        <f t="shared" si="73"/>
        <v>0</v>
      </c>
      <c r="AC216" s="48">
        <f t="shared" ref="AC216:AC231" si="83">IF(AB216=0,1,IF(AB216=1,0.99,IF(AB216=2,0.98,IF(AB216=3,0.97,IF(AB216=4,0.96,IF(AB216=5,0.95,IF(AB216=6,0.94)))))))</f>
        <v>1</v>
      </c>
      <c r="AD216" s="48">
        <f t="shared" si="74"/>
        <v>12.2775</v>
      </c>
      <c r="AE216" s="48">
        <f t="shared" si="75"/>
        <v>12.2775</v>
      </c>
      <c r="AF216" s="46">
        <f t="shared" si="76"/>
        <v>120</v>
      </c>
      <c r="AG216" s="47"/>
      <c r="AH216" s="128" t="s">
        <v>3453</v>
      </c>
      <c r="AI216" s="128" t="s">
        <v>3455</v>
      </c>
      <c r="AJ216" s="128" t="s">
        <v>3451</v>
      </c>
      <c r="AK216" s="128" t="s">
        <v>3452</v>
      </c>
      <c r="AL216" s="128" t="s">
        <v>3456</v>
      </c>
      <c r="AM216" s="128" t="s">
        <v>3454</v>
      </c>
      <c r="AN216" s="128" t="s">
        <v>3457</v>
      </c>
      <c r="AO216" s="128" t="s">
        <v>3460</v>
      </c>
      <c r="AP216" s="128" t="s">
        <v>3458</v>
      </c>
      <c r="AQ216" s="128" t="s">
        <v>3459</v>
      </c>
    </row>
    <row r="217" spans="1:43" s="16" customFormat="1" ht="27.75">
      <c r="A217" s="43">
        <v>216</v>
      </c>
      <c r="B217" s="37" t="s">
        <v>2513</v>
      </c>
      <c r="C217" s="37" t="s">
        <v>1136</v>
      </c>
      <c r="D217" s="38" t="s">
        <v>2514</v>
      </c>
      <c r="E217" s="38">
        <v>25</v>
      </c>
      <c r="F217" s="48">
        <v>12.66</v>
      </c>
      <c r="G217" s="46">
        <v>30</v>
      </c>
      <c r="H217" s="46" t="s">
        <v>3372</v>
      </c>
      <c r="I217" s="48">
        <v>10.24</v>
      </c>
      <c r="J217" s="46">
        <v>30</v>
      </c>
      <c r="K217" s="46" t="s">
        <v>3372</v>
      </c>
      <c r="L217" s="84">
        <f t="shared" si="67"/>
        <v>11.45</v>
      </c>
      <c r="M217" s="38">
        <f t="shared" si="68"/>
        <v>60</v>
      </c>
      <c r="N217" s="38">
        <f t="shared" si="69"/>
        <v>0</v>
      </c>
      <c r="O217" s="38">
        <f t="shared" si="70"/>
        <v>0</v>
      </c>
      <c r="P217" s="48">
        <v>12.19</v>
      </c>
      <c r="Q217" s="46">
        <v>30</v>
      </c>
      <c r="R217" s="46" t="s">
        <v>3372</v>
      </c>
      <c r="S217" s="48">
        <v>14</v>
      </c>
      <c r="T217" s="46">
        <v>30</v>
      </c>
      <c r="U217" s="46" t="s">
        <v>3372</v>
      </c>
      <c r="V217" s="48">
        <f t="shared" si="79"/>
        <v>13.094999999999999</v>
      </c>
      <c r="W217" s="46">
        <f t="shared" si="80"/>
        <v>60</v>
      </c>
      <c r="X217" s="46">
        <f t="shared" si="81"/>
        <v>0</v>
      </c>
      <c r="Y217" s="46">
        <f t="shared" si="82"/>
        <v>0</v>
      </c>
      <c r="Z217" s="46">
        <f t="shared" si="71"/>
        <v>0</v>
      </c>
      <c r="AA217" s="46">
        <f t="shared" si="72"/>
        <v>0</v>
      </c>
      <c r="AB217" s="46">
        <f t="shared" si="73"/>
        <v>0</v>
      </c>
      <c r="AC217" s="48">
        <f t="shared" si="83"/>
        <v>1</v>
      </c>
      <c r="AD217" s="48">
        <f t="shared" si="74"/>
        <v>12.272499999999999</v>
      </c>
      <c r="AE217" s="48">
        <f t="shared" si="75"/>
        <v>12.272499999999999</v>
      </c>
      <c r="AF217" s="46">
        <f t="shared" si="76"/>
        <v>120</v>
      </c>
      <c r="AG217" s="47"/>
      <c r="AH217" s="128" t="s">
        <v>3451</v>
      </c>
      <c r="AI217" s="128" t="s">
        <v>3452</v>
      </c>
      <c r="AJ217" s="128" t="s">
        <v>3456</v>
      </c>
      <c r="AK217" s="128" t="s">
        <v>3453</v>
      </c>
      <c r="AL217" s="128" t="s">
        <v>3454</v>
      </c>
      <c r="AM217" s="128" t="s">
        <v>3455</v>
      </c>
      <c r="AN217" s="128" t="s">
        <v>3457</v>
      </c>
      <c r="AO217" s="128" t="s">
        <v>3460</v>
      </c>
      <c r="AP217" s="128" t="s">
        <v>3458</v>
      </c>
      <c r="AQ217" s="128" t="s">
        <v>3459</v>
      </c>
    </row>
    <row r="218" spans="1:43" s="16" customFormat="1" ht="27.75">
      <c r="A218" s="43">
        <v>217</v>
      </c>
      <c r="B218" s="44" t="s">
        <v>470</v>
      </c>
      <c r="C218" s="44" t="s">
        <v>471</v>
      </c>
      <c r="D218" s="45" t="s">
        <v>472</v>
      </c>
      <c r="E218" s="38">
        <v>4</v>
      </c>
      <c r="F218" s="48">
        <v>13.33</v>
      </c>
      <c r="G218" s="46">
        <v>30</v>
      </c>
      <c r="H218" s="46" t="s">
        <v>3372</v>
      </c>
      <c r="I218" s="48">
        <v>8.67</v>
      </c>
      <c r="J218" s="46">
        <v>23</v>
      </c>
      <c r="K218" s="46" t="s">
        <v>3372</v>
      </c>
      <c r="L218" s="84">
        <f t="shared" si="67"/>
        <v>11</v>
      </c>
      <c r="M218" s="38">
        <f t="shared" si="68"/>
        <v>60</v>
      </c>
      <c r="N218" s="38">
        <f t="shared" si="69"/>
        <v>0</v>
      </c>
      <c r="O218" s="38">
        <f t="shared" si="70"/>
        <v>1</v>
      </c>
      <c r="P218" s="48">
        <v>13.45</v>
      </c>
      <c r="Q218" s="46">
        <v>30</v>
      </c>
      <c r="R218" s="46" t="s">
        <v>3372</v>
      </c>
      <c r="S218" s="48">
        <v>14.08</v>
      </c>
      <c r="T218" s="46">
        <v>30</v>
      </c>
      <c r="U218" s="46" t="s">
        <v>3372</v>
      </c>
      <c r="V218" s="48">
        <f t="shared" si="79"/>
        <v>13.765000000000001</v>
      </c>
      <c r="W218" s="46">
        <f t="shared" si="80"/>
        <v>60</v>
      </c>
      <c r="X218" s="46">
        <f t="shared" si="81"/>
        <v>0</v>
      </c>
      <c r="Y218" s="46">
        <f t="shared" si="82"/>
        <v>0</v>
      </c>
      <c r="Z218" s="46">
        <f t="shared" si="71"/>
        <v>0</v>
      </c>
      <c r="AA218" s="46">
        <f t="shared" si="72"/>
        <v>1</v>
      </c>
      <c r="AB218" s="46">
        <f t="shared" si="73"/>
        <v>1</v>
      </c>
      <c r="AC218" s="48">
        <f t="shared" si="83"/>
        <v>0.99</v>
      </c>
      <c r="AD218" s="48">
        <f t="shared" si="74"/>
        <v>12.3825</v>
      </c>
      <c r="AE218" s="48">
        <f t="shared" si="75"/>
        <v>12.258675</v>
      </c>
      <c r="AF218" s="46">
        <f t="shared" si="76"/>
        <v>120</v>
      </c>
      <c r="AG218" s="47"/>
      <c r="AH218" s="128" t="s">
        <v>3453</v>
      </c>
      <c r="AI218" s="128" t="s">
        <v>3451</v>
      </c>
      <c r="AJ218" s="128" t="s">
        <v>3452</v>
      </c>
      <c r="AK218" s="128" t="s">
        <v>3456</v>
      </c>
      <c r="AL218" s="128" t="s">
        <v>3454</v>
      </c>
      <c r="AM218" s="128" t="s">
        <v>3457</v>
      </c>
      <c r="AN218" s="128" t="s">
        <v>3455</v>
      </c>
      <c r="AO218" s="128" t="s">
        <v>3460</v>
      </c>
      <c r="AP218" s="128" t="s">
        <v>3459</v>
      </c>
      <c r="AQ218" s="128" t="s">
        <v>3458</v>
      </c>
    </row>
    <row r="219" spans="1:43" s="16" customFormat="1" ht="27.75">
      <c r="A219" s="43">
        <v>218</v>
      </c>
      <c r="B219" s="72" t="s">
        <v>2346</v>
      </c>
      <c r="C219" s="72" t="s">
        <v>2347</v>
      </c>
      <c r="D219" s="38" t="s">
        <v>2348</v>
      </c>
      <c r="E219" s="38">
        <v>23</v>
      </c>
      <c r="F219" s="48">
        <v>12.58</v>
      </c>
      <c r="G219" s="46">
        <v>30</v>
      </c>
      <c r="H219" s="46" t="s">
        <v>3373</v>
      </c>
      <c r="I219" s="48">
        <v>11.9</v>
      </c>
      <c r="J219" s="46">
        <v>30</v>
      </c>
      <c r="K219" s="46" t="s">
        <v>3372</v>
      </c>
      <c r="L219" s="84">
        <f t="shared" si="67"/>
        <v>12.24</v>
      </c>
      <c r="M219" s="38">
        <f t="shared" si="68"/>
        <v>60</v>
      </c>
      <c r="N219" s="38">
        <f t="shared" si="69"/>
        <v>1</v>
      </c>
      <c r="O219" s="38">
        <f t="shared" si="70"/>
        <v>0</v>
      </c>
      <c r="P219" s="48">
        <v>13.67</v>
      </c>
      <c r="Q219" s="46">
        <v>30</v>
      </c>
      <c r="R219" s="46" t="s">
        <v>3372</v>
      </c>
      <c r="S219" s="48">
        <v>11.35</v>
      </c>
      <c r="T219" s="46">
        <v>30</v>
      </c>
      <c r="U219" s="46" t="s">
        <v>3372</v>
      </c>
      <c r="V219" s="48">
        <f t="shared" si="79"/>
        <v>12.51</v>
      </c>
      <c r="W219" s="46">
        <f t="shared" si="80"/>
        <v>60</v>
      </c>
      <c r="X219" s="46">
        <f t="shared" si="81"/>
        <v>0</v>
      </c>
      <c r="Y219" s="46">
        <f t="shared" si="82"/>
        <v>0</v>
      </c>
      <c r="Z219" s="46">
        <f t="shared" si="71"/>
        <v>1</v>
      </c>
      <c r="AA219" s="46">
        <f t="shared" si="72"/>
        <v>0</v>
      </c>
      <c r="AB219" s="46">
        <f t="shared" si="73"/>
        <v>1</v>
      </c>
      <c r="AC219" s="48">
        <f t="shared" si="83"/>
        <v>0.99</v>
      </c>
      <c r="AD219" s="48">
        <f t="shared" si="74"/>
        <v>12.375</v>
      </c>
      <c r="AE219" s="48">
        <f t="shared" si="75"/>
        <v>12.251250000000001</v>
      </c>
      <c r="AF219" s="46">
        <f t="shared" si="76"/>
        <v>120</v>
      </c>
      <c r="AG219" s="47"/>
      <c r="AH219" s="128" t="s">
        <v>3453</v>
      </c>
      <c r="AI219" s="128" t="s">
        <v>3451</v>
      </c>
      <c r="AJ219" s="128" t="s">
        <v>3454</v>
      </c>
      <c r="AK219" s="128" t="s">
        <v>3457</v>
      </c>
      <c r="AL219" s="128" t="s">
        <v>3452</v>
      </c>
      <c r="AM219" s="128" t="s">
        <v>3456</v>
      </c>
      <c r="AN219" s="128" t="s">
        <v>3455</v>
      </c>
      <c r="AO219" s="128" t="s">
        <v>3459</v>
      </c>
      <c r="AP219" s="128" t="s">
        <v>3460</v>
      </c>
      <c r="AQ219" s="128" t="s">
        <v>3458</v>
      </c>
    </row>
    <row r="220" spans="1:43" s="16" customFormat="1" ht="27.75">
      <c r="A220" s="43">
        <v>219</v>
      </c>
      <c r="B220" s="37" t="s">
        <v>2706</v>
      </c>
      <c r="C220" s="37" t="s">
        <v>2283</v>
      </c>
      <c r="D220" s="38" t="s">
        <v>2707</v>
      </c>
      <c r="E220" s="38">
        <v>27</v>
      </c>
      <c r="F220" s="48">
        <v>12.14</v>
      </c>
      <c r="G220" s="46">
        <v>30</v>
      </c>
      <c r="H220" s="46" t="s">
        <v>3372</v>
      </c>
      <c r="I220" s="48">
        <v>10.91</v>
      </c>
      <c r="J220" s="46">
        <v>30</v>
      </c>
      <c r="K220" s="46" t="s">
        <v>3372</v>
      </c>
      <c r="L220" s="84">
        <f t="shared" si="67"/>
        <v>11.525</v>
      </c>
      <c r="M220" s="38">
        <f t="shared" si="68"/>
        <v>60</v>
      </c>
      <c r="N220" s="38">
        <f t="shared" si="69"/>
        <v>0</v>
      </c>
      <c r="O220" s="38">
        <f t="shared" si="70"/>
        <v>0</v>
      </c>
      <c r="P220" s="48">
        <v>12.23</v>
      </c>
      <c r="Q220" s="46">
        <v>30</v>
      </c>
      <c r="R220" s="46" t="s">
        <v>3372</v>
      </c>
      <c r="S220" s="48">
        <v>13.72</v>
      </c>
      <c r="T220" s="46">
        <v>30</v>
      </c>
      <c r="U220" s="46" t="s">
        <v>3372</v>
      </c>
      <c r="V220" s="48">
        <f t="shared" si="79"/>
        <v>12.975000000000001</v>
      </c>
      <c r="W220" s="46">
        <f t="shared" si="80"/>
        <v>60</v>
      </c>
      <c r="X220" s="46">
        <f t="shared" si="81"/>
        <v>0</v>
      </c>
      <c r="Y220" s="46">
        <f t="shared" si="82"/>
        <v>0</v>
      </c>
      <c r="Z220" s="46">
        <f t="shared" si="71"/>
        <v>0</v>
      </c>
      <c r="AA220" s="46">
        <f t="shared" si="72"/>
        <v>0</v>
      </c>
      <c r="AB220" s="46">
        <f t="shared" si="73"/>
        <v>0</v>
      </c>
      <c r="AC220" s="48">
        <f t="shared" si="83"/>
        <v>1</v>
      </c>
      <c r="AD220" s="48">
        <f t="shared" si="74"/>
        <v>12.25</v>
      </c>
      <c r="AE220" s="48">
        <f t="shared" si="75"/>
        <v>12.25</v>
      </c>
      <c r="AF220" s="46">
        <f t="shared" si="76"/>
        <v>120</v>
      </c>
      <c r="AG220" s="47"/>
      <c r="AH220" s="128" t="s">
        <v>3457</v>
      </c>
      <c r="AI220" s="128" t="s">
        <v>3453</v>
      </c>
      <c r="AJ220" s="128" t="s">
        <v>3456</v>
      </c>
      <c r="AK220" s="128" t="s">
        <v>3451</v>
      </c>
      <c r="AL220" s="128" t="s">
        <v>3452</v>
      </c>
      <c r="AM220" s="128" t="s">
        <v>3454</v>
      </c>
      <c r="AN220" s="128" t="s">
        <v>3459</v>
      </c>
      <c r="AO220" s="128" t="s">
        <v>3455</v>
      </c>
      <c r="AP220" s="128" t="s">
        <v>3458</v>
      </c>
      <c r="AQ220" s="128" t="s">
        <v>3460</v>
      </c>
    </row>
    <row r="221" spans="1:43" s="16" customFormat="1" ht="27.75">
      <c r="A221" s="43">
        <v>220</v>
      </c>
      <c r="B221" s="37" t="s">
        <v>464</v>
      </c>
      <c r="C221" s="37" t="s">
        <v>465</v>
      </c>
      <c r="D221" s="38" t="s">
        <v>466</v>
      </c>
      <c r="E221" s="38">
        <v>4</v>
      </c>
      <c r="F221" s="48">
        <v>12.04</v>
      </c>
      <c r="G221" s="46">
        <v>30</v>
      </c>
      <c r="H221" s="46" t="s">
        <v>3372</v>
      </c>
      <c r="I221" s="48">
        <v>10</v>
      </c>
      <c r="J221" s="46">
        <v>30</v>
      </c>
      <c r="K221" s="46" t="s">
        <v>3372</v>
      </c>
      <c r="L221" s="84">
        <f t="shared" si="67"/>
        <v>11.02</v>
      </c>
      <c r="M221" s="38">
        <f t="shared" si="68"/>
        <v>60</v>
      </c>
      <c r="N221" s="38">
        <f t="shared" si="69"/>
        <v>0</v>
      </c>
      <c r="O221" s="38">
        <f t="shared" si="70"/>
        <v>0</v>
      </c>
      <c r="P221" s="48">
        <v>11.62</v>
      </c>
      <c r="Q221" s="46">
        <v>30</v>
      </c>
      <c r="R221" s="46" t="s">
        <v>3372</v>
      </c>
      <c r="S221" s="48">
        <v>15.28</v>
      </c>
      <c r="T221" s="46">
        <v>30</v>
      </c>
      <c r="U221" s="46" t="s">
        <v>3372</v>
      </c>
      <c r="V221" s="48">
        <f t="shared" si="79"/>
        <v>13.45</v>
      </c>
      <c r="W221" s="46">
        <f t="shared" si="80"/>
        <v>60</v>
      </c>
      <c r="X221" s="46">
        <f t="shared" si="81"/>
        <v>0</v>
      </c>
      <c r="Y221" s="46">
        <f t="shared" si="82"/>
        <v>0</v>
      </c>
      <c r="Z221" s="46">
        <f t="shared" si="71"/>
        <v>0</v>
      </c>
      <c r="AA221" s="46">
        <f t="shared" si="72"/>
        <v>0</v>
      </c>
      <c r="AB221" s="46">
        <f t="shared" si="73"/>
        <v>0</v>
      </c>
      <c r="AC221" s="48">
        <f t="shared" si="83"/>
        <v>1</v>
      </c>
      <c r="AD221" s="48">
        <f t="shared" si="74"/>
        <v>12.234999999999999</v>
      </c>
      <c r="AE221" s="48">
        <f t="shared" si="75"/>
        <v>12.234999999999999</v>
      </c>
      <c r="AF221" s="46">
        <f t="shared" si="76"/>
        <v>120</v>
      </c>
      <c r="AG221" s="47"/>
      <c r="AH221" s="128" t="s">
        <v>3451</v>
      </c>
      <c r="AI221" s="128" t="s">
        <v>3453</v>
      </c>
      <c r="AJ221" s="128" t="s">
        <v>3452</v>
      </c>
      <c r="AK221" s="128" t="s">
        <v>3454</v>
      </c>
      <c r="AL221" s="128" t="s">
        <v>3455</v>
      </c>
      <c r="AM221" s="128" t="s">
        <v>3456</v>
      </c>
      <c r="AN221" s="128" t="s">
        <v>3457</v>
      </c>
      <c r="AO221" s="128" t="s">
        <v>3460</v>
      </c>
      <c r="AP221" s="128" t="s">
        <v>3459</v>
      </c>
      <c r="AQ221" s="128" t="s">
        <v>3458</v>
      </c>
    </row>
    <row r="222" spans="1:43" s="16" customFormat="1" ht="27.75">
      <c r="A222" s="43">
        <v>221</v>
      </c>
      <c r="B222" s="37" t="s">
        <v>1852</v>
      </c>
      <c r="C222" s="37" t="s">
        <v>565</v>
      </c>
      <c r="D222" s="38" t="s">
        <v>1853</v>
      </c>
      <c r="E222" s="38">
        <v>18</v>
      </c>
      <c r="F222" s="48">
        <v>11.9</v>
      </c>
      <c r="G222" s="46">
        <v>30</v>
      </c>
      <c r="H222" s="46" t="s">
        <v>3372</v>
      </c>
      <c r="I222" s="48">
        <v>11.74</v>
      </c>
      <c r="J222" s="46">
        <v>30</v>
      </c>
      <c r="K222" s="46" t="s">
        <v>3372</v>
      </c>
      <c r="L222" s="84">
        <f t="shared" si="67"/>
        <v>11.82</v>
      </c>
      <c r="M222" s="38">
        <f t="shared" si="68"/>
        <v>60</v>
      </c>
      <c r="N222" s="38">
        <f t="shared" si="69"/>
        <v>0</v>
      </c>
      <c r="O222" s="38">
        <f t="shared" si="70"/>
        <v>0</v>
      </c>
      <c r="P222" s="48">
        <v>10.96</v>
      </c>
      <c r="Q222" s="46">
        <v>30</v>
      </c>
      <c r="R222" s="46" t="s">
        <v>3372</v>
      </c>
      <c r="S222" s="48">
        <v>14.34</v>
      </c>
      <c r="T222" s="46">
        <v>30</v>
      </c>
      <c r="U222" s="46" t="s">
        <v>3372</v>
      </c>
      <c r="V222" s="48">
        <f t="shared" si="79"/>
        <v>12.65</v>
      </c>
      <c r="W222" s="46">
        <f t="shared" si="80"/>
        <v>60</v>
      </c>
      <c r="X222" s="46">
        <f t="shared" si="81"/>
        <v>0</v>
      </c>
      <c r="Y222" s="46">
        <f t="shared" si="82"/>
        <v>0</v>
      </c>
      <c r="Z222" s="46">
        <f t="shared" si="71"/>
        <v>0</v>
      </c>
      <c r="AA222" s="46">
        <f t="shared" si="72"/>
        <v>0</v>
      </c>
      <c r="AB222" s="46">
        <f t="shared" si="73"/>
        <v>0</v>
      </c>
      <c r="AC222" s="48">
        <f t="shared" si="83"/>
        <v>1</v>
      </c>
      <c r="AD222" s="48">
        <f t="shared" si="74"/>
        <v>12.234999999999999</v>
      </c>
      <c r="AE222" s="48">
        <f t="shared" si="75"/>
        <v>12.234999999999999</v>
      </c>
      <c r="AF222" s="46">
        <f t="shared" si="76"/>
        <v>120</v>
      </c>
      <c r="AG222" s="47"/>
      <c r="AH222" s="128" t="s">
        <v>3453</v>
      </c>
      <c r="AI222" s="128" t="s">
        <v>3451</v>
      </c>
      <c r="AJ222" s="128" t="s">
        <v>3452</v>
      </c>
      <c r="AK222" s="128" t="s">
        <v>3455</v>
      </c>
      <c r="AL222" s="128" t="s">
        <v>3457</v>
      </c>
      <c r="AM222" s="128" t="s">
        <v>3454</v>
      </c>
      <c r="AN222" s="128" t="s">
        <v>3456</v>
      </c>
      <c r="AO222" s="128" t="s">
        <v>3459</v>
      </c>
      <c r="AP222" s="128" t="s">
        <v>3460</v>
      </c>
      <c r="AQ222" s="128" t="s">
        <v>3458</v>
      </c>
    </row>
    <row r="223" spans="1:43" s="16" customFormat="1" ht="27.75">
      <c r="A223" s="43">
        <v>222</v>
      </c>
      <c r="B223" s="72" t="s">
        <v>2357</v>
      </c>
      <c r="C223" s="72" t="s">
        <v>2358</v>
      </c>
      <c r="D223" s="38" t="s">
        <v>2359</v>
      </c>
      <c r="E223" s="38">
        <v>23</v>
      </c>
      <c r="F223" s="48">
        <v>12.31</v>
      </c>
      <c r="G223" s="46">
        <v>30</v>
      </c>
      <c r="H223" s="46" t="s">
        <v>3372</v>
      </c>
      <c r="I223" s="48">
        <v>10.14</v>
      </c>
      <c r="J223" s="46">
        <v>30</v>
      </c>
      <c r="K223" s="46" t="s">
        <v>3372</v>
      </c>
      <c r="L223" s="84">
        <f t="shared" si="67"/>
        <v>11.225000000000001</v>
      </c>
      <c r="M223" s="38">
        <f t="shared" si="68"/>
        <v>60</v>
      </c>
      <c r="N223" s="38">
        <f t="shared" si="69"/>
        <v>0</v>
      </c>
      <c r="O223" s="38">
        <f t="shared" si="70"/>
        <v>0</v>
      </c>
      <c r="P223" s="48">
        <v>13.13</v>
      </c>
      <c r="Q223" s="46">
        <v>30</v>
      </c>
      <c r="R223" s="46" t="s">
        <v>3372</v>
      </c>
      <c r="S223" s="48">
        <v>13.31</v>
      </c>
      <c r="T223" s="46">
        <v>30</v>
      </c>
      <c r="U223" s="46" t="s">
        <v>3372</v>
      </c>
      <c r="V223" s="48">
        <f t="shared" si="79"/>
        <v>13.22</v>
      </c>
      <c r="W223" s="46">
        <f t="shared" si="80"/>
        <v>60</v>
      </c>
      <c r="X223" s="46">
        <f t="shared" si="81"/>
        <v>0</v>
      </c>
      <c r="Y223" s="46">
        <f t="shared" si="82"/>
        <v>0</v>
      </c>
      <c r="Z223" s="46">
        <f t="shared" si="71"/>
        <v>0</v>
      </c>
      <c r="AA223" s="46">
        <f t="shared" si="72"/>
        <v>0</v>
      </c>
      <c r="AB223" s="46">
        <f t="shared" si="73"/>
        <v>0</v>
      </c>
      <c r="AC223" s="48">
        <f t="shared" si="83"/>
        <v>1</v>
      </c>
      <c r="AD223" s="48">
        <f t="shared" si="74"/>
        <v>12.2225</v>
      </c>
      <c r="AE223" s="48">
        <f t="shared" si="75"/>
        <v>12.2225</v>
      </c>
      <c r="AF223" s="46">
        <f t="shared" si="76"/>
        <v>120</v>
      </c>
      <c r="AG223" s="47"/>
      <c r="AH223" s="128" t="s">
        <v>3453</v>
      </c>
      <c r="AI223" s="128" t="s">
        <v>3451</v>
      </c>
      <c r="AJ223" s="128" t="s">
        <v>3456</v>
      </c>
      <c r="AK223" s="128" t="s">
        <v>3452</v>
      </c>
      <c r="AL223" s="128" t="s">
        <v>3454</v>
      </c>
      <c r="AM223" s="128" t="s">
        <v>3459</v>
      </c>
      <c r="AN223" s="128" t="s">
        <v>3455</v>
      </c>
      <c r="AO223" s="128" t="s">
        <v>3458</v>
      </c>
      <c r="AP223" s="128" t="s">
        <v>3457</v>
      </c>
      <c r="AQ223" s="128" t="s">
        <v>3460</v>
      </c>
    </row>
    <row r="224" spans="1:43" s="16" customFormat="1" ht="27.75">
      <c r="A224" s="43">
        <v>223</v>
      </c>
      <c r="B224" s="37" t="s">
        <v>461</v>
      </c>
      <c r="C224" s="37" t="s">
        <v>462</v>
      </c>
      <c r="D224" s="38" t="s">
        <v>463</v>
      </c>
      <c r="E224" s="38">
        <v>4</v>
      </c>
      <c r="F224" s="48">
        <v>13.03</v>
      </c>
      <c r="G224" s="46">
        <v>30</v>
      </c>
      <c r="H224" s="46" t="s">
        <v>3372</v>
      </c>
      <c r="I224" s="48">
        <v>10.78</v>
      </c>
      <c r="J224" s="46">
        <v>30</v>
      </c>
      <c r="K224" s="46" t="s">
        <v>3372</v>
      </c>
      <c r="L224" s="84">
        <f t="shared" si="67"/>
        <v>11.904999999999999</v>
      </c>
      <c r="M224" s="38">
        <f t="shared" si="68"/>
        <v>60</v>
      </c>
      <c r="N224" s="38">
        <f t="shared" si="69"/>
        <v>0</v>
      </c>
      <c r="O224" s="38">
        <f t="shared" si="70"/>
        <v>0</v>
      </c>
      <c r="P224" s="48">
        <v>12.14</v>
      </c>
      <c r="Q224" s="46">
        <v>30</v>
      </c>
      <c r="R224" s="46" t="s">
        <v>3372</v>
      </c>
      <c r="S224" s="48">
        <v>12.9</v>
      </c>
      <c r="T224" s="46">
        <v>30</v>
      </c>
      <c r="U224" s="46" t="s">
        <v>3372</v>
      </c>
      <c r="V224" s="48">
        <f t="shared" si="79"/>
        <v>12.52</v>
      </c>
      <c r="W224" s="46">
        <f t="shared" si="80"/>
        <v>60</v>
      </c>
      <c r="X224" s="46">
        <f t="shared" si="81"/>
        <v>0</v>
      </c>
      <c r="Y224" s="46">
        <f t="shared" si="82"/>
        <v>0</v>
      </c>
      <c r="Z224" s="46">
        <f t="shared" si="71"/>
        <v>0</v>
      </c>
      <c r="AA224" s="46">
        <f t="shared" si="72"/>
        <v>0</v>
      </c>
      <c r="AB224" s="46">
        <f t="shared" si="73"/>
        <v>0</v>
      </c>
      <c r="AC224" s="48">
        <f t="shared" si="83"/>
        <v>1</v>
      </c>
      <c r="AD224" s="48">
        <f t="shared" si="74"/>
        <v>12.212499999999999</v>
      </c>
      <c r="AE224" s="48">
        <f t="shared" si="75"/>
        <v>12.212499999999999</v>
      </c>
      <c r="AF224" s="46">
        <f t="shared" si="76"/>
        <v>120</v>
      </c>
      <c r="AG224" s="47"/>
      <c r="AH224" s="128" t="s">
        <v>3456</v>
      </c>
      <c r="AI224" s="128" t="s">
        <v>3457</v>
      </c>
      <c r="AJ224" s="128" t="s">
        <v>3455</v>
      </c>
      <c r="AK224" s="128" t="s">
        <v>3452</v>
      </c>
      <c r="AL224" s="128" t="s">
        <v>3463</v>
      </c>
      <c r="AM224" s="128" t="s">
        <v>3451</v>
      </c>
      <c r="AN224" s="128" t="s">
        <v>3460</v>
      </c>
      <c r="AO224" s="128" t="s">
        <v>3453</v>
      </c>
      <c r="AP224" s="128" t="s">
        <v>3459</v>
      </c>
      <c r="AQ224" s="128" t="s">
        <v>3458</v>
      </c>
    </row>
    <row r="225" spans="1:43" s="16" customFormat="1" ht="27.75">
      <c r="A225" s="43">
        <v>224</v>
      </c>
      <c r="B225" s="44" t="s">
        <v>2557</v>
      </c>
      <c r="C225" s="44" t="s">
        <v>551</v>
      </c>
      <c r="D225" s="45" t="s">
        <v>2558</v>
      </c>
      <c r="E225" s="38">
        <v>26</v>
      </c>
      <c r="F225" s="48">
        <v>11.18</v>
      </c>
      <c r="G225" s="46">
        <v>30</v>
      </c>
      <c r="H225" s="46" t="s">
        <v>3372</v>
      </c>
      <c r="I225" s="48">
        <v>10.8</v>
      </c>
      <c r="J225" s="46">
        <v>30</v>
      </c>
      <c r="K225" s="46" t="s">
        <v>3372</v>
      </c>
      <c r="L225" s="84">
        <f t="shared" si="67"/>
        <v>10.99</v>
      </c>
      <c r="M225" s="38">
        <f t="shared" si="68"/>
        <v>60</v>
      </c>
      <c r="N225" s="38">
        <f t="shared" si="69"/>
        <v>0</v>
      </c>
      <c r="O225" s="38">
        <f t="shared" si="70"/>
        <v>0</v>
      </c>
      <c r="P225" s="48">
        <v>12.26</v>
      </c>
      <c r="Q225" s="46">
        <v>30</v>
      </c>
      <c r="R225" s="46" t="s">
        <v>3372</v>
      </c>
      <c r="S225" s="48">
        <v>14.58</v>
      </c>
      <c r="T225" s="46">
        <v>30</v>
      </c>
      <c r="U225" s="46" t="s">
        <v>3372</v>
      </c>
      <c r="V225" s="48">
        <f t="shared" si="79"/>
        <v>13.42</v>
      </c>
      <c r="W225" s="46">
        <f t="shared" si="80"/>
        <v>60</v>
      </c>
      <c r="X225" s="46">
        <f t="shared" si="81"/>
        <v>0</v>
      </c>
      <c r="Y225" s="46">
        <f t="shared" si="82"/>
        <v>0</v>
      </c>
      <c r="Z225" s="46">
        <f t="shared" si="71"/>
        <v>0</v>
      </c>
      <c r="AA225" s="46">
        <f t="shared" si="72"/>
        <v>0</v>
      </c>
      <c r="AB225" s="46">
        <f t="shared" si="73"/>
        <v>0</v>
      </c>
      <c r="AC225" s="48">
        <f t="shared" si="83"/>
        <v>1</v>
      </c>
      <c r="AD225" s="48">
        <f t="shared" si="74"/>
        <v>12.205</v>
      </c>
      <c r="AE225" s="48">
        <f t="shared" si="75"/>
        <v>12.205</v>
      </c>
      <c r="AF225" s="46">
        <f t="shared" si="76"/>
        <v>120</v>
      </c>
      <c r="AG225" s="47"/>
      <c r="AH225" s="128" t="s">
        <v>3453</v>
      </c>
      <c r="AI225" s="128" t="s">
        <v>3454</v>
      </c>
      <c r="AJ225" s="128" t="s">
        <v>3452</v>
      </c>
      <c r="AK225" s="128" t="s">
        <v>3456</v>
      </c>
      <c r="AL225" s="128" t="s">
        <v>3455</v>
      </c>
      <c r="AM225" s="128" t="s">
        <v>3458</v>
      </c>
      <c r="AN225" s="128" t="s">
        <v>3457</v>
      </c>
      <c r="AO225" s="128" t="s">
        <v>3460</v>
      </c>
      <c r="AP225" s="128" t="s">
        <v>3459</v>
      </c>
      <c r="AQ225" s="128" t="s">
        <v>3451</v>
      </c>
    </row>
    <row r="226" spans="1:43" s="16" customFormat="1" ht="27.75">
      <c r="A226" s="43">
        <v>225</v>
      </c>
      <c r="B226" s="37" t="s">
        <v>2178</v>
      </c>
      <c r="C226" s="37" t="s">
        <v>1268</v>
      </c>
      <c r="D226" s="38" t="s">
        <v>2179</v>
      </c>
      <c r="E226" s="38">
        <v>21</v>
      </c>
      <c r="F226" s="48">
        <v>13.13</v>
      </c>
      <c r="G226" s="46">
        <v>30</v>
      </c>
      <c r="H226" s="46" t="s">
        <v>3372</v>
      </c>
      <c r="I226" s="48">
        <v>10.41</v>
      </c>
      <c r="J226" s="46">
        <v>30</v>
      </c>
      <c r="K226" s="46" t="s">
        <v>3372</v>
      </c>
      <c r="L226" s="84">
        <f t="shared" si="67"/>
        <v>11.77</v>
      </c>
      <c r="M226" s="38">
        <f t="shared" si="68"/>
        <v>60</v>
      </c>
      <c r="N226" s="38">
        <f t="shared" si="69"/>
        <v>0</v>
      </c>
      <c r="O226" s="38">
        <f t="shared" si="70"/>
        <v>0</v>
      </c>
      <c r="P226" s="48">
        <v>11.06</v>
      </c>
      <c r="Q226" s="46">
        <v>30</v>
      </c>
      <c r="R226" s="46" t="s">
        <v>3372</v>
      </c>
      <c r="S226" s="48">
        <v>14.06</v>
      </c>
      <c r="T226" s="46">
        <v>30</v>
      </c>
      <c r="U226" s="46" t="s">
        <v>3372</v>
      </c>
      <c r="V226" s="48">
        <f t="shared" si="79"/>
        <v>12.56</v>
      </c>
      <c r="W226" s="46">
        <f t="shared" si="80"/>
        <v>60</v>
      </c>
      <c r="X226" s="46">
        <f t="shared" si="81"/>
        <v>0</v>
      </c>
      <c r="Y226" s="46">
        <f t="shared" si="82"/>
        <v>0</v>
      </c>
      <c r="Z226" s="46">
        <f t="shared" si="71"/>
        <v>0</v>
      </c>
      <c r="AA226" s="46">
        <f t="shared" si="72"/>
        <v>0</v>
      </c>
      <c r="AB226" s="46">
        <f t="shared" si="73"/>
        <v>0</v>
      </c>
      <c r="AC226" s="48">
        <f t="shared" si="83"/>
        <v>1</v>
      </c>
      <c r="AD226" s="48">
        <f t="shared" si="74"/>
        <v>12.164999999999999</v>
      </c>
      <c r="AE226" s="48">
        <f t="shared" si="75"/>
        <v>12.164999999999999</v>
      </c>
      <c r="AF226" s="46">
        <f t="shared" si="76"/>
        <v>120</v>
      </c>
      <c r="AG226" s="47"/>
      <c r="AH226" s="128" t="s">
        <v>3451</v>
      </c>
      <c r="AI226" s="128" t="s">
        <v>3453</v>
      </c>
      <c r="AJ226" s="128" t="s">
        <v>3456</v>
      </c>
      <c r="AK226" s="128" t="s">
        <v>3455</v>
      </c>
      <c r="AL226" s="128" t="s">
        <v>3452</v>
      </c>
      <c r="AM226" s="128" t="s">
        <v>3454</v>
      </c>
      <c r="AN226" s="128" t="s">
        <v>3457</v>
      </c>
      <c r="AO226" s="128" t="s">
        <v>3460</v>
      </c>
      <c r="AP226" s="128" t="s">
        <v>3458</v>
      </c>
      <c r="AQ226" s="128" t="s">
        <v>3459</v>
      </c>
    </row>
    <row r="227" spans="1:43" s="16" customFormat="1" ht="27.75">
      <c r="A227" s="43">
        <v>226</v>
      </c>
      <c r="B227" s="37" t="s">
        <v>737</v>
      </c>
      <c r="C227" s="37" t="s">
        <v>59</v>
      </c>
      <c r="D227" s="38" t="s">
        <v>738</v>
      </c>
      <c r="E227" s="38">
        <v>7</v>
      </c>
      <c r="F227" s="48">
        <v>10.91</v>
      </c>
      <c r="G227" s="46">
        <v>30</v>
      </c>
      <c r="H227" s="46" t="s">
        <v>3372</v>
      </c>
      <c r="I227" s="48">
        <v>11.63</v>
      </c>
      <c r="J227" s="46">
        <v>30</v>
      </c>
      <c r="K227" s="46" t="s">
        <v>3372</v>
      </c>
      <c r="L227" s="84">
        <f t="shared" si="67"/>
        <v>11.27</v>
      </c>
      <c r="M227" s="38">
        <f t="shared" si="68"/>
        <v>60</v>
      </c>
      <c r="N227" s="38">
        <f t="shared" si="69"/>
        <v>0</v>
      </c>
      <c r="O227" s="38">
        <f t="shared" si="70"/>
        <v>0</v>
      </c>
      <c r="P227" s="48">
        <v>12.1</v>
      </c>
      <c r="Q227" s="46">
        <v>30</v>
      </c>
      <c r="R227" s="46" t="s">
        <v>3372</v>
      </c>
      <c r="S227" s="48">
        <v>14</v>
      </c>
      <c r="T227" s="46">
        <v>30</v>
      </c>
      <c r="U227" s="46" t="s">
        <v>3372</v>
      </c>
      <c r="V227" s="48">
        <f t="shared" si="79"/>
        <v>13.05</v>
      </c>
      <c r="W227" s="46">
        <f t="shared" si="80"/>
        <v>60</v>
      </c>
      <c r="X227" s="46">
        <f t="shared" si="81"/>
        <v>0</v>
      </c>
      <c r="Y227" s="46">
        <f t="shared" si="82"/>
        <v>0</v>
      </c>
      <c r="Z227" s="46">
        <f t="shared" si="71"/>
        <v>0</v>
      </c>
      <c r="AA227" s="46">
        <f t="shared" si="72"/>
        <v>0</v>
      </c>
      <c r="AB227" s="46">
        <f t="shared" si="73"/>
        <v>0</v>
      </c>
      <c r="AC227" s="48">
        <f t="shared" si="83"/>
        <v>1</v>
      </c>
      <c r="AD227" s="48">
        <f t="shared" si="74"/>
        <v>12.16</v>
      </c>
      <c r="AE227" s="48">
        <f t="shared" si="75"/>
        <v>12.16</v>
      </c>
      <c r="AF227" s="46">
        <f t="shared" si="76"/>
        <v>120</v>
      </c>
      <c r="AG227" s="47"/>
      <c r="AH227" s="128" t="s">
        <v>3453</v>
      </c>
      <c r="AI227" s="128" t="s">
        <v>3451</v>
      </c>
      <c r="AJ227" s="128" t="s">
        <v>3456</v>
      </c>
      <c r="AK227" s="128" t="s">
        <v>3452</v>
      </c>
      <c r="AL227" s="128" t="s">
        <v>3454</v>
      </c>
      <c r="AM227" s="128" t="s">
        <v>3455</v>
      </c>
      <c r="AN227" s="128" t="s">
        <v>3457</v>
      </c>
      <c r="AO227" s="128" t="s">
        <v>3460</v>
      </c>
      <c r="AP227" s="128" t="s">
        <v>3459</v>
      </c>
      <c r="AQ227" s="128" t="s">
        <v>3458</v>
      </c>
    </row>
    <row r="228" spans="1:43" s="16" customFormat="1" ht="27.75">
      <c r="A228" s="43">
        <v>227</v>
      </c>
      <c r="B228" s="44" t="s">
        <v>410</v>
      </c>
      <c r="C228" s="44" t="s">
        <v>1035</v>
      </c>
      <c r="D228" s="45" t="s">
        <v>1036</v>
      </c>
      <c r="E228" s="38">
        <v>9</v>
      </c>
      <c r="F228" s="48">
        <v>12.09</v>
      </c>
      <c r="G228" s="46">
        <v>30</v>
      </c>
      <c r="H228" s="46" t="s">
        <v>3372</v>
      </c>
      <c r="I228" s="48">
        <v>10.28</v>
      </c>
      <c r="J228" s="46">
        <v>30</v>
      </c>
      <c r="K228" s="46" t="s">
        <v>3372</v>
      </c>
      <c r="L228" s="84">
        <f t="shared" si="67"/>
        <v>11.184999999999999</v>
      </c>
      <c r="M228" s="38">
        <f t="shared" si="68"/>
        <v>60</v>
      </c>
      <c r="N228" s="38">
        <f t="shared" si="69"/>
        <v>0</v>
      </c>
      <c r="O228" s="38">
        <f t="shared" si="70"/>
        <v>0</v>
      </c>
      <c r="P228" s="48">
        <v>10.85</v>
      </c>
      <c r="Q228" s="46">
        <v>30</v>
      </c>
      <c r="R228" s="46" t="s">
        <v>3372</v>
      </c>
      <c r="S228" s="48">
        <v>15.41</v>
      </c>
      <c r="T228" s="46">
        <v>30</v>
      </c>
      <c r="U228" s="46" t="s">
        <v>3372</v>
      </c>
      <c r="V228" s="48">
        <f t="shared" si="79"/>
        <v>13.129999999999999</v>
      </c>
      <c r="W228" s="46">
        <f t="shared" si="80"/>
        <v>60</v>
      </c>
      <c r="X228" s="46">
        <f t="shared" si="81"/>
        <v>0</v>
      </c>
      <c r="Y228" s="46">
        <f t="shared" si="82"/>
        <v>0</v>
      </c>
      <c r="Z228" s="46">
        <f t="shared" si="71"/>
        <v>0</v>
      </c>
      <c r="AA228" s="46">
        <f t="shared" si="72"/>
        <v>0</v>
      </c>
      <c r="AB228" s="46">
        <f t="shared" si="73"/>
        <v>0</v>
      </c>
      <c r="AC228" s="48">
        <f t="shared" si="83"/>
        <v>1</v>
      </c>
      <c r="AD228" s="48">
        <f t="shared" si="74"/>
        <v>12.157499999999999</v>
      </c>
      <c r="AE228" s="48">
        <f t="shared" si="75"/>
        <v>12.157499999999999</v>
      </c>
      <c r="AF228" s="46">
        <f t="shared" si="76"/>
        <v>120</v>
      </c>
      <c r="AG228" s="47"/>
      <c r="AH228" s="128" t="s">
        <v>3453</v>
      </c>
      <c r="AI228" s="128" t="s">
        <v>3451</v>
      </c>
      <c r="AJ228" s="128" t="s">
        <v>3452</v>
      </c>
      <c r="AK228" s="128" t="s">
        <v>3454</v>
      </c>
      <c r="AL228" s="128" t="s">
        <v>3456</v>
      </c>
      <c r="AM228" s="128" t="s">
        <v>3460</v>
      </c>
      <c r="AN228" s="128" t="s">
        <v>3455</v>
      </c>
      <c r="AO228" s="128" t="s">
        <v>3457</v>
      </c>
      <c r="AP228" s="128" t="s">
        <v>3459</v>
      </c>
      <c r="AQ228" s="128" t="s">
        <v>3458</v>
      </c>
    </row>
    <row r="229" spans="1:43" s="16" customFormat="1" ht="27.75">
      <c r="A229" s="43">
        <v>228</v>
      </c>
      <c r="B229" s="44" t="s">
        <v>388</v>
      </c>
      <c r="C229" s="44" t="s">
        <v>389</v>
      </c>
      <c r="D229" s="45" t="s">
        <v>390</v>
      </c>
      <c r="E229" s="38">
        <v>3</v>
      </c>
      <c r="F229" s="48">
        <v>11.91</v>
      </c>
      <c r="G229" s="46">
        <v>30</v>
      </c>
      <c r="H229" s="46" t="s">
        <v>3372</v>
      </c>
      <c r="I229" s="48">
        <v>9.4700000000000006</v>
      </c>
      <c r="J229" s="46">
        <v>14</v>
      </c>
      <c r="K229" s="46" t="s">
        <v>3372</v>
      </c>
      <c r="L229" s="84">
        <f t="shared" si="67"/>
        <v>10.690000000000001</v>
      </c>
      <c r="M229" s="38">
        <f t="shared" si="68"/>
        <v>60</v>
      </c>
      <c r="N229" s="38">
        <f t="shared" si="69"/>
        <v>0</v>
      </c>
      <c r="O229" s="38">
        <f t="shared" si="70"/>
        <v>1</v>
      </c>
      <c r="P229" s="48">
        <v>11.59</v>
      </c>
      <c r="Q229" s="46">
        <v>30</v>
      </c>
      <c r="R229" s="46" t="s">
        <v>3372</v>
      </c>
      <c r="S229" s="48">
        <v>16.149999999999999</v>
      </c>
      <c r="T229" s="46">
        <v>30</v>
      </c>
      <c r="U229" s="46" t="s">
        <v>3372</v>
      </c>
      <c r="V229" s="48">
        <f t="shared" si="79"/>
        <v>13.87</v>
      </c>
      <c r="W229" s="46">
        <f t="shared" si="80"/>
        <v>60</v>
      </c>
      <c r="X229" s="46">
        <f t="shared" si="81"/>
        <v>0</v>
      </c>
      <c r="Y229" s="46">
        <f t="shared" si="82"/>
        <v>0</v>
      </c>
      <c r="Z229" s="46">
        <f t="shared" si="71"/>
        <v>0</v>
      </c>
      <c r="AA229" s="46">
        <f t="shared" si="72"/>
        <v>1</v>
      </c>
      <c r="AB229" s="46">
        <f t="shared" si="73"/>
        <v>1</v>
      </c>
      <c r="AC229" s="48">
        <f t="shared" si="83"/>
        <v>0.99</v>
      </c>
      <c r="AD229" s="48">
        <f t="shared" si="74"/>
        <v>12.280000000000001</v>
      </c>
      <c r="AE229" s="48">
        <f t="shared" si="75"/>
        <v>12.157200000000001</v>
      </c>
      <c r="AF229" s="46">
        <f t="shared" si="76"/>
        <v>120</v>
      </c>
      <c r="AG229" s="47"/>
      <c r="AH229" s="128" t="s">
        <v>3451</v>
      </c>
      <c r="AI229" s="128" t="s">
        <v>3453</v>
      </c>
      <c r="AJ229" s="128" t="s">
        <v>3457</v>
      </c>
      <c r="AK229" s="128" t="s">
        <v>3455</v>
      </c>
      <c r="AL229" s="128" t="s">
        <v>3452</v>
      </c>
      <c r="AM229" s="128" t="s">
        <v>3454</v>
      </c>
      <c r="AN229" s="128" t="s">
        <v>3456</v>
      </c>
      <c r="AO229" s="128" t="s">
        <v>3460</v>
      </c>
      <c r="AP229" s="128" t="s">
        <v>3458</v>
      </c>
      <c r="AQ229" s="128" t="s">
        <v>3459</v>
      </c>
    </row>
    <row r="230" spans="1:43" s="16" customFormat="1" ht="27.75">
      <c r="A230" s="43">
        <v>229</v>
      </c>
      <c r="B230" s="37" t="s">
        <v>2521</v>
      </c>
      <c r="C230" s="37" t="s">
        <v>2523</v>
      </c>
      <c r="D230" s="38" t="s">
        <v>2524</v>
      </c>
      <c r="E230" s="38">
        <v>25</v>
      </c>
      <c r="F230" s="48">
        <v>12.61</v>
      </c>
      <c r="G230" s="46">
        <v>30</v>
      </c>
      <c r="H230" s="46" t="s">
        <v>3372</v>
      </c>
      <c r="I230" s="48">
        <v>10.36</v>
      </c>
      <c r="J230" s="46">
        <v>30</v>
      </c>
      <c r="K230" s="46" t="s">
        <v>3372</v>
      </c>
      <c r="L230" s="84">
        <f t="shared" si="67"/>
        <v>11.484999999999999</v>
      </c>
      <c r="M230" s="38">
        <f t="shared" si="68"/>
        <v>60</v>
      </c>
      <c r="N230" s="38">
        <f t="shared" si="69"/>
        <v>0</v>
      </c>
      <c r="O230" s="38">
        <f t="shared" si="70"/>
        <v>0</v>
      </c>
      <c r="P230" s="48">
        <v>12.81</v>
      </c>
      <c r="Q230" s="46">
        <v>30</v>
      </c>
      <c r="R230" s="46" t="s">
        <v>3372</v>
      </c>
      <c r="S230" s="48">
        <v>12.82</v>
      </c>
      <c r="T230" s="46">
        <v>30</v>
      </c>
      <c r="U230" s="46" t="s">
        <v>3372</v>
      </c>
      <c r="V230" s="48">
        <f t="shared" si="79"/>
        <v>12.815000000000001</v>
      </c>
      <c r="W230" s="46">
        <f t="shared" si="80"/>
        <v>60</v>
      </c>
      <c r="X230" s="46">
        <f t="shared" si="81"/>
        <v>0</v>
      </c>
      <c r="Y230" s="46">
        <f t="shared" si="82"/>
        <v>0</v>
      </c>
      <c r="Z230" s="46">
        <f t="shared" si="71"/>
        <v>0</v>
      </c>
      <c r="AA230" s="46">
        <f t="shared" si="72"/>
        <v>0</v>
      </c>
      <c r="AB230" s="46">
        <f t="shared" si="73"/>
        <v>0</v>
      </c>
      <c r="AC230" s="48">
        <f t="shared" si="83"/>
        <v>1</v>
      </c>
      <c r="AD230" s="48">
        <f t="shared" si="74"/>
        <v>12.15</v>
      </c>
      <c r="AE230" s="48">
        <f t="shared" si="75"/>
        <v>12.15</v>
      </c>
      <c r="AF230" s="46">
        <f t="shared" si="76"/>
        <v>120</v>
      </c>
      <c r="AG230" s="47"/>
      <c r="AH230" s="128" t="s">
        <v>3456</v>
      </c>
      <c r="AI230" s="128" t="s">
        <v>3457</v>
      </c>
      <c r="AJ230" s="128" t="s">
        <v>3455</v>
      </c>
      <c r="AK230" s="128" t="s">
        <v>3452</v>
      </c>
      <c r="AL230" s="128" t="s">
        <v>3454</v>
      </c>
      <c r="AM230" s="128" t="s">
        <v>3451</v>
      </c>
      <c r="AN230" s="128" t="s">
        <v>3460</v>
      </c>
      <c r="AO230" s="128" t="s">
        <v>3453</v>
      </c>
      <c r="AP230" s="128" t="s">
        <v>3459</v>
      </c>
      <c r="AQ230" s="128" t="s">
        <v>3458</v>
      </c>
    </row>
    <row r="231" spans="1:43" s="16" customFormat="1" ht="27.75">
      <c r="A231" s="43">
        <v>230</v>
      </c>
      <c r="B231" s="37" t="s">
        <v>455</v>
      </c>
      <c r="C231" s="37" t="s">
        <v>456</v>
      </c>
      <c r="D231" s="38" t="s">
        <v>457</v>
      </c>
      <c r="E231" s="38">
        <v>4</v>
      </c>
      <c r="F231" s="48">
        <v>12.28</v>
      </c>
      <c r="G231" s="46">
        <v>30</v>
      </c>
      <c r="H231" s="46" t="s">
        <v>3372</v>
      </c>
      <c r="I231" s="48">
        <v>11.59</v>
      </c>
      <c r="J231" s="46">
        <v>30</v>
      </c>
      <c r="K231" s="46" t="s">
        <v>3372</v>
      </c>
      <c r="L231" s="84">
        <f t="shared" si="67"/>
        <v>11.934999999999999</v>
      </c>
      <c r="M231" s="38">
        <f t="shared" si="68"/>
        <v>60</v>
      </c>
      <c r="N231" s="38">
        <f t="shared" si="69"/>
        <v>0</v>
      </c>
      <c r="O231" s="38">
        <f t="shared" si="70"/>
        <v>0</v>
      </c>
      <c r="P231" s="48">
        <v>11.89</v>
      </c>
      <c r="Q231" s="46">
        <v>30</v>
      </c>
      <c r="R231" s="46" t="s">
        <v>3372</v>
      </c>
      <c r="S231" s="48">
        <v>12.79</v>
      </c>
      <c r="T231" s="46">
        <v>30</v>
      </c>
      <c r="U231" s="46" t="s">
        <v>3372</v>
      </c>
      <c r="V231" s="48">
        <f t="shared" si="79"/>
        <v>12.34</v>
      </c>
      <c r="W231" s="46">
        <f t="shared" si="80"/>
        <v>60</v>
      </c>
      <c r="X231" s="46">
        <f t="shared" si="81"/>
        <v>0</v>
      </c>
      <c r="Y231" s="46">
        <f t="shared" si="82"/>
        <v>0</v>
      </c>
      <c r="Z231" s="46">
        <f t="shared" si="71"/>
        <v>0</v>
      </c>
      <c r="AA231" s="46">
        <f t="shared" si="72"/>
        <v>0</v>
      </c>
      <c r="AB231" s="46">
        <f t="shared" si="73"/>
        <v>0</v>
      </c>
      <c r="AC231" s="48">
        <f t="shared" si="83"/>
        <v>1</v>
      </c>
      <c r="AD231" s="48">
        <f t="shared" si="74"/>
        <v>12.137499999999999</v>
      </c>
      <c r="AE231" s="48">
        <f t="shared" si="75"/>
        <v>12.137499999999999</v>
      </c>
      <c r="AF231" s="46">
        <f t="shared" si="76"/>
        <v>120</v>
      </c>
      <c r="AG231" s="47"/>
      <c r="AH231" s="128" t="s">
        <v>3453</v>
      </c>
      <c r="AI231" s="128" t="s">
        <v>3451</v>
      </c>
      <c r="AJ231" s="128" t="s">
        <v>3454</v>
      </c>
      <c r="AK231" s="128" t="s">
        <v>3452</v>
      </c>
      <c r="AL231" s="128" t="s">
        <v>3455</v>
      </c>
      <c r="AM231" s="128" t="s">
        <v>3456</v>
      </c>
      <c r="AN231" s="128" t="s">
        <v>3457</v>
      </c>
      <c r="AO231" s="128" t="s">
        <v>3460</v>
      </c>
      <c r="AP231" s="128" t="s">
        <v>3459</v>
      </c>
      <c r="AQ231" s="128" t="s">
        <v>3458</v>
      </c>
    </row>
    <row r="232" spans="1:43" s="16" customFormat="1" ht="27.75">
      <c r="A232" s="43">
        <v>231</v>
      </c>
      <c r="B232" s="37" t="s">
        <v>1442</v>
      </c>
      <c r="C232" s="37" t="s">
        <v>456</v>
      </c>
      <c r="D232" s="38" t="s">
        <v>1443</v>
      </c>
      <c r="E232" s="38">
        <v>14</v>
      </c>
      <c r="F232" s="48">
        <v>13.67</v>
      </c>
      <c r="G232" s="46">
        <v>30</v>
      </c>
      <c r="H232" s="46" t="s">
        <v>3372</v>
      </c>
      <c r="I232" s="48">
        <v>11.12</v>
      </c>
      <c r="J232" s="46">
        <v>30</v>
      </c>
      <c r="K232" s="46" t="s">
        <v>3372</v>
      </c>
      <c r="L232" s="84">
        <f t="shared" si="67"/>
        <v>12.395</v>
      </c>
      <c r="M232" s="38">
        <f t="shared" si="68"/>
        <v>60</v>
      </c>
      <c r="N232" s="38">
        <f t="shared" si="69"/>
        <v>0</v>
      </c>
      <c r="O232" s="38">
        <f t="shared" si="70"/>
        <v>0</v>
      </c>
      <c r="P232" s="48">
        <v>12.45</v>
      </c>
      <c r="Q232" s="46">
        <v>30</v>
      </c>
      <c r="R232" s="46" t="s">
        <v>3372</v>
      </c>
      <c r="S232" s="48">
        <v>14.96</v>
      </c>
      <c r="T232" s="46">
        <v>30</v>
      </c>
      <c r="U232" s="46" t="s">
        <v>3372</v>
      </c>
      <c r="V232" s="48">
        <f t="shared" si="79"/>
        <v>13.705</v>
      </c>
      <c r="W232" s="46">
        <f t="shared" si="80"/>
        <v>60</v>
      </c>
      <c r="X232" s="46">
        <f t="shared" si="81"/>
        <v>0</v>
      </c>
      <c r="Y232" s="46">
        <f t="shared" si="82"/>
        <v>0</v>
      </c>
      <c r="Z232" s="46">
        <f t="shared" si="71"/>
        <v>0</v>
      </c>
      <c r="AA232" s="46">
        <f t="shared" si="72"/>
        <v>0</v>
      </c>
      <c r="AB232" s="46">
        <f t="shared" si="73"/>
        <v>0</v>
      </c>
      <c r="AC232" s="48">
        <f>IF(AB232=0,0.93,IF(AB232=1,0.92,IF(AB232=2,0.91,IF(AB232=3,0.9,IF(AB232=4,0.89,IF(AB232=5,0.88,IF(AB232=6,0.87)))))))</f>
        <v>0.93</v>
      </c>
      <c r="AD232" s="48">
        <f t="shared" si="74"/>
        <v>13.05</v>
      </c>
      <c r="AE232" s="48">
        <f t="shared" si="75"/>
        <v>12.136500000000002</v>
      </c>
      <c r="AF232" s="46">
        <f t="shared" si="76"/>
        <v>120</v>
      </c>
      <c r="AG232" s="47"/>
      <c r="AH232" s="128" t="s">
        <v>3451</v>
      </c>
      <c r="AI232" s="128" t="s">
        <v>3457</v>
      </c>
      <c r="AJ232" s="128" t="s">
        <v>3452</v>
      </c>
      <c r="AK232" s="128" t="s">
        <v>3454</v>
      </c>
      <c r="AL232" s="128" t="s">
        <v>3453</v>
      </c>
      <c r="AM232" s="128" t="s">
        <v>3460</v>
      </c>
      <c r="AN232" s="128" t="s">
        <v>3455</v>
      </c>
      <c r="AO232" s="128" t="s">
        <v>3456</v>
      </c>
      <c r="AP232" s="128" t="s">
        <v>3459</v>
      </c>
      <c r="AQ232" s="128" t="s">
        <v>3458</v>
      </c>
    </row>
    <row r="233" spans="1:43" s="16" customFormat="1" ht="27.75">
      <c r="A233" s="43">
        <v>232</v>
      </c>
      <c r="B233" s="37" t="s">
        <v>1032</v>
      </c>
      <c r="C233" s="37" t="s">
        <v>1136</v>
      </c>
      <c r="D233" s="38" t="s">
        <v>2607</v>
      </c>
      <c r="E233" s="38">
        <v>26</v>
      </c>
      <c r="F233" s="48">
        <v>11.32</v>
      </c>
      <c r="G233" s="46">
        <v>30</v>
      </c>
      <c r="H233" s="46" t="s">
        <v>3372</v>
      </c>
      <c r="I233" s="48">
        <v>10.17</v>
      </c>
      <c r="J233" s="46">
        <v>30</v>
      </c>
      <c r="K233" s="46" t="s">
        <v>3372</v>
      </c>
      <c r="L233" s="84">
        <f t="shared" si="67"/>
        <v>10.745000000000001</v>
      </c>
      <c r="M233" s="38">
        <f t="shared" si="68"/>
        <v>60</v>
      </c>
      <c r="N233" s="38">
        <f t="shared" si="69"/>
        <v>0</v>
      </c>
      <c r="O233" s="38">
        <f t="shared" si="70"/>
        <v>0</v>
      </c>
      <c r="P233" s="48">
        <v>11.18</v>
      </c>
      <c r="Q233" s="46">
        <v>30</v>
      </c>
      <c r="R233" s="46" t="s">
        <v>3372</v>
      </c>
      <c r="S233" s="48">
        <v>15.85</v>
      </c>
      <c r="T233" s="46">
        <v>30</v>
      </c>
      <c r="U233" s="46" t="s">
        <v>3372</v>
      </c>
      <c r="V233" s="48">
        <f t="shared" si="79"/>
        <v>13.515000000000001</v>
      </c>
      <c r="W233" s="46">
        <f t="shared" si="80"/>
        <v>60</v>
      </c>
      <c r="X233" s="46">
        <f t="shared" si="81"/>
        <v>0</v>
      </c>
      <c r="Y233" s="46">
        <f t="shared" si="82"/>
        <v>0</v>
      </c>
      <c r="Z233" s="46">
        <f t="shared" si="71"/>
        <v>0</v>
      </c>
      <c r="AA233" s="46">
        <f t="shared" si="72"/>
        <v>0</v>
      </c>
      <c r="AB233" s="46">
        <f t="shared" si="73"/>
        <v>0</v>
      </c>
      <c r="AC233" s="48">
        <f t="shared" ref="AC233:AC248" si="84">IF(AB233=0,1,IF(AB233=1,0.99,IF(AB233=2,0.98,IF(AB233=3,0.97,IF(AB233=4,0.96,IF(AB233=5,0.95,IF(AB233=6,0.94)))))))</f>
        <v>1</v>
      </c>
      <c r="AD233" s="48">
        <f t="shared" si="74"/>
        <v>12.13</v>
      </c>
      <c r="AE233" s="48">
        <f t="shared" si="75"/>
        <v>12.13</v>
      </c>
      <c r="AF233" s="46">
        <f t="shared" si="76"/>
        <v>120</v>
      </c>
      <c r="AG233" s="47"/>
      <c r="AH233" s="128" t="s">
        <v>3451</v>
      </c>
      <c r="AI233" s="128" t="s">
        <v>3453</v>
      </c>
      <c r="AJ233" s="128" t="s">
        <v>3456</v>
      </c>
      <c r="AK233" s="128" t="s">
        <v>3452</v>
      </c>
      <c r="AL233" s="128" t="s">
        <v>3455</v>
      </c>
      <c r="AM233" s="128" t="s">
        <v>3454</v>
      </c>
      <c r="AN233" s="128" t="s">
        <v>3457</v>
      </c>
      <c r="AO233" s="128" t="s">
        <v>3459</v>
      </c>
      <c r="AP233" s="128" t="s">
        <v>3460</v>
      </c>
      <c r="AQ233" s="128" t="s">
        <v>3458</v>
      </c>
    </row>
    <row r="234" spans="1:43" s="16" customFormat="1" ht="27.75">
      <c r="A234" s="43">
        <v>233</v>
      </c>
      <c r="B234" s="44" t="s">
        <v>2544</v>
      </c>
      <c r="C234" s="44" t="s">
        <v>2545</v>
      </c>
      <c r="D234" s="45" t="s">
        <v>2546</v>
      </c>
      <c r="E234" s="38">
        <v>25</v>
      </c>
      <c r="F234" s="48">
        <v>12.98</v>
      </c>
      <c r="G234" s="46">
        <v>30</v>
      </c>
      <c r="H234" s="46" t="s">
        <v>3373</v>
      </c>
      <c r="I234" s="48">
        <v>8.7100000000000009</v>
      </c>
      <c r="J234" s="46">
        <v>17</v>
      </c>
      <c r="K234" s="46" t="s">
        <v>3372</v>
      </c>
      <c r="L234" s="84">
        <f t="shared" si="67"/>
        <v>10.845000000000001</v>
      </c>
      <c r="M234" s="38">
        <f t="shared" si="68"/>
        <v>60</v>
      </c>
      <c r="N234" s="38">
        <f t="shared" si="69"/>
        <v>1</v>
      </c>
      <c r="O234" s="38">
        <f t="shared" si="70"/>
        <v>1</v>
      </c>
      <c r="P234" s="48">
        <v>12.44</v>
      </c>
      <c r="Q234" s="46">
        <v>30</v>
      </c>
      <c r="R234" s="46" t="s">
        <v>3372</v>
      </c>
      <c r="S234" s="48">
        <v>15.38</v>
      </c>
      <c r="T234" s="46">
        <v>30</v>
      </c>
      <c r="U234" s="46" t="s">
        <v>3372</v>
      </c>
      <c r="V234" s="48">
        <f t="shared" si="79"/>
        <v>13.91</v>
      </c>
      <c r="W234" s="46">
        <f t="shared" si="80"/>
        <v>60</v>
      </c>
      <c r="X234" s="46">
        <f t="shared" si="81"/>
        <v>0</v>
      </c>
      <c r="Y234" s="46">
        <f t="shared" si="82"/>
        <v>0</v>
      </c>
      <c r="Z234" s="46">
        <f t="shared" si="71"/>
        <v>1</v>
      </c>
      <c r="AA234" s="46">
        <f t="shared" si="72"/>
        <v>1</v>
      </c>
      <c r="AB234" s="46">
        <f t="shared" si="73"/>
        <v>2</v>
      </c>
      <c r="AC234" s="48">
        <f t="shared" si="84"/>
        <v>0.98</v>
      </c>
      <c r="AD234" s="48">
        <f t="shared" si="74"/>
        <v>12.377500000000001</v>
      </c>
      <c r="AE234" s="48">
        <f t="shared" si="75"/>
        <v>12.129950000000001</v>
      </c>
      <c r="AF234" s="46">
        <f t="shared" si="76"/>
        <v>120</v>
      </c>
      <c r="AG234" s="47"/>
      <c r="AH234" s="128" t="s">
        <v>3453</v>
      </c>
      <c r="AI234" s="128" t="s">
        <v>3451</v>
      </c>
      <c r="AJ234" s="128" t="s">
        <v>3452</v>
      </c>
      <c r="AK234" s="128" t="s">
        <v>3454</v>
      </c>
      <c r="AL234" s="128" t="s">
        <v>3455</v>
      </c>
      <c r="AM234" s="128" t="s">
        <v>3456</v>
      </c>
      <c r="AN234" s="128" t="s">
        <v>3457</v>
      </c>
      <c r="AO234" s="128" t="s">
        <v>3460</v>
      </c>
      <c r="AP234" s="128" t="s">
        <v>3459</v>
      </c>
      <c r="AQ234" s="128" t="s">
        <v>3458</v>
      </c>
    </row>
    <row r="235" spans="1:43" s="16" customFormat="1" ht="27.75">
      <c r="A235" s="43">
        <v>234</v>
      </c>
      <c r="B235" s="44" t="s">
        <v>2465</v>
      </c>
      <c r="C235" s="44" t="s">
        <v>1039</v>
      </c>
      <c r="D235" s="45" t="s">
        <v>2466</v>
      </c>
      <c r="E235" s="38">
        <v>25</v>
      </c>
      <c r="F235" s="48">
        <v>13.14</v>
      </c>
      <c r="G235" s="46">
        <v>30</v>
      </c>
      <c r="H235" s="46" t="s">
        <v>3372</v>
      </c>
      <c r="I235" s="48">
        <v>8</v>
      </c>
      <c r="J235" s="46">
        <v>7</v>
      </c>
      <c r="K235" s="46" t="s">
        <v>3372</v>
      </c>
      <c r="L235" s="84">
        <f t="shared" si="67"/>
        <v>10.57</v>
      </c>
      <c r="M235" s="38">
        <f t="shared" si="68"/>
        <v>60</v>
      </c>
      <c r="N235" s="38">
        <f t="shared" si="69"/>
        <v>0</v>
      </c>
      <c r="O235" s="38">
        <f t="shared" si="70"/>
        <v>1</v>
      </c>
      <c r="P235" s="48">
        <v>12.22</v>
      </c>
      <c r="Q235" s="46">
        <v>30</v>
      </c>
      <c r="R235" s="46" t="s">
        <v>3372</v>
      </c>
      <c r="S235" s="48">
        <v>15.63</v>
      </c>
      <c r="T235" s="46">
        <v>30</v>
      </c>
      <c r="U235" s="46" t="s">
        <v>3372</v>
      </c>
      <c r="V235" s="48">
        <f t="shared" si="79"/>
        <v>13.925000000000001</v>
      </c>
      <c r="W235" s="46">
        <f t="shared" si="80"/>
        <v>60</v>
      </c>
      <c r="X235" s="46">
        <f t="shared" si="81"/>
        <v>0</v>
      </c>
      <c r="Y235" s="46">
        <f t="shared" si="82"/>
        <v>0</v>
      </c>
      <c r="Z235" s="46">
        <f t="shared" si="71"/>
        <v>0</v>
      </c>
      <c r="AA235" s="46">
        <f t="shared" si="72"/>
        <v>1</v>
      </c>
      <c r="AB235" s="46">
        <f t="shared" si="73"/>
        <v>1</v>
      </c>
      <c r="AC235" s="48">
        <f t="shared" si="84"/>
        <v>0.99</v>
      </c>
      <c r="AD235" s="48">
        <f t="shared" si="74"/>
        <v>12.2475</v>
      </c>
      <c r="AE235" s="48">
        <f t="shared" si="75"/>
        <v>12.125025000000001</v>
      </c>
      <c r="AF235" s="46">
        <f t="shared" si="76"/>
        <v>120</v>
      </c>
      <c r="AG235" s="47"/>
      <c r="AH235" s="128" t="s">
        <v>3452</v>
      </c>
      <c r="AI235" s="128" t="s">
        <v>3453</v>
      </c>
      <c r="AJ235" s="128" t="s">
        <v>3456</v>
      </c>
      <c r="AK235" s="128" t="s">
        <v>3455</v>
      </c>
      <c r="AL235" s="128" t="s">
        <v>3454</v>
      </c>
      <c r="AM235" s="128" t="s">
        <v>3451</v>
      </c>
      <c r="AN235" s="128" t="s">
        <v>3460</v>
      </c>
      <c r="AO235" s="128" t="s">
        <v>3458</v>
      </c>
      <c r="AP235" s="128" t="s">
        <v>3457</v>
      </c>
      <c r="AQ235" s="128" t="s">
        <v>3459</v>
      </c>
    </row>
    <row r="236" spans="1:43" s="16" customFormat="1" ht="27.75">
      <c r="A236" s="43">
        <v>235</v>
      </c>
      <c r="B236" s="72" t="s">
        <v>1849</v>
      </c>
      <c r="C236" s="72" t="s">
        <v>1850</v>
      </c>
      <c r="D236" s="38" t="s">
        <v>1851</v>
      </c>
      <c r="E236" s="38">
        <v>18</v>
      </c>
      <c r="F236" s="48">
        <v>10.76</v>
      </c>
      <c r="G236" s="46">
        <v>30</v>
      </c>
      <c r="H236" s="46" t="s">
        <v>3372</v>
      </c>
      <c r="I236" s="48">
        <v>11.07</v>
      </c>
      <c r="J236" s="46">
        <v>30</v>
      </c>
      <c r="K236" s="46" t="s">
        <v>3372</v>
      </c>
      <c r="L236" s="84">
        <f t="shared" si="67"/>
        <v>10.914999999999999</v>
      </c>
      <c r="M236" s="38">
        <f t="shared" si="68"/>
        <v>60</v>
      </c>
      <c r="N236" s="38">
        <f t="shared" si="69"/>
        <v>0</v>
      </c>
      <c r="O236" s="38">
        <f t="shared" si="70"/>
        <v>0</v>
      </c>
      <c r="P236" s="48">
        <v>13.78</v>
      </c>
      <c r="Q236" s="46">
        <v>30</v>
      </c>
      <c r="R236" s="46" t="s">
        <v>3372</v>
      </c>
      <c r="S236" s="48">
        <v>12.85</v>
      </c>
      <c r="T236" s="46">
        <v>30</v>
      </c>
      <c r="U236" s="46" t="s">
        <v>3372</v>
      </c>
      <c r="V236" s="48">
        <f t="shared" si="79"/>
        <v>13.315</v>
      </c>
      <c r="W236" s="46">
        <f t="shared" si="80"/>
        <v>60</v>
      </c>
      <c r="X236" s="46">
        <f t="shared" si="81"/>
        <v>0</v>
      </c>
      <c r="Y236" s="46">
        <f t="shared" si="82"/>
        <v>0</v>
      </c>
      <c r="Z236" s="46">
        <f t="shared" si="71"/>
        <v>0</v>
      </c>
      <c r="AA236" s="46">
        <f t="shared" si="72"/>
        <v>0</v>
      </c>
      <c r="AB236" s="46">
        <f t="shared" si="73"/>
        <v>0</v>
      </c>
      <c r="AC236" s="48">
        <f t="shared" si="84"/>
        <v>1</v>
      </c>
      <c r="AD236" s="48">
        <f t="shared" si="74"/>
        <v>12.114999999999998</v>
      </c>
      <c r="AE236" s="48">
        <f t="shared" si="75"/>
        <v>12.114999999999998</v>
      </c>
      <c r="AF236" s="46">
        <f t="shared" si="76"/>
        <v>120</v>
      </c>
      <c r="AG236" s="47"/>
      <c r="AH236" s="128" t="s">
        <v>3453</v>
      </c>
      <c r="AI236" s="128" t="s">
        <v>3455</v>
      </c>
      <c r="AJ236" s="128" t="s">
        <v>3452</v>
      </c>
      <c r="AK236" s="128" t="s">
        <v>3454</v>
      </c>
      <c r="AL236" s="128" t="s">
        <v>3456</v>
      </c>
      <c r="AM236" s="128" t="s">
        <v>3451</v>
      </c>
      <c r="AN236" s="128" t="s">
        <v>3457</v>
      </c>
      <c r="AO236" s="128" t="s">
        <v>3460</v>
      </c>
      <c r="AP236" s="128" t="s">
        <v>3459</v>
      </c>
      <c r="AQ236" s="128" t="s">
        <v>3458</v>
      </c>
    </row>
    <row r="237" spans="1:43" s="16" customFormat="1" ht="27.75">
      <c r="A237" s="43">
        <v>236</v>
      </c>
      <c r="B237" s="37" t="s">
        <v>2413</v>
      </c>
      <c r="C237" s="37" t="s">
        <v>2416</v>
      </c>
      <c r="D237" s="38" t="s">
        <v>2417</v>
      </c>
      <c r="E237" s="38">
        <v>24</v>
      </c>
      <c r="F237" s="48">
        <v>10.3</v>
      </c>
      <c r="G237" s="46">
        <v>30</v>
      </c>
      <c r="H237" s="46" t="s">
        <v>3372</v>
      </c>
      <c r="I237" s="48">
        <v>10.67</v>
      </c>
      <c r="J237" s="46">
        <v>30</v>
      </c>
      <c r="K237" s="46" t="s">
        <v>3372</v>
      </c>
      <c r="L237" s="84">
        <f t="shared" si="67"/>
        <v>10.484999999999999</v>
      </c>
      <c r="M237" s="38">
        <f t="shared" si="68"/>
        <v>60</v>
      </c>
      <c r="N237" s="38">
        <f t="shared" si="69"/>
        <v>0</v>
      </c>
      <c r="O237" s="38">
        <f t="shared" si="70"/>
        <v>0</v>
      </c>
      <c r="P237" s="48">
        <v>13.05</v>
      </c>
      <c r="Q237" s="46">
        <v>30</v>
      </c>
      <c r="R237" s="46" t="s">
        <v>3372</v>
      </c>
      <c r="S237" s="48">
        <v>14.43</v>
      </c>
      <c r="T237" s="46">
        <v>30</v>
      </c>
      <c r="U237" s="46" t="s">
        <v>3372</v>
      </c>
      <c r="V237" s="48">
        <f t="shared" si="79"/>
        <v>13.74</v>
      </c>
      <c r="W237" s="46">
        <f t="shared" si="80"/>
        <v>60</v>
      </c>
      <c r="X237" s="46">
        <f t="shared" si="81"/>
        <v>0</v>
      </c>
      <c r="Y237" s="46">
        <f t="shared" si="82"/>
        <v>0</v>
      </c>
      <c r="Z237" s="46">
        <f t="shared" si="71"/>
        <v>0</v>
      </c>
      <c r="AA237" s="46">
        <f t="shared" si="72"/>
        <v>0</v>
      </c>
      <c r="AB237" s="46">
        <f t="shared" si="73"/>
        <v>0</v>
      </c>
      <c r="AC237" s="48">
        <f t="shared" si="84"/>
        <v>1</v>
      </c>
      <c r="AD237" s="48">
        <f t="shared" si="74"/>
        <v>12.112500000000001</v>
      </c>
      <c r="AE237" s="48">
        <f t="shared" si="75"/>
        <v>12.112500000000001</v>
      </c>
      <c r="AF237" s="46">
        <f t="shared" si="76"/>
        <v>120</v>
      </c>
      <c r="AG237" s="47"/>
      <c r="AH237" s="128" t="s">
        <v>3453</v>
      </c>
      <c r="AI237" s="128" t="s">
        <v>3451</v>
      </c>
      <c r="AJ237" s="128" t="s">
        <v>3456</v>
      </c>
      <c r="AK237" s="128" t="s">
        <v>3452</v>
      </c>
      <c r="AL237" s="128" t="s">
        <v>3454</v>
      </c>
      <c r="AM237" s="128" t="s">
        <v>3457</v>
      </c>
      <c r="AN237" s="128" t="s">
        <v>3455</v>
      </c>
      <c r="AO237" s="128" t="s">
        <v>3460</v>
      </c>
      <c r="AP237" s="128" t="s">
        <v>3458</v>
      </c>
      <c r="AQ237" s="128" t="s">
        <v>3459</v>
      </c>
    </row>
    <row r="238" spans="1:43" s="16" customFormat="1" ht="27.75">
      <c r="A238" s="43">
        <v>237</v>
      </c>
      <c r="B238" s="37" t="s">
        <v>2102</v>
      </c>
      <c r="C238" s="37" t="s">
        <v>324</v>
      </c>
      <c r="D238" s="38" t="s">
        <v>2103</v>
      </c>
      <c r="E238" s="38">
        <v>21</v>
      </c>
      <c r="F238" s="48">
        <v>10.99</v>
      </c>
      <c r="G238" s="46">
        <v>30</v>
      </c>
      <c r="H238" s="46" t="s">
        <v>3372</v>
      </c>
      <c r="I238" s="48">
        <v>12.42</v>
      </c>
      <c r="J238" s="46">
        <v>30</v>
      </c>
      <c r="K238" s="46" t="s">
        <v>3372</v>
      </c>
      <c r="L238" s="84">
        <f t="shared" si="67"/>
        <v>11.705</v>
      </c>
      <c r="M238" s="38">
        <f t="shared" si="68"/>
        <v>60</v>
      </c>
      <c r="N238" s="38">
        <f t="shared" si="69"/>
        <v>0</v>
      </c>
      <c r="O238" s="38">
        <f t="shared" si="70"/>
        <v>0</v>
      </c>
      <c r="P238" s="48">
        <v>10.199999999999999</v>
      </c>
      <c r="Q238" s="46">
        <v>30</v>
      </c>
      <c r="R238" s="46" t="s">
        <v>3372</v>
      </c>
      <c r="S238" s="48">
        <v>11.15</v>
      </c>
      <c r="T238" s="46">
        <v>30</v>
      </c>
      <c r="U238" s="46" t="s">
        <v>3372</v>
      </c>
      <c r="V238" s="48">
        <f>(P238+S239)/2</f>
        <v>12.64</v>
      </c>
      <c r="W238" s="46">
        <f>IF(V238&gt;=10,60,Q238+#REF!)</f>
        <v>60</v>
      </c>
      <c r="X238" s="46">
        <f>IF(R238="ACC",0,1)+IF(U239="ACC",0,1)</f>
        <v>0</v>
      </c>
      <c r="Y238" s="46">
        <f>IF(P238&lt;10,1,(IF(S239&lt;10,1,0)))</f>
        <v>0</v>
      </c>
      <c r="Z238" s="46">
        <f t="shared" si="71"/>
        <v>0</v>
      </c>
      <c r="AA238" s="46">
        <f t="shared" si="72"/>
        <v>0</v>
      </c>
      <c r="AB238" s="46">
        <f t="shared" si="73"/>
        <v>0</v>
      </c>
      <c r="AC238" s="48">
        <f t="shared" si="84"/>
        <v>1</v>
      </c>
      <c r="AD238" s="48">
        <f t="shared" si="74"/>
        <v>12.172499999999999</v>
      </c>
      <c r="AE238" s="48">
        <f t="shared" si="75"/>
        <v>12.172499999999999</v>
      </c>
      <c r="AF238" s="46">
        <f t="shared" si="76"/>
        <v>120</v>
      </c>
      <c r="AG238" s="47"/>
      <c r="AH238" s="128" t="s">
        <v>3453</v>
      </c>
      <c r="AI238" s="128" t="s">
        <v>3451</v>
      </c>
      <c r="AJ238" s="128" t="s">
        <v>3452</v>
      </c>
      <c r="AK238" s="128" t="s">
        <v>3456</v>
      </c>
      <c r="AL238" s="128" t="s">
        <v>3454</v>
      </c>
      <c r="AM238" s="128" t="s">
        <v>3455</v>
      </c>
      <c r="AN238" s="128" t="s">
        <v>3457</v>
      </c>
      <c r="AO238" s="128" t="s">
        <v>3460</v>
      </c>
      <c r="AP238" s="128" t="s">
        <v>3459</v>
      </c>
      <c r="AQ238" s="128" t="s">
        <v>3458</v>
      </c>
    </row>
    <row r="239" spans="1:43" s="16" customFormat="1" ht="35.1" customHeight="1">
      <c r="A239" s="43">
        <v>238</v>
      </c>
      <c r="B239" s="37" t="s">
        <v>1086</v>
      </c>
      <c r="C239" s="37" t="s">
        <v>1087</v>
      </c>
      <c r="D239" s="38" t="s">
        <v>1088</v>
      </c>
      <c r="E239" s="38">
        <v>10</v>
      </c>
      <c r="F239" s="48">
        <v>12.07</v>
      </c>
      <c r="G239" s="46">
        <v>30</v>
      </c>
      <c r="H239" s="46" t="s">
        <v>3373</v>
      </c>
      <c r="I239" s="48">
        <v>10.23</v>
      </c>
      <c r="J239" s="46">
        <v>30</v>
      </c>
      <c r="K239" s="46" t="s">
        <v>3372</v>
      </c>
      <c r="L239" s="84">
        <f t="shared" si="67"/>
        <v>11.15</v>
      </c>
      <c r="M239" s="38">
        <f t="shared" si="68"/>
        <v>60</v>
      </c>
      <c r="N239" s="38">
        <f t="shared" si="69"/>
        <v>1</v>
      </c>
      <c r="O239" s="38">
        <f t="shared" si="70"/>
        <v>0</v>
      </c>
      <c r="P239" s="48">
        <v>11.52</v>
      </c>
      <c r="Q239" s="46">
        <v>30</v>
      </c>
      <c r="R239" s="46" t="s">
        <v>3372</v>
      </c>
      <c r="S239" s="48">
        <v>15.08</v>
      </c>
      <c r="T239" s="46">
        <v>30</v>
      </c>
      <c r="U239" s="46" t="s">
        <v>3372</v>
      </c>
      <c r="V239" s="48">
        <f t="shared" ref="V239:V285" si="85">(P239+S239)/2</f>
        <v>13.3</v>
      </c>
      <c r="W239" s="46">
        <f t="shared" ref="W239:W285" si="86">IF(V239&gt;=10,60,Q239+T239)</f>
        <v>60</v>
      </c>
      <c r="X239" s="46">
        <f t="shared" ref="X239:X285" si="87">IF(R239="ACC",0,1)+IF(U239="ACC",0,1)</f>
        <v>0</v>
      </c>
      <c r="Y239" s="46">
        <f t="shared" ref="Y239:Y285" si="88">IF(P239&lt;10,1,(IF(S239&lt;10,1,0)))</f>
        <v>0</v>
      </c>
      <c r="Z239" s="46">
        <f t="shared" si="71"/>
        <v>1</v>
      </c>
      <c r="AA239" s="46">
        <f t="shared" si="72"/>
        <v>0</v>
      </c>
      <c r="AB239" s="46">
        <f t="shared" si="73"/>
        <v>1</v>
      </c>
      <c r="AC239" s="48">
        <f t="shared" si="84"/>
        <v>0.99</v>
      </c>
      <c r="AD239" s="48">
        <f t="shared" si="74"/>
        <v>12.225000000000001</v>
      </c>
      <c r="AE239" s="48">
        <f t="shared" si="75"/>
        <v>12.102750000000002</v>
      </c>
      <c r="AF239" s="46">
        <f t="shared" si="76"/>
        <v>120</v>
      </c>
      <c r="AG239" s="47"/>
      <c r="AH239" s="128" t="s">
        <v>3451</v>
      </c>
      <c r="AI239" s="128" t="s">
        <v>3453</v>
      </c>
      <c r="AJ239" s="128" t="s">
        <v>3456</v>
      </c>
      <c r="AK239" s="128" t="s">
        <v>3454</v>
      </c>
      <c r="AL239" s="128" t="s">
        <v>3457</v>
      </c>
      <c r="AM239" s="128" t="s">
        <v>3452</v>
      </c>
      <c r="AN239" s="128" t="s">
        <v>3455</v>
      </c>
      <c r="AO239" s="128" t="s">
        <v>3460</v>
      </c>
      <c r="AP239" s="128" t="s">
        <v>3459</v>
      </c>
      <c r="AQ239" s="128" t="s">
        <v>3458</v>
      </c>
    </row>
    <row r="240" spans="1:43" s="16" customFormat="1" ht="27.75">
      <c r="A240" s="43">
        <v>239</v>
      </c>
      <c r="B240" s="37" t="s">
        <v>2260</v>
      </c>
      <c r="C240" s="37" t="s">
        <v>227</v>
      </c>
      <c r="D240" s="38" t="s">
        <v>2261</v>
      </c>
      <c r="E240" s="38">
        <v>22</v>
      </c>
      <c r="F240" s="48">
        <v>13.09</v>
      </c>
      <c r="G240" s="46">
        <v>30</v>
      </c>
      <c r="H240" s="46" t="s">
        <v>3372</v>
      </c>
      <c r="I240" s="48">
        <v>10.039999999999999</v>
      </c>
      <c r="J240" s="46">
        <v>30</v>
      </c>
      <c r="K240" s="46" t="s">
        <v>3372</v>
      </c>
      <c r="L240" s="84">
        <f t="shared" si="67"/>
        <v>11.565</v>
      </c>
      <c r="M240" s="38">
        <f t="shared" si="68"/>
        <v>60</v>
      </c>
      <c r="N240" s="38">
        <f t="shared" si="69"/>
        <v>0</v>
      </c>
      <c r="O240" s="38">
        <f t="shared" si="70"/>
        <v>0</v>
      </c>
      <c r="P240" s="48">
        <v>11.22</v>
      </c>
      <c r="Q240" s="46">
        <v>30</v>
      </c>
      <c r="R240" s="46" t="s">
        <v>3372</v>
      </c>
      <c r="S240" s="48">
        <v>14.05</v>
      </c>
      <c r="T240" s="46">
        <v>30</v>
      </c>
      <c r="U240" s="46" t="s">
        <v>3372</v>
      </c>
      <c r="V240" s="48">
        <f t="shared" si="85"/>
        <v>12.635000000000002</v>
      </c>
      <c r="W240" s="46">
        <f t="shared" si="86"/>
        <v>60</v>
      </c>
      <c r="X240" s="46">
        <f t="shared" si="87"/>
        <v>0</v>
      </c>
      <c r="Y240" s="46">
        <f t="shared" si="88"/>
        <v>0</v>
      </c>
      <c r="Z240" s="46">
        <f t="shared" si="71"/>
        <v>0</v>
      </c>
      <c r="AA240" s="46">
        <f t="shared" si="72"/>
        <v>0</v>
      </c>
      <c r="AB240" s="46">
        <f t="shared" si="73"/>
        <v>0</v>
      </c>
      <c r="AC240" s="48">
        <f t="shared" si="84"/>
        <v>1</v>
      </c>
      <c r="AD240" s="48">
        <f t="shared" si="74"/>
        <v>12.100000000000001</v>
      </c>
      <c r="AE240" s="48">
        <f t="shared" si="75"/>
        <v>12.100000000000001</v>
      </c>
      <c r="AF240" s="46">
        <f t="shared" si="76"/>
        <v>120</v>
      </c>
      <c r="AG240" s="47"/>
      <c r="AH240" s="128" t="s">
        <v>3454</v>
      </c>
      <c r="AI240" s="128" t="s">
        <v>3452</v>
      </c>
      <c r="AJ240" s="128" t="s">
        <v>3457</v>
      </c>
      <c r="AK240" s="128" t="s">
        <v>3455</v>
      </c>
      <c r="AL240" s="128" t="s">
        <v>3451</v>
      </c>
      <c r="AM240" s="128" t="s">
        <v>3453</v>
      </c>
      <c r="AN240" s="128" t="s">
        <v>3456</v>
      </c>
      <c r="AO240" s="128" t="s">
        <v>3460</v>
      </c>
      <c r="AP240" s="128" t="s">
        <v>3459</v>
      </c>
      <c r="AQ240" s="128" t="s">
        <v>3458</v>
      </c>
    </row>
    <row r="241" spans="1:43" s="16" customFormat="1" ht="27.75">
      <c r="A241" s="43">
        <v>240</v>
      </c>
      <c r="B241" s="37" t="s">
        <v>2447</v>
      </c>
      <c r="C241" s="37" t="s">
        <v>2448</v>
      </c>
      <c r="D241" s="38" t="s">
        <v>2449</v>
      </c>
      <c r="E241" s="38">
        <v>24</v>
      </c>
      <c r="F241" s="48">
        <v>12.96</v>
      </c>
      <c r="G241" s="46">
        <v>30</v>
      </c>
      <c r="H241" s="46" t="s">
        <v>3372</v>
      </c>
      <c r="I241" s="48">
        <v>10.33</v>
      </c>
      <c r="J241" s="46">
        <v>30</v>
      </c>
      <c r="K241" s="46" t="s">
        <v>3372</v>
      </c>
      <c r="L241" s="84">
        <f t="shared" si="67"/>
        <v>11.645</v>
      </c>
      <c r="M241" s="38">
        <f t="shared" si="68"/>
        <v>60</v>
      </c>
      <c r="N241" s="38">
        <f t="shared" si="69"/>
        <v>0</v>
      </c>
      <c r="O241" s="38">
        <f t="shared" si="70"/>
        <v>0</v>
      </c>
      <c r="P241" s="48">
        <v>10.73</v>
      </c>
      <c r="Q241" s="46">
        <v>30</v>
      </c>
      <c r="R241" s="46" t="s">
        <v>3372</v>
      </c>
      <c r="S241" s="48">
        <v>14.38</v>
      </c>
      <c r="T241" s="46">
        <v>30</v>
      </c>
      <c r="U241" s="46" t="s">
        <v>3372</v>
      </c>
      <c r="V241" s="48">
        <f t="shared" si="85"/>
        <v>12.555</v>
      </c>
      <c r="W241" s="46">
        <f t="shared" si="86"/>
        <v>60</v>
      </c>
      <c r="X241" s="46">
        <f t="shared" si="87"/>
        <v>0</v>
      </c>
      <c r="Y241" s="46">
        <f t="shared" si="88"/>
        <v>0</v>
      </c>
      <c r="Z241" s="46">
        <f t="shared" si="71"/>
        <v>0</v>
      </c>
      <c r="AA241" s="46">
        <f t="shared" si="72"/>
        <v>0</v>
      </c>
      <c r="AB241" s="46">
        <f t="shared" si="73"/>
        <v>0</v>
      </c>
      <c r="AC241" s="48">
        <f t="shared" si="84"/>
        <v>1</v>
      </c>
      <c r="AD241" s="48">
        <f t="shared" si="74"/>
        <v>12.1</v>
      </c>
      <c r="AE241" s="48">
        <f t="shared" si="75"/>
        <v>12.1</v>
      </c>
      <c r="AF241" s="46">
        <f t="shared" si="76"/>
        <v>120</v>
      </c>
      <c r="AG241" s="47"/>
      <c r="AH241" s="128" t="s">
        <v>3457</v>
      </c>
      <c r="AI241" s="128" t="s">
        <v>3454</v>
      </c>
      <c r="AJ241" s="128" t="s">
        <v>3455</v>
      </c>
      <c r="AK241" s="128" t="s">
        <v>3458</v>
      </c>
      <c r="AL241" s="128" t="s">
        <v>3451</v>
      </c>
      <c r="AM241" s="128" t="s">
        <v>3452</v>
      </c>
      <c r="AN241" s="128" t="s">
        <v>3456</v>
      </c>
      <c r="AO241" s="128" t="s">
        <v>3459</v>
      </c>
      <c r="AP241" s="128" t="s">
        <v>3453</v>
      </c>
      <c r="AQ241" s="128" t="s">
        <v>3460</v>
      </c>
    </row>
    <row r="242" spans="1:43" s="16" customFormat="1" ht="27.75">
      <c r="A242" s="43">
        <v>241</v>
      </c>
      <c r="B242" s="37" t="s">
        <v>124</v>
      </c>
      <c r="C242" s="37" t="s">
        <v>74</v>
      </c>
      <c r="D242" s="45" t="s">
        <v>1192</v>
      </c>
      <c r="E242" s="38">
        <v>11</v>
      </c>
      <c r="F242" s="48">
        <v>13.17</v>
      </c>
      <c r="G242" s="46">
        <v>30</v>
      </c>
      <c r="H242" s="46" t="s">
        <v>3372</v>
      </c>
      <c r="I242" s="48">
        <v>11.43</v>
      </c>
      <c r="J242" s="46">
        <v>30</v>
      </c>
      <c r="K242" s="46" t="s">
        <v>3372</v>
      </c>
      <c r="L242" s="84">
        <f t="shared" si="67"/>
        <v>12.3</v>
      </c>
      <c r="M242" s="38">
        <f t="shared" si="68"/>
        <v>60</v>
      </c>
      <c r="N242" s="38">
        <f t="shared" si="69"/>
        <v>0</v>
      </c>
      <c r="O242" s="38">
        <f t="shared" si="70"/>
        <v>0</v>
      </c>
      <c r="P242" s="48">
        <v>11.41</v>
      </c>
      <c r="Q242" s="46">
        <v>30</v>
      </c>
      <c r="R242" s="46" t="s">
        <v>3372</v>
      </c>
      <c r="S242" s="48">
        <v>12.3</v>
      </c>
      <c r="T242" s="46">
        <v>30</v>
      </c>
      <c r="U242" s="46" t="s">
        <v>3372</v>
      </c>
      <c r="V242" s="48">
        <f t="shared" si="85"/>
        <v>11.855</v>
      </c>
      <c r="W242" s="46">
        <f t="shared" si="86"/>
        <v>60</v>
      </c>
      <c r="X242" s="46">
        <f t="shared" si="87"/>
        <v>0</v>
      </c>
      <c r="Y242" s="46">
        <f t="shared" si="88"/>
        <v>0</v>
      </c>
      <c r="Z242" s="46">
        <f t="shared" si="71"/>
        <v>0</v>
      </c>
      <c r="AA242" s="46">
        <f t="shared" si="72"/>
        <v>0</v>
      </c>
      <c r="AB242" s="46">
        <f t="shared" si="73"/>
        <v>0</v>
      </c>
      <c r="AC242" s="48">
        <f t="shared" si="84"/>
        <v>1</v>
      </c>
      <c r="AD242" s="48">
        <f t="shared" si="74"/>
        <v>12.077500000000001</v>
      </c>
      <c r="AE242" s="48">
        <f t="shared" si="75"/>
        <v>12.077500000000001</v>
      </c>
      <c r="AF242" s="46">
        <f t="shared" si="76"/>
        <v>120</v>
      </c>
      <c r="AG242" s="47"/>
      <c r="AH242" s="128" t="s">
        <v>3456</v>
      </c>
      <c r="AI242" s="128" t="s">
        <v>3460</v>
      </c>
      <c r="AJ242" s="128" t="s">
        <v>3457</v>
      </c>
      <c r="AK242" s="128" t="s">
        <v>3453</v>
      </c>
      <c r="AL242" s="128" t="s">
        <v>3451</v>
      </c>
      <c r="AM242" s="128" t="s">
        <v>3455</v>
      </c>
      <c r="AN242" s="128" t="s">
        <v>3452</v>
      </c>
      <c r="AO242" s="128" t="s">
        <v>3454</v>
      </c>
      <c r="AP242" s="128" t="s">
        <v>3458</v>
      </c>
      <c r="AQ242" s="128" t="s">
        <v>3459</v>
      </c>
    </row>
    <row r="243" spans="1:43" s="16" customFormat="1" ht="27.75">
      <c r="A243" s="43">
        <v>242</v>
      </c>
      <c r="B243" s="44" t="s">
        <v>290</v>
      </c>
      <c r="C243" s="44" t="s">
        <v>291</v>
      </c>
      <c r="D243" s="45" t="s">
        <v>292</v>
      </c>
      <c r="E243" s="38">
        <v>2</v>
      </c>
      <c r="F243" s="48">
        <v>14.51</v>
      </c>
      <c r="G243" s="46">
        <v>30</v>
      </c>
      <c r="H243" s="46" t="s">
        <v>3372</v>
      </c>
      <c r="I243" s="48">
        <v>9.26</v>
      </c>
      <c r="J243" s="46">
        <v>9</v>
      </c>
      <c r="K243" s="46" t="s">
        <v>3372</v>
      </c>
      <c r="L243" s="84">
        <f t="shared" si="67"/>
        <v>11.885</v>
      </c>
      <c r="M243" s="38">
        <f t="shared" si="68"/>
        <v>60</v>
      </c>
      <c r="N243" s="38">
        <f t="shared" si="69"/>
        <v>0</v>
      </c>
      <c r="O243" s="38">
        <f t="shared" si="70"/>
        <v>1</v>
      </c>
      <c r="P243" s="48">
        <v>11.82</v>
      </c>
      <c r="Q243" s="46">
        <v>30</v>
      </c>
      <c r="R243" s="46" t="s">
        <v>3372</v>
      </c>
      <c r="S243" s="48">
        <v>13.18</v>
      </c>
      <c r="T243" s="46">
        <v>30</v>
      </c>
      <c r="U243" s="46" t="s">
        <v>3372</v>
      </c>
      <c r="V243" s="48">
        <f t="shared" si="85"/>
        <v>12.5</v>
      </c>
      <c r="W243" s="46">
        <f t="shared" si="86"/>
        <v>60</v>
      </c>
      <c r="X243" s="46">
        <f t="shared" si="87"/>
        <v>0</v>
      </c>
      <c r="Y243" s="46">
        <f t="shared" si="88"/>
        <v>0</v>
      </c>
      <c r="Z243" s="46">
        <f t="shared" si="71"/>
        <v>0</v>
      </c>
      <c r="AA243" s="46">
        <f t="shared" si="72"/>
        <v>1</v>
      </c>
      <c r="AB243" s="46">
        <f t="shared" si="73"/>
        <v>1</v>
      </c>
      <c r="AC243" s="48">
        <f t="shared" si="84"/>
        <v>0.99</v>
      </c>
      <c r="AD243" s="48">
        <f t="shared" si="74"/>
        <v>12.192499999999999</v>
      </c>
      <c r="AE243" s="48">
        <f t="shared" si="75"/>
        <v>12.070574999999998</v>
      </c>
      <c r="AF243" s="46">
        <f t="shared" si="76"/>
        <v>120</v>
      </c>
      <c r="AG243" s="47"/>
      <c r="AH243" s="128" t="s">
        <v>3453</v>
      </c>
      <c r="AI243" s="128" t="s">
        <v>3457</v>
      </c>
      <c r="AJ243" s="128" t="s">
        <v>3460</v>
      </c>
      <c r="AK243" s="128" t="s">
        <v>3455</v>
      </c>
      <c r="AL243" s="128" t="s">
        <v>3459</v>
      </c>
      <c r="AM243" s="128" t="s">
        <v>3454</v>
      </c>
      <c r="AN243" s="128" t="s">
        <v>3452</v>
      </c>
      <c r="AO243" s="128" t="s">
        <v>3451</v>
      </c>
      <c r="AP243" s="128" t="s">
        <v>3456</v>
      </c>
      <c r="AQ243" s="128" t="s">
        <v>3458</v>
      </c>
    </row>
    <row r="244" spans="1:43" s="16" customFormat="1" ht="27.75">
      <c r="A244" s="43">
        <v>243</v>
      </c>
      <c r="B244" s="37" t="s">
        <v>2688</v>
      </c>
      <c r="C244" s="37" t="s">
        <v>2689</v>
      </c>
      <c r="D244" s="38" t="s">
        <v>2690</v>
      </c>
      <c r="E244" s="38">
        <v>27</v>
      </c>
      <c r="F244" s="48">
        <v>10.91</v>
      </c>
      <c r="G244" s="46">
        <v>30</v>
      </c>
      <c r="H244" s="46" t="s">
        <v>3372</v>
      </c>
      <c r="I244" s="48">
        <v>10.1</v>
      </c>
      <c r="J244" s="46">
        <v>30</v>
      </c>
      <c r="K244" s="46" t="s">
        <v>3373</v>
      </c>
      <c r="L244" s="84">
        <f t="shared" si="67"/>
        <v>10.504999999999999</v>
      </c>
      <c r="M244" s="38">
        <f t="shared" si="68"/>
        <v>60</v>
      </c>
      <c r="N244" s="38">
        <f t="shared" si="69"/>
        <v>1</v>
      </c>
      <c r="O244" s="38">
        <f t="shared" si="70"/>
        <v>0</v>
      </c>
      <c r="P244" s="48">
        <v>12.6</v>
      </c>
      <c r="Q244" s="46">
        <v>30</v>
      </c>
      <c r="R244" s="46" t="s">
        <v>3372</v>
      </c>
      <c r="S244" s="48">
        <v>15.15</v>
      </c>
      <c r="T244" s="46">
        <v>30</v>
      </c>
      <c r="U244" s="46" t="s">
        <v>3372</v>
      </c>
      <c r="V244" s="48">
        <f t="shared" si="85"/>
        <v>13.875</v>
      </c>
      <c r="W244" s="46">
        <f t="shared" si="86"/>
        <v>60</v>
      </c>
      <c r="X244" s="46">
        <f t="shared" si="87"/>
        <v>0</v>
      </c>
      <c r="Y244" s="46">
        <f t="shared" si="88"/>
        <v>0</v>
      </c>
      <c r="Z244" s="46">
        <f t="shared" si="71"/>
        <v>1</v>
      </c>
      <c r="AA244" s="46">
        <f t="shared" si="72"/>
        <v>0</v>
      </c>
      <c r="AB244" s="46">
        <f t="shared" si="73"/>
        <v>1</v>
      </c>
      <c r="AC244" s="48">
        <f t="shared" si="84"/>
        <v>0.99</v>
      </c>
      <c r="AD244" s="48">
        <f t="shared" si="74"/>
        <v>12.19</v>
      </c>
      <c r="AE244" s="48">
        <f t="shared" si="75"/>
        <v>12.068099999999999</v>
      </c>
      <c r="AF244" s="46">
        <f t="shared" si="76"/>
        <v>120</v>
      </c>
      <c r="AG244" s="47"/>
      <c r="AH244" s="128" t="s">
        <v>3453</v>
      </c>
      <c r="AI244" s="128" t="s">
        <v>3451</v>
      </c>
      <c r="AJ244" s="128" t="s">
        <v>3454</v>
      </c>
      <c r="AK244" s="128" t="s">
        <v>3452</v>
      </c>
      <c r="AL244" s="128" t="s">
        <v>3455</v>
      </c>
      <c r="AM244" s="128" t="s">
        <v>3457</v>
      </c>
      <c r="AN244" s="128" t="s">
        <v>3456</v>
      </c>
      <c r="AO244" s="128" t="s">
        <v>3460</v>
      </c>
      <c r="AP244" s="128" t="s">
        <v>3459</v>
      </c>
      <c r="AQ244" s="128" t="s">
        <v>3458</v>
      </c>
    </row>
    <row r="245" spans="1:43" s="16" customFormat="1" ht="27.75">
      <c r="A245" s="43">
        <v>244</v>
      </c>
      <c r="B245" s="37" t="s">
        <v>1100</v>
      </c>
      <c r="C245" s="37" t="s">
        <v>859</v>
      </c>
      <c r="D245" s="38" t="s">
        <v>1101</v>
      </c>
      <c r="E245" s="38">
        <v>10</v>
      </c>
      <c r="F245" s="48">
        <v>11.14</v>
      </c>
      <c r="G245" s="46">
        <v>30</v>
      </c>
      <c r="H245" s="46" t="s">
        <v>3372</v>
      </c>
      <c r="I245" s="48">
        <v>12.36</v>
      </c>
      <c r="J245" s="46">
        <v>30</v>
      </c>
      <c r="K245" s="46" t="s">
        <v>3372</v>
      </c>
      <c r="L245" s="84">
        <f t="shared" si="67"/>
        <v>11.75</v>
      </c>
      <c r="M245" s="38">
        <f t="shared" si="68"/>
        <v>60</v>
      </c>
      <c r="N245" s="38">
        <f t="shared" si="69"/>
        <v>0</v>
      </c>
      <c r="O245" s="38">
        <f t="shared" si="70"/>
        <v>0</v>
      </c>
      <c r="P245" s="48">
        <v>10.97</v>
      </c>
      <c r="Q245" s="46">
        <v>30</v>
      </c>
      <c r="R245" s="46" t="s">
        <v>3372</v>
      </c>
      <c r="S245" s="48">
        <v>13.79</v>
      </c>
      <c r="T245" s="46">
        <v>30</v>
      </c>
      <c r="U245" s="46" t="s">
        <v>3372</v>
      </c>
      <c r="V245" s="48">
        <f t="shared" si="85"/>
        <v>12.379999999999999</v>
      </c>
      <c r="W245" s="46">
        <f t="shared" si="86"/>
        <v>60</v>
      </c>
      <c r="X245" s="46">
        <f t="shared" si="87"/>
        <v>0</v>
      </c>
      <c r="Y245" s="46">
        <f t="shared" si="88"/>
        <v>0</v>
      </c>
      <c r="Z245" s="46">
        <f t="shared" si="71"/>
        <v>0</v>
      </c>
      <c r="AA245" s="46">
        <f t="shared" si="72"/>
        <v>0</v>
      </c>
      <c r="AB245" s="46">
        <f t="shared" si="73"/>
        <v>0</v>
      </c>
      <c r="AC245" s="48">
        <f t="shared" si="84"/>
        <v>1</v>
      </c>
      <c r="AD245" s="48">
        <f t="shared" si="74"/>
        <v>12.065</v>
      </c>
      <c r="AE245" s="48">
        <f t="shared" si="75"/>
        <v>12.065</v>
      </c>
      <c r="AF245" s="46">
        <f t="shared" si="76"/>
        <v>120</v>
      </c>
      <c r="AG245" s="47"/>
      <c r="AH245" s="128" t="s">
        <v>3451</v>
      </c>
      <c r="AI245" s="128" t="s">
        <v>3452</v>
      </c>
      <c r="AJ245" s="128" t="s">
        <v>3453</v>
      </c>
      <c r="AK245" s="128" t="s">
        <v>3454</v>
      </c>
      <c r="AL245" s="128" t="s">
        <v>3455</v>
      </c>
      <c r="AM245" s="128" t="s">
        <v>3456</v>
      </c>
      <c r="AN245" s="128" t="s">
        <v>3457</v>
      </c>
      <c r="AO245" s="128" t="s">
        <v>3459</v>
      </c>
      <c r="AP245" s="128" t="s">
        <v>3458</v>
      </c>
      <c r="AQ245" s="128" t="s">
        <v>3460</v>
      </c>
    </row>
    <row r="246" spans="1:43" s="16" customFormat="1" ht="27.75">
      <c r="A246" s="43">
        <v>245</v>
      </c>
      <c r="B246" s="44" t="s">
        <v>1502</v>
      </c>
      <c r="C246" s="44" t="s">
        <v>1136</v>
      </c>
      <c r="D246" s="45" t="s">
        <v>1503</v>
      </c>
      <c r="E246" s="38">
        <v>14</v>
      </c>
      <c r="F246" s="48">
        <v>14.72</v>
      </c>
      <c r="G246" s="46">
        <v>30</v>
      </c>
      <c r="H246" s="46" t="s">
        <v>3372</v>
      </c>
      <c r="I246" s="48">
        <v>11.33</v>
      </c>
      <c r="J246" s="46">
        <v>30</v>
      </c>
      <c r="K246" s="46" t="s">
        <v>3372</v>
      </c>
      <c r="L246" s="84">
        <f t="shared" si="67"/>
        <v>13.025</v>
      </c>
      <c r="M246" s="38">
        <f t="shared" si="68"/>
        <v>60</v>
      </c>
      <c r="N246" s="38">
        <f t="shared" si="69"/>
        <v>0</v>
      </c>
      <c r="O246" s="38">
        <f t="shared" si="70"/>
        <v>0</v>
      </c>
      <c r="P246" s="48">
        <v>10.16</v>
      </c>
      <c r="Q246" s="46">
        <v>30</v>
      </c>
      <c r="R246" s="46" t="s">
        <v>3372</v>
      </c>
      <c r="S246" s="48">
        <v>12.04</v>
      </c>
      <c r="T246" s="46">
        <v>30</v>
      </c>
      <c r="U246" s="46" t="s">
        <v>3372</v>
      </c>
      <c r="V246" s="48">
        <f t="shared" si="85"/>
        <v>11.1</v>
      </c>
      <c r="W246" s="46">
        <f t="shared" si="86"/>
        <v>60</v>
      </c>
      <c r="X246" s="46">
        <f t="shared" si="87"/>
        <v>0</v>
      </c>
      <c r="Y246" s="46">
        <f t="shared" si="88"/>
        <v>0</v>
      </c>
      <c r="Z246" s="46">
        <f t="shared" si="71"/>
        <v>0</v>
      </c>
      <c r="AA246" s="46">
        <f t="shared" si="72"/>
        <v>0</v>
      </c>
      <c r="AB246" s="46">
        <f t="shared" si="73"/>
        <v>0</v>
      </c>
      <c r="AC246" s="48">
        <f t="shared" si="84"/>
        <v>1</v>
      </c>
      <c r="AD246" s="48">
        <f t="shared" si="74"/>
        <v>12.0625</v>
      </c>
      <c r="AE246" s="48">
        <f t="shared" si="75"/>
        <v>12.0625</v>
      </c>
      <c r="AF246" s="46">
        <f t="shared" si="76"/>
        <v>120</v>
      </c>
      <c r="AG246" s="47"/>
      <c r="AH246" s="128" t="s">
        <v>3456</v>
      </c>
      <c r="AI246" s="128" t="s">
        <v>3454</v>
      </c>
      <c r="AJ246" s="128" t="s">
        <v>3452</v>
      </c>
      <c r="AK246" s="128" t="s">
        <v>3457</v>
      </c>
      <c r="AL246" s="128" t="s">
        <v>3458</v>
      </c>
      <c r="AM246" s="128" t="s">
        <v>3459</v>
      </c>
      <c r="AN246" s="128" t="s">
        <v>3453</v>
      </c>
      <c r="AO246" s="128" t="s">
        <v>3451</v>
      </c>
      <c r="AP246" s="128" t="s">
        <v>3455</v>
      </c>
      <c r="AQ246" s="128" t="s">
        <v>3460</v>
      </c>
    </row>
    <row r="247" spans="1:43" s="16" customFormat="1" ht="27.75">
      <c r="A247" s="43">
        <v>246</v>
      </c>
      <c r="B247" s="37" t="s">
        <v>2529</v>
      </c>
      <c r="C247" s="37" t="s">
        <v>74</v>
      </c>
      <c r="D247" s="38" t="s">
        <v>2530</v>
      </c>
      <c r="E247" s="38">
        <v>25</v>
      </c>
      <c r="F247" s="48">
        <v>10</v>
      </c>
      <c r="G247" s="46">
        <v>30</v>
      </c>
      <c r="H247" s="46" t="s">
        <v>3372</v>
      </c>
      <c r="I247" s="48">
        <v>11.5</v>
      </c>
      <c r="J247" s="46">
        <v>30</v>
      </c>
      <c r="K247" s="46" t="s">
        <v>3372</v>
      </c>
      <c r="L247" s="84">
        <f t="shared" si="67"/>
        <v>10.75</v>
      </c>
      <c r="M247" s="38">
        <f t="shared" si="68"/>
        <v>60</v>
      </c>
      <c r="N247" s="38">
        <f t="shared" si="69"/>
        <v>0</v>
      </c>
      <c r="O247" s="38">
        <f t="shared" si="70"/>
        <v>0</v>
      </c>
      <c r="P247" s="48">
        <v>12.67</v>
      </c>
      <c r="Q247" s="46">
        <v>30</v>
      </c>
      <c r="R247" s="46" t="s">
        <v>3372</v>
      </c>
      <c r="S247" s="48">
        <v>14.06</v>
      </c>
      <c r="T247" s="46">
        <v>30</v>
      </c>
      <c r="U247" s="46" t="s">
        <v>3372</v>
      </c>
      <c r="V247" s="48">
        <f t="shared" si="85"/>
        <v>13.365</v>
      </c>
      <c r="W247" s="46">
        <f t="shared" si="86"/>
        <v>60</v>
      </c>
      <c r="X247" s="46">
        <f t="shared" si="87"/>
        <v>0</v>
      </c>
      <c r="Y247" s="46">
        <f t="shared" si="88"/>
        <v>0</v>
      </c>
      <c r="Z247" s="46">
        <f t="shared" si="71"/>
        <v>0</v>
      </c>
      <c r="AA247" s="46">
        <f t="shared" si="72"/>
        <v>0</v>
      </c>
      <c r="AB247" s="46">
        <f t="shared" si="73"/>
        <v>0</v>
      </c>
      <c r="AC247" s="48">
        <f t="shared" si="84"/>
        <v>1</v>
      </c>
      <c r="AD247" s="48">
        <f t="shared" si="74"/>
        <v>12.057500000000001</v>
      </c>
      <c r="AE247" s="48">
        <f t="shared" si="75"/>
        <v>12.057500000000001</v>
      </c>
      <c r="AF247" s="46">
        <f t="shared" si="76"/>
        <v>120</v>
      </c>
      <c r="AG247" s="47"/>
      <c r="AH247" s="128" t="s">
        <v>3453</v>
      </c>
      <c r="AI247" s="128" t="s">
        <v>3452</v>
      </c>
      <c r="AJ247" s="128" t="s">
        <v>3457</v>
      </c>
      <c r="AK247" s="128" t="s">
        <v>3456</v>
      </c>
      <c r="AL247" s="128" t="s">
        <v>3454</v>
      </c>
      <c r="AM247" s="128" t="s">
        <v>3451</v>
      </c>
      <c r="AN247" s="128" t="s">
        <v>3455</v>
      </c>
      <c r="AO247" s="128" t="s">
        <v>3459</v>
      </c>
      <c r="AP247" s="128" t="s">
        <v>3460</v>
      </c>
      <c r="AQ247" s="128" t="s">
        <v>3458</v>
      </c>
    </row>
    <row r="248" spans="1:43" s="16" customFormat="1" ht="27.75">
      <c r="A248" s="43">
        <v>247</v>
      </c>
      <c r="B248" s="37" t="s">
        <v>628</v>
      </c>
      <c r="C248" s="37" t="s">
        <v>629</v>
      </c>
      <c r="D248" s="38" t="s">
        <v>630</v>
      </c>
      <c r="E248" s="38">
        <v>6</v>
      </c>
      <c r="F248" s="48">
        <v>11.54</v>
      </c>
      <c r="G248" s="46">
        <v>30</v>
      </c>
      <c r="H248" s="46" t="s">
        <v>3372</v>
      </c>
      <c r="I248" s="48">
        <v>12.9</v>
      </c>
      <c r="J248" s="46">
        <v>30</v>
      </c>
      <c r="K248" s="46" t="s">
        <v>3372</v>
      </c>
      <c r="L248" s="84">
        <f t="shared" si="67"/>
        <v>12.219999999999999</v>
      </c>
      <c r="M248" s="38">
        <f t="shared" si="68"/>
        <v>60</v>
      </c>
      <c r="N248" s="38">
        <f t="shared" si="69"/>
        <v>0</v>
      </c>
      <c r="O248" s="38">
        <f t="shared" si="70"/>
        <v>0</v>
      </c>
      <c r="P248" s="48">
        <v>10.67</v>
      </c>
      <c r="Q248" s="46">
        <v>30</v>
      </c>
      <c r="R248" s="46" t="s">
        <v>3372</v>
      </c>
      <c r="S248" s="48">
        <v>13.12</v>
      </c>
      <c r="T248" s="46">
        <v>30</v>
      </c>
      <c r="U248" s="46" t="s">
        <v>3372</v>
      </c>
      <c r="V248" s="48">
        <f t="shared" si="85"/>
        <v>11.895</v>
      </c>
      <c r="W248" s="46">
        <f t="shared" si="86"/>
        <v>60</v>
      </c>
      <c r="X248" s="46">
        <f t="shared" si="87"/>
        <v>0</v>
      </c>
      <c r="Y248" s="46">
        <f t="shared" si="88"/>
        <v>0</v>
      </c>
      <c r="Z248" s="46">
        <f t="shared" si="71"/>
        <v>0</v>
      </c>
      <c r="AA248" s="46">
        <f t="shared" si="72"/>
        <v>0</v>
      </c>
      <c r="AB248" s="46">
        <f t="shared" si="73"/>
        <v>0</v>
      </c>
      <c r="AC248" s="48">
        <f t="shared" si="84"/>
        <v>1</v>
      </c>
      <c r="AD248" s="48">
        <f t="shared" si="74"/>
        <v>12.057499999999999</v>
      </c>
      <c r="AE248" s="48">
        <f t="shared" si="75"/>
        <v>12.057499999999999</v>
      </c>
      <c r="AF248" s="46">
        <f t="shared" si="76"/>
        <v>120</v>
      </c>
      <c r="AG248" s="47"/>
      <c r="AH248" s="128" t="s">
        <v>3451</v>
      </c>
      <c r="AI248" s="128" t="s">
        <v>3453</v>
      </c>
      <c r="AJ248" s="128" t="s">
        <v>3452</v>
      </c>
      <c r="AK248" s="128" t="s">
        <v>3457</v>
      </c>
      <c r="AL248" s="128" t="s">
        <v>3456</v>
      </c>
      <c r="AM248" s="128" t="s">
        <v>3455</v>
      </c>
      <c r="AN248" s="128" t="s">
        <v>3454</v>
      </c>
      <c r="AO248" s="128" t="s">
        <v>3460</v>
      </c>
      <c r="AP248" s="128" t="s">
        <v>3459</v>
      </c>
      <c r="AQ248" s="128" t="s">
        <v>3458</v>
      </c>
    </row>
    <row r="249" spans="1:43" s="16" customFormat="1" ht="27.75">
      <c r="A249" s="43">
        <v>248</v>
      </c>
      <c r="B249" s="37" t="s">
        <v>1089</v>
      </c>
      <c r="C249" s="37" t="s">
        <v>1090</v>
      </c>
      <c r="D249" s="38" t="s">
        <v>1091</v>
      </c>
      <c r="E249" s="38">
        <v>10</v>
      </c>
      <c r="F249" s="48">
        <v>11.86</v>
      </c>
      <c r="G249" s="46">
        <v>30</v>
      </c>
      <c r="H249" s="46" t="s">
        <v>3373</v>
      </c>
      <c r="I249" s="48">
        <v>10.62</v>
      </c>
      <c r="J249" s="46">
        <v>30</v>
      </c>
      <c r="K249" s="46" t="s">
        <v>3372</v>
      </c>
      <c r="L249" s="84">
        <f t="shared" si="67"/>
        <v>11.239999999999998</v>
      </c>
      <c r="M249" s="38">
        <f t="shared" si="68"/>
        <v>60</v>
      </c>
      <c r="N249" s="38">
        <f t="shared" si="69"/>
        <v>1</v>
      </c>
      <c r="O249" s="38">
        <f t="shared" si="70"/>
        <v>0</v>
      </c>
      <c r="P249" s="48">
        <v>13.67</v>
      </c>
      <c r="Q249" s="46">
        <v>30</v>
      </c>
      <c r="R249" s="46" t="s">
        <v>3372</v>
      </c>
      <c r="S249" s="48">
        <v>16.21</v>
      </c>
      <c r="T249" s="46">
        <v>30</v>
      </c>
      <c r="U249" s="46" t="s">
        <v>3372</v>
      </c>
      <c r="V249" s="48">
        <f t="shared" si="85"/>
        <v>14.940000000000001</v>
      </c>
      <c r="W249" s="46">
        <f t="shared" si="86"/>
        <v>60</v>
      </c>
      <c r="X249" s="46">
        <f t="shared" si="87"/>
        <v>0</v>
      </c>
      <c r="Y249" s="46">
        <f t="shared" si="88"/>
        <v>0</v>
      </c>
      <c r="Z249" s="46">
        <f t="shared" si="71"/>
        <v>1</v>
      </c>
      <c r="AA249" s="46">
        <f t="shared" si="72"/>
        <v>0</v>
      </c>
      <c r="AB249" s="46">
        <f t="shared" si="73"/>
        <v>1</v>
      </c>
      <c r="AC249" s="48">
        <f>IF(AB249=0,0.93,IF(AB249=1,0.92,IF(AB249=2,0.91,IF(AB249=3,0.9,IF(AB249=4,0.89,IF(AB249=5,0.88,IF(AB249=6,0.87)))))))</f>
        <v>0.92</v>
      </c>
      <c r="AD249" s="48">
        <f t="shared" si="74"/>
        <v>13.09</v>
      </c>
      <c r="AE249" s="48">
        <f t="shared" si="75"/>
        <v>12.0428</v>
      </c>
      <c r="AF249" s="46">
        <f t="shared" si="76"/>
        <v>120</v>
      </c>
      <c r="AG249" s="47"/>
      <c r="AH249" s="128" t="s">
        <v>3453</v>
      </c>
      <c r="AI249" s="128" t="s">
        <v>3451</v>
      </c>
      <c r="AJ249" s="128" t="s">
        <v>3455</v>
      </c>
      <c r="AK249" s="128" t="s">
        <v>3456</v>
      </c>
      <c r="AL249" s="128" t="s">
        <v>3452</v>
      </c>
      <c r="AM249" s="128" t="s">
        <v>3454</v>
      </c>
      <c r="AN249" s="128" t="s">
        <v>3457</v>
      </c>
      <c r="AO249" s="128" t="s">
        <v>3460</v>
      </c>
      <c r="AP249" s="128" t="s">
        <v>3459</v>
      </c>
      <c r="AQ249" s="128" t="s">
        <v>3458</v>
      </c>
    </row>
    <row r="250" spans="1:43" s="16" customFormat="1" ht="27.75">
      <c r="A250" s="43">
        <v>249</v>
      </c>
      <c r="B250" s="37" t="s">
        <v>407</v>
      </c>
      <c r="C250" s="37" t="s">
        <v>2777</v>
      </c>
      <c r="D250" s="38" t="s">
        <v>2778</v>
      </c>
      <c r="E250" s="38">
        <v>28</v>
      </c>
      <c r="F250" s="48">
        <v>11.7</v>
      </c>
      <c r="G250" s="46">
        <v>30</v>
      </c>
      <c r="H250" s="46" t="s">
        <v>3372</v>
      </c>
      <c r="I250" s="48">
        <v>11.2</v>
      </c>
      <c r="J250" s="46">
        <v>30</v>
      </c>
      <c r="K250" s="46" t="s">
        <v>3372</v>
      </c>
      <c r="L250" s="84">
        <f t="shared" si="67"/>
        <v>11.45</v>
      </c>
      <c r="M250" s="38">
        <f t="shared" si="68"/>
        <v>60</v>
      </c>
      <c r="N250" s="38">
        <f t="shared" si="69"/>
        <v>0</v>
      </c>
      <c r="O250" s="38">
        <f t="shared" si="70"/>
        <v>0</v>
      </c>
      <c r="P250" s="48">
        <v>13.49</v>
      </c>
      <c r="Q250" s="46">
        <v>30</v>
      </c>
      <c r="R250" s="46" t="s">
        <v>3372</v>
      </c>
      <c r="S250" s="48">
        <v>11.78</v>
      </c>
      <c r="T250" s="46">
        <v>30</v>
      </c>
      <c r="U250" s="46" t="s">
        <v>3372</v>
      </c>
      <c r="V250" s="48">
        <f t="shared" si="85"/>
        <v>12.635</v>
      </c>
      <c r="W250" s="46">
        <f t="shared" si="86"/>
        <v>60</v>
      </c>
      <c r="X250" s="46">
        <f t="shared" si="87"/>
        <v>0</v>
      </c>
      <c r="Y250" s="46">
        <f t="shared" si="88"/>
        <v>0</v>
      </c>
      <c r="Z250" s="46">
        <f t="shared" si="71"/>
        <v>0</v>
      </c>
      <c r="AA250" s="46">
        <f t="shared" si="72"/>
        <v>0</v>
      </c>
      <c r="AB250" s="46">
        <f t="shared" si="73"/>
        <v>0</v>
      </c>
      <c r="AC250" s="48">
        <f t="shared" ref="AC250:AC281" si="89">IF(AB250=0,1,IF(AB250=1,0.99,IF(AB250=2,0.98,IF(AB250=3,0.97,IF(AB250=4,0.96,IF(AB250=5,0.95,IF(AB250=6,0.94)))))))</f>
        <v>1</v>
      </c>
      <c r="AD250" s="48">
        <f t="shared" si="74"/>
        <v>12.0425</v>
      </c>
      <c r="AE250" s="48">
        <f t="shared" si="75"/>
        <v>12.0425</v>
      </c>
      <c r="AF250" s="46">
        <f t="shared" si="76"/>
        <v>120</v>
      </c>
      <c r="AG250" s="47"/>
      <c r="AH250" s="128" t="s">
        <v>3451</v>
      </c>
      <c r="AI250" s="128" t="s">
        <v>3453</v>
      </c>
      <c r="AJ250" s="128" t="s">
        <v>3454</v>
      </c>
      <c r="AK250" s="128" t="s">
        <v>3452</v>
      </c>
      <c r="AL250" s="128" t="s">
        <v>3455</v>
      </c>
      <c r="AM250" s="128" t="s">
        <v>3460</v>
      </c>
      <c r="AN250" s="128" t="s">
        <v>3457</v>
      </c>
      <c r="AO250" s="128" t="s">
        <v>3456</v>
      </c>
      <c r="AP250" s="128" t="s">
        <v>3459</v>
      </c>
      <c r="AQ250" s="128" t="s">
        <v>3458</v>
      </c>
    </row>
    <row r="251" spans="1:43" s="16" customFormat="1" ht="27.75">
      <c r="A251" s="43">
        <v>250</v>
      </c>
      <c r="B251" s="37" t="s">
        <v>382</v>
      </c>
      <c r="C251" s="37" t="s">
        <v>2048</v>
      </c>
      <c r="D251" s="38" t="s">
        <v>2225</v>
      </c>
      <c r="E251" s="38">
        <v>22</v>
      </c>
      <c r="F251" s="48">
        <v>11.71</v>
      </c>
      <c r="G251" s="46">
        <v>30</v>
      </c>
      <c r="H251" s="46" t="s">
        <v>3372</v>
      </c>
      <c r="I251" s="48">
        <v>11.57</v>
      </c>
      <c r="J251" s="46">
        <v>30</v>
      </c>
      <c r="K251" s="46" t="s">
        <v>3372</v>
      </c>
      <c r="L251" s="84">
        <f t="shared" si="67"/>
        <v>11.64</v>
      </c>
      <c r="M251" s="38">
        <f t="shared" si="68"/>
        <v>60</v>
      </c>
      <c r="N251" s="38">
        <f t="shared" si="69"/>
        <v>0</v>
      </c>
      <c r="O251" s="38">
        <f t="shared" si="70"/>
        <v>0</v>
      </c>
      <c r="P251" s="48">
        <v>12.25</v>
      </c>
      <c r="Q251" s="46">
        <v>30</v>
      </c>
      <c r="R251" s="46" t="s">
        <v>3372</v>
      </c>
      <c r="S251" s="48">
        <v>12.61</v>
      </c>
      <c r="T251" s="46">
        <v>30</v>
      </c>
      <c r="U251" s="46" t="s">
        <v>3372</v>
      </c>
      <c r="V251" s="48">
        <f t="shared" si="85"/>
        <v>12.43</v>
      </c>
      <c r="W251" s="46">
        <f t="shared" si="86"/>
        <v>60</v>
      </c>
      <c r="X251" s="46">
        <f t="shared" si="87"/>
        <v>0</v>
      </c>
      <c r="Y251" s="46">
        <f t="shared" si="88"/>
        <v>0</v>
      </c>
      <c r="Z251" s="46">
        <f t="shared" si="71"/>
        <v>0</v>
      </c>
      <c r="AA251" s="46">
        <f t="shared" si="72"/>
        <v>0</v>
      </c>
      <c r="AB251" s="46">
        <f t="shared" si="73"/>
        <v>0</v>
      </c>
      <c r="AC251" s="48">
        <f t="shared" si="89"/>
        <v>1</v>
      </c>
      <c r="AD251" s="48">
        <f t="shared" si="74"/>
        <v>12.035</v>
      </c>
      <c r="AE251" s="48">
        <f t="shared" si="75"/>
        <v>12.035</v>
      </c>
      <c r="AF251" s="46">
        <f t="shared" si="76"/>
        <v>120</v>
      </c>
      <c r="AG251" s="47"/>
      <c r="AH251" s="128" t="s">
        <v>3456</v>
      </c>
      <c r="AI251" s="128" t="s">
        <v>3451</v>
      </c>
      <c r="AJ251" s="128" t="s">
        <v>3455</v>
      </c>
      <c r="AK251" s="128" t="s">
        <v>3452</v>
      </c>
      <c r="AL251" s="128" t="s">
        <v>3457</v>
      </c>
      <c r="AM251" s="128" t="s">
        <v>3454</v>
      </c>
      <c r="AN251" s="128" t="s">
        <v>3460</v>
      </c>
      <c r="AO251" s="128" t="s">
        <v>3453</v>
      </c>
      <c r="AP251" s="128" t="s">
        <v>3459</v>
      </c>
      <c r="AQ251" s="128" t="s">
        <v>3458</v>
      </c>
    </row>
    <row r="252" spans="1:43" s="16" customFormat="1" ht="27.75">
      <c r="A252" s="43">
        <v>251</v>
      </c>
      <c r="B252" s="72" t="s">
        <v>2319</v>
      </c>
      <c r="C252" s="72" t="s">
        <v>2320</v>
      </c>
      <c r="D252" s="38" t="s">
        <v>2321</v>
      </c>
      <c r="E252" s="38">
        <v>23</v>
      </c>
      <c r="F252" s="48">
        <v>11.56</v>
      </c>
      <c r="G252" s="46">
        <v>30</v>
      </c>
      <c r="H252" s="46" t="s">
        <v>3372</v>
      </c>
      <c r="I252" s="48">
        <v>10.89</v>
      </c>
      <c r="J252" s="46">
        <v>30</v>
      </c>
      <c r="K252" s="46" t="s">
        <v>3372</v>
      </c>
      <c r="L252" s="84">
        <f t="shared" si="67"/>
        <v>11.225000000000001</v>
      </c>
      <c r="M252" s="38">
        <f t="shared" si="68"/>
        <v>60</v>
      </c>
      <c r="N252" s="38">
        <f t="shared" si="69"/>
        <v>0</v>
      </c>
      <c r="O252" s="38">
        <f t="shared" si="70"/>
        <v>0</v>
      </c>
      <c r="P252" s="48">
        <v>11.5</v>
      </c>
      <c r="Q252" s="46">
        <v>30</v>
      </c>
      <c r="R252" s="46" t="s">
        <v>3372</v>
      </c>
      <c r="S252" s="48">
        <v>14.19</v>
      </c>
      <c r="T252" s="46">
        <v>30</v>
      </c>
      <c r="U252" s="46" t="s">
        <v>3372</v>
      </c>
      <c r="V252" s="48">
        <f t="shared" si="85"/>
        <v>12.844999999999999</v>
      </c>
      <c r="W252" s="46">
        <f t="shared" si="86"/>
        <v>60</v>
      </c>
      <c r="X252" s="46">
        <f t="shared" si="87"/>
        <v>0</v>
      </c>
      <c r="Y252" s="46">
        <f t="shared" si="88"/>
        <v>0</v>
      </c>
      <c r="Z252" s="46">
        <f t="shared" si="71"/>
        <v>0</v>
      </c>
      <c r="AA252" s="46">
        <f t="shared" si="72"/>
        <v>0</v>
      </c>
      <c r="AB252" s="46">
        <f t="shared" si="73"/>
        <v>0</v>
      </c>
      <c r="AC252" s="48">
        <f t="shared" si="89"/>
        <v>1</v>
      </c>
      <c r="AD252" s="48">
        <f t="shared" si="74"/>
        <v>12.035</v>
      </c>
      <c r="AE252" s="48">
        <f t="shared" si="75"/>
        <v>12.035</v>
      </c>
      <c r="AF252" s="46">
        <f t="shared" si="76"/>
        <v>120</v>
      </c>
      <c r="AG252" s="47"/>
      <c r="AH252" s="128" t="s">
        <v>3453</v>
      </c>
      <c r="AI252" s="128" t="s">
        <v>3452</v>
      </c>
      <c r="AJ252" s="128" t="s">
        <v>3457</v>
      </c>
      <c r="AK252" s="128" t="s">
        <v>3456</v>
      </c>
      <c r="AL252" s="128" t="s">
        <v>3451</v>
      </c>
      <c r="AM252" s="128" t="s">
        <v>3454</v>
      </c>
      <c r="AN252" s="128" t="s">
        <v>3455</v>
      </c>
      <c r="AO252" s="128" t="s">
        <v>3460</v>
      </c>
      <c r="AP252" s="128" t="s">
        <v>3459</v>
      </c>
      <c r="AQ252" s="128" t="s">
        <v>3458</v>
      </c>
    </row>
    <row r="253" spans="1:43" s="16" customFormat="1" ht="27.75">
      <c r="A253" s="43">
        <v>252</v>
      </c>
      <c r="B253" s="37" t="s">
        <v>2781</v>
      </c>
      <c r="C253" s="37" t="s">
        <v>910</v>
      </c>
      <c r="D253" s="38" t="s">
        <v>2782</v>
      </c>
      <c r="E253" s="38">
        <v>28</v>
      </c>
      <c r="F253" s="48">
        <v>13.43</v>
      </c>
      <c r="G253" s="46">
        <v>30</v>
      </c>
      <c r="H253" s="46" t="s">
        <v>3372</v>
      </c>
      <c r="I253" s="48">
        <v>10.210000000000001</v>
      </c>
      <c r="J253" s="46">
        <v>30</v>
      </c>
      <c r="K253" s="46" t="s">
        <v>3372</v>
      </c>
      <c r="L253" s="84">
        <f t="shared" si="67"/>
        <v>11.82</v>
      </c>
      <c r="M253" s="38">
        <f t="shared" si="68"/>
        <v>60</v>
      </c>
      <c r="N253" s="38">
        <f t="shared" si="69"/>
        <v>0</v>
      </c>
      <c r="O253" s="38">
        <f t="shared" si="70"/>
        <v>0</v>
      </c>
      <c r="P253" s="48">
        <v>12.37</v>
      </c>
      <c r="Q253" s="46">
        <v>30</v>
      </c>
      <c r="R253" s="46" t="s">
        <v>3372</v>
      </c>
      <c r="S253" s="48">
        <v>12.12</v>
      </c>
      <c r="T253" s="46">
        <v>30</v>
      </c>
      <c r="U253" s="46" t="s">
        <v>3372</v>
      </c>
      <c r="V253" s="48">
        <f t="shared" si="85"/>
        <v>12.244999999999999</v>
      </c>
      <c r="W253" s="46">
        <f t="shared" si="86"/>
        <v>60</v>
      </c>
      <c r="X253" s="46">
        <f t="shared" si="87"/>
        <v>0</v>
      </c>
      <c r="Y253" s="46">
        <f t="shared" si="88"/>
        <v>0</v>
      </c>
      <c r="Z253" s="46">
        <f t="shared" si="71"/>
        <v>0</v>
      </c>
      <c r="AA253" s="46">
        <f t="shared" si="72"/>
        <v>0</v>
      </c>
      <c r="AB253" s="46">
        <f t="shared" si="73"/>
        <v>0</v>
      </c>
      <c r="AC253" s="48">
        <f t="shared" si="89"/>
        <v>1</v>
      </c>
      <c r="AD253" s="48">
        <f t="shared" si="74"/>
        <v>12.032499999999999</v>
      </c>
      <c r="AE253" s="48">
        <f t="shared" si="75"/>
        <v>12.032499999999999</v>
      </c>
      <c r="AF253" s="46">
        <f t="shared" si="76"/>
        <v>120</v>
      </c>
      <c r="AG253" s="47"/>
      <c r="AH253" s="128" t="s">
        <v>3453</v>
      </c>
      <c r="AI253" s="128" t="s">
        <v>3451</v>
      </c>
      <c r="AJ253" s="128" t="s">
        <v>3452</v>
      </c>
      <c r="AK253" s="128" t="s">
        <v>3456</v>
      </c>
      <c r="AL253" s="128" t="s">
        <v>3454</v>
      </c>
      <c r="AM253" s="128" t="s">
        <v>3459</v>
      </c>
      <c r="AN253" s="128" t="s">
        <v>3457</v>
      </c>
      <c r="AO253" s="128" t="s">
        <v>3455</v>
      </c>
      <c r="AP253" s="128" t="s">
        <v>3460</v>
      </c>
      <c r="AQ253" s="128" t="s">
        <v>3458</v>
      </c>
    </row>
    <row r="254" spans="1:43" s="16" customFormat="1" ht="27.75">
      <c r="A254" s="43">
        <v>253</v>
      </c>
      <c r="B254" s="37" t="s">
        <v>2783</v>
      </c>
      <c r="C254" s="37" t="s">
        <v>104</v>
      </c>
      <c r="D254" s="38" t="s">
        <v>2784</v>
      </c>
      <c r="E254" s="38">
        <v>28</v>
      </c>
      <c r="F254" s="48">
        <v>12.74</v>
      </c>
      <c r="G254" s="46">
        <v>30</v>
      </c>
      <c r="H254" s="46" t="s">
        <v>3372</v>
      </c>
      <c r="I254" s="48">
        <v>10</v>
      </c>
      <c r="J254" s="46">
        <v>30</v>
      </c>
      <c r="K254" s="46" t="s">
        <v>3372</v>
      </c>
      <c r="L254" s="84">
        <f t="shared" si="67"/>
        <v>11.370000000000001</v>
      </c>
      <c r="M254" s="38">
        <f t="shared" si="68"/>
        <v>60</v>
      </c>
      <c r="N254" s="38">
        <f t="shared" si="69"/>
        <v>0</v>
      </c>
      <c r="O254" s="38">
        <f t="shared" si="70"/>
        <v>0</v>
      </c>
      <c r="P254" s="48">
        <v>12.08</v>
      </c>
      <c r="Q254" s="46">
        <v>30</v>
      </c>
      <c r="R254" s="46" t="s">
        <v>3372</v>
      </c>
      <c r="S254" s="48">
        <v>13.28</v>
      </c>
      <c r="T254" s="46">
        <v>30</v>
      </c>
      <c r="U254" s="46" t="s">
        <v>3372</v>
      </c>
      <c r="V254" s="48">
        <f t="shared" si="85"/>
        <v>12.68</v>
      </c>
      <c r="W254" s="46">
        <f t="shared" si="86"/>
        <v>60</v>
      </c>
      <c r="X254" s="46">
        <f t="shared" si="87"/>
        <v>0</v>
      </c>
      <c r="Y254" s="46">
        <f t="shared" si="88"/>
        <v>0</v>
      </c>
      <c r="Z254" s="46">
        <f t="shared" si="71"/>
        <v>0</v>
      </c>
      <c r="AA254" s="46">
        <f t="shared" si="72"/>
        <v>0</v>
      </c>
      <c r="AB254" s="46">
        <f t="shared" si="73"/>
        <v>0</v>
      </c>
      <c r="AC254" s="48">
        <f t="shared" si="89"/>
        <v>1</v>
      </c>
      <c r="AD254" s="48">
        <f t="shared" si="74"/>
        <v>12.025</v>
      </c>
      <c r="AE254" s="48">
        <f t="shared" si="75"/>
        <v>12.025</v>
      </c>
      <c r="AF254" s="46">
        <f t="shared" si="76"/>
        <v>120</v>
      </c>
      <c r="AG254" s="47"/>
      <c r="AH254" s="128" t="s">
        <v>3453</v>
      </c>
      <c r="AI254" s="128" t="s">
        <v>3456</v>
      </c>
      <c r="AJ254" s="128" t="s">
        <v>3454</v>
      </c>
      <c r="AK254" s="128" t="s">
        <v>3451</v>
      </c>
      <c r="AL254" s="128" t="s">
        <v>3452</v>
      </c>
      <c r="AM254" s="128" t="s">
        <v>3455</v>
      </c>
      <c r="AN254" s="128" t="s">
        <v>3457</v>
      </c>
      <c r="AO254" s="128" t="s">
        <v>3460</v>
      </c>
      <c r="AP254" s="128" t="s">
        <v>3459</v>
      </c>
      <c r="AQ254" s="128" t="s">
        <v>3458</v>
      </c>
    </row>
    <row r="255" spans="1:43" s="16" customFormat="1" ht="27.75">
      <c r="A255" s="43">
        <v>254</v>
      </c>
      <c r="B255" s="37" t="s">
        <v>745</v>
      </c>
      <c r="C255" s="37" t="s">
        <v>746</v>
      </c>
      <c r="D255" s="38" t="s">
        <v>747</v>
      </c>
      <c r="E255" s="38">
        <v>7</v>
      </c>
      <c r="F255" s="48">
        <v>11.63</v>
      </c>
      <c r="G255" s="46">
        <v>30</v>
      </c>
      <c r="H255" s="46" t="s">
        <v>3372</v>
      </c>
      <c r="I255" s="48">
        <v>10.49</v>
      </c>
      <c r="J255" s="46">
        <v>30</v>
      </c>
      <c r="K255" s="46" t="s">
        <v>3372</v>
      </c>
      <c r="L255" s="84">
        <f t="shared" si="67"/>
        <v>11.06</v>
      </c>
      <c r="M255" s="38">
        <f t="shared" si="68"/>
        <v>60</v>
      </c>
      <c r="N255" s="38">
        <f t="shared" si="69"/>
        <v>0</v>
      </c>
      <c r="O255" s="38">
        <f t="shared" si="70"/>
        <v>0</v>
      </c>
      <c r="P255" s="48">
        <v>11.82</v>
      </c>
      <c r="Q255" s="46">
        <v>30</v>
      </c>
      <c r="R255" s="46" t="s">
        <v>3372</v>
      </c>
      <c r="S255" s="48">
        <v>14.11</v>
      </c>
      <c r="T255" s="46">
        <v>30</v>
      </c>
      <c r="U255" s="46" t="s">
        <v>3372</v>
      </c>
      <c r="V255" s="48">
        <f t="shared" si="85"/>
        <v>12.965</v>
      </c>
      <c r="W255" s="46">
        <f t="shared" si="86"/>
        <v>60</v>
      </c>
      <c r="X255" s="46">
        <f t="shared" si="87"/>
        <v>0</v>
      </c>
      <c r="Y255" s="46">
        <f t="shared" si="88"/>
        <v>0</v>
      </c>
      <c r="Z255" s="46">
        <f t="shared" si="71"/>
        <v>0</v>
      </c>
      <c r="AA255" s="46">
        <f t="shared" si="72"/>
        <v>0</v>
      </c>
      <c r="AB255" s="46">
        <f t="shared" si="73"/>
        <v>0</v>
      </c>
      <c r="AC255" s="48">
        <f t="shared" si="89"/>
        <v>1</v>
      </c>
      <c r="AD255" s="48">
        <f t="shared" si="74"/>
        <v>12.012499999999999</v>
      </c>
      <c r="AE255" s="48">
        <f t="shared" si="75"/>
        <v>12.012499999999999</v>
      </c>
      <c r="AF255" s="46">
        <f t="shared" si="76"/>
        <v>120</v>
      </c>
      <c r="AG255" s="47"/>
      <c r="AH255" s="128" t="s">
        <v>3451</v>
      </c>
      <c r="AI255" s="128" t="s">
        <v>3453</v>
      </c>
      <c r="AJ255" s="128" t="s">
        <v>3457</v>
      </c>
      <c r="AK255" s="128" t="s">
        <v>3455</v>
      </c>
      <c r="AL255" s="128" t="s">
        <v>3456</v>
      </c>
      <c r="AM255" s="128" t="s">
        <v>3454</v>
      </c>
      <c r="AN255" s="128" t="s">
        <v>3452</v>
      </c>
      <c r="AO255" s="128" t="s">
        <v>3460</v>
      </c>
      <c r="AP255" s="128" t="s">
        <v>3458</v>
      </c>
      <c r="AQ255" s="128" t="s">
        <v>3459</v>
      </c>
    </row>
    <row r="256" spans="1:43" s="16" customFormat="1" ht="27.75">
      <c r="A256" s="43">
        <v>255</v>
      </c>
      <c r="B256" s="44" t="s">
        <v>1613</v>
      </c>
      <c r="C256" s="44" t="s">
        <v>618</v>
      </c>
      <c r="D256" s="45" t="s">
        <v>2013</v>
      </c>
      <c r="E256" s="38">
        <v>20</v>
      </c>
      <c r="F256" s="48">
        <v>11.78</v>
      </c>
      <c r="G256" s="46">
        <v>30</v>
      </c>
      <c r="H256" s="46" t="s">
        <v>3372</v>
      </c>
      <c r="I256" s="48">
        <v>9.7899999999999991</v>
      </c>
      <c r="J256" s="46">
        <v>18</v>
      </c>
      <c r="K256" s="46" t="s">
        <v>3372</v>
      </c>
      <c r="L256" s="84">
        <f t="shared" si="67"/>
        <v>10.785</v>
      </c>
      <c r="M256" s="38">
        <f t="shared" si="68"/>
        <v>60</v>
      </c>
      <c r="N256" s="38">
        <f t="shared" si="69"/>
        <v>0</v>
      </c>
      <c r="O256" s="38">
        <f t="shared" si="70"/>
        <v>1</v>
      </c>
      <c r="P256" s="48">
        <v>11.7</v>
      </c>
      <c r="Q256" s="46">
        <v>30</v>
      </c>
      <c r="R256" s="46" t="s">
        <v>3372</v>
      </c>
      <c r="S256" s="48">
        <v>15.22</v>
      </c>
      <c r="T256" s="46">
        <v>30</v>
      </c>
      <c r="U256" s="46" t="s">
        <v>3372</v>
      </c>
      <c r="V256" s="48">
        <f t="shared" si="85"/>
        <v>13.46</v>
      </c>
      <c r="W256" s="46">
        <f t="shared" si="86"/>
        <v>60</v>
      </c>
      <c r="X256" s="46">
        <f t="shared" si="87"/>
        <v>0</v>
      </c>
      <c r="Y256" s="46">
        <f t="shared" si="88"/>
        <v>0</v>
      </c>
      <c r="Z256" s="46">
        <f t="shared" si="71"/>
        <v>0</v>
      </c>
      <c r="AA256" s="46">
        <f t="shared" si="72"/>
        <v>1</v>
      </c>
      <c r="AB256" s="46">
        <f t="shared" si="73"/>
        <v>1</v>
      </c>
      <c r="AC256" s="48">
        <f t="shared" si="89"/>
        <v>0.99</v>
      </c>
      <c r="AD256" s="48">
        <f t="shared" si="74"/>
        <v>12.1225</v>
      </c>
      <c r="AE256" s="48">
        <f t="shared" si="75"/>
        <v>12.001275</v>
      </c>
      <c r="AF256" s="46">
        <f t="shared" si="76"/>
        <v>120</v>
      </c>
      <c r="AG256" s="47"/>
      <c r="AH256" s="128" t="s">
        <v>3456</v>
      </c>
      <c r="AI256" s="128" t="s">
        <v>3451</v>
      </c>
      <c r="AJ256" s="128" t="s">
        <v>3452</v>
      </c>
      <c r="AK256" s="128" t="s">
        <v>3453</v>
      </c>
      <c r="AL256" s="128" t="s">
        <v>3455</v>
      </c>
      <c r="AM256" s="128" t="s">
        <v>3454</v>
      </c>
      <c r="AN256" s="128" t="s">
        <v>3457</v>
      </c>
      <c r="AO256" s="128" t="s">
        <v>3460</v>
      </c>
      <c r="AP256" s="128" t="s">
        <v>3459</v>
      </c>
      <c r="AQ256" s="128" t="s">
        <v>3458</v>
      </c>
    </row>
    <row r="257" spans="1:43" s="16" customFormat="1" ht="27.75">
      <c r="A257" s="43">
        <v>256</v>
      </c>
      <c r="B257" s="44" t="s">
        <v>1505</v>
      </c>
      <c r="C257" s="44" t="s">
        <v>345</v>
      </c>
      <c r="D257" s="45" t="s">
        <v>1506</v>
      </c>
      <c r="E257" s="38">
        <v>15</v>
      </c>
      <c r="F257" s="48">
        <v>12.71</v>
      </c>
      <c r="G257" s="46">
        <v>30</v>
      </c>
      <c r="H257" s="46" t="s">
        <v>3372</v>
      </c>
      <c r="I257" s="48">
        <v>10</v>
      </c>
      <c r="J257" s="46">
        <v>30</v>
      </c>
      <c r="K257" s="46" t="s">
        <v>3372</v>
      </c>
      <c r="L257" s="84">
        <f t="shared" si="67"/>
        <v>11.355</v>
      </c>
      <c r="M257" s="38">
        <f t="shared" si="68"/>
        <v>60</v>
      </c>
      <c r="N257" s="38">
        <f t="shared" si="69"/>
        <v>0</v>
      </c>
      <c r="O257" s="38">
        <f t="shared" si="70"/>
        <v>0</v>
      </c>
      <c r="P257" s="48">
        <v>13.56</v>
      </c>
      <c r="Q257" s="46">
        <v>30</v>
      </c>
      <c r="R257" s="46" t="s">
        <v>3372</v>
      </c>
      <c r="S257" s="48">
        <v>11.71</v>
      </c>
      <c r="T257" s="46">
        <v>30</v>
      </c>
      <c r="U257" s="46" t="s">
        <v>3372</v>
      </c>
      <c r="V257" s="48">
        <f t="shared" si="85"/>
        <v>12.635000000000002</v>
      </c>
      <c r="W257" s="46">
        <f t="shared" si="86"/>
        <v>60</v>
      </c>
      <c r="X257" s="46">
        <f t="shared" si="87"/>
        <v>0</v>
      </c>
      <c r="Y257" s="46">
        <f t="shared" si="88"/>
        <v>0</v>
      </c>
      <c r="Z257" s="46">
        <f t="shared" si="71"/>
        <v>0</v>
      </c>
      <c r="AA257" s="46">
        <f t="shared" si="72"/>
        <v>0</v>
      </c>
      <c r="AB257" s="46">
        <f t="shared" si="73"/>
        <v>0</v>
      </c>
      <c r="AC257" s="48">
        <f t="shared" si="89"/>
        <v>1</v>
      </c>
      <c r="AD257" s="48">
        <f t="shared" si="74"/>
        <v>11.995000000000001</v>
      </c>
      <c r="AE257" s="48">
        <f t="shared" si="75"/>
        <v>11.995000000000001</v>
      </c>
      <c r="AF257" s="46">
        <f t="shared" si="76"/>
        <v>120</v>
      </c>
      <c r="AG257" s="47"/>
      <c r="AH257" s="128" t="s">
        <v>3452</v>
      </c>
      <c r="AI257" s="128" t="s">
        <v>3454</v>
      </c>
      <c r="AJ257" s="128" t="s">
        <v>3456</v>
      </c>
      <c r="AK257" s="128" t="s">
        <v>3453</v>
      </c>
      <c r="AL257" s="128" t="s">
        <v>3455</v>
      </c>
      <c r="AM257" s="128" t="s">
        <v>3458</v>
      </c>
      <c r="AN257" s="128" t="s">
        <v>3457</v>
      </c>
      <c r="AO257" s="128" t="s">
        <v>3451</v>
      </c>
      <c r="AP257" s="128" t="s">
        <v>3459</v>
      </c>
      <c r="AQ257" s="128" t="s">
        <v>3460</v>
      </c>
    </row>
    <row r="258" spans="1:43" s="16" customFormat="1" ht="27.75">
      <c r="A258" s="43">
        <v>257</v>
      </c>
      <c r="B258" s="37" t="s">
        <v>1639</v>
      </c>
      <c r="C258" s="37" t="s">
        <v>201</v>
      </c>
      <c r="D258" s="38" t="s">
        <v>1640</v>
      </c>
      <c r="E258" s="38">
        <v>16</v>
      </c>
      <c r="F258" s="48">
        <v>11.67</v>
      </c>
      <c r="G258" s="46">
        <v>30</v>
      </c>
      <c r="H258" s="46" t="s">
        <v>3372</v>
      </c>
      <c r="I258" s="48">
        <v>11.95</v>
      </c>
      <c r="J258" s="46">
        <v>30</v>
      </c>
      <c r="K258" s="46" t="s">
        <v>3372</v>
      </c>
      <c r="L258" s="84">
        <f t="shared" ref="L258:L321" si="90">(F258+I258)/2</f>
        <v>11.809999999999999</v>
      </c>
      <c r="M258" s="38">
        <f t="shared" ref="M258:M321" si="91">IF(L258&gt;=10,60,G258+J258)</f>
        <v>60</v>
      </c>
      <c r="N258" s="38">
        <f t="shared" ref="N258:N321" si="92">IF(H258="ACC",0,1)+IF(K258="ACC",0,1)</f>
        <v>0</v>
      </c>
      <c r="O258" s="38">
        <f t="shared" ref="O258:O321" si="93">IF(F258&lt;10,1,(IF(I258&lt;10,1,0)))</f>
        <v>0</v>
      </c>
      <c r="P258" s="48">
        <v>12.31</v>
      </c>
      <c r="Q258" s="46">
        <v>30</v>
      </c>
      <c r="R258" s="46" t="s">
        <v>3372</v>
      </c>
      <c r="S258" s="48">
        <v>12.04</v>
      </c>
      <c r="T258" s="46">
        <v>30</v>
      </c>
      <c r="U258" s="46" t="s">
        <v>3372</v>
      </c>
      <c r="V258" s="48">
        <f t="shared" si="85"/>
        <v>12.175000000000001</v>
      </c>
      <c r="W258" s="46">
        <f t="shared" si="86"/>
        <v>60</v>
      </c>
      <c r="X258" s="46">
        <f t="shared" si="87"/>
        <v>0</v>
      </c>
      <c r="Y258" s="46">
        <f t="shared" si="88"/>
        <v>0</v>
      </c>
      <c r="Z258" s="46">
        <f t="shared" ref="Z258:Z321" si="94">N258+X258</f>
        <v>0</v>
      </c>
      <c r="AA258" s="46">
        <f t="shared" ref="AA258:AA321" si="95">O258+Y258</f>
        <v>0</v>
      </c>
      <c r="AB258" s="46">
        <f t="shared" ref="AB258:AB321" si="96">Z258+AA258</f>
        <v>0</v>
      </c>
      <c r="AC258" s="48">
        <f t="shared" si="89"/>
        <v>1</v>
      </c>
      <c r="AD258" s="48">
        <f t="shared" ref="AD258:AD321" si="97">AVERAGE(L258,V258)</f>
        <v>11.9925</v>
      </c>
      <c r="AE258" s="48">
        <f t="shared" ref="AE258:AE321" si="98">AC258*AD258</f>
        <v>11.9925</v>
      </c>
      <c r="AF258" s="46">
        <f t="shared" ref="AF258:AF321" si="99">M258+W258</f>
        <v>120</v>
      </c>
      <c r="AG258" s="47"/>
      <c r="AH258" s="128" t="s">
        <v>3451</v>
      </c>
      <c r="AI258" s="128" t="s">
        <v>3456</v>
      </c>
      <c r="AJ258" s="128" t="s">
        <v>3452</v>
      </c>
      <c r="AK258" s="128" t="s">
        <v>3454</v>
      </c>
      <c r="AL258" s="128" t="s">
        <v>3457</v>
      </c>
      <c r="AM258" s="128" t="s">
        <v>3455</v>
      </c>
      <c r="AN258" s="128" t="s">
        <v>3459</v>
      </c>
      <c r="AO258" s="128" t="s">
        <v>3458</v>
      </c>
      <c r="AP258" s="128" t="s">
        <v>3460</v>
      </c>
      <c r="AQ258" s="128" t="s">
        <v>3453</v>
      </c>
    </row>
    <row r="259" spans="1:43" s="16" customFormat="1" ht="27.75">
      <c r="A259" s="43">
        <v>258</v>
      </c>
      <c r="B259" s="134" t="s">
        <v>1854</v>
      </c>
      <c r="C259" s="37" t="s">
        <v>1855</v>
      </c>
      <c r="D259" s="38" t="s">
        <v>1856</v>
      </c>
      <c r="E259" s="38">
        <v>18</v>
      </c>
      <c r="F259" s="48">
        <v>10.71</v>
      </c>
      <c r="G259" s="46">
        <v>30</v>
      </c>
      <c r="H259" s="46" t="s">
        <v>3372</v>
      </c>
      <c r="I259" s="48">
        <v>11.64</v>
      </c>
      <c r="J259" s="46">
        <v>30</v>
      </c>
      <c r="K259" s="46" t="s">
        <v>3372</v>
      </c>
      <c r="L259" s="84">
        <f t="shared" si="90"/>
        <v>11.175000000000001</v>
      </c>
      <c r="M259" s="38">
        <f t="shared" si="91"/>
        <v>60</v>
      </c>
      <c r="N259" s="38">
        <f t="shared" si="92"/>
        <v>0</v>
      </c>
      <c r="O259" s="38">
        <f t="shared" si="93"/>
        <v>0</v>
      </c>
      <c r="P259" s="48">
        <v>11.58</v>
      </c>
      <c r="Q259" s="46">
        <v>30</v>
      </c>
      <c r="R259" s="46" t="s">
        <v>3372</v>
      </c>
      <c r="S259" s="48">
        <v>14.04</v>
      </c>
      <c r="T259" s="46">
        <v>30</v>
      </c>
      <c r="U259" s="46" t="s">
        <v>3372</v>
      </c>
      <c r="V259" s="48">
        <f t="shared" si="85"/>
        <v>12.809999999999999</v>
      </c>
      <c r="W259" s="46">
        <f t="shared" si="86"/>
        <v>60</v>
      </c>
      <c r="X259" s="46">
        <f t="shared" si="87"/>
        <v>0</v>
      </c>
      <c r="Y259" s="46">
        <f t="shared" si="88"/>
        <v>0</v>
      </c>
      <c r="Z259" s="46">
        <f t="shared" si="94"/>
        <v>0</v>
      </c>
      <c r="AA259" s="46">
        <f t="shared" si="95"/>
        <v>0</v>
      </c>
      <c r="AB259" s="46">
        <f t="shared" si="96"/>
        <v>0</v>
      </c>
      <c r="AC259" s="48">
        <f t="shared" si="89"/>
        <v>1</v>
      </c>
      <c r="AD259" s="48">
        <f t="shared" si="97"/>
        <v>11.9925</v>
      </c>
      <c r="AE259" s="48">
        <f t="shared" si="98"/>
        <v>11.9925</v>
      </c>
      <c r="AF259" s="46">
        <f t="shared" si="99"/>
        <v>120</v>
      </c>
      <c r="AG259" s="47"/>
      <c r="AH259" s="128" t="s">
        <v>3453</v>
      </c>
      <c r="AI259" s="128" t="s">
        <v>3451</v>
      </c>
      <c r="AJ259" s="128" t="s">
        <v>3455</v>
      </c>
      <c r="AK259" s="128" t="s">
        <v>3456</v>
      </c>
      <c r="AL259" s="128" t="s">
        <v>3454</v>
      </c>
      <c r="AM259" s="128" t="s">
        <v>3457</v>
      </c>
      <c r="AN259" s="128" t="s">
        <v>3452</v>
      </c>
      <c r="AO259" s="128" t="s">
        <v>3459</v>
      </c>
      <c r="AP259" s="128" t="s">
        <v>3460</v>
      </c>
      <c r="AQ259" s="128" t="s">
        <v>3458</v>
      </c>
    </row>
    <row r="260" spans="1:43" s="16" customFormat="1" ht="27.75">
      <c r="A260" s="43">
        <v>259</v>
      </c>
      <c r="B260" s="44" t="s">
        <v>1798</v>
      </c>
      <c r="C260" s="44" t="s">
        <v>1799</v>
      </c>
      <c r="D260" s="45" t="s">
        <v>1800</v>
      </c>
      <c r="E260" s="38">
        <v>18</v>
      </c>
      <c r="F260" s="48">
        <v>13.14</v>
      </c>
      <c r="G260" s="46">
        <v>30</v>
      </c>
      <c r="H260" s="46" t="s">
        <v>3372</v>
      </c>
      <c r="I260" s="48">
        <v>9.68</v>
      </c>
      <c r="J260" s="46">
        <v>13</v>
      </c>
      <c r="K260" s="46" t="s">
        <v>3372</v>
      </c>
      <c r="L260" s="84">
        <f t="shared" si="90"/>
        <v>11.41</v>
      </c>
      <c r="M260" s="38">
        <f t="shared" si="91"/>
        <v>60</v>
      </c>
      <c r="N260" s="38">
        <f t="shared" si="92"/>
        <v>0</v>
      </c>
      <c r="O260" s="38">
        <f t="shared" si="93"/>
        <v>1</v>
      </c>
      <c r="P260" s="48">
        <v>12.35</v>
      </c>
      <c r="Q260" s="46">
        <v>30</v>
      </c>
      <c r="R260" s="46" t="s">
        <v>3372</v>
      </c>
      <c r="S260" s="48">
        <v>13.27</v>
      </c>
      <c r="T260" s="46">
        <v>30</v>
      </c>
      <c r="U260" s="46" t="s">
        <v>3372</v>
      </c>
      <c r="V260" s="48">
        <f t="shared" si="85"/>
        <v>12.809999999999999</v>
      </c>
      <c r="W260" s="46">
        <f t="shared" si="86"/>
        <v>60</v>
      </c>
      <c r="X260" s="46">
        <f t="shared" si="87"/>
        <v>0</v>
      </c>
      <c r="Y260" s="46">
        <f t="shared" si="88"/>
        <v>0</v>
      </c>
      <c r="Z260" s="46">
        <f t="shared" si="94"/>
        <v>0</v>
      </c>
      <c r="AA260" s="46">
        <f t="shared" si="95"/>
        <v>1</v>
      </c>
      <c r="AB260" s="46">
        <f t="shared" si="96"/>
        <v>1</v>
      </c>
      <c r="AC260" s="48">
        <f t="shared" si="89"/>
        <v>0.99</v>
      </c>
      <c r="AD260" s="48">
        <f t="shared" si="97"/>
        <v>12.11</v>
      </c>
      <c r="AE260" s="48">
        <f t="shared" si="98"/>
        <v>11.988899999999999</v>
      </c>
      <c r="AF260" s="46">
        <f t="shared" si="99"/>
        <v>120</v>
      </c>
      <c r="AG260" s="47"/>
      <c r="AH260" s="128" t="s">
        <v>3455</v>
      </c>
      <c r="AI260" s="128" t="s">
        <v>3452</v>
      </c>
      <c r="AJ260" s="128" t="s">
        <v>3451</v>
      </c>
      <c r="AK260" s="128" t="s">
        <v>3454</v>
      </c>
      <c r="AL260" s="128" t="s">
        <v>3453</v>
      </c>
      <c r="AM260" s="128" t="s">
        <v>3460</v>
      </c>
      <c r="AN260" s="128" t="s">
        <v>3459</v>
      </c>
      <c r="AO260" s="128" t="s">
        <v>3456</v>
      </c>
      <c r="AP260" s="128" t="s">
        <v>3457</v>
      </c>
      <c r="AQ260" s="128" t="s">
        <v>3458</v>
      </c>
    </row>
    <row r="261" spans="1:43" s="16" customFormat="1" ht="27.75">
      <c r="A261" s="43">
        <v>260</v>
      </c>
      <c r="B261" s="37" t="s">
        <v>2445</v>
      </c>
      <c r="C261" s="37" t="s">
        <v>658</v>
      </c>
      <c r="D261" s="38" t="s">
        <v>2446</v>
      </c>
      <c r="E261" s="38">
        <v>24</v>
      </c>
      <c r="F261" s="48">
        <v>10.98</v>
      </c>
      <c r="G261" s="46">
        <v>30</v>
      </c>
      <c r="H261" s="46" t="s">
        <v>3372</v>
      </c>
      <c r="I261" s="48">
        <v>11.28</v>
      </c>
      <c r="J261" s="46">
        <v>30</v>
      </c>
      <c r="K261" s="46" t="s">
        <v>3372</v>
      </c>
      <c r="L261" s="84">
        <f t="shared" si="90"/>
        <v>11.129999999999999</v>
      </c>
      <c r="M261" s="38">
        <f t="shared" si="91"/>
        <v>60</v>
      </c>
      <c r="N261" s="38">
        <f t="shared" si="92"/>
        <v>0</v>
      </c>
      <c r="O261" s="38">
        <f t="shared" si="93"/>
        <v>0</v>
      </c>
      <c r="P261" s="48">
        <v>12.44</v>
      </c>
      <c r="Q261" s="46">
        <v>30</v>
      </c>
      <c r="R261" s="46" t="s">
        <v>3372</v>
      </c>
      <c r="S261" s="48">
        <v>13.25</v>
      </c>
      <c r="T261" s="46">
        <v>30</v>
      </c>
      <c r="U261" s="46" t="s">
        <v>3372</v>
      </c>
      <c r="V261" s="48">
        <f t="shared" si="85"/>
        <v>12.844999999999999</v>
      </c>
      <c r="W261" s="46">
        <f t="shared" si="86"/>
        <v>60</v>
      </c>
      <c r="X261" s="46">
        <f t="shared" si="87"/>
        <v>0</v>
      </c>
      <c r="Y261" s="46">
        <f t="shared" si="88"/>
        <v>0</v>
      </c>
      <c r="Z261" s="46">
        <f t="shared" si="94"/>
        <v>0</v>
      </c>
      <c r="AA261" s="46">
        <f t="shared" si="95"/>
        <v>0</v>
      </c>
      <c r="AB261" s="46">
        <f t="shared" si="96"/>
        <v>0</v>
      </c>
      <c r="AC261" s="48">
        <f t="shared" si="89"/>
        <v>1</v>
      </c>
      <c r="AD261" s="48">
        <f t="shared" si="97"/>
        <v>11.987499999999999</v>
      </c>
      <c r="AE261" s="48">
        <f t="shared" si="98"/>
        <v>11.987499999999999</v>
      </c>
      <c r="AF261" s="46">
        <f t="shared" si="99"/>
        <v>120</v>
      </c>
      <c r="AG261" s="47"/>
      <c r="AH261" s="128" t="s">
        <v>3453</v>
      </c>
      <c r="AI261" s="128" t="s">
        <v>3451</v>
      </c>
      <c r="AJ261" s="128" t="s">
        <v>3455</v>
      </c>
      <c r="AK261" s="128" t="s">
        <v>3456</v>
      </c>
      <c r="AL261" s="128" t="s">
        <v>3452</v>
      </c>
      <c r="AM261" s="128" t="s">
        <v>3454</v>
      </c>
      <c r="AN261" s="128" t="s">
        <v>3457</v>
      </c>
      <c r="AO261" s="128" t="s">
        <v>3460</v>
      </c>
      <c r="AP261" s="128" t="s">
        <v>3458</v>
      </c>
      <c r="AQ261" s="128" t="s">
        <v>3459</v>
      </c>
    </row>
    <row r="262" spans="1:43" s="16" customFormat="1" ht="27.75">
      <c r="A262" s="43">
        <v>261</v>
      </c>
      <c r="B262" s="47" t="s">
        <v>176</v>
      </c>
      <c r="C262" s="47" t="s">
        <v>3377</v>
      </c>
      <c r="D262" s="46" t="s">
        <v>177</v>
      </c>
      <c r="E262" s="38">
        <v>1</v>
      </c>
      <c r="F262" s="48">
        <v>13.1</v>
      </c>
      <c r="G262" s="46">
        <v>30</v>
      </c>
      <c r="H262" s="46" t="s">
        <v>3372</v>
      </c>
      <c r="I262" s="48">
        <v>11.31</v>
      </c>
      <c r="J262" s="46">
        <v>30</v>
      </c>
      <c r="K262" s="46" t="s">
        <v>3372</v>
      </c>
      <c r="L262" s="84">
        <f t="shared" si="90"/>
        <v>12.205</v>
      </c>
      <c r="M262" s="38">
        <f t="shared" si="91"/>
        <v>60</v>
      </c>
      <c r="N262" s="38">
        <f t="shared" si="92"/>
        <v>0</v>
      </c>
      <c r="O262" s="38">
        <f t="shared" si="93"/>
        <v>0</v>
      </c>
      <c r="P262" s="48">
        <v>11.19</v>
      </c>
      <c r="Q262" s="46">
        <v>30</v>
      </c>
      <c r="R262" s="46" t="s">
        <v>3373</v>
      </c>
      <c r="S262" s="48">
        <v>12.82</v>
      </c>
      <c r="T262" s="46">
        <v>30</v>
      </c>
      <c r="U262" s="46" t="s">
        <v>3372</v>
      </c>
      <c r="V262" s="48">
        <f t="shared" si="85"/>
        <v>12.004999999999999</v>
      </c>
      <c r="W262" s="46">
        <f t="shared" si="86"/>
        <v>60</v>
      </c>
      <c r="X262" s="46">
        <f t="shared" si="87"/>
        <v>1</v>
      </c>
      <c r="Y262" s="46">
        <f t="shared" si="88"/>
        <v>0</v>
      </c>
      <c r="Z262" s="46">
        <f t="shared" si="94"/>
        <v>1</v>
      </c>
      <c r="AA262" s="46">
        <f t="shared" si="95"/>
        <v>0</v>
      </c>
      <c r="AB262" s="46">
        <f t="shared" si="96"/>
        <v>1</v>
      </c>
      <c r="AC262" s="48">
        <f t="shared" si="89"/>
        <v>0.99</v>
      </c>
      <c r="AD262" s="48">
        <f t="shared" si="97"/>
        <v>12.105</v>
      </c>
      <c r="AE262" s="48">
        <f t="shared" si="98"/>
        <v>11.98395</v>
      </c>
      <c r="AF262" s="46">
        <f t="shared" si="99"/>
        <v>120</v>
      </c>
      <c r="AG262" s="47"/>
      <c r="AH262" s="128" t="s">
        <v>3451</v>
      </c>
      <c r="AI262" s="128" t="s">
        <v>3453</v>
      </c>
      <c r="AJ262" s="128" t="s">
        <v>3454</v>
      </c>
      <c r="AK262" s="128" t="s">
        <v>3452</v>
      </c>
      <c r="AL262" s="128" t="s">
        <v>3457</v>
      </c>
      <c r="AM262" s="128" t="s">
        <v>3455</v>
      </c>
      <c r="AN262" s="128" t="s">
        <v>3456</v>
      </c>
      <c r="AO262" s="128" t="s">
        <v>3460</v>
      </c>
      <c r="AP262" s="128" t="s">
        <v>3459</v>
      </c>
      <c r="AQ262" s="128" t="s">
        <v>3458</v>
      </c>
    </row>
    <row r="263" spans="1:43" s="16" customFormat="1" ht="27.75">
      <c r="A263" s="43">
        <v>262</v>
      </c>
      <c r="B263" s="52" t="s">
        <v>159</v>
      </c>
      <c r="C263" s="52" t="s">
        <v>160</v>
      </c>
      <c r="D263" s="50" t="s">
        <v>161</v>
      </c>
      <c r="E263" s="38">
        <v>1</v>
      </c>
      <c r="F263" s="48">
        <v>12.17</v>
      </c>
      <c r="G263" s="46">
        <v>30</v>
      </c>
      <c r="H263" s="46" t="s">
        <v>3373</v>
      </c>
      <c r="I263" s="48">
        <v>11.74</v>
      </c>
      <c r="J263" s="46">
        <v>30</v>
      </c>
      <c r="K263" s="46" t="s">
        <v>3372</v>
      </c>
      <c r="L263" s="84">
        <f t="shared" si="90"/>
        <v>11.955</v>
      </c>
      <c r="M263" s="38">
        <f t="shared" si="91"/>
        <v>60</v>
      </c>
      <c r="N263" s="38">
        <f t="shared" si="92"/>
        <v>1</v>
      </c>
      <c r="O263" s="38">
        <f t="shared" si="93"/>
        <v>0</v>
      </c>
      <c r="P263" s="48">
        <v>11.52</v>
      </c>
      <c r="Q263" s="46">
        <v>30</v>
      </c>
      <c r="R263" s="46" t="s">
        <v>3372</v>
      </c>
      <c r="S263" s="48">
        <v>12.94</v>
      </c>
      <c r="T263" s="46">
        <v>30</v>
      </c>
      <c r="U263" s="46" t="s">
        <v>3372</v>
      </c>
      <c r="V263" s="48">
        <f t="shared" si="85"/>
        <v>12.23</v>
      </c>
      <c r="W263" s="46">
        <f t="shared" si="86"/>
        <v>60</v>
      </c>
      <c r="X263" s="46">
        <f t="shared" si="87"/>
        <v>0</v>
      </c>
      <c r="Y263" s="46">
        <f t="shared" si="88"/>
        <v>0</v>
      </c>
      <c r="Z263" s="46">
        <f t="shared" si="94"/>
        <v>1</v>
      </c>
      <c r="AA263" s="46">
        <f t="shared" si="95"/>
        <v>0</v>
      </c>
      <c r="AB263" s="46">
        <f t="shared" si="96"/>
        <v>1</v>
      </c>
      <c r="AC263" s="48">
        <f t="shared" si="89"/>
        <v>0.99</v>
      </c>
      <c r="AD263" s="48">
        <f t="shared" si="97"/>
        <v>12.092500000000001</v>
      </c>
      <c r="AE263" s="48">
        <f t="shared" si="98"/>
        <v>11.971575000000001</v>
      </c>
      <c r="AF263" s="46">
        <f t="shared" si="99"/>
        <v>120</v>
      </c>
      <c r="AG263" s="47"/>
      <c r="AH263" s="128" t="s">
        <v>3453</v>
      </c>
      <c r="AI263" s="128" t="s">
        <v>3460</v>
      </c>
      <c r="AJ263" s="128" t="s">
        <v>3452</v>
      </c>
      <c r="AK263" s="128" t="s">
        <v>3451</v>
      </c>
      <c r="AL263" s="128" t="s">
        <v>3458</v>
      </c>
      <c r="AM263" s="128" t="s">
        <v>3455</v>
      </c>
      <c r="AN263" s="128" t="s">
        <v>3457</v>
      </c>
      <c r="AO263" s="128" t="s">
        <v>3454</v>
      </c>
      <c r="AP263" s="128" t="s">
        <v>3462</v>
      </c>
      <c r="AQ263" s="128" t="s">
        <v>3456</v>
      </c>
    </row>
    <row r="264" spans="1:43" s="16" customFormat="1" ht="27.75">
      <c r="A264" s="43">
        <v>263</v>
      </c>
      <c r="B264" s="37" t="s">
        <v>2686</v>
      </c>
      <c r="C264" s="37" t="s">
        <v>618</v>
      </c>
      <c r="D264" s="38" t="s">
        <v>2687</v>
      </c>
      <c r="E264" s="38">
        <v>27</v>
      </c>
      <c r="F264" s="48">
        <v>10.220000000000001</v>
      </c>
      <c r="G264" s="46">
        <v>30</v>
      </c>
      <c r="H264" s="46" t="s">
        <v>3372</v>
      </c>
      <c r="I264" s="48">
        <v>10.72</v>
      </c>
      <c r="J264" s="46">
        <v>30</v>
      </c>
      <c r="K264" s="46" t="s">
        <v>3373</v>
      </c>
      <c r="L264" s="84">
        <f t="shared" si="90"/>
        <v>10.47</v>
      </c>
      <c r="M264" s="38">
        <f t="shared" si="91"/>
        <v>60</v>
      </c>
      <c r="N264" s="38">
        <f t="shared" si="92"/>
        <v>1</v>
      </c>
      <c r="O264" s="38">
        <f t="shared" si="93"/>
        <v>0</v>
      </c>
      <c r="P264" s="48">
        <v>12.43</v>
      </c>
      <c r="Q264" s="46">
        <v>30</v>
      </c>
      <c r="R264" s="46" t="s">
        <v>3372</v>
      </c>
      <c r="S264" s="48">
        <v>14.99</v>
      </c>
      <c r="T264" s="46">
        <v>30</v>
      </c>
      <c r="U264" s="46" t="s">
        <v>3372</v>
      </c>
      <c r="V264" s="48">
        <f t="shared" si="85"/>
        <v>13.71</v>
      </c>
      <c r="W264" s="46">
        <f t="shared" si="86"/>
        <v>60</v>
      </c>
      <c r="X264" s="46">
        <f t="shared" si="87"/>
        <v>0</v>
      </c>
      <c r="Y264" s="46">
        <f t="shared" si="88"/>
        <v>0</v>
      </c>
      <c r="Z264" s="46">
        <f t="shared" si="94"/>
        <v>1</v>
      </c>
      <c r="AA264" s="46">
        <f t="shared" si="95"/>
        <v>0</v>
      </c>
      <c r="AB264" s="46">
        <f t="shared" si="96"/>
        <v>1</v>
      </c>
      <c r="AC264" s="48">
        <f t="shared" si="89"/>
        <v>0.99</v>
      </c>
      <c r="AD264" s="48">
        <f t="shared" si="97"/>
        <v>12.09</v>
      </c>
      <c r="AE264" s="48">
        <f t="shared" si="98"/>
        <v>11.969099999999999</v>
      </c>
      <c r="AF264" s="46">
        <f t="shared" si="99"/>
        <v>120</v>
      </c>
      <c r="AG264" s="47"/>
      <c r="AH264" s="128" t="s">
        <v>3457</v>
      </c>
      <c r="AI264" s="128" t="s">
        <v>3455</v>
      </c>
      <c r="AJ264" s="128" t="s">
        <v>3454</v>
      </c>
      <c r="AK264" s="128" t="s">
        <v>3452</v>
      </c>
      <c r="AL264" s="128" t="s">
        <v>3460</v>
      </c>
      <c r="AM264" s="128" t="s">
        <v>3459</v>
      </c>
      <c r="AN264" s="128" t="s">
        <v>3456</v>
      </c>
      <c r="AO264" s="128" t="s">
        <v>3451</v>
      </c>
      <c r="AP264" s="128" t="s">
        <v>3453</v>
      </c>
      <c r="AQ264" s="128" t="s">
        <v>3458</v>
      </c>
    </row>
    <row r="265" spans="1:43" s="16" customFormat="1" ht="27.75">
      <c r="A265" s="43">
        <v>264</v>
      </c>
      <c r="B265" s="37" t="s">
        <v>2244</v>
      </c>
      <c r="C265" s="37" t="s">
        <v>207</v>
      </c>
      <c r="D265" s="38" t="s">
        <v>2245</v>
      </c>
      <c r="E265" s="38">
        <v>22</v>
      </c>
      <c r="F265" s="48">
        <v>11.62</v>
      </c>
      <c r="G265" s="46">
        <v>30</v>
      </c>
      <c r="H265" s="46" t="s">
        <v>3372</v>
      </c>
      <c r="I265" s="48">
        <v>11.59</v>
      </c>
      <c r="J265" s="46">
        <v>30</v>
      </c>
      <c r="K265" s="46" t="s">
        <v>3373</v>
      </c>
      <c r="L265" s="84">
        <f t="shared" si="90"/>
        <v>11.605</v>
      </c>
      <c r="M265" s="38">
        <f t="shared" si="91"/>
        <v>60</v>
      </c>
      <c r="N265" s="38">
        <f t="shared" si="92"/>
        <v>1</v>
      </c>
      <c r="O265" s="38">
        <f t="shared" si="93"/>
        <v>0</v>
      </c>
      <c r="P265" s="48">
        <v>11.3</v>
      </c>
      <c r="Q265" s="46">
        <v>30</v>
      </c>
      <c r="R265" s="46" t="s">
        <v>3372</v>
      </c>
      <c r="S265" s="48">
        <v>13.84</v>
      </c>
      <c r="T265" s="46">
        <v>30</v>
      </c>
      <c r="U265" s="46" t="s">
        <v>3372</v>
      </c>
      <c r="V265" s="48">
        <f t="shared" si="85"/>
        <v>12.57</v>
      </c>
      <c r="W265" s="46">
        <f t="shared" si="86"/>
        <v>60</v>
      </c>
      <c r="X265" s="46">
        <f t="shared" si="87"/>
        <v>0</v>
      </c>
      <c r="Y265" s="46">
        <f t="shared" si="88"/>
        <v>0</v>
      </c>
      <c r="Z265" s="46">
        <f t="shared" si="94"/>
        <v>1</v>
      </c>
      <c r="AA265" s="46">
        <f t="shared" si="95"/>
        <v>0</v>
      </c>
      <c r="AB265" s="46">
        <f t="shared" si="96"/>
        <v>1</v>
      </c>
      <c r="AC265" s="48">
        <f t="shared" si="89"/>
        <v>0.99</v>
      </c>
      <c r="AD265" s="48">
        <f t="shared" si="97"/>
        <v>12.0875</v>
      </c>
      <c r="AE265" s="48">
        <f t="shared" si="98"/>
        <v>11.966625000000001</v>
      </c>
      <c r="AF265" s="46">
        <f t="shared" si="99"/>
        <v>120</v>
      </c>
      <c r="AG265" s="47"/>
      <c r="AH265" s="128" t="s">
        <v>3451</v>
      </c>
      <c r="AI265" s="128" t="s">
        <v>3456</v>
      </c>
      <c r="AJ265" s="128" t="s">
        <v>3452</v>
      </c>
      <c r="AK265" s="128" t="s">
        <v>3453</v>
      </c>
      <c r="AL265" s="128" t="s">
        <v>3457</v>
      </c>
      <c r="AM265" s="128" t="s">
        <v>3458</v>
      </c>
      <c r="AN265" s="128" t="s">
        <v>3454</v>
      </c>
      <c r="AO265" s="128" t="s">
        <v>3459</v>
      </c>
      <c r="AP265" s="128" t="s">
        <v>3455</v>
      </c>
      <c r="AQ265" s="128" t="s">
        <v>3460</v>
      </c>
    </row>
    <row r="266" spans="1:43" s="16" customFormat="1" ht="27.75">
      <c r="A266" s="43">
        <v>265</v>
      </c>
      <c r="B266" s="37" t="s">
        <v>2752</v>
      </c>
      <c r="C266" s="37" t="s">
        <v>2753</v>
      </c>
      <c r="D266" s="38" t="s">
        <v>2754</v>
      </c>
      <c r="E266" s="38">
        <v>28</v>
      </c>
      <c r="F266" s="48">
        <v>11.2</v>
      </c>
      <c r="G266" s="46">
        <v>30</v>
      </c>
      <c r="H266" s="46" t="s">
        <v>3372</v>
      </c>
      <c r="I266" s="48">
        <v>10</v>
      </c>
      <c r="J266" s="46">
        <v>30</v>
      </c>
      <c r="K266" s="46" t="s">
        <v>3373</v>
      </c>
      <c r="L266" s="84">
        <f t="shared" si="90"/>
        <v>10.6</v>
      </c>
      <c r="M266" s="38">
        <f t="shared" si="91"/>
        <v>60</v>
      </c>
      <c r="N266" s="38">
        <f t="shared" si="92"/>
        <v>1</v>
      </c>
      <c r="O266" s="38">
        <f t="shared" si="93"/>
        <v>0</v>
      </c>
      <c r="P266" s="48">
        <v>12.37</v>
      </c>
      <c r="Q266" s="46">
        <v>30</v>
      </c>
      <c r="R266" s="46" t="s">
        <v>3372</v>
      </c>
      <c r="S266" s="48">
        <v>14.78</v>
      </c>
      <c r="T266" s="46">
        <v>30</v>
      </c>
      <c r="U266" s="46" t="s">
        <v>3372</v>
      </c>
      <c r="V266" s="48">
        <f t="shared" si="85"/>
        <v>13.574999999999999</v>
      </c>
      <c r="W266" s="46">
        <f t="shared" si="86"/>
        <v>60</v>
      </c>
      <c r="X266" s="46">
        <f t="shared" si="87"/>
        <v>0</v>
      </c>
      <c r="Y266" s="46">
        <f t="shared" si="88"/>
        <v>0</v>
      </c>
      <c r="Z266" s="46">
        <f t="shared" si="94"/>
        <v>1</v>
      </c>
      <c r="AA266" s="46">
        <f t="shared" si="95"/>
        <v>0</v>
      </c>
      <c r="AB266" s="46">
        <f t="shared" si="96"/>
        <v>1</v>
      </c>
      <c r="AC266" s="48">
        <f t="shared" si="89"/>
        <v>0.99</v>
      </c>
      <c r="AD266" s="48">
        <f t="shared" si="97"/>
        <v>12.087499999999999</v>
      </c>
      <c r="AE266" s="48">
        <f t="shared" si="98"/>
        <v>11.966624999999999</v>
      </c>
      <c r="AF266" s="46">
        <f t="shared" si="99"/>
        <v>120</v>
      </c>
      <c r="AG266" s="47"/>
      <c r="AH266" s="128" t="s">
        <v>3452</v>
      </c>
      <c r="AI266" s="128" t="s">
        <v>3459</v>
      </c>
      <c r="AJ266" s="128" t="s">
        <v>3457</v>
      </c>
      <c r="AK266" s="128" t="s">
        <v>3453</v>
      </c>
      <c r="AL266" s="128" t="s">
        <v>3451</v>
      </c>
      <c r="AM266" s="128" t="s">
        <v>3456</v>
      </c>
      <c r="AN266" s="128" t="s">
        <v>3454</v>
      </c>
      <c r="AO266" s="128" t="s">
        <v>3455</v>
      </c>
      <c r="AP266" s="128" t="s">
        <v>3460</v>
      </c>
      <c r="AQ266" s="128" t="s">
        <v>3458</v>
      </c>
    </row>
    <row r="267" spans="1:43" s="16" customFormat="1" ht="27.75">
      <c r="A267" s="43">
        <v>266</v>
      </c>
      <c r="B267" s="37" t="s">
        <v>729</v>
      </c>
      <c r="C267" s="37" t="s">
        <v>730</v>
      </c>
      <c r="D267" s="38" t="s">
        <v>731</v>
      </c>
      <c r="E267" s="38">
        <v>7</v>
      </c>
      <c r="F267" s="48">
        <v>13.66</v>
      </c>
      <c r="G267" s="46">
        <v>30</v>
      </c>
      <c r="H267" s="46" t="s">
        <v>3373</v>
      </c>
      <c r="I267" s="48">
        <v>10.47</v>
      </c>
      <c r="J267" s="46">
        <v>30</v>
      </c>
      <c r="K267" s="46" t="s">
        <v>3372</v>
      </c>
      <c r="L267" s="84">
        <f t="shared" si="90"/>
        <v>12.065000000000001</v>
      </c>
      <c r="M267" s="38">
        <f t="shared" si="91"/>
        <v>60</v>
      </c>
      <c r="N267" s="38">
        <f t="shared" si="92"/>
        <v>1</v>
      </c>
      <c r="O267" s="38">
        <f t="shared" si="93"/>
        <v>0</v>
      </c>
      <c r="P267" s="48">
        <v>11.44</v>
      </c>
      <c r="Q267" s="46">
        <v>30</v>
      </c>
      <c r="R267" s="46" t="s">
        <v>3372</v>
      </c>
      <c r="S267" s="48">
        <v>12.76</v>
      </c>
      <c r="T267" s="46">
        <v>30</v>
      </c>
      <c r="U267" s="46" t="s">
        <v>3372</v>
      </c>
      <c r="V267" s="48">
        <f t="shared" si="85"/>
        <v>12.1</v>
      </c>
      <c r="W267" s="46">
        <f t="shared" si="86"/>
        <v>60</v>
      </c>
      <c r="X267" s="46">
        <f t="shared" si="87"/>
        <v>0</v>
      </c>
      <c r="Y267" s="46">
        <f t="shared" si="88"/>
        <v>0</v>
      </c>
      <c r="Z267" s="46">
        <f t="shared" si="94"/>
        <v>1</v>
      </c>
      <c r="AA267" s="46">
        <f t="shared" si="95"/>
        <v>0</v>
      </c>
      <c r="AB267" s="46">
        <f t="shared" si="96"/>
        <v>1</v>
      </c>
      <c r="AC267" s="48">
        <f t="shared" si="89"/>
        <v>0.99</v>
      </c>
      <c r="AD267" s="48">
        <f t="shared" si="97"/>
        <v>12.0825</v>
      </c>
      <c r="AE267" s="48">
        <f t="shared" si="98"/>
        <v>11.961675</v>
      </c>
      <c r="AF267" s="46">
        <f t="shared" si="99"/>
        <v>120</v>
      </c>
      <c r="AG267" s="47"/>
      <c r="AH267" s="128" t="s">
        <v>3451</v>
      </c>
      <c r="AI267" s="128" t="s">
        <v>3453</v>
      </c>
      <c r="AJ267" s="128" t="s">
        <v>3452</v>
      </c>
      <c r="AK267" s="128" t="s">
        <v>3456</v>
      </c>
      <c r="AL267" s="128" t="s">
        <v>3454</v>
      </c>
      <c r="AM267" s="128" t="s">
        <v>3455</v>
      </c>
      <c r="AN267" s="128" t="s">
        <v>3457</v>
      </c>
      <c r="AO267" s="128" t="s">
        <v>3458</v>
      </c>
      <c r="AP267" s="128" t="s">
        <v>3460</v>
      </c>
      <c r="AQ267" s="128" t="s">
        <v>3459</v>
      </c>
    </row>
    <row r="268" spans="1:43" s="16" customFormat="1" ht="27.75">
      <c r="A268" s="43">
        <v>267</v>
      </c>
      <c r="B268" s="37" t="s">
        <v>556</v>
      </c>
      <c r="C268" s="37" t="s">
        <v>557</v>
      </c>
      <c r="D268" s="38" t="s">
        <v>558</v>
      </c>
      <c r="E268" s="38">
        <v>5</v>
      </c>
      <c r="F268" s="48">
        <v>11.44</v>
      </c>
      <c r="G268" s="46">
        <v>30</v>
      </c>
      <c r="H268" s="46" t="s">
        <v>3372</v>
      </c>
      <c r="I268" s="48">
        <v>10.44</v>
      </c>
      <c r="J268" s="46">
        <v>30</v>
      </c>
      <c r="K268" s="46" t="s">
        <v>3372</v>
      </c>
      <c r="L268" s="84">
        <f t="shared" si="90"/>
        <v>10.94</v>
      </c>
      <c r="M268" s="38">
        <f t="shared" si="91"/>
        <v>60</v>
      </c>
      <c r="N268" s="38">
        <f t="shared" si="92"/>
        <v>0</v>
      </c>
      <c r="O268" s="38">
        <f t="shared" si="93"/>
        <v>0</v>
      </c>
      <c r="P268" s="48">
        <v>11.45</v>
      </c>
      <c r="Q268" s="46">
        <v>30</v>
      </c>
      <c r="R268" s="46" t="s">
        <v>3372</v>
      </c>
      <c r="S268" s="48">
        <v>14.5</v>
      </c>
      <c r="T268" s="46">
        <v>30</v>
      </c>
      <c r="U268" s="46" t="s">
        <v>3372</v>
      </c>
      <c r="V268" s="48">
        <f t="shared" si="85"/>
        <v>12.975</v>
      </c>
      <c r="W268" s="46">
        <f t="shared" si="86"/>
        <v>60</v>
      </c>
      <c r="X268" s="46">
        <f t="shared" si="87"/>
        <v>0</v>
      </c>
      <c r="Y268" s="46">
        <f t="shared" si="88"/>
        <v>0</v>
      </c>
      <c r="Z268" s="46">
        <f t="shared" si="94"/>
        <v>0</v>
      </c>
      <c r="AA268" s="46">
        <f t="shared" si="95"/>
        <v>0</v>
      </c>
      <c r="AB268" s="46">
        <f t="shared" si="96"/>
        <v>0</v>
      </c>
      <c r="AC268" s="48">
        <f t="shared" si="89"/>
        <v>1</v>
      </c>
      <c r="AD268" s="48">
        <f t="shared" si="97"/>
        <v>11.9575</v>
      </c>
      <c r="AE268" s="48">
        <f t="shared" si="98"/>
        <v>11.9575</v>
      </c>
      <c r="AF268" s="46">
        <f t="shared" si="99"/>
        <v>120</v>
      </c>
      <c r="AG268" s="47"/>
      <c r="AH268" s="128" t="s">
        <v>3451</v>
      </c>
      <c r="AI268" s="128" t="s">
        <v>3452</v>
      </c>
      <c r="AJ268" s="128" t="s">
        <v>3453</v>
      </c>
      <c r="AK268" s="128" t="s">
        <v>3455</v>
      </c>
      <c r="AL268" s="128" t="s">
        <v>3454</v>
      </c>
      <c r="AM268" s="128" t="s">
        <v>3456</v>
      </c>
      <c r="AN268" s="128" t="s">
        <v>3457</v>
      </c>
      <c r="AO268" s="128" t="s">
        <v>3459</v>
      </c>
      <c r="AP268" s="128" t="s">
        <v>3460</v>
      </c>
      <c r="AQ268" s="128" t="s">
        <v>3458</v>
      </c>
    </row>
    <row r="269" spans="1:43" s="16" customFormat="1" ht="27.75">
      <c r="A269" s="43">
        <v>268</v>
      </c>
      <c r="B269" s="37" t="s">
        <v>1944</v>
      </c>
      <c r="C269" s="37" t="s">
        <v>1750</v>
      </c>
      <c r="D269" s="38" t="s">
        <v>1945</v>
      </c>
      <c r="E269" s="38">
        <v>19</v>
      </c>
      <c r="F269" s="48">
        <v>11.96</v>
      </c>
      <c r="G269" s="46">
        <v>30</v>
      </c>
      <c r="H269" s="46" t="s">
        <v>3373</v>
      </c>
      <c r="I269" s="48">
        <v>13.1</v>
      </c>
      <c r="J269" s="46">
        <v>30</v>
      </c>
      <c r="K269" s="46" t="s">
        <v>3372</v>
      </c>
      <c r="L269" s="84">
        <f t="shared" si="90"/>
        <v>12.530000000000001</v>
      </c>
      <c r="M269" s="38">
        <f t="shared" si="91"/>
        <v>60</v>
      </c>
      <c r="N269" s="38">
        <f t="shared" si="92"/>
        <v>1</v>
      </c>
      <c r="O269" s="38">
        <f t="shared" si="93"/>
        <v>0</v>
      </c>
      <c r="P269" s="48">
        <v>12.06</v>
      </c>
      <c r="Q269" s="46">
        <v>30</v>
      </c>
      <c r="R269" s="46" t="s">
        <v>3372</v>
      </c>
      <c r="S269" s="48">
        <v>11.19</v>
      </c>
      <c r="T269" s="46">
        <v>30</v>
      </c>
      <c r="U269" s="46" t="s">
        <v>3372</v>
      </c>
      <c r="V269" s="48">
        <f t="shared" si="85"/>
        <v>11.625</v>
      </c>
      <c r="W269" s="46">
        <f t="shared" si="86"/>
        <v>60</v>
      </c>
      <c r="X269" s="46">
        <f t="shared" si="87"/>
        <v>0</v>
      </c>
      <c r="Y269" s="46">
        <f t="shared" si="88"/>
        <v>0</v>
      </c>
      <c r="Z269" s="46">
        <f t="shared" si="94"/>
        <v>1</v>
      </c>
      <c r="AA269" s="46">
        <f t="shared" si="95"/>
        <v>0</v>
      </c>
      <c r="AB269" s="46">
        <f t="shared" si="96"/>
        <v>1</v>
      </c>
      <c r="AC269" s="48">
        <f t="shared" si="89"/>
        <v>0.99</v>
      </c>
      <c r="AD269" s="48">
        <f t="shared" si="97"/>
        <v>12.077500000000001</v>
      </c>
      <c r="AE269" s="48">
        <f t="shared" si="98"/>
        <v>11.956725</v>
      </c>
      <c r="AF269" s="46">
        <f t="shared" si="99"/>
        <v>120</v>
      </c>
      <c r="AG269" s="47"/>
      <c r="AH269" s="128" t="s">
        <v>3453</v>
      </c>
      <c r="AI269" s="128" t="s">
        <v>3456</v>
      </c>
      <c r="AJ269" s="128" t="s">
        <v>3451</v>
      </c>
      <c r="AK269" s="128" t="s">
        <v>3457</v>
      </c>
      <c r="AL269" s="128" t="s">
        <v>3455</v>
      </c>
      <c r="AM269" s="128" t="s">
        <v>3452</v>
      </c>
      <c r="AN269" s="128" t="s">
        <v>3454</v>
      </c>
      <c r="AO269" s="128" t="s">
        <v>3460</v>
      </c>
      <c r="AP269" s="128" t="s">
        <v>3458</v>
      </c>
      <c r="AQ269" s="128" t="s">
        <v>3459</v>
      </c>
    </row>
    <row r="270" spans="1:43" s="16" customFormat="1" ht="27.75">
      <c r="A270" s="43">
        <v>269</v>
      </c>
      <c r="B270" s="44" t="s">
        <v>1235</v>
      </c>
      <c r="C270" s="44" t="s">
        <v>1236</v>
      </c>
      <c r="D270" s="45" t="s">
        <v>1237</v>
      </c>
      <c r="E270" s="38">
        <v>12</v>
      </c>
      <c r="F270" s="48">
        <v>11</v>
      </c>
      <c r="G270" s="46">
        <v>30</v>
      </c>
      <c r="H270" s="46" t="s">
        <v>3372</v>
      </c>
      <c r="I270" s="48">
        <v>9.16</v>
      </c>
      <c r="J270" s="46">
        <v>17</v>
      </c>
      <c r="K270" s="46" t="s">
        <v>3372</v>
      </c>
      <c r="L270" s="84">
        <f t="shared" si="90"/>
        <v>10.08</v>
      </c>
      <c r="M270" s="38">
        <f t="shared" si="91"/>
        <v>60</v>
      </c>
      <c r="N270" s="38">
        <f t="shared" si="92"/>
        <v>0</v>
      </c>
      <c r="O270" s="38">
        <f t="shared" si="93"/>
        <v>1</v>
      </c>
      <c r="P270" s="48">
        <v>12.06</v>
      </c>
      <c r="Q270" s="46">
        <v>30</v>
      </c>
      <c r="R270" s="46" t="s">
        <v>3372</v>
      </c>
      <c r="S270" s="48">
        <v>16.05</v>
      </c>
      <c r="T270" s="46">
        <v>30</v>
      </c>
      <c r="U270" s="46" t="s">
        <v>3372</v>
      </c>
      <c r="V270" s="48">
        <f t="shared" si="85"/>
        <v>14.055</v>
      </c>
      <c r="W270" s="46">
        <f t="shared" si="86"/>
        <v>60</v>
      </c>
      <c r="X270" s="46">
        <f t="shared" si="87"/>
        <v>0</v>
      </c>
      <c r="Y270" s="46">
        <f t="shared" si="88"/>
        <v>0</v>
      </c>
      <c r="Z270" s="46">
        <f t="shared" si="94"/>
        <v>0</v>
      </c>
      <c r="AA270" s="46">
        <f t="shared" si="95"/>
        <v>1</v>
      </c>
      <c r="AB270" s="46">
        <f t="shared" si="96"/>
        <v>1</v>
      </c>
      <c r="AC270" s="48">
        <f t="shared" si="89"/>
        <v>0.99</v>
      </c>
      <c r="AD270" s="48">
        <f t="shared" si="97"/>
        <v>12.067499999999999</v>
      </c>
      <c r="AE270" s="48">
        <f t="shared" si="98"/>
        <v>11.946824999999999</v>
      </c>
      <c r="AF270" s="46">
        <f t="shared" si="99"/>
        <v>120</v>
      </c>
      <c r="AG270" s="47"/>
      <c r="AH270" s="128" t="s">
        <v>3451</v>
      </c>
      <c r="AI270" s="128" t="s">
        <v>3453</v>
      </c>
      <c r="AJ270" s="128" t="s">
        <v>3452</v>
      </c>
      <c r="AK270" s="128" t="s">
        <v>3454</v>
      </c>
      <c r="AL270" s="128" t="s">
        <v>3456</v>
      </c>
      <c r="AM270" s="128" t="s">
        <v>3455</v>
      </c>
      <c r="AN270" s="128" t="s">
        <v>3457</v>
      </c>
      <c r="AO270" s="128" t="s">
        <v>3459</v>
      </c>
      <c r="AP270" s="128" t="s">
        <v>3460</v>
      </c>
      <c r="AQ270" s="128" t="s">
        <v>3458</v>
      </c>
    </row>
    <row r="271" spans="1:43" s="16" customFormat="1" ht="27.75">
      <c r="A271" s="43">
        <v>270</v>
      </c>
      <c r="B271" s="44" t="s">
        <v>1672</v>
      </c>
      <c r="C271" s="44" t="s">
        <v>1081</v>
      </c>
      <c r="D271" s="45" t="s">
        <v>1673</v>
      </c>
      <c r="E271" s="38">
        <v>16</v>
      </c>
      <c r="F271" s="48">
        <v>12.73</v>
      </c>
      <c r="G271" s="46">
        <v>30</v>
      </c>
      <c r="H271" s="46" t="s">
        <v>3372</v>
      </c>
      <c r="I271" s="48">
        <v>11.91</v>
      </c>
      <c r="J271" s="46">
        <v>30</v>
      </c>
      <c r="K271" s="46" t="s">
        <v>3372</v>
      </c>
      <c r="L271" s="84">
        <f t="shared" si="90"/>
        <v>12.32</v>
      </c>
      <c r="M271" s="38">
        <f t="shared" si="91"/>
        <v>60</v>
      </c>
      <c r="N271" s="38">
        <f t="shared" si="92"/>
        <v>0</v>
      </c>
      <c r="O271" s="38">
        <f t="shared" si="93"/>
        <v>0</v>
      </c>
      <c r="P271" s="48">
        <v>11.35</v>
      </c>
      <c r="Q271" s="46">
        <v>30</v>
      </c>
      <c r="R271" s="46" t="s">
        <v>3372</v>
      </c>
      <c r="S271" s="48">
        <v>11.74</v>
      </c>
      <c r="T271" s="46">
        <v>30</v>
      </c>
      <c r="U271" s="46" t="s">
        <v>3372</v>
      </c>
      <c r="V271" s="48">
        <f t="shared" si="85"/>
        <v>11.545</v>
      </c>
      <c r="W271" s="46">
        <f t="shared" si="86"/>
        <v>60</v>
      </c>
      <c r="X271" s="46">
        <f t="shared" si="87"/>
        <v>0</v>
      </c>
      <c r="Y271" s="46">
        <f t="shared" si="88"/>
        <v>0</v>
      </c>
      <c r="Z271" s="46">
        <f t="shared" si="94"/>
        <v>0</v>
      </c>
      <c r="AA271" s="46">
        <f t="shared" si="95"/>
        <v>0</v>
      </c>
      <c r="AB271" s="46">
        <f t="shared" si="96"/>
        <v>0</v>
      </c>
      <c r="AC271" s="48">
        <f t="shared" si="89"/>
        <v>1</v>
      </c>
      <c r="AD271" s="48">
        <f t="shared" si="97"/>
        <v>11.932500000000001</v>
      </c>
      <c r="AE271" s="48">
        <f t="shared" si="98"/>
        <v>11.932500000000001</v>
      </c>
      <c r="AF271" s="46">
        <f t="shared" si="99"/>
        <v>120</v>
      </c>
      <c r="AG271" s="47"/>
      <c r="AH271" s="128" t="s">
        <v>3452</v>
      </c>
      <c r="AI271" s="128" t="s">
        <v>3454</v>
      </c>
      <c r="AJ271" s="128" t="s">
        <v>3451</v>
      </c>
      <c r="AK271" s="128" t="s">
        <v>3453</v>
      </c>
      <c r="AL271" s="128" t="s">
        <v>3455</v>
      </c>
      <c r="AM271" s="128" t="s">
        <v>3457</v>
      </c>
      <c r="AN271" s="128" t="s">
        <v>3456</v>
      </c>
      <c r="AO271" s="128" t="s">
        <v>3460</v>
      </c>
      <c r="AP271" s="128" t="s">
        <v>3459</v>
      </c>
      <c r="AQ271" s="128" t="s">
        <v>3458</v>
      </c>
    </row>
    <row r="272" spans="1:43" s="16" customFormat="1" ht="27.75">
      <c r="A272" s="43">
        <v>271</v>
      </c>
      <c r="B272" s="37" t="s">
        <v>2216</v>
      </c>
      <c r="C272" s="37" t="s">
        <v>2217</v>
      </c>
      <c r="D272" s="38" t="s">
        <v>2218</v>
      </c>
      <c r="E272" s="38">
        <v>22</v>
      </c>
      <c r="F272" s="48">
        <v>11.56</v>
      </c>
      <c r="G272" s="46">
        <v>30</v>
      </c>
      <c r="H272" s="46" t="s">
        <v>3372</v>
      </c>
      <c r="I272" s="48">
        <v>11.49</v>
      </c>
      <c r="J272" s="46">
        <v>30</v>
      </c>
      <c r="K272" s="46" t="s">
        <v>3372</v>
      </c>
      <c r="L272" s="84">
        <f t="shared" si="90"/>
        <v>11.525</v>
      </c>
      <c r="M272" s="38">
        <f t="shared" si="91"/>
        <v>60</v>
      </c>
      <c r="N272" s="38">
        <f t="shared" si="92"/>
        <v>0</v>
      </c>
      <c r="O272" s="38">
        <f t="shared" si="93"/>
        <v>0</v>
      </c>
      <c r="P272" s="48">
        <v>11.62</v>
      </c>
      <c r="Q272" s="46">
        <v>30</v>
      </c>
      <c r="R272" s="46" t="s">
        <v>3372</v>
      </c>
      <c r="S272" s="48">
        <v>13.05</v>
      </c>
      <c r="T272" s="46">
        <v>30</v>
      </c>
      <c r="U272" s="46" t="s">
        <v>3372</v>
      </c>
      <c r="V272" s="48">
        <f t="shared" si="85"/>
        <v>12.335000000000001</v>
      </c>
      <c r="W272" s="46">
        <f t="shared" si="86"/>
        <v>60</v>
      </c>
      <c r="X272" s="46">
        <f t="shared" si="87"/>
        <v>0</v>
      </c>
      <c r="Y272" s="46">
        <f t="shared" si="88"/>
        <v>0</v>
      </c>
      <c r="Z272" s="46">
        <f t="shared" si="94"/>
        <v>0</v>
      </c>
      <c r="AA272" s="46">
        <f t="shared" si="95"/>
        <v>0</v>
      </c>
      <c r="AB272" s="46">
        <f t="shared" si="96"/>
        <v>0</v>
      </c>
      <c r="AC272" s="48">
        <f t="shared" si="89"/>
        <v>1</v>
      </c>
      <c r="AD272" s="48">
        <f t="shared" si="97"/>
        <v>11.93</v>
      </c>
      <c r="AE272" s="48">
        <f t="shared" si="98"/>
        <v>11.93</v>
      </c>
      <c r="AF272" s="46">
        <f t="shared" si="99"/>
        <v>120</v>
      </c>
      <c r="AG272" s="47"/>
      <c r="AH272" s="128" t="s">
        <v>3451</v>
      </c>
      <c r="AI272" s="128" t="s">
        <v>3455</v>
      </c>
      <c r="AJ272" s="128" t="s">
        <v>3454</v>
      </c>
      <c r="AK272" s="128" t="s">
        <v>3452</v>
      </c>
      <c r="AL272" s="128" t="s">
        <v>3456</v>
      </c>
      <c r="AM272" s="128" t="s">
        <v>3453</v>
      </c>
      <c r="AN272" s="128" t="s">
        <v>3457</v>
      </c>
      <c r="AO272" s="128" t="s">
        <v>3460</v>
      </c>
      <c r="AP272" s="128" t="s">
        <v>3459</v>
      </c>
      <c r="AQ272" s="128" t="s">
        <v>3458</v>
      </c>
    </row>
    <row r="273" spans="1:43" s="16" customFormat="1" ht="27.75">
      <c r="A273" s="43">
        <v>272</v>
      </c>
      <c r="B273" s="37" t="s">
        <v>1955</v>
      </c>
      <c r="C273" s="37" t="s">
        <v>568</v>
      </c>
      <c r="D273" s="38" t="s">
        <v>1956</v>
      </c>
      <c r="E273" s="38">
        <v>19</v>
      </c>
      <c r="F273" s="48">
        <v>11.73</v>
      </c>
      <c r="G273" s="46">
        <v>30</v>
      </c>
      <c r="H273" s="46" t="s">
        <v>3372</v>
      </c>
      <c r="I273" s="48">
        <v>10.61</v>
      </c>
      <c r="J273" s="46">
        <v>30</v>
      </c>
      <c r="K273" s="46" t="s">
        <v>3372</v>
      </c>
      <c r="L273" s="84">
        <f t="shared" si="90"/>
        <v>11.17</v>
      </c>
      <c r="M273" s="38">
        <f t="shared" si="91"/>
        <v>60</v>
      </c>
      <c r="N273" s="38">
        <f t="shared" si="92"/>
        <v>0</v>
      </c>
      <c r="O273" s="38">
        <f t="shared" si="93"/>
        <v>0</v>
      </c>
      <c r="P273" s="48">
        <v>11.82</v>
      </c>
      <c r="Q273" s="46">
        <v>30</v>
      </c>
      <c r="R273" s="46" t="s">
        <v>3372</v>
      </c>
      <c r="S273" s="48">
        <v>13.54</v>
      </c>
      <c r="T273" s="46">
        <v>30</v>
      </c>
      <c r="U273" s="46" t="s">
        <v>3372</v>
      </c>
      <c r="V273" s="48">
        <f t="shared" si="85"/>
        <v>12.68</v>
      </c>
      <c r="W273" s="46">
        <f t="shared" si="86"/>
        <v>60</v>
      </c>
      <c r="X273" s="46">
        <f t="shared" si="87"/>
        <v>0</v>
      </c>
      <c r="Y273" s="46">
        <f t="shared" si="88"/>
        <v>0</v>
      </c>
      <c r="Z273" s="46">
        <f t="shared" si="94"/>
        <v>0</v>
      </c>
      <c r="AA273" s="46">
        <f t="shared" si="95"/>
        <v>0</v>
      </c>
      <c r="AB273" s="46">
        <f t="shared" si="96"/>
        <v>0</v>
      </c>
      <c r="AC273" s="48">
        <f t="shared" si="89"/>
        <v>1</v>
      </c>
      <c r="AD273" s="48">
        <f t="shared" si="97"/>
        <v>11.925000000000001</v>
      </c>
      <c r="AE273" s="48">
        <f t="shared" si="98"/>
        <v>11.925000000000001</v>
      </c>
      <c r="AF273" s="46">
        <f t="shared" si="99"/>
        <v>120</v>
      </c>
      <c r="AG273" s="47"/>
      <c r="AH273" s="128" t="s">
        <v>3454</v>
      </c>
      <c r="AI273" s="128" t="s">
        <v>3452</v>
      </c>
      <c r="AJ273" s="128" t="s">
        <v>3457</v>
      </c>
      <c r="AK273" s="128" t="s">
        <v>3455</v>
      </c>
      <c r="AL273" s="128" t="s">
        <v>3451</v>
      </c>
      <c r="AM273" s="128" t="s">
        <v>3453</v>
      </c>
      <c r="AN273" s="128" t="s">
        <v>3456</v>
      </c>
      <c r="AO273" s="128" t="s">
        <v>3460</v>
      </c>
      <c r="AP273" s="128" t="s">
        <v>3459</v>
      </c>
      <c r="AQ273" s="128" t="s">
        <v>3458</v>
      </c>
    </row>
    <row r="274" spans="1:43" s="16" customFormat="1" ht="27.75">
      <c r="A274" s="43">
        <v>273</v>
      </c>
      <c r="B274" s="37" t="s">
        <v>623</v>
      </c>
      <c r="C274" s="37" t="s">
        <v>227</v>
      </c>
      <c r="D274" s="38" t="s">
        <v>624</v>
      </c>
      <c r="E274" s="38">
        <v>6</v>
      </c>
      <c r="F274" s="48">
        <v>11.59</v>
      </c>
      <c r="G274" s="46">
        <v>30</v>
      </c>
      <c r="H274" s="46" t="s">
        <v>3372</v>
      </c>
      <c r="I274" s="48">
        <v>10.49</v>
      </c>
      <c r="J274" s="46">
        <v>30</v>
      </c>
      <c r="K274" s="46" t="s">
        <v>3372</v>
      </c>
      <c r="L274" s="84">
        <f t="shared" si="90"/>
        <v>11.04</v>
      </c>
      <c r="M274" s="38">
        <f t="shared" si="91"/>
        <v>60</v>
      </c>
      <c r="N274" s="38">
        <f t="shared" si="92"/>
        <v>0</v>
      </c>
      <c r="O274" s="38">
        <f t="shared" si="93"/>
        <v>0</v>
      </c>
      <c r="P274" s="48">
        <v>11.09</v>
      </c>
      <c r="Q274" s="46">
        <v>30</v>
      </c>
      <c r="R274" s="46" t="s">
        <v>3372</v>
      </c>
      <c r="S274" s="48">
        <v>14.45</v>
      </c>
      <c r="T274" s="46">
        <v>30</v>
      </c>
      <c r="U274" s="46" t="s">
        <v>3372</v>
      </c>
      <c r="V274" s="48">
        <f t="shared" si="85"/>
        <v>12.77</v>
      </c>
      <c r="W274" s="46">
        <f t="shared" si="86"/>
        <v>60</v>
      </c>
      <c r="X274" s="46">
        <f t="shared" si="87"/>
        <v>0</v>
      </c>
      <c r="Y274" s="46">
        <f t="shared" si="88"/>
        <v>0</v>
      </c>
      <c r="Z274" s="46">
        <f t="shared" si="94"/>
        <v>0</v>
      </c>
      <c r="AA274" s="46">
        <f t="shared" si="95"/>
        <v>0</v>
      </c>
      <c r="AB274" s="46">
        <f t="shared" si="96"/>
        <v>0</v>
      </c>
      <c r="AC274" s="48">
        <f t="shared" si="89"/>
        <v>1</v>
      </c>
      <c r="AD274" s="48">
        <f t="shared" si="97"/>
        <v>11.904999999999999</v>
      </c>
      <c r="AE274" s="48">
        <f t="shared" si="98"/>
        <v>11.904999999999999</v>
      </c>
      <c r="AF274" s="46">
        <f t="shared" si="99"/>
        <v>120</v>
      </c>
      <c r="AG274" s="47"/>
      <c r="AH274" s="128" t="s">
        <v>3453</v>
      </c>
      <c r="AI274" s="128" t="s">
        <v>3451</v>
      </c>
      <c r="AJ274" s="128" t="s">
        <v>3452</v>
      </c>
      <c r="AK274" s="128" t="s">
        <v>3455</v>
      </c>
      <c r="AL274" s="128" t="s">
        <v>3456</v>
      </c>
      <c r="AM274" s="128" t="s">
        <v>3454</v>
      </c>
      <c r="AN274" s="128" t="s">
        <v>3457</v>
      </c>
      <c r="AO274" s="128" t="s">
        <v>3460</v>
      </c>
      <c r="AP274" s="128" t="s">
        <v>3458</v>
      </c>
      <c r="AQ274" s="128" t="s">
        <v>3459</v>
      </c>
    </row>
    <row r="275" spans="1:43" s="16" customFormat="1" ht="27.75">
      <c r="A275" s="43">
        <v>274</v>
      </c>
      <c r="B275" s="47" t="s">
        <v>55</v>
      </c>
      <c r="C275" s="47" t="s">
        <v>56</v>
      </c>
      <c r="D275" s="46" t="s">
        <v>57</v>
      </c>
      <c r="E275" s="38">
        <v>1</v>
      </c>
      <c r="F275" s="48">
        <v>12.35</v>
      </c>
      <c r="G275" s="46">
        <v>30</v>
      </c>
      <c r="H275" s="46" t="s">
        <v>3372</v>
      </c>
      <c r="I275" s="48">
        <v>10.18</v>
      </c>
      <c r="J275" s="46">
        <v>30</v>
      </c>
      <c r="K275" s="46" t="s">
        <v>3372</v>
      </c>
      <c r="L275" s="84">
        <f t="shared" si="90"/>
        <v>11.265000000000001</v>
      </c>
      <c r="M275" s="38">
        <f t="shared" si="91"/>
        <v>60</v>
      </c>
      <c r="N275" s="38">
        <f t="shared" si="92"/>
        <v>0</v>
      </c>
      <c r="O275" s="38">
        <f t="shared" si="93"/>
        <v>0</v>
      </c>
      <c r="P275" s="48">
        <v>11.22</v>
      </c>
      <c r="Q275" s="46">
        <v>30</v>
      </c>
      <c r="R275" s="46" t="s">
        <v>3372</v>
      </c>
      <c r="S275" s="48">
        <v>13.81</v>
      </c>
      <c r="T275" s="46">
        <v>30</v>
      </c>
      <c r="U275" s="46" t="s">
        <v>3372</v>
      </c>
      <c r="V275" s="48">
        <f t="shared" si="85"/>
        <v>12.515000000000001</v>
      </c>
      <c r="W275" s="46">
        <f t="shared" si="86"/>
        <v>60</v>
      </c>
      <c r="X275" s="46">
        <f t="shared" si="87"/>
        <v>0</v>
      </c>
      <c r="Y275" s="46">
        <f t="shared" si="88"/>
        <v>0</v>
      </c>
      <c r="Z275" s="46">
        <f t="shared" si="94"/>
        <v>0</v>
      </c>
      <c r="AA275" s="46">
        <f t="shared" si="95"/>
        <v>0</v>
      </c>
      <c r="AB275" s="46">
        <f t="shared" si="96"/>
        <v>0</v>
      </c>
      <c r="AC275" s="48">
        <f t="shared" si="89"/>
        <v>1</v>
      </c>
      <c r="AD275" s="48">
        <f t="shared" si="97"/>
        <v>11.89</v>
      </c>
      <c r="AE275" s="48">
        <f t="shared" si="98"/>
        <v>11.89</v>
      </c>
      <c r="AF275" s="46">
        <f t="shared" si="99"/>
        <v>120</v>
      </c>
      <c r="AG275" s="47"/>
      <c r="AH275" s="128" t="s">
        <v>3453</v>
      </c>
      <c r="AI275" s="128" t="s">
        <v>3456</v>
      </c>
      <c r="AJ275" s="128" t="s">
        <v>3452</v>
      </c>
      <c r="AK275" s="128" t="s">
        <v>3455</v>
      </c>
      <c r="AL275" s="128" t="s">
        <v>3457</v>
      </c>
      <c r="AM275" s="128" t="s">
        <v>3451</v>
      </c>
      <c r="AN275" s="128" t="s">
        <v>3454</v>
      </c>
      <c r="AO275" s="128" t="s">
        <v>3458</v>
      </c>
      <c r="AP275" s="128" t="s">
        <v>3459</v>
      </c>
      <c r="AQ275" s="128" t="s">
        <v>3460</v>
      </c>
    </row>
    <row r="276" spans="1:43" s="16" customFormat="1" ht="27.75">
      <c r="A276" s="43">
        <v>275</v>
      </c>
      <c r="B276" s="37" t="s">
        <v>1363</v>
      </c>
      <c r="C276" s="37" t="s">
        <v>1268</v>
      </c>
      <c r="D276" s="38" t="s">
        <v>1364</v>
      </c>
      <c r="E276" s="38">
        <v>13</v>
      </c>
      <c r="F276" s="48">
        <v>12.85</v>
      </c>
      <c r="G276" s="46">
        <v>30</v>
      </c>
      <c r="H276" s="46" t="s">
        <v>3372</v>
      </c>
      <c r="I276" s="48">
        <v>10.57</v>
      </c>
      <c r="J276" s="46">
        <v>30</v>
      </c>
      <c r="K276" s="46" t="s">
        <v>3372</v>
      </c>
      <c r="L276" s="84">
        <f t="shared" si="90"/>
        <v>11.71</v>
      </c>
      <c r="M276" s="38">
        <f t="shared" si="91"/>
        <v>60</v>
      </c>
      <c r="N276" s="38">
        <f t="shared" si="92"/>
        <v>0</v>
      </c>
      <c r="O276" s="38">
        <f t="shared" si="93"/>
        <v>0</v>
      </c>
      <c r="P276" s="48">
        <v>11.07</v>
      </c>
      <c r="Q276" s="46">
        <v>30</v>
      </c>
      <c r="R276" s="46" t="s">
        <v>3372</v>
      </c>
      <c r="S276" s="48">
        <v>13.03</v>
      </c>
      <c r="T276" s="46">
        <v>30</v>
      </c>
      <c r="U276" s="46" t="s">
        <v>3372</v>
      </c>
      <c r="V276" s="48">
        <f t="shared" si="85"/>
        <v>12.05</v>
      </c>
      <c r="W276" s="46">
        <f t="shared" si="86"/>
        <v>60</v>
      </c>
      <c r="X276" s="46">
        <f t="shared" si="87"/>
        <v>0</v>
      </c>
      <c r="Y276" s="46">
        <f t="shared" si="88"/>
        <v>0</v>
      </c>
      <c r="Z276" s="46">
        <f t="shared" si="94"/>
        <v>0</v>
      </c>
      <c r="AA276" s="46">
        <f t="shared" si="95"/>
        <v>0</v>
      </c>
      <c r="AB276" s="46">
        <f t="shared" si="96"/>
        <v>0</v>
      </c>
      <c r="AC276" s="48">
        <f t="shared" si="89"/>
        <v>1</v>
      </c>
      <c r="AD276" s="48">
        <f t="shared" si="97"/>
        <v>11.88</v>
      </c>
      <c r="AE276" s="48">
        <f t="shared" si="98"/>
        <v>11.88</v>
      </c>
      <c r="AF276" s="46">
        <f t="shared" si="99"/>
        <v>120</v>
      </c>
      <c r="AG276" s="47"/>
      <c r="AH276" s="128" t="s">
        <v>3453</v>
      </c>
      <c r="AI276" s="128" t="s">
        <v>3457</v>
      </c>
      <c r="AJ276" s="128" t="s">
        <v>3455</v>
      </c>
      <c r="AK276" s="128" t="s">
        <v>3451</v>
      </c>
      <c r="AL276" s="128" t="s">
        <v>3452</v>
      </c>
      <c r="AM276" s="128" t="s">
        <v>3460</v>
      </c>
      <c r="AN276" s="128" t="s">
        <v>3458</v>
      </c>
      <c r="AO276" s="128" t="s">
        <v>3456</v>
      </c>
      <c r="AP276" s="128" t="s">
        <v>3454</v>
      </c>
      <c r="AQ276" s="128" t="s">
        <v>3459</v>
      </c>
    </row>
    <row r="277" spans="1:43" s="16" customFormat="1" ht="27.75">
      <c r="A277" s="43">
        <v>276</v>
      </c>
      <c r="B277" s="37" t="s">
        <v>1663</v>
      </c>
      <c r="C277" s="37" t="s">
        <v>3474</v>
      </c>
      <c r="D277" s="38" t="s">
        <v>1664</v>
      </c>
      <c r="E277" s="38">
        <v>16</v>
      </c>
      <c r="F277" s="48">
        <v>12.42</v>
      </c>
      <c r="G277" s="46">
        <v>30</v>
      </c>
      <c r="H277" s="46" t="s">
        <v>3372</v>
      </c>
      <c r="I277" s="48">
        <v>11.04</v>
      </c>
      <c r="J277" s="46">
        <v>30</v>
      </c>
      <c r="K277" s="46" t="s">
        <v>3372</v>
      </c>
      <c r="L277" s="84">
        <f t="shared" si="90"/>
        <v>11.73</v>
      </c>
      <c r="M277" s="38">
        <f t="shared" si="91"/>
        <v>60</v>
      </c>
      <c r="N277" s="38">
        <f t="shared" si="92"/>
        <v>0</v>
      </c>
      <c r="O277" s="38">
        <f t="shared" si="93"/>
        <v>0</v>
      </c>
      <c r="P277" s="48">
        <v>10.8</v>
      </c>
      <c r="Q277" s="46">
        <v>30</v>
      </c>
      <c r="R277" s="46" t="s">
        <v>3372</v>
      </c>
      <c r="S277" s="48">
        <v>13.22</v>
      </c>
      <c r="T277" s="46">
        <v>30</v>
      </c>
      <c r="U277" s="46" t="s">
        <v>3372</v>
      </c>
      <c r="V277" s="48">
        <f t="shared" si="85"/>
        <v>12.010000000000002</v>
      </c>
      <c r="W277" s="46">
        <f t="shared" si="86"/>
        <v>60</v>
      </c>
      <c r="X277" s="46">
        <f t="shared" si="87"/>
        <v>0</v>
      </c>
      <c r="Y277" s="46">
        <f t="shared" si="88"/>
        <v>0</v>
      </c>
      <c r="Z277" s="46">
        <f t="shared" si="94"/>
        <v>0</v>
      </c>
      <c r="AA277" s="46">
        <f t="shared" si="95"/>
        <v>0</v>
      </c>
      <c r="AB277" s="46">
        <f t="shared" si="96"/>
        <v>0</v>
      </c>
      <c r="AC277" s="48">
        <f t="shared" si="89"/>
        <v>1</v>
      </c>
      <c r="AD277" s="48">
        <f t="shared" si="97"/>
        <v>11.870000000000001</v>
      </c>
      <c r="AE277" s="48">
        <f t="shared" si="98"/>
        <v>11.870000000000001</v>
      </c>
      <c r="AF277" s="46">
        <f t="shared" si="99"/>
        <v>120</v>
      </c>
      <c r="AG277" s="47"/>
      <c r="AH277" s="128" t="s">
        <v>3453</v>
      </c>
      <c r="AI277" s="128" t="s">
        <v>3451</v>
      </c>
      <c r="AJ277" s="128" t="s">
        <v>3452</v>
      </c>
      <c r="AK277" s="128" t="s">
        <v>3454</v>
      </c>
      <c r="AL277" s="128" t="s">
        <v>3455</v>
      </c>
      <c r="AM277" s="128" t="s">
        <v>3456</v>
      </c>
      <c r="AN277" s="128" t="s">
        <v>3457</v>
      </c>
      <c r="AO277" s="128" t="s">
        <v>3459</v>
      </c>
      <c r="AP277" s="128" t="s">
        <v>3460</v>
      </c>
      <c r="AQ277" s="128" t="s">
        <v>3458</v>
      </c>
    </row>
    <row r="278" spans="1:43" s="16" customFormat="1" ht="27.75">
      <c r="A278" s="43">
        <v>277</v>
      </c>
      <c r="B278" s="37" t="s">
        <v>446</v>
      </c>
      <c r="C278" s="37" t="s">
        <v>447</v>
      </c>
      <c r="D278" s="38" t="s">
        <v>448</v>
      </c>
      <c r="E278" s="38">
        <v>4</v>
      </c>
      <c r="F278" s="48">
        <v>11.26</v>
      </c>
      <c r="G278" s="46">
        <v>30</v>
      </c>
      <c r="H278" s="46" t="s">
        <v>3372</v>
      </c>
      <c r="I278" s="48">
        <v>10.73</v>
      </c>
      <c r="J278" s="46">
        <v>30</v>
      </c>
      <c r="K278" s="46" t="s">
        <v>3372</v>
      </c>
      <c r="L278" s="84">
        <f t="shared" si="90"/>
        <v>10.995000000000001</v>
      </c>
      <c r="M278" s="38">
        <f t="shared" si="91"/>
        <v>60</v>
      </c>
      <c r="N278" s="38">
        <f t="shared" si="92"/>
        <v>0</v>
      </c>
      <c r="O278" s="38">
        <f t="shared" si="93"/>
        <v>0</v>
      </c>
      <c r="P278" s="48">
        <v>12.59</v>
      </c>
      <c r="Q278" s="46">
        <v>30</v>
      </c>
      <c r="R278" s="46" t="s">
        <v>3372</v>
      </c>
      <c r="S278" s="48">
        <v>12.81</v>
      </c>
      <c r="T278" s="46">
        <v>30</v>
      </c>
      <c r="U278" s="46" t="s">
        <v>3372</v>
      </c>
      <c r="V278" s="48">
        <f t="shared" si="85"/>
        <v>12.7</v>
      </c>
      <c r="W278" s="46">
        <f t="shared" si="86"/>
        <v>60</v>
      </c>
      <c r="X278" s="46">
        <f t="shared" si="87"/>
        <v>0</v>
      </c>
      <c r="Y278" s="46">
        <f t="shared" si="88"/>
        <v>0</v>
      </c>
      <c r="Z278" s="46">
        <f t="shared" si="94"/>
        <v>0</v>
      </c>
      <c r="AA278" s="46">
        <f t="shared" si="95"/>
        <v>0</v>
      </c>
      <c r="AB278" s="46">
        <f t="shared" si="96"/>
        <v>0</v>
      </c>
      <c r="AC278" s="48">
        <f t="shared" si="89"/>
        <v>1</v>
      </c>
      <c r="AD278" s="48">
        <f t="shared" si="97"/>
        <v>11.8475</v>
      </c>
      <c r="AE278" s="48">
        <f t="shared" si="98"/>
        <v>11.8475</v>
      </c>
      <c r="AF278" s="46">
        <f t="shared" si="99"/>
        <v>120</v>
      </c>
      <c r="AG278" s="47"/>
      <c r="AH278" s="128" t="s">
        <v>3456</v>
      </c>
      <c r="AI278" s="128" t="s">
        <v>3460</v>
      </c>
      <c r="AJ278" s="128" t="s">
        <v>3457</v>
      </c>
      <c r="AK278" s="128" t="s">
        <v>3452</v>
      </c>
      <c r="AL278" s="128" t="s">
        <v>3453</v>
      </c>
      <c r="AM278" s="128" t="s">
        <v>3451</v>
      </c>
      <c r="AN278" s="128" t="s">
        <v>3454</v>
      </c>
      <c r="AO278" s="128" t="s">
        <v>3455</v>
      </c>
      <c r="AP278" s="128" t="s">
        <v>3458</v>
      </c>
      <c r="AQ278" s="128" t="s">
        <v>3459</v>
      </c>
    </row>
    <row r="279" spans="1:43" s="16" customFormat="1" ht="27.75">
      <c r="A279" s="43">
        <v>278</v>
      </c>
      <c r="B279" s="37" t="s">
        <v>449</v>
      </c>
      <c r="C279" s="37" t="s">
        <v>450</v>
      </c>
      <c r="D279" s="38" t="s">
        <v>451</v>
      </c>
      <c r="E279" s="38">
        <v>4</v>
      </c>
      <c r="F279" s="48">
        <v>10.85</v>
      </c>
      <c r="G279" s="46">
        <v>30</v>
      </c>
      <c r="H279" s="46" t="s">
        <v>3372</v>
      </c>
      <c r="I279" s="48">
        <v>10.43</v>
      </c>
      <c r="J279" s="46">
        <v>30</v>
      </c>
      <c r="K279" s="46" t="s">
        <v>3372</v>
      </c>
      <c r="L279" s="84">
        <f t="shared" si="90"/>
        <v>10.64</v>
      </c>
      <c r="M279" s="38">
        <f t="shared" si="91"/>
        <v>60</v>
      </c>
      <c r="N279" s="38">
        <f t="shared" si="92"/>
        <v>0</v>
      </c>
      <c r="O279" s="38">
        <f t="shared" si="93"/>
        <v>0</v>
      </c>
      <c r="P279" s="48">
        <v>11.69</v>
      </c>
      <c r="Q279" s="46">
        <v>30</v>
      </c>
      <c r="R279" s="46" t="s">
        <v>3372</v>
      </c>
      <c r="S279" s="48">
        <v>14.35</v>
      </c>
      <c r="T279" s="46">
        <v>30</v>
      </c>
      <c r="U279" s="46" t="s">
        <v>3372</v>
      </c>
      <c r="V279" s="48">
        <f t="shared" si="85"/>
        <v>13.02</v>
      </c>
      <c r="W279" s="46">
        <f t="shared" si="86"/>
        <v>60</v>
      </c>
      <c r="X279" s="46">
        <f t="shared" si="87"/>
        <v>0</v>
      </c>
      <c r="Y279" s="46">
        <f t="shared" si="88"/>
        <v>0</v>
      </c>
      <c r="Z279" s="46">
        <f t="shared" si="94"/>
        <v>0</v>
      </c>
      <c r="AA279" s="46">
        <f t="shared" si="95"/>
        <v>0</v>
      </c>
      <c r="AB279" s="46">
        <f t="shared" si="96"/>
        <v>0</v>
      </c>
      <c r="AC279" s="48">
        <f t="shared" si="89"/>
        <v>1</v>
      </c>
      <c r="AD279" s="48">
        <f t="shared" si="97"/>
        <v>11.83</v>
      </c>
      <c r="AE279" s="48">
        <f t="shared" si="98"/>
        <v>11.83</v>
      </c>
      <c r="AF279" s="46">
        <f t="shared" si="99"/>
        <v>120</v>
      </c>
      <c r="AG279" s="47"/>
      <c r="AH279" s="128" t="s">
        <v>3451</v>
      </c>
      <c r="AI279" s="128" t="s">
        <v>3453</v>
      </c>
      <c r="AJ279" s="128" t="s">
        <v>3452</v>
      </c>
      <c r="AK279" s="128" t="s">
        <v>3454</v>
      </c>
      <c r="AL279" s="128" t="s">
        <v>3456</v>
      </c>
      <c r="AM279" s="128" t="s">
        <v>3455</v>
      </c>
      <c r="AN279" s="128" t="s">
        <v>3459</v>
      </c>
      <c r="AO279" s="128" t="s">
        <v>3460</v>
      </c>
      <c r="AP279" s="128" t="s">
        <v>3457</v>
      </c>
      <c r="AQ279" s="128" t="s">
        <v>3458</v>
      </c>
    </row>
    <row r="280" spans="1:43" s="16" customFormat="1" ht="27.75">
      <c r="A280" s="43">
        <v>279</v>
      </c>
      <c r="B280" s="44" t="s">
        <v>1911</v>
      </c>
      <c r="C280" s="44" t="s">
        <v>305</v>
      </c>
      <c r="D280" s="45" t="s">
        <v>1912</v>
      </c>
      <c r="E280" s="38">
        <v>19</v>
      </c>
      <c r="F280" s="48">
        <v>12.48</v>
      </c>
      <c r="G280" s="46">
        <v>30</v>
      </c>
      <c r="H280" s="46" t="s">
        <v>3372</v>
      </c>
      <c r="I280" s="48">
        <v>10.36</v>
      </c>
      <c r="J280" s="46">
        <v>30</v>
      </c>
      <c r="K280" s="46" t="s">
        <v>3372</v>
      </c>
      <c r="L280" s="84">
        <f t="shared" si="90"/>
        <v>11.42</v>
      </c>
      <c r="M280" s="38">
        <f t="shared" si="91"/>
        <v>60</v>
      </c>
      <c r="N280" s="38">
        <f t="shared" si="92"/>
        <v>0</v>
      </c>
      <c r="O280" s="38">
        <f t="shared" si="93"/>
        <v>0</v>
      </c>
      <c r="P280" s="48">
        <v>11.45</v>
      </c>
      <c r="Q280" s="46">
        <v>30</v>
      </c>
      <c r="R280" s="46" t="s">
        <v>3372</v>
      </c>
      <c r="S280" s="48">
        <v>13.02</v>
      </c>
      <c r="T280" s="46">
        <v>30</v>
      </c>
      <c r="U280" s="46" t="s">
        <v>3372</v>
      </c>
      <c r="V280" s="48">
        <f t="shared" si="85"/>
        <v>12.234999999999999</v>
      </c>
      <c r="W280" s="46">
        <f t="shared" si="86"/>
        <v>60</v>
      </c>
      <c r="X280" s="46">
        <f t="shared" si="87"/>
        <v>0</v>
      </c>
      <c r="Y280" s="46">
        <f t="shared" si="88"/>
        <v>0</v>
      </c>
      <c r="Z280" s="46">
        <f t="shared" si="94"/>
        <v>0</v>
      </c>
      <c r="AA280" s="46">
        <f t="shared" si="95"/>
        <v>0</v>
      </c>
      <c r="AB280" s="46">
        <f t="shared" si="96"/>
        <v>0</v>
      </c>
      <c r="AC280" s="48">
        <f t="shared" si="89"/>
        <v>1</v>
      </c>
      <c r="AD280" s="48">
        <f t="shared" si="97"/>
        <v>11.827500000000001</v>
      </c>
      <c r="AE280" s="48">
        <f t="shared" si="98"/>
        <v>11.827500000000001</v>
      </c>
      <c r="AF280" s="46">
        <f t="shared" si="99"/>
        <v>120</v>
      </c>
      <c r="AG280" s="47"/>
      <c r="AH280" s="128" t="s">
        <v>3454</v>
      </c>
      <c r="AI280" s="128" t="s">
        <v>3455</v>
      </c>
      <c r="AJ280" s="128" t="s">
        <v>3451</v>
      </c>
      <c r="AK280" s="128" t="s">
        <v>3453</v>
      </c>
      <c r="AL280" s="128" t="s">
        <v>3452</v>
      </c>
      <c r="AM280" s="128" t="s">
        <v>3456</v>
      </c>
      <c r="AN280" s="128" t="s">
        <v>3457</v>
      </c>
      <c r="AO280" s="128" t="s">
        <v>3460</v>
      </c>
      <c r="AP280" s="128" t="s">
        <v>3458</v>
      </c>
      <c r="AQ280" s="128" t="s">
        <v>3459</v>
      </c>
    </row>
    <row r="281" spans="1:43" s="16" customFormat="1" ht="27.75">
      <c r="A281" s="43">
        <v>280</v>
      </c>
      <c r="B281" s="37" t="s">
        <v>874</v>
      </c>
      <c r="C281" s="37" t="s">
        <v>875</v>
      </c>
      <c r="D281" s="38" t="s">
        <v>876</v>
      </c>
      <c r="E281" s="38">
        <v>8</v>
      </c>
      <c r="F281" s="48">
        <v>10.52</v>
      </c>
      <c r="G281" s="46">
        <v>30</v>
      </c>
      <c r="H281" s="46" t="s">
        <v>3372</v>
      </c>
      <c r="I281" s="48">
        <v>10.52</v>
      </c>
      <c r="J281" s="46">
        <v>30</v>
      </c>
      <c r="K281" s="46" t="s">
        <v>3372</v>
      </c>
      <c r="L281" s="84">
        <f t="shared" si="90"/>
        <v>10.52</v>
      </c>
      <c r="M281" s="38">
        <f t="shared" si="91"/>
        <v>60</v>
      </c>
      <c r="N281" s="38">
        <f t="shared" si="92"/>
        <v>0</v>
      </c>
      <c r="O281" s="38">
        <f t="shared" si="93"/>
        <v>0</v>
      </c>
      <c r="P281" s="48">
        <v>10.49</v>
      </c>
      <c r="Q281" s="46">
        <v>30</v>
      </c>
      <c r="R281" s="46" t="s">
        <v>3372</v>
      </c>
      <c r="S281" s="48">
        <v>15.76</v>
      </c>
      <c r="T281" s="46">
        <v>30</v>
      </c>
      <c r="U281" s="46" t="s">
        <v>3372</v>
      </c>
      <c r="V281" s="48">
        <f t="shared" si="85"/>
        <v>13.125</v>
      </c>
      <c r="W281" s="46">
        <f t="shared" si="86"/>
        <v>60</v>
      </c>
      <c r="X281" s="46">
        <f t="shared" si="87"/>
        <v>0</v>
      </c>
      <c r="Y281" s="46">
        <f t="shared" si="88"/>
        <v>0</v>
      </c>
      <c r="Z281" s="46">
        <f t="shared" si="94"/>
        <v>0</v>
      </c>
      <c r="AA281" s="46">
        <f t="shared" si="95"/>
        <v>0</v>
      </c>
      <c r="AB281" s="46">
        <f t="shared" si="96"/>
        <v>0</v>
      </c>
      <c r="AC281" s="48">
        <f t="shared" si="89"/>
        <v>1</v>
      </c>
      <c r="AD281" s="48">
        <f t="shared" si="97"/>
        <v>11.8225</v>
      </c>
      <c r="AE281" s="48">
        <f t="shared" si="98"/>
        <v>11.8225</v>
      </c>
      <c r="AF281" s="46">
        <f t="shared" si="99"/>
        <v>120</v>
      </c>
      <c r="AG281" s="47"/>
      <c r="AH281" s="128" t="s">
        <v>3453</v>
      </c>
      <c r="AI281" s="128" t="s">
        <v>3451</v>
      </c>
      <c r="AJ281" s="128" t="s">
        <v>3454</v>
      </c>
      <c r="AK281" s="128" t="s">
        <v>3452</v>
      </c>
      <c r="AL281" s="128" t="s">
        <v>3457</v>
      </c>
      <c r="AM281" s="128" t="s">
        <v>3455</v>
      </c>
      <c r="AN281" s="128" t="s">
        <v>3456</v>
      </c>
      <c r="AO281" s="128" t="s">
        <v>3458</v>
      </c>
      <c r="AP281" s="128" t="s">
        <v>3460</v>
      </c>
      <c r="AQ281" s="128" t="s">
        <v>3459</v>
      </c>
    </row>
    <row r="282" spans="1:43" s="16" customFormat="1" ht="27.75">
      <c r="A282" s="43">
        <v>281</v>
      </c>
      <c r="B282" s="37" t="s">
        <v>868</v>
      </c>
      <c r="C282" s="37" t="s">
        <v>869</v>
      </c>
      <c r="D282" s="38" t="s">
        <v>870</v>
      </c>
      <c r="E282" s="38">
        <v>8</v>
      </c>
      <c r="F282" s="48">
        <v>12.08</v>
      </c>
      <c r="G282" s="46">
        <v>30</v>
      </c>
      <c r="H282" s="46" t="s">
        <v>3372</v>
      </c>
      <c r="I282" s="48">
        <v>10.35</v>
      </c>
      <c r="J282" s="46">
        <v>30</v>
      </c>
      <c r="K282" s="46" t="s">
        <v>3372</v>
      </c>
      <c r="L282" s="84">
        <f t="shared" si="90"/>
        <v>11.215</v>
      </c>
      <c r="M282" s="38">
        <f t="shared" si="91"/>
        <v>60</v>
      </c>
      <c r="N282" s="38">
        <f t="shared" si="92"/>
        <v>0</v>
      </c>
      <c r="O282" s="38">
        <f t="shared" si="93"/>
        <v>0</v>
      </c>
      <c r="P282" s="48">
        <v>10.41</v>
      </c>
      <c r="Q282" s="46">
        <v>30</v>
      </c>
      <c r="R282" s="46" t="s">
        <v>3372</v>
      </c>
      <c r="S282" s="48">
        <v>14.44</v>
      </c>
      <c r="T282" s="46">
        <v>30</v>
      </c>
      <c r="U282" s="46" t="s">
        <v>3372</v>
      </c>
      <c r="V282" s="48">
        <f t="shared" si="85"/>
        <v>12.425000000000001</v>
      </c>
      <c r="W282" s="46">
        <f t="shared" si="86"/>
        <v>60</v>
      </c>
      <c r="X282" s="46">
        <f t="shared" si="87"/>
        <v>0</v>
      </c>
      <c r="Y282" s="46">
        <f t="shared" si="88"/>
        <v>0</v>
      </c>
      <c r="Z282" s="46">
        <f t="shared" si="94"/>
        <v>0</v>
      </c>
      <c r="AA282" s="46">
        <f t="shared" si="95"/>
        <v>0</v>
      </c>
      <c r="AB282" s="46">
        <f t="shared" si="96"/>
        <v>0</v>
      </c>
      <c r="AC282" s="48">
        <f t="shared" ref="AC282:AC307" si="100">IF(AB282=0,1,IF(AB282=1,0.99,IF(AB282=2,0.98,IF(AB282=3,0.97,IF(AB282=4,0.96,IF(AB282=5,0.95,IF(AB282=6,0.94)))))))</f>
        <v>1</v>
      </c>
      <c r="AD282" s="48">
        <f t="shared" si="97"/>
        <v>11.82</v>
      </c>
      <c r="AE282" s="48">
        <f t="shared" si="98"/>
        <v>11.82</v>
      </c>
      <c r="AF282" s="46">
        <f t="shared" si="99"/>
        <v>120</v>
      </c>
      <c r="AG282" s="47"/>
      <c r="AH282" s="128" t="s">
        <v>3456</v>
      </c>
      <c r="AI282" s="128" t="s">
        <v>3457</v>
      </c>
      <c r="AJ282" s="128" t="s">
        <v>3455</v>
      </c>
      <c r="AK282" s="128" t="s">
        <v>3451</v>
      </c>
      <c r="AL282" s="128" t="s">
        <v>3452</v>
      </c>
      <c r="AM282" s="128" t="s">
        <v>3454</v>
      </c>
      <c r="AN282" s="128" t="s">
        <v>3459</v>
      </c>
      <c r="AO282" s="128" t="s">
        <v>3460</v>
      </c>
      <c r="AP282" s="128" t="s">
        <v>3458</v>
      </c>
      <c r="AQ282" s="128" t="s">
        <v>3453</v>
      </c>
    </row>
    <row r="283" spans="1:43" s="16" customFormat="1" ht="27.75">
      <c r="A283" s="43">
        <v>282</v>
      </c>
      <c r="B283" s="158" t="s">
        <v>2039</v>
      </c>
      <c r="C283" s="158" t="s">
        <v>2040</v>
      </c>
      <c r="D283" s="159" t="s">
        <v>2041</v>
      </c>
      <c r="E283" s="38">
        <v>20</v>
      </c>
      <c r="F283" s="48">
        <v>11.66</v>
      </c>
      <c r="G283" s="46">
        <v>30</v>
      </c>
      <c r="H283" s="46" t="s">
        <v>3372</v>
      </c>
      <c r="I283" s="48">
        <v>10.46</v>
      </c>
      <c r="J283" s="46">
        <v>30</v>
      </c>
      <c r="K283" s="46" t="s">
        <v>3373</v>
      </c>
      <c r="L283" s="84">
        <f t="shared" si="90"/>
        <v>11.06</v>
      </c>
      <c r="M283" s="38">
        <f t="shared" si="91"/>
        <v>60</v>
      </c>
      <c r="N283" s="38">
        <f t="shared" si="92"/>
        <v>1</v>
      </c>
      <c r="O283" s="38">
        <f t="shared" si="93"/>
        <v>0</v>
      </c>
      <c r="P283" s="48">
        <v>12.15</v>
      </c>
      <c r="Q283" s="46">
        <v>30</v>
      </c>
      <c r="R283" s="46" t="s">
        <v>3372</v>
      </c>
      <c r="S283" s="48">
        <v>13.47</v>
      </c>
      <c r="T283" s="46">
        <v>30</v>
      </c>
      <c r="U283" s="46" t="s">
        <v>3372</v>
      </c>
      <c r="V283" s="48">
        <f t="shared" si="85"/>
        <v>12.81</v>
      </c>
      <c r="W283" s="46">
        <f t="shared" si="86"/>
        <v>60</v>
      </c>
      <c r="X283" s="46">
        <f t="shared" si="87"/>
        <v>0</v>
      </c>
      <c r="Y283" s="46">
        <f t="shared" si="88"/>
        <v>0</v>
      </c>
      <c r="Z283" s="46">
        <f t="shared" si="94"/>
        <v>1</v>
      </c>
      <c r="AA283" s="46">
        <f t="shared" si="95"/>
        <v>0</v>
      </c>
      <c r="AB283" s="46">
        <f t="shared" si="96"/>
        <v>1</v>
      </c>
      <c r="AC283" s="48">
        <f t="shared" si="100"/>
        <v>0.99</v>
      </c>
      <c r="AD283" s="48">
        <f t="shared" si="97"/>
        <v>11.935</v>
      </c>
      <c r="AE283" s="48">
        <f t="shared" si="98"/>
        <v>11.81565</v>
      </c>
      <c r="AF283" s="46">
        <f t="shared" si="99"/>
        <v>120</v>
      </c>
      <c r="AG283" s="47"/>
      <c r="AH283" s="128" t="s">
        <v>3453</v>
      </c>
      <c r="AI283" s="128" t="s">
        <v>3452</v>
      </c>
      <c r="AJ283" s="128" t="s">
        <v>3456</v>
      </c>
      <c r="AK283" s="128" t="s">
        <v>3451</v>
      </c>
      <c r="AL283" s="128" t="s">
        <v>3454</v>
      </c>
      <c r="AM283" s="128" t="s">
        <v>3457</v>
      </c>
      <c r="AN283" s="128" t="s">
        <v>3455</v>
      </c>
      <c r="AO283" s="128" t="s">
        <v>3460</v>
      </c>
      <c r="AP283" s="128" t="s">
        <v>3459</v>
      </c>
      <c r="AQ283" s="128" t="s">
        <v>3458</v>
      </c>
    </row>
    <row r="284" spans="1:43" s="16" customFormat="1" ht="27.75">
      <c r="A284" s="43">
        <v>283</v>
      </c>
      <c r="B284" s="37" t="s">
        <v>482</v>
      </c>
      <c r="C284" s="37" t="s">
        <v>1479</v>
      </c>
      <c r="D284" s="38" t="s">
        <v>1480</v>
      </c>
      <c r="E284" s="38">
        <v>14</v>
      </c>
      <c r="F284" s="48">
        <v>11.34</v>
      </c>
      <c r="G284" s="46">
        <v>30</v>
      </c>
      <c r="H284" s="46" t="s">
        <v>3372</v>
      </c>
      <c r="I284" s="48">
        <v>11.22</v>
      </c>
      <c r="J284" s="46">
        <v>30</v>
      </c>
      <c r="K284" s="46" t="s">
        <v>3373</v>
      </c>
      <c r="L284" s="84">
        <f t="shared" si="90"/>
        <v>11.280000000000001</v>
      </c>
      <c r="M284" s="38">
        <f t="shared" si="91"/>
        <v>60</v>
      </c>
      <c r="N284" s="38">
        <f t="shared" si="92"/>
        <v>1</v>
      </c>
      <c r="O284" s="38">
        <f t="shared" si="93"/>
        <v>0</v>
      </c>
      <c r="P284" s="48">
        <v>11.71</v>
      </c>
      <c r="Q284" s="46">
        <v>30</v>
      </c>
      <c r="R284" s="46" t="s">
        <v>3372</v>
      </c>
      <c r="S284" s="48">
        <v>13.42</v>
      </c>
      <c r="T284" s="46">
        <v>30</v>
      </c>
      <c r="U284" s="46" t="s">
        <v>3372</v>
      </c>
      <c r="V284" s="48">
        <f t="shared" si="85"/>
        <v>12.565000000000001</v>
      </c>
      <c r="W284" s="46">
        <f t="shared" si="86"/>
        <v>60</v>
      </c>
      <c r="X284" s="46">
        <f t="shared" si="87"/>
        <v>0</v>
      </c>
      <c r="Y284" s="46">
        <f t="shared" si="88"/>
        <v>0</v>
      </c>
      <c r="Z284" s="46">
        <f t="shared" si="94"/>
        <v>1</v>
      </c>
      <c r="AA284" s="46">
        <f t="shared" si="95"/>
        <v>0</v>
      </c>
      <c r="AB284" s="46">
        <f t="shared" si="96"/>
        <v>1</v>
      </c>
      <c r="AC284" s="48">
        <f t="shared" si="100"/>
        <v>0.99</v>
      </c>
      <c r="AD284" s="48">
        <f t="shared" si="97"/>
        <v>11.922500000000001</v>
      </c>
      <c r="AE284" s="48">
        <f t="shared" si="98"/>
        <v>11.803275000000001</v>
      </c>
      <c r="AF284" s="46">
        <f t="shared" si="99"/>
        <v>120</v>
      </c>
      <c r="AG284" s="47"/>
      <c r="AH284" s="128" t="s">
        <v>3456</v>
      </c>
      <c r="AI284" s="128" t="s">
        <v>3460</v>
      </c>
      <c r="AJ284" s="128" t="s">
        <v>3454</v>
      </c>
      <c r="AK284" s="128" t="s">
        <v>3452</v>
      </c>
      <c r="AL284" s="128" t="s">
        <v>3451</v>
      </c>
      <c r="AM284" s="128" t="s">
        <v>3455</v>
      </c>
      <c r="AN284" s="128" t="s">
        <v>3457</v>
      </c>
      <c r="AO284" s="128" t="s">
        <v>3453</v>
      </c>
      <c r="AP284" s="128" t="s">
        <v>3459</v>
      </c>
      <c r="AQ284" s="128" t="s">
        <v>3458</v>
      </c>
    </row>
    <row r="285" spans="1:43" s="16" customFormat="1" ht="27.75">
      <c r="A285" s="43">
        <v>284</v>
      </c>
      <c r="B285" s="44" t="s">
        <v>2203</v>
      </c>
      <c r="C285" s="44" t="s">
        <v>1255</v>
      </c>
      <c r="D285" s="45" t="s">
        <v>2204</v>
      </c>
      <c r="E285" s="38">
        <v>22</v>
      </c>
      <c r="F285" s="48">
        <v>13.69</v>
      </c>
      <c r="G285" s="46">
        <v>30</v>
      </c>
      <c r="H285" s="46" t="s">
        <v>3372</v>
      </c>
      <c r="I285" s="48">
        <v>8.6999999999999993</v>
      </c>
      <c r="J285" s="46">
        <v>13</v>
      </c>
      <c r="K285" s="46" t="s">
        <v>3372</v>
      </c>
      <c r="L285" s="84">
        <f t="shared" si="90"/>
        <v>11.195</v>
      </c>
      <c r="M285" s="38">
        <f t="shared" si="91"/>
        <v>60</v>
      </c>
      <c r="N285" s="38">
        <f t="shared" si="92"/>
        <v>0</v>
      </c>
      <c r="O285" s="38">
        <f t="shared" si="93"/>
        <v>1</v>
      </c>
      <c r="P285" s="48">
        <v>11.93</v>
      </c>
      <c r="Q285" s="46">
        <v>30</v>
      </c>
      <c r="R285" s="46" t="s">
        <v>3372</v>
      </c>
      <c r="S285" s="48">
        <v>13.32</v>
      </c>
      <c r="T285" s="46">
        <v>30</v>
      </c>
      <c r="U285" s="46" t="s">
        <v>3372</v>
      </c>
      <c r="V285" s="48">
        <f t="shared" si="85"/>
        <v>12.625</v>
      </c>
      <c r="W285" s="46">
        <f t="shared" si="86"/>
        <v>60</v>
      </c>
      <c r="X285" s="46">
        <f t="shared" si="87"/>
        <v>0</v>
      </c>
      <c r="Y285" s="46">
        <f t="shared" si="88"/>
        <v>0</v>
      </c>
      <c r="Z285" s="46">
        <f t="shared" si="94"/>
        <v>0</v>
      </c>
      <c r="AA285" s="46">
        <f t="shared" si="95"/>
        <v>1</v>
      </c>
      <c r="AB285" s="46">
        <f t="shared" si="96"/>
        <v>1</v>
      </c>
      <c r="AC285" s="48">
        <f t="shared" si="100"/>
        <v>0.99</v>
      </c>
      <c r="AD285" s="48">
        <f t="shared" si="97"/>
        <v>11.91</v>
      </c>
      <c r="AE285" s="48">
        <f t="shared" si="98"/>
        <v>11.790900000000001</v>
      </c>
      <c r="AF285" s="46">
        <f t="shared" si="99"/>
        <v>120</v>
      </c>
      <c r="AG285" s="47"/>
      <c r="AH285" s="128" t="s">
        <v>3456</v>
      </c>
      <c r="AI285" s="128" t="s">
        <v>3452</v>
      </c>
      <c r="AJ285" s="128" t="s">
        <v>3451</v>
      </c>
      <c r="AK285" s="128" t="s">
        <v>3453</v>
      </c>
      <c r="AL285" s="128" t="s">
        <v>3454</v>
      </c>
      <c r="AM285" s="128" t="s">
        <v>3455</v>
      </c>
      <c r="AN285" s="128" t="s">
        <v>3457</v>
      </c>
      <c r="AO285" s="128" t="s">
        <v>3460</v>
      </c>
      <c r="AP285" s="128" t="s">
        <v>3459</v>
      </c>
      <c r="AQ285" s="128" t="s">
        <v>3458</v>
      </c>
    </row>
    <row r="286" spans="1:43" s="16" customFormat="1" ht="27.75">
      <c r="A286" s="43">
        <v>285</v>
      </c>
      <c r="B286" s="37" t="s">
        <v>2150</v>
      </c>
      <c r="C286" s="37" t="s">
        <v>2151</v>
      </c>
      <c r="D286" s="38" t="s">
        <v>2152</v>
      </c>
      <c r="E286" s="38">
        <v>21</v>
      </c>
      <c r="F286" s="48">
        <v>10.91</v>
      </c>
      <c r="G286" s="46">
        <v>30</v>
      </c>
      <c r="H286" s="46" t="s">
        <v>3372</v>
      </c>
      <c r="I286" s="48">
        <v>11.48</v>
      </c>
      <c r="J286" s="46">
        <v>30</v>
      </c>
      <c r="K286" s="46" t="s">
        <v>3372</v>
      </c>
      <c r="L286" s="84">
        <f t="shared" si="90"/>
        <v>11.195</v>
      </c>
      <c r="M286" s="38">
        <f t="shared" si="91"/>
        <v>60</v>
      </c>
      <c r="N286" s="38">
        <f t="shared" si="92"/>
        <v>0</v>
      </c>
      <c r="O286" s="38">
        <f t="shared" si="93"/>
        <v>0</v>
      </c>
      <c r="P286" s="48">
        <v>11.93</v>
      </c>
      <c r="Q286" s="46">
        <v>30</v>
      </c>
      <c r="R286" s="46" t="s">
        <v>3372</v>
      </c>
      <c r="S286" s="46">
        <v>12.79</v>
      </c>
      <c r="T286" s="46">
        <v>30</v>
      </c>
      <c r="U286" s="46" t="s">
        <v>3372</v>
      </c>
      <c r="V286" s="48">
        <f>(P286+S285)/2</f>
        <v>12.625</v>
      </c>
      <c r="W286" s="46">
        <f>IF(V286&gt;=10,60,Q286+T285)</f>
        <v>60</v>
      </c>
      <c r="X286" s="46">
        <f>IF(R286="ACC",0,1)+IF(U285="ACC",0,1)</f>
        <v>0</v>
      </c>
      <c r="Y286" s="46">
        <f>IF(P286&lt;10,1,(IF(S285&lt;10,1,0)))</f>
        <v>0</v>
      </c>
      <c r="Z286" s="46">
        <f t="shared" si="94"/>
        <v>0</v>
      </c>
      <c r="AA286" s="46">
        <f t="shared" si="95"/>
        <v>0</v>
      </c>
      <c r="AB286" s="46">
        <f t="shared" si="96"/>
        <v>0</v>
      </c>
      <c r="AC286" s="48">
        <f t="shared" si="100"/>
        <v>1</v>
      </c>
      <c r="AD286" s="48">
        <f t="shared" si="97"/>
        <v>11.91</v>
      </c>
      <c r="AE286" s="48">
        <f t="shared" si="98"/>
        <v>11.91</v>
      </c>
      <c r="AF286" s="46">
        <f t="shared" si="99"/>
        <v>120</v>
      </c>
      <c r="AG286" s="47"/>
      <c r="AH286" s="128" t="s">
        <v>3455</v>
      </c>
      <c r="AI286" s="128" t="s">
        <v>3460</v>
      </c>
      <c r="AJ286" s="128" t="s">
        <v>3456</v>
      </c>
      <c r="AK286" s="128" t="s">
        <v>3453</v>
      </c>
      <c r="AL286" s="128" t="s">
        <v>3451</v>
      </c>
      <c r="AM286" s="128" t="s">
        <v>3452</v>
      </c>
      <c r="AN286" s="128" t="s">
        <v>3457</v>
      </c>
      <c r="AO286" s="128" t="s">
        <v>3458</v>
      </c>
      <c r="AP286" s="128" t="s">
        <v>3459</v>
      </c>
      <c r="AQ286" s="128" t="s">
        <v>3454</v>
      </c>
    </row>
    <row r="287" spans="1:43" s="16" customFormat="1" ht="27.75">
      <c r="A287" s="43">
        <v>286</v>
      </c>
      <c r="B287" s="37" t="s">
        <v>531</v>
      </c>
      <c r="C287" s="37" t="s">
        <v>532</v>
      </c>
      <c r="D287" s="38" t="s">
        <v>533</v>
      </c>
      <c r="E287" s="38">
        <v>5</v>
      </c>
      <c r="F287" s="48">
        <v>10.23</v>
      </c>
      <c r="G287" s="46">
        <v>30</v>
      </c>
      <c r="H287" s="46" t="s">
        <v>3372</v>
      </c>
      <c r="I287" s="48">
        <v>12.01</v>
      </c>
      <c r="J287" s="46">
        <v>30</v>
      </c>
      <c r="K287" s="46" t="s">
        <v>3372</v>
      </c>
      <c r="L287" s="84">
        <f t="shared" si="90"/>
        <v>11.120000000000001</v>
      </c>
      <c r="M287" s="38">
        <f t="shared" si="91"/>
        <v>60</v>
      </c>
      <c r="N287" s="38">
        <f t="shared" si="92"/>
        <v>0</v>
      </c>
      <c r="O287" s="38">
        <f t="shared" si="93"/>
        <v>0</v>
      </c>
      <c r="P287" s="48">
        <v>10.28</v>
      </c>
      <c r="Q287" s="46">
        <v>30</v>
      </c>
      <c r="R287" s="46" t="s">
        <v>3372</v>
      </c>
      <c r="S287" s="48">
        <v>14.61</v>
      </c>
      <c r="T287" s="46">
        <v>30</v>
      </c>
      <c r="U287" s="46" t="s">
        <v>3372</v>
      </c>
      <c r="V287" s="48">
        <f t="shared" ref="V287:V350" si="101">(P287+S287)/2</f>
        <v>12.445</v>
      </c>
      <c r="W287" s="46">
        <f t="shared" ref="W287:W350" si="102">IF(V287&gt;=10,60,Q287+T287)</f>
        <v>60</v>
      </c>
      <c r="X287" s="46">
        <f t="shared" ref="X287:X350" si="103">IF(R287="ACC",0,1)+IF(U287="ACC",0,1)</f>
        <v>0</v>
      </c>
      <c r="Y287" s="46">
        <f t="shared" ref="Y287:Y350" si="104">IF(P287&lt;10,1,(IF(S287&lt;10,1,0)))</f>
        <v>0</v>
      </c>
      <c r="Z287" s="46">
        <f t="shared" si="94"/>
        <v>0</v>
      </c>
      <c r="AA287" s="46">
        <f t="shared" si="95"/>
        <v>0</v>
      </c>
      <c r="AB287" s="46">
        <f t="shared" si="96"/>
        <v>0</v>
      </c>
      <c r="AC287" s="48">
        <f t="shared" si="100"/>
        <v>1</v>
      </c>
      <c r="AD287" s="48">
        <f t="shared" si="97"/>
        <v>11.782500000000001</v>
      </c>
      <c r="AE287" s="48">
        <f t="shared" si="98"/>
        <v>11.782500000000001</v>
      </c>
      <c r="AF287" s="46">
        <f t="shared" si="99"/>
        <v>120</v>
      </c>
      <c r="AG287" s="47"/>
      <c r="AH287" s="128" t="s">
        <v>3451</v>
      </c>
      <c r="AI287" s="128" t="s">
        <v>3452</v>
      </c>
      <c r="AJ287" s="128" t="s">
        <v>3456</v>
      </c>
      <c r="AK287" s="128" t="s">
        <v>3454</v>
      </c>
      <c r="AL287" s="128" t="s">
        <v>3457</v>
      </c>
      <c r="AM287" s="128" t="s">
        <v>3453</v>
      </c>
      <c r="AN287" s="128" t="s">
        <v>3455</v>
      </c>
      <c r="AO287" s="128" t="s">
        <v>3460</v>
      </c>
      <c r="AP287" s="128" t="s">
        <v>3459</v>
      </c>
      <c r="AQ287" s="128" t="s">
        <v>3458</v>
      </c>
    </row>
    <row r="288" spans="1:43" s="16" customFormat="1" ht="27.75">
      <c r="A288" s="43">
        <v>287</v>
      </c>
      <c r="B288" s="37" t="s">
        <v>529</v>
      </c>
      <c r="C288" s="37" t="s">
        <v>3383</v>
      </c>
      <c r="D288" s="38" t="s">
        <v>530</v>
      </c>
      <c r="E288" s="38">
        <v>5</v>
      </c>
      <c r="F288" s="48">
        <v>10.38</v>
      </c>
      <c r="G288" s="46">
        <v>30</v>
      </c>
      <c r="H288" s="46" t="s">
        <v>3372</v>
      </c>
      <c r="I288" s="48">
        <v>11.06</v>
      </c>
      <c r="J288" s="46">
        <v>30</v>
      </c>
      <c r="K288" s="46" t="s">
        <v>3372</v>
      </c>
      <c r="L288" s="84">
        <f t="shared" si="90"/>
        <v>10.72</v>
      </c>
      <c r="M288" s="38">
        <f t="shared" si="91"/>
        <v>60</v>
      </c>
      <c r="N288" s="38">
        <f t="shared" si="92"/>
        <v>0</v>
      </c>
      <c r="O288" s="38">
        <f t="shared" si="93"/>
        <v>0</v>
      </c>
      <c r="P288" s="48">
        <v>10.87</v>
      </c>
      <c r="Q288" s="46">
        <v>30</v>
      </c>
      <c r="R288" s="46" t="s">
        <v>3372</v>
      </c>
      <c r="S288" s="48">
        <v>14.82</v>
      </c>
      <c r="T288" s="46">
        <v>30</v>
      </c>
      <c r="U288" s="46" t="s">
        <v>3372</v>
      </c>
      <c r="V288" s="48">
        <f t="shared" si="101"/>
        <v>12.844999999999999</v>
      </c>
      <c r="W288" s="46">
        <f t="shared" si="102"/>
        <v>60</v>
      </c>
      <c r="X288" s="46">
        <f t="shared" si="103"/>
        <v>0</v>
      </c>
      <c r="Y288" s="46">
        <f t="shared" si="104"/>
        <v>0</v>
      </c>
      <c r="Z288" s="46">
        <f t="shared" si="94"/>
        <v>0</v>
      </c>
      <c r="AA288" s="46">
        <f t="shared" si="95"/>
        <v>0</v>
      </c>
      <c r="AB288" s="46">
        <f t="shared" si="96"/>
        <v>0</v>
      </c>
      <c r="AC288" s="48">
        <f t="shared" si="100"/>
        <v>1</v>
      </c>
      <c r="AD288" s="48">
        <f t="shared" si="97"/>
        <v>11.782499999999999</v>
      </c>
      <c r="AE288" s="48">
        <f t="shared" si="98"/>
        <v>11.782499999999999</v>
      </c>
      <c r="AF288" s="46">
        <f t="shared" si="99"/>
        <v>120</v>
      </c>
      <c r="AG288" s="47"/>
      <c r="AH288" s="128" t="s">
        <v>3453</v>
      </c>
      <c r="AI288" s="128" t="s">
        <v>3456</v>
      </c>
      <c r="AJ288" s="128" t="s">
        <v>3457</v>
      </c>
      <c r="AK288" s="128" t="s">
        <v>3459</v>
      </c>
      <c r="AL288" s="128" t="s">
        <v>3452</v>
      </c>
      <c r="AM288" s="128" t="s">
        <v>3460</v>
      </c>
      <c r="AN288" s="128" t="s">
        <v>3458</v>
      </c>
      <c r="AO288" s="128" t="s">
        <v>3455</v>
      </c>
      <c r="AP288" s="128" t="s">
        <v>3454</v>
      </c>
      <c r="AQ288" s="128" t="s">
        <v>3451</v>
      </c>
    </row>
    <row r="289" spans="1:43" s="16" customFormat="1" ht="27.75">
      <c r="A289" s="43">
        <v>288</v>
      </c>
      <c r="B289" s="37" t="s">
        <v>2760</v>
      </c>
      <c r="C289" s="37" t="s">
        <v>2761</v>
      </c>
      <c r="D289" s="38" t="s">
        <v>2762</v>
      </c>
      <c r="E289" s="38">
        <v>28</v>
      </c>
      <c r="F289" s="48">
        <v>11.22</v>
      </c>
      <c r="G289" s="46">
        <v>30</v>
      </c>
      <c r="H289" s="46" t="s">
        <v>3373</v>
      </c>
      <c r="I289" s="48">
        <v>11.66</v>
      </c>
      <c r="J289" s="46">
        <v>30</v>
      </c>
      <c r="K289" s="46" t="s">
        <v>3373</v>
      </c>
      <c r="L289" s="84">
        <f t="shared" si="90"/>
        <v>11.440000000000001</v>
      </c>
      <c r="M289" s="38">
        <f t="shared" si="91"/>
        <v>60</v>
      </c>
      <c r="N289" s="38">
        <f t="shared" si="92"/>
        <v>2</v>
      </c>
      <c r="O289" s="38">
        <f t="shared" si="93"/>
        <v>0</v>
      </c>
      <c r="P289" s="48">
        <v>11.38</v>
      </c>
      <c r="Q289" s="46">
        <v>30</v>
      </c>
      <c r="R289" s="46" t="s">
        <v>3372</v>
      </c>
      <c r="S289" s="48">
        <v>13.78</v>
      </c>
      <c r="T289" s="46">
        <v>30</v>
      </c>
      <c r="U289" s="46" t="s">
        <v>3372</v>
      </c>
      <c r="V289" s="48">
        <f t="shared" si="101"/>
        <v>12.58</v>
      </c>
      <c r="W289" s="46">
        <f t="shared" si="102"/>
        <v>60</v>
      </c>
      <c r="X289" s="46">
        <f t="shared" si="103"/>
        <v>0</v>
      </c>
      <c r="Y289" s="46">
        <f t="shared" si="104"/>
        <v>0</v>
      </c>
      <c r="Z289" s="46">
        <f t="shared" si="94"/>
        <v>2</v>
      </c>
      <c r="AA289" s="46">
        <f t="shared" si="95"/>
        <v>0</v>
      </c>
      <c r="AB289" s="46">
        <f t="shared" si="96"/>
        <v>2</v>
      </c>
      <c r="AC289" s="48">
        <f t="shared" si="100"/>
        <v>0.98</v>
      </c>
      <c r="AD289" s="48">
        <f t="shared" si="97"/>
        <v>12.010000000000002</v>
      </c>
      <c r="AE289" s="48">
        <f t="shared" si="98"/>
        <v>11.769800000000002</v>
      </c>
      <c r="AF289" s="46">
        <f t="shared" si="99"/>
        <v>120</v>
      </c>
      <c r="AG289" s="47"/>
      <c r="AH289" s="128" t="s">
        <v>3453</v>
      </c>
      <c r="AI289" s="128" t="s">
        <v>3451</v>
      </c>
      <c r="AJ289" s="128" t="s">
        <v>3455</v>
      </c>
      <c r="AK289" s="128" t="s">
        <v>3454</v>
      </c>
      <c r="AL289" s="128" t="s">
        <v>3452</v>
      </c>
      <c r="AM289" s="128" t="s">
        <v>3456</v>
      </c>
      <c r="AN289" s="128" t="s">
        <v>3460</v>
      </c>
      <c r="AO289" s="128" t="s">
        <v>3457</v>
      </c>
      <c r="AP289" s="128" t="s">
        <v>3458</v>
      </c>
      <c r="AQ289" s="128" t="s">
        <v>3459</v>
      </c>
    </row>
    <row r="290" spans="1:43" s="16" customFormat="1" ht="27.75">
      <c r="A290" s="43">
        <v>289</v>
      </c>
      <c r="B290" s="37" t="s">
        <v>1696</v>
      </c>
      <c r="C290" s="37" t="s">
        <v>3476</v>
      </c>
      <c r="D290" s="38" t="s">
        <v>1697</v>
      </c>
      <c r="E290" s="38">
        <v>16</v>
      </c>
      <c r="F290" s="48">
        <v>12.59</v>
      </c>
      <c r="G290" s="46">
        <v>30</v>
      </c>
      <c r="H290" s="46" t="s">
        <v>3372</v>
      </c>
      <c r="I290" s="48">
        <v>10.86</v>
      </c>
      <c r="J290" s="46">
        <v>30</v>
      </c>
      <c r="K290" s="46" t="s">
        <v>3372</v>
      </c>
      <c r="L290" s="84">
        <f t="shared" si="90"/>
        <v>11.725</v>
      </c>
      <c r="M290" s="38">
        <f t="shared" si="91"/>
        <v>60</v>
      </c>
      <c r="N290" s="38">
        <f t="shared" si="92"/>
        <v>0</v>
      </c>
      <c r="O290" s="38">
        <f t="shared" si="93"/>
        <v>0</v>
      </c>
      <c r="P290" s="48">
        <v>11.12</v>
      </c>
      <c r="Q290" s="46">
        <v>30</v>
      </c>
      <c r="R290" s="46" t="s">
        <v>3372</v>
      </c>
      <c r="S290" s="48">
        <v>12.5</v>
      </c>
      <c r="T290" s="46">
        <v>30</v>
      </c>
      <c r="U290" s="46" t="s">
        <v>3372</v>
      </c>
      <c r="V290" s="48">
        <f t="shared" si="101"/>
        <v>11.809999999999999</v>
      </c>
      <c r="W290" s="46">
        <f t="shared" si="102"/>
        <v>60</v>
      </c>
      <c r="X290" s="46">
        <f t="shared" si="103"/>
        <v>0</v>
      </c>
      <c r="Y290" s="46">
        <f t="shared" si="104"/>
        <v>0</v>
      </c>
      <c r="Z290" s="46">
        <f t="shared" si="94"/>
        <v>0</v>
      </c>
      <c r="AA290" s="46">
        <f t="shared" si="95"/>
        <v>0</v>
      </c>
      <c r="AB290" s="46">
        <f t="shared" si="96"/>
        <v>0</v>
      </c>
      <c r="AC290" s="48">
        <f t="shared" si="100"/>
        <v>1</v>
      </c>
      <c r="AD290" s="48">
        <f t="shared" si="97"/>
        <v>11.767499999999998</v>
      </c>
      <c r="AE290" s="48">
        <f t="shared" si="98"/>
        <v>11.767499999999998</v>
      </c>
      <c r="AF290" s="46">
        <f t="shared" si="99"/>
        <v>120</v>
      </c>
      <c r="AG290" s="47"/>
      <c r="AH290" s="128" t="s">
        <v>3451</v>
      </c>
      <c r="AI290" s="128" t="s">
        <v>3452</v>
      </c>
      <c r="AJ290" s="128" t="s">
        <v>3456</v>
      </c>
      <c r="AK290" s="128" t="s">
        <v>3457</v>
      </c>
      <c r="AL290" s="128" t="s">
        <v>3454</v>
      </c>
      <c r="AM290" s="128" t="s">
        <v>3455</v>
      </c>
      <c r="AN290" s="128" t="s">
        <v>3460</v>
      </c>
      <c r="AO290" s="128" t="s">
        <v>3459</v>
      </c>
      <c r="AP290" s="128" t="s">
        <v>3458</v>
      </c>
      <c r="AQ290" s="128" t="s">
        <v>3453</v>
      </c>
    </row>
    <row r="291" spans="1:43" s="16" customFormat="1" ht="27.75">
      <c r="A291" s="43">
        <v>290</v>
      </c>
      <c r="B291" s="47" t="s">
        <v>167</v>
      </c>
      <c r="C291" s="47" t="s">
        <v>168</v>
      </c>
      <c r="D291" s="46" t="s">
        <v>169</v>
      </c>
      <c r="E291" s="38">
        <v>1</v>
      </c>
      <c r="F291" s="48">
        <v>11.3</v>
      </c>
      <c r="G291" s="46">
        <v>30</v>
      </c>
      <c r="H291" s="46" t="s">
        <v>3372</v>
      </c>
      <c r="I291" s="48">
        <v>11.31</v>
      </c>
      <c r="J291" s="46">
        <v>30</v>
      </c>
      <c r="K291" s="46" t="s">
        <v>3372</v>
      </c>
      <c r="L291" s="84">
        <f t="shared" si="90"/>
        <v>11.305</v>
      </c>
      <c r="M291" s="38">
        <f t="shared" si="91"/>
        <v>60</v>
      </c>
      <c r="N291" s="38">
        <f t="shared" si="92"/>
        <v>0</v>
      </c>
      <c r="O291" s="38">
        <f t="shared" si="93"/>
        <v>0</v>
      </c>
      <c r="P291" s="48">
        <v>10.94</v>
      </c>
      <c r="Q291" s="46">
        <v>30</v>
      </c>
      <c r="R291" s="46" t="s">
        <v>3372</v>
      </c>
      <c r="S291" s="48">
        <v>13.51</v>
      </c>
      <c r="T291" s="46">
        <v>30</v>
      </c>
      <c r="U291" s="46" t="s">
        <v>3372</v>
      </c>
      <c r="V291" s="48">
        <f t="shared" si="101"/>
        <v>12.225</v>
      </c>
      <c r="W291" s="46">
        <f t="shared" si="102"/>
        <v>60</v>
      </c>
      <c r="X291" s="46">
        <f t="shared" si="103"/>
        <v>0</v>
      </c>
      <c r="Y291" s="46">
        <f t="shared" si="104"/>
        <v>0</v>
      </c>
      <c r="Z291" s="46">
        <f t="shared" si="94"/>
        <v>0</v>
      </c>
      <c r="AA291" s="46">
        <f t="shared" si="95"/>
        <v>0</v>
      </c>
      <c r="AB291" s="46">
        <f t="shared" si="96"/>
        <v>0</v>
      </c>
      <c r="AC291" s="48">
        <f t="shared" si="100"/>
        <v>1</v>
      </c>
      <c r="AD291" s="48">
        <f t="shared" si="97"/>
        <v>11.765000000000001</v>
      </c>
      <c r="AE291" s="48">
        <f t="shared" si="98"/>
        <v>11.765000000000001</v>
      </c>
      <c r="AF291" s="46">
        <f t="shared" si="99"/>
        <v>120</v>
      </c>
      <c r="AG291" s="47"/>
      <c r="AH291" s="128" t="s">
        <v>3453</v>
      </c>
      <c r="AI291" s="128" t="s">
        <v>3451</v>
      </c>
      <c r="AJ291" s="128" t="s">
        <v>3452</v>
      </c>
      <c r="AK291" s="128" t="s">
        <v>3454</v>
      </c>
      <c r="AL291" s="128" t="s">
        <v>3459</v>
      </c>
      <c r="AM291" s="128" t="s">
        <v>3456</v>
      </c>
      <c r="AN291" s="128" t="s">
        <v>3457</v>
      </c>
      <c r="AO291" s="128" t="s">
        <v>3460</v>
      </c>
      <c r="AP291" s="128" t="s">
        <v>3455</v>
      </c>
      <c r="AQ291" s="128" t="s">
        <v>3458</v>
      </c>
    </row>
    <row r="292" spans="1:43" s="16" customFormat="1" ht="27.75">
      <c r="A292" s="43">
        <v>291</v>
      </c>
      <c r="B292" s="37" t="s">
        <v>562</v>
      </c>
      <c r="C292" s="37" t="s">
        <v>71</v>
      </c>
      <c r="D292" s="38" t="s">
        <v>563</v>
      </c>
      <c r="E292" s="38">
        <v>5</v>
      </c>
      <c r="F292" s="48">
        <v>11.26</v>
      </c>
      <c r="G292" s="46">
        <v>30</v>
      </c>
      <c r="H292" s="46" t="s">
        <v>3372</v>
      </c>
      <c r="I292" s="48">
        <v>11.56</v>
      </c>
      <c r="J292" s="46">
        <v>30</v>
      </c>
      <c r="K292" s="46" t="s">
        <v>3372</v>
      </c>
      <c r="L292" s="84">
        <f t="shared" si="90"/>
        <v>11.41</v>
      </c>
      <c r="M292" s="38">
        <f t="shared" si="91"/>
        <v>60</v>
      </c>
      <c r="N292" s="38">
        <f t="shared" si="92"/>
        <v>0</v>
      </c>
      <c r="O292" s="38">
        <f t="shared" si="93"/>
        <v>0</v>
      </c>
      <c r="P292" s="48">
        <v>11.18</v>
      </c>
      <c r="Q292" s="46">
        <v>30</v>
      </c>
      <c r="R292" s="46" t="s">
        <v>3372</v>
      </c>
      <c r="S292" s="48">
        <v>13.06</v>
      </c>
      <c r="T292" s="46">
        <v>30</v>
      </c>
      <c r="U292" s="46" t="s">
        <v>3372</v>
      </c>
      <c r="V292" s="48">
        <f t="shared" si="101"/>
        <v>12.120000000000001</v>
      </c>
      <c r="W292" s="46">
        <f t="shared" si="102"/>
        <v>60</v>
      </c>
      <c r="X292" s="46">
        <f t="shared" si="103"/>
        <v>0</v>
      </c>
      <c r="Y292" s="46">
        <f t="shared" si="104"/>
        <v>0</v>
      </c>
      <c r="Z292" s="46">
        <f t="shared" si="94"/>
        <v>0</v>
      </c>
      <c r="AA292" s="46">
        <f t="shared" si="95"/>
        <v>0</v>
      </c>
      <c r="AB292" s="46">
        <f t="shared" si="96"/>
        <v>0</v>
      </c>
      <c r="AC292" s="48">
        <f t="shared" si="100"/>
        <v>1</v>
      </c>
      <c r="AD292" s="48">
        <f t="shared" si="97"/>
        <v>11.765000000000001</v>
      </c>
      <c r="AE292" s="48">
        <f t="shared" si="98"/>
        <v>11.765000000000001</v>
      </c>
      <c r="AF292" s="46">
        <f t="shared" si="99"/>
        <v>120</v>
      </c>
      <c r="AG292" s="47"/>
      <c r="AH292" s="128" t="s">
        <v>3455</v>
      </c>
      <c r="AI292" s="128" t="s">
        <v>3459</v>
      </c>
      <c r="AJ292" s="128" t="s">
        <v>3451</v>
      </c>
      <c r="AK292" s="128" t="s">
        <v>3452</v>
      </c>
      <c r="AL292" s="128" t="s">
        <v>3457</v>
      </c>
      <c r="AM292" s="128" t="s">
        <v>3453</v>
      </c>
      <c r="AN292" s="128" t="s">
        <v>3460</v>
      </c>
      <c r="AO292" s="128" t="s">
        <v>3456</v>
      </c>
      <c r="AP292" s="128" t="s">
        <v>3459</v>
      </c>
      <c r="AQ292" s="128" t="s">
        <v>3458</v>
      </c>
    </row>
    <row r="293" spans="1:43" s="16" customFormat="1" ht="27.75">
      <c r="A293" s="43">
        <v>292</v>
      </c>
      <c r="B293" s="37" t="s">
        <v>2216</v>
      </c>
      <c r="C293" s="37" t="s">
        <v>1530</v>
      </c>
      <c r="D293" s="38" t="s">
        <v>1531</v>
      </c>
      <c r="E293" s="38">
        <v>15</v>
      </c>
      <c r="F293" s="48">
        <v>10.47</v>
      </c>
      <c r="G293" s="46">
        <v>30</v>
      </c>
      <c r="H293" s="46" t="s">
        <v>3373</v>
      </c>
      <c r="I293" s="48">
        <v>11.18</v>
      </c>
      <c r="J293" s="46">
        <v>30</v>
      </c>
      <c r="K293" s="46" t="s">
        <v>3372</v>
      </c>
      <c r="L293" s="84">
        <f t="shared" si="90"/>
        <v>10.824999999999999</v>
      </c>
      <c r="M293" s="38">
        <f t="shared" si="91"/>
        <v>60</v>
      </c>
      <c r="N293" s="38">
        <f t="shared" si="92"/>
        <v>1</v>
      </c>
      <c r="O293" s="38">
        <f t="shared" si="93"/>
        <v>0</v>
      </c>
      <c r="P293" s="48">
        <v>12.02</v>
      </c>
      <c r="Q293" s="46">
        <v>30</v>
      </c>
      <c r="R293" s="46" t="s">
        <v>3372</v>
      </c>
      <c r="S293" s="48">
        <v>13.85</v>
      </c>
      <c r="T293" s="46">
        <v>30</v>
      </c>
      <c r="U293" s="46" t="s">
        <v>3372</v>
      </c>
      <c r="V293" s="48">
        <f t="shared" si="101"/>
        <v>12.934999999999999</v>
      </c>
      <c r="W293" s="46">
        <f t="shared" si="102"/>
        <v>60</v>
      </c>
      <c r="X293" s="46">
        <f t="shared" si="103"/>
        <v>0</v>
      </c>
      <c r="Y293" s="46">
        <f t="shared" si="104"/>
        <v>0</v>
      </c>
      <c r="Z293" s="46">
        <f t="shared" si="94"/>
        <v>1</v>
      </c>
      <c r="AA293" s="46">
        <f t="shared" si="95"/>
        <v>0</v>
      </c>
      <c r="AB293" s="46">
        <f t="shared" si="96"/>
        <v>1</v>
      </c>
      <c r="AC293" s="48">
        <f t="shared" si="100"/>
        <v>0.99</v>
      </c>
      <c r="AD293" s="48">
        <f t="shared" si="97"/>
        <v>11.879999999999999</v>
      </c>
      <c r="AE293" s="48">
        <f t="shared" si="98"/>
        <v>11.761199999999999</v>
      </c>
      <c r="AF293" s="46">
        <f t="shared" si="99"/>
        <v>120</v>
      </c>
      <c r="AG293" s="47"/>
      <c r="AH293" s="128" t="s">
        <v>3456</v>
      </c>
      <c r="AI293" s="128" t="s">
        <v>3452</v>
      </c>
      <c r="AJ293" s="128" t="s">
        <v>3454</v>
      </c>
      <c r="AK293" s="128" t="s">
        <v>3451</v>
      </c>
      <c r="AL293" s="128" t="s">
        <v>3459</v>
      </c>
      <c r="AM293" s="128" t="s">
        <v>3455</v>
      </c>
      <c r="AN293" s="128" t="s">
        <v>3458</v>
      </c>
      <c r="AO293" s="128" t="s">
        <v>3457</v>
      </c>
      <c r="AP293" s="128" t="s">
        <v>3460</v>
      </c>
      <c r="AQ293" s="128" t="s">
        <v>3453</v>
      </c>
    </row>
    <row r="294" spans="1:43" s="16" customFormat="1" ht="27.75">
      <c r="A294" s="43">
        <v>293</v>
      </c>
      <c r="B294" s="44" t="s">
        <v>819</v>
      </c>
      <c r="C294" s="44" t="s">
        <v>820</v>
      </c>
      <c r="D294" s="45" t="s">
        <v>821</v>
      </c>
      <c r="E294" s="38">
        <v>8</v>
      </c>
      <c r="F294" s="48">
        <v>12.98</v>
      </c>
      <c r="G294" s="46">
        <v>30</v>
      </c>
      <c r="H294" s="46" t="s">
        <v>3372</v>
      </c>
      <c r="I294" s="48">
        <v>9.41</v>
      </c>
      <c r="J294" s="46">
        <v>18</v>
      </c>
      <c r="K294" s="46" t="s">
        <v>3372</v>
      </c>
      <c r="L294" s="84">
        <f t="shared" si="90"/>
        <v>11.195</v>
      </c>
      <c r="M294" s="38">
        <f t="shared" si="91"/>
        <v>60</v>
      </c>
      <c r="N294" s="38">
        <f t="shared" si="92"/>
        <v>0</v>
      </c>
      <c r="O294" s="38">
        <f t="shared" si="93"/>
        <v>1</v>
      </c>
      <c r="P294" s="48">
        <v>11.13</v>
      </c>
      <c r="Q294" s="46">
        <v>30</v>
      </c>
      <c r="R294" s="46" t="s">
        <v>3372</v>
      </c>
      <c r="S294" s="48">
        <v>13.99</v>
      </c>
      <c r="T294" s="46">
        <v>30</v>
      </c>
      <c r="U294" s="46" t="s">
        <v>3372</v>
      </c>
      <c r="V294" s="48">
        <f t="shared" si="101"/>
        <v>12.56</v>
      </c>
      <c r="W294" s="46">
        <f t="shared" si="102"/>
        <v>60</v>
      </c>
      <c r="X294" s="46">
        <f t="shared" si="103"/>
        <v>0</v>
      </c>
      <c r="Y294" s="46">
        <f t="shared" si="104"/>
        <v>0</v>
      </c>
      <c r="Z294" s="46">
        <f t="shared" si="94"/>
        <v>0</v>
      </c>
      <c r="AA294" s="46">
        <f t="shared" si="95"/>
        <v>1</v>
      </c>
      <c r="AB294" s="46">
        <f t="shared" si="96"/>
        <v>1</v>
      </c>
      <c r="AC294" s="48">
        <f t="shared" si="100"/>
        <v>0.99</v>
      </c>
      <c r="AD294" s="48">
        <f t="shared" si="97"/>
        <v>11.877500000000001</v>
      </c>
      <c r="AE294" s="48">
        <f t="shared" si="98"/>
        <v>11.758725000000002</v>
      </c>
      <c r="AF294" s="46">
        <f t="shared" si="99"/>
        <v>120</v>
      </c>
      <c r="AG294" s="47"/>
      <c r="AH294" s="128" t="s">
        <v>3453</v>
      </c>
      <c r="AI294" s="128" t="s">
        <v>3451</v>
      </c>
      <c r="AJ294" s="128" t="s">
        <v>3452</v>
      </c>
      <c r="AK294" s="128" t="s">
        <v>3454</v>
      </c>
      <c r="AL294" s="128" t="s">
        <v>3456</v>
      </c>
      <c r="AM294" s="128" t="s">
        <v>3455</v>
      </c>
      <c r="AN294" s="128" t="s">
        <v>3457</v>
      </c>
      <c r="AO294" s="128" t="s">
        <v>3460</v>
      </c>
      <c r="AP294" s="128" t="s">
        <v>3459</v>
      </c>
      <c r="AQ294" s="128" t="s">
        <v>3458</v>
      </c>
    </row>
    <row r="295" spans="1:43" s="16" customFormat="1" ht="27.75">
      <c r="A295" s="43">
        <v>294</v>
      </c>
      <c r="B295" s="37" t="s">
        <v>1641</v>
      </c>
      <c r="C295" s="37" t="s">
        <v>331</v>
      </c>
      <c r="D295" s="38" t="s">
        <v>1642</v>
      </c>
      <c r="E295" s="38">
        <v>16</v>
      </c>
      <c r="F295" s="48">
        <v>11</v>
      </c>
      <c r="G295" s="46">
        <v>30</v>
      </c>
      <c r="H295" s="46" t="s">
        <v>3373</v>
      </c>
      <c r="I295" s="48">
        <v>11.26</v>
      </c>
      <c r="J295" s="46">
        <v>30</v>
      </c>
      <c r="K295" s="46" t="s">
        <v>3372</v>
      </c>
      <c r="L295" s="84">
        <f t="shared" si="90"/>
        <v>11.129999999999999</v>
      </c>
      <c r="M295" s="38">
        <f t="shared" si="91"/>
        <v>60</v>
      </c>
      <c r="N295" s="38">
        <f t="shared" si="92"/>
        <v>1</v>
      </c>
      <c r="O295" s="38">
        <f t="shared" si="93"/>
        <v>0</v>
      </c>
      <c r="P295" s="48">
        <v>11.73</v>
      </c>
      <c r="Q295" s="46">
        <v>30</v>
      </c>
      <c r="R295" s="46" t="s">
        <v>3372</v>
      </c>
      <c r="S295" s="48">
        <v>13.52</v>
      </c>
      <c r="T295" s="46">
        <v>30</v>
      </c>
      <c r="U295" s="46" t="s">
        <v>3372</v>
      </c>
      <c r="V295" s="48">
        <f t="shared" si="101"/>
        <v>12.625</v>
      </c>
      <c r="W295" s="46">
        <f t="shared" si="102"/>
        <v>60</v>
      </c>
      <c r="X295" s="46">
        <f t="shared" si="103"/>
        <v>0</v>
      </c>
      <c r="Y295" s="46">
        <f t="shared" si="104"/>
        <v>0</v>
      </c>
      <c r="Z295" s="46">
        <f t="shared" si="94"/>
        <v>1</v>
      </c>
      <c r="AA295" s="46">
        <f t="shared" si="95"/>
        <v>0</v>
      </c>
      <c r="AB295" s="46">
        <f t="shared" si="96"/>
        <v>1</v>
      </c>
      <c r="AC295" s="48">
        <f t="shared" si="100"/>
        <v>0.99</v>
      </c>
      <c r="AD295" s="48">
        <f t="shared" si="97"/>
        <v>11.8775</v>
      </c>
      <c r="AE295" s="48">
        <f t="shared" si="98"/>
        <v>11.758725</v>
      </c>
      <c r="AF295" s="46">
        <f t="shared" si="99"/>
        <v>120</v>
      </c>
      <c r="AG295" s="47"/>
      <c r="AH295" s="128" t="s">
        <v>3453</v>
      </c>
      <c r="AI295" s="128" t="s">
        <v>3456</v>
      </c>
      <c r="AJ295" s="128" t="s">
        <v>3452</v>
      </c>
      <c r="AK295" s="128" t="s">
        <v>3451</v>
      </c>
      <c r="AL295" s="128" t="s">
        <v>3457</v>
      </c>
      <c r="AM295" s="128" t="s">
        <v>3455</v>
      </c>
      <c r="AN295" s="128" t="s">
        <v>3460</v>
      </c>
      <c r="AO295" s="128" t="s">
        <v>3454</v>
      </c>
      <c r="AP295" s="128" t="s">
        <v>3459</v>
      </c>
      <c r="AQ295" s="128" t="s">
        <v>3458</v>
      </c>
    </row>
    <row r="296" spans="1:43" s="16" customFormat="1" ht="27.75">
      <c r="A296" s="43">
        <v>295</v>
      </c>
      <c r="B296" s="37" t="s">
        <v>550</v>
      </c>
      <c r="C296" s="37" t="s">
        <v>551</v>
      </c>
      <c r="D296" s="38" t="s">
        <v>552</v>
      </c>
      <c r="E296" s="38">
        <v>5</v>
      </c>
      <c r="F296" s="48">
        <v>10</v>
      </c>
      <c r="G296" s="46">
        <v>30</v>
      </c>
      <c r="H296" s="46" t="s">
        <v>3373</v>
      </c>
      <c r="I296" s="48">
        <v>11.56</v>
      </c>
      <c r="J296" s="46">
        <v>30</v>
      </c>
      <c r="K296" s="46" t="s">
        <v>3372</v>
      </c>
      <c r="L296" s="84">
        <f t="shared" si="90"/>
        <v>10.780000000000001</v>
      </c>
      <c r="M296" s="38">
        <f t="shared" si="91"/>
        <v>60</v>
      </c>
      <c r="N296" s="38">
        <f t="shared" si="92"/>
        <v>1</v>
      </c>
      <c r="O296" s="38">
        <f t="shared" si="93"/>
        <v>0</v>
      </c>
      <c r="P296" s="48">
        <v>12.04</v>
      </c>
      <c r="Q296" s="46">
        <v>30</v>
      </c>
      <c r="R296" s="46" t="s">
        <v>3372</v>
      </c>
      <c r="S296" s="48">
        <v>13.89</v>
      </c>
      <c r="T296" s="46">
        <v>30</v>
      </c>
      <c r="U296" s="46" t="s">
        <v>3372</v>
      </c>
      <c r="V296" s="48">
        <f t="shared" si="101"/>
        <v>12.965</v>
      </c>
      <c r="W296" s="46">
        <f t="shared" si="102"/>
        <v>60</v>
      </c>
      <c r="X296" s="46">
        <f t="shared" si="103"/>
        <v>0</v>
      </c>
      <c r="Y296" s="46">
        <f t="shared" si="104"/>
        <v>0</v>
      </c>
      <c r="Z296" s="46">
        <f t="shared" si="94"/>
        <v>1</v>
      </c>
      <c r="AA296" s="46">
        <f t="shared" si="95"/>
        <v>0</v>
      </c>
      <c r="AB296" s="46">
        <f t="shared" si="96"/>
        <v>1</v>
      </c>
      <c r="AC296" s="48">
        <f t="shared" si="100"/>
        <v>0.99</v>
      </c>
      <c r="AD296" s="48">
        <f t="shared" si="97"/>
        <v>11.8725</v>
      </c>
      <c r="AE296" s="48">
        <f t="shared" si="98"/>
        <v>11.753775000000001</v>
      </c>
      <c r="AF296" s="46">
        <f t="shared" si="99"/>
        <v>120</v>
      </c>
      <c r="AG296" s="47"/>
      <c r="AH296" s="128" t="s">
        <v>3453</v>
      </c>
      <c r="AI296" s="128" t="s">
        <v>3457</v>
      </c>
      <c r="AJ296" s="128" t="s">
        <v>3452</v>
      </c>
      <c r="AK296" s="128" t="s">
        <v>3455</v>
      </c>
      <c r="AL296" s="128" t="s">
        <v>3454</v>
      </c>
      <c r="AM296" s="128" t="s">
        <v>3460</v>
      </c>
      <c r="AN296" s="128" t="s">
        <v>3456</v>
      </c>
      <c r="AO296" s="128" t="s">
        <v>3451</v>
      </c>
      <c r="AP296" s="128" t="s">
        <v>3459</v>
      </c>
      <c r="AQ296" s="128" t="s">
        <v>3458</v>
      </c>
    </row>
    <row r="297" spans="1:43" s="16" customFormat="1" ht="27.75">
      <c r="A297" s="43">
        <v>296</v>
      </c>
      <c r="B297" s="44" t="s">
        <v>2104</v>
      </c>
      <c r="C297" s="44" t="s">
        <v>2105</v>
      </c>
      <c r="D297" s="45" t="s">
        <v>2106</v>
      </c>
      <c r="E297" s="38">
        <v>21</v>
      </c>
      <c r="F297" s="48">
        <v>15.92</v>
      </c>
      <c r="G297" s="46">
        <v>30</v>
      </c>
      <c r="H297" s="46" t="s">
        <v>3372</v>
      </c>
      <c r="I297" s="48">
        <v>8.75</v>
      </c>
      <c r="J297" s="46">
        <v>17</v>
      </c>
      <c r="K297" s="46" t="s">
        <v>3372</v>
      </c>
      <c r="L297" s="84">
        <f t="shared" si="90"/>
        <v>12.335000000000001</v>
      </c>
      <c r="M297" s="38">
        <f t="shared" si="91"/>
        <v>60</v>
      </c>
      <c r="N297" s="38">
        <f t="shared" si="92"/>
        <v>0</v>
      </c>
      <c r="O297" s="38">
        <f t="shared" si="93"/>
        <v>1</v>
      </c>
      <c r="P297" s="48">
        <v>11.74</v>
      </c>
      <c r="Q297" s="46">
        <v>30</v>
      </c>
      <c r="R297" s="46" t="s">
        <v>3372</v>
      </c>
      <c r="S297" s="48">
        <v>11.06</v>
      </c>
      <c r="T297" s="46">
        <v>30</v>
      </c>
      <c r="U297" s="46" t="s">
        <v>3372</v>
      </c>
      <c r="V297" s="48">
        <f t="shared" si="101"/>
        <v>11.4</v>
      </c>
      <c r="W297" s="46">
        <f t="shared" si="102"/>
        <v>60</v>
      </c>
      <c r="X297" s="46">
        <f t="shared" si="103"/>
        <v>0</v>
      </c>
      <c r="Y297" s="46">
        <f t="shared" si="104"/>
        <v>0</v>
      </c>
      <c r="Z297" s="46">
        <f t="shared" si="94"/>
        <v>0</v>
      </c>
      <c r="AA297" s="46">
        <f t="shared" si="95"/>
        <v>1</v>
      </c>
      <c r="AB297" s="46">
        <f t="shared" si="96"/>
        <v>1</v>
      </c>
      <c r="AC297" s="48">
        <f t="shared" si="100"/>
        <v>0.99</v>
      </c>
      <c r="AD297" s="48">
        <f t="shared" si="97"/>
        <v>11.8675</v>
      </c>
      <c r="AE297" s="48">
        <f t="shared" si="98"/>
        <v>11.748825</v>
      </c>
      <c r="AF297" s="46">
        <f t="shared" si="99"/>
        <v>120</v>
      </c>
      <c r="AG297" s="47"/>
      <c r="AH297" s="128" t="s">
        <v>3457</v>
      </c>
      <c r="AI297" s="128" t="s">
        <v>3452</v>
      </c>
      <c r="AJ297" s="128" t="s">
        <v>3453</v>
      </c>
      <c r="AK297" s="128" t="s">
        <v>3459</v>
      </c>
      <c r="AL297" s="128" t="s">
        <v>3454</v>
      </c>
      <c r="AM297" s="128" t="s">
        <v>3456</v>
      </c>
      <c r="AN297" s="128" t="s">
        <v>3451</v>
      </c>
      <c r="AO297" s="128" t="s">
        <v>3455</v>
      </c>
      <c r="AP297" s="128" t="s">
        <v>3460</v>
      </c>
      <c r="AQ297" s="128" t="s">
        <v>3458</v>
      </c>
    </row>
    <row r="298" spans="1:43" s="16" customFormat="1" ht="27.75">
      <c r="A298" s="43">
        <v>297</v>
      </c>
      <c r="B298" s="37" t="s">
        <v>1163</v>
      </c>
      <c r="C298" s="37" t="s">
        <v>1164</v>
      </c>
      <c r="D298" s="45" t="s">
        <v>1155</v>
      </c>
      <c r="E298" s="38">
        <v>11</v>
      </c>
      <c r="F298" s="48">
        <v>11.13</v>
      </c>
      <c r="G298" s="46">
        <v>30</v>
      </c>
      <c r="H298" s="46" t="s">
        <v>3372</v>
      </c>
      <c r="I298" s="48">
        <v>10.71</v>
      </c>
      <c r="J298" s="46">
        <v>30</v>
      </c>
      <c r="K298" s="46" t="s">
        <v>3372</v>
      </c>
      <c r="L298" s="84">
        <f t="shared" si="90"/>
        <v>10.920000000000002</v>
      </c>
      <c r="M298" s="38">
        <f t="shared" si="91"/>
        <v>60</v>
      </c>
      <c r="N298" s="38">
        <f t="shared" si="92"/>
        <v>0</v>
      </c>
      <c r="O298" s="38">
        <f t="shared" si="93"/>
        <v>0</v>
      </c>
      <c r="P298" s="48">
        <v>10.34</v>
      </c>
      <c r="Q298" s="46">
        <v>30</v>
      </c>
      <c r="R298" s="46" t="s">
        <v>3372</v>
      </c>
      <c r="S298" s="48">
        <v>14.78</v>
      </c>
      <c r="T298" s="46">
        <v>30</v>
      </c>
      <c r="U298" s="46" t="s">
        <v>3372</v>
      </c>
      <c r="V298" s="48">
        <f t="shared" si="101"/>
        <v>12.559999999999999</v>
      </c>
      <c r="W298" s="46">
        <f t="shared" si="102"/>
        <v>60</v>
      </c>
      <c r="X298" s="46">
        <f t="shared" si="103"/>
        <v>0</v>
      </c>
      <c r="Y298" s="46">
        <f t="shared" si="104"/>
        <v>0</v>
      </c>
      <c r="Z298" s="46">
        <f t="shared" si="94"/>
        <v>0</v>
      </c>
      <c r="AA298" s="46">
        <f t="shared" si="95"/>
        <v>0</v>
      </c>
      <c r="AB298" s="46">
        <f t="shared" si="96"/>
        <v>0</v>
      </c>
      <c r="AC298" s="48">
        <f t="shared" si="100"/>
        <v>1</v>
      </c>
      <c r="AD298" s="48">
        <f t="shared" si="97"/>
        <v>11.74</v>
      </c>
      <c r="AE298" s="48">
        <f t="shared" si="98"/>
        <v>11.74</v>
      </c>
      <c r="AF298" s="46">
        <f t="shared" si="99"/>
        <v>120</v>
      </c>
      <c r="AG298" s="47"/>
      <c r="AH298" s="128" t="s">
        <v>3451</v>
      </c>
      <c r="AI298" s="128" t="s">
        <v>3460</v>
      </c>
      <c r="AJ298" s="128" t="s">
        <v>3456</v>
      </c>
      <c r="AK298" s="128" t="s">
        <v>3452</v>
      </c>
      <c r="AL298" s="128" t="s">
        <v>3454</v>
      </c>
      <c r="AM298" s="128" t="s">
        <v>3457</v>
      </c>
      <c r="AN298" s="128" t="s">
        <v>3455</v>
      </c>
      <c r="AO298" s="128" t="s">
        <v>3459</v>
      </c>
      <c r="AP298" s="128" t="s">
        <v>3453</v>
      </c>
      <c r="AQ298" s="128" t="s">
        <v>3458</v>
      </c>
    </row>
    <row r="299" spans="1:43" s="16" customFormat="1" ht="27.75">
      <c r="A299" s="43">
        <v>298</v>
      </c>
      <c r="B299" s="37" t="s">
        <v>232</v>
      </c>
      <c r="C299" s="37" t="s">
        <v>233</v>
      </c>
      <c r="D299" s="38" t="s">
        <v>234</v>
      </c>
      <c r="E299" s="38">
        <v>2</v>
      </c>
      <c r="F299" s="48">
        <v>10.39</v>
      </c>
      <c r="G299" s="46">
        <v>30</v>
      </c>
      <c r="H299" s="46" t="s">
        <v>3372</v>
      </c>
      <c r="I299" s="48">
        <v>11.39</v>
      </c>
      <c r="J299" s="46">
        <v>30</v>
      </c>
      <c r="K299" s="46" t="s">
        <v>3373</v>
      </c>
      <c r="L299" s="84">
        <f t="shared" si="90"/>
        <v>10.89</v>
      </c>
      <c r="M299" s="38">
        <f t="shared" si="91"/>
        <v>60</v>
      </c>
      <c r="N299" s="38">
        <f t="shared" si="92"/>
        <v>1</v>
      </c>
      <c r="O299" s="38">
        <f t="shared" si="93"/>
        <v>0</v>
      </c>
      <c r="P299" s="48">
        <v>11.37</v>
      </c>
      <c r="Q299" s="46">
        <v>30</v>
      </c>
      <c r="R299" s="46" t="s">
        <v>3372</v>
      </c>
      <c r="S299" s="48">
        <v>14.28</v>
      </c>
      <c r="T299" s="46">
        <v>30</v>
      </c>
      <c r="U299" s="46" t="s">
        <v>3372</v>
      </c>
      <c r="V299" s="48">
        <f t="shared" si="101"/>
        <v>12.824999999999999</v>
      </c>
      <c r="W299" s="46">
        <f t="shared" si="102"/>
        <v>60</v>
      </c>
      <c r="X299" s="46">
        <f t="shared" si="103"/>
        <v>0</v>
      </c>
      <c r="Y299" s="46">
        <f t="shared" si="104"/>
        <v>0</v>
      </c>
      <c r="Z299" s="46">
        <f t="shared" si="94"/>
        <v>1</v>
      </c>
      <c r="AA299" s="46">
        <f t="shared" si="95"/>
        <v>0</v>
      </c>
      <c r="AB299" s="46">
        <f t="shared" si="96"/>
        <v>1</v>
      </c>
      <c r="AC299" s="48">
        <f t="shared" si="100"/>
        <v>0.99</v>
      </c>
      <c r="AD299" s="48">
        <f t="shared" si="97"/>
        <v>11.8575</v>
      </c>
      <c r="AE299" s="48">
        <f t="shared" si="98"/>
        <v>11.738925</v>
      </c>
      <c r="AF299" s="46">
        <f t="shared" si="99"/>
        <v>120</v>
      </c>
      <c r="AG299" s="47"/>
      <c r="AH299" s="128" t="s">
        <v>3451</v>
      </c>
      <c r="AI299" s="128" t="s">
        <v>3452</v>
      </c>
      <c r="AJ299" s="128" t="s">
        <v>3454</v>
      </c>
      <c r="AK299" s="128" t="s">
        <v>3456</v>
      </c>
      <c r="AL299" s="128" t="s">
        <v>3455</v>
      </c>
      <c r="AM299" s="128" t="s">
        <v>3453</v>
      </c>
      <c r="AN299" s="128" t="s">
        <v>3460</v>
      </c>
      <c r="AO299" s="128" t="s">
        <v>3458</v>
      </c>
      <c r="AP299" s="128" t="s">
        <v>3459</v>
      </c>
      <c r="AQ299" s="128" t="s">
        <v>3457</v>
      </c>
    </row>
    <row r="300" spans="1:43" s="16" customFormat="1" ht="27.75">
      <c r="A300" s="43">
        <v>299</v>
      </c>
      <c r="B300" s="37" t="s">
        <v>2637</v>
      </c>
      <c r="C300" s="37" t="s">
        <v>71</v>
      </c>
      <c r="D300" s="38" t="s">
        <v>2638</v>
      </c>
      <c r="E300" s="38">
        <v>27</v>
      </c>
      <c r="F300" s="48">
        <v>12.5</v>
      </c>
      <c r="G300" s="46">
        <v>30</v>
      </c>
      <c r="H300" s="46" t="s">
        <v>3372</v>
      </c>
      <c r="I300" s="48">
        <v>10.19</v>
      </c>
      <c r="J300" s="46">
        <v>30</v>
      </c>
      <c r="K300" s="46" t="s">
        <v>3372</v>
      </c>
      <c r="L300" s="84">
        <f t="shared" si="90"/>
        <v>11.344999999999999</v>
      </c>
      <c r="M300" s="38">
        <f t="shared" si="91"/>
        <v>60</v>
      </c>
      <c r="N300" s="38">
        <f t="shared" si="92"/>
        <v>0</v>
      </c>
      <c r="O300" s="38">
        <f t="shared" si="93"/>
        <v>0</v>
      </c>
      <c r="P300" s="48">
        <v>10.99</v>
      </c>
      <c r="Q300" s="46">
        <v>30</v>
      </c>
      <c r="R300" s="46" t="s">
        <v>3372</v>
      </c>
      <c r="S300" s="48">
        <v>13.23</v>
      </c>
      <c r="T300" s="46">
        <v>30</v>
      </c>
      <c r="U300" s="46" t="s">
        <v>3372</v>
      </c>
      <c r="V300" s="48">
        <f t="shared" si="101"/>
        <v>12.11</v>
      </c>
      <c r="W300" s="46">
        <f t="shared" si="102"/>
        <v>60</v>
      </c>
      <c r="X300" s="46">
        <f t="shared" si="103"/>
        <v>0</v>
      </c>
      <c r="Y300" s="46">
        <f t="shared" si="104"/>
        <v>0</v>
      </c>
      <c r="Z300" s="46">
        <f t="shared" si="94"/>
        <v>0</v>
      </c>
      <c r="AA300" s="46">
        <f t="shared" si="95"/>
        <v>0</v>
      </c>
      <c r="AB300" s="46">
        <f t="shared" si="96"/>
        <v>0</v>
      </c>
      <c r="AC300" s="48">
        <f t="shared" si="100"/>
        <v>1</v>
      </c>
      <c r="AD300" s="48">
        <f t="shared" si="97"/>
        <v>11.727499999999999</v>
      </c>
      <c r="AE300" s="48">
        <f t="shared" si="98"/>
        <v>11.727499999999999</v>
      </c>
      <c r="AF300" s="46">
        <f t="shared" si="99"/>
        <v>120</v>
      </c>
      <c r="AG300" s="47"/>
      <c r="AH300" s="128" t="s">
        <v>3457</v>
      </c>
      <c r="AI300" s="128" t="s">
        <v>3451</v>
      </c>
      <c r="AJ300" s="128" t="s">
        <v>3452</v>
      </c>
      <c r="AK300" s="128" t="s">
        <v>3456</v>
      </c>
      <c r="AL300" s="128" t="s">
        <v>3454</v>
      </c>
      <c r="AM300" s="128" t="s">
        <v>3460</v>
      </c>
      <c r="AN300" s="128" t="s">
        <v>3453</v>
      </c>
      <c r="AO300" s="128" t="s">
        <v>3455</v>
      </c>
      <c r="AP300" s="128" t="s">
        <v>3459</v>
      </c>
      <c r="AQ300" s="128" t="s">
        <v>3458</v>
      </c>
    </row>
    <row r="301" spans="1:43" s="16" customFormat="1" ht="27.75">
      <c r="A301" s="43">
        <v>300</v>
      </c>
      <c r="B301" s="37" t="s">
        <v>2168</v>
      </c>
      <c r="C301" s="37" t="s">
        <v>2169</v>
      </c>
      <c r="D301" s="38" t="s">
        <v>2170</v>
      </c>
      <c r="E301" s="38">
        <v>21</v>
      </c>
      <c r="F301" s="48">
        <v>12.15</v>
      </c>
      <c r="G301" s="46">
        <v>30</v>
      </c>
      <c r="H301" s="46" t="s">
        <v>3372</v>
      </c>
      <c r="I301" s="48">
        <v>10.15</v>
      </c>
      <c r="J301" s="46">
        <v>30</v>
      </c>
      <c r="K301" s="46" t="s">
        <v>3372</v>
      </c>
      <c r="L301" s="84">
        <f t="shared" si="90"/>
        <v>11.15</v>
      </c>
      <c r="M301" s="38">
        <f t="shared" si="91"/>
        <v>60</v>
      </c>
      <c r="N301" s="38">
        <f t="shared" si="92"/>
        <v>0</v>
      </c>
      <c r="O301" s="38">
        <f t="shared" si="93"/>
        <v>0</v>
      </c>
      <c r="P301" s="48">
        <v>11.48</v>
      </c>
      <c r="Q301" s="46">
        <v>30</v>
      </c>
      <c r="R301" s="46" t="s">
        <v>3372</v>
      </c>
      <c r="S301" s="48">
        <v>13.08</v>
      </c>
      <c r="T301" s="46">
        <v>30</v>
      </c>
      <c r="U301" s="46" t="s">
        <v>3372</v>
      </c>
      <c r="V301" s="48">
        <f t="shared" si="101"/>
        <v>12.280000000000001</v>
      </c>
      <c r="W301" s="46">
        <f t="shared" si="102"/>
        <v>60</v>
      </c>
      <c r="X301" s="46">
        <f t="shared" si="103"/>
        <v>0</v>
      </c>
      <c r="Y301" s="46">
        <f t="shared" si="104"/>
        <v>0</v>
      </c>
      <c r="Z301" s="46">
        <f t="shared" si="94"/>
        <v>0</v>
      </c>
      <c r="AA301" s="46">
        <f t="shared" si="95"/>
        <v>0</v>
      </c>
      <c r="AB301" s="46">
        <f t="shared" si="96"/>
        <v>0</v>
      </c>
      <c r="AC301" s="48">
        <f t="shared" si="100"/>
        <v>1</v>
      </c>
      <c r="AD301" s="48">
        <f t="shared" si="97"/>
        <v>11.715</v>
      </c>
      <c r="AE301" s="48">
        <f t="shared" si="98"/>
        <v>11.715</v>
      </c>
      <c r="AF301" s="46">
        <f t="shared" si="99"/>
        <v>120</v>
      </c>
      <c r="AG301" s="47"/>
      <c r="AH301" s="128" t="s">
        <v>3451</v>
      </c>
      <c r="AI301" s="128" t="s">
        <v>3453</v>
      </c>
      <c r="AJ301" s="128" t="s">
        <v>3456</v>
      </c>
      <c r="AK301" s="128" t="s">
        <v>3457</v>
      </c>
      <c r="AL301" s="128" t="s">
        <v>3452</v>
      </c>
      <c r="AM301" s="128" t="s">
        <v>3454</v>
      </c>
      <c r="AN301" s="128" t="s">
        <v>3455</v>
      </c>
      <c r="AO301" s="128" t="s">
        <v>3460</v>
      </c>
      <c r="AP301" s="128" t="s">
        <v>3458</v>
      </c>
      <c r="AQ301" s="128" t="s">
        <v>3459</v>
      </c>
    </row>
    <row r="302" spans="1:43" s="16" customFormat="1" ht="27.75">
      <c r="A302" s="43">
        <v>301</v>
      </c>
      <c r="B302" s="37" t="s">
        <v>763</v>
      </c>
      <c r="C302" s="37" t="s">
        <v>764</v>
      </c>
      <c r="D302" s="38" t="s">
        <v>765</v>
      </c>
      <c r="E302" s="38">
        <v>7</v>
      </c>
      <c r="F302" s="48">
        <v>11.99</v>
      </c>
      <c r="G302" s="46">
        <v>30</v>
      </c>
      <c r="H302" s="46" t="s">
        <v>3373</v>
      </c>
      <c r="I302" s="48">
        <v>10.91</v>
      </c>
      <c r="J302" s="46">
        <v>30</v>
      </c>
      <c r="K302" s="46" t="s">
        <v>3372</v>
      </c>
      <c r="L302" s="84">
        <f t="shared" si="90"/>
        <v>11.45</v>
      </c>
      <c r="M302" s="38">
        <f t="shared" si="91"/>
        <v>60</v>
      </c>
      <c r="N302" s="38">
        <f t="shared" si="92"/>
        <v>1</v>
      </c>
      <c r="O302" s="38">
        <f t="shared" si="93"/>
        <v>0</v>
      </c>
      <c r="P302" s="48">
        <v>10.02</v>
      </c>
      <c r="Q302" s="46">
        <v>30</v>
      </c>
      <c r="R302" s="46" t="s">
        <v>3373</v>
      </c>
      <c r="S302" s="48">
        <v>14.89</v>
      </c>
      <c r="T302" s="46">
        <v>30</v>
      </c>
      <c r="U302" s="46" t="s">
        <v>3372</v>
      </c>
      <c r="V302" s="48">
        <f t="shared" si="101"/>
        <v>12.455</v>
      </c>
      <c r="W302" s="46">
        <f t="shared" si="102"/>
        <v>60</v>
      </c>
      <c r="X302" s="46">
        <f t="shared" si="103"/>
        <v>1</v>
      </c>
      <c r="Y302" s="46">
        <f t="shared" si="104"/>
        <v>0</v>
      </c>
      <c r="Z302" s="46">
        <f t="shared" si="94"/>
        <v>2</v>
      </c>
      <c r="AA302" s="46">
        <f t="shared" si="95"/>
        <v>0</v>
      </c>
      <c r="AB302" s="46">
        <f t="shared" si="96"/>
        <v>2</v>
      </c>
      <c r="AC302" s="48">
        <f t="shared" si="100"/>
        <v>0.98</v>
      </c>
      <c r="AD302" s="48">
        <f t="shared" si="97"/>
        <v>11.952500000000001</v>
      </c>
      <c r="AE302" s="48">
        <f t="shared" si="98"/>
        <v>11.71345</v>
      </c>
      <c r="AF302" s="46">
        <f t="shared" si="99"/>
        <v>120</v>
      </c>
      <c r="AG302" s="47"/>
      <c r="AH302" s="128" t="s">
        <v>3452</v>
      </c>
      <c r="AI302" s="128" t="s">
        <v>3454</v>
      </c>
      <c r="AJ302" s="128" t="s">
        <v>3451</v>
      </c>
      <c r="AK302" s="128" t="s">
        <v>3455</v>
      </c>
      <c r="AL302" s="128" t="s">
        <v>3453</v>
      </c>
      <c r="AM302" s="128" t="s">
        <v>3456</v>
      </c>
      <c r="AN302" s="128" t="s">
        <v>3459</v>
      </c>
      <c r="AO302" s="128" t="s">
        <v>3460</v>
      </c>
      <c r="AP302" s="128" t="s">
        <v>3457</v>
      </c>
      <c r="AQ302" s="128" t="s">
        <v>3458</v>
      </c>
    </row>
    <row r="303" spans="1:43" s="16" customFormat="1" ht="27.75">
      <c r="A303" s="43">
        <v>302</v>
      </c>
      <c r="B303" s="37" t="s">
        <v>1946</v>
      </c>
      <c r="C303" s="37" t="s">
        <v>743</v>
      </c>
      <c r="D303" s="38" t="s">
        <v>1947</v>
      </c>
      <c r="E303" s="38">
        <v>19</v>
      </c>
      <c r="F303" s="48">
        <v>12.04</v>
      </c>
      <c r="G303" s="46">
        <v>30</v>
      </c>
      <c r="H303" s="46" t="s">
        <v>3373</v>
      </c>
      <c r="I303" s="48">
        <v>10.5</v>
      </c>
      <c r="J303" s="46">
        <v>30</v>
      </c>
      <c r="K303" s="46" t="s">
        <v>3372</v>
      </c>
      <c r="L303" s="84">
        <f t="shared" si="90"/>
        <v>11.27</v>
      </c>
      <c r="M303" s="38">
        <f t="shared" si="91"/>
        <v>60</v>
      </c>
      <c r="N303" s="38">
        <f t="shared" si="92"/>
        <v>1</v>
      </c>
      <c r="O303" s="38">
        <f t="shared" si="93"/>
        <v>0</v>
      </c>
      <c r="P303" s="48">
        <v>11.65</v>
      </c>
      <c r="Q303" s="46">
        <v>30</v>
      </c>
      <c r="R303" s="46" t="s">
        <v>3372</v>
      </c>
      <c r="S303" s="48">
        <v>13.13</v>
      </c>
      <c r="T303" s="46">
        <v>30</v>
      </c>
      <c r="U303" s="46" t="s">
        <v>3372</v>
      </c>
      <c r="V303" s="48">
        <f t="shared" si="101"/>
        <v>12.39</v>
      </c>
      <c r="W303" s="46">
        <f t="shared" si="102"/>
        <v>60</v>
      </c>
      <c r="X303" s="46">
        <f t="shared" si="103"/>
        <v>0</v>
      </c>
      <c r="Y303" s="46">
        <f t="shared" si="104"/>
        <v>0</v>
      </c>
      <c r="Z303" s="46">
        <f t="shared" si="94"/>
        <v>1</v>
      </c>
      <c r="AA303" s="46">
        <f t="shared" si="95"/>
        <v>0</v>
      </c>
      <c r="AB303" s="46">
        <f t="shared" si="96"/>
        <v>1</v>
      </c>
      <c r="AC303" s="48">
        <f t="shared" si="100"/>
        <v>0.99</v>
      </c>
      <c r="AD303" s="48">
        <f t="shared" si="97"/>
        <v>11.83</v>
      </c>
      <c r="AE303" s="48">
        <f t="shared" si="98"/>
        <v>11.7117</v>
      </c>
      <c r="AF303" s="46">
        <f t="shared" si="99"/>
        <v>120</v>
      </c>
      <c r="AG303" s="47"/>
      <c r="AH303" s="128" t="s">
        <v>3451</v>
      </c>
      <c r="AI303" s="128" t="s">
        <v>3453</v>
      </c>
      <c r="AJ303" s="128" t="s">
        <v>3452</v>
      </c>
      <c r="AK303" s="128" t="s">
        <v>3455</v>
      </c>
      <c r="AL303" s="128" t="s">
        <v>3454</v>
      </c>
      <c r="AM303" s="128" t="s">
        <v>3457</v>
      </c>
      <c r="AN303" s="128" t="s">
        <v>3456</v>
      </c>
      <c r="AO303" s="128" t="s">
        <v>3458</v>
      </c>
      <c r="AP303" s="128" t="s">
        <v>3460</v>
      </c>
      <c r="AQ303" s="128" t="s">
        <v>3459</v>
      </c>
    </row>
    <row r="304" spans="1:43" s="16" customFormat="1" ht="27.75">
      <c r="A304" s="43">
        <v>303</v>
      </c>
      <c r="B304" s="37" t="s">
        <v>837</v>
      </c>
      <c r="C304" s="37" t="s">
        <v>838</v>
      </c>
      <c r="D304" s="38" t="s">
        <v>839</v>
      </c>
      <c r="E304" s="38">
        <v>8</v>
      </c>
      <c r="F304" s="48">
        <v>10.33</v>
      </c>
      <c r="G304" s="46">
        <v>30</v>
      </c>
      <c r="H304" s="46" t="s">
        <v>3372</v>
      </c>
      <c r="I304" s="48">
        <v>11.49</v>
      </c>
      <c r="J304" s="46">
        <v>30</v>
      </c>
      <c r="K304" s="46" t="s">
        <v>3372</v>
      </c>
      <c r="L304" s="84">
        <f t="shared" si="90"/>
        <v>10.91</v>
      </c>
      <c r="M304" s="38">
        <f t="shared" si="91"/>
        <v>60</v>
      </c>
      <c r="N304" s="38">
        <f t="shared" si="92"/>
        <v>0</v>
      </c>
      <c r="O304" s="38">
        <f t="shared" si="93"/>
        <v>0</v>
      </c>
      <c r="P304" s="48">
        <v>12.07</v>
      </c>
      <c r="Q304" s="46">
        <v>30</v>
      </c>
      <c r="R304" s="46" t="s">
        <v>3372</v>
      </c>
      <c r="S304" s="48">
        <v>12.93</v>
      </c>
      <c r="T304" s="46">
        <v>30</v>
      </c>
      <c r="U304" s="46" t="s">
        <v>3372</v>
      </c>
      <c r="V304" s="48">
        <f t="shared" si="101"/>
        <v>12.5</v>
      </c>
      <c r="W304" s="46">
        <f t="shared" si="102"/>
        <v>60</v>
      </c>
      <c r="X304" s="46">
        <f t="shared" si="103"/>
        <v>0</v>
      </c>
      <c r="Y304" s="46">
        <f t="shared" si="104"/>
        <v>0</v>
      </c>
      <c r="Z304" s="46">
        <f t="shared" si="94"/>
        <v>0</v>
      </c>
      <c r="AA304" s="46">
        <f t="shared" si="95"/>
        <v>0</v>
      </c>
      <c r="AB304" s="46">
        <f t="shared" si="96"/>
        <v>0</v>
      </c>
      <c r="AC304" s="48">
        <f t="shared" si="100"/>
        <v>1</v>
      </c>
      <c r="AD304" s="48">
        <f t="shared" si="97"/>
        <v>11.705</v>
      </c>
      <c r="AE304" s="48">
        <f t="shared" si="98"/>
        <v>11.705</v>
      </c>
      <c r="AF304" s="46">
        <f t="shared" si="99"/>
        <v>120</v>
      </c>
      <c r="AG304" s="47"/>
      <c r="AH304" s="128" t="s">
        <v>3453</v>
      </c>
      <c r="AI304" s="128" t="s">
        <v>3452</v>
      </c>
      <c r="AJ304" s="128" t="s">
        <v>3451</v>
      </c>
      <c r="AK304" s="128" t="s">
        <v>3456</v>
      </c>
      <c r="AL304" s="128" t="s">
        <v>3454</v>
      </c>
      <c r="AM304" s="128" t="s">
        <v>3457</v>
      </c>
      <c r="AN304" s="128" t="s">
        <v>3455</v>
      </c>
      <c r="AO304" s="128" t="s">
        <v>3460</v>
      </c>
      <c r="AP304" s="128" t="s">
        <v>3459</v>
      </c>
      <c r="AQ304" s="128" t="s">
        <v>3458</v>
      </c>
    </row>
    <row r="305" spans="1:43" s="16" customFormat="1" ht="27.75">
      <c r="A305" s="43">
        <v>304</v>
      </c>
      <c r="B305" s="44" t="s">
        <v>1680</v>
      </c>
      <c r="C305" s="44" t="s">
        <v>1681</v>
      </c>
      <c r="D305" s="45" t="s">
        <v>1682</v>
      </c>
      <c r="E305" s="38">
        <v>16</v>
      </c>
      <c r="F305" s="48">
        <v>13.11</v>
      </c>
      <c r="G305" s="46">
        <v>30</v>
      </c>
      <c r="H305" s="46" t="s">
        <v>3372</v>
      </c>
      <c r="I305" s="48">
        <v>8.74</v>
      </c>
      <c r="J305" s="46">
        <v>17</v>
      </c>
      <c r="K305" s="46" t="s">
        <v>3372</v>
      </c>
      <c r="L305" s="84">
        <f t="shared" si="90"/>
        <v>10.925000000000001</v>
      </c>
      <c r="M305" s="38">
        <f t="shared" si="91"/>
        <v>60</v>
      </c>
      <c r="N305" s="38">
        <f t="shared" si="92"/>
        <v>0</v>
      </c>
      <c r="O305" s="38">
        <f t="shared" si="93"/>
        <v>1</v>
      </c>
      <c r="P305" s="48">
        <v>12.51</v>
      </c>
      <c r="Q305" s="46">
        <v>30</v>
      </c>
      <c r="R305" s="46" t="s">
        <v>3372</v>
      </c>
      <c r="S305" s="48">
        <v>12.89</v>
      </c>
      <c r="T305" s="46">
        <v>30</v>
      </c>
      <c r="U305" s="46" t="s">
        <v>3372</v>
      </c>
      <c r="V305" s="48">
        <f t="shared" si="101"/>
        <v>12.7</v>
      </c>
      <c r="W305" s="46">
        <f t="shared" si="102"/>
        <v>60</v>
      </c>
      <c r="X305" s="46">
        <f t="shared" si="103"/>
        <v>0</v>
      </c>
      <c r="Y305" s="46">
        <f t="shared" si="104"/>
        <v>0</v>
      </c>
      <c r="Z305" s="46">
        <f t="shared" si="94"/>
        <v>0</v>
      </c>
      <c r="AA305" s="46">
        <f t="shared" si="95"/>
        <v>1</v>
      </c>
      <c r="AB305" s="46">
        <f t="shared" si="96"/>
        <v>1</v>
      </c>
      <c r="AC305" s="48">
        <f t="shared" si="100"/>
        <v>0.99</v>
      </c>
      <c r="AD305" s="48">
        <f t="shared" si="97"/>
        <v>11.8125</v>
      </c>
      <c r="AE305" s="48">
        <f t="shared" si="98"/>
        <v>11.694374999999999</v>
      </c>
      <c r="AF305" s="46">
        <f t="shared" si="99"/>
        <v>120</v>
      </c>
      <c r="AG305" s="47"/>
      <c r="AH305" s="128" t="s">
        <v>3453</v>
      </c>
      <c r="AI305" s="128" t="s">
        <v>3451</v>
      </c>
      <c r="AJ305" s="128" t="s">
        <v>3455</v>
      </c>
      <c r="AK305" s="128" t="s">
        <v>3456</v>
      </c>
      <c r="AL305" s="128" t="s">
        <v>3452</v>
      </c>
      <c r="AM305" s="128" t="s">
        <v>3454</v>
      </c>
      <c r="AN305" s="128" t="s">
        <v>3459</v>
      </c>
      <c r="AO305" s="128" t="s">
        <v>3460</v>
      </c>
      <c r="AP305" s="128" t="s">
        <v>3457</v>
      </c>
      <c r="AQ305" s="128" t="s">
        <v>3458</v>
      </c>
    </row>
    <row r="306" spans="1:43" s="16" customFormat="1" ht="27.75">
      <c r="A306" s="43">
        <v>305</v>
      </c>
      <c r="B306" s="37" t="s">
        <v>834</v>
      </c>
      <c r="C306" s="37" t="s">
        <v>835</v>
      </c>
      <c r="D306" s="38" t="s">
        <v>836</v>
      </c>
      <c r="E306" s="38">
        <v>8</v>
      </c>
      <c r="F306" s="48">
        <v>11.6</v>
      </c>
      <c r="G306" s="46">
        <v>30</v>
      </c>
      <c r="H306" s="46" t="s">
        <v>3373</v>
      </c>
      <c r="I306" s="48">
        <v>10.26</v>
      </c>
      <c r="J306" s="46">
        <v>30</v>
      </c>
      <c r="K306" s="46" t="s">
        <v>3372</v>
      </c>
      <c r="L306" s="84">
        <f t="shared" si="90"/>
        <v>10.93</v>
      </c>
      <c r="M306" s="38">
        <f t="shared" si="91"/>
        <v>60</v>
      </c>
      <c r="N306" s="38">
        <f t="shared" si="92"/>
        <v>1</v>
      </c>
      <c r="O306" s="38">
        <f t="shared" si="93"/>
        <v>0</v>
      </c>
      <c r="P306" s="48">
        <v>11.81</v>
      </c>
      <c r="Q306" s="46">
        <v>30</v>
      </c>
      <c r="R306" s="46" t="s">
        <v>3372</v>
      </c>
      <c r="S306" s="48">
        <v>13.54</v>
      </c>
      <c r="T306" s="46">
        <v>30</v>
      </c>
      <c r="U306" s="46" t="s">
        <v>3372</v>
      </c>
      <c r="V306" s="48">
        <f t="shared" si="101"/>
        <v>12.675000000000001</v>
      </c>
      <c r="W306" s="46">
        <f t="shared" si="102"/>
        <v>60</v>
      </c>
      <c r="X306" s="46">
        <f t="shared" si="103"/>
        <v>0</v>
      </c>
      <c r="Y306" s="46">
        <f t="shared" si="104"/>
        <v>0</v>
      </c>
      <c r="Z306" s="46">
        <f t="shared" si="94"/>
        <v>1</v>
      </c>
      <c r="AA306" s="46">
        <f t="shared" si="95"/>
        <v>0</v>
      </c>
      <c r="AB306" s="46">
        <f t="shared" si="96"/>
        <v>1</v>
      </c>
      <c r="AC306" s="48">
        <f t="shared" si="100"/>
        <v>0.99</v>
      </c>
      <c r="AD306" s="48">
        <f t="shared" si="97"/>
        <v>11.8025</v>
      </c>
      <c r="AE306" s="48">
        <f t="shared" si="98"/>
        <v>11.684475000000001</v>
      </c>
      <c r="AF306" s="46">
        <f t="shared" si="99"/>
        <v>120</v>
      </c>
      <c r="AG306" s="47"/>
      <c r="AH306" s="128" t="s">
        <v>3456</v>
      </c>
      <c r="AI306" s="128" t="s">
        <v>3457</v>
      </c>
      <c r="AJ306" s="128" t="s">
        <v>3451</v>
      </c>
      <c r="AK306" s="128" t="s">
        <v>3452</v>
      </c>
      <c r="AL306" s="128" t="s">
        <v>3453</v>
      </c>
      <c r="AM306" s="128" t="s">
        <v>3454</v>
      </c>
      <c r="AN306" s="128" t="s">
        <v>3455</v>
      </c>
      <c r="AO306" s="128" t="s">
        <v>3460</v>
      </c>
      <c r="AP306" s="128" t="s">
        <v>3459</v>
      </c>
      <c r="AQ306" s="128" t="s">
        <v>3458</v>
      </c>
    </row>
    <row r="307" spans="1:43" s="16" customFormat="1" ht="27.75">
      <c r="A307" s="43">
        <v>306</v>
      </c>
      <c r="B307" s="37" t="s">
        <v>2566</v>
      </c>
      <c r="C307" s="37" t="s">
        <v>3413</v>
      </c>
      <c r="D307" s="38" t="s">
        <v>2483</v>
      </c>
      <c r="E307" s="38">
        <v>25</v>
      </c>
      <c r="F307" s="48">
        <v>12.65</v>
      </c>
      <c r="G307" s="46">
        <v>30</v>
      </c>
      <c r="H307" s="46" t="s">
        <v>3372</v>
      </c>
      <c r="I307" s="48">
        <v>11.51</v>
      </c>
      <c r="J307" s="46">
        <v>30</v>
      </c>
      <c r="K307" s="46" t="s">
        <v>3373</v>
      </c>
      <c r="L307" s="84">
        <f t="shared" si="90"/>
        <v>12.08</v>
      </c>
      <c r="M307" s="38">
        <f t="shared" si="91"/>
        <v>60</v>
      </c>
      <c r="N307" s="38">
        <f t="shared" si="92"/>
        <v>1</v>
      </c>
      <c r="O307" s="38">
        <f t="shared" si="93"/>
        <v>0</v>
      </c>
      <c r="P307" s="48">
        <v>11.01</v>
      </c>
      <c r="Q307" s="46">
        <v>30</v>
      </c>
      <c r="R307" s="46" t="s">
        <v>3372</v>
      </c>
      <c r="S307" s="48">
        <v>12.01</v>
      </c>
      <c r="T307" s="46">
        <v>30</v>
      </c>
      <c r="U307" s="46" t="s">
        <v>3372</v>
      </c>
      <c r="V307" s="48">
        <f t="shared" si="101"/>
        <v>11.51</v>
      </c>
      <c r="W307" s="46">
        <f t="shared" si="102"/>
        <v>60</v>
      </c>
      <c r="X307" s="46">
        <f t="shared" si="103"/>
        <v>0</v>
      </c>
      <c r="Y307" s="46">
        <f t="shared" si="104"/>
        <v>0</v>
      </c>
      <c r="Z307" s="46">
        <f t="shared" si="94"/>
        <v>1</v>
      </c>
      <c r="AA307" s="46">
        <f t="shared" si="95"/>
        <v>0</v>
      </c>
      <c r="AB307" s="46">
        <f t="shared" si="96"/>
        <v>1</v>
      </c>
      <c r="AC307" s="48">
        <f t="shared" si="100"/>
        <v>0.99</v>
      </c>
      <c r="AD307" s="48">
        <f t="shared" si="97"/>
        <v>11.795</v>
      </c>
      <c r="AE307" s="48">
        <f t="shared" si="98"/>
        <v>11.677049999999999</v>
      </c>
      <c r="AF307" s="46">
        <f t="shared" si="99"/>
        <v>120</v>
      </c>
      <c r="AG307" s="47"/>
      <c r="AH307" s="128" t="s">
        <v>3453</v>
      </c>
      <c r="AI307" s="128" t="s">
        <v>3451</v>
      </c>
      <c r="AJ307" s="128" t="s">
        <v>3452</v>
      </c>
      <c r="AK307" s="128" t="s">
        <v>3456</v>
      </c>
      <c r="AL307" s="128" t="s">
        <v>3457</v>
      </c>
      <c r="AM307" s="128" t="s">
        <v>3455</v>
      </c>
      <c r="AN307" s="128" t="s">
        <v>3454</v>
      </c>
      <c r="AO307" s="128" t="s">
        <v>3458</v>
      </c>
      <c r="AP307" s="128" t="s">
        <v>3460</v>
      </c>
      <c r="AQ307" s="128" t="s">
        <v>3459</v>
      </c>
    </row>
    <row r="308" spans="1:43" s="16" customFormat="1" ht="27.75">
      <c r="A308" s="43">
        <v>307</v>
      </c>
      <c r="B308" s="44" t="s">
        <v>677</v>
      </c>
      <c r="C308" s="44" t="s">
        <v>678</v>
      </c>
      <c r="D308" s="45" t="s">
        <v>679</v>
      </c>
      <c r="E308" s="38">
        <v>6</v>
      </c>
      <c r="F308" s="48">
        <v>14.22</v>
      </c>
      <c r="G308" s="46">
        <v>30</v>
      </c>
      <c r="H308" s="46" t="s">
        <v>3372</v>
      </c>
      <c r="I308" s="48">
        <v>9.74</v>
      </c>
      <c r="J308" s="46">
        <v>22</v>
      </c>
      <c r="K308" s="46" t="s">
        <v>3372</v>
      </c>
      <c r="L308" s="84">
        <f t="shared" si="90"/>
        <v>11.98</v>
      </c>
      <c r="M308" s="38">
        <f t="shared" si="91"/>
        <v>60</v>
      </c>
      <c r="N308" s="38">
        <f t="shared" si="92"/>
        <v>0</v>
      </c>
      <c r="O308" s="38">
        <f t="shared" si="93"/>
        <v>1</v>
      </c>
      <c r="P308" s="48">
        <v>13.8</v>
      </c>
      <c r="Q308" s="46">
        <v>30</v>
      </c>
      <c r="R308" s="46" t="s">
        <v>3372</v>
      </c>
      <c r="S308" s="48">
        <v>12.98</v>
      </c>
      <c r="T308" s="46">
        <v>30</v>
      </c>
      <c r="U308" s="46" t="s">
        <v>3372</v>
      </c>
      <c r="V308" s="48">
        <f t="shared" si="101"/>
        <v>13.39</v>
      </c>
      <c r="W308" s="46">
        <f t="shared" si="102"/>
        <v>60</v>
      </c>
      <c r="X308" s="46">
        <f t="shared" si="103"/>
        <v>0</v>
      </c>
      <c r="Y308" s="46">
        <f t="shared" si="104"/>
        <v>0</v>
      </c>
      <c r="Z308" s="46">
        <f t="shared" si="94"/>
        <v>0</v>
      </c>
      <c r="AA308" s="46">
        <f t="shared" si="95"/>
        <v>1</v>
      </c>
      <c r="AB308" s="46">
        <f t="shared" si="96"/>
        <v>1</v>
      </c>
      <c r="AC308" s="48">
        <f>IF(AB308=0,0.93,IF(AB308=1,0.92,IF(AB308=2,0.91,IF(AB308=3,0.9,IF(AB308=4,0.89,IF(AB308=5,0.88,IF(AB308=6,0.87)))))))</f>
        <v>0.92</v>
      </c>
      <c r="AD308" s="48">
        <f t="shared" si="97"/>
        <v>12.685</v>
      </c>
      <c r="AE308" s="48">
        <f t="shared" si="98"/>
        <v>11.670200000000001</v>
      </c>
      <c r="AF308" s="46">
        <f t="shared" si="99"/>
        <v>120</v>
      </c>
      <c r="AG308" s="47"/>
      <c r="AH308" s="128" t="s">
        <v>3457</v>
      </c>
      <c r="AI308" s="128" t="s">
        <v>3454</v>
      </c>
      <c r="AJ308" s="128" t="s">
        <v>3452</v>
      </c>
      <c r="AK308" s="128" t="s">
        <v>3451</v>
      </c>
      <c r="AL308" s="128" t="s">
        <v>3456</v>
      </c>
      <c r="AM308" s="128" t="s">
        <v>3455</v>
      </c>
      <c r="AN308" s="128" t="s">
        <v>3460</v>
      </c>
      <c r="AO308" s="128" t="s">
        <v>3459</v>
      </c>
      <c r="AP308" s="128" t="s">
        <v>3453</v>
      </c>
      <c r="AQ308" s="128" t="s">
        <v>3458</v>
      </c>
    </row>
    <row r="309" spans="1:43" s="16" customFormat="1" ht="27.75">
      <c r="A309" s="43">
        <v>308</v>
      </c>
      <c r="B309" s="44" t="s">
        <v>1227</v>
      </c>
      <c r="C309" s="44" t="s">
        <v>977</v>
      </c>
      <c r="D309" s="45" t="s">
        <v>1228</v>
      </c>
      <c r="E309" s="38">
        <v>12</v>
      </c>
      <c r="F309" s="48">
        <v>13.5</v>
      </c>
      <c r="G309" s="46">
        <v>30</v>
      </c>
      <c r="H309" s="46" t="s">
        <v>3372</v>
      </c>
      <c r="I309" s="48">
        <v>9.59</v>
      </c>
      <c r="J309" s="46">
        <v>12</v>
      </c>
      <c r="K309" s="46" t="s">
        <v>3372</v>
      </c>
      <c r="L309" s="84">
        <f t="shared" si="90"/>
        <v>11.545</v>
      </c>
      <c r="M309" s="38">
        <f t="shared" si="91"/>
        <v>60</v>
      </c>
      <c r="N309" s="38">
        <f t="shared" si="92"/>
        <v>0</v>
      </c>
      <c r="O309" s="38">
        <f t="shared" si="93"/>
        <v>1</v>
      </c>
      <c r="P309" s="48">
        <v>11.52</v>
      </c>
      <c r="Q309" s="46">
        <v>30</v>
      </c>
      <c r="R309" s="46" t="s">
        <v>3372</v>
      </c>
      <c r="S309" s="48">
        <v>12.51</v>
      </c>
      <c r="T309" s="46">
        <v>30</v>
      </c>
      <c r="U309" s="46" t="s">
        <v>3372</v>
      </c>
      <c r="V309" s="48">
        <f t="shared" si="101"/>
        <v>12.015000000000001</v>
      </c>
      <c r="W309" s="46">
        <f t="shared" si="102"/>
        <v>60</v>
      </c>
      <c r="X309" s="46">
        <f t="shared" si="103"/>
        <v>0</v>
      </c>
      <c r="Y309" s="46">
        <f t="shared" si="104"/>
        <v>0</v>
      </c>
      <c r="Z309" s="46">
        <f t="shared" si="94"/>
        <v>0</v>
      </c>
      <c r="AA309" s="46">
        <f t="shared" si="95"/>
        <v>1</v>
      </c>
      <c r="AB309" s="46">
        <f t="shared" si="96"/>
        <v>1</v>
      </c>
      <c r="AC309" s="48">
        <f>IF(AB309=0,1,IF(AB309=1,0.99,IF(AB309=2,0.98,IF(AB309=3,0.97,IF(AB309=4,0.96,IF(AB309=5,0.95,IF(AB309=6,0.94)))))))</f>
        <v>0.99</v>
      </c>
      <c r="AD309" s="48">
        <f t="shared" si="97"/>
        <v>11.780000000000001</v>
      </c>
      <c r="AE309" s="48">
        <f t="shared" si="98"/>
        <v>11.6622</v>
      </c>
      <c r="AF309" s="46">
        <f t="shared" si="99"/>
        <v>120</v>
      </c>
      <c r="AG309" s="47"/>
      <c r="AH309" s="128" t="s">
        <v>3453</v>
      </c>
      <c r="AI309" s="128" t="s">
        <v>3454</v>
      </c>
      <c r="AJ309" s="128" t="s">
        <v>3451</v>
      </c>
      <c r="AK309" s="128" t="s">
        <v>3452</v>
      </c>
      <c r="AL309" s="128" t="s">
        <v>3455</v>
      </c>
      <c r="AM309" s="128" t="s">
        <v>3457</v>
      </c>
      <c r="AN309" s="128" t="s">
        <v>3456</v>
      </c>
      <c r="AO309" s="128" t="s">
        <v>3460</v>
      </c>
      <c r="AP309" s="128" t="s">
        <v>3459</v>
      </c>
      <c r="AQ309" s="128" t="s">
        <v>3458</v>
      </c>
    </row>
    <row r="310" spans="1:43" s="16" customFormat="1" ht="27.75">
      <c r="A310" s="43">
        <v>309</v>
      </c>
      <c r="B310" s="44" t="s">
        <v>2632</v>
      </c>
      <c r="C310" s="44" t="s">
        <v>337</v>
      </c>
      <c r="D310" s="45" t="s">
        <v>2633</v>
      </c>
      <c r="E310" s="38">
        <v>27</v>
      </c>
      <c r="F310" s="48">
        <v>12.13</v>
      </c>
      <c r="G310" s="46">
        <v>30</v>
      </c>
      <c r="H310" s="46" t="s">
        <v>3372</v>
      </c>
      <c r="I310" s="48">
        <v>9.6199999999999992</v>
      </c>
      <c r="J310" s="46">
        <v>13</v>
      </c>
      <c r="K310" s="46" t="s">
        <v>3372</v>
      </c>
      <c r="L310" s="84">
        <f t="shared" si="90"/>
        <v>10.875</v>
      </c>
      <c r="M310" s="38">
        <f t="shared" si="91"/>
        <v>60</v>
      </c>
      <c r="N310" s="38">
        <f t="shared" si="92"/>
        <v>0</v>
      </c>
      <c r="O310" s="38">
        <f t="shared" si="93"/>
        <v>1</v>
      </c>
      <c r="P310" s="48">
        <v>11.89</v>
      </c>
      <c r="Q310" s="46">
        <v>30</v>
      </c>
      <c r="R310" s="46" t="s">
        <v>3372</v>
      </c>
      <c r="S310" s="48">
        <v>13.46</v>
      </c>
      <c r="T310" s="46">
        <v>30</v>
      </c>
      <c r="U310" s="46" t="s">
        <v>3372</v>
      </c>
      <c r="V310" s="48">
        <f t="shared" si="101"/>
        <v>12.675000000000001</v>
      </c>
      <c r="W310" s="46">
        <f t="shared" si="102"/>
        <v>60</v>
      </c>
      <c r="X310" s="46">
        <f t="shared" si="103"/>
        <v>0</v>
      </c>
      <c r="Y310" s="46">
        <f t="shared" si="104"/>
        <v>0</v>
      </c>
      <c r="Z310" s="46">
        <f t="shared" si="94"/>
        <v>0</v>
      </c>
      <c r="AA310" s="46">
        <f t="shared" si="95"/>
        <v>1</v>
      </c>
      <c r="AB310" s="46">
        <f t="shared" si="96"/>
        <v>1</v>
      </c>
      <c r="AC310" s="48">
        <f>IF(AB310=0,1,IF(AB310=1,0.99,IF(AB310=2,0.98,IF(AB310=3,0.97,IF(AB310=4,0.96,IF(AB310=5,0.95,IF(AB310=6,0.94)))))))</f>
        <v>0.99</v>
      </c>
      <c r="AD310" s="48">
        <f t="shared" si="97"/>
        <v>11.775</v>
      </c>
      <c r="AE310" s="48">
        <f t="shared" si="98"/>
        <v>11.657249999999999</v>
      </c>
      <c r="AF310" s="46">
        <f t="shared" si="99"/>
        <v>120</v>
      </c>
      <c r="AG310" s="47"/>
      <c r="AH310" s="128" t="s">
        <v>3451</v>
      </c>
      <c r="AI310" s="128" t="s">
        <v>3456</v>
      </c>
      <c r="AJ310" s="128" t="s">
        <v>3453</v>
      </c>
      <c r="AK310" s="128" t="s">
        <v>3457</v>
      </c>
      <c r="AL310" s="128" t="s">
        <v>3455</v>
      </c>
      <c r="AM310" s="128" t="s">
        <v>3452</v>
      </c>
      <c r="AN310" s="128" t="s">
        <v>3460</v>
      </c>
      <c r="AO310" s="128" t="s">
        <v>3454</v>
      </c>
      <c r="AP310" s="128" t="s">
        <v>3459</v>
      </c>
      <c r="AQ310" s="128" t="s">
        <v>3458</v>
      </c>
    </row>
    <row r="311" spans="1:43" s="16" customFormat="1" ht="27.75">
      <c r="A311" s="43">
        <v>310</v>
      </c>
      <c r="B311" s="37" t="s">
        <v>1964</v>
      </c>
      <c r="C311" s="37" t="s">
        <v>612</v>
      </c>
      <c r="D311" s="38" t="s">
        <v>1965</v>
      </c>
      <c r="E311" s="38">
        <v>19</v>
      </c>
      <c r="F311" s="48">
        <v>11.96</v>
      </c>
      <c r="G311" s="46">
        <v>30</v>
      </c>
      <c r="H311" s="46" t="s">
        <v>3372</v>
      </c>
      <c r="I311" s="48">
        <v>12.53</v>
      </c>
      <c r="J311" s="46">
        <v>30</v>
      </c>
      <c r="K311" s="46" t="s">
        <v>3372</v>
      </c>
      <c r="L311" s="84">
        <f t="shared" si="90"/>
        <v>12.245000000000001</v>
      </c>
      <c r="M311" s="38">
        <f t="shared" si="91"/>
        <v>60</v>
      </c>
      <c r="N311" s="38">
        <f t="shared" si="92"/>
        <v>0</v>
      </c>
      <c r="O311" s="38">
        <f t="shared" si="93"/>
        <v>0</v>
      </c>
      <c r="P311" s="48">
        <v>12.95</v>
      </c>
      <c r="Q311" s="46">
        <v>30</v>
      </c>
      <c r="R311" s="46" t="s">
        <v>3373</v>
      </c>
      <c r="S311" s="48">
        <v>13.22</v>
      </c>
      <c r="T311" s="46">
        <v>30</v>
      </c>
      <c r="U311" s="46" t="s">
        <v>3372</v>
      </c>
      <c r="V311" s="48">
        <f t="shared" si="101"/>
        <v>13.085000000000001</v>
      </c>
      <c r="W311" s="46">
        <f t="shared" si="102"/>
        <v>60</v>
      </c>
      <c r="X311" s="46">
        <f t="shared" si="103"/>
        <v>1</v>
      </c>
      <c r="Y311" s="46">
        <f t="shared" si="104"/>
        <v>0</v>
      </c>
      <c r="Z311" s="46">
        <f t="shared" si="94"/>
        <v>1</v>
      </c>
      <c r="AA311" s="46">
        <f t="shared" si="95"/>
        <v>0</v>
      </c>
      <c r="AB311" s="46">
        <f t="shared" si="96"/>
        <v>1</v>
      </c>
      <c r="AC311" s="48">
        <f>IF(AB311=0,0.93,IF(AB311=1,0.92,IF(AB311=2,0.91,IF(AB311=3,0.9,IF(AB311=4,0.89,IF(AB311=5,0.88,IF(AB311=6,0.87)))))))</f>
        <v>0.92</v>
      </c>
      <c r="AD311" s="48">
        <f t="shared" si="97"/>
        <v>12.665000000000001</v>
      </c>
      <c r="AE311" s="48">
        <f t="shared" si="98"/>
        <v>11.651800000000001</v>
      </c>
      <c r="AF311" s="46">
        <f t="shared" si="99"/>
        <v>120</v>
      </c>
      <c r="AG311" s="47"/>
      <c r="AH311" s="128" t="s">
        <v>3454</v>
      </c>
      <c r="AI311" s="128" t="s">
        <v>3457</v>
      </c>
      <c r="AJ311" s="128" t="s">
        <v>3452</v>
      </c>
      <c r="AK311" s="128" t="s">
        <v>3456</v>
      </c>
      <c r="AL311" s="128" t="s">
        <v>3451</v>
      </c>
      <c r="AM311" s="128" t="s">
        <v>3455</v>
      </c>
      <c r="AN311" s="128" t="s">
        <v>3460</v>
      </c>
      <c r="AO311" s="128" t="s">
        <v>3458</v>
      </c>
      <c r="AP311" s="128" t="s">
        <v>3459</v>
      </c>
      <c r="AQ311" s="128" t="s">
        <v>3453</v>
      </c>
    </row>
    <row r="312" spans="1:43" s="16" customFormat="1" ht="27.75">
      <c r="A312" s="43">
        <v>311</v>
      </c>
      <c r="B312" s="37" t="s">
        <v>1468</v>
      </c>
      <c r="C312" s="37" t="s">
        <v>1469</v>
      </c>
      <c r="D312" s="38" t="s">
        <v>1470</v>
      </c>
      <c r="E312" s="38">
        <v>14</v>
      </c>
      <c r="F312" s="48">
        <v>11.72</v>
      </c>
      <c r="G312" s="46">
        <v>30</v>
      </c>
      <c r="H312" s="46" t="s">
        <v>3372</v>
      </c>
      <c r="I312" s="48">
        <v>10.54</v>
      </c>
      <c r="J312" s="46">
        <v>30</v>
      </c>
      <c r="K312" s="46" t="s">
        <v>3372</v>
      </c>
      <c r="L312" s="84">
        <f t="shared" si="90"/>
        <v>11.129999999999999</v>
      </c>
      <c r="M312" s="38">
        <f t="shared" si="91"/>
        <v>60</v>
      </c>
      <c r="N312" s="38">
        <f t="shared" si="92"/>
        <v>0</v>
      </c>
      <c r="O312" s="38">
        <f t="shared" si="93"/>
        <v>0</v>
      </c>
      <c r="P312" s="48">
        <v>10.57</v>
      </c>
      <c r="Q312" s="46">
        <v>30</v>
      </c>
      <c r="R312" s="46" t="s">
        <v>3372</v>
      </c>
      <c r="S312" s="48">
        <v>13.75</v>
      </c>
      <c r="T312" s="46">
        <v>30</v>
      </c>
      <c r="U312" s="46" t="s">
        <v>3372</v>
      </c>
      <c r="V312" s="48">
        <f t="shared" si="101"/>
        <v>12.16</v>
      </c>
      <c r="W312" s="46">
        <f t="shared" si="102"/>
        <v>60</v>
      </c>
      <c r="X312" s="46">
        <f t="shared" si="103"/>
        <v>0</v>
      </c>
      <c r="Y312" s="46">
        <f t="shared" si="104"/>
        <v>0</v>
      </c>
      <c r="Z312" s="46">
        <f t="shared" si="94"/>
        <v>0</v>
      </c>
      <c r="AA312" s="46">
        <f t="shared" si="95"/>
        <v>0</v>
      </c>
      <c r="AB312" s="46">
        <f t="shared" si="96"/>
        <v>0</v>
      </c>
      <c r="AC312" s="48">
        <f t="shared" ref="AC312:AC317" si="105">IF(AB312=0,1,IF(AB312=1,0.99,IF(AB312=2,0.98,IF(AB312=3,0.97,IF(AB312=4,0.96,IF(AB312=5,0.95,IF(AB312=6,0.94)))))))</f>
        <v>1</v>
      </c>
      <c r="AD312" s="48">
        <f t="shared" si="97"/>
        <v>11.645</v>
      </c>
      <c r="AE312" s="48">
        <f t="shared" si="98"/>
        <v>11.645</v>
      </c>
      <c r="AF312" s="46">
        <f t="shared" si="99"/>
        <v>120</v>
      </c>
      <c r="AG312" s="47"/>
      <c r="AH312" s="128" t="s">
        <v>3456</v>
      </c>
      <c r="AI312" s="128" t="s">
        <v>3455</v>
      </c>
      <c r="AJ312" s="128" t="s">
        <v>3453</v>
      </c>
      <c r="AK312" s="128" t="s">
        <v>3452</v>
      </c>
      <c r="AL312" s="128" t="s">
        <v>3460</v>
      </c>
      <c r="AM312" s="128" t="s">
        <v>3454</v>
      </c>
      <c r="AN312" s="128" t="s">
        <v>3451</v>
      </c>
      <c r="AO312" s="128" t="s">
        <v>3457</v>
      </c>
      <c r="AP312" s="128" t="s">
        <v>3459</v>
      </c>
      <c r="AQ312" s="128" t="s">
        <v>3458</v>
      </c>
    </row>
    <row r="313" spans="1:43" s="16" customFormat="1" ht="27.75">
      <c r="A313" s="43">
        <v>312</v>
      </c>
      <c r="B313" s="37" t="s">
        <v>1060</v>
      </c>
      <c r="C313" s="37" t="s">
        <v>1061</v>
      </c>
      <c r="D313" s="38" t="s">
        <v>1062</v>
      </c>
      <c r="E313" s="38">
        <v>10</v>
      </c>
      <c r="F313" s="48">
        <v>12.1</v>
      </c>
      <c r="G313" s="46">
        <v>30</v>
      </c>
      <c r="H313" s="46" t="s">
        <v>3372</v>
      </c>
      <c r="I313" s="48">
        <v>10.5</v>
      </c>
      <c r="J313" s="46">
        <v>30</v>
      </c>
      <c r="K313" s="46" t="s">
        <v>3372</v>
      </c>
      <c r="L313" s="84">
        <f t="shared" si="90"/>
        <v>11.3</v>
      </c>
      <c r="M313" s="38">
        <f t="shared" si="91"/>
        <v>60</v>
      </c>
      <c r="N313" s="38">
        <f t="shared" si="92"/>
        <v>0</v>
      </c>
      <c r="O313" s="38">
        <f t="shared" si="93"/>
        <v>0</v>
      </c>
      <c r="P313" s="48">
        <v>10.47</v>
      </c>
      <c r="Q313" s="46">
        <v>30</v>
      </c>
      <c r="R313" s="46" t="s">
        <v>3372</v>
      </c>
      <c r="S313" s="48">
        <v>13.45</v>
      </c>
      <c r="T313" s="46">
        <v>30</v>
      </c>
      <c r="U313" s="46" t="s">
        <v>3372</v>
      </c>
      <c r="V313" s="48">
        <f t="shared" si="101"/>
        <v>11.96</v>
      </c>
      <c r="W313" s="46">
        <f t="shared" si="102"/>
        <v>60</v>
      </c>
      <c r="X313" s="46">
        <f t="shared" si="103"/>
        <v>0</v>
      </c>
      <c r="Y313" s="46">
        <f t="shared" si="104"/>
        <v>0</v>
      </c>
      <c r="Z313" s="46">
        <f t="shared" si="94"/>
        <v>0</v>
      </c>
      <c r="AA313" s="46">
        <f t="shared" si="95"/>
        <v>0</v>
      </c>
      <c r="AB313" s="46">
        <f t="shared" si="96"/>
        <v>0</v>
      </c>
      <c r="AC313" s="48">
        <f t="shared" si="105"/>
        <v>1</v>
      </c>
      <c r="AD313" s="48">
        <f t="shared" si="97"/>
        <v>11.63</v>
      </c>
      <c r="AE313" s="48">
        <f t="shared" si="98"/>
        <v>11.63</v>
      </c>
      <c r="AF313" s="46">
        <f t="shared" si="99"/>
        <v>120</v>
      </c>
      <c r="AG313" s="47"/>
      <c r="AH313" s="128" t="s">
        <v>3452</v>
      </c>
      <c r="AI313" s="128" t="s">
        <v>3456</v>
      </c>
      <c r="AJ313" s="128" t="s">
        <v>3453</v>
      </c>
      <c r="AK313" s="128" t="s">
        <v>3451</v>
      </c>
      <c r="AL313" s="128" t="s">
        <v>3454</v>
      </c>
      <c r="AM313" s="128" t="s">
        <v>3458</v>
      </c>
      <c r="AN313" s="128" t="s">
        <v>3457</v>
      </c>
      <c r="AO313" s="128" t="s">
        <v>3460</v>
      </c>
      <c r="AP313" s="128" t="s">
        <v>3455</v>
      </c>
      <c r="AQ313" s="128" t="s">
        <v>3459</v>
      </c>
    </row>
    <row r="314" spans="1:43" s="16" customFormat="1" ht="27.75">
      <c r="A314" s="43">
        <v>313</v>
      </c>
      <c r="B314" s="37" t="s">
        <v>1630</v>
      </c>
      <c r="C314" s="37" t="s">
        <v>1631</v>
      </c>
      <c r="D314" s="38" t="s">
        <v>1632</v>
      </c>
      <c r="E314" s="38">
        <v>16</v>
      </c>
      <c r="F314" s="48">
        <v>10.51</v>
      </c>
      <c r="G314" s="46">
        <v>30</v>
      </c>
      <c r="H314" s="46" t="s">
        <v>3372</v>
      </c>
      <c r="I314" s="48">
        <v>13.54</v>
      </c>
      <c r="J314" s="46">
        <v>30</v>
      </c>
      <c r="K314" s="46" t="s">
        <v>3372</v>
      </c>
      <c r="L314" s="84">
        <f t="shared" si="90"/>
        <v>12.024999999999999</v>
      </c>
      <c r="M314" s="38">
        <f t="shared" si="91"/>
        <v>60</v>
      </c>
      <c r="N314" s="38">
        <f t="shared" si="92"/>
        <v>0</v>
      </c>
      <c r="O314" s="38">
        <f t="shared" si="93"/>
        <v>0</v>
      </c>
      <c r="P314" s="48">
        <v>10.83</v>
      </c>
      <c r="Q314" s="46">
        <v>30</v>
      </c>
      <c r="R314" s="46" t="s">
        <v>3372</v>
      </c>
      <c r="S314" s="48">
        <v>11.61</v>
      </c>
      <c r="T314" s="46">
        <v>30</v>
      </c>
      <c r="U314" s="46" t="s">
        <v>3372</v>
      </c>
      <c r="V314" s="48">
        <f t="shared" si="101"/>
        <v>11.219999999999999</v>
      </c>
      <c r="W314" s="46">
        <f t="shared" si="102"/>
        <v>60</v>
      </c>
      <c r="X314" s="46">
        <f t="shared" si="103"/>
        <v>0</v>
      </c>
      <c r="Y314" s="46">
        <f t="shared" si="104"/>
        <v>0</v>
      </c>
      <c r="Z314" s="46">
        <f t="shared" si="94"/>
        <v>0</v>
      </c>
      <c r="AA314" s="46">
        <f t="shared" si="95"/>
        <v>0</v>
      </c>
      <c r="AB314" s="46">
        <f t="shared" si="96"/>
        <v>0</v>
      </c>
      <c r="AC314" s="48">
        <f t="shared" si="105"/>
        <v>1</v>
      </c>
      <c r="AD314" s="48">
        <f t="shared" si="97"/>
        <v>11.622499999999999</v>
      </c>
      <c r="AE314" s="48">
        <f t="shared" si="98"/>
        <v>11.622499999999999</v>
      </c>
      <c r="AF314" s="46">
        <f t="shared" si="99"/>
        <v>120</v>
      </c>
      <c r="AG314" s="47"/>
      <c r="AH314" s="128" t="s">
        <v>3451</v>
      </c>
      <c r="AI314" s="128" t="s">
        <v>3453</v>
      </c>
      <c r="AJ314" s="128" t="s">
        <v>3452</v>
      </c>
      <c r="AK314" s="128" t="s">
        <v>3456</v>
      </c>
      <c r="AL314" s="128" t="s">
        <v>3454</v>
      </c>
      <c r="AM314" s="128" t="s">
        <v>3457</v>
      </c>
      <c r="AN314" s="128" t="s">
        <v>3460</v>
      </c>
      <c r="AO314" s="128" t="s">
        <v>3455</v>
      </c>
      <c r="AP314" s="128" t="s">
        <v>3459</v>
      </c>
      <c r="AQ314" s="128" t="s">
        <v>3458</v>
      </c>
    </row>
    <row r="315" spans="1:43" s="16" customFormat="1" ht="27.75">
      <c r="A315" s="43">
        <v>314</v>
      </c>
      <c r="B315" s="37" t="s">
        <v>2538</v>
      </c>
      <c r="C315" s="37" t="s">
        <v>2539</v>
      </c>
      <c r="D315" s="38" t="s">
        <v>2540</v>
      </c>
      <c r="E315" s="38">
        <v>25</v>
      </c>
      <c r="F315" s="48">
        <v>8.82</v>
      </c>
      <c r="G315" s="46">
        <v>23</v>
      </c>
      <c r="H315" s="46" t="s">
        <v>3373</v>
      </c>
      <c r="I315" s="48">
        <v>13.57</v>
      </c>
      <c r="J315" s="46">
        <v>30</v>
      </c>
      <c r="K315" s="46" t="s">
        <v>3372</v>
      </c>
      <c r="L315" s="84">
        <f t="shared" si="90"/>
        <v>11.195</v>
      </c>
      <c r="M315" s="38">
        <f t="shared" si="91"/>
        <v>60</v>
      </c>
      <c r="N315" s="38">
        <f t="shared" si="92"/>
        <v>1</v>
      </c>
      <c r="O315" s="38">
        <f t="shared" si="93"/>
        <v>1</v>
      </c>
      <c r="P315" s="48">
        <v>13.05</v>
      </c>
      <c r="Q315" s="46">
        <v>30</v>
      </c>
      <c r="R315" s="46" t="s">
        <v>3372</v>
      </c>
      <c r="S315" s="48">
        <v>11.99</v>
      </c>
      <c r="T315" s="46">
        <v>30</v>
      </c>
      <c r="U315" s="46" t="s">
        <v>3372</v>
      </c>
      <c r="V315" s="48">
        <f t="shared" si="101"/>
        <v>12.52</v>
      </c>
      <c r="W315" s="46">
        <f t="shared" si="102"/>
        <v>60</v>
      </c>
      <c r="X315" s="46">
        <f t="shared" si="103"/>
        <v>0</v>
      </c>
      <c r="Y315" s="46">
        <f t="shared" si="104"/>
        <v>0</v>
      </c>
      <c r="Z315" s="46">
        <f t="shared" si="94"/>
        <v>1</v>
      </c>
      <c r="AA315" s="46">
        <f t="shared" si="95"/>
        <v>1</v>
      </c>
      <c r="AB315" s="46">
        <f t="shared" si="96"/>
        <v>2</v>
      </c>
      <c r="AC315" s="48">
        <f t="shared" si="105"/>
        <v>0.98</v>
      </c>
      <c r="AD315" s="48">
        <f t="shared" si="97"/>
        <v>11.8575</v>
      </c>
      <c r="AE315" s="48">
        <f t="shared" si="98"/>
        <v>11.62035</v>
      </c>
      <c r="AF315" s="46">
        <f t="shared" si="99"/>
        <v>120</v>
      </c>
      <c r="AG315" s="47"/>
      <c r="AH315" s="128" t="s">
        <v>3453</v>
      </c>
      <c r="AI315" s="128" t="s">
        <v>3457</v>
      </c>
      <c r="AJ315" s="128" t="s">
        <v>3456</v>
      </c>
      <c r="AK315" s="128" t="s">
        <v>3451</v>
      </c>
      <c r="AL315" s="128" t="s">
        <v>3455</v>
      </c>
      <c r="AM315" s="128" t="s">
        <v>3452</v>
      </c>
      <c r="AN315" s="128" t="s">
        <v>3454</v>
      </c>
      <c r="AO315" s="128" t="s">
        <v>3459</v>
      </c>
      <c r="AP315" s="128" t="s">
        <v>3460</v>
      </c>
      <c r="AQ315" s="128" t="s">
        <v>3458</v>
      </c>
    </row>
    <row r="316" spans="1:43" s="16" customFormat="1" ht="27.75">
      <c r="A316" s="43">
        <v>315</v>
      </c>
      <c r="B316" s="44" t="s">
        <v>1994</v>
      </c>
      <c r="C316" s="44" t="s">
        <v>790</v>
      </c>
      <c r="D316" s="45" t="s">
        <v>1995</v>
      </c>
      <c r="E316" s="38">
        <v>19</v>
      </c>
      <c r="F316" s="48">
        <v>11.28</v>
      </c>
      <c r="G316" s="46">
        <v>30</v>
      </c>
      <c r="H316" s="46" t="s">
        <v>3373</v>
      </c>
      <c r="I316" s="48">
        <v>12.28</v>
      </c>
      <c r="J316" s="46">
        <v>30</v>
      </c>
      <c r="K316" s="46" t="s">
        <v>3372</v>
      </c>
      <c r="L316" s="84">
        <f t="shared" si="90"/>
        <v>11.78</v>
      </c>
      <c r="M316" s="38">
        <f t="shared" si="91"/>
        <v>60</v>
      </c>
      <c r="N316" s="38">
        <f t="shared" si="92"/>
        <v>1</v>
      </c>
      <c r="O316" s="38">
        <f t="shared" si="93"/>
        <v>0</v>
      </c>
      <c r="P316" s="48">
        <v>11.17</v>
      </c>
      <c r="Q316" s="46">
        <v>30</v>
      </c>
      <c r="R316" s="46" t="s">
        <v>3372</v>
      </c>
      <c r="S316" s="48">
        <v>12.21</v>
      </c>
      <c r="T316" s="46">
        <v>30</v>
      </c>
      <c r="U316" s="46" t="s">
        <v>3372</v>
      </c>
      <c r="V316" s="48">
        <f t="shared" si="101"/>
        <v>11.690000000000001</v>
      </c>
      <c r="W316" s="46">
        <f t="shared" si="102"/>
        <v>60</v>
      </c>
      <c r="X316" s="46">
        <f t="shared" si="103"/>
        <v>0</v>
      </c>
      <c r="Y316" s="46">
        <f t="shared" si="104"/>
        <v>0</v>
      </c>
      <c r="Z316" s="46">
        <f t="shared" si="94"/>
        <v>1</v>
      </c>
      <c r="AA316" s="46">
        <f t="shared" si="95"/>
        <v>0</v>
      </c>
      <c r="AB316" s="46">
        <f t="shared" si="96"/>
        <v>1</v>
      </c>
      <c r="AC316" s="48">
        <f t="shared" si="105"/>
        <v>0.99</v>
      </c>
      <c r="AD316" s="48">
        <f t="shared" si="97"/>
        <v>11.734999999999999</v>
      </c>
      <c r="AE316" s="48">
        <f t="shared" si="98"/>
        <v>11.617649999999999</v>
      </c>
      <c r="AF316" s="46">
        <f t="shared" si="99"/>
        <v>120</v>
      </c>
      <c r="AG316" s="47"/>
      <c r="AH316" s="128" t="s">
        <v>3452</v>
      </c>
      <c r="AI316" s="128" t="s">
        <v>3454</v>
      </c>
      <c r="AJ316" s="128" t="s">
        <v>3451</v>
      </c>
      <c r="AK316" s="128" t="s">
        <v>3455</v>
      </c>
      <c r="AL316" s="128" t="s">
        <v>3453</v>
      </c>
      <c r="AM316" s="128" t="s">
        <v>3456</v>
      </c>
      <c r="AN316" s="128" t="s">
        <v>3457</v>
      </c>
      <c r="AO316" s="128" t="s">
        <v>3460</v>
      </c>
      <c r="AP316" s="128" t="s">
        <v>3458</v>
      </c>
      <c r="AQ316" s="128" t="s">
        <v>3459</v>
      </c>
    </row>
    <row r="317" spans="1:43" s="16" customFormat="1" ht="27.75">
      <c r="A317" s="43">
        <v>316</v>
      </c>
      <c r="B317" s="47" t="s">
        <v>61</v>
      </c>
      <c r="C317" s="47" t="s">
        <v>62</v>
      </c>
      <c r="D317" s="46" t="s">
        <v>63</v>
      </c>
      <c r="E317" s="38">
        <v>1</v>
      </c>
      <c r="F317" s="48">
        <v>10.5</v>
      </c>
      <c r="G317" s="46">
        <v>30</v>
      </c>
      <c r="H317" s="46" t="s">
        <v>3372</v>
      </c>
      <c r="I317" s="48">
        <v>11.7</v>
      </c>
      <c r="J317" s="46">
        <v>30</v>
      </c>
      <c r="K317" s="46" t="s">
        <v>3372</v>
      </c>
      <c r="L317" s="84">
        <f t="shared" si="90"/>
        <v>11.1</v>
      </c>
      <c r="M317" s="38">
        <f t="shared" si="91"/>
        <v>60</v>
      </c>
      <c r="N317" s="38">
        <f t="shared" si="92"/>
        <v>0</v>
      </c>
      <c r="O317" s="38">
        <f t="shared" si="93"/>
        <v>0</v>
      </c>
      <c r="P317" s="48">
        <v>10.63</v>
      </c>
      <c r="Q317" s="46">
        <v>30</v>
      </c>
      <c r="R317" s="46" t="s">
        <v>3373</v>
      </c>
      <c r="S317" s="48">
        <v>14.08</v>
      </c>
      <c r="T317" s="46">
        <v>30</v>
      </c>
      <c r="U317" s="46" t="s">
        <v>3372</v>
      </c>
      <c r="V317" s="48">
        <f t="shared" si="101"/>
        <v>12.355</v>
      </c>
      <c r="W317" s="46">
        <f t="shared" si="102"/>
        <v>60</v>
      </c>
      <c r="X317" s="46">
        <f t="shared" si="103"/>
        <v>1</v>
      </c>
      <c r="Y317" s="46">
        <f t="shared" si="104"/>
        <v>0</v>
      </c>
      <c r="Z317" s="46">
        <f t="shared" si="94"/>
        <v>1</v>
      </c>
      <c r="AA317" s="46">
        <f t="shared" si="95"/>
        <v>0</v>
      </c>
      <c r="AB317" s="46">
        <f t="shared" si="96"/>
        <v>1</v>
      </c>
      <c r="AC317" s="48">
        <f t="shared" si="105"/>
        <v>0.99</v>
      </c>
      <c r="AD317" s="48">
        <f t="shared" si="97"/>
        <v>11.727499999999999</v>
      </c>
      <c r="AE317" s="48">
        <f t="shared" si="98"/>
        <v>11.610225</v>
      </c>
      <c r="AF317" s="46">
        <f t="shared" si="99"/>
        <v>120</v>
      </c>
      <c r="AG317" s="47"/>
      <c r="AH317" s="128" t="s">
        <v>3456</v>
      </c>
      <c r="AI317" s="128" t="s">
        <v>3454</v>
      </c>
      <c r="AJ317" s="128" t="s">
        <v>3451</v>
      </c>
      <c r="AK317" s="128" t="s">
        <v>3452</v>
      </c>
      <c r="AL317" s="128" t="s">
        <v>3453</v>
      </c>
      <c r="AM317" s="128" t="s">
        <v>3455</v>
      </c>
      <c r="AN317" s="128" t="s">
        <v>3460</v>
      </c>
      <c r="AO317" s="128" t="s">
        <v>3457</v>
      </c>
      <c r="AP317" s="128" t="s">
        <v>3459</v>
      </c>
      <c r="AQ317" s="128" t="s">
        <v>3458</v>
      </c>
    </row>
    <row r="318" spans="1:43" s="16" customFormat="1" ht="27.75">
      <c r="A318" s="43">
        <v>317</v>
      </c>
      <c r="B318" s="37" t="s">
        <v>1560</v>
      </c>
      <c r="C318" s="37" t="s">
        <v>3470</v>
      </c>
      <c r="D318" s="38" t="s">
        <v>1561</v>
      </c>
      <c r="E318" s="38">
        <v>15</v>
      </c>
      <c r="F318" s="48">
        <v>13.33</v>
      </c>
      <c r="G318" s="46">
        <v>30</v>
      </c>
      <c r="H318" s="46" t="s">
        <v>3372</v>
      </c>
      <c r="I318" s="48">
        <v>11.77</v>
      </c>
      <c r="J318" s="46">
        <v>30</v>
      </c>
      <c r="K318" s="46" t="s">
        <v>3372</v>
      </c>
      <c r="L318" s="84">
        <f t="shared" si="90"/>
        <v>12.55</v>
      </c>
      <c r="M318" s="38">
        <f t="shared" si="91"/>
        <v>60</v>
      </c>
      <c r="N318" s="38">
        <f t="shared" si="92"/>
        <v>0</v>
      </c>
      <c r="O318" s="38">
        <f t="shared" si="93"/>
        <v>0</v>
      </c>
      <c r="P318" s="48">
        <v>12.25</v>
      </c>
      <c r="Q318" s="46">
        <v>30</v>
      </c>
      <c r="R318" s="46" t="s">
        <v>3372</v>
      </c>
      <c r="S318" s="48">
        <v>12.54</v>
      </c>
      <c r="T318" s="46">
        <v>30</v>
      </c>
      <c r="U318" s="46" t="s">
        <v>3372</v>
      </c>
      <c r="V318" s="48">
        <f t="shared" si="101"/>
        <v>12.395</v>
      </c>
      <c r="W318" s="46">
        <f t="shared" si="102"/>
        <v>60</v>
      </c>
      <c r="X318" s="46">
        <f t="shared" si="103"/>
        <v>0</v>
      </c>
      <c r="Y318" s="46">
        <f t="shared" si="104"/>
        <v>0</v>
      </c>
      <c r="Z318" s="46">
        <f t="shared" si="94"/>
        <v>0</v>
      </c>
      <c r="AA318" s="46">
        <f t="shared" si="95"/>
        <v>0</v>
      </c>
      <c r="AB318" s="46">
        <f t="shared" si="96"/>
        <v>0</v>
      </c>
      <c r="AC318" s="48">
        <f>IF(AB318=0,0.93,IF(AB318=1,0.92,IF(AB318=2,0.91,IF(AB318=3,0.9,IF(AB318=4,0.89,IF(AB318=5,0.88,IF(AB318=6,0.87)))))))</f>
        <v>0.93</v>
      </c>
      <c r="AD318" s="48">
        <f t="shared" si="97"/>
        <v>12.4725</v>
      </c>
      <c r="AE318" s="48">
        <f t="shared" si="98"/>
        <v>11.599425</v>
      </c>
      <c r="AF318" s="46">
        <f t="shared" si="99"/>
        <v>120</v>
      </c>
      <c r="AG318" s="47"/>
      <c r="AH318" s="128" t="s">
        <v>3453</v>
      </c>
      <c r="AI318" s="128" t="s">
        <v>3451</v>
      </c>
      <c r="AJ318" s="128" t="s">
        <v>3456</v>
      </c>
      <c r="AK318" s="128" t="s">
        <v>3457</v>
      </c>
      <c r="AL318" s="128" t="s">
        <v>3455</v>
      </c>
      <c r="AM318" s="128" t="s">
        <v>3452</v>
      </c>
      <c r="AN318" s="128" t="s">
        <v>3454</v>
      </c>
      <c r="AO318" s="128" t="s">
        <v>3459</v>
      </c>
      <c r="AP318" s="128" t="s">
        <v>3460</v>
      </c>
      <c r="AQ318" s="128" t="s">
        <v>3458</v>
      </c>
    </row>
    <row r="319" spans="1:43" s="16" customFormat="1" ht="27.75">
      <c r="A319" s="43">
        <v>318</v>
      </c>
      <c r="B319" s="37" t="s">
        <v>2531</v>
      </c>
      <c r="C319" s="37" t="s">
        <v>1745</v>
      </c>
      <c r="D319" s="38" t="s">
        <v>2532</v>
      </c>
      <c r="E319" s="38">
        <v>25</v>
      </c>
      <c r="F319" s="48">
        <v>11.31</v>
      </c>
      <c r="G319" s="46">
        <v>30</v>
      </c>
      <c r="H319" s="46" t="s">
        <v>3372</v>
      </c>
      <c r="I319" s="48">
        <v>10.02</v>
      </c>
      <c r="J319" s="46">
        <v>30</v>
      </c>
      <c r="K319" s="46" t="s">
        <v>3372</v>
      </c>
      <c r="L319" s="84">
        <f t="shared" si="90"/>
        <v>10.664999999999999</v>
      </c>
      <c r="M319" s="38">
        <f t="shared" si="91"/>
        <v>60</v>
      </c>
      <c r="N319" s="38">
        <f t="shared" si="92"/>
        <v>0</v>
      </c>
      <c r="O319" s="38">
        <f t="shared" si="93"/>
        <v>0</v>
      </c>
      <c r="P319" s="48">
        <v>11.54</v>
      </c>
      <c r="Q319" s="46">
        <v>30</v>
      </c>
      <c r="R319" s="46" t="s">
        <v>3372</v>
      </c>
      <c r="S319" s="48">
        <v>13.52</v>
      </c>
      <c r="T319" s="46">
        <v>30</v>
      </c>
      <c r="U319" s="46" t="s">
        <v>3372</v>
      </c>
      <c r="V319" s="48">
        <f t="shared" si="101"/>
        <v>12.53</v>
      </c>
      <c r="W319" s="46">
        <f t="shared" si="102"/>
        <v>60</v>
      </c>
      <c r="X319" s="46">
        <f t="shared" si="103"/>
        <v>0</v>
      </c>
      <c r="Y319" s="46">
        <f t="shared" si="104"/>
        <v>0</v>
      </c>
      <c r="Z319" s="46">
        <f t="shared" si="94"/>
        <v>0</v>
      </c>
      <c r="AA319" s="46">
        <f t="shared" si="95"/>
        <v>0</v>
      </c>
      <c r="AB319" s="46">
        <f t="shared" si="96"/>
        <v>0</v>
      </c>
      <c r="AC319" s="48">
        <f>IF(AB319=0,1,IF(AB319=1,0.99,IF(AB319=2,0.98,IF(AB319=3,0.97,IF(AB319=4,0.96,IF(AB319=5,0.95,IF(AB319=6,0.94)))))))</f>
        <v>1</v>
      </c>
      <c r="AD319" s="48">
        <f t="shared" si="97"/>
        <v>11.5975</v>
      </c>
      <c r="AE319" s="48">
        <f t="shared" si="98"/>
        <v>11.5975</v>
      </c>
      <c r="AF319" s="46">
        <f t="shared" si="99"/>
        <v>120</v>
      </c>
      <c r="AG319" s="47"/>
      <c r="AH319" s="128" t="s">
        <v>3452</v>
      </c>
      <c r="AI319" s="128" t="s">
        <v>3451</v>
      </c>
      <c r="AJ319" s="128" t="s">
        <v>3453</v>
      </c>
      <c r="AK319" s="128" t="s">
        <v>3457</v>
      </c>
      <c r="AL319" s="128" t="s">
        <v>3455</v>
      </c>
      <c r="AM319" s="128" t="s">
        <v>3456</v>
      </c>
      <c r="AN319" s="128" t="s">
        <v>3454</v>
      </c>
      <c r="AO319" s="128" t="s">
        <v>3460</v>
      </c>
      <c r="AP319" s="128" t="s">
        <v>3458</v>
      </c>
      <c r="AQ319" s="128" t="s">
        <v>3459</v>
      </c>
    </row>
    <row r="320" spans="1:43" s="16" customFormat="1" ht="27.75">
      <c r="A320" s="43">
        <v>319</v>
      </c>
      <c r="B320" s="37" t="s">
        <v>1369</v>
      </c>
      <c r="C320" s="37" t="s">
        <v>1370</v>
      </c>
      <c r="D320" s="38" t="s">
        <v>1371</v>
      </c>
      <c r="E320" s="38">
        <v>13</v>
      </c>
      <c r="F320" s="48">
        <v>10.96</v>
      </c>
      <c r="G320" s="46">
        <v>30</v>
      </c>
      <c r="H320" s="46" t="s">
        <v>3373</v>
      </c>
      <c r="I320" s="48">
        <v>10.71</v>
      </c>
      <c r="J320" s="46">
        <v>30</v>
      </c>
      <c r="K320" s="46" t="s">
        <v>3373</v>
      </c>
      <c r="L320" s="84">
        <f t="shared" si="90"/>
        <v>10.835000000000001</v>
      </c>
      <c r="M320" s="38">
        <f t="shared" si="91"/>
        <v>60</v>
      </c>
      <c r="N320" s="38">
        <f t="shared" si="92"/>
        <v>2</v>
      </c>
      <c r="O320" s="38">
        <f t="shared" si="93"/>
        <v>0</v>
      </c>
      <c r="P320" s="48">
        <v>10.24</v>
      </c>
      <c r="Q320" s="46">
        <v>30</v>
      </c>
      <c r="R320" s="46" t="s">
        <v>3372</v>
      </c>
      <c r="S320" s="48">
        <v>15.39</v>
      </c>
      <c r="T320" s="46">
        <v>30</v>
      </c>
      <c r="U320" s="46" t="s">
        <v>3372</v>
      </c>
      <c r="V320" s="48">
        <f t="shared" si="101"/>
        <v>12.815000000000001</v>
      </c>
      <c r="W320" s="46">
        <f t="shared" si="102"/>
        <v>60</v>
      </c>
      <c r="X320" s="46">
        <f t="shared" si="103"/>
        <v>0</v>
      </c>
      <c r="Y320" s="46">
        <f t="shared" si="104"/>
        <v>0</v>
      </c>
      <c r="Z320" s="46">
        <f t="shared" si="94"/>
        <v>2</v>
      </c>
      <c r="AA320" s="46">
        <f t="shared" si="95"/>
        <v>0</v>
      </c>
      <c r="AB320" s="46">
        <f t="shared" si="96"/>
        <v>2</v>
      </c>
      <c r="AC320" s="48">
        <f>IF(AB320=0,1,IF(AB320=1,0.99,IF(AB320=2,0.98,IF(AB320=3,0.97,IF(AB320=4,0.96,IF(AB320=5,0.95,IF(AB320=6,0.94)))))))</f>
        <v>0.98</v>
      </c>
      <c r="AD320" s="48">
        <f t="shared" si="97"/>
        <v>11.825000000000001</v>
      </c>
      <c r="AE320" s="48">
        <f t="shared" si="98"/>
        <v>11.588500000000002</v>
      </c>
      <c r="AF320" s="46">
        <f t="shared" si="99"/>
        <v>120</v>
      </c>
      <c r="AG320" s="47"/>
      <c r="AH320" s="128" t="s">
        <v>3456</v>
      </c>
      <c r="AI320" s="128" t="s">
        <v>3452</v>
      </c>
      <c r="AJ320" s="128" t="s">
        <v>3455</v>
      </c>
      <c r="AK320" s="128" t="s">
        <v>3457</v>
      </c>
      <c r="AL320" s="128" t="s">
        <v>3454</v>
      </c>
      <c r="AM320" s="128" t="s">
        <v>3451</v>
      </c>
      <c r="AN320" s="128" t="s">
        <v>3453</v>
      </c>
      <c r="AO320" s="128" t="s">
        <v>3460</v>
      </c>
      <c r="AP320" s="128" t="s">
        <v>3459</v>
      </c>
      <c r="AQ320" s="128" t="s">
        <v>3458</v>
      </c>
    </row>
    <row r="321" spans="1:43" s="16" customFormat="1" ht="27.75">
      <c r="A321" s="43">
        <v>320</v>
      </c>
      <c r="B321" s="44" t="s">
        <v>714</v>
      </c>
      <c r="C321" s="44" t="s">
        <v>3483</v>
      </c>
      <c r="D321" s="45" t="s">
        <v>1803</v>
      </c>
      <c r="E321" s="38">
        <v>18</v>
      </c>
      <c r="F321" s="48">
        <v>13.52</v>
      </c>
      <c r="G321" s="46">
        <v>30</v>
      </c>
      <c r="H321" s="46" t="s">
        <v>3372</v>
      </c>
      <c r="I321" s="48">
        <v>9.5299999999999994</v>
      </c>
      <c r="J321" s="46">
        <v>12</v>
      </c>
      <c r="K321" s="46" t="s">
        <v>3372</v>
      </c>
      <c r="L321" s="84">
        <f t="shared" si="90"/>
        <v>11.524999999999999</v>
      </c>
      <c r="M321" s="38">
        <f t="shared" si="91"/>
        <v>60</v>
      </c>
      <c r="N321" s="38">
        <f t="shared" si="92"/>
        <v>0</v>
      </c>
      <c r="O321" s="38">
        <f t="shared" si="93"/>
        <v>1</v>
      </c>
      <c r="P321" s="48">
        <v>10.050000000000001</v>
      </c>
      <c r="Q321" s="46">
        <v>30</v>
      </c>
      <c r="R321" s="46" t="s">
        <v>3373</v>
      </c>
      <c r="S321" s="48">
        <v>14.11</v>
      </c>
      <c r="T321" s="46">
        <v>30</v>
      </c>
      <c r="U321" s="46" t="s">
        <v>3372</v>
      </c>
      <c r="V321" s="48">
        <f t="shared" si="101"/>
        <v>12.08</v>
      </c>
      <c r="W321" s="46">
        <f t="shared" si="102"/>
        <v>60</v>
      </c>
      <c r="X321" s="46">
        <f t="shared" si="103"/>
        <v>1</v>
      </c>
      <c r="Y321" s="46">
        <f t="shared" si="104"/>
        <v>0</v>
      </c>
      <c r="Z321" s="46">
        <f t="shared" si="94"/>
        <v>1</v>
      </c>
      <c r="AA321" s="46">
        <f t="shared" si="95"/>
        <v>1</v>
      </c>
      <c r="AB321" s="46">
        <f t="shared" si="96"/>
        <v>2</v>
      </c>
      <c r="AC321" s="48">
        <f>IF(AB321=0,1,IF(AB321=1,0.99,IF(AB321=2,0.98,IF(AB321=3,0.97,IF(AB321=4,0.96,IF(AB321=5,0.95,IF(AB321=6,0.94)))))))</f>
        <v>0.98</v>
      </c>
      <c r="AD321" s="48">
        <f t="shared" si="97"/>
        <v>11.802499999999998</v>
      </c>
      <c r="AE321" s="48">
        <f t="shared" si="98"/>
        <v>11.566449999999998</v>
      </c>
      <c r="AF321" s="46">
        <f t="shared" si="99"/>
        <v>120</v>
      </c>
      <c r="AG321" s="47"/>
      <c r="AH321" s="128" t="s">
        <v>3453</v>
      </c>
      <c r="AI321" s="128" t="s">
        <v>3455</v>
      </c>
      <c r="AJ321" s="128" t="s">
        <v>3451</v>
      </c>
      <c r="AK321" s="128" t="s">
        <v>3456</v>
      </c>
      <c r="AL321" s="128" t="s">
        <v>3452</v>
      </c>
      <c r="AM321" s="128" t="s">
        <v>3457</v>
      </c>
      <c r="AN321" s="128" t="s">
        <v>3454</v>
      </c>
      <c r="AO321" s="128" t="s">
        <v>3459</v>
      </c>
      <c r="AP321" s="128" t="s">
        <v>3460</v>
      </c>
      <c r="AQ321" s="128" t="s">
        <v>3458</v>
      </c>
    </row>
    <row r="322" spans="1:43" s="16" customFormat="1" ht="27.75">
      <c r="A322" s="43">
        <v>321</v>
      </c>
      <c r="B322" s="44" t="s">
        <v>1576</v>
      </c>
      <c r="C322" s="44" t="s">
        <v>351</v>
      </c>
      <c r="D322" s="45" t="s">
        <v>1577</v>
      </c>
      <c r="E322" s="38">
        <v>15</v>
      </c>
      <c r="F322" s="48">
        <v>13.19</v>
      </c>
      <c r="G322" s="46">
        <v>30</v>
      </c>
      <c r="H322" s="46" t="s">
        <v>3372</v>
      </c>
      <c r="I322" s="48">
        <v>11.66</v>
      </c>
      <c r="J322" s="46">
        <v>30</v>
      </c>
      <c r="K322" s="46" t="s">
        <v>3372</v>
      </c>
      <c r="L322" s="84">
        <f t="shared" ref="L322:L364" si="106">(F322+I322)/2</f>
        <v>12.425000000000001</v>
      </c>
      <c r="M322" s="38">
        <f t="shared" ref="M322:M385" si="107">IF(L322&gt;=10,60,G322+J322)</f>
        <v>60</v>
      </c>
      <c r="N322" s="38">
        <f t="shared" ref="N322:N385" si="108">IF(H322="ACC",0,1)+IF(K322="ACC",0,1)</f>
        <v>0</v>
      </c>
      <c r="O322" s="38">
        <f t="shared" ref="O322:O385" si="109">IF(F322&lt;10,1,(IF(I322&lt;10,1,0)))</f>
        <v>0</v>
      </c>
      <c r="P322" s="48">
        <v>11.19</v>
      </c>
      <c r="Q322" s="46">
        <v>30</v>
      </c>
      <c r="R322" s="46" t="s">
        <v>3372</v>
      </c>
      <c r="S322" s="48">
        <v>13.7</v>
      </c>
      <c r="T322" s="46">
        <v>30</v>
      </c>
      <c r="U322" s="46" t="s">
        <v>3372</v>
      </c>
      <c r="V322" s="48">
        <f t="shared" si="101"/>
        <v>12.445</v>
      </c>
      <c r="W322" s="46">
        <f t="shared" si="102"/>
        <v>60</v>
      </c>
      <c r="X322" s="46">
        <f t="shared" si="103"/>
        <v>0</v>
      </c>
      <c r="Y322" s="46">
        <f t="shared" si="104"/>
        <v>0</v>
      </c>
      <c r="Z322" s="46">
        <f t="shared" ref="Z322:Z385" si="110">N322+X322</f>
        <v>0</v>
      </c>
      <c r="AA322" s="46">
        <f t="shared" ref="AA322:AA385" si="111">O322+Y322</f>
        <v>0</v>
      </c>
      <c r="AB322" s="46">
        <f t="shared" ref="AB322:AB385" si="112">Z322+AA322</f>
        <v>0</v>
      </c>
      <c r="AC322" s="48">
        <f>IF(AB322=0,0.93,IF(AB322=1,0.92,IF(AB322=2,0.91,IF(AB322=3,0.9,IF(AB322=4,0.89,IF(AB322=5,0.88,IF(AB322=6,0.87)))))))</f>
        <v>0.93</v>
      </c>
      <c r="AD322" s="48">
        <f t="shared" ref="AD322:AD385" si="113">AVERAGE(L322,V322)</f>
        <v>12.435</v>
      </c>
      <c r="AE322" s="48">
        <f t="shared" ref="AE322:AE385" si="114">AC322*AD322</f>
        <v>11.564550000000001</v>
      </c>
      <c r="AF322" s="46">
        <f t="shared" ref="AF322:AF385" si="115">M322+W322</f>
        <v>120</v>
      </c>
      <c r="AG322" s="47"/>
      <c r="AH322" s="128" t="s">
        <v>3454</v>
      </c>
      <c r="AI322" s="128" t="s">
        <v>3451</v>
      </c>
      <c r="AJ322" s="128" t="s">
        <v>3456</v>
      </c>
      <c r="AK322" s="128" t="s">
        <v>3452</v>
      </c>
      <c r="AL322" s="128" t="s">
        <v>3455</v>
      </c>
      <c r="AM322" s="128" t="s">
        <v>3453</v>
      </c>
      <c r="AN322" s="128" t="s">
        <v>3459</v>
      </c>
      <c r="AO322" s="128" t="s">
        <v>3458</v>
      </c>
      <c r="AP322" s="128" t="s">
        <v>3457</v>
      </c>
      <c r="AQ322" s="128" t="s">
        <v>3460</v>
      </c>
    </row>
    <row r="323" spans="1:43" s="16" customFormat="1" ht="27.75">
      <c r="A323" s="43">
        <v>322</v>
      </c>
      <c r="B323" s="37" t="s">
        <v>2674</v>
      </c>
      <c r="C323" s="37" t="s">
        <v>383</v>
      </c>
      <c r="D323" s="38" t="s">
        <v>2675</v>
      </c>
      <c r="E323" s="38">
        <v>27</v>
      </c>
      <c r="F323" s="48">
        <v>10.88</v>
      </c>
      <c r="G323" s="46">
        <v>30</v>
      </c>
      <c r="H323" s="46" t="s">
        <v>3373</v>
      </c>
      <c r="I323" s="48">
        <v>12.74</v>
      </c>
      <c r="J323" s="46">
        <v>30</v>
      </c>
      <c r="K323" s="46" t="s">
        <v>3373</v>
      </c>
      <c r="L323" s="84">
        <f t="shared" si="106"/>
        <v>11.81</v>
      </c>
      <c r="M323" s="38">
        <f t="shared" si="107"/>
        <v>60</v>
      </c>
      <c r="N323" s="38">
        <f t="shared" si="108"/>
        <v>2</v>
      </c>
      <c r="O323" s="38">
        <f t="shared" si="109"/>
        <v>0</v>
      </c>
      <c r="P323" s="48">
        <v>12.8</v>
      </c>
      <c r="Q323" s="46">
        <v>30</v>
      </c>
      <c r="R323" s="46" t="s">
        <v>3372</v>
      </c>
      <c r="S323" s="48">
        <v>14.36</v>
      </c>
      <c r="T323" s="46">
        <v>30</v>
      </c>
      <c r="U323" s="46" t="s">
        <v>3372</v>
      </c>
      <c r="V323" s="48">
        <f t="shared" si="101"/>
        <v>13.58</v>
      </c>
      <c r="W323" s="46">
        <f t="shared" si="102"/>
        <v>60</v>
      </c>
      <c r="X323" s="46">
        <f t="shared" si="103"/>
        <v>0</v>
      </c>
      <c r="Y323" s="46">
        <f t="shared" si="104"/>
        <v>0</v>
      </c>
      <c r="Z323" s="46">
        <f t="shared" si="110"/>
        <v>2</v>
      </c>
      <c r="AA323" s="46">
        <f t="shared" si="111"/>
        <v>0</v>
      </c>
      <c r="AB323" s="46">
        <f t="shared" si="112"/>
        <v>2</v>
      </c>
      <c r="AC323" s="48">
        <f>IF(AB323=0,0.93,IF(AB323=1,0.92,IF(AB323=2,0.91,IF(AB323=3,0.9,IF(AB323=4,0.89,IF(AB323=5,0.88,IF(AB323=6,0.87)))))))</f>
        <v>0.91</v>
      </c>
      <c r="AD323" s="48">
        <f t="shared" si="113"/>
        <v>12.695</v>
      </c>
      <c r="AE323" s="48">
        <f t="shared" si="114"/>
        <v>11.55245</v>
      </c>
      <c r="AF323" s="46">
        <f t="shared" si="115"/>
        <v>120</v>
      </c>
      <c r="AG323" s="47"/>
      <c r="AH323" s="128" t="s">
        <v>3453</v>
      </c>
      <c r="AI323" s="128" t="s">
        <v>3451</v>
      </c>
      <c r="AJ323" s="128" t="s">
        <v>3454</v>
      </c>
      <c r="AK323" s="128" t="s">
        <v>3452</v>
      </c>
      <c r="AL323" s="128" t="s">
        <v>3455</v>
      </c>
      <c r="AM323" s="128" t="s">
        <v>3457</v>
      </c>
      <c r="AN323" s="128" t="s">
        <v>3456</v>
      </c>
      <c r="AO323" s="128" t="s">
        <v>3460</v>
      </c>
      <c r="AP323" s="128" t="s">
        <v>3459</v>
      </c>
      <c r="AQ323" s="128" t="s">
        <v>3458</v>
      </c>
    </row>
    <row r="324" spans="1:43" s="16" customFormat="1" ht="27.75">
      <c r="A324" s="43">
        <v>323</v>
      </c>
      <c r="B324" s="37" t="s">
        <v>223</v>
      </c>
      <c r="C324" s="37" t="s">
        <v>224</v>
      </c>
      <c r="D324" s="38" t="s">
        <v>225</v>
      </c>
      <c r="E324" s="38">
        <v>2</v>
      </c>
      <c r="F324" s="48">
        <v>12.45</v>
      </c>
      <c r="G324" s="46">
        <v>30</v>
      </c>
      <c r="H324" s="46" t="s">
        <v>3372</v>
      </c>
      <c r="I324" s="48">
        <v>10.19</v>
      </c>
      <c r="J324" s="46">
        <v>30</v>
      </c>
      <c r="K324" s="46" t="s">
        <v>3372</v>
      </c>
      <c r="L324" s="84">
        <f t="shared" si="106"/>
        <v>11.32</v>
      </c>
      <c r="M324" s="38">
        <f t="shared" si="107"/>
        <v>60</v>
      </c>
      <c r="N324" s="38">
        <f t="shared" si="108"/>
        <v>0</v>
      </c>
      <c r="O324" s="38">
        <f t="shared" si="109"/>
        <v>0</v>
      </c>
      <c r="P324" s="48">
        <v>11.34</v>
      </c>
      <c r="Q324" s="46">
        <v>30</v>
      </c>
      <c r="R324" s="46" t="s">
        <v>3373</v>
      </c>
      <c r="S324" s="48">
        <v>12.69</v>
      </c>
      <c r="T324" s="46">
        <v>30</v>
      </c>
      <c r="U324" s="46" t="s">
        <v>3372</v>
      </c>
      <c r="V324" s="48">
        <f t="shared" si="101"/>
        <v>12.015000000000001</v>
      </c>
      <c r="W324" s="46">
        <f t="shared" si="102"/>
        <v>60</v>
      </c>
      <c r="X324" s="46">
        <f t="shared" si="103"/>
        <v>1</v>
      </c>
      <c r="Y324" s="46">
        <f t="shared" si="104"/>
        <v>0</v>
      </c>
      <c r="Z324" s="46">
        <f t="shared" si="110"/>
        <v>1</v>
      </c>
      <c r="AA324" s="46">
        <f t="shared" si="111"/>
        <v>0</v>
      </c>
      <c r="AB324" s="46">
        <f t="shared" si="112"/>
        <v>1</v>
      </c>
      <c r="AC324" s="48">
        <f t="shared" ref="AC324:AC342" si="116">IF(AB324=0,1,IF(AB324=1,0.99,IF(AB324=2,0.98,IF(AB324=3,0.97,IF(AB324=4,0.96,IF(AB324=5,0.95,IF(AB324=6,0.94)))))))</f>
        <v>0.99</v>
      </c>
      <c r="AD324" s="48">
        <f t="shared" si="113"/>
        <v>11.6675</v>
      </c>
      <c r="AE324" s="48">
        <f t="shared" si="114"/>
        <v>11.550825</v>
      </c>
      <c r="AF324" s="46">
        <f t="shared" si="115"/>
        <v>120</v>
      </c>
      <c r="AG324" s="47"/>
      <c r="AH324" s="128" t="s">
        <v>3453</v>
      </c>
      <c r="AI324" s="128" t="s">
        <v>3451</v>
      </c>
      <c r="AJ324" s="128" t="s">
        <v>3457</v>
      </c>
      <c r="AK324" s="128" t="s">
        <v>3456</v>
      </c>
      <c r="AL324" s="128" t="s">
        <v>3452</v>
      </c>
      <c r="AM324" s="128" t="s">
        <v>3454</v>
      </c>
      <c r="AN324" s="128" t="s">
        <v>3455</v>
      </c>
      <c r="AO324" s="128" t="s">
        <v>3460</v>
      </c>
      <c r="AP324" s="128" t="s">
        <v>3459</v>
      </c>
      <c r="AQ324" s="128" t="s">
        <v>3458</v>
      </c>
    </row>
    <row r="325" spans="1:43" s="16" customFormat="1" ht="27.75">
      <c r="A325" s="43">
        <v>324</v>
      </c>
      <c r="B325" s="44" t="s">
        <v>2006</v>
      </c>
      <c r="C325" s="44" t="s">
        <v>3399</v>
      </c>
      <c r="D325" s="45" t="s">
        <v>2007</v>
      </c>
      <c r="E325" s="38">
        <v>20</v>
      </c>
      <c r="F325" s="48">
        <v>10.11</v>
      </c>
      <c r="G325" s="46">
        <v>30</v>
      </c>
      <c r="H325" s="46" t="s">
        <v>3372</v>
      </c>
      <c r="I325" s="48">
        <v>10.56</v>
      </c>
      <c r="J325" s="46">
        <v>30</v>
      </c>
      <c r="K325" s="46" t="s">
        <v>3373</v>
      </c>
      <c r="L325" s="84">
        <f t="shared" si="106"/>
        <v>10.335000000000001</v>
      </c>
      <c r="M325" s="38">
        <f t="shared" si="107"/>
        <v>60</v>
      </c>
      <c r="N325" s="38">
        <f t="shared" si="108"/>
        <v>1</v>
      </c>
      <c r="O325" s="38">
        <f t="shared" si="109"/>
        <v>0</v>
      </c>
      <c r="P325" s="48">
        <v>11.48</v>
      </c>
      <c r="Q325" s="46">
        <v>30</v>
      </c>
      <c r="R325" s="46" t="s">
        <v>3372</v>
      </c>
      <c r="S325" s="48">
        <v>14.52</v>
      </c>
      <c r="T325" s="46">
        <v>30</v>
      </c>
      <c r="U325" s="46" t="s">
        <v>3372</v>
      </c>
      <c r="V325" s="48">
        <f t="shared" si="101"/>
        <v>13</v>
      </c>
      <c r="W325" s="46">
        <f t="shared" si="102"/>
        <v>60</v>
      </c>
      <c r="X325" s="46">
        <f t="shared" si="103"/>
        <v>0</v>
      </c>
      <c r="Y325" s="46">
        <f t="shared" si="104"/>
        <v>0</v>
      </c>
      <c r="Z325" s="46">
        <f t="shared" si="110"/>
        <v>1</v>
      </c>
      <c r="AA325" s="46">
        <f t="shared" si="111"/>
        <v>0</v>
      </c>
      <c r="AB325" s="46">
        <f t="shared" si="112"/>
        <v>1</v>
      </c>
      <c r="AC325" s="48">
        <f t="shared" si="116"/>
        <v>0.99</v>
      </c>
      <c r="AD325" s="48">
        <f t="shared" si="113"/>
        <v>11.6675</v>
      </c>
      <c r="AE325" s="48">
        <f t="shared" si="114"/>
        <v>11.550825</v>
      </c>
      <c r="AF325" s="46">
        <f t="shared" si="115"/>
        <v>120</v>
      </c>
      <c r="AG325" s="47"/>
      <c r="AH325" s="128" t="s">
        <v>3453</v>
      </c>
      <c r="AI325" s="128" t="s">
        <v>3452</v>
      </c>
      <c r="AJ325" s="128" t="s">
        <v>3451</v>
      </c>
      <c r="AK325" s="128" t="s">
        <v>3456</v>
      </c>
      <c r="AL325" s="128" t="s">
        <v>3454</v>
      </c>
      <c r="AM325" s="128" t="s">
        <v>3460</v>
      </c>
      <c r="AN325" s="128" t="s">
        <v>3455</v>
      </c>
      <c r="AO325" s="128" t="s">
        <v>3457</v>
      </c>
      <c r="AP325" s="128" t="s">
        <v>3459</v>
      </c>
      <c r="AQ325" s="128" t="s">
        <v>3458</v>
      </c>
    </row>
    <row r="326" spans="1:43" s="16" customFormat="1" ht="27.75">
      <c r="A326" s="43">
        <v>325</v>
      </c>
      <c r="B326" s="37" t="s">
        <v>594</v>
      </c>
      <c r="C326" s="37" t="s">
        <v>142</v>
      </c>
      <c r="D326" s="38" t="s">
        <v>2613</v>
      </c>
      <c r="E326" s="38">
        <v>26</v>
      </c>
      <c r="F326" s="48">
        <v>11.67</v>
      </c>
      <c r="G326" s="46">
        <v>30</v>
      </c>
      <c r="H326" s="46" t="s">
        <v>3372</v>
      </c>
      <c r="I326" s="48">
        <v>11</v>
      </c>
      <c r="J326" s="46">
        <v>30</v>
      </c>
      <c r="K326" s="46" t="s">
        <v>3372</v>
      </c>
      <c r="L326" s="84">
        <f t="shared" si="106"/>
        <v>11.335000000000001</v>
      </c>
      <c r="M326" s="38">
        <f t="shared" si="107"/>
        <v>60</v>
      </c>
      <c r="N326" s="38">
        <f t="shared" si="108"/>
        <v>0</v>
      </c>
      <c r="O326" s="38">
        <f t="shared" si="109"/>
        <v>0</v>
      </c>
      <c r="P326" s="48">
        <v>10.42</v>
      </c>
      <c r="Q326" s="46">
        <v>30</v>
      </c>
      <c r="R326" s="46" t="s">
        <v>3372</v>
      </c>
      <c r="S326" s="48">
        <v>13.09</v>
      </c>
      <c r="T326" s="46">
        <v>30</v>
      </c>
      <c r="U326" s="46" t="s">
        <v>3372</v>
      </c>
      <c r="V326" s="48">
        <f t="shared" si="101"/>
        <v>11.754999999999999</v>
      </c>
      <c r="W326" s="46">
        <f t="shared" si="102"/>
        <v>60</v>
      </c>
      <c r="X326" s="46">
        <f t="shared" si="103"/>
        <v>0</v>
      </c>
      <c r="Y326" s="46">
        <f t="shared" si="104"/>
        <v>0</v>
      </c>
      <c r="Z326" s="46">
        <f t="shared" si="110"/>
        <v>0</v>
      </c>
      <c r="AA326" s="46">
        <f t="shared" si="111"/>
        <v>0</v>
      </c>
      <c r="AB326" s="46">
        <f t="shared" si="112"/>
        <v>0</v>
      </c>
      <c r="AC326" s="48">
        <f t="shared" si="116"/>
        <v>1</v>
      </c>
      <c r="AD326" s="48">
        <f t="shared" si="113"/>
        <v>11.545</v>
      </c>
      <c r="AE326" s="48">
        <f t="shared" si="114"/>
        <v>11.545</v>
      </c>
      <c r="AF326" s="46">
        <f t="shared" si="115"/>
        <v>120</v>
      </c>
      <c r="AG326" s="47"/>
      <c r="AH326" s="128" t="s">
        <v>3460</v>
      </c>
      <c r="AI326" s="128" t="s">
        <v>3455</v>
      </c>
      <c r="AJ326" s="128" t="s">
        <v>3456</v>
      </c>
      <c r="AK326" s="128" t="s">
        <v>3453</v>
      </c>
      <c r="AL326" s="128" t="s">
        <v>3451</v>
      </c>
      <c r="AM326" s="128" t="s">
        <v>3457</v>
      </c>
      <c r="AN326" s="128" t="s">
        <v>3454</v>
      </c>
      <c r="AO326" s="128" t="s">
        <v>3452</v>
      </c>
      <c r="AP326" s="128" t="s">
        <v>3459</v>
      </c>
      <c r="AQ326" s="128" t="s">
        <v>3458</v>
      </c>
    </row>
    <row r="327" spans="1:43" s="16" customFormat="1" ht="27.75">
      <c r="A327" s="43">
        <v>326</v>
      </c>
      <c r="B327" s="37" t="s">
        <v>808</v>
      </c>
      <c r="C327" s="37" t="s">
        <v>809</v>
      </c>
      <c r="D327" s="38" t="s">
        <v>810</v>
      </c>
      <c r="E327" s="38">
        <v>7</v>
      </c>
      <c r="F327" s="48">
        <v>10.72</v>
      </c>
      <c r="G327" s="46">
        <v>30</v>
      </c>
      <c r="H327" s="46" t="s">
        <v>3373</v>
      </c>
      <c r="I327" s="48">
        <v>10.56</v>
      </c>
      <c r="J327" s="46">
        <v>30</v>
      </c>
      <c r="K327" s="46" t="s">
        <v>3372</v>
      </c>
      <c r="L327" s="84">
        <f t="shared" si="106"/>
        <v>10.64</v>
      </c>
      <c r="M327" s="38">
        <f t="shared" si="107"/>
        <v>60</v>
      </c>
      <c r="N327" s="38">
        <f t="shared" si="108"/>
        <v>1</v>
      </c>
      <c r="O327" s="38">
        <f t="shared" si="109"/>
        <v>0</v>
      </c>
      <c r="P327" s="48">
        <v>11.71</v>
      </c>
      <c r="Q327" s="46">
        <v>30</v>
      </c>
      <c r="R327" s="46" t="s">
        <v>3372</v>
      </c>
      <c r="S327" s="48">
        <v>13.65</v>
      </c>
      <c r="T327" s="46">
        <v>30</v>
      </c>
      <c r="U327" s="46" t="s">
        <v>3372</v>
      </c>
      <c r="V327" s="48">
        <f t="shared" si="101"/>
        <v>12.68</v>
      </c>
      <c r="W327" s="46">
        <f t="shared" si="102"/>
        <v>60</v>
      </c>
      <c r="X327" s="46">
        <f t="shared" si="103"/>
        <v>0</v>
      </c>
      <c r="Y327" s="46">
        <f t="shared" si="104"/>
        <v>0</v>
      </c>
      <c r="Z327" s="46">
        <f t="shared" si="110"/>
        <v>1</v>
      </c>
      <c r="AA327" s="46">
        <f t="shared" si="111"/>
        <v>0</v>
      </c>
      <c r="AB327" s="46">
        <f t="shared" si="112"/>
        <v>1</v>
      </c>
      <c r="AC327" s="48">
        <f t="shared" si="116"/>
        <v>0.99</v>
      </c>
      <c r="AD327" s="48">
        <f t="shared" si="113"/>
        <v>11.66</v>
      </c>
      <c r="AE327" s="48">
        <f t="shared" si="114"/>
        <v>11.5434</v>
      </c>
      <c r="AF327" s="46">
        <f t="shared" si="115"/>
        <v>120</v>
      </c>
      <c r="AG327" s="47"/>
      <c r="AH327" s="128" t="s">
        <v>3451</v>
      </c>
      <c r="AI327" s="128" t="s">
        <v>3454</v>
      </c>
      <c r="AJ327" s="128" t="s">
        <v>3452</v>
      </c>
      <c r="AK327" s="128" t="s">
        <v>3457</v>
      </c>
      <c r="AL327" s="128" t="s">
        <v>3455</v>
      </c>
      <c r="AM327" s="128" t="s">
        <v>3460</v>
      </c>
      <c r="AN327" s="128" t="s">
        <v>3456</v>
      </c>
      <c r="AO327" s="128" t="s">
        <v>3453</v>
      </c>
      <c r="AP327" s="128" t="s">
        <v>3459</v>
      </c>
      <c r="AQ327" s="128" t="s">
        <v>3458</v>
      </c>
    </row>
    <row r="328" spans="1:43" s="16" customFormat="1" ht="27.75">
      <c r="A328" s="43">
        <v>327</v>
      </c>
      <c r="B328" s="72" t="s">
        <v>2341</v>
      </c>
      <c r="C328" s="72" t="s">
        <v>142</v>
      </c>
      <c r="D328" s="38" t="s">
        <v>2342</v>
      </c>
      <c r="E328" s="38">
        <v>23</v>
      </c>
      <c r="F328" s="48">
        <v>10.02</v>
      </c>
      <c r="G328" s="46">
        <v>30</v>
      </c>
      <c r="H328" s="46" t="s">
        <v>3372</v>
      </c>
      <c r="I328" s="48">
        <v>12.1</v>
      </c>
      <c r="J328" s="46">
        <v>30</v>
      </c>
      <c r="K328" s="46" t="s">
        <v>3373</v>
      </c>
      <c r="L328" s="84">
        <f t="shared" si="106"/>
        <v>11.059999999999999</v>
      </c>
      <c r="M328" s="38">
        <f t="shared" si="107"/>
        <v>60</v>
      </c>
      <c r="N328" s="38">
        <f t="shared" si="108"/>
        <v>1</v>
      </c>
      <c r="O328" s="38">
        <f t="shared" si="109"/>
        <v>0</v>
      </c>
      <c r="P328" s="48">
        <v>10.46</v>
      </c>
      <c r="Q328" s="46">
        <v>30</v>
      </c>
      <c r="R328" s="46" t="s">
        <v>3372</v>
      </c>
      <c r="S328" s="48">
        <v>14.06</v>
      </c>
      <c r="T328" s="46">
        <v>30</v>
      </c>
      <c r="U328" s="46" t="s">
        <v>3372</v>
      </c>
      <c r="V328" s="48">
        <f t="shared" si="101"/>
        <v>12.260000000000002</v>
      </c>
      <c r="W328" s="46">
        <f t="shared" si="102"/>
        <v>60</v>
      </c>
      <c r="X328" s="46">
        <f t="shared" si="103"/>
        <v>0</v>
      </c>
      <c r="Y328" s="46">
        <f t="shared" si="104"/>
        <v>0</v>
      </c>
      <c r="Z328" s="46">
        <f t="shared" si="110"/>
        <v>1</v>
      </c>
      <c r="AA328" s="46">
        <f t="shared" si="111"/>
        <v>0</v>
      </c>
      <c r="AB328" s="46">
        <f t="shared" si="112"/>
        <v>1</v>
      </c>
      <c r="AC328" s="48">
        <f t="shared" si="116"/>
        <v>0.99</v>
      </c>
      <c r="AD328" s="48">
        <f t="shared" si="113"/>
        <v>11.66</v>
      </c>
      <c r="AE328" s="48">
        <f t="shared" si="114"/>
        <v>11.5434</v>
      </c>
      <c r="AF328" s="46">
        <f t="shared" si="115"/>
        <v>120</v>
      </c>
      <c r="AG328" s="47"/>
      <c r="AH328" s="128" t="s">
        <v>3453</v>
      </c>
      <c r="AI328" s="128" t="s">
        <v>3451</v>
      </c>
      <c r="AJ328" s="128" t="s">
        <v>3456</v>
      </c>
      <c r="AK328" s="128" t="s">
        <v>3455</v>
      </c>
      <c r="AL328" s="128" t="s">
        <v>3460</v>
      </c>
      <c r="AM328" s="128" t="s">
        <v>3452</v>
      </c>
      <c r="AN328" s="128" t="s">
        <v>3454</v>
      </c>
      <c r="AO328" s="128" t="s">
        <v>3457</v>
      </c>
      <c r="AP328" s="128" t="s">
        <v>3459</v>
      </c>
      <c r="AQ328" s="128" t="s">
        <v>3458</v>
      </c>
    </row>
    <row r="329" spans="1:43" s="16" customFormat="1" ht="27.75">
      <c r="A329" s="43">
        <v>328</v>
      </c>
      <c r="B329" s="44" t="s">
        <v>1309</v>
      </c>
      <c r="C329" s="44" t="s">
        <v>565</v>
      </c>
      <c r="D329" s="45" t="s">
        <v>1310</v>
      </c>
      <c r="E329" s="38">
        <v>12</v>
      </c>
      <c r="F329" s="48">
        <v>14.92</v>
      </c>
      <c r="G329" s="46">
        <v>30</v>
      </c>
      <c r="H329" s="46" t="s">
        <v>3372</v>
      </c>
      <c r="I329" s="48">
        <v>8.86</v>
      </c>
      <c r="J329" s="46">
        <v>15</v>
      </c>
      <c r="K329" s="46" t="s">
        <v>3372</v>
      </c>
      <c r="L329" s="84">
        <f t="shared" si="106"/>
        <v>11.89</v>
      </c>
      <c r="M329" s="38">
        <f t="shared" si="107"/>
        <v>60</v>
      </c>
      <c r="N329" s="38">
        <f t="shared" si="108"/>
        <v>0</v>
      </c>
      <c r="O329" s="38">
        <f t="shared" si="109"/>
        <v>1</v>
      </c>
      <c r="P329" s="48">
        <v>10.62</v>
      </c>
      <c r="Q329" s="46">
        <v>30</v>
      </c>
      <c r="R329" s="46" t="s">
        <v>3372</v>
      </c>
      <c r="S329" s="48">
        <v>12.21</v>
      </c>
      <c r="T329" s="46">
        <v>30</v>
      </c>
      <c r="U329" s="46" t="s">
        <v>3372</v>
      </c>
      <c r="V329" s="48">
        <f t="shared" si="101"/>
        <v>11.414999999999999</v>
      </c>
      <c r="W329" s="46">
        <f t="shared" si="102"/>
        <v>60</v>
      </c>
      <c r="X329" s="46">
        <f t="shared" si="103"/>
        <v>0</v>
      </c>
      <c r="Y329" s="46">
        <f t="shared" si="104"/>
        <v>0</v>
      </c>
      <c r="Z329" s="46">
        <f t="shared" si="110"/>
        <v>0</v>
      </c>
      <c r="AA329" s="46">
        <f t="shared" si="111"/>
        <v>1</v>
      </c>
      <c r="AB329" s="46">
        <f t="shared" si="112"/>
        <v>1</v>
      </c>
      <c r="AC329" s="48">
        <f t="shared" si="116"/>
        <v>0.99</v>
      </c>
      <c r="AD329" s="48">
        <f t="shared" si="113"/>
        <v>11.6525</v>
      </c>
      <c r="AE329" s="48">
        <f t="shared" si="114"/>
        <v>11.535975000000001</v>
      </c>
      <c r="AF329" s="46">
        <f t="shared" si="115"/>
        <v>120</v>
      </c>
      <c r="AG329" s="47"/>
      <c r="AH329" s="128" t="s">
        <v>3456</v>
      </c>
      <c r="AI329" s="128" t="s">
        <v>3453</v>
      </c>
      <c r="AJ329" s="128" t="s">
        <v>3451</v>
      </c>
      <c r="AK329" s="128" t="s">
        <v>3452</v>
      </c>
      <c r="AL329" s="128" t="s">
        <v>3455</v>
      </c>
      <c r="AM329" s="128" t="s">
        <v>3454</v>
      </c>
      <c r="AN329" s="128" t="s">
        <v>3460</v>
      </c>
      <c r="AO329" s="128" t="s">
        <v>3457</v>
      </c>
      <c r="AP329" s="128" t="s">
        <v>3459</v>
      </c>
      <c r="AQ329" s="128" t="s">
        <v>3458</v>
      </c>
    </row>
    <row r="330" spans="1:43" s="16" customFormat="1" ht="27.75">
      <c r="A330" s="43">
        <v>329</v>
      </c>
      <c r="B330" s="37" t="s">
        <v>694</v>
      </c>
      <c r="C330" s="37" t="s">
        <v>1255</v>
      </c>
      <c r="D330" s="38" t="s">
        <v>2594</v>
      </c>
      <c r="E330" s="38">
        <v>26</v>
      </c>
      <c r="F330" s="48">
        <v>10.98</v>
      </c>
      <c r="G330" s="46">
        <v>30</v>
      </c>
      <c r="H330" s="46" t="s">
        <v>3373</v>
      </c>
      <c r="I330" s="48">
        <v>11.28</v>
      </c>
      <c r="J330" s="46">
        <v>30</v>
      </c>
      <c r="K330" s="46" t="s">
        <v>3372</v>
      </c>
      <c r="L330" s="84">
        <f t="shared" si="106"/>
        <v>11.129999999999999</v>
      </c>
      <c r="M330" s="38">
        <f t="shared" si="107"/>
        <v>60</v>
      </c>
      <c r="N330" s="38">
        <f t="shared" si="108"/>
        <v>1</v>
      </c>
      <c r="O330" s="38">
        <f t="shared" si="109"/>
        <v>0</v>
      </c>
      <c r="P330" s="48">
        <v>12.03</v>
      </c>
      <c r="Q330" s="46">
        <v>30</v>
      </c>
      <c r="R330" s="46" t="s">
        <v>3372</v>
      </c>
      <c r="S330" s="48">
        <v>12.31</v>
      </c>
      <c r="T330" s="46">
        <v>30</v>
      </c>
      <c r="U330" s="46" t="s">
        <v>3372</v>
      </c>
      <c r="V330" s="48">
        <f t="shared" si="101"/>
        <v>12.17</v>
      </c>
      <c r="W330" s="46">
        <f t="shared" si="102"/>
        <v>60</v>
      </c>
      <c r="X330" s="46">
        <f t="shared" si="103"/>
        <v>0</v>
      </c>
      <c r="Y330" s="46">
        <f t="shared" si="104"/>
        <v>0</v>
      </c>
      <c r="Z330" s="46">
        <f t="shared" si="110"/>
        <v>1</v>
      </c>
      <c r="AA330" s="46">
        <f t="shared" si="111"/>
        <v>0</v>
      </c>
      <c r="AB330" s="46">
        <f t="shared" si="112"/>
        <v>1</v>
      </c>
      <c r="AC330" s="48">
        <f t="shared" si="116"/>
        <v>0.99</v>
      </c>
      <c r="AD330" s="48">
        <f t="shared" si="113"/>
        <v>11.649999999999999</v>
      </c>
      <c r="AE330" s="48">
        <f t="shared" si="114"/>
        <v>11.533499999999998</v>
      </c>
      <c r="AF330" s="46">
        <f t="shared" si="115"/>
        <v>120</v>
      </c>
      <c r="AG330" s="47"/>
      <c r="AH330" s="128" t="s">
        <v>3453</v>
      </c>
      <c r="AI330" s="128" t="s">
        <v>3451</v>
      </c>
      <c r="AJ330" s="128" t="s">
        <v>3454</v>
      </c>
      <c r="AK330" s="128" t="s">
        <v>3452</v>
      </c>
      <c r="AL330" s="128" t="s">
        <v>3457</v>
      </c>
      <c r="AM330" s="128" t="s">
        <v>3456</v>
      </c>
      <c r="AN330" s="128" t="s">
        <v>3455</v>
      </c>
      <c r="AO330" s="128" t="s">
        <v>3460</v>
      </c>
      <c r="AP330" s="128" t="s">
        <v>3459</v>
      </c>
      <c r="AQ330" s="128" t="s">
        <v>3458</v>
      </c>
    </row>
    <row r="331" spans="1:43" s="16" customFormat="1" ht="27.75">
      <c r="A331" s="43">
        <v>330</v>
      </c>
      <c r="B331" s="37" t="s">
        <v>1360</v>
      </c>
      <c r="C331" s="37" t="s">
        <v>540</v>
      </c>
      <c r="D331" s="38" t="s">
        <v>1362</v>
      </c>
      <c r="E331" s="38">
        <v>13</v>
      </c>
      <c r="F331" s="48">
        <v>10.09</v>
      </c>
      <c r="G331" s="46">
        <v>30</v>
      </c>
      <c r="H331" s="46" t="s">
        <v>3372</v>
      </c>
      <c r="I331" s="48">
        <v>10.199999999999999</v>
      </c>
      <c r="J331" s="46">
        <v>30</v>
      </c>
      <c r="K331" s="46" t="s">
        <v>3372</v>
      </c>
      <c r="L331" s="84">
        <f t="shared" si="106"/>
        <v>10.145</v>
      </c>
      <c r="M331" s="38">
        <f t="shared" si="107"/>
        <v>60</v>
      </c>
      <c r="N331" s="38">
        <f t="shared" si="108"/>
        <v>0</v>
      </c>
      <c r="O331" s="38">
        <f t="shared" si="109"/>
        <v>0</v>
      </c>
      <c r="P331" s="48">
        <v>11.6</v>
      </c>
      <c r="Q331" s="46">
        <v>30</v>
      </c>
      <c r="R331" s="46" t="s">
        <v>3372</v>
      </c>
      <c r="S331" s="48">
        <v>14.23</v>
      </c>
      <c r="T331" s="46">
        <v>30</v>
      </c>
      <c r="U331" s="46" t="s">
        <v>3372</v>
      </c>
      <c r="V331" s="48">
        <f t="shared" si="101"/>
        <v>12.914999999999999</v>
      </c>
      <c r="W331" s="46">
        <f t="shared" si="102"/>
        <v>60</v>
      </c>
      <c r="X331" s="46">
        <f t="shared" si="103"/>
        <v>0</v>
      </c>
      <c r="Y331" s="46">
        <f t="shared" si="104"/>
        <v>0</v>
      </c>
      <c r="Z331" s="46">
        <f t="shared" si="110"/>
        <v>0</v>
      </c>
      <c r="AA331" s="46">
        <f t="shared" si="111"/>
        <v>0</v>
      </c>
      <c r="AB331" s="46">
        <f t="shared" si="112"/>
        <v>0</v>
      </c>
      <c r="AC331" s="48">
        <f t="shared" si="116"/>
        <v>1</v>
      </c>
      <c r="AD331" s="48">
        <f t="shared" si="113"/>
        <v>11.53</v>
      </c>
      <c r="AE331" s="48">
        <f t="shared" si="114"/>
        <v>11.53</v>
      </c>
      <c r="AF331" s="46">
        <f t="shared" si="115"/>
        <v>120</v>
      </c>
      <c r="AG331" s="47"/>
      <c r="AH331" s="128" t="s">
        <v>3456</v>
      </c>
      <c r="AI331" s="128" t="s">
        <v>3451</v>
      </c>
      <c r="AJ331" s="128" t="s">
        <v>3452</v>
      </c>
      <c r="AK331" s="128" t="s">
        <v>3453</v>
      </c>
      <c r="AL331" s="128" t="s">
        <v>3454</v>
      </c>
      <c r="AM331" s="128" t="s">
        <v>3455</v>
      </c>
      <c r="AN331" s="128" t="s">
        <v>3460</v>
      </c>
      <c r="AO331" s="128" t="s">
        <v>3457</v>
      </c>
      <c r="AP331" s="128" t="s">
        <v>3458</v>
      </c>
      <c r="AQ331" s="128" t="s">
        <v>3459</v>
      </c>
    </row>
    <row r="332" spans="1:43" s="16" customFormat="1" ht="27.75">
      <c r="A332" s="43">
        <v>331</v>
      </c>
      <c r="B332" s="37" t="s">
        <v>1957</v>
      </c>
      <c r="C332" s="37" t="s">
        <v>760</v>
      </c>
      <c r="D332" s="38" t="s">
        <v>1958</v>
      </c>
      <c r="E332" s="38">
        <v>19</v>
      </c>
      <c r="F332" s="48">
        <v>9.74</v>
      </c>
      <c r="G332" s="46">
        <v>15</v>
      </c>
      <c r="H332" s="46" t="s">
        <v>3372</v>
      </c>
      <c r="I332" s="48">
        <v>11.11</v>
      </c>
      <c r="J332" s="46">
        <v>30</v>
      </c>
      <c r="K332" s="46" t="s">
        <v>3372</v>
      </c>
      <c r="L332" s="84">
        <f t="shared" si="106"/>
        <v>10.425000000000001</v>
      </c>
      <c r="M332" s="38">
        <f t="shared" si="107"/>
        <v>60</v>
      </c>
      <c r="N332" s="38">
        <f t="shared" si="108"/>
        <v>0</v>
      </c>
      <c r="O332" s="38">
        <f t="shared" si="109"/>
        <v>1</v>
      </c>
      <c r="P332" s="48">
        <v>11.72</v>
      </c>
      <c r="Q332" s="46">
        <v>30</v>
      </c>
      <c r="R332" s="46" t="s">
        <v>3372</v>
      </c>
      <c r="S332" s="48">
        <v>13.95</v>
      </c>
      <c r="T332" s="46">
        <v>30</v>
      </c>
      <c r="U332" s="46" t="s">
        <v>3372</v>
      </c>
      <c r="V332" s="48">
        <f t="shared" si="101"/>
        <v>12.835000000000001</v>
      </c>
      <c r="W332" s="46">
        <f t="shared" si="102"/>
        <v>60</v>
      </c>
      <c r="X332" s="46">
        <f t="shared" si="103"/>
        <v>0</v>
      </c>
      <c r="Y332" s="46">
        <f t="shared" si="104"/>
        <v>0</v>
      </c>
      <c r="Z332" s="46">
        <f t="shared" si="110"/>
        <v>0</v>
      </c>
      <c r="AA332" s="46">
        <f t="shared" si="111"/>
        <v>1</v>
      </c>
      <c r="AB332" s="46">
        <f t="shared" si="112"/>
        <v>1</v>
      </c>
      <c r="AC332" s="48">
        <f t="shared" si="116"/>
        <v>0.99</v>
      </c>
      <c r="AD332" s="48">
        <f t="shared" si="113"/>
        <v>11.63</v>
      </c>
      <c r="AE332" s="48">
        <f t="shared" si="114"/>
        <v>11.5137</v>
      </c>
      <c r="AF332" s="46">
        <f t="shared" si="115"/>
        <v>120</v>
      </c>
      <c r="AG332" s="47"/>
      <c r="AH332" s="128" t="s">
        <v>3451</v>
      </c>
      <c r="AI332" s="128" t="s">
        <v>3454</v>
      </c>
      <c r="AJ332" s="128" t="s">
        <v>3456</v>
      </c>
      <c r="AK332" s="128" t="s">
        <v>3452</v>
      </c>
      <c r="AL332" s="128" t="s">
        <v>3453</v>
      </c>
      <c r="AM332" s="128" t="s">
        <v>3455</v>
      </c>
      <c r="AN332" s="128" t="s">
        <v>3457</v>
      </c>
      <c r="AO332" s="128" t="s">
        <v>3460</v>
      </c>
      <c r="AP332" s="128" t="s">
        <v>3458</v>
      </c>
      <c r="AQ332" s="128" t="s">
        <v>3459</v>
      </c>
    </row>
    <row r="333" spans="1:43" s="16" customFormat="1" ht="27.75">
      <c r="A333" s="43">
        <v>332</v>
      </c>
      <c r="B333" s="44" t="s">
        <v>495</v>
      </c>
      <c r="C333" s="44" t="s">
        <v>3382</v>
      </c>
      <c r="D333" s="45" t="s">
        <v>496</v>
      </c>
      <c r="E333" s="38">
        <v>4</v>
      </c>
      <c r="F333" s="48">
        <v>11.05</v>
      </c>
      <c r="G333" s="46">
        <v>30</v>
      </c>
      <c r="H333" s="46" t="s">
        <v>3372</v>
      </c>
      <c r="I333" s="48">
        <v>11.85</v>
      </c>
      <c r="J333" s="46">
        <v>30</v>
      </c>
      <c r="K333" s="46" t="s">
        <v>3372</v>
      </c>
      <c r="L333" s="84">
        <f t="shared" si="106"/>
        <v>11.45</v>
      </c>
      <c r="M333" s="38">
        <f t="shared" si="107"/>
        <v>60</v>
      </c>
      <c r="N333" s="38">
        <f t="shared" si="108"/>
        <v>0</v>
      </c>
      <c r="O333" s="38">
        <f t="shared" si="109"/>
        <v>0</v>
      </c>
      <c r="P333" s="48">
        <v>9.83</v>
      </c>
      <c r="Q333" s="46">
        <v>12</v>
      </c>
      <c r="R333" s="46" t="s">
        <v>3373</v>
      </c>
      <c r="S333" s="48">
        <v>14.25</v>
      </c>
      <c r="T333" s="46">
        <v>30</v>
      </c>
      <c r="U333" s="46" t="s">
        <v>3372</v>
      </c>
      <c r="V333" s="48">
        <f t="shared" si="101"/>
        <v>12.04</v>
      </c>
      <c r="W333" s="46">
        <f t="shared" si="102"/>
        <v>60</v>
      </c>
      <c r="X333" s="46">
        <f t="shared" si="103"/>
        <v>1</v>
      </c>
      <c r="Y333" s="46">
        <f t="shared" si="104"/>
        <v>1</v>
      </c>
      <c r="Z333" s="46">
        <f t="shared" si="110"/>
        <v>1</v>
      </c>
      <c r="AA333" s="46">
        <f t="shared" si="111"/>
        <v>1</v>
      </c>
      <c r="AB333" s="46">
        <f t="shared" si="112"/>
        <v>2</v>
      </c>
      <c r="AC333" s="48">
        <f t="shared" si="116"/>
        <v>0.98</v>
      </c>
      <c r="AD333" s="48">
        <f t="shared" si="113"/>
        <v>11.744999999999999</v>
      </c>
      <c r="AE333" s="48">
        <f t="shared" si="114"/>
        <v>11.5101</v>
      </c>
      <c r="AF333" s="46">
        <f t="shared" si="115"/>
        <v>120</v>
      </c>
      <c r="AG333" s="47"/>
      <c r="AH333" s="128" t="s">
        <v>3454</v>
      </c>
      <c r="AI333" s="128" t="s">
        <v>3456</v>
      </c>
      <c r="AJ333" s="128" t="s">
        <v>3453</v>
      </c>
      <c r="AK333" s="128" t="s">
        <v>3452</v>
      </c>
      <c r="AL333" s="128" t="s">
        <v>3457</v>
      </c>
      <c r="AM333" s="128" t="s">
        <v>3451</v>
      </c>
      <c r="AN333" s="128" t="s">
        <v>3455</v>
      </c>
      <c r="AO333" s="128" t="s">
        <v>3460</v>
      </c>
      <c r="AP333" s="128" t="s">
        <v>3459</v>
      </c>
      <c r="AQ333" s="128" t="s">
        <v>3458</v>
      </c>
    </row>
    <row r="334" spans="1:43" s="16" customFormat="1" ht="27.75">
      <c r="A334" s="43">
        <v>333</v>
      </c>
      <c r="B334" s="37" t="s">
        <v>2047</v>
      </c>
      <c r="C334" s="37" t="s">
        <v>2048</v>
      </c>
      <c r="D334" s="38" t="s">
        <v>2049</v>
      </c>
      <c r="E334" s="38">
        <v>20</v>
      </c>
      <c r="F334" s="48">
        <v>10.02</v>
      </c>
      <c r="G334" s="46">
        <v>30</v>
      </c>
      <c r="H334" s="46" t="s">
        <v>3372</v>
      </c>
      <c r="I334" s="48">
        <v>10.07</v>
      </c>
      <c r="J334" s="46">
        <v>30</v>
      </c>
      <c r="K334" s="46" t="s">
        <v>3372</v>
      </c>
      <c r="L334" s="84">
        <f t="shared" si="106"/>
        <v>10.045</v>
      </c>
      <c r="M334" s="38">
        <f t="shared" si="107"/>
        <v>60</v>
      </c>
      <c r="N334" s="38">
        <f t="shared" si="108"/>
        <v>0</v>
      </c>
      <c r="O334" s="38">
        <f t="shared" si="109"/>
        <v>0</v>
      </c>
      <c r="P334" s="48">
        <v>12.56</v>
      </c>
      <c r="Q334" s="46">
        <v>30</v>
      </c>
      <c r="R334" s="46" t="s">
        <v>3372</v>
      </c>
      <c r="S334" s="48">
        <v>13.39</v>
      </c>
      <c r="T334" s="46">
        <v>30</v>
      </c>
      <c r="U334" s="46" t="s">
        <v>3372</v>
      </c>
      <c r="V334" s="48">
        <f t="shared" si="101"/>
        <v>12.975000000000001</v>
      </c>
      <c r="W334" s="46">
        <f t="shared" si="102"/>
        <v>60</v>
      </c>
      <c r="X334" s="46">
        <f t="shared" si="103"/>
        <v>0</v>
      </c>
      <c r="Y334" s="46">
        <f t="shared" si="104"/>
        <v>0</v>
      </c>
      <c r="Z334" s="46">
        <f t="shared" si="110"/>
        <v>0</v>
      </c>
      <c r="AA334" s="46">
        <f t="shared" si="111"/>
        <v>0</v>
      </c>
      <c r="AB334" s="46">
        <f t="shared" si="112"/>
        <v>0</v>
      </c>
      <c r="AC334" s="48">
        <f t="shared" si="116"/>
        <v>1</v>
      </c>
      <c r="AD334" s="48">
        <f t="shared" si="113"/>
        <v>11.510000000000002</v>
      </c>
      <c r="AE334" s="48">
        <f t="shared" si="114"/>
        <v>11.510000000000002</v>
      </c>
      <c r="AF334" s="46">
        <f t="shared" si="115"/>
        <v>120</v>
      </c>
      <c r="AG334" s="47"/>
      <c r="AH334" s="128" t="s">
        <v>3451</v>
      </c>
      <c r="AI334" s="128" t="s">
        <v>3452</v>
      </c>
      <c r="AJ334" s="128" t="s">
        <v>3453</v>
      </c>
      <c r="AK334" s="128" t="s">
        <v>3456</v>
      </c>
      <c r="AL334" s="128" t="s">
        <v>3454</v>
      </c>
      <c r="AM334" s="128" t="s">
        <v>3455</v>
      </c>
      <c r="AN334" s="128" t="s">
        <v>3460</v>
      </c>
      <c r="AO334" s="128" t="s">
        <v>3457</v>
      </c>
      <c r="AP334" s="128" t="s">
        <v>3459</v>
      </c>
      <c r="AQ334" s="128" t="s">
        <v>3458</v>
      </c>
    </row>
    <row r="335" spans="1:43" s="16" customFormat="1" ht="27.75">
      <c r="A335" s="43">
        <v>334</v>
      </c>
      <c r="B335" s="37" t="s">
        <v>642</v>
      </c>
      <c r="C335" s="37" t="s">
        <v>643</v>
      </c>
      <c r="D335" s="38" t="s">
        <v>644</v>
      </c>
      <c r="E335" s="38">
        <v>6</v>
      </c>
      <c r="F335" s="48">
        <v>10.26</v>
      </c>
      <c r="G335" s="46">
        <v>30</v>
      </c>
      <c r="H335" s="46" t="s">
        <v>3372</v>
      </c>
      <c r="I335" s="48">
        <v>11.07</v>
      </c>
      <c r="J335" s="46">
        <v>30</v>
      </c>
      <c r="K335" s="46" t="s">
        <v>3372</v>
      </c>
      <c r="L335" s="84">
        <f t="shared" si="106"/>
        <v>10.664999999999999</v>
      </c>
      <c r="M335" s="38">
        <f t="shared" si="107"/>
        <v>60</v>
      </c>
      <c r="N335" s="38">
        <f t="shared" si="108"/>
        <v>0</v>
      </c>
      <c r="O335" s="38">
        <f t="shared" si="109"/>
        <v>0</v>
      </c>
      <c r="P335" s="48">
        <v>10.8</v>
      </c>
      <c r="Q335" s="46">
        <v>30</v>
      </c>
      <c r="R335" s="46" t="s">
        <v>3372</v>
      </c>
      <c r="S335" s="48">
        <v>13.9</v>
      </c>
      <c r="T335" s="46">
        <v>30</v>
      </c>
      <c r="U335" s="46" t="s">
        <v>3372</v>
      </c>
      <c r="V335" s="48">
        <f t="shared" si="101"/>
        <v>12.350000000000001</v>
      </c>
      <c r="W335" s="46">
        <f t="shared" si="102"/>
        <v>60</v>
      </c>
      <c r="X335" s="46">
        <f t="shared" si="103"/>
        <v>0</v>
      </c>
      <c r="Y335" s="46">
        <f t="shared" si="104"/>
        <v>0</v>
      </c>
      <c r="Z335" s="46">
        <f t="shared" si="110"/>
        <v>0</v>
      </c>
      <c r="AA335" s="46">
        <f t="shared" si="111"/>
        <v>0</v>
      </c>
      <c r="AB335" s="46">
        <f t="shared" si="112"/>
        <v>0</v>
      </c>
      <c r="AC335" s="48">
        <f t="shared" si="116"/>
        <v>1</v>
      </c>
      <c r="AD335" s="48">
        <f t="shared" si="113"/>
        <v>11.5075</v>
      </c>
      <c r="AE335" s="48">
        <f t="shared" si="114"/>
        <v>11.5075</v>
      </c>
      <c r="AF335" s="46">
        <f t="shared" si="115"/>
        <v>120</v>
      </c>
      <c r="AG335" s="47"/>
      <c r="AH335" s="128" t="s">
        <v>3453</v>
      </c>
      <c r="AI335" s="128" t="s">
        <v>3456</v>
      </c>
      <c r="AJ335" s="128" t="s">
        <v>3452</v>
      </c>
      <c r="AK335" s="128" t="s">
        <v>3451</v>
      </c>
      <c r="AL335" s="128" t="s">
        <v>3457</v>
      </c>
      <c r="AM335" s="128" t="s">
        <v>3454</v>
      </c>
      <c r="AN335" s="128" t="s">
        <v>3455</v>
      </c>
      <c r="AO335" s="128" t="s">
        <v>3460</v>
      </c>
      <c r="AP335" s="128" t="s">
        <v>3459</v>
      </c>
      <c r="AQ335" s="128" t="s">
        <v>3458</v>
      </c>
    </row>
    <row r="336" spans="1:43" s="16" customFormat="1" ht="27.75">
      <c r="A336" s="43">
        <v>335</v>
      </c>
      <c r="B336" s="44" t="s">
        <v>779</v>
      </c>
      <c r="C336" s="44" t="s">
        <v>780</v>
      </c>
      <c r="D336" s="45" t="s">
        <v>781</v>
      </c>
      <c r="E336" s="38">
        <v>7</v>
      </c>
      <c r="F336" s="48">
        <v>11.11</v>
      </c>
      <c r="G336" s="46">
        <v>30</v>
      </c>
      <c r="H336" s="46" t="s">
        <v>3372</v>
      </c>
      <c r="I336" s="48">
        <v>11.65</v>
      </c>
      <c r="J336" s="46">
        <v>30</v>
      </c>
      <c r="K336" s="46" t="s">
        <v>3372</v>
      </c>
      <c r="L336" s="84">
        <f t="shared" si="106"/>
        <v>11.379999999999999</v>
      </c>
      <c r="M336" s="38">
        <f t="shared" si="107"/>
        <v>60</v>
      </c>
      <c r="N336" s="38">
        <f t="shared" si="108"/>
        <v>0</v>
      </c>
      <c r="O336" s="38">
        <f t="shared" si="109"/>
        <v>0</v>
      </c>
      <c r="P336" s="48">
        <v>10.75</v>
      </c>
      <c r="Q336" s="46">
        <v>30</v>
      </c>
      <c r="R336" s="46" t="s">
        <v>3372</v>
      </c>
      <c r="S336" s="48">
        <v>12.52</v>
      </c>
      <c r="T336" s="46">
        <v>30</v>
      </c>
      <c r="U336" s="46" t="s">
        <v>3372</v>
      </c>
      <c r="V336" s="48">
        <f t="shared" si="101"/>
        <v>11.635</v>
      </c>
      <c r="W336" s="46">
        <f t="shared" si="102"/>
        <v>60</v>
      </c>
      <c r="X336" s="46">
        <f t="shared" si="103"/>
        <v>0</v>
      </c>
      <c r="Y336" s="46">
        <f t="shared" si="104"/>
        <v>0</v>
      </c>
      <c r="Z336" s="46">
        <f t="shared" si="110"/>
        <v>0</v>
      </c>
      <c r="AA336" s="46">
        <f t="shared" si="111"/>
        <v>0</v>
      </c>
      <c r="AB336" s="46">
        <f t="shared" si="112"/>
        <v>0</v>
      </c>
      <c r="AC336" s="48">
        <f t="shared" si="116"/>
        <v>1</v>
      </c>
      <c r="AD336" s="48">
        <f t="shared" si="113"/>
        <v>11.5075</v>
      </c>
      <c r="AE336" s="48">
        <f t="shared" si="114"/>
        <v>11.5075</v>
      </c>
      <c r="AF336" s="46">
        <f t="shared" si="115"/>
        <v>120</v>
      </c>
      <c r="AG336" s="47"/>
      <c r="AH336" s="128" t="s">
        <v>3452</v>
      </c>
      <c r="AI336" s="128" t="s">
        <v>3456</v>
      </c>
      <c r="AJ336" s="128" t="s">
        <v>3453</v>
      </c>
      <c r="AK336" s="128" t="s">
        <v>3457</v>
      </c>
      <c r="AL336" s="128" t="s">
        <v>3455</v>
      </c>
      <c r="AM336" s="128" t="s">
        <v>3458</v>
      </c>
      <c r="AN336" s="128" t="s">
        <v>3460</v>
      </c>
      <c r="AO336" s="128" t="s">
        <v>3459</v>
      </c>
      <c r="AP336" s="128" t="s">
        <v>3454</v>
      </c>
      <c r="AQ336" s="128" t="s">
        <v>3451</v>
      </c>
    </row>
    <row r="337" spans="1:43" s="16" customFormat="1" ht="27.75">
      <c r="A337" s="43">
        <v>336</v>
      </c>
      <c r="B337" s="37" t="s">
        <v>2441</v>
      </c>
      <c r="C337" s="37" t="s">
        <v>557</v>
      </c>
      <c r="D337" s="38" t="s">
        <v>2442</v>
      </c>
      <c r="E337" s="38">
        <v>24</v>
      </c>
      <c r="F337" s="48">
        <v>12.23</v>
      </c>
      <c r="G337" s="46">
        <v>30</v>
      </c>
      <c r="H337" s="46" t="s">
        <v>3373</v>
      </c>
      <c r="I337" s="48">
        <v>10.48</v>
      </c>
      <c r="J337" s="46">
        <v>30</v>
      </c>
      <c r="K337" s="46" t="s">
        <v>3372</v>
      </c>
      <c r="L337" s="84">
        <f t="shared" si="106"/>
        <v>11.355</v>
      </c>
      <c r="M337" s="38">
        <f t="shared" si="107"/>
        <v>60</v>
      </c>
      <c r="N337" s="38">
        <f t="shared" si="108"/>
        <v>1</v>
      </c>
      <c r="O337" s="38">
        <f t="shared" si="109"/>
        <v>0</v>
      </c>
      <c r="P337" s="48">
        <v>9.7899999999999991</v>
      </c>
      <c r="Q337" s="46">
        <v>22</v>
      </c>
      <c r="R337" s="46" t="s">
        <v>3373</v>
      </c>
      <c r="S337" s="48">
        <v>14.95</v>
      </c>
      <c r="T337" s="46">
        <v>30</v>
      </c>
      <c r="U337" s="46" t="s">
        <v>3372</v>
      </c>
      <c r="V337" s="48">
        <f t="shared" si="101"/>
        <v>12.37</v>
      </c>
      <c r="W337" s="46">
        <f t="shared" si="102"/>
        <v>60</v>
      </c>
      <c r="X337" s="46">
        <f t="shared" si="103"/>
        <v>1</v>
      </c>
      <c r="Y337" s="46">
        <f t="shared" si="104"/>
        <v>1</v>
      </c>
      <c r="Z337" s="46">
        <f t="shared" si="110"/>
        <v>2</v>
      </c>
      <c r="AA337" s="46">
        <f t="shared" si="111"/>
        <v>1</v>
      </c>
      <c r="AB337" s="46">
        <f t="shared" si="112"/>
        <v>3</v>
      </c>
      <c r="AC337" s="48">
        <f t="shared" si="116"/>
        <v>0.97</v>
      </c>
      <c r="AD337" s="48">
        <f t="shared" si="113"/>
        <v>11.862500000000001</v>
      </c>
      <c r="AE337" s="48">
        <f t="shared" si="114"/>
        <v>11.506625</v>
      </c>
      <c r="AF337" s="46">
        <f t="shared" si="115"/>
        <v>120</v>
      </c>
      <c r="AG337" s="47"/>
      <c r="AH337" s="128" t="s">
        <v>3451</v>
      </c>
      <c r="AI337" s="128" t="s">
        <v>3453</v>
      </c>
      <c r="AJ337" s="128" t="s">
        <v>3456</v>
      </c>
      <c r="AK337" s="128" t="s">
        <v>3455</v>
      </c>
      <c r="AL337" s="128" t="s">
        <v>3452</v>
      </c>
      <c r="AM337" s="128" t="s">
        <v>3454</v>
      </c>
      <c r="AN337" s="128" t="s">
        <v>3457</v>
      </c>
      <c r="AO337" s="128" t="s">
        <v>3460</v>
      </c>
      <c r="AP337" s="128" t="s">
        <v>3458</v>
      </c>
      <c r="AQ337" s="128" t="s">
        <v>3459</v>
      </c>
    </row>
    <row r="338" spans="1:43" s="16" customFormat="1" ht="27.75">
      <c r="A338" s="43">
        <v>337</v>
      </c>
      <c r="B338" s="65" t="s">
        <v>2282</v>
      </c>
      <c r="C338" s="65" t="s">
        <v>2283</v>
      </c>
      <c r="D338" s="45" t="s">
        <v>2284</v>
      </c>
      <c r="E338" s="38">
        <v>23</v>
      </c>
      <c r="F338" s="48">
        <v>10.73</v>
      </c>
      <c r="G338" s="46">
        <v>30</v>
      </c>
      <c r="H338" s="46" t="s">
        <v>3372</v>
      </c>
      <c r="I338" s="48">
        <v>12.01</v>
      </c>
      <c r="J338" s="46">
        <v>30</v>
      </c>
      <c r="K338" s="46" t="s">
        <v>3372</v>
      </c>
      <c r="L338" s="84">
        <f t="shared" si="106"/>
        <v>11.370000000000001</v>
      </c>
      <c r="M338" s="38">
        <f t="shared" si="107"/>
        <v>60</v>
      </c>
      <c r="N338" s="38">
        <f t="shared" si="108"/>
        <v>0</v>
      </c>
      <c r="O338" s="38">
        <f t="shared" si="109"/>
        <v>0</v>
      </c>
      <c r="P338" s="48">
        <v>11.36</v>
      </c>
      <c r="Q338" s="46">
        <v>30</v>
      </c>
      <c r="R338" s="46" t="s">
        <v>3372</v>
      </c>
      <c r="S338" s="48">
        <v>11.88</v>
      </c>
      <c r="T338" s="46">
        <v>30</v>
      </c>
      <c r="U338" s="46" t="s">
        <v>3372</v>
      </c>
      <c r="V338" s="48">
        <f t="shared" si="101"/>
        <v>11.620000000000001</v>
      </c>
      <c r="W338" s="46">
        <f t="shared" si="102"/>
        <v>60</v>
      </c>
      <c r="X338" s="46">
        <f t="shared" si="103"/>
        <v>0</v>
      </c>
      <c r="Y338" s="46">
        <f t="shared" si="104"/>
        <v>0</v>
      </c>
      <c r="Z338" s="46">
        <f t="shared" si="110"/>
        <v>0</v>
      </c>
      <c r="AA338" s="46">
        <f t="shared" si="111"/>
        <v>0</v>
      </c>
      <c r="AB338" s="46">
        <f t="shared" si="112"/>
        <v>0</v>
      </c>
      <c r="AC338" s="48">
        <f t="shared" si="116"/>
        <v>1</v>
      </c>
      <c r="AD338" s="48">
        <f t="shared" si="113"/>
        <v>11.495000000000001</v>
      </c>
      <c r="AE338" s="48">
        <f t="shared" si="114"/>
        <v>11.495000000000001</v>
      </c>
      <c r="AF338" s="46">
        <f t="shared" si="115"/>
        <v>120</v>
      </c>
      <c r="AG338" s="47"/>
      <c r="AH338" s="128" t="s">
        <v>3453</v>
      </c>
      <c r="AI338" s="128" t="s">
        <v>3451</v>
      </c>
      <c r="AJ338" s="128" t="s">
        <v>3452</v>
      </c>
      <c r="AK338" s="128" t="s">
        <v>3456</v>
      </c>
      <c r="AL338" s="128" t="s">
        <v>3454</v>
      </c>
      <c r="AM338" s="128" t="s">
        <v>3457</v>
      </c>
      <c r="AN338" s="128" t="s">
        <v>3455</v>
      </c>
      <c r="AO338" s="128" t="s">
        <v>3459</v>
      </c>
      <c r="AP338" s="128" t="s">
        <v>3460</v>
      </c>
      <c r="AQ338" s="128" t="s">
        <v>3458</v>
      </c>
    </row>
    <row r="339" spans="1:43" s="16" customFormat="1" ht="27.75">
      <c r="A339" s="43">
        <v>338</v>
      </c>
      <c r="B339" s="37" t="s">
        <v>1289</v>
      </c>
      <c r="C339" s="37" t="s">
        <v>1290</v>
      </c>
      <c r="D339" s="38" t="s">
        <v>1291</v>
      </c>
      <c r="E339" s="38">
        <v>12</v>
      </c>
      <c r="F339" s="48">
        <v>11.58</v>
      </c>
      <c r="G339" s="46">
        <v>30</v>
      </c>
      <c r="H339" s="46" t="s">
        <v>3373</v>
      </c>
      <c r="I339" s="48">
        <v>10.039999999999999</v>
      </c>
      <c r="J339" s="46">
        <v>30</v>
      </c>
      <c r="K339" s="46" t="s">
        <v>3372</v>
      </c>
      <c r="L339" s="84">
        <f t="shared" si="106"/>
        <v>10.809999999999999</v>
      </c>
      <c r="M339" s="38">
        <f t="shared" si="107"/>
        <v>60</v>
      </c>
      <c r="N339" s="38">
        <f t="shared" si="108"/>
        <v>1</v>
      </c>
      <c r="O339" s="38">
        <f t="shared" si="109"/>
        <v>0</v>
      </c>
      <c r="P339" s="48">
        <v>11.43</v>
      </c>
      <c r="Q339" s="46">
        <v>30</v>
      </c>
      <c r="R339" s="46" t="s">
        <v>3372</v>
      </c>
      <c r="S339" s="48">
        <v>13.36</v>
      </c>
      <c r="T339" s="46">
        <v>30</v>
      </c>
      <c r="U339" s="46" t="s">
        <v>3372</v>
      </c>
      <c r="V339" s="48">
        <f t="shared" si="101"/>
        <v>12.395</v>
      </c>
      <c r="W339" s="46">
        <f t="shared" si="102"/>
        <v>60</v>
      </c>
      <c r="X339" s="46">
        <f t="shared" si="103"/>
        <v>0</v>
      </c>
      <c r="Y339" s="46">
        <f t="shared" si="104"/>
        <v>0</v>
      </c>
      <c r="Z339" s="46">
        <f t="shared" si="110"/>
        <v>1</v>
      </c>
      <c r="AA339" s="46">
        <f t="shared" si="111"/>
        <v>0</v>
      </c>
      <c r="AB339" s="46">
        <f t="shared" si="112"/>
        <v>1</v>
      </c>
      <c r="AC339" s="48">
        <f t="shared" si="116"/>
        <v>0.99</v>
      </c>
      <c r="AD339" s="48">
        <f t="shared" si="113"/>
        <v>11.602499999999999</v>
      </c>
      <c r="AE339" s="48">
        <f t="shared" si="114"/>
        <v>11.486474999999999</v>
      </c>
      <c r="AF339" s="46">
        <f t="shared" si="115"/>
        <v>120</v>
      </c>
      <c r="AG339" s="47"/>
      <c r="AH339" s="128" t="s">
        <v>3456</v>
      </c>
      <c r="AI339" s="128" t="s">
        <v>3452</v>
      </c>
      <c r="AJ339" s="128" t="s">
        <v>3459</v>
      </c>
      <c r="AK339" s="128" t="s">
        <v>3453</v>
      </c>
      <c r="AL339" s="128" t="s">
        <v>3451</v>
      </c>
      <c r="AM339" s="128" t="s">
        <v>3460</v>
      </c>
      <c r="AN339" s="128" t="s">
        <v>3455</v>
      </c>
      <c r="AO339" s="128" t="s">
        <v>3457</v>
      </c>
      <c r="AP339" s="128" t="s">
        <v>3454</v>
      </c>
      <c r="AQ339" s="128" t="s">
        <v>3458</v>
      </c>
    </row>
    <row r="340" spans="1:43" s="16" customFormat="1" ht="27.75">
      <c r="A340" s="43">
        <v>339</v>
      </c>
      <c r="B340" s="44" t="s">
        <v>657</v>
      </c>
      <c r="C340" s="44" t="s">
        <v>658</v>
      </c>
      <c r="D340" s="45" t="s">
        <v>659</v>
      </c>
      <c r="E340" s="38">
        <v>6</v>
      </c>
      <c r="F340" s="48">
        <v>10.72</v>
      </c>
      <c r="G340" s="46">
        <v>30</v>
      </c>
      <c r="H340" s="46" t="s">
        <v>3373</v>
      </c>
      <c r="I340" s="48">
        <v>10.130000000000001</v>
      </c>
      <c r="J340" s="46">
        <v>30</v>
      </c>
      <c r="K340" s="46" t="s">
        <v>3372</v>
      </c>
      <c r="L340" s="84">
        <f t="shared" si="106"/>
        <v>10.425000000000001</v>
      </c>
      <c r="M340" s="38">
        <f t="shared" si="107"/>
        <v>60</v>
      </c>
      <c r="N340" s="38">
        <f t="shared" si="108"/>
        <v>1</v>
      </c>
      <c r="O340" s="38">
        <f t="shared" si="109"/>
        <v>0</v>
      </c>
      <c r="P340" s="48">
        <v>11.44</v>
      </c>
      <c r="Q340" s="46">
        <v>30</v>
      </c>
      <c r="R340" s="46" t="s">
        <v>3372</v>
      </c>
      <c r="S340" s="48">
        <v>14.07</v>
      </c>
      <c r="T340" s="46">
        <v>30</v>
      </c>
      <c r="U340" s="46" t="s">
        <v>3372</v>
      </c>
      <c r="V340" s="48">
        <f t="shared" si="101"/>
        <v>12.754999999999999</v>
      </c>
      <c r="W340" s="46">
        <f t="shared" si="102"/>
        <v>60</v>
      </c>
      <c r="X340" s="46">
        <f t="shared" si="103"/>
        <v>0</v>
      </c>
      <c r="Y340" s="46">
        <f t="shared" si="104"/>
        <v>0</v>
      </c>
      <c r="Z340" s="46">
        <f t="shared" si="110"/>
        <v>1</v>
      </c>
      <c r="AA340" s="46">
        <f t="shared" si="111"/>
        <v>0</v>
      </c>
      <c r="AB340" s="46">
        <f t="shared" si="112"/>
        <v>1</v>
      </c>
      <c r="AC340" s="48">
        <f t="shared" si="116"/>
        <v>0.99</v>
      </c>
      <c r="AD340" s="48">
        <f t="shared" si="113"/>
        <v>11.59</v>
      </c>
      <c r="AE340" s="48">
        <f t="shared" si="114"/>
        <v>11.4741</v>
      </c>
      <c r="AF340" s="46">
        <f t="shared" si="115"/>
        <v>120</v>
      </c>
      <c r="AG340" s="47"/>
      <c r="AH340" s="128" t="s">
        <v>3453</v>
      </c>
      <c r="AI340" s="128" t="s">
        <v>3451</v>
      </c>
      <c r="AJ340" s="128" t="s">
        <v>3456</v>
      </c>
      <c r="AK340" s="128" t="s">
        <v>3452</v>
      </c>
      <c r="AL340" s="128" t="s">
        <v>3454</v>
      </c>
      <c r="AM340" s="128" t="s">
        <v>3455</v>
      </c>
      <c r="AN340" s="128" t="s">
        <v>3460</v>
      </c>
      <c r="AO340" s="128" t="s">
        <v>3457</v>
      </c>
      <c r="AP340" s="128" t="s">
        <v>3458</v>
      </c>
      <c r="AQ340" s="128" t="s">
        <v>3459</v>
      </c>
    </row>
    <row r="341" spans="1:43" s="16" customFormat="1" ht="27.75">
      <c r="A341" s="43">
        <v>340</v>
      </c>
      <c r="B341" s="37" t="s">
        <v>2014</v>
      </c>
      <c r="C341" s="37" t="s">
        <v>2015</v>
      </c>
      <c r="D341" s="38" t="s">
        <v>2016</v>
      </c>
      <c r="E341" s="38">
        <v>20</v>
      </c>
      <c r="F341" s="48">
        <v>11.5</v>
      </c>
      <c r="G341" s="46">
        <v>30</v>
      </c>
      <c r="H341" s="46" t="s">
        <v>3373</v>
      </c>
      <c r="I341" s="48">
        <v>10</v>
      </c>
      <c r="J341" s="46">
        <v>30</v>
      </c>
      <c r="K341" s="46" t="s">
        <v>3372</v>
      </c>
      <c r="L341" s="84">
        <f t="shared" si="106"/>
        <v>10.75</v>
      </c>
      <c r="M341" s="38">
        <f t="shared" si="107"/>
        <v>60</v>
      </c>
      <c r="N341" s="38">
        <f t="shared" si="108"/>
        <v>1</v>
      </c>
      <c r="O341" s="38">
        <f t="shared" si="109"/>
        <v>0</v>
      </c>
      <c r="P341" s="48">
        <v>11.31</v>
      </c>
      <c r="Q341" s="46">
        <v>30</v>
      </c>
      <c r="R341" s="46" t="s">
        <v>3372</v>
      </c>
      <c r="S341" s="48">
        <v>13.54</v>
      </c>
      <c r="T341" s="46">
        <v>30</v>
      </c>
      <c r="U341" s="46" t="s">
        <v>3372</v>
      </c>
      <c r="V341" s="48">
        <f t="shared" si="101"/>
        <v>12.425000000000001</v>
      </c>
      <c r="W341" s="46">
        <f t="shared" si="102"/>
        <v>60</v>
      </c>
      <c r="X341" s="46">
        <f t="shared" si="103"/>
        <v>0</v>
      </c>
      <c r="Y341" s="46">
        <f t="shared" si="104"/>
        <v>0</v>
      </c>
      <c r="Z341" s="46">
        <f t="shared" si="110"/>
        <v>1</v>
      </c>
      <c r="AA341" s="46">
        <f t="shared" si="111"/>
        <v>0</v>
      </c>
      <c r="AB341" s="46">
        <f t="shared" si="112"/>
        <v>1</v>
      </c>
      <c r="AC341" s="48">
        <f t="shared" si="116"/>
        <v>0.99</v>
      </c>
      <c r="AD341" s="48">
        <f t="shared" si="113"/>
        <v>11.5875</v>
      </c>
      <c r="AE341" s="48">
        <f t="shared" si="114"/>
        <v>11.471625</v>
      </c>
      <c r="AF341" s="46">
        <f t="shared" si="115"/>
        <v>120</v>
      </c>
      <c r="AG341" s="47"/>
      <c r="AH341" s="128" t="s">
        <v>3453</v>
      </c>
      <c r="AI341" s="128" t="s">
        <v>3451</v>
      </c>
      <c r="AJ341" s="128" t="s">
        <v>3456</v>
      </c>
      <c r="AK341" s="128" t="s">
        <v>3455</v>
      </c>
      <c r="AL341" s="128" t="s">
        <v>3454</v>
      </c>
      <c r="AM341" s="128" t="s">
        <v>3452</v>
      </c>
      <c r="AN341" s="128" t="s">
        <v>3460</v>
      </c>
      <c r="AO341" s="128" t="s">
        <v>3457</v>
      </c>
      <c r="AP341" s="128" t="s">
        <v>3459</v>
      </c>
      <c r="AQ341" s="128" t="s">
        <v>3458</v>
      </c>
    </row>
    <row r="342" spans="1:43" s="16" customFormat="1" ht="27.75">
      <c r="A342" s="43">
        <v>341</v>
      </c>
      <c r="B342" s="37" t="s">
        <v>1761</v>
      </c>
      <c r="C342" s="37" t="s">
        <v>724</v>
      </c>
      <c r="D342" s="38" t="s">
        <v>1762</v>
      </c>
      <c r="E342" s="38">
        <v>17</v>
      </c>
      <c r="F342" s="48">
        <v>11.74</v>
      </c>
      <c r="G342" s="46">
        <v>30</v>
      </c>
      <c r="H342" s="46" t="s">
        <v>3373</v>
      </c>
      <c r="I342" s="48">
        <v>10.69</v>
      </c>
      <c r="J342" s="46">
        <v>30</v>
      </c>
      <c r="K342" s="46" t="s">
        <v>3372</v>
      </c>
      <c r="L342" s="84">
        <f t="shared" si="106"/>
        <v>11.215</v>
      </c>
      <c r="M342" s="38">
        <f t="shared" si="107"/>
        <v>60</v>
      </c>
      <c r="N342" s="38">
        <f t="shared" si="108"/>
        <v>1</v>
      </c>
      <c r="O342" s="38">
        <f t="shared" si="109"/>
        <v>0</v>
      </c>
      <c r="P342" s="48">
        <v>10.91</v>
      </c>
      <c r="Q342" s="46">
        <v>30</v>
      </c>
      <c r="R342" s="46" t="s">
        <v>3372</v>
      </c>
      <c r="S342" s="48">
        <v>13</v>
      </c>
      <c r="T342" s="46">
        <v>30</v>
      </c>
      <c r="U342" s="46" t="s">
        <v>3372</v>
      </c>
      <c r="V342" s="48">
        <f t="shared" si="101"/>
        <v>11.955</v>
      </c>
      <c r="W342" s="46">
        <f t="shared" si="102"/>
        <v>60</v>
      </c>
      <c r="X342" s="46">
        <f t="shared" si="103"/>
        <v>0</v>
      </c>
      <c r="Y342" s="46">
        <f t="shared" si="104"/>
        <v>0</v>
      </c>
      <c r="Z342" s="46">
        <f t="shared" si="110"/>
        <v>1</v>
      </c>
      <c r="AA342" s="46">
        <f t="shared" si="111"/>
        <v>0</v>
      </c>
      <c r="AB342" s="46">
        <f t="shared" si="112"/>
        <v>1</v>
      </c>
      <c r="AC342" s="48">
        <f t="shared" si="116"/>
        <v>0.99</v>
      </c>
      <c r="AD342" s="48">
        <f t="shared" si="113"/>
        <v>11.585000000000001</v>
      </c>
      <c r="AE342" s="48">
        <f t="shared" si="114"/>
        <v>11.469150000000001</v>
      </c>
      <c r="AF342" s="46">
        <f t="shared" si="115"/>
        <v>120</v>
      </c>
      <c r="AG342" s="47"/>
      <c r="AH342" s="128" t="s">
        <v>3453</v>
      </c>
      <c r="AI342" s="128" t="s">
        <v>3456</v>
      </c>
      <c r="AJ342" s="128" t="s">
        <v>3455</v>
      </c>
      <c r="AK342" s="128" t="s">
        <v>3452</v>
      </c>
      <c r="AL342" s="128" t="s">
        <v>3451</v>
      </c>
      <c r="AM342" s="128" t="s">
        <v>3454</v>
      </c>
      <c r="AN342" s="128" t="s">
        <v>3459</v>
      </c>
      <c r="AO342" s="128" t="s">
        <v>3457</v>
      </c>
      <c r="AP342" s="128" t="s">
        <v>3460</v>
      </c>
      <c r="AQ342" s="128" t="s">
        <v>3458</v>
      </c>
    </row>
    <row r="343" spans="1:43" s="16" customFormat="1" ht="27.75">
      <c r="A343" s="43">
        <v>342</v>
      </c>
      <c r="B343" s="37" t="s">
        <v>1218</v>
      </c>
      <c r="C343" s="37" t="s">
        <v>1674</v>
      </c>
      <c r="D343" s="38" t="s">
        <v>1675</v>
      </c>
      <c r="E343" s="38">
        <v>16</v>
      </c>
      <c r="F343" s="48">
        <v>12.19</v>
      </c>
      <c r="G343" s="46">
        <v>30</v>
      </c>
      <c r="H343" s="46" t="s">
        <v>3372</v>
      </c>
      <c r="I343" s="48">
        <v>11.31</v>
      </c>
      <c r="J343" s="46">
        <v>30</v>
      </c>
      <c r="K343" s="46" t="s">
        <v>3372</v>
      </c>
      <c r="L343" s="84">
        <f t="shared" si="106"/>
        <v>11.75</v>
      </c>
      <c r="M343" s="38">
        <f t="shared" si="107"/>
        <v>60</v>
      </c>
      <c r="N343" s="38">
        <f t="shared" si="108"/>
        <v>0</v>
      </c>
      <c r="O343" s="38">
        <f t="shared" si="109"/>
        <v>0</v>
      </c>
      <c r="P343" s="48">
        <v>12.1</v>
      </c>
      <c r="Q343" s="46">
        <v>30</v>
      </c>
      <c r="R343" s="46" t="s">
        <v>3372</v>
      </c>
      <c r="S343" s="48">
        <v>13.68</v>
      </c>
      <c r="T343" s="46">
        <v>30</v>
      </c>
      <c r="U343" s="46" t="s">
        <v>3372</v>
      </c>
      <c r="V343" s="48">
        <f t="shared" si="101"/>
        <v>12.89</v>
      </c>
      <c r="W343" s="46">
        <f t="shared" si="102"/>
        <v>60</v>
      </c>
      <c r="X343" s="46">
        <f t="shared" si="103"/>
        <v>0</v>
      </c>
      <c r="Y343" s="46">
        <f t="shared" si="104"/>
        <v>0</v>
      </c>
      <c r="Z343" s="46">
        <f t="shared" si="110"/>
        <v>0</v>
      </c>
      <c r="AA343" s="46">
        <f t="shared" si="111"/>
        <v>0</v>
      </c>
      <c r="AB343" s="46">
        <f t="shared" si="112"/>
        <v>0</v>
      </c>
      <c r="AC343" s="48">
        <f>IF(AB343=0,0.93,IF(AB343=1,0.92,IF(AB343=2,0.91,IF(AB343=3,0.9,IF(AB343=4,0.89,IF(AB343=5,0.88,IF(AB343=6,0.87)))))))</f>
        <v>0.93</v>
      </c>
      <c r="AD343" s="48">
        <f t="shared" si="113"/>
        <v>12.32</v>
      </c>
      <c r="AE343" s="48">
        <f t="shared" si="114"/>
        <v>11.457600000000001</v>
      </c>
      <c r="AF343" s="46">
        <f t="shared" si="115"/>
        <v>120</v>
      </c>
      <c r="AG343" s="47"/>
      <c r="AH343" s="128" t="s">
        <v>3453</v>
      </c>
      <c r="AI343" s="128" t="s">
        <v>3451</v>
      </c>
      <c r="AJ343" s="128" t="s">
        <v>3457</v>
      </c>
      <c r="AK343" s="128" t="s">
        <v>3452</v>
      </c>
      <c r="AL343" s="128" t="s">
        <v>3454</v>
      </c>
      <c r="AM343" s="128" t="s">
        <v>3456</v>
      </c>
      <c r="AN343" s="128" t="s">
        <v>3455</v>
      </c>
      <c r="AO343" s="128" t="s">
        <v>3460</v>
      </c>
      <c r="AP343" s="128" t="s">
        <v>3459</v>
      </c>
      <c r="AQ343" s="128" t="s">
        <v>3458</v>
      </c>
    </row>
    <row r="344" spans="1:43" s="16" customFormat="1" ht="27.75">
      <c r="A344" s="43">
        <v>343</v>
      </c>
      <c r="B344" s="44" t="s">
        <v>244</v>
      </c>
      <c r="C344" s="44" t="s">
        <v>245</v>
      </c>
      <c r="D344" s="45" t="s">
        <v>246</v>
      </c>
      <c r="E344" s="38">
        <v>2</v>
      </c>
      <c r="F344" s="48">
        <v>12.46</v>
      </c>
      <c r="G344" s="46">
        <v>30</v>
      </c>
      <c r="H344" s="46" t="s">
        <v>3372</v>
      </c>
      <c r="I344" s="48">
        <v>8.42</v>
      </c>
      <c r="J344" s="46">
        <v>15</v>
      </c>
      <c r="K344" s="46" t="s">
        <v>3372</v>
      </c>
      <c r="L344" s="84">
        <f t="shared" si="106"/>
        <v>10.440000000000001</v>
      </c>
      <c r="M344" s="38">
        <f t="shared" si="107"/>
        <v>60</v>
      </c>
      <c r="N344" s="38">
        <f t="shared" si="108"/>
        <v>0</v>
      </c>
      <c r="O344" s="38">
        <f t="shared" si="109"/>
        <v>1</v>
      </c>
      <c r="P344" s="48">
        <v>10.72</v>
      </c>
      <c r="Q344" s="46">
        <v>30</v>
      </c>
      <c r="R344" s="46" t="s">
        <v>3372</v>
      </c>
      <c r="S344" s="48">
        <v>14.69</v>
      </c>
      <c r="T344" s="46">
        <v>30</v>
      </c>
      <c r="U344" s="46" t="s">
        <v>3372</v>
      </c>
      <c r="V344" s="48">
        <f t="shared" si="101"/>
        <v>12.705</v>
      </c>
      <c r="W344" s="46">
        <f t="shared" si="102"/>
        <v>60</v>
      </c>
      <c r="X344" s="46">
        <f t="shared" si="103"/>
        <v>0</v>
      </c>
      <c r="Y344" s="46">
        <f t="shared" si="104"/>
        <v>0</v>
      </c>
      <c r="Z344" s="46">
        <f t="shared" si="110"/>
        <v>0</v>
      </c>
      <c r="AA344" s="46">
        <f t="shared" si="111"/>
        <v>1</v>
      </c>
      <c r="AB344" s="46">
        <f t="shared" si="112"/>
        <v>1</v>
      </c>
      <c r="AC344" s="48">
        <f>IF(AB344=0,1,IF(AB344=1,0.99,IF(AB344=2,0.98,IF(AB344=3,0.97,IF(AB344=4,0.96,IF(AB344=5,0.95,IF(AB344=6,0.94)))))))</f>
        <v>0.99</v>
      </c>
      <c r="AD344" s="48">
        <f t="shared" si="113"/>
        <v>11.572500000000002</v>
      </c>
      <c r="AE344" s="48">
        <f t="shared" si="114"/>
        <v>11.456775000000002</v>
      </c>
      <c r="AF344" s="46">
        <f t="shared" si="115"/>
        <v>120</v>
      </c>
      <c r="AG344" s="47"/>
      <c r="AH344" s="128" t="s">
        <v>3456</v>
      </c>
      <c r="AI344" s="128" t="s">
        <v>3457</v>
      </c>
      <c r="AJ344" s="128" t="s">
        <v>3452</v>
      </c>
      <c r="AK344" s="128" t="s">
        <v>3453</v>
      </c>
      <c r="AL344" s="128" t="s">
        <v>3455</v>
      </c>
      <c r="AM344" s="128" t="s">
        <v>3460</v>
      </c>
      <c r="AN344" s="128" t="s">
        <v>3451</v>
      </c>
      <c r="AO344" s="128" t="s">
        <v>3454</v>
      </c>
      <c r="AP344" s="128" t="s">
        <v>3459</v>
      </c>
      <c r="AQ344" s="128" t="s">
        <v>3458</v>
      </c>
    </row>
    <row r="345" spans="1:43" s="16" customFormat="1" ht="27.75">
      <c r="A345" s="43">
        <v>344</v>
      </c>
      <c r="B345" s="37" t="s">
        <v>1270</v>
      </c>
      <c r="C345" s="37" t="s">
        <v>1271</v>
      </c>
      <c r="D345" s="38" t="s">
        <v>1272</v>
      </c>
      <c r="E345" s="38">
        <v>12</v>
      </c>
      <c r="F345" s="48">
        <v>11.95</v>
      </c>
      <c r="G345" s="46">
        <v>30</v>
      </c>
      <c r="H345" s="46" t="s">
        <v>3372</v>
      </c>
      <c r="I345" s="48">
        <v>10.57</v>
      </c>
      <c r="J345" s="46">
        <v>30</v>
      </c>
      <c r="K345" s="46" t="s">
        <v>3372</v>
      </c>
      <c r="L345" s="84">
        <f t="shared" si="106"/>
        <v>11.26</v>
      </c>
      <c r="M345" s="38">
        <f t="shared" si="107"/>
        <v>60</v>
      </c>
      <c r="N345" s="38">
        <f t="shared" si="108"/>
        <v>0</v>
      </c>
      <c r="O345" s="38">
        <f t="shared" si="109"/>
        <v>0</v>
      </c>
      <c r="P345" s="48">
        <v>13.1</v>
      </c>
      <c r="Q345" s="46">
        <v>30</v>
      </c>
      <c r="R345" s="46" t="s">
        <v>3372</v>
      </c>
      <c r="S345" s="48">
        <v>13.62</v>
      </c>
      <c r="T345" s="46">
        <v>30</v>
      </c>
      <c r="U345" s="46" t="s">
        <v>3372</v>
      </c>
      <c r="V345" s="48">
        <f t="shared" si="101"/>
        <v>13.36</v>
      </c>
      <c r="W345" s="46">
        <f t="shared" si="102"/>
        <v>60</v>
      </c>
      <c r="X345" s="46">
        <f t="shared" si="103"/>
        <v>0</v>
      </c>
      <c r="Y345" s="46">
        <f t="shared" si="104"/>
        <v>0</v>
      </c>
      <c r="Z345" s="46">
        <f t="shared" si="110"/>
        <v>0</v>
      </c>
      <c r="AA345" s="46">
        <f t="shared" si="111"/>
        <v>0</v>
      </c>
      <c r="AB345" s="46">
        <f t="shared" si="112"/>
        <v>0</v>
      </c>
      <c r="AC345" s="48">
        <f>IF(AB345=0,0.93,IF(AB345=1,0.92,IF(AB345=2,0.91,IF(AB345=3,0.9,IF(AB345=4,0.89,IF(AB345=5,0.88,IF(AB345=6,0.87)))))))</f>
        <v>0.93</v>
      </c>
      <c r="AD345" s="48">
        <f t="shared" si="113"/>
        <v>12.309999999999999</v>
      </c>
      <c r="AE345" s="48">
        <f t="shared" si="114"/>
        <v>11.4483</v>
      </c>
      <c r="AF345" s="46">
        <f t="shared" si="115"/>
        <v>120</v>
      </c>
      <c r="AG345" s="47"/>
      <c r="AH345" s="128" t="s">
        <v>3453</v>
      </c>
      <c r="AI345" s="128" t="s">
        <v>3451</v>
      </c>
      <c r="AJ345" s="128" t="s">
        <v>3452</v>
      </c>
      <c r="AK345" s="128" t="s">
        <v>3454</v>
      </c>
      <c r="AL345" s="128" t="s">
        <v>3457</v>
      </c>
      <c r="AM345" s="128" t="s">
        <v>3456</v>
      </c>
      <c r="AN345" s="128" t="s">
        <v>3460</v>
      </c>
      <c r="AO345" s="128" t="s">
        <v>3455</v>
      </c>
      <c r="AP345" s="128" t="s">
        <v>3459</v>
      </c>
      <c r="AQ345" s="128" t="s">
        <v>3458</v>
      </c>
    </row>
    <row r="346" spans="1:43" s="16" customFormat="1" ht="24" customHeight="1">
      <c r="A346" s="43">
        <v>345</v>
      </c>
      <c r="B346" s="37" t="s">
        <v>2671</v>
      </c>
      <c r="C346" s="37" t="s">
        <v>2672</v>
      </c>
      <c r="D346" s="38" t="s">
        <v>2673</v>
      </c>
      <c r="E346" s="38">
        <v>27</v>
      </c>
      <c r="F346" s="48">
        <v>10.35</v>
      </c>
      <c r="G346" s="46">
        <v>30</v>
      </c>
      <c r="H346" s="46" t="s">
        <v>3372</v>
      </c>
      <c r="I346" s="48">
        <v>11.46</v>
      </c>
      <c r="J346" s="46">
        <v>30</v>
      </c>
      <c r="K346" s="46" t="s">
        <v>3372</v>
      </c>
      <c r="L346" s="84">
        <f t="shared" si="106"/>
        <v>10.905000000000001</v>
      </c>
      <c r="M346" s="38">
        <f t="shared" si="107"/>
        <v>60</v>
      </c>
      <c r="N346" s="38">
        <f t="shared" si="108"/>
        <v>0</v>
      </c>
      <c r="O346" s="38">
        <f t="shared" si="109"/>
        <v>0</v>
      </c>
      <c r="P346" s="48">
        <v>11.49</v>
      </c>
      <c r="Q346" s="46">
        <v>30</v>
      </c>
      <c r="R346" s="46" t="s">
        <v>3372</v>
      </c>
      <c r="S346" s="48">
        <v>12.48</v>
      </c>
      <c r="T346" s="46">
        <v>30</v>
      </c>
      <c r="U346" s="46" t="s">
        <v>3372</v>
      </c>
      <c r="V346" s="48">
        <f t="shared" si="101"/>
        <v>11.984999999999999</v>
      </c>
      <c r="W346" s="46">
        <f t="shared" si="102"/>
        <v>60</v>
      </c>
      <c r="X346" s="46">
        <f t="shared" si="103"/>
        <v>0</v>
      </c>
      <c r="Y346" s="46">
        <f t="shared" si="104"/>
        <v>0</v>
      </c>
      <c r="Z346" s="46">
        <f t="shared" si="110"/>
        <v>0</v>
      </c>
      <c r="AA346" s="46">
        <f t="shared" si="111"/>
        <v>0</v>
      </c>
      <c r="AB346" s="46">
        <f t="shared" si="112"/>
        <v>0</v>
      </c>
      <c r="AC346" s="48">
        <f t="shared" ref="AC346:AC361" si="117">IF(AB346=0,1,IF(AB346=1,0.99,IF(AB346=2,0.98,IF(AB346=3,0.97,IF(AB346=4,0.96,IF(AB346=5,0.95,IF(AB346=6,0.94)))))))</f>
        <v>1</v>
      </c>
      <c r="AD346" s="48">
        <f t="shared" si="113"/>
        <v>11.445</v>
      </c>
      <c r="AE346" s="48">
        <f t="shared" si="114"/>
        <v>11.445</v>
      </c>
      <c r="AF346" s="46">
        <f t="shared" si="115"/>
        <v>120</v>
      </c>
      <c r="AG346" s="47"/>
      <c r="AH346" s="128" t="s">
        <v>3456</v>
      </c>
      <c r="AI346" s="128" t="s">
        <v>3457</v>
      </c>
      <c r="AJ346" s="128" t="s">
        <v>3455</v>
      </c>
      <c r="AK346" s="128" t="s">
        <v>3451</v>
      </c>
      <c r="AL346" s="128" t="s">
        <v>3452</v>
      </c>
      <c r="AM346" s="128" t="s">
        <v>3454</v>
      </c>
      <c r="AN346" s="128" t="s">
        <v>3459</v>
      </c>
      <c r="AO346" s="128" t="s">
        <v>3460</v>
      </c>
      <c r="AP346" s="128" t="s">
        <v>3458</v>
      </c>
      <c r="AQ346" s="128" t="s">
        <v>3453</v>
      </c>
    </row>
    <row r="347" spans="1:43" s="16" customFormat="1" ht="27.75">
      <c r="A347" s="43">
        <v>346</v>
      </c>
      <c r="B347" s="44" t="s">
        <v>660</v>
      </c>
      <c r="C347" s="44" t="s">
        <v>661</v>
      </c>
      <c r="D347" s="45" t="s">
        <v>662</v>
      </c>
      <c r="E347" s="38">
        <v>6</v>
      </c>
      <c r="F347" s="48">
        <v>12.07</v>
      </c>
      <c r="G347" s="46">
        <v>30</v>
      </c>
      <c r="H347" s="46" t="s">
        <v>3372</v>
      </c>
      <c r="I347" s="48">
        <v>9.56</v>
      </c>
      <c r="J347" s="46">
        <v>17</v>
      </c>
      <c r="K347" s="46" t="s">
        <v>3372</v>
      </c>
      <c r="L347" s="84">
        <f t="shared" si="106"/>
        <v>10.815000000000001</v>
      </c>
      <c r="M347" s="38">
        <f t="shared" si="107"/>
        <v>60</v>
      </c>
      <c r="N347" s="38">
        <f t="shared" si="108"/>
        <v>0</v>
      </c>
      <c r="O347" s="38">
        <f t="shared" si="109"/>
        <v>1</v>
      </c>
      <c r="P347" s="48">
        <v>11.4</v>
      </c>
      <c r="Q347" s="46">
        <v>30</v>
      </c>
      <c r="R347" s="46" t="s">
        <v>3372</v>
      </c>
      <c r="S347" s="48">
        <v>13.2</v>
      </c>
      <c r="T347" s="46">
        <v>30</v>
      </c>
      <c r="U347" s="46" t="s">
        <v>3372</v>
      </c>
      <c r="V347" s="48">
        <f t="shared" si="101"/>
        <v>12.3</v>
      </c>
      <c r="W347" s="46">
        <f t="shared" si="102"/>
        <v>60</v>
      </c>
      <c r="X347" s="46">
        <f t="shared" si="103"/>
        <v>0</v>
      </c>
      <c r="Y347" s="46">
        <f t="shared" si="104"/>
        <v>0</v>
      </c>
      <c r="Z347" s="46">
        <f t="shared" si="110"/>
        <v>0</v>
      </c>
      <c r="AA347" s="46">
        <f t="shared" si="111"/>
        <v>1</v>
      </c>
      <c r="AB347" s="46">
        <f t="shared" si="112"/>
        <v>1</v>
      </c>
      <c r="AC347" s="48">
        <f t="shared" si="117"/>
        <v>0.99</v>
      </c>
      <c r="AD347" s="48">
        <f t="shared" si="113"/>
        <v>11.557500000000001</v>
      </c>
      <c r="AE347" s="48">
        <f t="shared" si="114"/>
        <v>11.441925000000001</v>
      </c>
      <c r="AF347" s="46">
        <f t="shared" si="115"/>
        <v>120</v>
      </c>
      <c r="AG347" s="47"/>
      <c r="AH347" s="128" t="s">
        <v>3453</v>
      </c>
      <c r="AI347" s="128" t="s">
        <v>3451</v>
      </c>
      <c r="AJ347" s="128" t="s">
        <v>3456</v>
      </c>
      <c r="AK347" s="128" t="s">
        <v>3455</v>
      </c>
      <c r="AL347" s="128" t="s">
        <v>3452</v>
      </c>
      <c r="AM347" s="128" t="s">
        <v>3454</v>
      </c>
      <c r="AN347" s="128" t="s">
        <v>3457</v>
      </c>
      <c r="AO347" s="128" t="s">
        <v>3459</v>
      </c>
      <c r="AP347" s="128" t="s">
        <v>3460</v>
      </c>
      <c r="AQ347" s="128" t="s">
        <v>3458</v>
      </c>
    </row>
    <row r="348" spans="1:43" s="16" customFormat="1" ht="27.75">
      <c r="A348" s="43">
        <v>347</v>
      </c>
      <c r="B348" s="72" t="s">
        <v>1311</v>
      </c>
      <c r="C348" s="72" t="s">
        <v>618</v>
      </c>
      <c r="D348" s="38" t="s">
        <v>2318</v>
      </c>
      <c r="E348" s="38">
        <v>23</v>
      </c>
      <c r="F348" s="48">
        <v>10.7</v>
      </c>
      <c r="G348" s="46">
        <v>30</v>
      </c>
      <c r="H348" s="46" t="s">
        <v>3372</v>
      </c>
      <c r="I348" s="48">
        <v>11.13</v>
      </c>
      <c r="J348" s="46">
        <v>30</v>
      </c>
      <c r="K348" s="46" t="s">
        <v>3373</v>
      </c>
      <c r="L348" s="84">
        <f t="shared" si="106"/>
        <v>10.914999999999999</v>
      </c>
      <c r="M348" s="38">
        <f t="shared" si="107"/>
        <v>60</v>
      </c>
      <c r="N348" s="38">
        <f t="shared" si="108"/>
        <v>1</v>
      </c>
      <c r="O348" s="38">
        <f t="shared" si="109"/>
        <v>0</v>
      </c>
      <c r="P348" s="48">
        <v>10.4</v>
      </c>
      <c r="Q348" s="46">
        <v>30</v>
      </c>
      <c r="R348" s="46" t="s">
        <v>3372</v>
      </c>
      <c r="S348" s="48">
        <v>14</v>
      </c>
      <c r="T348" s="46">
        <v>30</v>
      </c>
      <c r="U348" s="46" t="s">
        <v>3372</v>
      </c>
      <c r="V348" s="48">
        <f t="shared" si="101"/>
        <v>12.2</v>
      </c>
      <c r="W348" s="46">
        <f t="shared" si="102"/>
        <v>60</v>
      </c>
      <c r="X348" s="46">
        <f t="shared" si="103"/>
        <v>0</v>
      </c>
      <c r="Y348" s="46">
        <f t="shared" si="104"/>
        <v>0</v>
      </c>
      <c r="Z348" s="46">
        <f t="shared" si="110"/>
        <v>1</v>
      </c>
      <c r="AA348" s="46">
        <f t="shared" si="111"/>
        <v>0</v>
      </c>
      <c r="AB348" s="46">
        <f t="shared" si="112"/>
        <v>1</v>
      </c>
      <c r="AC348" s="48">
        <f t="shared" si="117"/>
        <v>0.99</v>
      </c>
      <c r="AD348" s="48">
        <f t="shared" si="113"/>
        <v>11.557499999999999</v>
      </c>
      <c r="AE348" s="48">
        <f t="shared" si="114"/>
        <v>11.441924999999999</v>
      </c>
      <c r="AF348" s="46">
        <f t="shared" si="115"/>
        <v>120</v>
      </c>
      <c r="AG348" s="47"/>
      <c r="AH348" s="128" t="s">
        <v>3452</v>
      </c>
      <c r="AI348" s="128" t="s">
        <v>3454</v>
      </c>
      <c r="AJ348" s="128" t="s">
        <v>3451</v>
      </c>
      <c r="AK348" s="128" t="s">
        <v>3456</v>
      </c>
      <c r="AL348" s="128" t="s">
        <v>3455</v>
      </c>
      <c r="AM348" s="128" t="s">
        <v>3453</v>
      </c>
      <c r="AN348" s="128" t="s">
        <v>3457</v>
      </c>
      <c r="AO348" s="128" t="s">
        <v>3459</v>
      </c>
      <c r="AP348" s="128" t="s">
        <v>3460</v>
      </c>
      <c r="AQ348" s="128" t="s">
        <v>3458</v>
      </c>
    </row>
    <row r="349" spans="1:43" s="16" customFormat="1" ht="27.75">
      <c r="A349" s="43">
        <v>348</v>
      </c>
      <c r="B349" s="44" t="s">
        <v>880</v>
      </c>
      <c r="C349" s="44" t="s">
        <v>881</v>
      </c>
      <c r="D349" s="45" t="s">
        <v>882</v>
      </c>
      <c r="E349" s="38">
        <v>8</v>
      </c>
      <c r="F349" s="48">
        <v>11.43</v>
      </c>
      <c r="G349" s="46">
        <v>30</v>
      </c>
      <c r="H349" s="46" t="s">
        <v>3372</v>
      </c>
      <c r="I349" s="48">
        <v>10.61</v>
      </c>
      <c r="J349" s="46">
        <v>30</v>
      </c>
      <c r="K349" s="46" t="s">
        <v>3372</v>
      </c>
      <c r="L349" s="84">
        <f t="shared" si="106"/>
        <v>11.02</v>
      </c>
      <c r="M349" s="38">
        <f t="shared" si="107"/>
        <v>60</v>
      </c>
      <c r="N349" s="38">
        <f t="shared" si="108"/>
        <v>0</v>
      </c>
      <c r="O349" s="38">
        <f t="shared" si="109"/>
        <v>0</v>
      </c>
      <c r="P349" s="48">
        <v>10.039999999999999</v>
      </c>
      <c r="Q349" s="46">
        <v>30</v>
      </c>
      <c r="R349" s="46" t="s">
        <v>3373</v>
      </c>
      <c r="S349" s="48">
        <v>14.13</v>
      </c>
      <c r="T349" s="46">
        <v>30</v>
      </c>
      <c r="U349" s="46" t="s">
        <v>3372</v>
      </c>
      <c r="V349" s="48">
        <f t="shared" si="101"/>
        <v>12.085000000000001</v>
      </c>
      <c r="W349" s="46">
        <f t="shared" si="102"/>
        <v>60</v>
      </c>
      <c r="X349" s="46">
        <f t="shared" si="103"/>
        <v>1</v>
      </c>
      <c r="Y349" s="46">
        <f t="shared" si="104"/>
        <v>0</v>
      </c>
      <c r="Z349" s="46">
        <f t="shared" si="110"/>
        <v>1</v>
      </c>
      <c r="AA349" s="46">
        <f t="shared" si="111"/>
        <v>0</v>
      </c>
      <c r="AB349" s="46">
        <f t="shared" si="112"/>
        <v>1</v>
      </c>
      <c r="AC349" s="48">
        <f t="shared" si="117"/>
        <v>0.99</v>
      </c>
      <c r="AD349" s="48">
        <f t="shared" si="113"/>
        <v>11.5525</v>
      </c>
      <c r="AE349" s="48">
        <f t="shared" si="114"/>
        <v>11.436975</v>
      </c>
      <c r="AF349" s="46">
        <f t="shared" si="115"/>
        <v>120</v>
      </c>
      <c r="AG349" s="47"/>
      <c r="AH349" s="128" t="s">
        <v>3453</v>
      </c>
      <c r="AI349" s="128" t="s">
        <v>3456</v>
      </c>
      <c r="AJ349" s="128" t="s">
        <v>3452</v>
      </c>
      <c r="AK349" s="128" t="s">
        <v>3454</v>
      </c>
      <c r="AL349" s="128" t="s">
        <v>3451</v>
      </c>
      <c r="AM349" s="128" t="s">
        <v>3455</v>
      </c>
      <c r="AN349" s="128" t="s">
        <v>3457</v>
      </c>
      <c r="AO349" s="128" t="s">
        <v>3460</v>
      </c>
      <c r="AP349" s="128" t="s">
        <v>3458</v>
      </c>
      <c r="AQ349" s="128" t="s">
        <v>3459</v>
      </c>
    </row>
    <row r="350" spans="1:43" s="16" customFormat="1" ht="27.75">
      <c r="A350" s="43">
        <v>349</v>
      </c>
      <c r="B350" s="44" t="s">
        <v>813</v>
      </c>
      <c r="C350" s="44" t="s">
        <v>814</v>
      </c>
      <c r="D350" s="45" t="s">
        <v>815</v>
      </c>
      <c r="E350" s="38">
        <v>8</v>
      </c>
      <c r="F350" s="48">
        <v>12.4</v>
      </c>
      <c r="G350" s="46">
        <v>30</v>
      </c>
      <c r="H350" s="46" t="s">
        <v>3372</v>
      </c>
      <c r="I350" s="48">
        <v>8.19</v>
      </c>
      <c r="J350" s="46">
        <v>6</v>
      </c>
      <c r="K350" s="46" t="s">
        <v>3372</v>
      </c>
      <c r="L350" s="84">
        <f t="shared" si="106"/>
        <v>10.295</v>
      </c>
      <c r="M350" s="38">
        <f t="shared" si="107"/>
        <v>60</v>
      </c>
      <c r="N350" s="38">
        <f t="shared" si="108"/>
        <v>0</v>
      </c>
      <c r="O350" s="38">
        <f t="shared" si="109"/>
        <v>1</v>
      </c>
      <c r="P350" s="48">
        <v>10.82</v>
      </c>
      <c r="Q350" s="46">
        <v>30</v>
      </c>
      <c r="R350" s="46" t="s">
        <v>3372</v>
      </c>
      <c r="S350" s="48">
        <v>14.79</v>
      </c>
      <c r="T350" s="46">
        <v>30</v>
      </c>
      <c r="U350" s="46" t="s">
        <v>3372</v>
      </c>
      <c r="V350" s="48">
        <f t="shared" si="101"/>
        <v>12.805</v>
      </c>
      <c r="W350" s="46">
        <f t="shared" si="102"/>
        <v>60</v>
      </c>
      <c r="X350" s="46">
        <f t="shared" si="103"/>
        <v>0</v>
      </c>
      <c r="Y350" s="46">
        <f t="shared" si="104"/>
        <v>0</v>
      </c>
      <c r="Z350" s="46">
        <f t="shared" si="110"/>
        <v>0</v>
      </c>
      <c r="AA350" s="46">
        <f t="shared" si="111"/>
        <v>1</v>
      </c>
      <c r="AB350" s="46">
        <f t="shared" si="112"/>
        <v>1</v>
      </c>
      <c r="AC350" s="48">
        <f t="shared" si="117"/>
        <v>0.99</v>
      </c>
      <c r="AD350" s="48">
        <f t="shared" si="113"/>
        <v>11.55</v>
      </c>
      <c r="AE350" s="48">
        <f t="shared" si="114"/>
        <v>11.4345</v>
      </c>
      <c r="AF350" s="46">
        <f t="shared" si="115"/>
        <v>120</v>
      </c>
      <c r="AG350" s="47"/>
      <c r="AH350" s="128" t="s">
        <v>3453</v>
      </c>
      <c r="AI350" s="128" t="s">
        <v>3451</v>
      </c>
      <c r="AJ350" s="128" t="s">
        <v>3456</v>
      </c>
      <c r="AK350" s="128" t="s">
        <v>3452</v>
      </c>
      <c r="AL350" s="128" t="s">
        <v>3454</v>
      </c>
      <c r="AM350" s="128" t="s">
        <v>3457</v>
      </c>
      <c r="AN350" s="128" t="s">
        <v>3455</v>
      </c>
      <c r="AO350" s="128" t="s">
        <v>3460</v>
      </c>
      <c r="AP350" s="128" t="s">
        <v>3459</v>
      </c>
      <c r="AQ350" s="128" t="s">
        <v>3458</v>
      </c>
    </row>
    <row r="351" spans="1:43" s="16" customFormat="1" ht="27.75">
      <c r="A351" s="43">
        <v>350</v>
      </c>
      <c r="B351" s="37" t="s">
        <v>1643</v>
      </c>
      <c r="C351" s="37" t="s">
        <v>1644</v>
      </c>
      <c r="D351" s="38" t="s">
        <v>1645</v>
      </c>
      <c r="E351" s="38">
        <v>16</v>
      </c>
      <c r="F351" s="48">
        <v>11.55</v>
      </c>
      <c r="G351" s="46">
        <v>30</v>
      </c>
      <c r="H351" s="46" t="s">
        <v>3372</v>
      </c>
      <c r="I351" s="48">
        <v>10.45</v>
      </c>
      <c r="J351" s="46">
        <v>30</v>
      </c>
      <c r="K351" s="46" t="s">
        <v>3372</v>
      </c>
      <c r="L351" s="84">
        <f t="shared" si="106"/>
        <v>11</v>
      </c>
      <c r="M351" s="38">
        <f t="shared" si="107"/>
        <v>60</v>
      </c>
      <c r="N351" s="38">
        <f t="shared" si="108"/>
        <v>0</v>
      </c>
      <c r="O351" s="38">
        <f t="shared" si="109"/>
        <v>0</v>
      </c>
      <c r="P351" s="48">
        <v>10.33</v>
      </c>
      <c r="Q351" s="46">
        <v>30</v>
      </c>
      <c r="R351" s="46" t="s">
        <v>3372</v>
      </c>
      <c r="S351" s="48">
        <v>13.4</v>
      </c>
      <c r="T351" s="46">
        <v>30</v>
      </c>
      <c r="U351" s="46" t="s">
        <v>3372</v>
      </c>
      <c r="V351" s="48">
        <f t="shared" ref="V351:V414" si="118">(P351+S351)/2</f>
        <v>11.865</v>
      </c>
      <c r="W351" s="46">
        <f t="shared" ref="W351:W414" si="119">IF(V351&gt;=10,60,Q351+T351)</f>
        <v>60</v>
      </c>
      <c r="X351" s="46">
        <f t="shared" ref="X351:X414" si="120">IF(R351="ACC",0,1)+IF(U351="ACC",0,1)</f>
        <v>0</v>
      </c>
      <c r="Y351" s="46">
        <f t="shared" ref="Y351:Y414" si="121">IF(P351&lt;10,1,(IF(S351&lt;10,1,0)))</f>
        <v>0</v>
      </c>
      <c r="Z351" s="46">
        <f t="shared" si="110"/>
        <v>0</v>
      </c>
      <c r="AA351" s="46">
        <f t="shared" si="111"/>
        <v>0</v>
      </c>
      <c r="AB351" s="46">
        <f t="shared" si="112"/>
        <v>0</v>
      </c>
      <c r="AC351" s="48">
        <f t="shared" si="117"/>
        <v>1</v>
      </c>
      <c r="AD351" s="48">
        <f t="shared" si="113"/>
        <v>11.432500000000001</v>
      </c>
      <c r="AE351" s="48">
        <f t="shared" si="114"/>
        <v>11.432500000000001</v>
      </c>
      <c r="AF351" s="46">
        <f t="shared" si="115"/>
        <v>120</v>
      </c>
      <c r="AG351" s="47"/>
      <c r="AH351" s="128" t="s">
        <v>3453</v>
      </c>
      <c r="AI351" s="128" t="s">
        <v>3451</v>
      </c>
      <c r="AJ351" s="128" t="s">
        <v>3457</v>
      </c>
      <c r="AK351" s="128" t="s">
        <v>3456</v>
      </c>
      <c r="AL351" s="128" t="s">
        <v>3452</v>
      </c>
      <c r="AM351" s="128" t="s">
        <v>3454</v>
      </c>
      <c r="AN351" s="128" t="s">
        <v>3455</v>
      </c>
      <c r="AO351" s="128" t="s">
        <v>3460</v>
      </c>
      <c r="AP351" s="128" t="s">
        <v>3459</v>
      </c>
      <c r="AQ351" s="128" t="s">
        <v>3458</v>
      </c>
    </row>
    <row r="352" spans="1:43" s="16" customFormat="1" ht="27.75">
      <c r="A352" s="43">
        <v>351</v>
      </c>
      <c r="B352" s="37" t="s">
        <v>2054</v>
      </c>
      <c r="C352" s="37" t="s">
        <v>2055</v>
      </c>
      <c r="D352" s="38" t="s">
        <v>2056</v>
      </c>
      <c r="E352" s="38">
        <v>20</v>
      </c>
      <c r="F352" s="48">
        <v>12.4</v>
      </c>
      <c r="G352" s="46">
        <v>30</v>
      </c>
      <c r="H352" s="46" t="s">
        <v>3372</v>
      </c>
      <c r="I352" s="48">
        <v>10.19</v>
      </c>
      <c r="J352" s="46">
        <v>30</v>
      </c>
      <c r="K352" s="46" t="s">
        <v>3372</v>
      </c>
      <c r="L352" s="84">
        <f t="shared" si="106"/>
        <v>11.295</v>
      </c>
      <c r="M352" s="38">
        <f t="shared" si="107"/>
        <v>60</v>
      </c>
      <c r="N352" s="38">
        <f t="shared" si="108"/>
        <v>0</v>
      </c>
      <c r="O352" s="38">
        <f t="shared" si="109"/>
        <v>0</v>
      </c>
      <c r="P352" s="48">
        <v>11.15</v>
      </c>
      <c r="Q352" s="46">
        <v>30</v>
      </c>
      <c r="R352" s="46" t="s">
        <v>3372</v>
      </c>
      <c r="S352" s="48">
        <v>11.99</v>
      </c>
      <c r="T352" s="46">
        <v>30</v>
      </c>
      <c r="U352" s="46" t="s">
        <v>3372</v>
      </c>
      <c r="V352" s="48">
        <f t="shared" si="118"/>
        <v>11.57</v>
      </c>
      <c r="W352" s="46">
        <f t="shared" si="119"/>
        <v>60</v>
      </c>
      <c r="X352" s="46">
        <f t="shared" si="120"/>
        <v>0</v>
      </c>
      <c r="Y352" s="46">
        <f t="shared" si="121"/>
        <v>0</v>
      </c>
      <c r="Z352" s="46">
        <f t="shared" si="110"/>
        <v>0</v>
      </c>
      <c r="AA352" s="46">
        <f t="shared" si="111"/>
        <v>0</v>
      </c>
      <c r="AB352" s="46">
        <f t="shared" si="112"/>
        <v>0</v>
      </c>
      <c r="AC352" s="48">
        <f t="shared" si="117"/>
        <v>1</v>
      </c>
      <c r="AD352" s="48">
        <f t="shared" si="113"/>
        <v>11.432500000000001</v>
      </c>
      <c r="AE352" s="48">
        <f t="shared" si="114"/>
        <v>11.432500000000001</v>
      </c>
      <c r="AF352" s="46">
        <f t="shared" si="115"/>
        <v>120</v>
      </c>
      <c r="AG352" s="47"/>
      <c r="AH352" s="128" t="s">
        <v>3453</v>
      </c>
      <c r="AI352" s="128" t="s">
        <v>3451</v>
      </c>
      <c r="AJ352" s="128" t="s">
        <v>3454</v>
      </c>
      <c r="AK352" s="128" t="s">
        <v>3452</v>
      </c>
      <c r="AL352" s="128" t="s">
        <v>3456</v>
      </c>
      <c r="AM352" s="128" t="s">
        <v>3457</v>
      </c>
      <c r="AN352" s="128" t="s">
        <v>3455</v>
      </c>
      <c r="AO352" s="128" t="s">
        <v>3459</v>
      </c>
      <c r="AP352" s="128" t="s">
        <v>3460</v>
      </c>
      <c r="AQ352" s="128" t="s">
        <v>3458</v>
      </c>
    </row>
    <row r="353" spans="1:43" s="16" customFormat="1" ht="27.75">
      <c r="A353" s="43">
        <v>352</v>
      </c>
      <c r="B353" s="37" t="s">
        <v>969</v>
      </c>
      <c r="C353" s="37" t="s">
        <v>970</v>
      </c>
      <c r="D353" s="38" t="s">
        <v>971</v>
      </c>
      <c r="E353" s="38">
        <v>9</v>
      </c>
      <c r="F353" s="48">
        <v>10.46</v>
      </c>
      <c r="G353" s="46">
        <v>30</v>
      </c>
      <c r="H353" s="46" t="s">
        <v>3372</v>
      </c>
      <c r="I353" s="48">
        <v>11.37</v>
      </c>
      <c r="J353" s="46">
        <v>30</v>
      </c>
      <c r="K353" s="46" t="s">
        <v>3372</v>
      </c>
      <c r="L353" s="84">
        <f t="shared" si="106"/>
        <v>10.914999999999999</v>
      </c>
      <c r="M353" s="38">
        <f t="shared" si="107"/>
        <v>60</v>
      </c>
      <c r="N353" s="38">
        <f t="shared" si="108"/>
        <v>0</v>
      </c>
      <c r="O353" s="38">
        <f t="shared" si="109"/>
        <v>0</v>
      </c>
      <c r="P353" s="48">
        <v>11.37</v>
      </c>
      <c r="Q353" s="46">
        <v>30</v>
      </c>
      <c r="R353" s="46" t="s">
        <v>3372</v>
      </c>
      <c r="S353" s="48">
        <v>12.52</v>
      </c>
      <c r="T353" s="46">
        <v>30</v>
      </c>
      <c r="U353" s="46" t="s">
        <v>3372</v>
      </c>
      <c r="V353" s="48">
        <f t="shared" si="118"/>
        <v>11.945</v>
      </c>
      <c r="W353" s="46">
        <f t="shared" si="119"/>
        <v>60</v>
      </c>
      <c r="X353" s="46">
        <f t="shared" si="120"/>
        <v>0</v>
      </c>
      <c r="Y353" s="46">
        <f t="shared" si="121"/>
        <v>0</v>
      </c>
      <c r="Z353" s="46">
        <f t="shared" si="110"/>
        <v>0</v>
      </c>
      <c r="AA353" s="46">
        <f t="shared" si="111"/>
        <v>0</v>
      </c>
      <c r="AB353" s="46">
        <f t="shared" si="112"/>
        <v>0</v>
      </c>
      <c r="AC353" s="48">
        <f t="shared" si="117"/>
        <v>1</v>
      </c>
      <c r="AD353" s="48">
        <f t="shared" si="113"/>
        <v>11.43</v>
      </c>
      <c r="AE353" s="48">
        <f t="shared" si="114"/>
        <v>11.43</v>
      </c>
      <c r="AF353" s="46">
        <f t="shared" si="115"/>
        <v>120</v>
      </c>
      <c r="AG353" s="47"/>
      <c r="AH353" s="128" t="s">
        <v>3453</v>
      </c>
      <c r="AI353" s="128" t="s">
        <v>3451</v>
      </c>
      <c r="AJ353" s="128" t="s">
        <v>3452</v>
      </c>
      <c r="AK353" s="128" t="s">
        <v>3456</v>
      </c>
      <c r="AL353" s="128" t="s">
        <v>3455</v>
      </c>
      <c r="AM353" s="128" t="s">
        <v>3459</v>
      </c>
      <c r="AN353" s="128" t="s">
        <v>3454</v>
      </c>
      <c r="AO353" s="128" t="s">
        <v>3457</v>
      </c>
      <c r="AP353" s="128" t="s">
        <v>3460</v>
      </c>
      <c r="AQ353" s="128" t="s">
        <v>3458</v>
      </c>
    </row>
    <row r="354" spans="1:43" s="16" customFormat="1" ht="27.75">
      <c r="A354" s="43">
        <v>353</v>
      </c>
      <c r="B354" s="37" t="s">
        <v>1381</v>
      </c>
      <c r="C354" s="37" t="s">
        <v>1373</v>
      </c>
      <c r="D354" s="38" t="s">
        <v>1382</v>
      </c>
      <c r="E354" s="38">
        <v>13</v>
      </c>
      <c r="F354" s="48">
        <v>11.33</v>
      </c>
      <c r="G354" s="46">
        <v>30</v>
      </c>
      <c r="H354" s="46" t="s">
        <v>3373</v>
      </c>
      <c r="I354" s="48">
        <v>10.01</v>
      </c>
      <c r="J354" s="46">
        <v>30</v>
      </c>
      <c r="K354" s="46" t="s">
        <v>3372</v>
      </c>
      <c r="L354" s="84">
        <f t="shared" si="106"/>
        <v>10.67</v>
      </c>
      <c r="M354" s="38">
        <f t="shared" si="107"/>
        <v>60</v>
      </c>
      <c r="N354" s="38">
        <f t="shared" si="108"/>
        <v>1</v>
      </c>
      <c r="O354" s="38">
        <f t="shared" si="109"/>
        <v>0</v>
      </c>
      <c r="P354" s="48">
        <v>10.28</v>
      </c>
      <c r="Q354" s="46">
        <v>30</v>
      </c>
      <c r="R354" s="46" t="s">
        <v>3372</v>
      </c>
      <c r="S354" s="48">
        <v>14.51</v>
      </c>
      <c r="T354" s="46">
        <v>30</v>
      </c>
      <c r="U354" s="46" t="s">
        <v>3372</v>
      </c>
      <c r="V354" s="48">
        <f t="shared" si="118"/>
        <v>12.395</v>
      </c>
      <c r="W354" s="46">
        <f t="shared" si="119"/>
        <v>60</v>
      </c>
      <c r="X354" s="46">
        <f t="shared" si="120"/>
        <v>0</v>
      </c>
      <c r="Y354" s="46">
        <f t="shared" si="121"/>
        <v>0</v>
      </c>
      <c r="Z354" s="46">
        <f t="shared" si="110"/>
        <v>1</v>
      </c>
      <c r="AA354" s="46">
        <f t="shared" si="111"/>
        <v>0</v>
      </c>
      <c r="AB354" s="46">
        <f t="shared" si="112"/>
        <v>1</v>
      </c>
      <c r="AC354" s="48">
        <f t="shared" si="117"/>
        <v>0.99</v>
      </c>
      <c r="AD354" s="48">
        <f t="shared" si="113"/>
        <v>11.532499999999999</v>
      </c>
      <c r="AE354" s="48">
        <f t="shared" si="114"/>
        <v>11.417174999999999</v>
      </c>
      <c r="AF354" s="46">
        <f t="shared" si="115"/>
        <v>120</v>
      </c>
      <c r="AG354" s="47"/>
      <c r="AH354" s="128" t="s">
        <v>3461</v>
      </c>
      <c r="AI354" s="128" t="s">
        <v>3451</v>
      </c>
      <c r="AJ354" s="128" t="s">
        <v>3452</v>
      </c>
      <c r="AK354" s="128" t="s">
        <v>3456</v>
      </c>
      <c r="AL354" s="128" t="s">
        <v>3454</v>
      </c>
      <c r="AM354" s="128" t="s">
        <v>3457</v>
      </c>
      <c r="AN354" s="128" t="s">
        <v>3460</v>
      </c>
      <c r="AO354" s="128" t="s">
        <v>3455</v>
      </c>
      <c r="AP354" s="128" t="s">
        <v>3459</v>
      </c>
      <c r="AQ354" s="128" t="s">
        <v>3458</v>
      </c>
    </row>
    <row r="355" spans="1:43" s="16" customFormat="1" ht="27.75">
      <c r="A355" s="43">
        <v>354</v>
      </c>
      <c r="B355" s="37" t="s">
        <v>2231</v>
      </c>
      <c r="C355" s="37" t="s">
        <v>2232</v>
      </c>
      <c r="D355" s="38" t="s">
        <v>2233</v>
      </c>
      <c r="E355" s="38">
        <v>22</v>
      </c>
      <c r="F355" s="48">
        <v>10.45</v>
      </c>
      <c r="G355" s="46">
        <v>30</v>
      </c>
      <c r="H355" s="46" t="s">
        <v>3372</v>
      </c>
      <c r="I355" s="48">
        <v>10.7</v>
      </c>
      <c r="J355" s="46">
        <v>30</v>
      </c>
      <c r="K355" s="46" t="s">
        <v>3372</v>
      </c>
      <c r="L355" s="84">
        <f t="shared" si="106"/>
        <v>10.574999999999999</v>
      </c>
      <c r="M355" s="38">
        <f t="shared" si="107"/>
        <v>60</v>
      </c>
      <c r="N355" s="38">
        <f t="shared" si="108"/>
        <v>0</v>
      </c>
      <c r="O355" s="38">
        <f t="shared" si="109"/>
        <v>0</v>
      </c>
      <c r="P355" s="48">
        <v>11.94</v>
      </c>
      <c r="Q355" s="46">
        <v>30</v>
      </c>
      <c r="R355" s="46" t="s">
        <v>3372</v>
      </c>
      <c r="S355" s="48">
        <v>12.56</v>
      </c>
      <c r="T355" s="46">
        <v>30</v>
      </c>
      <c r="U355" s="46" t="s">
        <v>3372</v>
      </c>
      <c r="V355" s="48">
        <f t="shared" si="118"/>
        <v>12.25</v>
      </c>
      <c r="W355" s="46">
        <f t="shared" si="119"/>
        <v>60</v>
      </c>
      <c r="X355" s="46">
        <f t="shared" si="120"/>
        <v>0</v>
      </c>
      <c r="Y355" s="46">
        <f t="shared" si="121"/>
        <v>0</v>
      </c>
      <c r="Z355" s="46">
        <f t="shared" si="110"/>
        <v>0</v>
      </c>
      <c r="AA355" s="46">
        <f t="shared" si="111"/>
        <v>0</v>
      </c>
      <c r="AB355" s="46">
        <f t="shared" si="112"/>
        <v>0</v>
      </c>
      <c r="AC355" s="48">
        <f t="shared" si="117"/>
        <v>1</v>
      </c>
      <c r="AD355" s="48">
        <f t="shared" si="113"/>
        <v>11.4125</v>
      </c>
      <c r="AE355" s="48">
        <f t="shared" si="114"/>
        <v>11.4125</v>
      </c>
      <c r="AF355" s="46">
        <f t="shared" si="115"/>
        <v>120</v>
      </c>
      <c r="AG355" s="47"/>
      <c r="AH355" s="128" t="s">
        <v>3451</v>
      </c>
      <c r="AI355" s="128" t="s">
        <v>3457</v>
      </c>
      <c r="AJ355" s="128" t="s">
        <v>3453</v>
      </c>
      <c r="AK355" s="128" t="s">
        <v>3452</v>
      </c>
      <c r="AL355" s="128" t="s">
        <v>3456</v>
      </c>
      <c r="AM355" s="128" t="s">
        <v>3455</v>
      </c>
      <c r="AN355" s="128" t="s">
        <v>3454</v>
      </c>
      <c r="AO355" s="128" t="s">
        <v>3460</v>
      </c>
      <c r="AP355" s="128" t="s">
        <v>3458</v>
      </c>
      <c r="AQ355" s="128" t="s">
        <v>3459</v>
      </c>
    </row>
    <row r="356" spans="1:43" s="16" customFormat="1" ht="27.75">
      <c r="A356" s="43">
        <v>355</v>
      </c>
      <c r="B356" s="37" t="s">
        <v>1535</v>
      </c>
      <c r="C356" s="37" t="s">
        <v>3469</v>
      </c>
      <c r="D356" s="38" t="s">
        <v>1536</v>
      </c>
      <c r="E356" s="38">
        <v>15</v>
      </c>
      <c r="F356" s="48">
        <v>12.64</v>
      </c>
      <c r="G356" s="46">
        <v>30</v>
      </c>
      <c r="H356" s="46" t="s">
        <v>3373</v>
      </c>
      <c r="I356" s="48">
        <v>10.59</v>
      </c>
      <c r="J356" s="46">
        <v>30</v>
      </c>
      <c r="K356" s="46" t="s">
        <v>3372</v>
      </c>
      <c r="L356" s="84">
        <f t="shared" si="106"/>
        <v>11.615</v>
      </c>
      <c r="M356" s="38">
        <f t="shared" si="107"/>
        <v>60</v>
      </c>
      <c r="N356" s="38">
        <f t="shared" si="108"/>
        <v>1</v>
      </c>
      <c r="O356" s="38">
        <f t="shared" si="109"/>
        <v>0</v>
      </c>
      <c r="P356" s="48">
        <v>10.039999999999999</v>
      </c>
      <c r="Q356" s="46">
        <v>30</v>
      </c>
      <c r="R356" s="46" t="s">
        <v>3372</v>
      </c>
      <c r="S356" s="48">
        <v>12.84</v>
      </c>
      <c r="T356" s="46">
        <v>30</v>
      </c>
      <c r="U356" s="46" t="s">
        <v>3372</v>
      </c>
      <c r="V356" s="48">
        <f t="shared" si="118"/>
        <v>11.44</v>
      </c>
      <c r="W356" s="46">
        <f t="shared" si="119"/>
        <v>60</v>
      </c>
      <c r="X356" s="46">
        <f t="shared" si="120"/>
        <v>0</v>
      </c>
      <c r="Y356" s="46">
        <f t="shared" si="121"/>
        <v>0</v>
      </c>
      <c r="Z356" s="46">
        <f t="shared" si="110"/>
        <v>1</v>
      </c>
      <c r="AA356" s="46">
        <f t="shared" si="111"/>
        <v>0</v>
      </c>
      <c r="AB356" s="46">
        <f t="shared" si="112"/>
        <v>1</v>
      </c>
      <c r="AC356" s="48">
        <f t="shared" si="117"/>
        <v>0.99</v>
      </c>
      <c r="AD356" s="48">
        <f t="shared" si="113"/>
        <v>11.5275</v>
      </c>
      <c r="AE356" s="48">
        <f t="shared" si="114"/>
        <v>11.412224999999999</v>
      </c>
      <c r="AF356" s="46">
        <f t="shared" si="115"/>
        <v>120</v>
      </c>
      <c r="AG356" s="47"/>
      <c r="AH356" s="128" t="s">
        <v>3453</v>
      </c>
      <c r="AI356" s="128" t="s">
        <v>3452</v>
      </c>
      <c r="AJ356" s="128" t="s">
        <v>3456</v>
      </c>
      <c r="AK356" s="128" t="s">
        <v>3451</v>
      </c>
      <c r="AL356" s="128" t="s">
        <v>3454</v>
      </c>
      <c r="AM356" s="128" t="s">
        <v>3459</v>
      </c>
      <c r="AN356" s="128" t="s">
        <v>3457</v>
      </c>
      <c r="AO356" s="128" t="s">
        <v>3460</v>
      </c>
      <c r="AP356" s="128" t="s">
        <v>3455</v>
      </c>
      <c r="AQ356" s="128" t="s">
        <v>3458</v>
      </c>
    </row>
    <row r="357" spans="1:43" s="16" customFormat="1" ht="27.75">
      <c r="A357" s="43">
        <v>356</v>
      </c>
      <c r="B357" s="37" t="s">
        <v>1026</v>
      </c>
      <c r="C357" s="37" t="s">
        <v>257</v>
      </c>
      <c r="D357" s="38" t="s">
        <v>2591</v>
      </c>
      <c r="E357" s="38">
        <v>26</v>
      </c>
      <c r="F357" s="48">
        <v>9.49</v>
      </c>
      <c r="G357" s="46">
        <v>17</v>
      </c>
      <c r="H357" s="46" t="s">
        <v>3373</v>
      </c>
      <c r="I357" s="48">
        <v>12.36</v>
      </c>
      <c r="J357" s="46">
        <v>30</v>
      </c>
      <c r="K357" s="46" t="s">
        <v>3372</v>
      </c>
      <c r="L357" s="84">
        <f t="shared" si="106"/>
        <v>10.925000000000001</v>
      </c>
      <c r="M357" s="38">
        <f t="shared" si="107"/>
        <v>60</v>
      </c>
      <c r="N357" s="38">
        <f t="shared" si="108"/>
        <v>1</v>
      </c>
      <c r="O357" s="38">
        <f t="shared" si="109"/>
        <v>1</v>
      </c>
      <c r="P357" s="48">
        <v>12.27</v>
      </c>
      <c r="Q357" s="46">
        <v>30</v>
      </c>
      <c r="R357" s="46" t="s">
        <v>3372</v>
      </c>
      <c r="S357" s="48">
        <v>12.45</v>
      </c>
      <c r="T357" s="46">
        <v>30</v>
      </c>
      <c r="U357" s="46" t="s">
        <v>3372</v>
      </c>
      <c r="V357" s="48">
        <f t="shared" si="118"/>
        <v>12.36</v>
      </c>
      <c r="W357" s="46">
        <f t="shared" si="119"/>
        <v>60</v>
      </c>
      <c r="X357" s="46">
        <f t="shared" si="120"/>
        <v>0</v>
      </c>
      <c r="Y357" s="46">
        <f t="shared" si="121"/>
        <v>0</v>
      </c>
      <c r="Z357" s="46">
        <f t="shared" si="110"/>
        <v>1</v>
      </c>
      <c r="AA357" s="46">
        <f t="shared" si="111"/>
        <v>1</v>
      </c>
      <c r="AB357" s="46">
        <f t="shared" si="112"/>
        <v>2</v>
      </c>
      <c r="AC357" s="48">
        <f t="shared" si="117"/>
        <v>0.98</v>
      </c>
      <c r="AD357" s="48">
        <f t="shared" si="113"/>
        <v>11.6425</v>
      </c>
      <c r="AE357" s="48">
        <f t="shared" si="114"/>
        <v>11.409649999999999</v>
      </c>
      <c r="AF357" s="46">
        <f t="shared" si="115"/>
        <v>120</v>
      </c>
      <c r="AG357" s="47"/>
      <c r="AH357" s="128" t="s">
        <v>3453</v>
      </c>
      <c r="AI357" s="128" t="s">
        <v>3452</v>
      </c>
      <c r="AJ357" s="128" t="s">
        <v>3456</v>
      </c>
      <c r="AK357" s="128" t="s">
        <v>3451</v>
      </c>
      <c r="AL357" s="128" t="s">
        <v>3454</v>
      </c>
      <c r="AM357" s="128" t="s">
        <v>3455</v>
      </c>
      <c r="AN357" s="128" t="s">
        <v>3457</v>
      </c>
      <c r="AO357" s="128" t="s">
        <v>3460</v>
      </c>
      <c r="AP357" s="128" t="s">
        <v>3458</v>
      </c>
      <c r="AQ357" s="128" t="s">
        <v>3459</v>
      </c>
    </row>
    <row r="358" spans="1:43" s="16" customFormat="1" ht="27.75">
      <c r="A358" s="43">
        <v>357</v>
      </c>
      <c r="B358" s="37" t="s">
        <v>1131</v>
      </c>
      <c r="C358" s="37" t="s">
        <v>1132</v>
      </c>
      <c r="D358" s="38" t="s">
        <v>1133</v>
      </c>
      <c r="E358" s="38">
        <v>10</v>
      </c>
      <c r="F358" s="48">
        <v>10.45</v>
      </c>
      <c r="G358" s="46">
        <v>30</v>
      </c>
      <c r="H358" s="46" t="s">
        <v>3372</v>
      </c>
      <c r="I358" s="48">
        <v>10.8</v>
      </c>
      <c r="J358" s="46">
        <v>30</v>
      </c>
      <c r="K358" s="46" t="s">
        <v>3373</v>
      </c>
      <c r="L358" s="84">
        <f t="shared" si="106"/>
        <v>10.625</v>
      </c>
      <c r="M358" s="38">
        <f t="shared" si="107"/>
        <v>60</v>
      </c>
      <c r="N358" s="38">
        <f t="shared" si="108"/>
        <v>1</v>
      </c>
      <c r="O358" s="38">
        <f t="shared" si="109"/>
        <v>0</v>
      </c>
      <c r="P358" s="48">
        <v>11.26</v>
      </c>
      <c r="Q358" s="46">
        <v>30</v>
      </c>
      <c r="R358" s="46" t="s">
        <v>3372</v>
      </c>
      <c r="S358" s="48">
        <v>13.58</v>
      </c>
      <c r="T358" s="46">
        <v>30</v>
      </c>
      <c r="U358" s="46" t="s">
        <v>3372</v>
      </c>
      <c r="V358" s="48">
        <f t="shared" si="118"/>
        <v>12.42</v>
      </c>
      <c r="W358" s="46">
        <f t="shared" si="119"/>
        <v>60</v>
      </c>
      <c r="X358" s="46">
        <f t="shared" si="120"/>
        <v>0</v>
      </c>
      <c r="Y358" s="46">
        <f t="shared" si="121"/>
        <v>0</v>
      </c>
      <c r="Z358" s="46">
        <f t="shared" si="110"/>
        <v>1</v>
      </c>
      <c r="AA358" s="46">
        <f t="shared" si="111"/>
        <v>0</v>
      </c>
      <c r="AB358" s="46">
        <f t="shared" si="112"/>
        <v>1</v>
      </c>
      <c r="AC358" s="48">
        <f t="shared" si="117"/>
        <v>0.99</v>
      </c>
      <c r="AD358" s="48">
        <f t="shared" si="113"/>
        <v>11.522500000000001</v>
      </c>
      <c r="AE358" s="48">
        <f t="shared" si="114"/>
        <v>11.407275</v>
      </c>
      <c r="AF358" s="46">
        <f t="shared" si="115"/>
        <v>120</v>
      </c>
      <c r="AG358" s="47"/>
      <c r="AH358" s="128" t="s">
        <v>3456</v>
      </c>
      <c r="AI358" s="128" t="s">
        <v>3453</v>
      </c>
      <c r="AJ358" s="128" t="s">
        <v>3451</v>
      </c>
      <c r="AK358" s="128" t="s">
        <v>3455</v>
      </c>
      <c r="AL358" s="128" t="s">
        <v>3454</v>
      </c>
      <c r="AM358" s="128" t="s">
        <v>3460</v>
      </c>
      <c r="AN358" s="128" t="s">
        <v>3452</v>
      </c>
      <c r="AO358" s="128" t="s">
        <v>3458</v>
      </c>
      <c r="AP358" s="128" t="s">
        <v>3459</v>
      </c>
      <c r="AQ358" s="128" t="s">
        <v>3457</v>
      </c>
    </row>
    <row r="359" spans="1:43" s="16" customFormat="1" ht="27.75">
      <c r="A359" s="43">
        <v>358</v>
      </c>
      <c r="B359" s="44" t="s">
        <v>162</v>
      </c>
      <c r="C359" s="44" t="s">
        <v>3472</v>
      </c>
      <c r="D359" s="45" t="s">
        <v>1603</v>
      </c>
      <c r="E359" s="38">
        <v>15</v>
      </c>
      <c r="F359" s="48">
        <v>10.27</v>
      </c>
      <c r="G359" s="46">
        <v>30</v>
      </c>
      <c r="H359" s="46" t="s">
        <v>3373</v>
      </c>
      <c r="I359" s="48">
        <v>10.96</v>
      </c>
      <c r="J359" s="46">
        <v>30</v>
      </c>
      <c r="K359" s="46" t="s">
        <v>3372</v>
      </c>
      <c r="L359" s="84">
        <f t="shared" si="106"/>
        <v>10.615</v>
      </c>
      <c r="M359" s="38">
        <f t="shared" si="107"/>
        <v>60</v>
      </c>
      <c r="N359" s="38">
        <f t="shared" si="108"/>
        <v>1</v>
      </c>
      <c r="O359" s="38">
        <f t="shared" si="109"/>
        <v>0</v>
      </c>
      <c r="P359" s="48">
        <v>11.96</v>
      </c>
      <c r="Q359" s="46">
        <v>30</v>
      </c>
      <c r="R359" s="46" t="s">
        <v>3373</v>
      </c>
      <c r="S359" s="48">
        <v>13.35</v>
      </c>
      <c r="T359" s="46">
        <v>30</v>
      </c>
      <c r="U359" s="46" t="s">
        <v>3372</v>
      </c>
      <c r="V359" s="48">
        <f t="shared" si="118"/>
        <v>12.655000000000001</v>
      </c>
      <c r="W359" s="46">
        <f t="shared" si="119"/>
        <v>60</v>
      </c>
      <c r="X359" s="46">
        <f t="shared" si="120"/>
        <v>1</v>
      </c>
      <c r="Y359" s="46">
        <f t="shared" si="121"/>
        <v>0</v>
      </c>
      <c r="Z359" s="46">
        <f t="shared" si="110"/>
        <v>2</v>
      </c>
      <c r="AA359" s="46">
        <f t="shared" si="111"/>
        <v>0</v>
      </c>
      <c r="AB359" s="46">
        <f t="shared" si="112"/>
        <v>2</v>
      </c>
      <c r="AC359" s="48">
        <f t="shared" si="117"/>
        <v>0.98</v>
      </c>
      <c r="AD359" s="48">
        <f t="shared" si="113"/>
        <v>11.635000000000002</v>
      </c>
      <c r="AE359" s="48">
        <f t="shared" si="114"/>
        <v>11.402300000000002</v>
      </c>
      <c r="AF359" s="46">
        <f t="shared" si="115"/>
        <v>120</v>
      </c>
      <c r="AG359" s="47"/>
      <c r="AH359" s="128" t="s">
        <v>3453</v>
      </c>
      <c r="AI359" s="128" t="s">
        <v>3456</v>
      </c>
      <c r="AJ359" s="128" t="s">
        <v>3452</v>
      </c>
      <c r="AK359" s="128" t="s">
        <v>3451</v>
      </c>
      <c r="AL359" s="128" t="s">
        <v>3454</v>
      </c>
      <c r="AM359" s="128" t="s">
        <v>3455</v>
      </c>
      <c r="AN359" s="128" t="s">
        <v>3457</v>
      </c>
      <c r="AO359" s="128" t="s">
        <v>3460</v>
      </c>
      <c r="AP359" s="128" t="s">
        <v>3459</v>
      </c>
      <c r="AQ359" s="128" t="s">
        <v>3458</v>
      </c>
    </row>
    <row r="360" spans="1:43" s="16" customFormat="1" ht="27.75">
      <c r="A360" s="43">
        <v>359</v>
      </c>
      <c r="B360" s="37" t="s">
        <v>2253</v>
      </c>
      <c r="C360" s="37" t="s">
        <v>2254</v>
      </c>
      <c r="D360" s="38" t="s">
        <v>2255</v>
      </c>
      <c r="E360" s="38">
        <v>22</v>
      </c>
      <c r="F360" s="48">
        <v>11.9</v>
      </c>
      <c r="G360" s="46">
        <v>30</v>
      </c>
      <c r="H360" s="46" t="s">
        <v>3372</v>
      </c>
      <c r="I360" s="48">
        <v>10.76</v>
      </c>
      <c r="J360" s="46">
        <v>30</v>
      </c>
      <c r="K360" s="46" t="s">
        <v>3372</v>
      </c>
      <c r="L360" s="84">
        <f t="shared" si="106"/>
        <v>11.33</v>
      </c>
      <c r="M360" s="38">
        <f t="shared" si="107"/>
        <v>60</v>
      </c>
      <c r="N360" s="38">
        <f t="shared" si="108"/>
        <v>0</v>
      </c>
      <c r="O360" s="38">
        <f t="shared" si="109"/>
        <v>0</v>
      </c>
      <c r="P360" s="48">
        <v>10.23</v>
      </c>
      <c r="Q360" s="46">
        <v>30</v>
      </c>
      <c r="R360" s="46" t="s">
        <v>3372</v>
      </c>
      <c r="S360" s="48">
        <v>12.71</v>
      </c>
      <c r="T360" s="46">
        <v>30</v>
      </c>
      <c r="U360" s="46" t="s">
        <v>3372</v>
      </c>
      <c r="V360" s="48">
        <f t="shared" si="118"/>
        <v>11.47</v>
      </c>
      <c r="W360" s="46">
        <f t="shared" si="119"/>
        <v>60</v>
      </c>
      <c r="X360" s="46">
        <f t="shared" si="120"/>
        <v>0</v>
      </c>
      <c r="Y360" s="46">
        <f t="shared" si="121"/>
        <v>0</v>
      </c>
      <c r="Z360" s="46">
        <f t="shared" si="110"/>
        <v>0</v>
      </c>
      <c r="AA360" s="46">
        <f t="shared" si="111"/>
        <v>0</v>
      </c>
      <c r="AB360" s="46">
        <f t="shared" si="112"/>
        <v>0</v>
      </c>
      <c r="AC360" s="48">
        <f t="shared" si="117"/>
        <v>1</v>
      </c>
      <c r="AD360" s="48">
        <f t="shared" si="113"/>
        <v>11.4</v>
      </c>
      <c r="AE360" s="48">
        <f t="shared" si="114"/>
        <v>11.4</v>
      </c>
      <c r="AF360" s="46">
        <f t="shared" si="115"/>
        <v>120</v>
      </c>
      <c r="AG360" s="47"/>
      <c r="AH360" s="128" t="s">
        <v>3453</v>
      </c>
      <c r="AI360" s="128" t="s">
        <v>3456</v>
      </c>
      <c r="AJ360" s="128" t="s">
        <v>3457</v>
      </c>
      <c r="AK360" s="128" t="s">
        <v>3454</v>
      </c>
      <c r="AL360" s="128" t="s">
        <v>3452</v>
      </c>
      <c r="AM360" s="128" t="s">
        <v>3451</v>
      </c>
      <c r="AN360" s="128" t="s">
        <v>3460</v>
      </c>
      <c r="AO360" s="128" t="s">
        <v>3455</v>
      </c>
      <c r="AP360" s="128" t="s">
        <v>3458</v>
      </c>
      <c r="AQ360" s="128" t="s">
        <v>3459</v>
      </c>
    </row>
    <row r="361" spans="1:43" s="16" customFormat="1" ht="27.75">
      <c r="A361" s="43">
        <v>360</v>
      </c>
      <c r="B361" s="37" t="s">
        <v>2595</v>
      </c>
      <c r="C361" s="37" t="s">
        <v>1175</v>
      </c>
      <c r="D361" s="38" t="s">
        <v>2596</v>
      </c>
      <c r="E361" s="38">
        <v>26</v>
      </c>
      <c r="F361" s="48">
        <v>12.04</v>
      </c>
      <c r="G361" s="46">
        <v>30</v>
      </c>
      <c r="H361" s="46" t="s">
        <v>3372</v>
      </c>
      <c r="I361" s="48">
        <v>10.050000000000001</v>
      </c>
      <c r="J361" s="46">
        <v>30</v>
      </c>
      <c r="K361" s="46" t="s">
        <v>3372</v>
      </c>
      <c r="L361" s="84">
        <f t="shared" si="106"/>
        <v>11.045</v>
      </c>
      <c r="M361" s="38">
        <f t="shared" si="107"/>
        <v>60</v>
      </c>
      <c r="N361" s="38">
        <f t="shared" si="108"/>
        <v>0</v>
      </c>
      <c r="O361" s="38">
        <f t="shared" si="109"/>
        <v>0</v>
      </c>
      <c r="P361" s="48">
        <v>10.65</v>
      </c>
      <c r="Q361" s="46">
        <v>30</v>
      </c>
      <c r="R361" s="46" t="s">
        <v>3372</v>
      </c>
      <c r="S361" s="48">
        <v>12.84</v>
      </c>
      <c r="T361" s="46">
        <v>30</v>
      </c>
      <c r="U361" s="46" t="s">
        <v>3372</v>
      </c>
      <c r="V361" s="48">
        <f t="shared" si="118"/>
        <v>11.745000000000001</v>
      </c>
      <c r="W361" s="46">
        <f t="shared" si="119"/>
        <v>60</v>
      </c>
      <c r="X361" s="46">
        <f t="shared" si="120"/>
        <v>0</v>
      </c>
      <c r="Y361" s="46">
        <f t="shared" si="121"/>
        <v>0</v>
      </c>
      <c r="Z361" s="46">
        <f t="shared" si="110"/>
        <v>0</v>
      </c>
      <c r="AA361" s="46">
        <f t="shared" si="111"/>
        <v>0</v>
      </c>
      <c r="AB361" s="46">
        <f t="shared" si="112"/>
        <v>0</v>
      </c>
      <c r="AC361" s="48">
        <f t="shared" si="117"/>
        <v>1</v>
      </c>
      <c r="AD361" s="48">
        <f t="shared" si="113"/>
        <v>11.395</v>
      </c>
      <c r="AE361" s="48">
        <f t="shared" si="114"/>
        <v>11.395</v>
      </c>
      <c r="AF361" s="46">
        <f t="shared" si="115"/>
        <v>120</v>
      </c>
      <c r="AG361" s="47"/>
      <c r="AH361" s="128" t="s">
        <v>3453</v>
      </c>
      <c r="AI361" s="128" t="s">
        <v>3451</v>
      </c>
      <c r="AJ361" s="128" t="s">
        <v>3452</v>
      </c>
      <c r="AK361" s="128" t="s">
        <v>3456</v>
      </c>
      <c r="AL361" s="128" t="s">
        <v>3454</v>
      </c>
      <c r="AM361" s="128" t="s">
        <v>3455</v>
      </c>
      <c r="AN361" s="128" t="s">
        <v>3460</v>
      </c>
      <c r="AO361" s="128" t="s">
        <v>3459</v>
      </c>
      <c r="AP361" s="128" t="s">
        <v>3457</v>
      </c>
      <c r="AQ361" s="128" t="s">
        <v>3458</v>
      </c>
    </row>
    <row r="362" spans="1:43" s="16" customFormat="1" ht="27.75">
      <c r="A362" s="43">
        <v>361</v>
      </c>
      <c r="B362" s="37" t="s">
        <v>418</v>
      </c>
      <c r="C362" s="37" t="s">
        <v>419</v>
      </c>
      <c r="D362" s="38" t="s">
        <v>420</v>
      </c>
      <c r="E362" s="38">
        <v>4</v>
      </c>
      <c r="F362" s="48">
        <v>11.76</v>
      </c>
      <c r="G362" s="46">
        <v>30</v>
      </c>
      <c r="H362" s="46" t="s">
        <v>3372</v>
      </c>
      <c r="I362" s="48">
        <v>10.85</v>
      </c>
      <c r="J362" s="46">
        <v>30</v>
      </c>
      <c r="K362" s="46" t="s">
        <v>3372</v>
      </c>
      <c r="L362" s="84">
        <f t="shared" si="106"/>
        <v>11.305</v>
      </c>
      <c r="M362" s="38">
        <f t="shared" si="107"/>
        <v>60</v>
      </c>
      <c r="N362" s="38">
        <f t="shared" si="108"/>
        <v>0</v>
      </c>
      <c r="O362" s="38">
        <f t="shared" si="109"/>
        <v>0</v>
      </c>
      <c r="P362" s="48">
        <v>12.84</v>
      </c>
      <c r="Q362" s="46">
        <v>30</v>
      </c>
      <c r="R362" s="46" t="s">
        <v>3372</v>
      </c>
      <c r="S362" s="48">
        <v>13.55</v>
      </c>
      <c r="T362" s="46">
        <v>30</v>
      </c>
      <c r="U362" s="46" t="s">
        <v>3372</v>
      </c>
      <c r="V362" s="48">
        <f t="shared" si="118"/>
        <v>13.195</v>
      </c>
      <c r="W362" s="46">
        <f t="shared" si="119"/>
        <v>60</v>
      </c>
      <c r="X362" s="46">
        <f t="shared" si="120"/>
        <v>0</v>
      </c>
      <c r="Y362" s="46">
        <f t="shared" si="121"/>
        <v>0</v>
      </c>
      <c r="Z362" s="46">
        <f t="shared" si="110"/>
        <v>0</v>
      </c>
      <c r="AA362" s="46">
        <f t="shared" si="111"/>
        <v>0</v>
      </c>
      <c r="AB362" s="46">
        <f t="shared" si="112"/>
        <v>0</v>
      </c>
      <c r="AC362" s="48">
        <f>IF(AB362=0,0.93,IF(AB362=1,0.92,IF(AB362=2,0.91,IF(AB362=3,0.9,IF(AB362=4,0.89,IF(AB362=5,0.88,IF(AB362=6,0.87)))))))</f>
        <v>0.93</v>
      </c>
      <c r="AD362" s="48">
        <f t="shared" si="113"/>
        <v>12.25</v>
      </c>
      <c r="AE362" s="48">
        <f t="shared" si="114"/>
        <v>11.3925</v>
      </c>
      <c r="AF362" s="46">
        <f t="shared" si="115"/>
        <v>120</v>
      </c>
      <c r="AG362" s="47"/>
      <c r="AH362" s="128" t="s">
        <v>3453</v>
      </c>
      <c r="AI362" s="128" t="s">
        <v>3451</v>
      </c>
      <c r="AJ362" s="128" t="s">
        <v>3457</v>
      </c>
      <c r="AK362" s="128" t="s">
        <v>3454</v>
      </c>
      <c r="AL362" s="128" t="s">
        <v>3452</v>
      </c>
      <c r="AM362" s="128" t="s">
        <v>3455</v>
      </c>
      <c r="AN362" s="128" t="s">
        <v>3460</v>
      </c>
      <c r="AO362" s="128" t="s">
        <v>3456</v>
      </c>
      <c r="AP362" s="128" t="s">
        <v>3458</v>
      </c>
      <c r="AQ362" s="128" t="s">
        <v>3459</v>
      </c>
    </row>
    <row r="363" spans="1:43" s="16" customFormat="1" ht="27.75">
      <c r="A363" s="43">
        <v>362</v>
      </c>
      <c r="B363" s="37" t="s">
        <v>1651</v>
      </c>
      <c r="C363" s="37" t="s">
        <v>1652</v>
      </c>
      <c r="D363" s="38" t="s">
        <v>1653</v>
      </c>
      <c r="E363" s="38">
        <v>16</v>
      </c>
      <c r="F363" s="48">
        <v>10.15</v>
      </c>
      <c r="G363" s="46">
        <v>30</v>
      </c>
      <c r="H363" s="46" t="s">
        <v>3373</v>
      </c>
      <c r="I363" s="48">
        <v>10.79</v>
      </c>
      <c r="J363" s="46">
        <v>30</v>
      </c>
      <c r="K363" s="46" t="s">
        <v>3373</v>
      </c>
      <c r="L363" s="84">
        <f t="shared" si="106"/>
        <v>10.469999999999999</v>
      </c>
      <c r="M363" s="38">
        <f t="shared" si="107"/>
        <v>60</v>
      </c>
      <c r="N363" s="38">
        <f t="shared" si="108"/>
        <v>2</v>
      </c>
      <c r="O363" s="38">
        <f t="shared" si="109"/>
        <v>0</v>
      </c>
      <c r="P363" s="48">
        <v>12.15</v>
      </c>
      <c r="Q363" s="46">
        <v>30</v>
      </c>
      <c r="R363" s="46" t="s">
        <v>3373</v>
      </c>
      <c r="S363" s="48">
        <v>13.88</v>
      </c>
      <c r="T363" s="46">
        <v>30</v>
      </c>
      <c r="U363" s="46" t="s">
        <v>3372</v>
      </c>
      <c r="V363" s="48">
        <f t="shared" si="118"/>
        <v>13.015000000000001</v>
      </c>
      <c r="W363" s="46">
        <f t="shared" si="119"/>
        <v>60</v>
      </c>
      <c r="X363" s="46">
        <f t="shared" si="120"/>
        <v>1</v>
      </c>
      <c r="Y363" s="46">
        <f t="shared" si="121"/>
        <v>0</v>
      </c>
      <c r="Z363" s="46">
        <f t="shared" si="110"/>
        <v>3</v>
      </c>
      <c r="AA363" s="46">
        <f t="shared" si="111"/>
        <v>0</v>
      </c>
      <c r="AB363" s="46">
        <f t="shared" si="112"/>
        <v>3</v>
      </c>
      <c r="AC363" s="48">
        <f t="shared" ref="AC363:AC372" si="122">IF(AB363=0,1,IF(AB363=1,0.99,IF(AB363=2,0.98,IF(AB363=3,0.97,IF(AB363=4,0.96,IF(AB363=5,0.95,IF(AB363=6,0.94)))))))</f>
        <v>0.97</v>
      </c>
      <c r="AD363" s="48">
        <f t="shared" si="113"/>
        <v>11.7425</v>
      </c>
      <c r="AE363" s="48">
        <f t="shared" si="114"/>
        <v>11.390224999999999</v>
      </c>
      <c r="AF363" s="46">
        <f t="shared" si="115"/>
        <v>120</v>
      </c>
      <c r="AG363" s="47"/>
      <c r="AH363" s="128" t="s">
        <v>3453</v>
      </c>
      <c r="AI363" s="128" t="s">
        <v>3457</v>
      </c>
      <c r="AJ363" s="128" t="s">
        <v>3451</v>
      </c>
      <c r="AK363" s="128" t="s">
        <v>3454</v>
      </c>
      <c r="AL363" s="128" t="s">
        <v>3452</v>
      </c>
      <c r="AM363" s="128" t="s">
        <v>3456</v>
      </c>
      <c r="AN363" s="128" t="s">
        <v>3455</v>
      </c>
      <c r="AO363" s="128" t="s">
        <v>3460</v>
      </c>
      <c r="AP363" s="128" t="s">
        <v>3459</v>
      </c>
      <c r="AQ363" s="128" t="s">
        <v>3458</v>
      </c>
    </row>
    <row r="364" spans="1:43" s="16" customFormat="1" ht="27.75">
      <c r="A364" s="43">
        <v>363</v>
      </c>
      <c r="B364" s="37" t="s">
        <v>2051</v>
      </c>
      <c r="C364" s="37" t="s">
        <v>2052</v>
      </c>
      <c r="D364" s="38" t="s">
        <v>2053</v>
      </c>
      <c r="E364" s="38">
        <v>20</v>
      </c>
      <c r="F364" s="48">
        <v>10.5</v>
      </c>
      <c r="G364" s="46">
        <v>30</v>
      </c>
      <c r="H364" s="46" t="s">
        <v>3373</v>
      </c>
      <c r="I364" s="48">
        <v>10.210000000000001</v>
      </c>
      <c r="J364" s="46">
        <v>30</v>
      </c>
      <c r="K364" s="46" t="s">
        <v>3372</v>
      </c>
      <c r="L364" s="84">
        <f t="shared" si="106"/>
        <v>10.355</v>
      </c>
      <c r="M364" s="38">
        <f t="shared" si="107"/>
        <v>60</v>
      </c>
      <c r="N364" s="38">
        <f t="shared" si="108"/>
        <v>1</v>
      </c>
      <c r="O364" s="38">
        <f t="shared" si="109"/>
        <v>0</v>
      </c>
      <c r="P364" s="48">
        <v>11.02</v>
      </c>
      <c r="Q364" s="46">
        <v>30</v>
      </c>
      <c r="R364" s="46" t="s">
        <v>3372</v>
      </c>
      <c r="S364" s="48">
        <v>14.29</v>
      </c>
      <c r="T364" s="46">
        <v>30</v>
      </c>
      <c r="U364" s="46" t="s">
        <v>3372</v>
      </c>
      <c r="V364" s="48">
        <f t="shared" si="118"/>
        <v>12.654999999999999</v>
      </c>
      <c r="W364" s="46">
        <f t="shared" si="119"/>
        <v>60</v>
      </c>
      <c r="X364" s="46">
        <f t="shared" si="120"/>
        <v>0</v>
      </c>
      <c r="Y364" s="46">
        <f t="shared" si="121"/>
        <v>0</v>
      </c>
      <c r="Z364" s="46">
        <f t="shared" si="110"/>
        <v>1</v>
      </c>
      <c r="AA364" s="46">
        <f t="shared" si="111"/>
        <v>0</v>
      </c>
      <c r="AB364" s="46">
        <f t="shared" si="112"/>
        <v>1</v>
      </c>
      <c r="AC364" s="48">
        <f t="shared" si="122"/>
        <v>0.99</v>
      </c>
      <c r="AD364" s="48">
        <f t="shared" si="113"/>
        <v>11.504999999999999</v>
      </c>
      <c r="AE364" s="48">
        <f t="shared" si="114"/>
        <v>11.389949999999999</v>
      </c>
      <c r="AF364" s="46">
        <f t="shared" si="115"/>
        <v>120</v>
      </c>
      <c r="AG364" s="47"/>
      <c r="AH364" s="128" t="s">
        <v>3456</v>
      </c>
      <c r="AI364" s="128" t="s">
        <v>3451</v>
      </c>
      <c r="AJ364" s="128" t="s">
        <v>3452</v>
      </c>
      <c r="AK364" s="128" t="s">
        <v>3453</v>
      </c>
      <c r="AL364" s="128" t="s">
        <v>3455</v>
      </c>
      <c r="AM364" s="128" t="s">
        <v>3454</v>
      </c>
      <c r="AN364" s="128" t="s">
        <v>3460</v>
      </c>
      <c r="AO364" s="128" t="s">
        <v>3459</v>
      </c>
      <c r="AP364" s="128" t="s">
        <v>3457</v>
      </c>
      <c r="AQ364" s="128" t="s">
        <v>3458</v>
      </c>
    </row>
    <row r="365" spans="1:43" s="16" customFormat="1" ht="27.75">
      <c r="A365" s="43">
        <v>364</v>
      </c>
      <c r="B365" s="37" t="s">
        <v>845</v>
      </c>
      <c r="C365" s="37" t="s">
        <v>257</v>
      </c>
      <c r="D365" s="38" t="s">
        <v>846</v>
      </c>
      <c r="E365" s="38">
        <v>8</v>
      </c>
      <c r="F365" s="48">
        <v>10.24</v>
      </c>
      <c r="G365" s="46">
        <v>30</v>
      </c>
      <c r="H365" s="46" t="s">
        <v>3372</v>
      </c>
      <c r="I365" s="48">
        <v>11.81</v>
      </c>
      <c r="J365" s="46">
        <v>30</v>
      </c>
      <c r="K365" s="46" t="s">
        <v>3372</v>
      </c>
      <c r="L365" s="84">
        <v>11.02</v>
      </c>
      <c r="M365" s="38">
        <f t="shared" si="107"/>
        <v>60</v>
      </c>
      <c r="N365" s="38">
        <f t="shared" si="108"/>
        <v>0</v>
      </c>
      <c r="O365" s="38">
        <f t="shared" si="109"/>
        <v>0</v>
      </c>
      <c r="P365" s="48">
        <v>11.5</v>
      </c>
      <c r="Q365" s="46">
        <v>30</v>
      </c>
      <c r="R365" s="46" t="s">
        <v>3372</v>
      </c>
      <c r="S365" s="48">
        <v>12.01</v>
      </c>
      <c r="T365" s="46">
        <v>30</v>
      </c>
      <c r="U365" s="46" t="s">
        <v>3372</v>
      </c>
      <c r="V365" s="48">
        <f t="shared" si="118"/>
        <v>11.754999999999999</v>
      </c>
      <c r="W365" s="46">
        <f t="shared" si="119"/>
        <v>60</v>
      </c>
      <c r="X365" s="46">
        <f t="shared" si="120"/>
        <v>0</v>
      </c>
      <c r="Y365" s="46">
        <f t="shared" si="121"/>
        <v>0</v>
      </c>
      <c r="Z365" s="46">
        <f t="shared" si="110"/>
        <v>0</v>
      </c>
      <c r="AA365" s="46">
        <f t="shared" si="111"/>
        <v>0</v>
      </c>
      <c r="AB365" s="46">
        <f t="shared" si="112"/>
        <v>0</v>
      </c>
      <c r="AC365" s="48">
        <f t="shared" si="122"/>
        <v>1</v>
      </c>
      <c r="AD365" s="48">
        <f t="shared" si="113"/>
        <v>11.387499999999999</v>
      </c>
      <c r="AE365" s="48">
        <f t="shared" si="114"/>
        <v>11.387499999999999</v>
      </c>
      <c r="AF365" s="46">
        <f t="shared" si="115"/>
        <v>120</v>
      </c>
      <c r="AG365" s="47"/>
      <c r="AH365" s="128" t="s">
        <v>3451</v>
      </c>
      <c r="AI365" s="128" t="s">
        <v>3453</v>
      </c>
      <c r="AJ365" s="128" t="s">
        <v>3452</v>
      </c>
      <c r="AK365" s="128" t="s">
        <v>3456</v>
      </c>
      <c r="AL365" s="128" t="s">
        <v>3454</v>
      </c>
      <c r="AM365" s="128" t="s">
        <v>3457</v>
      </c>
      <c r="AN365" s="128" t="s">
        <v>3460</v>
      </c>
      <c r="AO365" s="128" t="s">
        <v>3455</v>
      </c>
      <c r="AP365" s="128" t="s">
        <v>3459</v>
      </c>
      <c r="AQ365" s="128" t="s">
        <v>3458</v>
      </c>
    </row>
    <row r="366" spans="1:43" s="16" customFormat="1" ht="27.75">
      <c r="A366" s="43">
        <v>365</v>
      </c>
      <c r="B366" s="44" t="s">
        <v>1037</v>
      </c>
      <c r="C366" s="44" t="s">
        <v>977</v>
      </c>
      <c r="D366" s="45" t="s">
        <v>1038</v>
      </c>
      <c r="E366" s="38">
        <v>10</v>
      </c>
      <c r="F366" s="48">
        <v>12.42</v>
      </c>
      <c r="G366" s="46">
        <v>30</v>
      </c>
      <c r="H366" s="46" t="s">
        <v>3372</v>
      </c>
      <c r="I366" s="48">
        <v>7.69</v>
      </c>
      <c r="J366" s="46">
        <v>3</v>
      </c>
      <c r="K366" s="46" t="s">
        <v>3372</v>
      </c>
      <c r="L366" s="84">
        <f t="shared" ref="L366:L429" si="123">(F366+I366)/2</f>
        <v>10.055</v>
      </c>
      <c r="M366" s="38">
        <f t="shared" si="107"/>
        <v>60</v>
      </c>
      <c r="N366" s="38">
        <f t="shared" si="108"/>
        <v>0</v>
      </c>
      <c r="O366" s="38">
        <f t="shared" si="109"/>
        <v>1</v>
      </c>
      <c r="P366" s="48">
        <v>10.89</v>
      </c>
      <c r="Q366" s="46">
        <v>30</v>
      </c>
      <c r="R366" s="46" t="s">
        <v>3372</v>
      </c>
      <c r="S366" s="48">
        <v>14.94</v>
      </c>
      <c r="T366" s="46">
        <v>30</v>
      </c>
      <c r="U366" s="46" t="s">
        <v>3372</v>
      </c>
      <c r="V366" s="48">
        <f t="shared" si="118"/>
        <v>12.914999999999999</v>
      </c>
      <c r="W366" s="46">
        <f t="shared" si="119"/>
        <v>60</v>
      </c>
      <c r="X366" s="46">
        <f t="shared" si="120"/>
        <v>0</v>
      </c>
      <c r="Y366" s="46">
        <f t="shared" si="121"/>
        <v>0</v>
      </c>
      <c r="Z366" s="46">
        <f t="shared" si="110"/>
        <v>0</v>
      </c>
      <c r="AA366" s="46">
        <f t="shared" si="111"/>
        <v>1</v>
      </c>
      <c r="AB366" s="46">
        <f t="shared" si="112"/>
        <v>1</v>
      </c>
      <c r="AC366" s="48">
        <f t="shared" si="122"/>
        <v>0.99</v>
      </c>
      <c r="AD366" s="48">
        <f t="shared" si="113"/>
        <v>11.484999999999999</v>
      </c>
      <c r="AE366" s="48">
        <f t="shared" si="114"/>
        <v>11.370149999999999</v>
      </c>
      <c r="AF366" s="46">
        <f t="shared" si="115"/>
        <v>120</v>
      </c>
      <c r="AG366" s="47"/>
      <c r="AH366" s="128" t="s">
        <v>3453</v>
      </c>
      <c r="AI366" s="128" t="s">
        <v>3451</v>
      </c>
      <c r="AJ366" s="128" t="s">
        <v>3456</v>
      </c>
      <c r="AK366" s="128" t="s">
        <v>3455</v>
      </c>
      <c r="AL366" s="128" t="s">
        <v>3452</v>
      </c>
      <c r="AM366" s="128" t="s">
        <v>3454</v>
      </c>
      <c r="AN366" s="128" t="s">
        <v>3460</v>
      </c>
      <c r="AO366" s="128" t="s">
        <v>3457</v>
      </c>
      <c r="AP366" s="128" t="s">
        <v>3458</v>
      </c>
      <c r="AQ366" s="128" t="s">
        <v>3459</v>
      </c>
    </row>
    <row r="367" spans="1:43" s="16" customFormat="1" ht="27.75">
      <c r="A367" s="43">
        <v>366</v>
      </c>
      <c r="B367" s="37" t="s">
        <v>2509</v>
      </c>
      <c r="C367" s="37" t="s">
        <v>1039</v>
      </c>
      <c r="D367" s="38" t="s">
        <v>2512</v>
      </c>
      <c r="E367" s="38">
        <v>25</v>
      </c>
      <c r="F367" s="48">
        <v>10.23</v>
      </c>
      <c r="G367" s="46">
        <v>30</v>
      </c>
      <c r="H367" s="46" t="s">
        <v>3372</v>
      </c>
      <c r="I367" s="48">
        <v>11.95</v>
      </c>
      <c r="J367" s="46">
        <v>30</v>
      </c>
      <c r="K367" s="46" t="s">
        <v>3372</v>
      </c>
      <c r="L367" s="84">
        <f t="shared" si="123"/>
        <v>11.09</v>
      </c>
      <c r="M367" s="38">
        <f t="shared" si="107"/>
        <v>60</v>
      </c>
      <c r="N367" s="38">
        <f t="shared" si="108"/>
        <v>0</v>
      </c>
      <c r="O367" s="38">
        <f t="shared" si="109"/>
        <v>0</v>
      </c>
      <c r="P367" s="48">
        <v>11.09</v>
      </c>
      <c r="Q367" s="46">
        <v>30</v>
      </c>
      <c r="R367" s="46" t="s">
        <v>3372</v>
      </c>
      <c r="S367" s="48">
        <v>12.21</v>
      </c>
      <c r="T367" s="46">
        <v>30</v>
      </c>
      <c r="U367" s="46" t="s">
        <v>3372</v>
      </c>
      <c r="V367" s="48">
        <f t="shared" si="118"/>
        <v>11.65</v>
      </c>
      <c r="W367" s="46">
        <f t="shared" si="119"/>
        <v>60</v>
      </c>
      <c r="X367" s="46">
        <f t="shared" si="120"/>
        <v>0</v>
      </c>
      <c r="Y367" s="46">
        <f t="shared" si="121"/>
        <v>0</v>
      </c>
      <c r="Z367" s="46">
        <f t="shared" si="110"/>
        <v>0</v>
      </c>
      <c r="AA367" s="46">
        <f t="shared" si="111"/>
        <v>0</v>
      </c>
      <c r="AB367" s="46">
        <f t="shared" si="112"/>
        <v>0</v>
      </c>
      <c r="AC367" s="48">
        <f t="shared" si="122"/>
        <v>1</v>
      </c>
      <c r="AD367" s="48">
        <f t="shared" si="113"/>
        <v>11.370000000000001</v>
      </c>
      <c r="AE367" s="48">
        <f t="shared" si="114"/>
        <v>11.370000000000001</v>
      </c>
      <c r="AF367" s="46">
        <f t="shared" si="115"/>
        <v>120</v>
      </c>
      <c r="AG367" s="47"/>
      <c r="AH367" s="128" t="s">
        <v>3451</v>
      </c>
      <c r="AI367" s="128" t="s">
        <v>3453</v>
      </c>
      <c r="AJ367" s="128" t="s">
        <v>3452</v>
      </c>
      <c r="AK367" s="128" t="s">
        <v>3456</v>
      </c>
      <c r="AL367" s="128" t="s">
        <v>3454</v>
      </c>
      <c r="AM367" s="128" t="s">
        <v>3457</v>
      </c>
      <c r="AN367" s="128" t="s">
        <v>3460</v>
      </c>
      <c r="AO367" s="128" t="s">
        <v>3455</v>
      </c>
      <c r="AP367" s="128" t="s">
        <v>3459</v>
      </c>
      <c r="AQ367" s="128" t="s">
        <v>3458</v>
      </c>
    </row>
    <row r="368" spans="1:43" s="16" customFormat="1" ht="27.75">
      <c r="A368" s="43">
        <v>367</v>
      </c>
      <c r="B368" s="37" t="s">
        <v>1732</v>
      </c>
      <c r="C368" s="37" t="s">
        <v>3481</v>
      </c>
      <c r="D368" s="38" t="s">
        <v>1733</v>
      </c>
      <c r="E368" s="38">
        <v>17</v>
      </c>
      <c r="F368" s="48">
        <v>10.19</v>
      </c>
      <c r="G368" s="46">
        <v>30</v>
      </c>
      <c r="H368" s="46" t="s">
        <v>3372</v>
      </c>
      <c r="I368" s="48">
        <v>10.199999999999999</v>
      </c>
      <c r="J368" s="46">
        <v>30</v>
      </c>
      <c r="K368" s="46" t="s">
        <v>3372</v>
      </c>
      <c r="L368" s="84">
        <f t="shared" si="123"/>
        <v>10.195</v>
      </c>
      <c r="M368" s="38">
        <f t="shared" si="107"/>
        <v>60</v>
      </c>
      <c r="N368" s="38">
        <f t="shared" si="108"/>
        <v>0</v>
      </c>
      <c r="O368" s="38">
        <f t="shared" si="109"/>
        <v>0</v>
      </c>
      <c r="P368" s="48">
        <v>12.24</v>
      </c>
      <c r="Q368" s="46">
        <v>30</v>
      </c>
      <c r="R368" s="46" t="s">
        <v>3372</v>
      </c>
      <c r="S368" s="48">
        <v>12.82</v>
      </c>
      <c r="T368" s="46">
        <v>30</v>
      </c>
      <c r="U368" s="46" t="s">
        <v>3372</v>
      </c>
      <c r="V368" s="48">
        <f t="shared" si="118"/>
        <v>12.530000000000001</v>
      </c>
      <c r="W368" s="46">
        <f t="shared" si="119"/>
        <v>60</v>
      </c>
      <c r="X368" s="46">
        <f t="shared" si="120"/>
        <v>0</v>
      </c>
      <c r="Y368" s="46">
        <f t="shared" si="121"/>
        <v>0</v>
      </c>
      <c r="Z368" s="46">
        <f t="shared" si="110"/>
        <v>0</v>
      </c>
      <c r="AA368" s="46">
        <f t="shared" si="111"/>
        <v>0</v>
      </c>
      <c r="AB368" s="46">
        <f t="shared" si="112"/>
        <v>0</v>
      </c>
      <c r="AC368" s="48">
        <f t="shared" si="122"/>
        <v>1</v>
      </c>
      <c r="AD368" s="48">
        <f t="shared" si="113"/>
        <v>11.362500000000001</v>
      </c>
      <c r="AE368" s="48">
        <f t="shared" si="114"/>
        <v>11.362500000000001</v>
      </c>
      <c r="AF368" s="46">
        <f t="shared" si="115"/>
        <v>120</v>
      </c>
      <c r="AG368" s="47"/>
      <c r="AH368" s="128" t="s">
        <v>3451</v>
      </c>
      <c r="AI368" s="128" t="s">
        <v>3453</v>
      </c>
      <c r="AJ368" s="128" t="s">
        <v>3456</v>
      </c>
      <c r="AK368" s="128" t="s">
        <v>3452</v>
      </c>
      <c r="AL368" s="128" t="s">
        <v>3454</v>
      </c>
      <c r="AM368" s="128" t="s">
        <v>3457</v>
      </c>
      <c r="AN368" s="128" t="s">
        <v>3455</v>
      </c>
      <c r="AO368" s="128" t="s">
        <v>3460</v>
      </c>
      <c r="AP368" s="128" t="s">
        <v>3459</v>
      </c>
      <c r="AQ368" s="128" t="s">
        <v>3458</v>
      </c>
    </row>
    <row r="369" spans="1:43" s="16" customFormat="1" ht="27.75">
      <c r="A369" s="43">
        <v>368</v>
      </c>
      <c r="B369" s="37" t="s">
        <v>1292</v>
      </c>
      <c r="C369" s="37" t="s">
        <v>1268</v>
      </c>
      <c r="D369" s="38" t="s">
        <v>1344</v>
      </c>
      <c r="E369" s="38">
        <v>13</v>
      </c>
      <c r="F369" s="48">
        <v>10.85</v>
      </c>
      <c r="G369" s="46">
        <v>30</v>
      </c>
      <c r="H369" s="46" t="s">
        <v>3372</v>
      </c>
      <c r="I369" s="48">
        <v>10.18</v>
      </c>
      <c r="J369" s="46">
        <v>30</v>
      </c>
      <c r="K369" s="46" t="s">
        <v>3373</v>
      </c>
      <c r="L369" s="84">
        <f t="shared" si="123"/>
        <v>10.515000000000001</v>
      </c>
      <c r="M369" s="38">
        <f t="shared" si="107"/>
        <v>60</v>
      </c>
      <c r="N369" s="38">
        <f t="shared" si="108"/>
        <v>1</v>
      </c>
      <c r="O369" s="38">
        <f t="shared" si="109"/>
        <v>0</v>
      </c>
      <c r="P369" s="48">
        <v>11.04</v>
      </c>
      <c r="Q369" s="46">
        <v>30</v>
      </c>
      <c r="R369" s="46" t="s">
        <v>3372</v>
      </c>
      <c r="S369" s="48">
        <v>13.76</v>
      </c>
      <c r="T369" s="46">
        <v>30</v>
      </c>
      <c r="U369" s="46" t="s">
        <v>3372</v>
      </c>
      <c r="V369" s="48">
        <f t="shared" si="118"/>
        <v>12.399999999999999</v>
      </c>
      <c r="W369" s="46">
        <f t="shared" si="119"/>
        <v>60</v>
      </c>
      <c r="X369" s="46">
        <f t="shared" si="120"/>
        <v>0</v>
      </c>
      <c r="Y369" s="46">
        <f t="shared" si="121"/>
        <v>0</v>
      </c>
      <c r="Z369" s="46">
        <f t="shared" si="110"/>
        <v>1</v>
      </c>
      <c r="AA369" s="46">
        <f t="shared" si="111"/>
        <v>0</v>
      </c>
      <c r="AB369" s="46">
        <f t="shared" si="112"/>
        <v>1</v>
      </c>
      <c r="AC369" s="48">
        <f t="shared" si="122"/>
        <v>0.99</v>
      </c>
      <c r="AD369" s="48">
        <f t="shared" si="113"/>
        <v>11.4575</v>
      </c>
      <c r="AE369" s="48">
        <f t="shared" si="114"/>
        <v>11.342924999999999</v>
      </c>
      <c r="AF369" s="46">
        <f t="shared" si="115"/>
        <v>120</v>
      </c>
      <c r="AG369" s="47"/>
      <c r="AH369" s="128" t="s">
        <v>3456</v>
      </c>
      <c r="AI369" s="128" t="s">
        <v>3451</v>
      </c>
      <c r="AJ369" s="128" t="s">
        <v>3455</v>
      </c>
      <c r="AK369" s="128" t="s">
        <v>3452</v>
      </c>
      <c r="AL369" s="128" t="s">
        <v>3454</v>
      </c>
      <c r="AM369" s="128" t="s">
        <v>3453</v>
      </c>
      <c r="AN369" s="128" t="s">
        <v>3459</v>
      </c>
      <c r="AO369" s="128" t="s">
        <v>3460</v>
      </c>
      <c r="AP369" s="128" t="s">
        <v>3457</v>
      </c>
      <c r="AQ369" s="128" t="s">
        <v>3458</v>
      </c>
    </row>
    <row r="370" spans="1:43" s="16" customFormat="1" ht="27.75">
      <c r="A370" s="43">
        <v>369</v>
      </c>
      <c r="B370" s="37" t="s">
        <v>1461</v>
      </c>
      <c r="C370" s="37" t="s">
        <v>1201</v>
      </c>
      <c r="D370" s="38" t="s">
        <v>1462</v>
      </c>
      <c r="E370" s="38">
        <v>14</v>
      </c>
      <c r="F370" s="48">
        <v>10.17</v>
      </c>
      <c r="G370" s="46">
        <v>30</v>
      </c>
      <c r="H370" s="46" t="s">
        <v>3372</v>
      </c>
      <c r="I370" s="48">
        <v>11.08</v>
      </c>
      <c r="J370" s="46">
        <v>30</v>
      </c>
      <c r="K370" s="46" t="s">
        <v>3372</v>
      </c>
      <c r="L370" s="84">
        <f t="shared" si="123"/>
        <v>10.625</v>
      </c>
      <c r="M370" s="38">
        <f t="shared" si="107"/>
        <v>60</v>
      </c>
      <c r="N370" s="38">
        <f t="shared" si="108"/>
        <v>0</v>
      </c>
      <c r="O370" s="38">
        <f t="shared" si="109"/>
        <v>0</v>
      </c>
      <c r="P370" s="48">
        <v>10.48</v>
      </c>
      <c r="Q370" s="46">
        <v>30</v>
      </c>
      <c r="R370" s="46" t="s">
        <v>3372</v>
      </c>
      <c r="S370" s="48">
        <v>13.63</v>
      </c>
      <c r="T370" s="46">
        <v>30</v>
      </c>
      <c r="U370" s="46" t="s">
        <v>3372</v>
      </c>
      <c r="V370" s="48">
        <f t="shared" si="118"/>
        <v>12.055</v>
      </c>
      <c r="W370" s="46">
        <f t="shared" si="119"/>
        <v>60</v>
      </c>
      <c r="X370" s="46">
        <f t="shared" si="120"/>
        <v>0</v>
      </c>
      <c r="Y370" s="46">
        <f t="shared" si="121"/>
        <v>0</v>
      </c>
      <c r="Z370" s="46">
        <f t="shared" si="110"/>
        <v>0</v>
      </c>
      <c r="AA370" s="46">
        <f t="shared" si="111"/>
        <v>0</v>
      </c>
      <c r="AB370" s="46">
        <f t="shared" si="112"/>
        <v>0</v>
      </c>
      <c r="AC370" s="48">
        <f t="shared" si="122"/>
        <v>1</v>
      </c>
      <c r="AD370" s="48">
        <f t="shared" si="113"/>
        <v>11.34</v>
      </c>
      <c r="AE370" s="48">
        <f t="shared" si="114"/>
        <v>11.34</v>
      </c>
      <c r="AF370" s="46">
        <f t="shared" si="115"/>
        <v>120</v>
      </c>
      <c r="AG370" s="47"/>
      <c r="AH370" s="128" t="s">
        <v>3456</v>
      </c>
      <c r="AI370" s="128" t="s">
        <v>3451</v>
      </c>
      <c r="AJ370" s="128" t="s">
        <v>3455</v>
      </c>
      <c r="AK370" s="128" t="s">
        <v>3452</v>
      </c>
      <c r="AL370" s="128" t="s">
        <v>3457</v>
      </c>
      <c r="AM370" s="128" t="s">
        <v>3454</v>
      </c>
      <c r="AN370" s="128" t="s">
        <v>3460</v>
      </c>
      <c r="AO370" s="128" t="s">
        <v>3453</v>
      </c>
      <c r="AP370" s="128" t="s">
        <v>3459</v>
      </c>
      <c r="AQ370" s="128" t="s">
        <v>3458</v>
      </c>
    </row>
    <row r="371" spans="1:43" s="16" customFormat="1" ht="27.75">
      <c r="A371" s="43">
        <v>370</v>
      </c>
      <c r="B371" s="37" t="s">
        <v>771</v>
      </c>
      <c r="C371" s="37" t="s">
        <v>772</v>
      </c>
      <c r="D371" s="38" t="s">
        <v>773</v>
      </c>
      <c r="E371" s="38">
        <v>7</v>
      </c>
      <c r="F371" s="48">
        <v>12.33</v>
      </c>
      <c r="G371" s="46">
        <v>30</v>
      </c>
      <c r="H371" s="46" t="s">
        <v>3372</v>
      </c>
      <c r="I371" s="48">
        <v>10.24</v>
      </c>
      <c r="J371" s="46">
        <v>30</v>
      </c>
      <c r="K371" s="46" t="s">
        <v>3372</v>
      </c>
      <c r="L371" s="84">
        <f t="shared" si="123"/>
        <v>11.285</v>
      </c>
      <c r="M371" s="38">
        <f t="shared" si="107"/>
        <v>60</v>
      </c>
      <c r="N371" s="38">
        <f t="shared" si="108"/>
        <v>0</v>
      </c>
      <c r="O371" s="38">
        <f t="shared" si="109"/>
        <v>0</v>
      </c>
      <c r="P371" s="48">
        <v>11.73</v>
      </c>
      <c r="Q371" s="46">
        <v>30</v>
      </c>
      <c r="R371" s="46" t="s">
        <v>3372</v>
      </c>
      <c r="S371" s="48">
        <v>11.05</v>
      </c>
      <c r="T371" s="46">
        <v>30</v>
      </c>
      <c r="U371" s="46" t="s">
        <v>3372</v>
      </c>
      <c r="V371" s="48">
        <f t="shared" si="118"/>
        <v>11.39</v>
      </c>
      <c r="W371" s="46">
        <f t="shared" si="119"/>
        <v>60</v>
      </c>
      <c r="X371" s="46">
        <f t="shared" si="120"/>
        <v>0</v>
      </c>
      <c r="Y371" s="46">
        <f t="shared" si="121"/>
        <v>0</v>
      </c>
      <c r="Z371" s="46">
        <f t="shared" si="110"/>
        <v>0</v>
      </c>
      <c r="AA371" s="46">
        <f t="shared" si="111"/>
        <v>0</v>
      </c>
      <c r="AB371" s="46">
        <f t="shared" si="112"/>
        <v>0</v>
      </c>
      <c r="AC371" s="48">
        <f t="shared" si="122"/>
        <v>1</v>
      </c>
      <c r="AD371" s="48">
        <f t="shared" si="113"/>
        <v>11.3375</v>
      </c>
      <c r="AE371" s="48">
        <f t="shared" si="114"/>
        <v>11.3375</v>
      </c>
      <c r="AF371" s="46">
        <f t="shared" si="115"/>
        <v>120</v>
      </c>
      <c r="AG371" s="47"/>
      <c r="AH371" s="128" t="s">
        <v>3451</v>
      </c>
      <c r="AI371" s="128" t="s">
        <v>3456</v>
      </c>
      <c r="AJ371" s="128" t="s">
        <v>3452</v>
      </c>
      <c r="AK371" s="128" t="s">
        <v>3455</v>
      </c>
      <c r="AL371" s="128" t="s">
        <v>3453</v>
      </c>
      <c r="AM371" s="128" t="s">
        <v>3454</v>
      </c>
      <c r="AN371" s="128" t="s">
        <v>3457</v>
      </c>
      <c r="AO371" s="128" t="s">
        <v>3460</v>
      </c>
      <c r="AP371" s="128" t="s">
        <v>3458</v>
      </c>
      <c r="AQ371" s="128" t="s">
        <v>3459</v>
      </c>
    </row>
    <row r="372" spans="1:43" s="16" customFormat="1" ht="27.75">
      <c r="A372" s="43">
        <v>371</v>
      </c>
      <c r="B372" s="44" t="s">
        <v>1173</v>
      </c>
      <c r="C372" s="44" t="s">
        <v>110</v>
      </c>
      <c r="D372" s="38" t="s">
        <v>1165</v>
      </c>
      <c r="E372" s="38">
        <v>11</v>
      </c>
      <c r="F372" s="48">
        <v>11.62</v>
      </c>
      <c r="G372" s="46">
        <v>30</v>
      </c>
      <c r="H372" s="46" t="s">
        <v>3372</v>
      </c>
      <c r="I372" s="48">
        <v>9.4600000000000009</v>
      </c>
      <c r="J372" s="46">
        <v>23</v>
      </c>
      <c r="K372" s="46" t="s">
        <v>3372</v>
      </c>
      <c r="L372" s="84">
        <f t="shared" si="123"/>
        <v>10.54</v>
      </c>
      <c r="M372" s="38">
        <f t="shared" si="107"/>
        <v>60</v>
      </c>
      <c r="N372" s="38">
        <f t="shared" si="108"/>
        <v>0</v>
      </c>
      <c r="O372" s="38">
        <f t="shared" si="109"/>
        <v>1</v>
      </c>
      <c r="P372" s="48">
        <v>11.05</v>
      </c>
      <c r="Q372" s="46">
        <v>30</v>
      </c>
      <c r="R372" s="46" t="s">
        <v>3372</v>
      </c>
      <c r="S372" s="48">
        <v>13.65</v>
      </c>
      <c r="T372" s="46">
        <v>30</v>
      </c>
      <c r="U372" s="46" t="s">
        <v>3372</v>
      </c>
      <c r="V372" s="48">
        <f t="shared" si="118"/>
        <v>12.350000000000001</v>
      </c>
      <c r="W372" s="46">
        <f t="shared" si="119"/>
        <v>60</v>
      </c>
      <c r="X372" s="46">
        <f t="shared" si="120"/>
        <v>0</v>
      </c>
      <c r="Y372" s="46">
        <f t="shared" si="121"/>
        <v>0</v>
      </c>
      <c r="Z372" s="46">
        <f t="shared" si="110"/>
        <v>0</v>
      </c>
      <c r="AA372" s="46">
        <f t="shared" si="111"/>
        <v>1</v>
      </c>
      <c r="AB372" s="46">
        <f t="shared" si="112"/>
        <v>1</v>
      </c>
      <c r="AC372" s="48">
        <f t="shared" si="122"/>
        <v>0.99</v>
      </c>
      <c r="AD372" s="48">
        <f t="shared" si="113"/>
        <v>11.445</v>
      </c>
      <c r="AE372" s="48">
        <f t="shared" si="114"/>
        <v>11.330550000000001</v>
      </c>
      <c r="AF372" s="46">
        <f t="shared" si="115"/>
        <v>120</v>
      </c>
      <c r="AG372" s="47"/>
      <c r="AH372" s="128" t="s">
        <v>3453</v>
      </c>
      <c r="AI372" s="128" t="s">
        <v>3451</v>
      </c>
      <c r="AJ372" s="128" t="s">
        <v>3452</v>
      </c>
      <c r="AK372" s="128" t="s">
        <v>3455</v>
      </c>
      <c r="AL372" s="128" t="s">
        <v>3457</v>
      </c>
      <c r="AM372" s="128" t="s">
        <v>3456</v>
      </c>
      <c r="AN372" s="128" t="s">
        <v>3454</v>
      </c>
      <c r="AO372" s="128" t="s">
        <v>3459</v>
      </c>
      <c r="AP372" s="128" t="s">
        <v>3460</v>
      </c>
      <c r="AQ372" s="128" t="s">
        <v>3458</v>
      </c>
    </row>
    <row r="373" spans="1:43" s="16" customFormat="1" ht="27.75">
      <c r="A373" s="43">
        <v>372</v>
      </c>
      <c r="B373" s="37" t="s">
        <v>1173</v>
      </c>
      <c r="C373" s="37" t="s">
        <v>1175</v>
      </c>
      <c r="D373" s="45" t="s">
        <v>3430</v>
      </c>
      <c r="E373" s="38">
        <v>11</v>
      </c>
      <c r="F373" s="48">
        <v>11.04</v>
      </c>
      <c r="G373" s="46">
        <v>30</v>
      </c>
      <c r="H373" s="46" t="s">
        <v>3372</v>
      </c>
      <c r="I373" s="48">
        <v>11.06</v>
      </c>
      <c r="J373" s="46">
        <v>30</v>
      </c>
      <c r="K373" s="46" t="s">
        <v>3372</v>
      </c>
      <c r="L373" s="84">
        <f t="shared" si="123"/>
        <v>11.05</v>
      </c>
      <c r="M373" s="38">
        <f t="shared" si="107"/>
        <v>60</v>
      </c>
      <c r="N373" s="38">
        <f t="shared" si="108"/>
        <v>0</v>
      </c>
      <c r="O373" s="38">
        <f t="shared" si="109"/>
        <v>0</v>
      </c>
      <c r="P373" s="48">
        <v>10.029999999999999</v>
      </c>
      <c r="Q373" s="46">
        <v>30</v>
      </c>
      <c r="R373" s="46" t="s">
        <v>3372</v>
      </c>
      <c r="S373" s="48">
        <v>16.54</v>
      </c>
      <c r="T373" s="46">
        <v>30</v>
      </c>
      <c r="U373" s="46" t="s">
        <v>3372</v>
      </c>
      <c r="V373" s="48">
        <f t="shared" si="118"/>
        <v>13.285</v>
      </c>
      <c r="W373" s="46">
        <f t="shared" si="119"/>
        <v>60</v>
      </c>
      <c r="X373" s="46">
        <f t="shared" si="120"/>
        <v>0</v>
      </c>
      <c r="Y373" s="46">
        <f t="shared" si="121"/>
        <v>0</v>
      </c>
      <c r="Z373" s="46">
        <f t="shared" si="110"/>
        <v>0</v>
      </c>
      <c r="AA373" s="46">
        <f t="shared" si="111"/>
        <v>0</v>
      </c>
      <c r="AB373" s="46">
        <f t="shared" si="112"/>
        <v>0</v>
      </c>
      <c r="AC373" s="48">
        <f>IF(AB373=0,0.93,IF(AB373=1,0.92,IF(AB373=2,0.91,IF(AB373=3,0.9,IF(AB373=4,0.89,IF(AB373=5,0.88,IF(AB373=6,0.87)))))))</f>
        <v>0.93</v>
      </c>
      <c r="AD373" s="48">
        <f t="shared" si="113"/>
        <v>12.1675</v>
      </c>
      <c r="AE373" s="48">
        <f t="shared" si="114"/>
        <v>11.315775</v>
      </c>
      <c r="AF373" s="46">
        <f t="shared" si="115"/>
        <v>120</v>
      </c>
      <c r="AG373" s="47"/>
      <c r="AH373" s="128" t="s">
        <v>3453</v>
      </c>
      <c r="AI373" s="128" t="s">
        <v>3451</v>
      </c>
      <c r="AJ373" s="128" t="s">
        <v>3456</v>
      </c>
      <c r="AK373" s="128" t="s">
        <v>3455</v>
      </c>
      <c r="AL373" s="128" t="s">
        <v>3452</v>
      </c>
      <c r="AM373" s="128" t="s">
        <v>3457</v>
      </c>
      <c r="AN373" s="128" t="s">
        <v>3454</v>
      </c>
      <c r="AO373" s="128" t="s">
        <v>3460</v>
      </c>
      <c r="AP373" s="128" t="s">
        <v>3459</v>
      </c>
      <c r="AQ373" s="128" t="s">
        <v>3458</v>
      </c>
    </row>
    <row r="374" spans="1:43" s="16" customFormat="1" ht="27.75">
      <c r="A374" s="43">
        <v>373</v>
      </c>
      <c r="B374" s="44" t="s">
        <v>304</v>
      </c>
      <c r="C374" s="44" t="s">
        <v>305</v>
      </c>
      <c r="D374" s="45" t="s">
        <v>306</v>
      </c>
      <c r="E374" s="38">
        <v>3</v>
      </c>
      <c r="F374" s="48">
        <v>12.52</v>
      </c>
      <c r="G374" s="46">
        <v>30</v>
      </c>
      <c r="H374" s="46" t="s">
        <v>3372</v>
      </c>
      <c r="I374" s="48">
        <v>9.39</v>
      </c>
      <c r="J374" s="46">
        <v>17</v>
      </c>
      <c r="K374" s="46" t="s">
        <v>3372</v>
      </c>
      <c r="L374" s="84">
        <f t="shared" si="123"/>
        <v>10.955</v>
      </c>
      <c r="M374" s="38">
        <f t="shared" si="107"/>
        <v>60</v>
      </c>
      <c r="N374" s="38">
        <f t="shared" si="108"/>
        <v>0</v>
      </c>
      <c r="O374" s="38">
        <f t="shared" si="109"/>
        <v>1</v>
      </c>
      <c r="P374" s="48">
        <v>11.52</v>
      </c>
      <c r="Q374" s="46">
        <v>30</v>
      </c>
      <c r="R374" s="46" t="s">
        <v>3372</v>
      </c>
      <c r="S374" s="48">
        <v>12.27</v>
      </c>
      <c r="T374" s="46">
        <v>30</v>
      </c>
      <c r="U374" s="46" t="s">
        <v>3372</v>
      </c>
      <c r="V374" s="48">
        <f t="shared" si="118"/>
        <v>11.895</v>
      </c>
      <c r="W374" s="46">
        <f t="shared" si="119"/>
        <v>60</v>
      </c>
      <c r="X374" s="46">
        <f t="shared" si="120"/>
        <v>0</v>
      </c>
      <c r="Y374" s="46">
        <f t="shared" si="121"/>
        <v>0</v>
      </c>
      <c r="Z374" s="46">
        <f t="shared" si="110"/>
        <v>0</v>
      </c>
      <c r="AA374" s="46">
        <f t="shared" si="111"/>
        <v>1</v>
      </c>
      <c r="AB374" s="46">
        <f t="shared" si="112"/>
        <v>1</v>
      </c>
      <c r="AC374" s="48">
        <f t="shared" ref="AC374:AC388" si="124">IF(AB374=0,1,IF(AB374=1,0.99,IF(AB374=2,0.98,IF(AB374=3,0.97,IF(AB374=4,0.96,IF(AB374=5,0.95,IF(AB374=6,0.94)))))))</f>
        <v>0.99</v>
      </c>
      <c r="AD374" s="48">
        <f t="shared" si="113"/>
        <v>11.425000000000001</v>
      </c>
      <c r="AE374" s="48">
        <f t="shared" si="114"/>
        <v>11.310750000000001</v>
      </c>
      <c r="AF374" s="46">
        <f t="shared" si="115"/>
        <v>120</v>
      </c>
      <c r="AG374" s="47"/>
      <c r="AH374" s="128" t="s">
        <v>3455</v>
      </c>
      <c r="AI374" s="128" t="s">
        <v>3451</v>
      </c>
      <c r="AJ374" s="128" t="s">
        <v>3454</v>
      </c>
      <c r="AK374" s="128" t="s">
        <v>3457</v>
      </c>
      <c r="AL374" s="128" t="s">
        <v>3453</v>
      </c>
      <c r="AM374" s="128" t="s">
        <v>3452</v>
      </c>
      <c r="AN374" s="128" t="s">
        <v>3456</v>
      </c>
      <c r="AO374" s="128" t="s">
        <v>3460</v>
      </c>
      <c r="AP374" s="128" t="s">
        <v>3458</v>
      </c>
      <c r="AQ374" s="128" t="s">
        <v>3459</v>
      </c>
    </row>
    <row r="375" spans="1:43" s="16" customFormat="1" ht="27.75">
      <c r="A375" s="43">
        <v>374</v>
      </c>
      <c r="B375" s="37" t="s">
        <v>536</v>
      </c>
      <c r="C375" s="37" t="s">
        <v>537</v>
      </c>
      <c r="D375" s="38" t="s">
        <v>538</v>
      </c>
      <c r="E375" s="38">
        <v>5</v>
      </c>
      <c r="F375" s="48">
        <v>10.85</v>
      </c>
      <c r="G375" s="46">
        <v>30</v>
      </c>
      <c r="H375" s="46" t="s">
        <v>3372</v>
      </c>
      <c r="I375" s="48">
        <v>10.95</v>
      </c>
      <c r="J375" s="46">
        <v>30</v>
      </c>
      <c r="K375" s="46" t="s">
        <v>3372</v>
      </c>
      <c r="L375" s="84">
        <f t="shared" si="123"/>
        <v>10.899999999999999</v>
      </c>
      <c r="M375" s="38">
        <f t="shared" si="107"/>
        <v>60</v>
      </c>
      <c r="N375" s="38">
        <f t="shared" si="108"/>
        <v>0</v>
      </c>
      <c r="O375" s="38">
        <f t="shared" si="109"/>
        <v>0</v>
      </c>
      <c r="P375" s="48">
        <v>11.53</v>
      </c>
      <c r="Q375" s="46">
        <v>30</v>
      </c>
      <c r="R375" s="46" t="s">
        <v>3372</v>
      </c>
      <c r="S375" s="48">
        <v>11.91</v>
      </c>
      <c r="T375" s="46">
        <v>30</v>
      </c>
      <c r="U375" s="46" t="s">
        <v>3372</v>
      </c>
      <c r="V375" s="48">
        <f t="shared" si="118"/>
        <v>11.719999999999999</v>
      </c>
      <c r="W375" s="46">
        <f t="shared" si="119"/>
        <v>60</v>
      </c>
      <c r="X375" s="46">
        <f t="shared" si="120"/>
        <v>0</v>
      </c>
      <c r="Y375" s="46">
        <f t="shared" si="121"/>
        <v>0</v>
      </c>
      <c r="Z375" s="46">
        <f t="shared" si="110"/>
        <v>0</v>
      </c>
      <c r="AA375" s="46">
        <f t="shared" si="111"/>
        <v>0</v>
      </c>
      <c r="AB375" s="46">
        <f t="shared" si="112"/>
        <v>0</v>
      </c>
      <c r="AC375" s="48">
        <f t="shared" si="124"/>
        <v>1</v>
      </c>
      <c r="AD375" s="48">
        <f t="shared" si="113"/>
        <v>11.309999999999999</v>
      </c>
      <c r="AE375" s="48">
        <f t="shared" si="114"/>
        <v>11.309999999999999</v>
      </c>
      <c r="AF375" s="46">
        <f t="shared" si="115"/>
        <v>120</v>
      </c>
      <c r="AG375" s="47"/>
      <c r="AH375" s="128" t="s">
        <v>3456</v>
      </c>
      <c r="AI375" s="128" t="s">
        <v>3457</v>
      </c>
      <c r="AJ375" s="128" t="s">
        <v>3459</v>
      </c>
      <c r="AK375" s="128" t="s">
        <v>3460</v>
      </c>
      <c r="AL375" s="128" t="s">
        <v>3455</v>
      </c>
      <c r="AM375" s="128" t="s">
        <v>3452</v>
      </c>
      <c r="AN375" s="128" t="s">
        <v>3451</v>
      </c>
      <c r="AO375" s="128" t="s">
        <v>3454</v>
      </c>
      <c r="AP375" s="128" t="s">
        <v>3453</v>
      </c>
      <c r="AQ375" s="128" t="s">
        <v>3458</v>
      </c>
    </row>
    <row r="376" spans="1:43" s="16" customFormat="1" ht="27.75">
      <c r="A376" s="43">
        <v>375</v>
      </c>
      <c r="B376" s="47" t="s">
        <v>91</v>
      </c>
      <c r="C376" s="47" t="s">
        <v>92</v>
      </c>
      <c r="D376" s="46" t="s">
        <v>93</v>
      </c>
      <c r="E376" s="38">
        <v>1</v>
      </c>
      <c r="F376" s="48">
        <v>10.65</v>
      </c>
      <c r="G376" s="46">
        <v>30</v>
      </c>
      <c r="H376" s="46" t="s">
        <v>3373</v>
      </c>
      <c r="I376" s="48">
        <v>10.93</v>
      </c>
      <c r="J376" s="46">
        <v>30</v>
      </c>
      <c r="K376" s="46" t="s">
        <v>3372</v>
      </c>
      <c r="L376" s="84">
        <f t="shared" si="123"/>
        <v>10.79</v>
      </c>
      <c r="M376" s="38">
        <f t="shared" si="107"/>
        <v>60</v>
      </c>
      <c r="N376" s="38">
        <f t="shared" si="108"/>
        <v>1</v>
      </c>
      <c r="O376" s="38">
        <f t="shared" si="109"/>
        <v>0</v>
      </c>
      <c r="P376" s="48">
        <v>10.78</v>
      </c>
      <c r="Q376" s="46">
        <v>30</v>
      </c>
      <c r="R376" s="46" t="s">
        <v>3372</v>
      </c>
      <c r="S376" s="48">
        <v>13.29</v>
      </c>
      <c r="T376" s="46">
        <v>30</v>
      </c>
      <c r="U376" s="46" t="s">
        <v>3372</v>
      </c>
      <c r="V376" s="48">
        <f t="shared" si="118"/>
        <v>12.035</v>
      </c>
      <c r="W376" s="46">
        <f t="shared" si="119"/>
        <v>60</v>
      </c>
      <c r="X376" s="46">
        <f t="shared" si="120"/>
        <v>0</v>
      </c>
      <c r="Y376" s="46">
        <f t="shared" si="121"/>
        <v>0</v>
      </c>
      <c r="Z376" s="46">
        <f t="shared" si="110"/>
        <v>1</v>
      </c>
      <c r="AA376" s="46">
        <f t="shared" si="111"/>
        <v>0</v>
      </c>
      <c r="AB376" s="46">
        <f t="shared" si="112"/>
        <v>1</v>
      </c>
      <c r="AC376" s="48">
        <f t="shared" si="124"/>
        <v>0.99</v>
      </c>
      <c r="AD376" s="48">
        <f t="shared" si="113"/>
        <v>11.4125</v>
      </c>
      <c r="AE376" s="48">
        <f t="shared" si="114"/>
        <v>11.298375</v>
      </c>
      <c r="AF376" s="46">
        <f t="shared" si="115"/>
        <v>120</v>
      </c>
      <c r="AG376" s="47"/>
      <c r="AH376" s="128" t="s">
        <v>3451</v>
      </c>
      <c r="AI376" s="128" t="s">
        <v>3456</v>
      </c>
      <c r="AJ376" s="128" t="s">
        <v>3457</v>
      </c>
      <c r="AK376" s="128" t="s">
        <v>3453</v>
      </c>
      <c r="AL376" s="128" t="s">
        <v>3454</v>
      </c>
      <c r="AM376" s="128" t="s">
        <v>3452</v>
      </c>
      <c r="AN376" s="128" t="s">
        <v>3455</v>
      </c>
      <c r="AO376" s="128" t="s">
        <v>3460</v>
      </c>
      <c r="AP376" s="128" t="s">
        <v>3459</v>
      </c>
      <c r="AQ376" s="128" t="s">
        <v>3458</v>
      </c>
    </row>
    <row r="377" spans="1:43" s="16" customFormat="1" ht="27.75">
      <c r="A377" s="43">
        <v>376</v>
      </c>
      <c r="B377" s="37" t="s">
        <v>1660</v>
      </c>
      <c r="C377" s="37" t="s">
        <v>1661</v>
      </c>
      <c r="D377" s="38" t="s">
        <v>1662</v>
      </c>
      <c r="E377" s="38">
        <v>16</v>
      </c>
      <c r="F377" s="48">
        <v>11.36</v>
      </c>
      <c r="G377" s="46">
        <v>30</v>
      </c>
      <c r="H377" s="46" t="s">
        <v>3372</v>
      </c>
      <c r="I377" s="48">
        <v>11.87</v>
      </c>
      <c r="J377" s="46">
        <v>30</v>
      </c>
      <c r="K377" s="46" t="s">
        <v>3372</v>
      </c>
      <c r="L377" s="84">
        <f t="shared" si="123"/>
        <v>11.614999999999998</v>
      </c>
      <c r="M377" s="38">
        <f t="shared" si="107"/>
        <v>60</v>
      </c>
      <c r="N377" s="38">
        <f t="shared" si="108"/>
        <v>0</v>
      </c>
      <c r="O377" s="38">
        <f t="shared" si="109"/>
        <v>0</v>
      </c>
      <c r="P377" s="48">
        <v>11.05</v>
      </c>
      <c r="Q377" s="46">
        <v>30</v>
      </c>
      <c r="R377" s="46" t="s">
        <v>3373</v>
      </c>
      <c r="S377" s="48">
        <v>11.37</v>
      </c>
      <c r="T377" s="46">
        <v>30</v>
      </c>
      <c r="U377" s="46" t="s">
        <v>3372</v>
      </c>
      <c r="V377" s="48">
        <f t="shared" si="118"/>
        <v>11.21</v>
      </c>
      <c r="W377" s="46">
        <f t="shared" si="119"/>
        <v>60</v>
      </c>
      <c r="X377" s="46">
        <f t="shared" si="120"/>
        <v>1</v>
      </c>
      <c r="Y377" s="46">
        <f t="shared" si="121"/>
        <v>0</v>
      </c>
      <c r="Z377" s="46">
        <f t="shared" si="110"/>
        <v>1</v>
      </c>
      <c r="AA377" s="46">
        <f t="shared" si="111"/>
        <v>0</v>
      </c>
      <c r="AB377" s="46">
        <f t="shared" si="112"/>
        <v>1</v>
      </c>
      <c r="AC377" s="48">
        <f t="shared" si="124"/>
        <v>0.99</v>
      </c>
      <c r="AD377" s="48">
        <f t="shared" si="113"/>
        <v>11.4125</v>
      </c>
      <c r="AE377" s="48">
        <f t="shared" si="114"/>
        <v>11.298375</v>
      </c>
      <c r="AF377" s="46">
        <f t="shared" si="115"/>
        <v>120</v>
      </c>
      <c r="AG377" s="47"/>
      <c r="AH377" s="128" t="s">
        <v>3451</v>
      </c>
      <c r="AI377" s="128" t="s">
        <v>3455</v>
      </c>
      <c r="AJ377" s="128" t="s">
        <v>3456</v>
      </c>
      <c r="AK377" s="128" t="s">
        <v>3452</v>
      </c>
      <c r="AL377" s="128" t="s">
        <v>3453</v>
      </c>
      <c r="AM377" s="128" t="s">
        <v>3454</v>
      </c>
      <c r="AN377" s="128" t="s">
        <v>3457</v>
      </c>
      <c r="AO377" s="128" t="s">
        <v>3460</v>
      </c>
      <c r="AP377" s="128" t="s">
        <v>3459</v>
      </c>
      <c r="AQ377" s="128" t="s">
        <v>3458</v>
      </c>
    </row>
    <row r="378" spans="1:43" s="16" customFormat="1" ht="27.75">
      <c r="A378" s="43">
        <v>377</v>
      </c>
      <c r="B378" s="37" t="s">
        <v>2608</v>
      </c>
      <c r="C378" s="37" t="s">
        <v>2609</v>
      </c>
      <c r="D378" s="38" t="s">
        <v>2610</v>
      </c>
      <c r="E378" s="38">
        <v>26</v>
      </c>
      <c r="F378" s="48">
        <v>11.44</v>
      </c>
      <c r="G378" s="46">
        <v>30</v>
      </c>
      <c r="H378" s="46" t="s">
        <v>3372</v>
      </c>
      <c r="I378" s="48">
        <v>10.53</v>
      </c>
      <c r="J378" s="46">
        <v>30</v>
      </c>
      <c r="K378" s="46" t="s">
        <v>3373</v>
      </c>
      <c r="L378" s="84">
        <f t="shared" si="123"/>
        <v>10.984999999999999</v>
      </c>
      <c r="M378" s="38">
        <f t="shared" si="107"/>
        <v>60</v>
      </c>
      <c r="N378" s="38">
        <f t="shared" si="108"/>
        <v>1</v>
      </c>
      <c r="O378" s="38">
        <f t="shared" si="109"/>
        <v>0</v>
      </c>
      <c r="P378" s="48">
        <v>10.57</v>
      </c>
      <c r="Q378" s="46">
        <v>30</v>
      </c>
      <c r="R378" s="46" t="s">
        <v>3372</v>
      </c>
      <c r="S378" s="48">
        <v>13.11</v>
      </c>
      <c r="T378" s="46">
        <v>30</v>
      </c>
      <c r="U378" s="46" t="s">
        <v>3372</v>
      </c>
      <c r="V378" s="48">
        <f t="shared" si="118"/>
        <v>11.84</v>
      </c>
      <c r="W378" s="46">
        <f t="shared" si="119"/>
        <v>60</v>
      </c>
      <c r="X378" s="46">
        <f t="shared" si="120"/>
        <v>0</v>
      </c>
      <c r="Y378" s="46">
        <f t="shared" si="121"/>
        <v>0</v>
      </c>
      <c r="Z378" s="46">
        <f t="shared" si="110"/>
        <v>1</v>
      </c>
      <c r="AA378" s="46">
        <f t="shared" si="111"/>
        <v>0</v>
      </c>
      <c r="AB378" s="46">
        <f t="shared" si="112"/>
        <v>1</v>
      </c>
      <c r="AC378" s="48">
        <f t="shared" si="124"/>
        <v>0.99</v>
      </c>
      <c r="AD378" s="48">
        <f t="shared" si="113"/>
        <v>11.4125</v>
      </c>
      <c r="AE378" s="48">
        <f t="shared" si="114"/>
        <v>11.298375</v>
      </c>
      <c r="AF378" s="46">
        <f t="shared" si="115"/>
        <v>120</v>
      </c>
      <c r="AG378" s="47"/>
      <c r="AH378" s="128" t="s">
        <v>3453</v>
      </c>
      <c r="AI378" s="128" t="s">
        <v>3451</v>
      </c>
      <c r="AJ378" s="128" t="s">
        <v>3452</v>
      </c>
      <c r="AK378" s="128" t="s">
        <v>3456</v>
      </c>
      <c r="AL378" s="128" t="s">
        <v>3455</v>
      </c>
      <c r="AM378" s="128" t="s">
        <v>3454</v>
      </c>
      <c r="AN378" s="128" t="s">
        <v>3457</v>
      </c>
      <c r="AO378" s="128" t="s">
        <v>3460</v>
      </c>
      <c r="AP378" s="128" t="s">
        <v>3458</v>
      </c>
      <c r="AQ378" s="128" t="s">
        <v>3459</v>
      </c>
    </row>
    <row r="379" spans="1:43" s="16" customFormat="1" ht="27.75">
      <c r="A379" s="43">
        <v>378</v>
      </c>
      <c r="B379" s="53" t="s">
        <v>2081</v>
      </c>
      <c r="C379" s="53" t="s">
        <v>898</v>
      </c>
      <c r="D379" s="54" t="s">
        <v>2082</v>
      </c>
      <c r="E379" s="38">
        <v>20</v>
      </c>
      <c r="F379" s="48">
        <v>10.8</v>
      </c>
      <c r="G379" s="46">
        <v>30</v>
      </c>
      <c r="H379" s="46" t="s">
        <v>3372</v>
      </c>
      <c r="I379" s="48">
        <v>11.26</v>
      </c>
      <c r="J379" s="46">
        <v>30</v>
      </c>
      <c r="K379" s="46" t="s">
        <v>3372</v>
      </c>
      <c r="L379" s="84">
        <f t="shared" si="123"/>
        <v>11.030000000000001</v>
      </c>
      <c r="M379" s="38">
        <f t="shared" si="107"/>
        <v>60</v>
      </c>
      <c r="N379" s="38">
        <f t="shared" si="108"/>
        <v>0</v>
      </c>
      <c r="O379" s="38">
        <f t="shared" si="109"/>
        <v>0</v>
      </c>
      <c r="P379" s="48">
        <v>10.039999999999999</v>
      </c>
      <c r="Q379" s="46">
        <v>30</v>
      </c>
      <c r="R379" s="46" t="s">
        <v>3373</v>
      </c>
      <c r="S379" s="48">
        <v>13.54</v>
      </c>
      <c r="T379" s="46">
        <v>30</v>
      </c>
      <c r="U379" s="46" t="s">
        <v>3372</v>
      </c>
      <c r="V379" s="48">
        <f t="shared" si="118"/>
        <v>11.79</v>
      </c>
      <c r="W379" s="46">
        <f t="shared" si="119"/>
        <v>60</v>
      </c>
      <c r="X379" s="46">
        <f t="shared" si="120"/>
        <v>1</v>
      </c>
      <c r="Y379" s="46">
        <f t="shared" si="121"/>
        <v>0</v>
      </c>
      <c r="Z379" s="46">
        <f t="shared" si="110"/>
        <v>1</v>
      </c>
      <c r="AA379" s="46">
        <f t="shared" si="111"/>
        <v>0</v>
      </c>
      <c r="AB379" s="46">
        <f t="shared" si="112"/>
        <v>1</v>
      </c>
      <c r="AC379" s="48">
        <f t="shared" si="124"/>
        <v>0.99</v>
      </c>
      <c r="AD379" s="48">
        <f t="shared" si="113"/>
        <v>11.41</v>
      </c>
      <c r="AE379" s="48">
        <f t="shared" si="114"/>
        <v>11.2959</v>
      </c>
      <c r="AF379" s="46">
        <f t="shared" si="115"/>
        <v>120</v>
      </c>
      <c r="AG379" s="47"/>
      <c r="AH379" s="128" t="s">
        <v>3456</v>
      </c>
      <c r="AI379" s="128" t="s">
        <v>3451</v>
      </c>
      <c r="AJ379" s="128" t="s">
        <v>3453</v>
      </c>
      <c r="AK379" s="128" t="s">
        <v>3452</v>
      </c>
      <c r="AL379" s="128" t="s">
        <v>3454</v>
      </c>
      <c r="AM379" s="128" t="s">
        <v>3455</v>
      </c>
      <c r="AN379" s="128" t="s">
        <v>3457</v>
      </c>
      <c r="AO379" s="128" t="s">
        <v>3460</v>
      </c>
      <c r="AP379" s="128" t="s">
        <v>3459</v>
      </c>
      <c r="AQ379" s="128" t="s">
        <v>3458</v>
      </c>
    </row>
    <row r="380" spans="1:43" s="16" customFormat="1" ht="27.75">
      <c r="A380" s="43">
        <v>379</v>
      </c>
      <c r="B380" s="37" t="s">
        <v>689</v>
      </c>
      <c r="C380" s="37" t="s">
        <v>2409</v>
      </c>
      <c r="D380" s="38" t="s">
        <v>2410</v>
      </c>
      <c r="E380" s="38">
        <v>24</v>
      </c>
      <c r="F380" s="48">
        <v>12.61</v>
      </c>
      <c r="G380" s="46">
        <v>30</v>
      </c>
      <c r="H380" s="46" t="s">
        <v>3372</v>
      </c>
      <c r="I380" s="48">
        <v>11.02</v>
      </c>
      <c r="J380" s="46">
        <v>30</v>
      </c>
      <c r="K380" s="46" t="s">
        <v>3373</v>
      </c>
      <c r="L380" s="84">
        <f t="shared" si="123"/>
        <v>11.815</v>
      </c>
      <c r="M380" s="38">
        <f t="shared" si="107"/>
        <v>60</v>
      </c>
      <c r="N380" s="38">
        <f t="shared" si="108"/>
        <v>1</v>
      </c>
      <c r="O380" s="38">
        <f t="shared" si="109"/>
        <v>0</v>
      </c>
      <c r="P380" s="48">
        <v>11.96</v>
      </c>
      <c r="Q380" s="46">
        <v>30</v>
      </c>
      <c r="R380" s="46" t="s">
        <v>3372</v>
      </c>
      <c r="S380" s="48">
        <v>10.039999999999999</v>
      </c>
      <c r="T380" s="46">
        <v>30</v>
      </c>
      <c r="U380" s="46" t="s">
        <v>3372</v>
      </c>
      <c r="V380" s="48">
        <f t="shared" si="118"/>
        <v>11</v>
      </c>
      <c r="W380" s="46">
        <f t="shared" si="119"/>
        <v>60</v>
      </c>
      <c r="X380" s="46">
        <f t="shared" si="120"/>
        <v>0</v>
      </c>
      <c r="Y380" s="46">
        <f t="shared" si="121"/>
        <v>0</v>
      </c>
      <c r="Z380" s="46">
        <f t="shared" si="110"/>
        <v>1</v>
      </c>
      <c r="AA380" s="46">
        <f t="shared" si="111"/>
        <v>0</v>
      </c>
      <c r="AB380" s="46">
        <f t="shared" si="112"/>
        <v>1</v>
      </c>
      <c r="AC380" s="48">
        <f t="shared" si="124"/>
        <v>0.99</v>
      </c>
      <c r="AD380" s="48">
        <f t="shared" si="113"/>
        <v>11.407499999999999</v>
      </c>
      <c r="AE380" s="48">
        <f t="shared" si="114"/>
        <v>11.293424999999999</v>
      </c>
      <c r="AF380" s="46">
        <f t="shared" si="115"/>
        <v>120</v>
      </c>
      <c r="AG380" s="47"/>
      <c r="AH380" s="128" t="s">
        <v>3453</v>
      </c>
      <c r="AI380" s="128" t="s">
        <v>3455</v>
      </c>
      <c r="AJ380" s="128" t="s">
        <v>3456</v>
      </c>
      <c r="AK380" s="128" t="s">
        <v>3452</v>
      </c>
      <c r="AL380" s="128" t="s">
        <v>3451</v>
      </c>
      <c r="AM380" s="128" t="s">
        <v>3454</v>
      </c>
      <c r="AN380" s="128" t="s">
        <v>3457</v>
      </c>
      <c r="AO380" s="128" t="s">
        <v>3459</v>
      </c>
      <c r="AP380" s="128" t="s">
        <v>3458</v>
      </c>
      <c r="AQ380" s="128" t="s">
        <v>3460</v>
      </c>
    </row>
    <row r="381" spans="1:43" s="16" customFormat="1" ht="27.75">
      <c r="A381" s="43">
        <v>380</v>
      </c>
      <c r="B381" s="37" t="s">
        <v>831</v>
      </c>
      <c r="C381" s="37" t="s">
        <v>832</v>
      </c>
      <c r="D381" s="38" t="s">
        <v>833</v>
      </c>
      <c r="E381" s="38">
        <v>8</v>
      </c>
      <c r="F381" s="48">
        <v>11.88</v>
      </c>
      <c r="G381" s="46">
        <v>30</v>
      </c>
      <c r="H381" s="46" t="s">
        <v>3372</v>
      </c>
      <c r="I381" s="48">
        <v>10.49</v>
      </c>
      <c r="J381" s="46">
        <v>30</v>
      </c>
      <c r="K381" s="46" t="s">
        <v>3373</v>
      </c>
      <c r="L381" s="84">
        <f t="shared" si="123"/>
        <v>11.185</v>
      </c>
      <c r="M381" s="38">
        <f t="shared" si="107"/>
        <v>60</v>
      </c>
      <c r="N381" s="38">
        <f t="shared" si="108"/>
        <v>1</v>
      </c>
      <c r="O381" s="38">
        <f t="shared" si="109"/>
        <v>0</v>
      </c>
      <c r="P381" s="48">
        <v>10.3</v>
      </c>
      <c r="Q381" s="46">
        <v>30</v>
      </c>
      <c r="R381" s="46" t="s">
        <v>3373</v>
      </c>
      <c r="S381" s="48">
        <v>13.42</v>
      </c>
      <c r="T381" s="46">
        <v>30</v>
      </c>
      <c r="U381" s="46" t="s">
        <v>3372</v>
      </c>
      <c r="V381" s="48">
        <f t="shared" si="118"/>
        <v>11.86</v>
      </c>
      <c r="W381" s="46">
        <f t="shared" si="119"/>
        <v>60</v>
      </c>
      <c r="X381" s="46">
        <f t="shared" si="120"/>
        <v>1</v>
      </c>
      <c r="Y381" s="46">
        <f t="shared" si="121"/>
        <v>0</v>
      </c>
      <c r="Z381" s="46">
        <f t="shared" si="110"/>
        <v>2</v>
      </c>
      <c r="AA381" s="46">
        <f t="shared" si="111"/>
        <v>0</v>
      </c>
      <c r="AB381" s="46">
        <f t="shared" si="112"/>
        <v>2</v>
      </c>
      <c r="AC381" s="48">
        <f t="shared" si="124"/>
        <v>0.98</v>
      </c>
      <c r="AD381" s="48">
        <f t="shared" si="113"/>
        <v>11.522500000000001</v>
      </c>
      <c r="AE381" s="48">
        <f t="shared" si="114"/>
        <v>11.292050000000001</v>
      </c>
      <c r="AF381" s="46">
        <f t="shared" si="115"/>
        <v>120</v>
      </c>
      <c r="AG381" s="47"/>
      <c r="AH381" s="128" t="s">
        <v>3451</v>
      </c>
      <c r="AI381" s="128" t="s">
        <v>3453</v>
      </c>
      <c r="AJ381" s="128" t="s">
        <v>3456</v>
      </c>
      <c r="AK381" s="128" t="s">
        <v>3452</v>
      </c>
      <c r="AL381" s="128" t="s">
        <v>3454</v>
      </c>
      <c r="AM381" s="128" t="s">
        <v>3457</v>
      </c>
      <c r="AN381" s="128" t="s">
        <v>3455</v>
      </c>
      <c r="AO381" s="128" t="s">
        <v>3460</v>
      </c>
      <c r="AP381" s="128" t="s">
        <v>3459</v>
      </c>
      <c r="AQ381" s="128" t="s">
        <v>3458</v>
      </c>
    </row>
    <row r="382" spans="1:43" s="16" customFormat="1" ht="27.75">
      <c r="A382" s="43">
        <v>381</v>
      </c>
      <c r="B382" s="37" t="s">
        <v>739</v>
      </c>
      <c r="C382" s="37" t="s">
        <v>740</v>
      </c>
      <c r="D382" s="38" t="s">
        <v>741</v>
      </c>
      <c r="E382" s="38">
        <v>7</v>
      </c>
      <c r="F382" s="48">
        <v>11.65</v>
      </c>
      <c r="G382" s="46">
        <v>30</v>
      </c>
      <c r="H382" s="46" t="s">
        <v>3372</v>
      </c>
      <c r="I382" s="48">
        <v>10.38</v>
      </c>
      <c r="J382" s="46">
        <v>30</v>
      </c>
      <c r="K382" s="46" t="s">
        <v>3372</v>
      </c>
      <c r="L382" s="84">
        <f t="shared" si="123"/>
        <v>11.015000000000001</v>
      </c>
      <c r="M382" s="38">
        <f t="shared" si="107"/>
        <v>60</v>
      </c>
      <c r="N382" s="38">
        <f t="shared" si="108"/>
        <v>0</v>
      </c>
      <c r="O382" s="38">
        <f t="shared" si="109"/>
        <v>0</v>
      </c>
      <c r="P382" s="48">
        <v>10.61</v>
      </c>
      <c r="Q382" s="46">
        <v>30</v>
      </c>
      <c r="R382" s="46" t="s">
        <v>3372</v>
      </c>
      <c r="S382" s="48">
        <v>12.45</v>
      </c>
      <c r="T382" s="46">
        <v>30</v>
      </c>
      <c r="U382" s="46" t="s">
        <v>3372</v>
      </c>
      <c r="V382" s="48">
        <f t="shared" si="118"/>
        <v>11.53</v>
      </c>
      <c r="W382" s="46">
        <f t="shared" si="119"/>
        <v>60</v>
      </c>
      <c r="X382" s="46">
        <f t="shared" si="120"/>
        <v>0</v>
      </c>
      <c r="Y382" s="46">
        <f t="shared" si="121"/>
        <v>0</v>
      </c>
      <c r="Z382" s="46">
        <f t="shared" si="110"/>
        <v>0</v>
      </c>
      <c r="AA382" s="46">
        <f t="shared" si="111"/>
        <v>0</v>
      </c>
      <c r="AB382" s="46">
        <f t="shared" si="112"/>
        <v>0</v>
      </c>
      <c r="AC382" s="48">
        <f t="shared" si="124"/>
        <v>1</v>
      </c>
      <c r="AD382" s="48">
        <f t="shared" si="113"/>
        <v>11.272500000000001</v>
      </c>
      <c r="AE382" s="48">
        <f t="shared" si="114"/>
        <v>11.272500000000001</v>
      </c>
      <c r="AF382" s="46">
        <f t="shared" si="115"/>
        <v>120</v>
      </c>
      <c r="AG382" s="47"/>
      <c r="AH382" s="128" t="s">
        <v>3451</v>
      </c>
      <c r="AI382" s="128" t="s">
        <v>3453</v>
      </c>
      <c r="AJ382" s="128" t="s">
        <v>3456</v>
      </c>
      <c r="AK382" s="128" t="s">
        <v>3454</v>
      </c>
      <c r="AL382" s="128" t="s">
        <v>3452</v>
      </c>
      <c r="AM382" s="128" t="s">
        <v>3455</v>
      </c>
      <c r="AN382" s="128" t="s">
        <v>3457</v>
      </c>
      <c r="AO382" s="128" t="s">
        <v>3460</v>
      </c>
      <c r="AP382" s="128" t="s">
        <v>3459</v>
      </c>
      <c r="AQ382" s="128" t="s">
        <v>3458</v>
      </c>
    </row>
    <row r="383" spans="1:43" s="16" customFormat="1" ht="27.75">
      <c r="A383" s="43">
        <v>382</v>
      </c>
      <c r="B383" s="37" t="s">
        <v>1345</v>
      </c>
      <c r="C383" s="37" t="s">
        <v>1346</v>
      </c>
      <c r="D383" s="38" t="s">
        <v>1347</v>
      </c>
      <c r="E383" s="38">
        <v>13</v>
      </c>
      <c r="F383" s="48">
        <v>10.66</v>
      </c>
      <c r="G383" s="46">
        <v>30</v>
      </c>
      <c r="H383" s="46" t="s">
        <v>3372</v>
      </c>
      <c r="I383" s="48">
        <v>10.039999999999999</v>
      </c>
      <c r="J383" s="46">
        <v>30</v>
      </c>
      <c r="K383" s="46" t="s">
        <v>3372</v>
      </c>
      <c r="L383" s="84">
        <f t="shared" si="123"/>
        <v>10.35</v>
      </c>
      <c r="M383" s="38">
        <f t="shared" si="107"/>
        <v>60</v>
      </c>
      <c r="N383" s="38">
        <f t="shared" si="108"/>
        <v>0</v>
      </c>
      <c r="O383" s="38">
        <f t="shared" si="109"/>
        <v>0</v>
      </c>
      <c r="P383" s="48">
        <v>11.08</v>
      </c>
      <c r="Q383" s="46">
        <v>30</v>
      </c>
      <c r="R383" s="46" t="s">
        <v>3372</v>
      </c>
      <c r="S383" s="48">
        <v>13.31</v>
      </c>
      <c r="T383" s="46">
        <v>30</v>
      </c>
      <c r="U383" s="46" t="s">
        <v>3372</v>
      </c>
      <c r="V383" s="48">
        <f t="shared" si="118"/>
        <v>12.195</v>
      </c>
      <c r="W383" s="46">
        <f t="shared" si="119"/>
        <v>60</v>
      </c>
      <c r="X383" s="46">
        <f t="shared" si="120"/>
        <v>0</v>
      </c>
      <c r="Y383" s="46">
        <f t="shared" si="121"/>
        <v>0</v>
      </c>
      <c r="Z383" s="46">
        <f t="shared" si="110"/>
        <v>0</v>
      </c>
      <c r="AA383" s="46">
        <f t="shared" si="111"/>
        <v>0</v>
      </c>
      <c r="AB383" s="46">
        <f t="shared" si="112"/>
        <v>0</v>
      </c>
      <c r="AC383" s="48">
        <f t="shared" si="124"/>
        <v>1</v>
      </c>
      <c r="AD383" s="48">
        <f t="shared" si="113"/>
        <v>11.272500000000001</v>
      </c>
      <c r="AE383" s="48">
        <f t="shared" si="114"/>
        <v>11.272500000000001</v>
      </c>
      <c r="AF383" s="46">
        <f t="shared" si="115"/>
        <v>120</v>
      </c>
      <c r="AG383" s="47"/>
      <c r="AH383" s="128" t="s">
        <v>3456</v>
      </c>
      <c r="AI383" s="128" t="s">
        <v>3452</v>
      </c>
      <c r="AJ383" s="128" t="s">
        <v>3457</v>
      </c>
      <c r="AK383" s="128" t="s">
        <v>3451</v>
      </c>
      <c r="AL383" s="128" t="s">
        <v>3453</v>
      </c>
      <c r="AM383" s="128" t="s">
        <v>3460</v>
      </c>
      <c r="AN383" s="128" t="s">
        <v>3455</v>
      </c>
      <c r="AO383" s="128" t="s">
        <v>3459</v>
      </c>
      <c r="AP383" s="128" t="s">
        <v>3454</v>
      </c>
      <c r="AQ383" s="128" t="s">
        <v>3458</v>
      </c>
    </row>
    <row r="384" spans="1:43" s="16" customFormat="1" ht="27.75">
      <c r="A384" s="43">
        <v>383</v>
      </c>
      <c r="B384" s="37" t="s">
        <v>330</v>
      </c>
      <c r="C384" s="37" t="s">
        <v>331</v>
      </c>
      <c r="D384" s="38" t="s">
        <v>332</v>
      </c>
      <c r="E384" s="45">
        <v>3</v>
      </c>
      <c r="F384" s="56">
        <v>10.16</v>
      </c>
      <c r="G384" s="50">
        <v>30</v>
      </c>
      <c r="H384" s="50" t="s">
        <v>3373</v>
      </c>
      <c r="I384" s="56">
        <v>10.17</v>
      </c>
      <c r="J384" s="50">
        <v>30</v>
      </c>
      <c r="K384" s="50" t="s">
        <v>3372</v>
      </c>
      <c r="L384" s="84">
        <f t="shared" si="123"/>
        <v>10.164999999999999</v>
      </c>
      <c r="M384" s="45">
        <f t="shared" si="107"/>
        <v>60</v>
      </c>
      <c r="N384" s="45">
        <f t="shared" si="108"/>
        <v>1</v>
      </c>
      <c r="O384" s="45">
        <f t="shared" si="109"/>
        <v>0</v>
      </c>
      <c r="P384" s="56">
        <v>12.5</v>
      </c>
      <c r="Q384" s="50">
        <v>30</v>
      </c>
      <c r="R384" s="50" t="s">
        <v>3372</v>
      </c>
      <c r="S384" s="56">
        <v>12.63</v>
      </c>
      <c r="T384" s="50">
        <v>30</v>
      </c>
      <c r="U384" s="50" t="s">
        <v>3372</v>
      </c>
      <c r="V384" s="56">
        <f t="shared" si="118"/>
        <v>12.565000000000001</v>
      </c>
      <c r="W384" s="50">
        <f t="shared" si="119"/>
        <v>60</v>
      </c>
      <c r="X384" s="50">
        <f t="shared" si="120"/>
        <v>0</v>
      </c>
      <c r="Y384" s="50">
        <f t="shared" si="121"/>
        <v>0</v>
      </c>
      <c r="Z384" s="50">
        <f t="shared" si="110"/>
        <v>1</v>
      </c>
      <c r="AA384" s="50">
        <f t="shared" si="111"/>
        <v>0</v>
      </c>
      <c r="AB384" s="50">
        <f t="shared" si="112"/>
        <v>1</v>
      </c>
      <c r="AC384" s="48">
        <f t="shared" si="124"/>
        <v>0.99</v>
      </c>
      <c r="AD384" s="56">
        <f t="shared" si="113"/>
        <v>11.365</v>
      </c>
      <c r="AE384" s="56">
        <f t="shared" si="114"/>
        <v>11.25135</v>
      </c>
      <c r="AF384" s="50">
        <f t="shared" si="115"/>
        <v>120</v>
      </c>
      <c r="AG384" s="49"/>
      <c r="AH384" s="128" t="s">
        <v>3453</v>
      </c>
      <c r="AI384" s="128" t="s">
        <v>3451</v>
      </c>
      <c r="AJ384" s="128" t="s">
        <v>3456</v>
      </c>
      <c r="AK384" s="128" t="s">
        <v>3454</v>
      </c>
      <c r="AL384" s="128" t="s">
        <v>3452</v>
      </c>
      <c r="AM384" s="128" t="s">
        <v>3455</v>
      </c>
      <c r="AN384" s="128" t="s">
        <v>3457</v>
      </c>
      <c r="AO384" s="128" t="s">
        <v>3459</v>
      </c>
      <c r="AP384" s="128" t="s">
        <v>3460</v>
      </c>
      <c r="AQ384" s="128" t="s">
        <v>3458</v>
      </c>
    </row>
    <row r="385" spans="1:43" s="16" customFormat="1" ht="27.75">
      <c r="A385" s="43">
        <v>384</v>
      </c>
      <c r="B385" s="44" t="s">
        <v>2117</v>
      </c>
      <c r="C385" s="44" t="s">
        <v>2118</v>
      </c>
      <c r="D385" s="45" t="s">
        <v>2119</v>
      </c>
      <c r="E385" s="38">
        <v>21</v>
      </c>
      <c r="F385" s="48">
        <v>10.59</v>
      </c>
      <c r="G385" s="46">
        <v>30</v>
      </c>
      <c r="H385" s="46" t="s">
        <v>3372</v>
      </c>
      <c r="I385" s="48">
        <v>9.41</v>
      </c>
      <c r="J385" s="46">
        <v>12</v>
      </c>
      <c r="K385" s="46" t="s">
        <v>3373</v>
      </c>
      <c r="L385" s="84">
        <f t="shared" si="123"/>
        <v>10</v>
      </c>
      <c r="M385" s="38">
        <f t="shared" si="107"/>
        <v>60</v>
      </c>
      <c r="N385" s="38">
        <f t="shared" si="108"/>
        <v>1</v>
      </c>
      <c r="O385" s="38">
        <f t="shared" si="109"/>
        <v>1</v>
      </c>
      <c r="P385" s="48">
        <v>11.38</v>
      </c>
      <c r="Q385" s="46">
        <v>30</v>
      </c>
      <c r="R385" s="46" t="s">
        <v>3372</v>
      </c>
      <c r="S385" s="48">
        <v>14.54</v>
      </c>
      <c r="T385" s="46">
        <v>30</v>
      </c>
      <c r="U385" s="46" t="s">
        <v>3372</v>
      </c>
      <c r="V385" s="48">
        <f t="shared" si="118"/>
        <v>12.96</v>
      </c>
      <c r="W385" s="46">
        <f t="shared" si="119"/>
        <v>60</v>
      </c>
      <c r="X385" s="46">
        <f t="shared" si="120"/>
        <v>0</v>
      </c>
      <c r="Y385" s="46">
        <f t="shared" si="121"/>
        <v>0</v>
      </c>
      <c r="Z385" s="46">
        <f t="shared" si="110"/>
        <v>1</v>
      </c>
      <c r="AA385" s="46">
        <f t="shared" si="111"/>
        <v>1</v>
      </c>
      <c r="AB385" s="46">
        <f t="shared" si="112"/>
        <v>2</v>
      </c>
      <c r="AC385" s="48">
        <f t="shared" si="124"/>
        <v>0.98</v>
      </c>
      <c r="AD385" s="48">
        <f t="shared" si="113"/>
        <v>11.48</v>
      </c>
      <c r="AE385" s="48">
        <f t="shared" si="114"/>
        <v>11.250400000000001</v>
      </c>
      <c r="AF385" s="46">
        <f t="shared" si="115"/>
        <v>120</v>
      </c>
      <c r="AG385" s="47"/>
      <c r="AH385" s="128" t="s">
        <v>3451</v>
      </c>
      <c r="AI385" s="128" t="s">
        <v>3452</v>
      </c>
      <c r="AJ385" s="128" t="s">
        <v>3453</v>
      </c>
      <c r="AK385" s="128" t="s">
        <v>3455</v>
      </c>
      <c r="AL385" s="128" t="s">
        <v>3457</v>
      </c>
      <c r="AM385" s="128" t="s">
        <v>3456</v>
      </c>
      <c r="AN385" s="128" t="s">
        <v>3454</v>
      </c>
      <c r="AO385" s="128" t="s">
        <v>3460</v>
      </c>
      <c r="AP385" s="128" t="s">
        <v>3459</v>
      </c>
      <c r="AQ385" s="128" t="s">
        <v>3458</v>
      </c>
    </row>
    <row r="386" spans="1:43" s="16" customFormat="1" ht="27.75">
      <c r="A386" s="43">
        <v>385</v>
      </c>
      <c r="B386" s="37" t="s">
        <v>2160</v>
      </c>
      <c r="C386" s="37" t="s">
        <v>3404</v>
      </c>
      <c r="D386" s="38" t="s">
        <v>2161</v>
      </c>
      <c r="E386" s="38">
        <v>21</v>
      </c>
      <c r="F386" s="48">
        <v>10.82</v>
      </c>
      <c r="G386" s="46">
        <v>30</v>
      </c>
      <c r="H386" s="46" t="s">
        <v>3372</v>
      </c>
      <c r="I386" s="48">
        <v>10.77</v>
      </c>
      <c r="J386" s="46">
        <v>30</v>
      </c>
      <c r="K386" s="46" t="s">
        <v>3373</v>
      </c>
      <c r="L386" s="84">
        <f t="shared" si="123"/>
        <v>10.795</v>
      </c>
      <c r="M386" s="38">
        <f t="shared" ref="M386:M449" si="125">IF(L386&gt;=10,60,G386+J386)</f>
        <v>60</v>
      </c>
      <c r="N386" s="38">
        <f t="shared" ref="N386:N449" si="126">IF(H386="ACC",0,1)+IF(K386="ACC",0,1)</f>
        <v>1</v>
      </c>
      <c r="O386" s="38">
        <f t="shared" ref="O386:O449" si="127">IF(F386&lt;10,1,(IF(I386&lt;10,1,0)))</f>
        <v>0</v>
      </c>
      <c r="P386" s="48">
        <v>10.42</v>
      </c>
      <c r="Q386" s="46">
        <v>30</v>
      </c>
      <c r="R386" s="46" t="s">
        <v>3372</v>
      </c>
      <c r="S386" s="48">
        <v>13.42</v>
      </c>
      <c r="T386" s="46">
        <v>30</v>
      </c>
      <c r="U386" s="46" t="s">
        <v>3372</v>
      </c>
      <c r="V386" s="48">
        <f t="shared" si="118"/>
        <v>11.92</v>
      </c>
      <c r="W386" s="46">
        <f t="shared" si="119"/>
        <v>60</v>
      </c>
      <c r="X386" s="46">
        <f t="shared" si="120"/>
        <v>0</v>
      </c>
      <c r="Y386" s="46">
        <f t="shared" si="121"/>
        <v>0</v>
      </c>
      <c r="Z386" s="46">
        <f t="shared" ref="Z386:Z449" si="128">N386+X386</f>
        <v>1</v>
      </c>
      <c r="AA386" s="46">
        <f t="shared" ref="AA386:AA449" si="129">O386+Y386</f>
        <v>0</v>
      </c>
      <c r="AB386" s="46">
        <f t="shared" ref="AB386:AB449" si="130">Z386+AA386</f>
        <v>1</v>
      </c>
      <c r="AC386" s="48">
        <f t="shared" si="124"/>
        <v>0.99</v>
      </c>
      <c r="AD386" s="48">
        <f t="shared" ref="AD386:AD449" si="131">AVERAGE(L386,V386)</f>
        <v>11.3575</v>
      </c>
      <c r="AE386" s="48">
        <f t="shared" ref="AE386:AE449" si="132">AC386*AD386</f>
        <v>11.243924999999999</v>
      </c>
      <c r="AF386" s="46">
        <f t="shared" ref="AF386:AF449" si="133">M386+W386</f>
        <v>120</v>
      </c>
      <c r="AG386" s="47"/>
      <c r="AH386" s="128" t="s">
        <v>3453</v>
      </c>
      <c r="AI386" s="128" t="s">
        <v>3452</v>
      </c>
      <c r="AJ386" s="128" t="s">
        <v>3451</v>
      </c>
      <c r="AK386" s="128" t="s">
        <v>3456</v>
      </c>
      <c r="AL386" s="128" t="s">
        <v>3455</v>
      </c>
      <c r="AM386" s="128" t="s">
        <v>3454</v>
      </c>
      <c r="AN386" s="128" t="s">
        <v>3460</v>
      </c>
      <c r="AO386" s="128" t="s">
        <v>3459</v>
      </c>
      <c r="AP386" s="128" t="s">
        <v>3457</v>
      </c>
      <c r="AQ386" s="128" t="s">
        <v>3458</v>
      </c>
    </row>
    <row r="387" spans="1:43" s="16" customFormat="1" ht="27.75">
      <c r="A387" s="43">
        <v>386</v>
      </c>
      <c r="B387" s="44" t="s">
        <v>2577</v>
      </c>
      <c r="C387" s="44" t="s">
        <v>201</v>
      </c>
      <c r="D387" s="45" t="s">
        <v>2578</v>
      </c>
      <c r="E387" s="38">
        <v>26</v>
      </c>
      <c r="F387" s="48">
        <v>11.23</v>
      </c>
      <c r="G387" s="46">
        <v>30</v>
      </c>
      <c r="H387" s="46" t="s">
        <v>3372</v>
      </c>
      <c r="I387" s="48">
        <v>9.5</v>
      </c>
      <c r="J387" s="46">
        <v>17</v>
      </c>
      <c r="K387" s="46" t="s">
        <v>3372</v>
      </c>
      <c r="L387" s="84">
        <f t="shared" si="123"/>
        <v>10.365</v>
      </c>
      <c r="M387" s="38">
        <f t="shared" si="125"/>
        <v>60</v>
      </c>
      <c r="N387" s="38">
        <f t="shared" si="126"/>
        <v>0</v>
      </c>
      <c r="O387" s="38">
        <f t="shared" si="127"/>
        <v>1</v>
      </c>
      <c r="P387" s="48">
        <v>10.61</v>
      </c>
      <c r="Q387" s="46">
        <v>30</v>
      </c>
      <c r="R387" s="46" t="s">
        <v>3372</v>
      </c>
      <c r="S387" s="48">
        <v>14.07</v>
      </c>
      <c r="T387" s="46">
        <v>30</v>
      </c>
      <c r="U387" s="46" t="s">
        <v>3372</v>
      </c>
      <c r="V387" s="48">
        <f t="shared" si="118"/>
        <v>12.34</v>
      </c>
      <c r="W387" s="46">
        <f t="shared" si="119"/>
        <v>60</v>
      </c>
      <c r="X387" s="46">
        <f t="shared" si="120"/>
        <v>0</v>
      </c>
      <c r="Y387" s="46">
        <f t="shared" si="121"/>
        <v>0</v>
      </c>
      <c r="Z387" s="46">
        <f t="shared" si="128"/>
        <v>0</v>
      </c>
      <c r="AA387" s="46">
        <f t="shared" si="129"/>
        <v>1</v>
      </c>
      <c r="AB387" s="46">
        <f t="shared" si="130"/>
        <v>1</v>
      </c>
      <c r="AC387" s="48">
        <f t="shared" si="124"/>
        <v>0.99</v>
      </c>
      <c r="AD387" s="48">
        <f t="shared" si="131"/>
        <v>11.352499999999999</v>
      </c>
      <c r="AE387" s="48">
        <f t="shared" si="132"/>
        <v>11.238975</v>
      </c>
      <c r="AF387" s="46">
        <f t="shared" si="133"/>
        <v>120</v>
      </c>
      <c r="AG387" s="47"/>
      <c r="AH387" s="128" t="s">
        <v>3456</v>
      </c>
      <c r="AI387" s="128" t="s">
        <v>3451</v>
      </c>
      <c r="AJ387" s="128" t="s">
        <v>3452</v>
      </c>
      <c r="AK387" s="128" t="s">
        <v>3453</v>
      </c>
      <c r="AL387" s="128" t="s">
        <v>3457</v>
      </c>
      <c r="AM387" s="128" t="s">
        <v>3454</v>
      </c>
      <c r="AN387" s="128" t="s">
        <v>3455</v>
      </c>
      <c r="AO387" s="128" t="s">
        <v>3460</v>
      </c>
      <c r="AP387" s="128" t="s">
        <v>3458</v>
      </c>
      <c r="AQ387" s="128" t="s">
        <v>3459</v>
      </c>
    </row>
    <row r="388" spans="1:43" s="16" customFormat="1" ht="27.75">
      <c r="A388" s="43">
        <v>387</v>
      </c>
      <c r="B388" s="44" t="s">
        <v>1306</v>
      </c>
      <c r="C388" s="44" t="s">
        <v>1307</v>
      </c>
      <c r="D388" s="45" t="s">
        <v>1308</v>
      </c>
      <c r="E388" s="38">
        <v>12</v>
      </c>
      <c r="F388" s="48">
        <v>11.96</v>
      </c>
      <c r="G388" s="46">
        <v>30</v>
      </c>
      <c r="H388" s="46" t="s">
        <v>3373</v>
      </c>
      <c r="I388" s="48">
        <v>8.91</v>
      </c>
      <c r="J388" s="46">
        <v>12</v>
      </c>
      <c r="K388" s="46" t="s">
        <v>3372</v>
      </c>
      <c r="L388" s="84">
        <f t="shared" si="123"/>
        <v>10.435</v>
      </c>
      <c r="M388" s="38">
        <f t="shared" si="125"/>
        <v>60</v>
      </c>
      <c r="N388" s="38">
        <f t="shared" si="126"/>
        <v>1</v>
      </c>
      <c r="O388" s="38">
        <f t="shared" si="127"/>
        <v>1</v>
      </c>
      <c r="P388" s="48">
        <v>11.15</v>
      </c>
      <c r="Q388" s="46">
        <v>30</v>
      </c>
      <c r="R388" s="46" t="s">
        <v>3372</v>
      </c>
      <c r="S388" s="48">
        <v>13.85</v>
      </c>
      <c r="T388" s="46">
        <v>30</v>
      </c>
      <c r="U388" s="46" t="s">
        <v>3372</v>
      </c>
      <c r="V388" s="48">
        <f t="shared" si="118"/>
        <v>12.5</v>
      </c>
      <c r="W388" s="46">
        <f t="shared" si="119"/>
        <v>60</v>
      </c>
      <c r="X388" s="46">
        <f t="shared" si="120"/>
        <v>0</v>
      </c>
      <c r="Y388" s="46">
        <f t="shared" si="121"/>
        <v>0</v>
      </c>
      <c r="Z388" s="46">
        <f t="shared" si="128"/>
        <v>1</v>
      </c>
      <c r="AA388" s="46">
        <f t="shared" si="129"/>
        <v>1</v>
      </c>
      <c r="AB388" s="46">
        <f t="shared" si="130"/>
        <v>2</v>
      </c>
      <c r="AC388" s="48">
        <f t="shared" si="124"/>
        <v>0.98</v>
      </c>
      <c r="AD388" s="48">
        <f t="shared" si="131"/>
        <v>11.467500000000001</v>
      </c>
      <c r="AE388" s="48">
        <f t="shared" si="132"/>
        <v>11.238150000000001</v>
      </c>
      <c r="AF388" s="46">
        <f t="shared" si="133"/>
        <v>120</v>
      </c>
      <c r="AG388" s="47"/>
      <c r="AH388" s="128" t="s">
        <v>3451</v>
      </c>
      <c r="AI388" s="128" t="s">
        <v>3456</v>
      </c>
      <c r="AJ388" s="128" t="s">
        <v>3452</v>
      </c>
      <c r="AK388" s="128" t="s">
        <v>3457</v>
      </c>
      <c r="AL388" s="128" t="s">
        <v>3454</v>
      </c>
      <c r="AM388" s="128" t="s">
        <v>3453</v>
      </c>
      <c r="AN388" s="128" t="s">
        <v>3455</v>
      </c>
      <c r="AO388" s="128" t="s">
        <v>3459</v>
      </c>
      <c r="AP388" s="128" t="s">
        <v>3460</v>
      </c>
      <c r="AQ388" s="128" t="s">
        <v>3458</v>
      </c>
    </row>
    <row r="389" spans="1:43" s="16" customFormat="1" ht="27.75">
      <c r="A389" s="43">
        <v>388</v>
      </c>
      <c r="B389" s="37" t="s">
        <v>771</v>
      </c>
      <c r="C389" s="37" t="s">
        <v>843</v>
      </c>
      <c r="D389" s="38" t="s">
        <v>844</v>
      </c>
      <c r="E389" s="38">
        <v>8</v>
      </c>
      <c r="F389" s="48">
        <v>11.25</v>
      </c>
      <c r="G389" s="46">
        <v>30</v>
      </c>
      <c r="H389" s="46" t="s">
        <v>3372</v>
      </c>
      <c r="I389" s="48">
        <v>11.12</v>
      </c>
      <c r="J389" s="46">
        <v>30</v>
      </c>
      <c r="K389" s="46" t="s">
        <v>3372</v>
      </c>
      <c r="L389" s="84">
        <f t="shared" si="123"/>
        <v>11.184999999999999</v>
      </c>
      <c r="M389" s="38">
        <f t="shared" si="125"/>
        <v>60</v>
      </c>
      <c r="N389" s="38">
        <f t="shared" si="126"/>
        <v>0</v>
      </c>
      <c r="O389" s="38">
        <f t="shared" si="127"/>
        <v>0</v>
      </c>
      <c r="P389" s="48">
        <v>10.4</v>
      </c>
      <c r="Q389" s="46">
        <v>30</v>
      </c>
      <c r="R389" s="46" t="s">
        <v>3372</v>
      </c>
      <c r="S389" s="48">
        <v>15.56</v>
      </c>
      <c r="T389" s="46">
        <v>30</v>
      </c>
      <c r="U389" s="46" t="s">
        <v>3372</v>
      </c>
      <c r="V389" s="48">
        <f t="shared" si="118"/>
        <v>12.98</v>
      </c>
      <c r="W389" s="46">
        <f t="shared" si="119"/>
        <v>60</v>
      </c>
      <c r="X389" s="46">
        <f t="shared" si="120"/>
        <v>0</v>
      </c>
      <c r="Y389" s="46">
        <f t="shared" si="121"/>
        <v>0</v>
      </c>
      <c r="Z389" s="46">
        <f t="shared" si="128"/>
        <v>0</v>
      </c>
      <c r="AA389" s="46">
        <f t="shared" si="129"/>
        <v>0</v>
      </c>
      <c r="AB389" s="46">
        <f t="shared" si="130"/>
        <v>0</v>
      </c>
      <c r="AC389" s="48">
        <f>IF(AB389=0,0.93,IF(AB389=1,0.92,IF(AB389=2,0.91,IF(AB389=3,0.9,IF(AB389=4,0.89,IF(AB389=5,0.88,IF(AB389=6,0.87)))))))</f>
        <v>0.93</v>
      </c>
      <c r="AD389" s="48">
        <f t="shared" si="131"/>
        <v>12.0825</v>
      </c>
      <c r="AE389" s="48">
        <f t="shared" si="132"/>
        <v>11.236725</v>
      </c>
      <c r="AF389" s="46">
        <f t="shared" si="133"/>
        <v>120</v>
      </c>
      <c r="AG389" s="47"/>
      <c r="AH389" s="128" t="s">
        <v>3456</v>
      </c>
      <c r="AI389" s="128" t="s">
        <v>3451</v>
      </c>
      <c r="AJ389" s="128" t="s">
        <v>3452</v>
      </c>
      <c r="AK389" s="128" t="s">
        <v>3453</v>
      </c>
      <c r="AL389" s="128" t="s">
        <v>3457</v>
      </c>
      <c r="AM389" s="128" t="s">
        <v>3454</v>
      </c>
      <c r="AN389" s="128" t="s">
        <v>3455</v>
      </c>
      <c r="AO389" s="128" t="s">
        <v>3459</v>
      </c>
      <c r="AP389" s="128" t="s">
        <v>3458</v>
      </c>
      <c r="AQ389" s="128" t="s">
        <v>3460</v>
      </c>
    </row>
    <row r="390" spans="1:43" s="16" customFormat="1" ht="27.75">
      <c r="A390" s="43">
        <v>389</v>
      </c>
      <c r="B390" s="37" t="s">
        <v>1251</v>
      </c>
      <c r="C390" s="37" t="s">
        <v>1252</v>
      </c>
      <c r="D390" s="38" t="s">
        <v>1253</v>
      </c>
      <c r="E390" s="38">
        <v>12</v>
      </c>
      <c r="F390" s="48">
        <v>13.64</v>
      </c>
      <c r="G390" s="46">
        <v>30</v>
      </c>
      <c r="H390" s="46" t="s">
        <v>3372</v>
      </c>
      <c r="I390" s="48">
        <v>10.69</v>
      </c>
      <c r="J390" s="46">
        <v>30</v>
      </c>
      <c r="K390" s="46" t="s">
        <v>3372</v>
      </c>
      <c r="L390" s="84">
        <f t="shared" si="123"/>
        <v>12.164999999999999</v>
      </c>
      <c r="M390" s="38">
        <f t="shared" si="125"/>
        <v>60</v>
      </c>
      <c r="N390" s="38">
        <f t="shared" si="126"/>
        <v>0</v>
      </c>
      <c r="O390" s="38">
        <f t="shared" si="127"/>
        <v>0</v>
      </c>
      <c r="P390" s="48">
        <v>12.22</v>
      </c>
      <c r="Q390" s="46">
        <v>30</v>
      </c>
      <c r="R390" s="46" t="s">
        <v>3372</v>
      </c>
      <c r="S390" s="48">
        <v>11.76</v>
      </c>
      <c r="T390" s="46">
        <v>30</v>
      </c>
      <c r="U390" s="46" t="s">
        <v>3372</v>
      </c>
      <c r="V390" s="48">
        <f t="shared" si="118"/>
        <v>11.99</v>
      </c>
      <c r="W390" s="46">
        <f t="shared" si="119"/>
        <v>60</v>
      </c>
      <c r="X390" s="46">
        <f t="shared" si="120"/>
        <v>0</v>
      </c>
      <c r="Y390" s="46">
        <f t="shared" si="121"/>
        <v>0</v>
      </c>
      <c r="Z390" s="46">
        <f t="shared" si="128"/>
        <v>0</v>
      </c>
      <c r="AA390" s="46">
        <f t="shared" si="129"/>
        <v>0</v>
      </c>
      <c r="AB390" s="46">
        <f t="shared" si="130"/>
        <v>0</v>
      </c>
      <c r="AC390" s="48">
        <f>IF(AB390=0,0.93,IF(AB390=1,0.92,IF(AB390=2,0.91,IF(AB390=3,0.9,IF(AB390=4,0.89,IF(AB390=5,0.88,IF(AB390=6,0.87)))))))</f>
        <v>0.93</v>
      </c>
      <c r="AD390" s="48">
        <f t="shared" si="131"/>
        <v>12.077500000000001</v>
      </c>
      <c r="AE390" s="48">
        <f t="shared" si="132"/>
        <v>11.232075000000002</v>
      </c>
      <c r="AF390" s="46">
        <f t="shared" si="133"/>
        <v>120</v>
      </c>
      <c r="AG390" s="47"/>
      <c r="AH390" s="128" t="s">
        <v>3451</v>
      </c>
      <c r="AI390" s="128" t="s">
        <v>3453</v>
      </c>
      <c r="AJ390" s="128" t="s">
        <v>3457</v>
      </c>
      <c r="AK390" s="128" t="s">
        <v>3454</v>
      </c>
      <c r="AL390" s="128" t="s">
        <v>3456</v>
      </c>
      <c r="AM390" s="128" t="s">
        <v>3452</v>
      </c>
      <c r="AN390" s="128" t="s">
        <v>3460</v>
      </c>
      <c r="AO390" s="128" t="s">
        <v>3455</v>
      </c>
      <c r="AP390" s="128" t="s">
        <v>3459</v>
      </c>
      <c r="AQ390" s="128" t="s">
        <v>3458</v>
      </c>
    </row>
    <row r="391" spans="1:43" s="16" customFormat="1" ht="27.75">
      <c r="A391" s="43">
        <v>390</v>
      </c>
      <c r="B391" s="47" t="s">
        <v>94</v>
      </c>
      <c r="C391" s="47" t="s">
        <v>95</v>
      </c>
      <c r="D391" s="46" t="s">
        <v>96</v>
      </c>
      <c r="E391" s="38">
        <v>1</v>
      </c>
      <c r="F391" s="48">
        <v>10.58</v>
      </c>
      <c r="G391" s="46">
        <v>30</v>
      </c>
      <c r="H391" s="46" t="s">
        <v>3372</v>
      </c>
      <c r="I391" s="48">
        <v>10</v>
      </c>
      <c r="J391" s="46">
        <v>30</v>
      </c>
      <c r="K391" s="46" t="s">
        <v>3372</v>
      </c>
      <c r="L391" s="84">
        <f t="shared" si="123"/>
        <v>10.29</v>
      </c>
      <c r="M391" s="38">
        <f t="shared" si="125"/>
        <v>60</v>
      </c>
      <c r="N391" s="38">
        <f t="shared" si="126"/>
        <v>0</v>
      </c>
      <c r="O391" s="38">
        <f t="shared" si="127"/>
        <v>0</v>
      </c>
      <c r="P391" s="48">
        <v>12.03</v>
      </c>
      <c r="Q391" s="46">
        <v>30</v>
      </c>
      <c r="R391" s="46" t="s">
        <v>3372</v>
      </c>
      <c r="S391" s="48">
        <v>12.31</v>
      </c>
      <c r="T391" s="46">
        <v>30</v>
      </c>
      <c r="U391" s="46" t="s">
        <v>3372</v>
      </c>
      <c r="V391" s="48">
        <f t="shared" si="118"/>
        <v>12.17</v>
      </c>
      <c r="W391" s="46">
        <f t="shared" si="119"/>
        <v>60</v>
      </c>
      <c r="X391" s="46">
        <f t="shared" si="120"/>
        <v>0</v>
      </c>
      <c r="Y391" s="46">
        <f t="shared" si="121"/>
        <v>0</v>
      </c>
      <c r="Z391" s="46">
        <f t="shared" si="128"/>
        <v>0</v>
      </c>
      <c r="AA391" s="46">
        <f t="shared" si="129"/>
        <v>0</v>
      </c>
      <c r="AB391" s="46">
        <f t="shared" si="130"/>
        <v>0</v>
      </c>
      <c r="AC391" s="48">
        <f>IF(AB391=0,1,IF(AB391=1,0.99,IF(AB391=2,0.98,IF(AB391=3,0.97,IF(AB391=4,0.96,IF(AB391=5,0.95,IF(AB391=6,0.94)))))))</f>
        <v>1</v>
      </c>
      <c r="AD391" s="48">
        <f t="shared" si="131"/>
        <v>11.23</v>
      </c>
      <c r="AE391" s="48">
        <f t="shared" si="132"/>
        <v>11.23</v>
      </c>
      <c r="AF391" s="46">
        <f t="shared" si="133"/>
        <v>120</v>
      </c>
      <c r="AG391" s="47"/>
      <c r="AH391" s="128" t="s">
        <v>3457</v>
      </c>
      <c r="AI391" s="128" t="s">
        <v>3454</v>
      </c>
      <c r="AJ391" s="128" t="s">
        <v>3461</v>
      </c>
      <c r="AK391" s="128" t="s">
        <v>3451</v>
      </c>
      <c r="AL391" s="128" t="s">
        <v>3452</v>
      </c>
      <c r="AM391" s="128" t="s">
        <v>3456</v>
      </c>
      <c r="AN391" s="128" t="s">
        <v>3455</v>
      </c>
      <c r="AO391" s="128" t="s">
        <v>3459</v>
      </c>
      <c r="AP391" s="128" t="s">
        <v>3460</v>
      </c>
      <c r="AQ391" s="128" t="s">
        <v>3458</v>
      </c>
    </row>
    <row r="392" spans="1:43" s="16" customFormat="1" ht="27.75">
      <c r="A392" s="43">
        <v>391</v>
      </c>
      <c r="B392" s="37" t="s">
        <v>825</v>
      </c>
      <c r="C392" s="37" t="s">
        <v>826</v>
      </c>
      <c r="D392" s="38" t="s">
        <v>827</v>
      </c>
      <c r="E392" s="38">
        <v>8</v>
      </c>
      <c r="F392" s="48">
        <v>13.9</v>
      </c>
      <c r="G392" s="46">
        <v>30</v>
      </c>
      <c r="H392" s="46" t="s">
        <v>3372</v>
      </c>
      <c r="I392" s="48">
        <v>7.65</v>
      </c>
      <c r="J392" s="46">
        <v>7</v>
      </c>
      <c r="K392" s="46" t="s">
        <v>3372</v>
      </c>
      <c r="L392" s="84">
        <f t="shared" si="123"/>
        <v>10.775</v>
      </c>
      <c r="M392" s="38">
        <f t="shared" si="125"/>
        <v>60</v>
      </c>
      <c r="N392" s="38">
        <f t="shared" si="126"/>
        <v>0</v>
      </c>
      <c r="O392" s="38">
        <f t="shared" si="127"/>
        <v>1</v>
      </c>
      <c r="P392" s="48">
        <v>11.72</v>
      </c>
      <c r="Q392" s="46">
        <v>30</v>
      </c>
      <c r="R392" s="46" t="s">
        <v>3373</v>
      </c>
      <c r="S392" s="48">
        <v>16.09</v>
      </c>
      <c r="T392" s="46">
        <v>30</v>
      </c>
      <c r="U392" s="46" t="s">
        <v>3372</v>
      </c>
      <c r="V392" s="48">
        <f t="shared" si="118"/>
        <v>13.905000000000001</v>
      </c>
      <c r="W392" s="46">
        <f t="shared" si="119"/>
        <v>60</v>
      </c>
      <c r="X392" s="46">
        <f t="shared" si="120"/>
        <v>1</v>
      </c>
      <c r="Y392" s="46">
        <f t="shared" si="121"/>
        <v>0</v>
      </c>
      <c r="Z392" s="46">
        <f t="shared" si="128"/>
        <v>1</v>
      </c>
      <c r="AA392" s="46">
        <f t="shared" si="129"/>
        <v>1</v>
      </c>
      <c r="AB392" s="46">
        <f t="shared" si="130"/>
        <v>2</v>
      </c>
      <c r="AC392" s="48">
        <f>IF(AB392=0,0.93,IF(AB392=1,0.92,IF(AB392=2,0.91,IF(AB392=3,0.9,IF(AB392=4,0.89,IF(AB392=5,0.88,IF(AB392=6,0.87)))))))</f>
        <v>0.91</v>
      </c>
      <c r="AD392" s="48">
        <f t="shared" si="131"/>
        <v>12.34</v>
      </c>
      <c r="AE392" s="48">
        <f t="shared" si="132"/>
        <v>11.2294</v>
      </c>
      <c r="AF392" s="46">
        <f t="shared" si="133"/>
        <v>120</v>
      </c>
      <c r="AG392" s="47"/>
      <c r="AH392" s="128" t="s">
        <v>3453</v>
      </c>
      <c r="AI392" s="128" t="s">
        <v>3455</v>
      </c>
      <c r="AJ392" s="128" t="s">
        <v>3454</v>
      </c>
      <c r="AK392" s="128" t="s">
        <v>3457</v>
      </c>
      <c r="AL392" s="128" t="s">
        <v>3452</v>
      </c>
      <c r="AM392" s="128" t="s">
        <v>3456</v>
      </c>
      <c r="AN392" s="128" t="s">
        <v>3451</v>
      </c>
      <c r="AO392" s="128" t="s">
        <v>3458</v>
      </c>
      <c r="AP392" s="128" t="s">
        <v>3460</v>
      </c>
      <c r="AQ392" s="128" t="s">
        <v>3459</v>
      </c>
    </row>
    <row r="393" spans="1:43" s="16" customFormat="1" ht="27.75">
      <c r="A393" s="43">
        <v>392</v>
      </c>
      <c r="B393" s="37" t="s">
        <v>311</v>
      </c>
      <c r="C393" s="37" t="s">
        <v>312</v>
      </c>
      <c r="D393" s="38" t="s">
        <v>313</v>
      </c>
      <c r="E393" s="38">
        <v>3</v>
      </c>
      <c r="F393" s="48">
        <v>10.97</v>
      </c>
      <c r="G393" s="46">
        <v>30</v>
      </c>
      <c r="H393" s="46" t="s">
        <v>3372</v>
      </c>
      <c r="I393" s="48">
        <v>10.49</v>
      </c>
      <c r="J393" s="46">
        <v>30</v>
      </c>
      <c r="K393" s="46" t="s">
        <v>3372</v>
      </c>
      <c r="L393" s="84">
        <f t="shared" si="123"/>
        <v>10.73</v>
      </c>
      <c r="M393" s="38">
        <f t="shared" si="125"/>
        <v>60</v>
      </c>
      <c r="N393" s="38">
        <f t="shared" si="126"/>
        <v>0</v>
      </c>
      <c r="O393" s="38">
        <f t="shared" si="127"/>
        <v>0</v>
      </c>
      <c r="P393" s="48">
        <v>11.16</v>
      </c>
      <c r="Q393" s="46">
        <v>30</v>
      </c>
      <c r="R393" s="46" t="s">
        <v>3372</v>
      </c>
      <c r="S393" s="48">
        <v>12.29</v>
      </c>
      <c r="T393" s="46">
        <v>30</v>
      </c>
      <c r="U393" s="46" t="s">
        <v>3372</v>
      </c>
      <c r="V393" s="48">
        <f t="shared" si="118"/>
        <v>11.725</v>
      </c>
      <c r="W393" s="46">
        <f t="shared" si="119"/>
        <v>60</v>
      </c>
      <c r="X393" s="46">
        <f t="shared" si="120"/>
        <v>0</v>
      </c>
      <c r="Y393" s="46">
        <f t="shared" si="121"/>
        <v>0</v>
      </c>
      <c r="Z393" s="46">
        <f t="shared" si="128"/>
        <v>0</v>
      </c>
      <c r="AA393" s="46">
        <f t="shared" si="129"/>
        <v>0</v>
      </c>
      <c r="AB393" s="46">
        <f t="shared" si="130"/>
        <v>0</v>
      </c>
      <c r="AC393" s="48">
        <f>IF(AB393=0,1,IF(AB393=1,0.99,IF(AB393=2,0.98,IF(AB393=3,0.97,IF(AB393=4,0.96,IF(AB393=5,0.95,IF(AB393=6,0.94)))))))</f>
        <v>1</v>
      </c>
      <c r="AD393" s="48">
        <f t="shared" si="131"/>
        <v>11.227499999999999</v>
      </c>
      <c r="AE393" s="48">
        <f t="shared" si="132"/>
        <v>11.227499999999999</v>
      </c>
      <c r="AF393" s="46">
        <f t="shared" si="133"/>
        <v>120</v>
      </c>
      <c r="AG393" s="47"/>
      <c r="AH393" s="128" t="s">
        <v>3453</v>
      </c>
      <c r="AI393" s="128" t="s">
        <v>3451</v>
      </c>
      <c r="AJ393" s="128" t="s">
        <v>3454</v>
      </c>
      <c r="AK393" s="128" t="s">
        <v>3455</v>
      </c>
      <c r="AL393" s="128" t="s">
        <v>3452</v>
      </c>
      <c r="AM393" s="128" t="s">
        <v>3456</v>
      </c>
      <c r="AN393" s="128" t="s">
        <v>3458</v>
      </c>
      <c r="AO393" s="128" t="s">
        <v>3457</v>
      </c>
      <c r="AP393" s="128" t="s">
        <v>3460</v>
      </c>
      <c r="AQ393" s="128" t="s">
        <v>3459</v>
      </c>
    </row>
    <row r="394" spans="1:43" s="16" customFormat="1" ht="27.75">
      <c r="A394" s="43">
        <v>393</v>
      </c>
      <c r="B394" s="44" t="s">
        <v>307</v>
      </c>
      <c r="C394" s="44" t="s">
        <v>257</v>
      </c>
      <c r="D394" s="45" t="s">
        <v>1134</v>
      </c>
      <c r="E394" s="38">
        <v>11</v>
      </c>
      <c r="F394" s="48">
        <v>11.01</v>
      </c>
      <c r="G394" s="46">
        <v>30</v>
      </c>
      <c r="H394" s="46" t="s">
        <v>3373</v>
      </c>
      <c r="I394" s="48">
        <v>9.15</v>
      </c>
      <c r="J394" s="46">
        <v>11</v>
      </c>
      <c r="K394" s="46" t="s">
        <v>3372</v>
      </c>
      <c r="L394" s="84">
        <f t="shared" si="123"/>
        <v>10.08</v>
      </c>
      <c r="M394" s="38">
        <f t="shared" si="125"/>
        <v>60</v>
      </c>
      <c r="N394" s="38">
        <f t="shared" si="126"/>
        <v>1</v>
      </c>
      <c r="O394" s="38">
        <f t="shared" si="127"/>
        <v>1</v>
      </c>
      <c r="P394" s="48">
        <v>12.51</v>
      </c>
      <c r="Q394" s="46">
        <v>30</v>
      </c>
      <c r="R394" s="46" t="s">
        <v>3372</v>
      </c>
      <c r="S394" s="48">
        <v>13.15</v>
      </c>
      <c r="T394" s="46">
        <v>30</v>
      </c>
      <c r="U394" s="46" t="s">
        <v>3372</v>
      </c>
      <c r="V394" s="48">
        <f t="shared" si="118"/>
        <v>12.83</v>
      </c>
      <c r="W394" s="46">
        <f t="shared" si="119"/>
        <v>60</v>
      </c>
      <c r="X394" s="46">
        <f t="shared" si="120"/>
        <v>0</v>
      </c>
      <c r="Y394" s="46">
        <f t="shared" si="121"/>
        <v>0</v>
      </c>
      <c r="Z394" s="46">
        <f t="shared" si="128"/>
        <v>1</v>
      </c>
      <c r="AA394" s="46">
        <f t="shared" si="129"/>
        <v>1</v>
      </c>
      <c r="AB394" s="46">
        <f t="shared" si="130"/>
        <v>2</v>
      </c>
      <c r="AC394" s="48">
        <f>IF(AB394=0,1,IF(AB394=1,0.99,IF(AB394=2,0.98,IF(AB394=3,0.97,IF(AB394=4,0.96,IF(AB394=5,0.95,IF(AB394=6,0.94)))))))</f>
        <v>0.98</v>
      </c>
      <c r="AD394" s="48">
        <f t="shared" si="131"/>
        <v>11.455</v>
      </c>
      <c r="AE394" s="48">
        <f t="shared" si="132"/>
        <v>11.225899999999999</v>
      </c>
      <c r="AF394" s="46">
        <f t="shared" si="133"/>
        <v>120</v>
      </c>
      <c r="AG394" s="47"/>
      <c r="AH394" s="128" t="s">
        <v>3453</v>
      </c>
      <c r="AI394" s="128" t="s">
        <v>3451</v>
      </c>
      <c r="AJ394" s="128" t="s">
        <v>3456</v>
      </c>
      <c r="AK394" s="128" t="s">
        <v>3452</v>
      </c>
      <c r="AL394" s="128" t="s">
        <v>3455</v>
      </c>
      <c r="AM394" s="128" t="s">
        <v>3454</v>
      </c>
      <c r="AN394" s="128" t="s">
        <v>3457</v>
      </c>
      <c r="AO394" s="128" t="s">
        <v>3460</v>
      </c>
      <c r="AP394" s="128" t="s">
        <v>3459</v>
      </c>
      <c r="AQ394" s="128" t="s">
        <v>3458</v>
      </c>
    </row>
    <row r="395" spans="1:43" s="16" customFormat="1" ht="27.75">
      <c r="A395" s="43">
        <v>394</v>
      </c>
      <c r="B395" s="37" t="s">
        <v>1092</v>
      </c>
      <c r="C395" s="37" t="s">
        <v>1095</v>
      </c>
      <c r="D395" s="38" t="s">
        <v>1096</v>
      </c>
      <c r="E395" s="38">
        <v>10</v>
      </c>
      <c r="F395" s="48">
        <v>11.5</v>
      </c>
      <c r="G395" s="46">
        <v>30</v>
      </c>
      <c r="H395" s="46" t="s">
        <v>3372</v>
      </c>
      <c r="I395" s="48">
        <v>10.47</v>
      </c>
      <c r="J395" s="46">
        <v>30</v>
      </c>
      <c r="K395" s="46" t="s">
        <v>3373</v>
      </c>
      <c r="L395" s="84">
        <f t="shared" si="123"/>
        <v>10.984999999999999</v>
      </c>
      <c r="M395" s="38">
        <f t="shared" si="125"/>
        <v>60</v>
      </c>
      <c r="N395" s="38">
        <f t="shared" si="126"/>
        <v>1</v>
      </c>
      <c r="O395" s="38">
        <f t="shared" si="127"/>
        <v>0</v>
      </c>
      <c r="P395" s="48">
        <v>10.98</v>
      </c>
      <c r="Q395" s="46">
        <v>30</v>
      </c>
      <c r="R395" s="46" t="s">
        <v>3372</v>
      </c>
      <c r="S395" s="48">
        <v>12.4</v>
      </c>
      <c r="T395" s="46">
        <v>30</v>
      </c>
      <c r="U395" s="46" t="s">
        <v>3372</v>
      </c>
      <c r="V395" s="48">
        <f t="shared" si="118"/>
        <v>11.690000000000001</v>
      </c>
      <c r="W395" s="46">
        <f t="shared" si="119"/>
        <v>60</v>
      </c>
      <c r="X395" s="46">
        <f t="shared" si="120"/>
        <v>0</v>
      </c>
      <c r="Y395" s="46">
        <f t="shared" si="121"/>
        <v>0</v>
      </c>
      <c r="Z395" s="46">
        <f t="shared" si="128"/>
        <v>1</v>
      </c>
      <c r="AA395" s="46">
        <f t="shared" si="129"/>
        <v>0</v>
      </c>
      <c r="AB395" s="46">
        <f t="shared" si="130"/>
        <v>1</v>
      </c>
      <c r="AC395" s="48">
        <f>IF(AB395=0,1,IF(AB395=1,0.99,IF(AB395=2,0.98,IF(AB395=3,0.97,IF(AB395=4,0.96,IF(AB395=5,0.95,IF(AB395=6,0.94)))))))</f>
        <v>0.99</v>
      </c>
      <c r="AD395" s="48">
        <f t="shared" si="131"/>
        <v>11.3375</v>
      </c>
      <c r="AE395" s="48">
        <f t="shared" si="132"/>
        <v>11.224125000000001</v>
      </c>
      <c r="AF395" s="46">
        <f t="shared" si="133"/>
        <v>120</v>
      </c>
      <c r="AG395" s="47"/>
      <c r="AH395" s="128" t="s">
        <v>3456</v>
      </c>
      <c r="AI395" s="128" t="s">
        <v>3451</v>
      </c>
      <c r="AJ395" s="128" t="s">
        <v>3453</v>
      </c>
      <c r="AK395" s="128" t="s">
        <v>3455</v>
      </c>
      <c r="AL395" s="128" t="s">
        <v>3454</v>
      </c>
      <c r="AM395" s="128" t="s">
        <v>3452</v>
      </c>
      <c r="AN395" s="128" t="s">
        <v>3457</v>
      </c>
      <c r="AO395" s="128" t="s">
        <v>3460</v>
      </c>
      <c r="AP395" s="128" t="s">
        <v>3458</v>
      </c>
      <c r="AQ395" s="128" t="s">
        <v>3459</v>
      </c>
    </row>
    <row r="396" spans="1:43" s="16" customFormat="1" ht="27.75">
      <c r="A396" s="43">
        <v>395</v>
      </c>
      <c r="B396" s="37" t="s">
        <v>1633</v>
      </c>
      <c r="C396" s="37" t="s">
        <v>754</v>
      </c>
      <c r="D396" s="38" t="s">
        <v>1634</v>
      </c>
      <c r="E396" s="38">
        <v>16</v>
      </c>
      <c r="F396" s="48">
        <v>10.53</v>
      </c>
      <c r="G396" s="46">
        <v>30</v>
      </c>
      <c r="H396" s="46" t="s">
        <v>3373</v>
      </c>
      <c r="I396" s="48">
        <v>11.62</v>
      </c>
      <c r="J396" s="46">
        <v>30</v>
      </c>
      <c r="K396" s="46" t="s">
        <v>3372</v>
      </c>
      <c r="L396" s="84">
        <f t="shared" si="123"/>
        <v>11.074999999999999</v>
      </c>
      <c r="M396" s="38">
        <f t="shared" si="125"/>
        <v>60</v>
      </c>
      <c r="N396" s="38">
        <f t="shared" si="126"/>
        <v>1</v>
      </c>
      <c r="O396" s="38">
        <f t="shared" si="127"/>
        <v>0</v>
      </c>
      <c r="P396" s="48">
        <v>10.75</v>
      </c>
      <c r="Q396" s="46">
        <v>30</v>
      </c>
      <c r="R396" s="46" t="s">
        <v>3372</v>
      </c>
      <c r="S396" s="48">
        <v>12.45</v>
      </c>
      <c r="T396" s="46">
        <v>30</v>
      </c>
      <c r="U396" s="46" t="s">
        <v>3372</v>
      </c>
      <c r="V396" s="48">
        <f t="shared" si="118"/>
        <v>11.6</v>
      </c>
      <c r="W396" s="46">
        <f t="shared" si="119"/>
        <v>60</v>
      </c>
      <c r="X396" s="46">
        <f t="shared" si="120"/>
        <v>0</v>
      </c>
      <c r="Y396" s="46">
        <f t="shared" si="121"/>
        <v>0</v>
      </c>
      <c r="Z396" s="46">
        <f t="shared" si="128"/>
        <v>1</v>
      </c>
      <c r="AA396" s="46">
        <f t="shared" si="129"/>
        <v>0</v>
      </c>
      <c r="AB396" s="46">
        <f t="shared" si="130"/>
        <v>1</v>
      </c>
      <c r="AC396" s="48">
        <f>IF(AB396=0,1,IF(AB396=1,0.99,IF(AB396=2,0.98,IF(AB396=3,0.97,IF(AB396=4,0.96,IF(AB396=5,0.95,IF(AB396=6,0.94)))))))</f>
        <v>0.99</v>
      </c>
      <c r="AD396" s="48">
        <f t="shared" si="131"/>
        <v>11.337499999999999</v>
      </c>
      <c r="AE396" s="48">
        <f t="shared" si="132"/>
        <v>11.224124999999999</v>
      </c>
      <c r="AF396" s="46">
        <f t="shared" si="133"/>
        <v>120</v>
      </c>
      <c r="AG396" s="47"/>
      <c r="AH396" s="128" t="s">
        <v>3451</v>
      </c>
      <c r="AI396" s="128" t="s">
        <v>3456</v>
      </c>
      <c r="AJ396" s="128" t="s">
        <v>3457</v>
      </c>
      <c r="AK396" s="128" t="s">
        <v>3453</v>
      </c>
      <c r="AL396" s="128" t="s">
        <v>3455</v>
      </c>
      <c r="AM396" s="128" t="s">
        <v>3454</v>
      </c>
      <c r="AN396" s="128" t="s">
        <v>3452</v>
      </c>
      <c r="AO396" s="128" t="s">
        <v>3460</v>
      </c>
      <c r="AP396" s="128" t="s">
        <v>3459</v>
      </c>
      <c r="AQ396" s="128" t="s">
        <v>3458</v>
      </c>
    </row>
    <row r="397" spans="1:43" s="16" customFormat="1" ht="27.75">
      <c r="A397" s="43">
        <v>396</v>
      </c>
      <c r="B397" s="37" t="s">
        <v>1766</v>
      </c>
      <c r="C397" s="37" t="s">
        <v>1767</v>
      </c>
      <c r="D397" s="38" t="s">
        <v>1768</v>
      </c>
      <c r="E397" s="38">
        <v>17</v>
      </c>
      <c r="F397" s="48">
        <v>11.82</v>
      </c>
      <c r="G397" s="46">
        <v>30</v>
      </c>
      <c r="H397" s="46" t="s">
        <v>3372</v>
      </c>
      <c r="I397" s="48">
        <v>11</v>
      </c>
      <c r="J397" s="46">
        <v>30</v>
      </c>
      <c r="K397" s="46" t="s">
        <v>3372</v>
      </c>
      <c r="L397" s="84">
        <f t="shared" si="123"/>
        <v>11.41</v>
      </c>
      <c r="M397" s="38">
        <f t="shared" si="125"/>
        <v>60</v>
      </c>
      <c r="N397" s="38">
        <f t="shared" si="126"/>
        <v>0</v>
      </c>
      <c r="O397" s="38">
        <f t="shared" si="127"/>
        <v>0</v>
      </c>
      <c r="P397" s="48">
        <v>10.67</v>
      </c>
      <c r="Q397" s="46">
        <v>30</v>
      </c>
      <c r="R397" s="46" t="s">
        <v>3372</v>
      </c>
      <c r="S397" s="48">
        <v>11.3</v>
      </c>
      <c r="T397" s="46">
        <v>30</v>
      </c>
      <c r="U397" s="46" t="s">
        <v>3372</v>
      </c>
      <c r="V397" s="48">
        <f t="shared" si="118"/>
        <v>10.984999999999999</v>
      </c>
      <c r="W397" s="46">
        <f t="shared" si="119"/>
        <v>60</v>
      </c>
      <c r="X397" s="46">
        <f t="shared" si="120"/>
        <v>0</v>
      </c>
      <c r="Y397" s="46">
        <f t="shared" si="121"/>
        <v>0</v>
      </c>
      <c r="Z397" s="46">
        <f t="shared" si="128"/>
        <v>0</v>
      </c>
      <c r="AA397" s="46">
        <f t="shared" si="129"/>
        <v>0</v>
      </c>
      <c r="AB397" s="46">
        <f t="shared" si="130"/>
        <v>0</v>
      </c>
      <c r="AC397" s="48">
        <f>IF(AB397=0,1,IF(AB397=1,0.99,IF(AB397=2,0.98,IF(AB397=3,0.97,IF(AB397=4,0.96,IF(AB397=5,0.95,IF(AB397=6,0.94)))))))</f>
        <v>1</v>
      </c>
      <c r="AD397" s="48">
        <f t="shared" si="131"/>
        <v>11.1975</v>
      </c>
      <c r="AE397" s="48">
        <f t="shared" si="132"/>
        <v>11.1975</v>
      </c>
      <c r="AF397" s="46">
        <f t="shared" si="133"/>
        <v>120</v>
      </c>
      <c r="AG397" s="47"/>
      <c r="AH397" s="128" t="s">
        <v>3453</v>
      </c>
      <c r="AI397" s="128" t="s">
        <v>3451</v>
      </c>
      <c r="AJ397" s="128" t="s">
        <v>3454</v>
      </c>
      <c r="AK397" s="128" t="s">
        <v>3456</v>
      </c>
      <c r="AL397" s="128" t="s">
        <v>3457</v>
      </c>
      <c r="AM397" s="128" t="s">
        <v>3452</v>
      </c>
      <c r="AN397" s="128" t="s">
        <v>3455</v>
      </c>
      <c r="AO397" s="128" t="s">
        <v>3459</v>
      </c>
      <c r="AP397" s="128" t="s">
        <v>3460</v>
      </c>
      <c r="AQ397" s="128" t="s">
        <v>3458</v>
      </c>
    </row>
    <row r="398" spans="1:43" s="16" customFormat="1" ht="27.75">
      <c r="A398" s="43">
        <v>397</v>
      </c>
      <c r="B398" s="37" t="s">
        <v>1166</v>
      </c>
      <c r="C398" s="37" t="s">
        <v>1167</v>
      </c>
      <c r="D398" s="38" t="s">
        <v>1157</v>
      </c>
      <c r="E398" s="38">
        <v>11</v>
      </c>
      <c r="F398" s="48">
        <v>10.56</v>
      </c>
      <c r="G398" s="46">
        <v>30</v>
      </c>
      <c r="H398" s="46" t="s">
        <v>3373</v>
      </c>
      <c r="I398" s="48">
        <v>12.1</v>
      </c>
      <c r="J398" s="46">
        <v>30</v>
      </c>
      <c r="K398" s="46" t="s">
        <v>3372</v>
      </c>
      <c r="L398" s="84">
        <f t="shared" si="123"/>
        <v>11.33</v>
      </c>
      <c r="M398" s="38">
        <f t="shared" si="125"/>
        <v>60</v>
      </c>
      <c r="N398" s="38">
        <f t="shared" si="126"/>
        <v>1</v>
      </c>
      <c r="O398" s="38">
        <f t="shared" si="127"/>
        <v>0</v>
      </c>
      <c r="P398" s="48">
        <v>12.4</v>
      </c>
      <c r="Q398" s="46">
        <v>30</v>
      </c>
      <c r="R398" s="46" t="s">
        <v>3372</v>
      </c>
      <c r="S398" s="48">
        <v>13.62</v>
      </c>
      <c r="T398" s="46">
        <v>30</v>
      </c>
      <c r="U398" s="46" t="s">
        <v>3372</v>
      </c>
      <c r="V398" s="48">
        <f t="shared" si="118"/>
        <v>13.01</v>
      </c>
      <c r="W398" s="46">
        <f t="shared" si="119"/>
        <v>60</v>
      </c>
      <c r="X398" s="46">
        <f t="shared" si="120"/>
        <v>0</v>
      </c>
      <c r="Y398" s="46">
        <f t="shared" si="121"/>
        <v>0</v>
      </c>
      <c r="Z398" s="46">
        <f t="shared" si="128"/>
        <v>1</v>
      </c>
      <c r="AA398" s="46">
        <f t="shared" si="129"/>
        <v>0</v>
      </c>
      <c r="AB398" s="46">
        <f t="shared" si="130"/>
        <v>1</v>
      </c>
      <c r="AC398" s="48">
        <f>IF(AB398=0,93,IF(AB398=1,0.92,IF(AB398=2,0.91,IF(AB398=3,0.9,IF(AB398=4,0.89,IF(AB398=5,0.88,IF(AB398=6,0.87)))))))</f>
        <v>0.92</v>
      </c>
      <c r="AD398" s="48">
        <f t="shared" si="131"/>
        <v>12.17</v>
      </c>
      <c r="AE398" s="48">
        <f t="shared" si="132"/>
        <v>11.196400000000001</v>
      </c>
      <c r="AF398" s="46">
        <f t="shared" si="133"/>
        <v>120</v>
      </c>
      <c r="AG398" s="47"/>
      <c r="AH398" s="128" t="s">
        <v>3457</v>
      </c>
      <c r="AI398" s="128" t="s">
        <v>3451</v>
      </c>
      <c r="AJ398" s="128" t="s">
        <v>3454</v>
      </c>
      <c r="AK398" s="128" t="s">
        <v>3453</v>
      </c>
      <c r="AL398" s="128" t="s">
        <v>3455</v>
      </c>
      <c r="AM398" s="128" t="s">
        <v>3456</v>
      </c>
      <c r="AN398" s="128" t="s">
        <v>3452</v>
      </c>
      <c r="AO398" s="128" t="s">
        <v>3460</v>
      </c>
      <c r="AP398" s="128" t="s">
        <v>3458</v>
      </c>
      <c r="AQ398" s="128" t="s">
        <v>3459</v>
      </c>
    </row>
    <row r="399" spans="1:43" s="16" customFormat="1" ht="27.75">
      <c r="A399" s="43">
        <v>398</v>
      </c>
      <c r="B399" s="37" t="s">
        <v>1437</v>
      </c>
      <c r="C399" s="37" t="s">
        <v>2364</v>
      </c>
      <c r="D399" s="38" t="s">
        <v>2570</v>
      </c>
      <c r="E399" s="38">
        <v>26</v>
      </c>
      <c r="F399" s="48">
        <v>10.11</v>
      </c>
      <c r="G399" s="46">
        <v>30</v>
      </c>
      <c r="H399" s="46" t="s">
        <v>3372</v>
      </c>
      <c r="I399" s="48">
        <v>10.58</v>
      </c>
      <c r="J399" s="46">
        <v>30</v>
      </c>
      <c r="K399" s="46" t="s">
        <v>3372</v>
      </c>
      <c r="L399" s="84">
        <f t="shared" si="123"/>
        <v>10.344999999999999</v>
      </c>
      <c r="M399" s="38">
        <f t="shared" si="125"/>
        <v>60</v>
      </c>
      <c r="N399" s="38">
        <f t="shared" si="126"/>
        <v>0</v>
      </c>
      <c r="O399" s="38">
        <f t="shared" si="127"/>
        <v>0</v>
      </c>
      <c r="P399" s="48">
        <v>10.199999999999999</v>
      </c>
      <c r="Q399" s="46">
        <v>30</v>
      </c>
      <c r="R399" s="46" t="s">
        <v>3372</v>
      </c>
      <c r="S399" s="48">
        <v>13.88</v>
      </c>
      <c r="T399" s="46">
        <v>30</v>
      </c>
      <c r="U399" s="46" t="s">
        <v>3372</v>
      </c>
      <c r="V399" s="48">
        <f t="shared" si="118"/>
        <v>12.04</v>
      </c>
      <c r="W399" s="46">
        <f t="shared" si="119"/>
        <v>60</v>
      </c>
      <c r="X399" s="46">
        <f t="shared" si="120"/>
        <v>0</v>
      </c>
      <c r="Y399" s="46">
        <f t="shared" si="121"/>
        <v>0</v>
      </c>
      <c r="Z399" s="46">
        <f t="shared" si="128"/>
        <v>0</v>
      </c>
      <c r="AA399" s="46">
        <f t="shared" si="129"/>
        <v>0</v>
      </c>
      <c r="AB399" s="46">
        <f t="shared" si="130"/>
        <v>0</v>
      </c>
      <c r="AC399" s="48">
        <f t="shared" ref="AC399:AC410" si="134">IF(AB399=0,1,IF(AB399=1,0.99,IF(AB399=2,0.98,IF(AB399=3,0.97,IF(AB399=4,0.96,IF(AB399=5,0.95,IF(AB399=6,0.94)))))))</f>
        <v>1</v>
      </c>
      <c r="AD399" s="48">
        <f t="shared" si="131"/>
        <v>11.192499999999999</v>
      </c>
      <c r="AE399" s="48">
        <f t="shared" si="132"/>
        <v>11.192499999999999</v>
      </c>
      <c r="AF399" s="46">
        <f t="shared" si="133"/>
        <v>120</v>
      </c>
      <c r="AG399" s="47"/>
      <c r="AH399" s="128" t="s">
        <v>3457</v>
      </c>
      <c r="AI399" s="128" t="s">
        <v>3453</v>
      </c>
      <c r="AJ399" s="128" t="s">
        <v>3451</v>
      </c>
      <c r="AK399" s="128" t="s">
        <v>3454</v>
      </c>
      <c r="AL399" s="128" t="s">
        <v>3452</v>
      </c>
      <c r="AM399" s="128" t="s">
        <v>3455</v>
      </c>
      <c r="AN399" s="128" t="s">
        <v>3456</v>
      </c>
      <c r="AO399" s="128" t="s">
        <v>3459</v>
      </c>
      <c r="AP399" s="128" t="s">
        <v>3460</v>
      </c>
      <c r="AQ399" s="128" t="s">
        <v>3458</v>
      </c>
    </row>
    <row r="400" spans="1:43" s="16" customFormat="1" ht="27.75">
      <c r="A400" s="43">
        <v>399</v>
      </c>
      <c r="B400" s="44" t="s">
        <v>404</v>
      </c>
      <c r="C400" s="44" t="s">
        <v>405</v>
      </c>
      <c r="D400" s="45" t="s">
        <v>406</v>
      </c>
      <c r="E400" s="38">
        <v>3</v>
      </c>
      <c r="F400" s="48">
        <v>12.2</v>
      </c>
      <c r="G400" s="46">
        <v>30</v>
      </c>
      <c r="H400" s="46" t="s">
        <v>3372</v>
      </c>
      <c r="I400" s="48">
        <v>9.4600000000000009</v>
      </c>
      <c r="J400" s="46">
        <v>12</v>
      </c>
      <c r="K400" s="46" t="s">
        <v>3372</v>
      </c>
      <c r="L400" s="84">
        <f t="shared" si="123"/>
        <v>10.83</v>
      </c>
      <c r="M400" s="38">
        <f t="shared" si="125"/>
        <v>60</v>
      </c>
      <c r="N400" s="38">
        <f t="shared" si="126"/>
        <v>0</v>
      </c>
      <c r="O400" s="38">
        <f t="shared" si="127"/>
        <v>1</v>
      </c>
      <c r="P400" s="48">
        <v>12.43</v>
      </c>
      <c r="Q400" s="46">
        <v>30</v>
      </c>
      <c r="R400" s="46" t="s">
        <v>3372</v>
      </c>
      <c r="S400" s="48">
        <v>11.13</v>
      </c>
      <c r="T400" s="46">
        <v>30</v>
      </c>
      <c r="U400" s="46" t="s">
        <v>3372</v>
      </c>
      <c r="V400" s="48">
        <f t="shared" si="118"/>
        <v>11.780000000000001</v>
      </c>
      <c r="W400" s="46">
        <f t="shared" si="119"/>
        <v>60</v>
      </c>
      <c r="X400" s="46">
        <f t="shared" si="120"/>
        <v>0</v>
      </c>
      <c r="Y400" s="46">
        <f t="shared" si="121"/>
        <v>0</v>
      </c>
      <c r="Z400" s="46">
        <f t="shared" si="128"/>
        <v>0</v>
      </c>
      <c r="AA400" s="46">
        <f t="shared" si="129"/>
        <v>1</v>
      </c>
      <c r="AB400" s="46">
        <f t="shared" si="130"/>
        <v>1</v>
      </c>
      <c r="AC400" s="48">
        <f t="shared" si="134"/>
        <v>0.99</v>
      </c>
      <c r="AD400" s="48">
        <f t="shared" si="131"/>
        <v>11.305</v>
      </c>
      <c r="AE400" s="48">
        <f t="shared" si="132"/>
        <v>11.19195</v>
      </c>
      <c r="AF400" s="46">
        <f t="shared" si="133"/>
        <v>120</v>
      </c>
      <c r="AG400" s="47"/>
      <c r="AH400" s="128" t="s">
        <v>3453</v>
      </c>
      <c r="AI400" s="128" t="s">
        <v>3457</v>
      </c>
      <c r="AJ400" s="128" t="s">
        <v>3451</v>
      </c>
      <c r="AK400" s="128" t="s">
        <v>3456</v>
      </c>
      <c r="AL400" s="128" t="s">
        <v>3454</v>
      </c>
      <c r="AM400" s="128" t="s">
        <v>3452</v>
      </c>
      <c r="AN400" s="128" t="s">
        <v>3460</v>
      </c>
      <c r="AO400" s="128" t="s">
        <v>3455</v>
      </c>
      <c r="AP400" s="128" t="s">
        <v>3458</v>
      </c>
      <c r="AQ400" s="128" t="s">
        <v>3459</v>
      </c>
    </row>
    <row r="401" spans="1:43" s="16" customFormat="1" ht="27.75">
      <c r="A401" s="43">
        <v>400</v>
      </c>
      <c r="B401" s="37" t="s">
        <v>2623</v>
      </c>
      <c r="C401" s="37" t="s">
        <v>516</v>
      </c>
      <c r="D401" s="38" t="s">
        <v>3514</v>
      </c>
      <c r="E401" s="38">
        <v>26</v>
      </c>
      <c r="F401" s="48">
        <v>12.27</v>
      </c>
      <c r="G401" s="46">
        <v>30</v>
      </c>
      <c r="H401" s="46" t="s">
        <v>3373</v>
      </c>
      <c r="I401" s="48">
        <v>10</v>
      </c>
      <c r="J401" s="46">
        <v>30</v>
      </c>
      <c r="K401" s="46" t="s">
        <v>3372</v>
      </c>
      <c r="L401" s="84">
        <f t="shared" si="123"/>
        <v>11.135</v>
      </c>
      <c r="M401" s="38">
        <f t="shared" si="125"/>
        <v>60</v>
      </c>
      <c r="N401" s="38">
        <f t="shared" si="126"/>
        <v>1</v>
      </c>
      <c r="O401" s="38">
        <f t="shared" si="127"/>
        <v>0</v>
      </c>
      <c r="P401" s="48">
        <v>10.39</v>
      </c>
      <c r="Q401" s="46">
        <v>30</v>
      </c>
      <c r="R401" s="46" t="s">
        <v>3372</v>
      </c>
      <c r="S401" s="48">
        <v>12.55</v>
      </c>
      <c r="T401" s="46">
        <v>30</v>
      </c>
      <c r="U401" s="46" t="s">
        <v>3372</v>
      </c>
      <c r="V401" s="48">
        <f t="shared" si="118"/>
        <v>11.47</v>
      </c>
      <c r="W401" s="46">
        <f t="shared" si="119"/>
        <v>60</v>
      </c>
      <c r="X401" s="46">
        <f t="shared" si="120"/>
        <v>0</v>
      </c>
      <c r="Y401" s="46">
        <f t="shared" si="121"/>
        <v>0</v>
      </c>
      <c r="Z401" s="46">
        <f t="shared" si="128"/>
        <v>1</v>
      </c>
      <c r="AA401" s="46">
        <f t="shared" si="129"/>
        <v>0</v>
      </c>
      <c r="AB401" s="46">
        <f t="shared" si="130"/>
        <v>1</v>
      </c>
      <c r="AC401" s="48">
        <f t="shared" si="134"/>
        <v>0.99</v>
      </c>
      <c r="AD401" s="48">
        <f t="shared" si="131"/>
        <v>11.3025</v>
      </c>
      <c r="AE401" s="48">
        <f t="shared" si="132"/>
        <v>11.189475</v>
      </c>
      <c r="AF401" s="46">
        <f t="shared" si="133"/>
        <v>120</v>
      </c>
      <c r="AG401" s="47"/>
      <c r="AH401" s="128" t="s">
        <v>3453</v>
      </c>
      <c r="AI401" s="128" t="s">
        <v>3451</v>
      </c>
      <c r="AJ401" s="128" t="s">
        <v>3456</v>
      </c>
      <c r="AK401" s="128" t="s">
        <v>3452</v>
      </c>
      <c r="AL401" s="128" t="s">
        <v>3457</v>
      </c>
      <c r="AM401" s="128" t="s">
        <v>3455</v>
      </c>
      <c r="AN401" s="128" t="s">
        <v>3460</v>
      </c>
      <c r="AO401" s="128" t="s">
        <v>3454</v>
      </c>
      <c r="AP401" s="128" t="s">
        <v>3459</v>
      </c>
      <c r="AQ401" s="128" t="s">
        <v>3458</v>
      </c>
    </row>
    <row r="402" spans="1:43" s="16" customFormat="1" ht="27.75">
      <c r="A402" s="43">
        <v>401</v>
      </c>
      <c r="B402" s="37" t="s">
        <v>206</v>
      </c>
      <c r="C402" s="37" t="s">
        <v>207</v>
      </c>
      <c r="D402" s="38" t="s">
        <v>208</v>
      </c>
      <c r="E402" s="38">
        <v>2</v>
      </c>
      <c r="F402" s="48">
        <v>12.29</v>
      </c>
      <c r="G402" s="46">
        <v>30</v>
      </c>
      <c r="H402" s="46" t="s">
        <v>3372</v>
      </c>
      <c r="I402" s="48">
        <v>10</v>
      </c>
      <c r="J402" s="46">
        <v>30</v>
      </c>
      <c r="K402" s="46" t="s">
        <v>3372</v>
      </c>
      <c r="L402" s="84">
        <f t="shared" si="123"/>
        <v>11.145</v>
      </c>
      <c r="M402" s="38">
        <f t="shared" si="125"/>
        <v>60</v>
      </c>
      <c r="N402" s="38">
        <f t="shared" si="126"/>
        <v>0</v>
      </c>
      <c r="O402" s="38">
        <f t="shared" si="127"/>
        <v>0</v>
      </c>
      <c r="P402" s="48">
        <v>10.31</v>
      </c>
      <c r="Q402" s="46">
        <v>30</v>
      </c>
      <c r="R402" s="46" t="s">
        <v>3372</v>
      </c>
      <c r="S402" s="48">
        <v>12.15</v>
      </c>
      <c r="T402" s="46">
        <v>30</v>
      </c>
      <c r="U402" s="46" t="s">
        <v>3372</v>
      </c>
      <c r="V402" s="48">
        <f t="shared" si="118"/>
        <v>11.23</v>
      </c>
      <c r="W402" s="46">
        <f t="shared" si="119"/>
        <v>60</v>
      </c>
      <c r="X402" s="46">
        <f t="shared" si="120"/>
        <v>0</v>
      </c>
      <c r="Y402" s="46">
        <f t="shared" si="121"/>
        <v>0</v>
      </c>
      <c r="Z402" s="46">
        <f t="shared" si="128"/>
        <v>0</v>
      </c>
      <c r="AA402" s="46">
        <f t="shared" si="129"/>
        <v>0</v>
      </c>
      <c r="AB402" s="46">
        <f t="shared" si="130"/>
        <v>0</v>
      </c>
      <c r="AC402" s="48">
        <f t="shared" si="134"/>
        <v>1</v>
      </c>
      <c r="AD402" s="48">
        <f t="shared" si="131"/>
        <v>11.1875</v>
      </c>
      <c r="AE402" s="48">
        <f t="shared" si="132"/>
        <v>11.1875</v>
      </c>
      <c r="AF402" s="46">
        <f t="shared" si="133"/>
        <v>120</v>
      </c>
      <c r="AG402" s="47"/>
      <c r="AH402" s="128" t="s">
        <v>3452</v>
      </c>
      <c r="AI402" s="128" t="s">
        <v>3454</v>
      </c>
      <c r="AJ402" s="128" t="s">
        <v>3451</v>
      </c>
      <c r="AK402" s="128" t="s">
        <v>3456</v>
      </c>
      <c r="AL402" s="128" t="s">
        <v>3457</v>
      </c>
      <c r="AM402" s="128" t="s">
        <v>3453</v>
      </c>
      <c r="AN402" s="128" t="s">
        <v>3455</v>
      </c>
      <c r="AO402" s="128" t="s">
        <v>3460</v>
      </c>
      <c r="AP402" s="128" t="s">
        <v>3459</v>
      </c>
      <c r="AQ402" s="128" t="s">
        <v>3458</v>
      </c>
    </row>
    <row r="403" spans="1:43" s="16" customFormat="1" ht="27.75">
      <c r="A403" s="43">
        <v>402</v>
      </c>
      <c r="B403" s="37" t="s">
        <v>966</v>
      </c>
      <c r="C403" s="37" t="s">
        <v>967</v>
      </c>
      <c r="D403" s="38" t="s">
        <v>968</v>
      </c>
      <c r="E403" s="38">
        <v>9</v>
      </c>
      <c r="F403" s="48">
        <v>11.56</v>
      </c>
      <c r="G403" s="46">
        <v>30</v>
      </c>
      <c r="H403" s="46" t="s">
        <v>3373</v>
      </c>
      <c r="I403" s="48">
        <v>10.66</v>
      </c>
      <c r="J403" s="46">
        <v>30</v>
      </c>
      <c r="K403" s="46" t="s">
        <v>3373</v>
      </c>
      <c r="L403" s="84">
        <f t="shared" si="123"/>
        <v>11.11</v>
      </c>
      <c r="M403" s="38">
        <f t="shared" si="125"/>
        <v>60</v>
      </c>
      <c r="N403" s="38">
        <f t="shared" si="126"/>
        <v>2</v>
      </c>
      <c r="O403" s="38">
        <f t="shared" si="127"/>
        <v>0</v>
      </c>
      <c r="P403" s="48">
        <v>10.47</v>
      </c>
      <c r="Q403" s="46">
        <v>30</v>
      </c>
      <c r="R403" s="46" t="s">
        <v>3372</v>
      </c>
      <c r="S403" s="48">
        <v>12.97</v>
      </c>
      <c r="T403" s="46">
        <v>30</v>
      </c>
      <c r="U403" s="46" t="s">
        <v>3372</v>
      </c>
      <c r="V403" s="48">
        <f t="shared" si="118"/>
        <v>11.72</v>
      </c>
      <c r="W403" s="46">
        <f t="shared" si="119"/>
        <v>60</v>
      </c>
      <c r="X403" s="46">
        <f t="shared" si="120"/>
        <v>0</v>
      </c>
      <c r="Y403" s="46">
        <f t="shared" si="121"/>
        <v>0</v>
      </c>
      <c r="Z403" s="46">
        <f t="shared" si="128"/>
        <v>2</v>
      </c>
      <c r="AA403" s="46">
        <f t="shared" si="129"/>
        <v>0</v>
      </c>
      <c r="AB403" s="46">
        <f t="shared" si="130"/>
        <v>2</v>
      </c>
      <c r="AC403" s="48">
        <f t="shared" si="134"/>
        <v>0.98</v>
      </c>
      <c r="AD403" s="48">
        <f t="shared" si="131"/>
        <v>11.414999999999999</v>
      </c>
      <c r="AE403" s="48">
        <f t="shared" si="132"/>
        <v>11.186699999999998</v>
      </c>
      <c r="AF403" s="46">
        <f t="shared" si="133"/>
        <v>120</v>
      </c>
      <c r="AG403" s="47"/>
      <c r="AH403" s="128" t="s">
        <v>3453</v>
      </c>
      <c r="AI403" s="128" t="s">
        <v>3452</v>
      </c>
      <c r="AJ403" s="128" t="s">
        <v>3451</v>
      </c>
      <c r="AK403" s="128" t="s">
        <v>3457</v>
      </c>
      <c r="AL403" s="128" t="s">
        <v>3455</v>
      </c>
      <c r="AM403" s="128" t="s">
        <v>3456</v>
      </c>
      <c r="AN403" s="128" t="s">
        <v>3454</v>
      </c>
      <c r="AO403" s="128" t="s">
        <v>3460</v>
      </c>
      <c r="AP403" s="128" t="s">
        <v>3459</v>
      </c>
      <c r="AQ403" s="128" t="s">
        <v>3458</v>
      </c>
    </row>
    <row r="404" spans="1:43" s="16" customFormat="1" ht="27.75">
      <c r="A404" s="43">
        <v>403</v>
      </c>
      <c r="B404" s="37" t="s">
        <v>1351</v>
      </c>
      <c r="C404" s="37" t="s">
        <v>1352</v>
      </c>
      <c r="D404" s="38" t="s">
        <v>1353</v>
      </c>
      <c r="E404" s="38">
        <v>13</v>
      </c>
      <c r="F404" s="48">
        <v>14.76</v>
      </c>
      <c r="G404" s="46">
        <v>30</v>
      </c>
      <c r="H404" s="46" t="s">
        <v>3372</v>
      </c>
      <c r="I404" s="48">
        <v>10.9</v>
      </c>
      <c r="J404" s="46">
        <v>30</v>
      </c>
      <c r="K404" s="46" t="s">
        <v>3372</v>
      </c>
      <c r="L404" s="84">
        <f t="shared" si="123"/>
        <v>12.83</v>
      </c>
      <c r="M404" s="38">
        <f t="shared" si="125"/>
        <v>60</v>
      </c>
      <c r="N404" s="38">
        <f t="shared" si="126"/>
        <v>0</v>
      </c>
      <c r="O404" s="38">
        <f t="shared" si="127"/>
        <v>0</v>
      </c>
      <c r="P404" s="48">
        <v>8.4499999999999993</v>
      </c>
      <c r="Q404" s="46">
        <v>10</v>
      </c>
      <c r="R404" s="46" t="s">
        <v>3373</v>
      </c>
      <c r="S404" s="48">
        <v>11.55</v>
      </c>
      <c r="T404" s="46">
        <v>30</v>
      </c>
      <c r="U404" s="46" t="s">
        <v>3372</v>
      </c>
      <c r="V404" s="48">
        <f t="shared" si="118"/>
        <v>10</v>
      </c>
      <c r="W404" s="46">
        <f t="shared" si="119"/>
        <v>60</v>
      </c>
      <c r="X404" s="46">
        <f t="shared" si="120"/>
        <v>1</v>
      </c>
      <c r="Y404" s="46">
        <f t="shared" si="121"/>
        <v>1</v>
      </c>
      <c r="Z404" s="46">
        <f t="shared" si="128"/>
        <v>1</v>
      </c>
      <c r="AA404" s="46">
        <f t="shared" si="129"/>
        <v>1</v>
      </c>
      <c r="AB404" s="46">
        <f t="shared" si="130"/>
        <v>2</v>
      </c>
      <c r="AC404" s="48">
        <f t="shared" si="134"/>
        <v>0.98</v>
      </c>
      <c r="AD404" s="48">
        <f t="shared" si="131"/>
        <v>11.414999999999999</v>
      </c>
      <c r="AE404" s="48">
        <f t="shared" si="132"/>
        <v>11.186699999999998</v>
      </c>
      <c r="AF404" s="46">
        <f t="shared" si="133"/>
        <v>120</v>
      </c>
      <c r="AG404" s="47"/>
      <c r="AH404" s="128" t="s">
        <v>3452</v>
      </c>
      <c r="AI404" s="128" t="s">
        <v>3456</v>
      </c>
      <c r="AJ404" s="128" t="s">
        <v>3457</v>
      </c>
      <c r="AK404" s="128" t="s">
        <v>3454</v>
      </c>
      <c r="AL404" s="128" t="s">
        <v>3451</v>
      </c>
      <c r="AM404" s="128" t="s">
        <v>3459</v>
      </c>
      <c r="AN404" s="128" t="s">
        <v>3455</v>
      </c>
      <c r="AO404" s="128" t="s">
        <v>3460</v>
      </c>
      <c r="AP404" s="128" t="s">
        <v>3453</v>
      </c>
      <c r="AQ404" s="128" t="s">
        <v>3458</v>
      </c>
    </row>
    <row r="405" spans="1:43" s="16" customFormat="1" ht="27.75">
      <c r="A405" s="43">
        <v>404</v>
      </c>
      <c r="B405" s="37" t="s">
        <v>2042</v>
      </c>
      <c r="C405" s="37" t="s">
        <v>2045</v>
      </c>
      <c r="D405" s="38" t="s">
        <v>2046</v>
      </c>
      <c r="E405" s="38">
        <v>20</v>
      </c>
      <c r="F405" s="48">
        <v>10.96</v>
      </c>
      <c r="G405" s="46">
        <v>30</v>
      </c>
      <c r="H405" s="46" t="s">
        <v>3373</v>
      </c>
      <c r="I405" s="48">
        <v>12.49</v>
      </c>
      <c r="J405" s="46">
        <v>30</v>
      </c>
      <c r="K405" s="46" t="s">
        <v>3372</v>
      </c>
      <c r="L405" s="84">
        <f t="shared" si="123"/>
        <v>11.725000000000001</v>
      </c>
      <c r="M405" s="38">
        <f t="shared" si="125"/>
        <v>60</v>
      </c>
      <c r="N405" s="38">
        <f t="shared" si="126"/>
        <v>1</v>
      </c>
      <c r="O405" s="38">
        <f t="shared" si="127"/>
        <v>0</v>
      </c>
      <c r="P405" s="48">
        <v>11.18</v>
      </c>
      <c r="Q405" s="46">
        <v>30</v>
      </c>
      <c r="R405" s="46" t="s">
        <v>3372</v>
      </c>
      <c r="S405" s="48">
        <v>10.55</v>
      </c>
      <c r="T405" s="46">
        <v>30</v>
      </c>
      <c r="U405" s="46" t="s">
        <v>3372</v>
      </c>
      <c r="V405" s="48">
        <f t="shared" si="118"/>
        <v>10.865</v>
      </c>
      <c r="W405" s="46">
        <f t="shared" si="119"/>
        <v>60</v>
      </c>
      <c r="X405" s="46">
        <f t="shared" si="120"/>
        <v>0</v>
      </c>
      <c r="Y405" s="46">
        <f t="shared" si="121"/>
        <v>0</v>
      </c>
      <c r="Z405" s="46">
        <f t="shared" si="128"/>
        <v>1</v>
      </c>
      <c r="AA405" s="46">
        <f t="shared" si="129"/>
        <v>0</v>
      </c>
      <c r="AB405" s="46">
        <f t="shared" si="130"/>
        <v>1</v>
      </c>
      <c r="AC405" s="48">
        <f t="shared" si="134"/>
        <v>0.99</v>
      </c>
      <c r="AD405" s="48">
        <f t="shared" si="131"/>
        <v>11.295000000000002</v>
      </c>
      <c r="AE405" s="48">
        <f t="shared" si="132"/>
        <v>11.182050000000002</v>
      </c>
      <c r="AF405" s="46">
        <f t="shared" si="133"/>
        <v>120</v>
      </c>
      <c r="AG405" s="47"/>
      <c r="AH405" s="128" t="s">
        <v>3456</v>
      </c>
      <c r="AI405" s="128" t="s">
        <v>3453</v>
      </c>
      <c r="AJ405" s="128" t="s">
        <v>3452</v>
      </c>
      <c r="AK405" s="128" t="s">
        <v>3451</v>
      </c>
      <c r="AL405" s="128" t="s">
        <v>3454</v>
      </c>
      <c r="AM405" s="128" t="s">
        <v>3455</v>
      </c>
      <c r="AN405" s="128" t="s">
        <v>3460</v>
      </c>
      <c r="AO405" s="128" t="s">
        <v>3459</v>
      </c>
      <c r="AP405" s="128" t="s">
        <v>3458</v>
      </c>
      <c r="AQ405" s="128" t="s">
        <v>3457</v>
      </c>
    </row>
    <row r="406" spans="1:43" s="16" customFormat="1" ht="27.75">
      <c r="A406" s="43">
        <v>405</v>
      </c>
      <c r="B406" s="44" t="s">
        <v>645</v>
      </c>
      <c r="C406" s="44" t="s">
        <v>189</v>
      </c>
      <c r="D406" s="45" t="s">
        <v>2017</v>
      </c>
      <c r="E406" s="38">
        <v>20</v>
      </c>
      <c r="F406" s="48">
        <v>10.55</v>
      </c>
      <c r="G406" s="46">
        <v>30</v>
      </c>
      <c r="H406" s="46" t="s">
        <v>3372</v>
      </c>
      <c r="I406" s="48">
        <v>11.38</v>
      </c>
      <c r="J406" s="46">
        <v>30</v>
      </c>
      <c r="K406" s="46" t="s">
        <v>3373</v>
      </c>
      <c r="L406" s="84">
        <f t="shared" si="123"/>
        <v>10.965</v>
      </c>
      <c r="M406" s="38">
        <f t="shared" si="125"/>
        <v>60</v>
      </c>
      <c r="N406" s="38">
        <f t="shared" si="126"/>
        <v>1</v>
      </c>
      <c r="O406" s="38">
        <f t="shared" si="127"/>
        <v>0</v>
      </c>
      <c r="P406" s="48">
        <v>11.2</v>
      </c>
      <c r="Q406" s="46">
        <v>30</v>
      </c>
      <c r="R406" s="46" t="s">
        <v>3372</v>
      </c>
      <c r="S406" s="48">
        <v>12.04</v>
      </c>
      <c r="T406" s="46">
        <v>30</v>
      </c>
      <c r="U406" s="46" t="s">
        <v>3372</v>
      </c>
      <c r="V406" s="48">
        <f t="shared" si="118"/>
        <v>11.62</v>
      </c>
      <c r="W406" s="46">
        <f t="shared" si="119"/>
        <v>60</v>
      </c>
      <c r="X406" s="46">
        <f t="shared" si="120"/>
        <v>0</v>
      </c>
      <c r="Y406" s="46">
        <f t="shared" si="121"/>
        <v>0</v>
      </c>
      <c r="Z406" s="46">
        <f t="shared" si="128"/>
        <v>1</v>
      </c>
      <c r="AA406" s="46">
        <f t="shared" si="129"/>
        <v>0</v>
      </c>
      <c r="AB406" s="46">
        <f t="shared" si="130"/>
        <v>1</v>
      </c>
      <c r="AC406" s="48">
        <f t="shared" si="134"/>
        <v>0.99</v>
      </c>
      <c r="AD406" s="48">
        <f t="shared" si="131"/>
        <v>11.2925</v>
      </c>
      <c r="AE406" s="48">
        <f t="shared" si="132"/>
        <v>11.179575</v>
      </c>
      <c r="AF406" s="46">
        <f t="shared" si="133"/>
        <v>120</v>
      </c>
      <c r="AG406" s="47"/>
      <c r="AH406" s="128" t="s">
        <v>3451</v>
      </c>
      <c r="AI406" s="128" t="s">
        <v>3456</v>
      </c>
      <c r="AJ406" s="128" t="s">
        <v>3453</v>
      </c>
      <c r="AK406" s="128" t="s">
        <v>3455</v>
      </c>
      <c r="AL406" s="128" t="s">
        <v>3452</v>
      </c>
      <c r="AM406" s="128" t="s">
        <v>3454</v>
      </c>
      <c r="AN406" s="128" t="s">
        <v>3460</v>
      </c>
      <c r="AO406" s="128" t="s">
        <v>3457</v>
      </c>
      <c r="AP406" s="128" t="s">
        <v>3459</v>
      </c>
      <c r="AQ406" s="128" t="s">
        <v>3458</v>
      </c>
    </row>
    <row r="407" spans="1:43" s="16" customFormat="1" ht="27.75">
      <c r="A407" s="43">
        <v>406</v>
      </c>
      <c r="B407" s="37" t="s">
        <v>3473</v>
      </c>
      <c r="C407" s="37" t="s">
        <v>790</v>
      </c>
      <c r="D407" s="38" t="s">
        <v>1629</v>
      </c>
      <c r="E407" s="38">
        <v>16</v>
      </c>
      <c r="F407" s="48">
        <v>10.56</v>
      </c>
      <c r="G407" s="46">
        <v>30</v>
      </c>
      <c r="H407" s="46" t="s">
        <v>3372</v>
      </c>
      <c r="I407" s="48">
        <v>12.21</v>
      </c>
      <c r="J407" s="46">
        <v>30</v>
      </c>
      <c r="K407" s="46" t="s">
        <v>3372</v>
      </c>
      <c r="L407" s="84">
        <f t="shared" si="123"/>
        <v>11.385000000000002</v>
      </c>
      <c r="M407" s="38">
        <f t="shared" si="125"/>
        <v>60</v>
      </c>
      <c r="N407" s="38">
        <f t="shared" si="126"/>
        <v>0</v>
      </c>
      <c r="O407" s="38">
        <f t="shared" si="127"/>
        <v>0</v>
      </c>
      <c r="P407" s="48">
        <v>10.62</v>
      </c>
      <c r="Q407" s="46">
        <v>30</v>
      </c>
      <c r="R407" s="46" t="s">
        <v>3372</v>
      </c>
      <c r="S407" s="48">
        <v>11.31</v>
      </c>
      <c r="T407" s="46">
        <v>30</v>
      </c>
      <c r="U407" s="46" t="s">
        <v>3372</v>
      </c>
      <c r="V407" s="48">
        <f t="shared" si="118"/>
        <v>10.965</v>
      </c>
      <c r="W407" s="46">
        <f t="shared" si="119"/>
        <v>60</v>
      </c>
      <c r="X407" s="46">
        <f t="shared" si="120"/>
        <v>0</v>
      </c>
      <c r="Y407" s="46">
        <f t="shared" si="121"/>
        <v>0</v>
      </c>
      <c r="Z407" s="46">
        <f t="shared" si="128"/>
        <v>0</v>
      </c>
      <c r="AA407" s="46">
        <f t="shared" si="129"/>
        <v>0</v>
      </c>
      <c r="AB407" s="46">
        <f t="shared" si="130"/>
        <v>0</v>
      </c>
      <c r="AC407" s="48">
        <f t="shared" si="134"/>
        <v>1</v>
      </c>
      <c r="AD407" s="48">
        <f t="shared" si="131"/>
        <v>11.175000000000001</v>
      </c>
      <c r="AE407" s="48">
        <f t="shared" si="132"/>
        <v>11.175000000000001</v>
      </c>
      <c r="AF407" s="46">
        <f t="shared" si="133"/>
        <v>120</v>
      </c>
      <c r="AG407" s="47"/>
      <c r="AH407" s="128" t="s">
        <v>3453</v>
      </c>
      <c r="AI407" s="128" t="s">
        <v>3451</v>
      </c>
      <c r="AJ407" s="128" t="s">
        <v>3456</v>
      </c>
      <c r="AK407" s="128" t="s">
        <v>3452</v>
      </c>
      <c r="AL407" s="128" t="s">
        <v>3459</v>
      </c>
      <c r="AM407" s="128" t="s">
        <v>3455</v>
      </c>
      <c r="AN407" s="128" t="s">
        <v>3454</v>
      </c>
      <c r="AO407" s="128" t="s">
        <v>3457</v>
      </c>
      <c r="AP407" s="128" t="s">
        <v>3460</v>
      </c>
      <c r="AQ407" s="128" t="s">
        <v>3458</v>
      </c>
    </row>
    <row r="408" spans="1:43" s="16" customFormat="1" ht="27.75">
      <c r="A408" s="43">
        <v>407</v>
      </c>
      <c r="B408" s="44" t="s">
        <v>1701</v>
      </c>
      <c r="C408" s="44" t="s">
        <v>1702</v>
      </c>
      <c r="D408" s="45" t="s">
        <v>1703</v>
      </c>
      <c r="E408" s="38">
        <v>17</v>
      </c>
      <c r="F408" s="48">
        <v>11.78</v>
      </c>
      <c r="G408" s="46">
        <v>30</v>
      </c>
      <c r="H408" s="46" t="s">
        <v>3373</v>
      </c>
      <c r="I408" s="48">
        <v>10</v>
      </c>
      <c r="J408" s="46">
        <v>30</v>
      </c>
      <c r="K408" s="46" t="s">
        <v>3373</v>
      </c>
      <c r="L408" s="84">
        <f t="shared" si="123"/>
        <v>10.89</v>
      </c>
      <c r="M408" s="38">
        <f t="shared" si="125"/>
        <v>60</v>
      </c>
      <c r="N408" s="38">
        <f t="shared" si="126"/>
        <v>2</v>
      </c>
      <c r="O408" s="38">
        <f t="shared" si="127"/>
        <v>0</v>
      </c>
      <c r="P408" s="48">
        <v>11.85</v>
      </c>
      <c r="Q408" s="46">
        <v>30</v>
      </c>
      <c r="R408" s="46" t="s">
        <v>3372</v>
      </c>
      <c r="S408" s="48">
        <v>11.98</v>
      </c>
      <c r="T408" s="46">
        <v>30</v>
      </c>
      <c r="U408" s="46" t="s">
        <v>3372</v>
      </c>
      <c r="V408" s="48">
        <f t="shared" si="118"/>
        <v>11.914999999999999</v>
      </c>
      <c r="W408" s="46">
        <f t="shared" si="119"/>
        <v>60</v>
      </c>
      <c r="X408" s="46">
        <f t="shared" si="120"/>
        <v>0</v>
      </c>
      <c r="Y408" s="46">
        <f t="shared" si="121"/>
        <v>0</v>
      </c>
      <c r="Z408" s="46">
        <f t="shared" si="128"/>
        <v>2</v>
      </c>
      <c r="AA408" s="46">
        <f t="shared" si="129"/>
        <v>0</v>
      </c>
      <c r="AB408" s="46">
        <f t="shared" si="130"/>
        <v>2</v>
      </c>
      <c r="AC408" s="48">
        <f t="shared" si="134"/>
        <v>0.98</v>
      </c>
      <c r="AD408" s="48">
        <f t="shared" si="131"/>
        <v>11.4025</v>
      </c>
      <c r="AE408" s="48">
        <f t="shared" si="132"/>
        <v>11.17445</v>
      </c>
      <c r="AF408" s="46">
        <f t="shared" si="133"/>
        <v>120</v>
      </c>
      <c r="AG408" s="47"/>
      <c r="AH408" s="128" t="s">
        <v>3451</v>
      </c>
      <c r="AI408" s="128" t="s">
        <v>3453</v>
      </c>
      <c r="AJ408" s="128" t="s">
        <v>3456</v>
      </c>
      <c r="AK408" s="128" t="s">
        <v>3452</v>
      </c>
      <c r="AL408" s="128" t="s">
        <v>3455</v>
      </c>
      <c r="AM408" s="128" t="s">
        <v>3454</v>
      </c>
      <c r="AN408" s="128" t="s">
        <v>3460</v>
      </c>
      <c r="AO408" s="128" t="s">
        <v>3457</v>
      </c>
      <c r="AP408" s="128" t="s">
        <v>3459</v>
      </c>
      <c r="AQ408" s="128" t="s">
        <v>3458</v>
      </c>
    </row>
    <row r="409" spans="1:43" s="16" customFormat="1" ht="27.75">
      <c r="A409" s="43">
        <v>408</v>
      </c>
      <c r="B409" s="37" t="s">
        <v>544</v>
      </c>
      <c r="C409" s="37" t="s">
        <v>545</v>
      </c>
      <c r="D409" s="38" t="s">
        <v>546</v>
      </c>
      <c r="E409" s="38">
        <v>5</v>
      </c>
      <c r="F409" s="48">
        <v>11.04</v>
      </c>
      <c r="G409" s="46">
        <v>30</v>
      </c>
      <c r="H409" s="46" t="s">
        <v>3372</v>
      </c>
      <c r="I409" s="48">
        <v>10.69</v>
      </c>
      <c r="J409" s="46">
        <v>30</v>
      </c>
      <c r="K409" s="46" t="s">
        <v>3373</v>
      </c>
      <c r="L409" s="84">
        <f t="shared" si="123"/>
        <v>10.864999999999998</v>
      </c>
      <c r="M409" s="38">
        <f t="shared" si="125"/>
        <v>60</v>
      </c>
      <c r="N409" s="38">
        <f t="shared" si="126"/>
        <v>1</v>
      </c>
      <c r="O409" s="38">
        <f t="shared" si="127"/>
        <v>0</v>
      </c>
      <c r="P409" s="48">
        <v>10.44</v>
      </c>
      <c r="Q409" s="46">
        <v>30</v>
      </c>
      <c r="R409" s="46" t="s">
        <v>3372</v>
      </c>
      <c r="S409" s="48">
        <v>12.96</v>
      </c>
      <c r="T409" s="46">
        <v>30</v>
      </c>
      <c r="U409" s="46" t="s">
        <v>3372</v>
      </c>
      <c r="V409" s="48">
        <f t="shared" si="118"/>
        <v>11.7</v>
      </c>
      <c r="W409" s="46">
        <f t="shared" si="119"/>
        <v>60</v>
      </c>
      <c r="X409" s="46">
        <f t="shared" si="120"/>
        <v>0</v>
      </c>
      <c r="Y409" s="46">
        <f t="shared" si="121"/>
        <v>0</v>
      </c>
      <c r="Z409" s="46">
        <f t="shared" si="128"/>
        <v>1</v>
      </c>
      <c r="AA409" s="46">
        <f t="shared" si="129"/>
        <v>0</v>
      </c>
      <c r="AB409" s="46">
        <f t="shared" si="130"/>
        <v>1</v>
      </c>
      <c r="AC409" s="48">
        <f t="shared" si="134"/>
        <v>0.99</v>
      </c>
      <c r="AD409" s="48">
        <f t="shared" si="131"/>
        <v>11.282499999999999</v>
      </c>
      <c r="AE409" s="48">
        <f t="shared" si="132"/>
        <v>11.169674999999998</v>
      </c>
      <c r="AF409" s="46">
        <f t="shared" si="133"/>
        <v>120</v>
      </c>
      <c r="AG409" s="47"/>
      <c r="AH409" s="128" t="s">
        <v>3452</v>
      </c>
      <c r="AI409" s="128" t="s">
        <v>3454</v>
      </c>
      <c r="AJ409" s="128" t="s">
        <v>3451</v>
      </c>
      <c r="AK409" s="128" t="s">
        <v>3456</v>
      </c>
      <c r="AL409" s="128" t="s">
        <v>3455</v>
      </c>
      <c r="AM409" s="128" t="s">
        <v>3453</v>
      </c>
      <c r="AN409" s="128" t="s">
        <v>3457</v>
      </c>
      <c r="AO409" s="128" t="s">
        <v>3459</v>
      </c>
      <c r="AP409" s="128" t="s">
        <v>3460</v>
      </c>
      <c r="AQ409" s="128" t="s">
        <v>3458</v>
      </c>
    </row>
    <row r="410" spans="1:43" s="16" customFormat="1" ht="27.75">
      <c r="A410" s="43">
        <v>409</v>
      </c>
      <c r="B410" s="44" t="s">
        <v>2715</v>
      </c>
      <c r="C410" s="44" t="s">
        <v>568</v>
      </c>
      <c r="D410" s="45" t="s">
        <v>2716</v>
      </c>
      <c r="E410" s="38">
        <v>28</v>
      </c>
      <c r="F410" s="48">
        <v>9.07</v>
      </c>
      <c r="G410" s="46">
        <v>11</v>
      </c>
      <c r="H410" s="46" t="s">
        <v>3373</v>
      </c>
      <c r="I410" s="48">
        <v>10.93</v>
      </c>
      <c r="J410" s="46">
        <v>30</v>
      </c>
      <c r="K410" s="46" t="s">
        <v>3373</v>
      </c>
      <c r="L410" s="84">
        <f t="shared" si="123"/>
        <v>10</v>
      </c>
      <c r="M410" s="38">
        <f t="shared" si="125"/>
        <v>60</v>
      </c>
      <c r="N410" s="38">
        <f t="shared" si="126"/>
        <v>2</v>
      </c>
      <c r="O410" s="38">
        <f t="shared" si="127"/>
        <v>1</v>
      </c>
      <c r="P410" s="48">
        <v>12.54</v>
      </c>
      <c r="Q410" s="46">
        <v>30</v>
      </c>
      <c r="R410" s="46" t="s">
        <v>3372</v>
      </c>
      <c r="S410" s="48">
        <v>13.52</v>
      </c>
      <c r="T410" s="46">
        <v>30</v>
      </c>
      <c r="U410" s="46" t="s">
        <v>3372</v>
      </c>
      <c r="V410" s="48">
        <f t="shared" si="118"/>
        <v>13.03</v>
      </c>
      <c r="W410" s="46">
        <f t="shared" si="119"/>
        <v>60</v>
      </c>
      <c r="X410" s="46">
        <f t="shared" si="120"/>
        <v>0</v>
      </c>
      <c r="Y410" s="46">
        <f t="shared" si="121"/>
        <v>0</v>
      </c>
      <c r="Z410" s="46">
        <f t="shared" si="128"/>
        <v>2</v>
      </c>
      <c r="AA410" s="46">
        <f t="shared" si="129"/>
        <v>1</v>
      </c>
      <c r="AB410" s="46">
        <f t="shared" si="130"/>
        <v>3</v>
      </c>
      <c r="AC410" s="48">
        <f t="shared" si="134"/>
        <v>0.97</v>
      </c>
      <c r="AD410" s="48">
        <f t="shared" si="131"/>
        <v>11.515000000000001</v>
      </c>
      <c r="AE410" s="48">
        <f t="shared" si="132"/>
        <v>11.169550000000001</v>
      </c>
      <c r="AF410" s="46">
        <f t="shared" si="133"/>
        <v>120</v>
      </c>
      <c r="AG410" s="47"/>
      <c r="AH410" s="128" t="s">
        <v>3451</v>
      </c>
      <c r="AI410" s="128" t="s">
        <v>3452</v>
      </c>
      <c r="AJ410" s="128" t="s">
        <v>3456</v>
      </c>
      <c r="AK410" s="128" t="s">
        <v>3454</v>
      </c>
      <c r="AL410" s="128" t="s">
        <v>3457</v>
      </c>
      <c r="AM410" s="128" t="s">
        <v>3455</v>
      </c>
      <c r="AN410" s="128" t="s">
        <v>3460</v>
      </c>
      <c r="AO410" s="128" t="s">
        <v>3453</v>
      </c>
      <c r="AP410" s="128" t="s">
        <v>3458</v>
      </c>
      <c r="AQ410" s="128" t="s">
        <v>3459</v>
      </c>
    </row>
    <row r="411" spans="1:43" s="16" customFormat="1" ht="27.75">
      <c r="A411" s="43">
        <v>410</v>
      </c>
      <c r="B411" s="37" t="s">
        <v>1568</v>
      </c>
      <c r="C411" s="37" t="s">
        <v>1569</v>
      </c>
      <c r="D411" s="38" t="s">
        <v>1570</v>
      </c>
      <c r="E411" s="38">
        <v>15</v>
      </c>
      <c r="F411" s="48">
        <v>12.49</v>
      </c>
      <c r="G411" s="46">
        <v>30</v>
      </c>
      <c r="H411" s="46" t="s">
        <v>3372</v>
      </c>
      <c r="I411" s="48">
        <v>10.64</v>
      </c>
      <c r="J411" s="46">
        <v>30</v>
      </c>
      <c r="K411" s="46" t="s">
        <v>3372</v>
      </c>
      <c r="L411" s="84">
        <f t="shared" si="123"/>
        <v>11.565000000000001</v>
      </c>
      <c r="M411" s="38">
        <f t="shared" si="125"/>
        <v>60</v>
      </c>
      <c r="N411" s="38">
        <f t="shared" si="126"/>
        <v>0</v>
      </c>
      <c r="O411" s="38">
        <f t="shared" si="127"/>
        <v>0</v>
      </c>
      <c r="P411" s="48">
        <v>11.09</v>
      </c>
      <c r="Q411" s="46">
        <v>30</v>
      </c>
      <c r="R411" s="46" t="s">
        <v>3372</v>
      </c>
      <c r="S411" s="48">
        <v>13.81</v>
      </c>
      <c r="T411" s="46">
        <v>30</v>
      </c>
      <c r="U411" s="46" t="s">
        <v>3372</v>
      </c>
      <c r="V411" s="48">
        <f t="shared" si="118"/>
        <v>12.45</v>
      </c>
      <c r="W411" s="46">
        <f t="shared" si="119"/>
        <v>60</v>
      </c>
      <c r="X411" s="46">
        <f t="shared" si="120"/>
        <v>0</v>
      </c>
      <c r="Y411" s="46">
        <f t="shared" si="121"/>
        <v>0</v>
      </c>
      <c r="Z411" s="46">
        <f t="shared" si="128"/>
        <v>0</v>
      </c>
      <c r="AA411" s="46">
        <f t="shared" si="129"/>
        <v>0</v>
      </c>
      <c r="AB411" s="46">
        <f t="shared" si="130"/>
        <v>0</v>
      </c>
      <c r="AC411" s="48">
        <f>IF(AB411=0,0.93,IF(AB411=1,0.92,IF(AB411=2,0.91,IF(AB411=3,0.9,IF(AB411=4,0.89,IF(AB411=5,0.88,IF(AB411=6,0.87)))))))</f>
        <v>0.93</v>
      </c>
      <c r="AD411" s="48">
        <f t="shared" si="131"/>
        <v>12.0075</v>
      </c>
      <c r="AE411" s="48">
        <f t="shared" si="132"/>
        <v>11.166975000000001</v>
      </c>
      <c r="AF411" s="46">
        <f t="shared" si="133"/>
        <v>120</v>
      </c>
      <c r="AG411" s="47"/>
      <c r="AH411" s="128" t="s">
        <v>3454</v>
      </c>
      <c r="AI411" s="128" t="s">
        <v>3452</v>
      </c>
      <c r="AJ411" s="128" t="s">
        <v>3456</v>
      </c>
      <c r="AK411" s="128" t="s">
        <v>3457</v>
      </c>
      <c r="AL411" s="128" t="s">
        <v>3453</v>
      </c>
      <c r="AM411" s="128" t="s">
        <v>3451</v>
      </c>
      <c r="AN411" s="128" t="s">
        <v>3455</v>
      </c>
      <c r="AO411" s="128" t="s">
        <v>3460</v>
      </c>
      <c r="AP411" s="128" t="s">
        <v>3459</v>
      </c>
      <c r="AQ411" s="128" t="s">
        <v>3458</v>
      </c>
    </row>
    <row r="412" spans="1:43" s="16" customFormat="1" ht="27.75">
      <c r="A412" s="43">
        <v>411</v>
      </c>
      <c r="B412" s="37" t="s">
        <v>1863</v>
      </c>
      <c r="C412" s="37" t="s">
        <v>1865</v>
      </c>
      <c r="D412" s="38" t="s">
        <v>1866</v>
      </c>
      <c r="E412" s="38">
        <v>18</v>
      </c>
      <c r="F412" s="48">
        <v>10.08</v>
      </c>
      <c r="G412" s="46">
        <v>30</v>
      </c>
      <c r="H412" s="46" t="s">
        <v>3372</v>
      </c>
      <c r="I412" s="48">
        <v>10.210000000000001</v>
      </c>
      <c r="J412" s="46">
        <v>30</v>
      </c>
      <c r="K412" s="46" t="s">
        <v>3372</v>
      </c>
      <c r="L412" s="84">
        <f t="shared" si="123"/>
        <v>10.145</v>
      </c>
      <c r="M412" s="38">
        <f t="shared" si="125"/>
        <v>60</v>
      </c>
      <c r="N412" s="38">
        <f t="shared" si="126"/>
        <v>0</v>
      </c>
      <c r="O412" s="38">
        <f t="shared" si="127"/>
        <v>0</v>
      </c>
      <c r="P412" s="48">
        <v>11.14</v>
      </c>
      <c r="Q412" s="46">
        <v>30</v>
      </c>
      <c r="R412" s="46" t="s">
        <v>3372</v>
      </c>
      <c r="S412" s="48">
        <v>13.23</v>
      </c>
      <c r="T412" s="46">
        <v>30</v>
      </c>
      <c r="U412" s="46" t="s">
        <v>3372</v>
      </c>
      <c r="V412" s="48">
        <f t="shared" si="118"/>
        <v>12.185</v>
      </c>
      <c r="W412" s="46">
        <f t="shared" si="119"/>
        <v>60</v>
      </c>
      <c r="X412" s="46">
        <f t="shared" si="120"/>
        <v>0</v>
      </c>
      <c r="Y412" s="46">
        <f t="shared" si="121"/>
        <v>0</v>
      </c>
      <c r="Z412" s="46">
        <f t="shared" si="128"/>
        <v>0</v>
      </c>
      <c r="AA412" s="46">
        <f t="shared" si="129"/>
        <v>0</v>
      </c>
      <c r="AB412" s="46">
        <f t="shared" si="130"/>
        <v>0</v>
      </c>
      <c r="AC412" s="48">
        <f t="shared" ref="AC412:AC418" si="135">IF(AB412=0,1,IF(AB412=1,0.99,IF(AB412=2,0.98,IF(AB412=3,0.97,IF(AB412=4,0.96,IF(AB412=5,0.95,IF(AB412=6,0.94)))))))</f>
        <v>1</v>
      </c>
      <c r="AD412" s="48">
        <f t="shared" si="131"/>
        <v>11.164999999999999</v>
      </c>
      <c r="AE412" s="48">
        <f t="shared" si="132"/>
        <v>11.164999999999999</v>
      </c>
      <c r="AF412" s="46">
        <f t="shared" si="133"/>
        <v>120</v>
      </c>
      <c r="AG412" s="47"/>
      <c r="AH412" s="128" t="s">
        <v>3451</v>
      </c>
      <c r="AI412" s="128" t="s">
        <v>3453</v>
      </c>
      <c r="AJ412" s="128" t="s">
        <v>3456</v>
      </c>
      <c r="AK412" s="128" t="s">
        <v>3457</v>
      </c>
      <c r="AL412" s="128" t="s">
        <v>3452</v>
      </c>
      <c r="AM412" s="128" t="s">
        <v>3454</v>
      </c>
      <c r="AN412" s="128" t="s">
        <v>3455</v>
      </c>
      <c r="AO412" s="128" t="s">
        <v>3459</v>
      </c>
      <c r="AP412" s="128" t="s">
        <v>3460</v>
      </c>
      <c r="AQ412" s="128" t="s">
        <v>3458</v>
      </c>
    </row>
    <row r="413" spans="1:43" s="16" customFormat="1" ht="27.75">
      <c r="A413" s="43">
        <v>412</v>
      </c>
      <c r="B413" s="37" t="s">
        <v>1936</v>
      </c>
      <c r="C413" s="37" t="s">
        <v>1937</v>
      </c>
      <c r="D413" s="38" t="s">
        <v>1938</v>
      </c>
      <c r="E413" s="38">
        <v>19</v>
      </c>
      <c r="F413" s="48">
        <v>10.220000000000001</v>
      </c>
      <c r="G413" s="46">
        <v>30</v>
      </c>
      <c r="H413" s="46" t="s">
        <v>3372</v>
      </c>
      <c r="I413" s="48">
        <v>11.06</v>
      </c>
      <c r="J413" s="46">
        <v>30</v>
      </c>
      <c r="K413" s="46" t="s">
        <v>3373</v>
      </c>
      <c r="L413" s="84">
        <f t="shared" si="123"/>
        <v>10.64</v>
      </c>
      <c r="M413" s="38">
        <f t="shared" si="125"/>
        <v>60</v>
      </c>
      <c r="N413" s="38">
        <f t="shared" si="126"/>
        <v>1</v>
      </c>
      <c r="O413" s="38">
        <f t="shared" si="127"/>
        <v>0</v>
      </c>
      <c r="P413" s="48">
        <v>10.98</v>
      </c>
      <c r="Q413" s="46">
        <v>30</v>
      </c>
      <c r="R413" s="46" t="s">
        <v>3372</v>
      </c>
      <c r="S413" s="48">
        <v>12.85</v>
      </c>
      <c r="T413" s="46">
        <v>30</v>
      </c>
      <c r="U413" s="46" t="s">
        <v>3372</v>
      </c>
      <c r="V413" s="48">
        <f t="shared" si="118"/>
        <v>11.914999999999999</v>
      </c>
      <c r="W413" s="46">
        <f t="shared" si="119"/>
        <v>60</v>
      </c>
      <c r="X413" s="46">
        <f t="shared" si="120"/>
        <v>0</v>
      </c>
      <c r="Y413" s="46">
        <f t="shared" si="121"/>
        <v>0</v>
      </c>
      <c r="Z413" s="46">
        <f t="shared" si="128"/>
        <v>1</v>
      </c>
      <c r="AA413" s="46">
        <f t="shared" si="129"/>
        <v>0</v>
      </c>
      <c r="AB413" s="46">
        <f t="shared" si="130"/>
        <v>1</v>
      </c>
      <c r="AC413" s="48">
        <f t="shared" si="135"/>
        <v>0.99</v>
      </c>
      <c r="AD413" s="48">
        <f t="shared" si="131"/>
        <v>11.2775</v>
      </c>
      <c r="AE413" s="48">
        <f t="shared" si="132"/>
        <v>11.164724999999999</v>
      </c>
      <c r="AF413" s="46">
        <f t="shared" si="133"/>
        <v>120</v>
      </c>
      <c r="AG413" s="47"/>
      <c r="AH413" s="128" t="s">
        <v>3452</v>
      </c>
      <c r="AI413" s="128" t="s">
        <v>3453</v>
      </c>
      <c r="AJ413" s="128" t="s">
        <v>3455</v>
      </c>
      <c r="AK413" s="128" t="s">
        <v>3454</v>
      </c>
      <c r="AL413" s="128" t="s">
        <v>3451</v>
      </c>
      <c r="AM413" s="128" t="s">
        <v>3456</v>
      </c>
      <c r="AN413" s="128" t="s">
        <v>3457</v>
      </c>
      <c r="AO413" s="128" t="s">
        <v>3459</v>
      </c>
      <c r="AP413" s="128" t="s">
        <v>3460</v>
      </c>
      <c r="AQ413" s="128" t="s">
        <v>3458</v>
      </c>
    </row>
    <row r="414" spans="1:43" s="16" customFormat="1" ht="27.75">
      <c r="A414" s="43">
        <v>413</v>
      </c>
      <c r="B414" s="37" t="s">
        <v>934</v>
      </c>
      <c r="C414" s="37" t="s">
        <v>935</v>
      </c>
      <c r="D414" s="38" t="s">
        <v>936</v>
      </c>
      <c r="E414" s="38">
        <v>9</v>
      </c>
      <c r="F414" s="48">
        <v>11.19</v>
      </c>
      <c r="G414" s="46">
        <v>30</v>
      </c>
      <c r="H414" s="46" t="s">
        <v>3373</v>
      </c>
      <c r="I414" s="48">
        <v>10</v>
      </c>
      <c r="J414" s="46">
        <v>30</v>
      </c>
      <c r="K414" s="46" t="s">
        <v>3373</v>
      </c>
      <c r="L414" s="84">
        <f t="shared" si="123"/>
        <v>10.594999999999999</v>
      </c>
      <c r="M414" s="38">
        <f t="shared" si="125"/>
        <v>60</v>
      </c>
      <c r="N414" s="38">
        <f t="shared" si="126"/>
        <v>2</v>
      </c>
      <c r="O414" s="38">
        <f t="shared" si="127"/>
        <v>0</v>
      </c>
      <c r="P414" s="48">
        <v>11.47</v>
      </c>
      <c r="Q414" s="46">
        <v>30</v>
      </c>
      <c r="R414" s="46" t="s">
        <v>3372</v>
      </c>
      <c r="S414" s="48">
        <v>12.89</v>
      </c>
      <c r="T414" s="46">
        <v>30</v>
      </c>
      <c r="U414" s="46" t="s">
        <v>3372</v>
      </c>
      <c r="V414" s="48">
        <f t="shared" si="118"/>
        <v>12.18</v>
      </c>
      <c r="W414" s="46">
        <f t="shared" si="119"/>
        <v>60</v>
      </c>
      <c r="X414" s="46">
        <f t="shared" si="120"/>
        <v>0</v>
      </c>
      <c r="Y414" s="46">
        <f t="shared" si="121"/>
        <v>0</v>
      </c>
      <c r="Z414" s="46">
        <f t="shared" si="128"/>
        <v>2</v>
      </c>
      <c r="AA414" s="46">
        <f t="shared" si="129"/>
        <v>0</v>
      </c>
      <c r="AB414" s="46">
        <f t="shared" si="130"/>
        <v>2</v>
      </c>
      <c r="AC414" s="48">
        <f t="shared" si="135"/>
        <v>0.98</v>
      </c>
      <c r="AD414" s="48">
        <f t="shared" si="131"/>
        <v>11.387499999999999</v>
      </c>
      <c r="AE414" s="48">
        <f t="shared" si="132"/>
        <v>11.159749999999999</v>
      </c>
      <c r="AF414" s="46">
        <f t="shared" si="133"/>
        <v>120</v>
      </c>
      <c r="AG414" s="47"/>
      <c r="AH414" s="128" t="s">
        <v>3453</v>
      </c>
      <c r="AI414" s="128" t="s">
        <v>3457</v>
      </c>
      <c r="AJ414" s="128" t="s">
        <v>3451</v>
      </c>
      <c r="AK414" s="128" t="s">
        <v>3456</v>
      </c>
      <c r="AL414" s="128" t="s">
        <v>3455</v>
      </c>
      <c r="AM414" s="128" t="s">
        <v>3452</v>
      </c>
      <c r="AN414" s="128" t="s">
        <v>3454</v>
      </c>
      <c r="AO414" s="128" t="s">
        <v>3460</v>
      </c>
      <c r="AP414" s="128" t="s">
        <v>3459</v>
      </c>
      <c r="AQ414" s="128" t="s">
        <v>3458</v>
      </c>
    </row>
    <row r="415" spans="1:43" s="16" customFormat="1" ht="27.75">
      <c r="A415" s="43">
        <v>414</v>
      </c>
      <c r="B415" s="37" t="s">
        <v>2651</v>
      </c>
      <c r="C415" s="37" t="s">
        <v>3417</v>
      </c>
      <c r="D415" s="38" t="s">
        <v>2652</v>
      </c>
      <c r="E415" s="38">
        <v>27</v>
      </c>
      <c r="F415" s="48">
        <v>11.73</v>
      </c>
      <c r="G415" s="46">
        <v>30</v>
      </c>
      <c r="H415" s="46" t="s">
        <v>3372</v>
      </c>
      <c r="I415" s="48">
        <v>10</v>
      </c>
      <c r="J415" s="46">
        <v>30</v>
      </c>
      <c r="K415" s="46" t="s">
        <v>3372</v>
      </c>
      <c r="L415" s="84">
        <f t="shared" si="123"/>
        <v>10.865</v>
      </c>
      <c r="M415" s="38">
        <f t="shared" si="125"/>
        <v>60</v>
      </c>
      <c r="N415" s="38">
        <f t="shared" si="126"/>
        <v>0</v>
      </c>
      <c r="O415" s="38">
        <f t="shared" si="127"/>
        <v>0</v>
      </c>
      <c r="P415" s="48">
        <v>10.11</v>
      </c>
      <c r="Q415" s="46">
        <v>30</v>
      </c>
      <c r="R415" s="46" t="s">
        <v>3373</v>
      </c>
      <c r="S415" s="48">
        <v>13.22</v>
      </c>
      <c r="T415" s="46">
        <v>30</v>
      </c>
      <c r="U415" s="46" t="s">
        <v>3372</v>
      </c>
      <c r="V415" s="48">
        <f t="shared" ref="V415:V478" si="136">(P415+S415)/2</f>
        <v>11.664999999999999</v>
      </c>
      <c r="W415" s="46">
        <f t="shared" ref="W415:W478" si="137">IF(V415&gt;=10,60,Q415+T415)</f>
        <v>60</v>
      </c>
      <c r="X415" s="46">
        <f t="shared" ref="X415:X478" si="138">IF(R415="ACC",0,1)+IF(U415="ACC",0,1)</f>
        <v>1</v>
      </c>
      <c r="Y415" s="46">
        <f t="shared" ref="Y415:Y478" si="139">IF(P415&lt;10,1,(IF(S415&lt;10,1,0)))</f>
        <v>0</v>
      </c>
      <c r="Z415" s="46">
        <f t="shared" si="128"/>
        <v>1</v>
      </c>
      <c r="AA415" s="46">
        <f t="shared" si="129"/>
        <v>0</v>
      </c>
      <c r="AB415" s="46">
        <f t="shared" si="130"/>
        <v>1</v>
      </c>
      <c r="AC415" s="48">
        <f t="shared" si="135"/>
        <v>0.99</v>
      </c>
      <c r="AD415" s="48">
        <f t="shared" si="131"/>
        <v>11.265000000000001</v>
      </c>
      <c r="AE415" s="48">
        <f t="shared" si="132"/>
        <v>11.15235</v>
      </c>
      <c r="AF415" s="46">
        <f t="shared" si="133"/>
        <v>120</v>
      </c>
      <c r="AG415" s="47"/>
      <c r="AH415" s="128" t="s">
        <v>3453</v>
      </c>
      <c r="AI415" s="128" t="s">
        <v>3452</v>
      </c>
      <c r="AJ415" s="128" t="s">
        <v>3451</v>
      </c>
      <c r="AK415" s="128" t="s">
        <v>3456</v>
      </c>
      <c r="AL415" s="128" t="s">
        <v>3455</v>
      </c>
      <c r="AM415" s="128" t="s">
        <v>3457</v>
      </c>
      <c r="AN415" s="128" t="s">
        <v>3454</v>
      </c>
      <c r="AO415" s="128" t="s">
        <v>3460</v>
      </c>
      <c r="AP415" s="128" t="s">
        <v>3458</v>
      </c>
      <c r="AQ415" s="128" t="s">
        <v>3459</v>
      </c>
    </row>
    <row r="416" spans="1:43" s="16" customFormat="1" ht="27.75">
      <c r="A416" s="43">
        <v>415</v>
      </c>
      <c r="B416" s="44" t="s">
        <v>284</v>
      </c>
      <c r="C416" s="44" t="s">
        <v>285</v>
      </c>
      <c r="D416" s="45" t="s">
        <v>286</v>
      </c>
      <c r="E416" s="38">
        <v>2</v>
      </c>
      <c r="F416" s="48">
        <v>10</v>
      </c>
      <c r="G416" s="46">
        <v>30</v>
      </c>
      <c r="H416" s="46" t="s">
        <v>3373</v>
      </c>
      <c r="I416" s="48">
        <v>10</v>
      </c>
      <c r="J416" s="46">
        <v>30</v>
      </c>
      <c r="K416" s="46" t="s">
        <v>3373</v>
      </c>
      <c r="L416" s="84">
        <f t="shared" si="123"/>
        <v>10</v>
      </c>
      <c r="M416" s="38">
        <f t="shared" si="125"/>
        <v>60</v>
      </c>
      <c r="N416" s="38">
        <f t="shared" si="126"/>
        <v>2</v>
      </c>
      <c r="O416" s="38">
        <f t="shared" si="127"/>
        <v>0</v>
      </c>
      <c r="P416" s="48">
        <v>11.46</v>
      </c>
      <c r="Q416" s="46">
        <v>30</v>
      </c>
      <c r="R416" s="46" t="s">
        <v>3372</v>
      </c>
      <c r="S416" s="48">
        <v>14.02</v>
      </c>
      <c r="T416" s="46">
        <v>30</v>
      </c>
      <c r="U416" s="46" t="s">
        <v>3372</v>
      </c>
      <c r="V416" s="48">
        <f t="shared" si="136"/>
        <v>12.74</v>
      </c>
      <c r="W416" s="46">
        <f t="shared" si="137"/>
        <v>60</v>
      </c>
      <c r="X416" s="46">
        <f t="shared" si="138"/>
        <v>0</v>
      </c>
      <c r="Y416" s="46">
        <f t="shared" si="139"/>
        <v>0</v>
      </c>
      <c r="Z416" s="46">
        <f t="shared" si="128"/>
        <v>2</v>
      </c>
      <c r="AA416" s="46">
        <f t="shared" si="129"/>
        <v>0</v>
      </c>
      <c r="AB416" s="46">
        <f t="shared" si="130"/>
        <v>2</v>
      </c>
      <c r="AC416" s="48">
        <f t="shared" si="135"/>
        <v>0.98</v>
      </c>
      <c r="AD416" s="48">
        <f t="shared" si="131"/>
        <v>11.370000000000001</v>
      </c>
      <c r="AE416" s="48">
        <f t="shared" si="132"/>
        <v>11.142600000000002</v>
      </c>
      <c r="AF416" s="46">
        <f t="shared" si="133"/>
        <v>120</v>
      </c>
      <c r="AG416" s="47"/>
      <c r="AH416" s="128" t="s">
        <v>3453</v>
      </c>
      <c r="AI416" s="128" t="s">
        <v>3457</v>
      </c>
      <c r="AJ416" s="128" t="s">
        <v>3451</v>
      </c>
      <c r="AK416" s="128" t="s">
        <v>3456</v>
      </c>
      <c r="AL416" s="128" t="s">
        <v>3454</v>
      </c>
      <c r="AM416" s="128" t="s">
        <v>3452</v>
      </c>
      <c r="AN416" s="128" t="s">
        <v>3459</v>
      </c>
      <c r="AO416" s="128" t="s">
        <v>3455</v>
      </c>
      <c r="AP416" s="128" t="s">
        <v>3460</v>
      </c>
      <c r="AQ416" s="128" t="s">
        <v>3458</v>
      </c>
    </row>
    <row r="417" spans="1:43" s="16" customFormat="1" ht="27.75">
      <c r="A417" s="43">
        <v>416</v>
      </c>
      <c r="B417" s="37" t="s">
        <v>1571</v>
      </c>
      <c r="C417" s="37" t="s">
        <v>1552</v>
      </c>
      <c r="D417" s="38" t="s">
        <v>1572</v>
      </c>
      <c r="E417" s="38">
        <v>15</v>
      </c>
      <c r="F417" s="48">
        <v>10.59</v>
      </c>
      <c r="G417" s="46">
        <v>30</v>
      </c>
      <c r="H417" s="46" t="s">
        <v>3372</v>
      </c>
      <c r="I417" s="48">
        <v>10</v>
      </c>
      <c r="J417" s="46">
        <v>30</v>
      </c>
      <c r="K417" s="46" t="s">
        <v>3372</v>
      </c>
      <c r="L417" s="84">
        <f t="shared" si="123"/>
        <v>10.295</v>
      </c>
      <c r="M417" s="38">
        <f t="shared" si="125"/>
        <v>60</v>
      </c>
      <c r="N417" s="38">
        <f t="shared" si="126"/>
        <v>0</v>
      </c>
      <c r="O417" s="38">
        <f t="shared" si="127"/>
        <v>0</v>
      </c>
      <c r="P417" s="48">
        <v>11.16</v>
      </c>
      <c r="Q417" s="46">
        <v>30</v>
      </c>
      <c r="R417" s="46" t="s">
        <v>3372</v>
      </c>
      <c r="S417" s="48">
        <v>12.79</v>
      </c>
      <c r="T417" s="46">
        <v>30</v>
      </c>
      <c r="U417" s="46" t="s">
        <v>3372</v>
      </c>
      <c r="V417" s="48">
        <f t="shared" si="136"/>
        <v>11.975</v>
      </c>
      <c r="W417" s="46">
        <f t="shared" si="137"/>
        <v>60</v>
      </c>
      <c r="X417" s="46">
        <f t="shared" si="138"/>
        <v>0</v>
      </c>
      <c r="Y417" s="46">
        <f t="shared" si="139"/>
        <v>0</v>
      </c>
      <c r="Z417" s="46">
        <f t="shared" si="128"/>
        <v>0</v>
      </c>
      <c r="AA417" s="46">
        <f t="shared" si="129"/>
        <v>0</v>
      </c>
      <c r="AB417" s="46">
        <f t="shared" si="130"/>
        <v>0</v>
      </c>
      <c r="AC417" s="48">
        <f t="shared" si="135"/>
        <v>1</v>
      </c>
      <c r="AD417" s="48">
        <f t="shared" si="131"/>
        <v>11.135</v>
      </c>
      <c r="AE417" s="48">
        <f t="shared" si="132"/>
        <v>11.135</v>
      </c>
      <c r="AF417" s="46">
        <f t="shared" si="133"/>
        <v>120</v>
      </c>
      <c r="AG417" s="47"/>
      <c r="AH417" s="128" t="s">
        <v>3453</v>
      </c>
      <c r="AI417" s="128" t="s">
        <v>3457</v>
      </c>
      <c r="AJ417" s="128" t="s">
        <v>3451</v>
      </c>
      <c r="AK417" s="128" t="s">
        <v>3456</v>
      </c>
      <c r="AL417" s="128" t="s">
        <v>3454</v>
      </c>
      <c r="AM417" s="128" t="s">
        <v>3452</v>
      </c>
      <c r="AN417" s="128" t="s">
        <v>3460</v>
      </c>
      <c r="AO417" s="128" t="s">
        <v>3455</v>
      </c>
      <c r="AP417" s="128" t="s">
        <v>3458</v>
      </c>
      <c r="AQ417" s="128" t="s">
        <v>3459</v>
      </c>
    </row>
    <row r="418" spans="1:43" s="16" customFormat="1" ht="27.75">
      <c r="A418" s="43">
        <v>417</v>
      </c>
      <c r="B418" s="37" t="s">
        <v>1487</v>
      </c>
      <c r="C418" s="37" t="s">
        <v>1488</v>
      </c>
      <c r="D418" s="38" t="s">
        <v>1489</v>
      </c>
      <c r="E418" s="38">
        <v>14</v>
      </c>
      <c r="F418" s="48">
        <v>10.61</v>
      </c>
      <c r="G418" s="46">
        <v>30</v>
      </c>
      <c r="H418" s="46" t="s">
        <v>3372</v>
      </c>
      <c r="I418" s="48">
        <v>10.85</v>
      </c>
      <c r="J418" s="46">
        <v>30</v>
      </c>
      <c r="K418" s="46" t="s">
        <v>3373</v>
      </c>
      <c r="L418" s="84">
        <f t="shared" si="123"/>
        <v>10.73</v>
      </c>
      <c r="M418" s="38">
        <f t="shared" si="125"/>
        <v>60</v>
      </c>
      <c r="N418" s="38">
        <f t="shared" si="126"/>
        <v>1</v>
      </c>
      <c r="O418" s="38">
        <f t="shared" si="127"/>
        <v>0</v>
      </c>
      <c r="P418" s="48">
        <v>11.91</v>
      </c>
      <c r="Q418" s="46">
        <v>30</v>
      </c>
      <c r="R418" s="46" t="s">
        <v>3372</v>
      </c>
      <c r="S418" s="48">
        <v>11.61</v>
      </c>
      <c r="T418" s="46">
        <v>30</v>
      </c>
      <c r="U418" s="46" t="s">
        <v>3372</v>
      </c>
      <c r="V418" s="48">
        <f t="shared" si="136"/>
        <v>11.76</v>
      </c>
      <c r="W418" s="46">
        <f t="shared" si="137"/>
        <v>60</v>
      </c>
      <c r="X418" s="46">
        <f t="shared" si="138"/>
        <v>0</v>
      </c>
      <c r="Y418" s="46">
        <f t="shared" si="139"/>
        <v>0</v>
      </c>
      <c r="Z418" s="46">
        <f t="shared" si="128"/>
        <v>1</v>
      </c>
      <c r="AA418" s="46">
        <f t="shared" si="129"/>
        <v>0</v>
      </c>
      <c r="AB418" s="46">
        <f t="shared" si="130"/>
        <v>1</v>
      </c>
      <c r="AC418" s="48">
        <f t="shared" si="135"/>
        <v>0.99</v>
      </c>
      <c r="AD418" s="48">
        <f t="shared" si="131"/>
        <v>11.245000000000001</v>
      </c>
      <c r="AE418" s="48">
        <f t="shared" si="132"/>
        <v>11.13255</v>
      </c>
      <c r="AF418" s="46">
        <f t="shared" si="133"/>
        <v>120</v>
      </c>
      <c r="AG418" s="47"/>
      <c r="AH418" s="128" t="s">
        <v>3456</v>
      </c>
      <c r="AI418" s="128" t="s">
        <v>3453</v>
      </c>
      <c r="AJ418" s="128" t="s">
        <v>3452</v>
      </c>
      <c r="AK418" s="128" t="s">
        <v>3455</v>
      </c>
      <c r="AL418" s="128" t="s">
        <v>3457</v>
      </c>
      <c r="AM418" s="128" t="s">
        <v>3451</v>
      </c>
      <c r="AN418" s="128" t="s">
        <v>3454</v>
      </c>
      <c r="AO418" s="128" t="s">
        <v>3459</v>
      </c>
      <c r="AP418" s="128" t="s">
        <v>3460</v>
      </c>
      <c r="AQ418" s="128" t="s">
        <v>3458</v>
      </c>
    </row>
    <row r="419" spans="1:43" s="16" customFormat="1" ht="27.75">
      <c r="A419" s="43">
        <v>418</v>
      </c>
      <c r="B419" s="44" t="s">
        <v>1822</v>
      </c>
      <c r="C419" s="44" t="s">
        <v>1823</v>
      </c>
      <c r="D419" s="45" t="s">
        <v>1824</v>
      </c>
      <c r="E419" s="38">
        <v>18</v>
      </c>
      <c r="F419" s="48">
        <v>10.86</v>
      </c>
      <c r="G419" s="46">
        <v>30</v>
      </c>
      <c r="H419" s="46" t="s">
        <v>3373</v>
      </c>
      <c r="I419" s="48">
        <v>10.119999999999999</v>
      </c>
      <c r="J419" s="46">
        <v>30</v>
      </c>
      <c r="K419" s="46" t="s">
        <v>3373</v>
      </c>
      <c r="L419" s="84">
        <f t="shared" si="123"/>
        <v>10.489999999999998</v>
      </c>
      <c r="M419" s="38">
        <f t="shared" si="125"/>
        <v>60</v>
      </c>
      <c r="N419" s="38">
        <f t="shared" si="126"/>
        <v>2</v>
      </c>
      <c r="O419" s="38">
        <f t="shared" si="127"/>
        <v>0</v>
      </c>
      <c r="P419" s="48">
        <v>13.33</v>
      </c>
      <c r="Q419" s="46">
        <v>30</v>
      </c>
      <c r="R419" s="46" t="s">
        <v>3372</v>
      </c>
      <c r="S419" s="48">
        <v>14.62</v>
      </c>
      <c r="T419" s="46">
        <v>30</v>
      </c>
      <c r="U419" s="46" t="s">
        <v>3372</v>
      </c>
      <c r="V419" s="48">
        <f t="shared" si="136"/>
        <v>13.975</v>
      </c>
      <c r="W419" s="46">
        <f t="shared" si="137"/>
        <v>60</v>
      </c>
      <c r="X419" s="46">
        <f t="shared" si="138"/>
        <v>0</v>
      </c>
      <c r="Y419" s="46">
        <f t="shared" si="139"/>
        <v>0</v>
      </c>
      <c r="Z419" s="46">
        <f t="shared" si="128"/>
        <v>2</v>
      </c>
      <c r="AA419" s="46">
        <f t="shared" si="129"/>
        <v>0</v>
      </c>
      <c r="AB419" s="46">
        <f t="shared" si="130"/>
        <v>2</v>
      </c>
      <c r="AC419" s="48">
        <f>IF(AB419=0,0.93,IF(AB419=1,0.92,IF(AB419=2,0.91,IF(AB419=3,0.9,IF(AB419=4,0.89,IF(AB419=5,0.88,IF(AB419=6,0.87)))))))</f>
        <v>0.91</v>
      </c>
      <c r="AD419" s="48">
        <f t="shared" si="131"/>
        <v>12.232499999999998</v>
      </c>
      <c r="AE419" s="48">
        <f t="shared" si="132"/>
        <v>11.131574999999998</v>
      </c>
      <c r="AF419" s="46">
        <f t="shared" si="133"/>
        <v>120</v>
      </c>
      <c r="AG419" s="47"/>
      <c r="AH419" s="128" t="s">
        <v>3451</v>
      </c>
      <c r="AI419" s="128" t="s">
        <v>3455</v>
      </c>
      <c r="AJ419" s="128" t="s">
        <v>3453</v>
      </c>
      <c r="AK419" s="128" t="s">
        <v>3454</v>
      </c>
      <c r="AL419" s="128" t="s">
        <v>3457</v>
      </c>
      <c r="AM419" s="128" t="s">
        <v>3452</v>
      </c>
      <c r="AN419" s="128" t="s">
        <v>3456</v>
      </c>
      <c r="AO419" s="128" t="s">
        <v>3460</v>
      </c>
      <c r="AP419" s="128" t="s">
        <v>3458</v>
      </c>
      <c r="AQ419" s="128" t="s">
        <v>3459</v>
      </c>
    </row>
    <row r="420" spans="1:43" s="16" customFormat="1" ht="27.75">
      <c r="A420" s="43">
        <v>419</v>
      </c>
      <c r="B420" s="44" t="s">
        <v>441</v>
      </c>
      <c r="C420" s="44" t="s">
        <v>442</v>
      </c>
      <c r="D420" s="45" t="s">
        <v>443</v>
      </c>
      <c r="E420" s="38">
        <v>4</v>
      </c>
      <c r="F420" s="48">
        <v>11.19</v>
      </c>
      <c r="G420" s="46">
        <v>30</v>
      </c>
      <c r="H420" s="46" t="s">
        <v>3373</v>
      </c>
      <c r="I420" s="48">
        <v>8.94</v>
      </c>
      <c r="J420" s="46">
        <v>12</v>
      </c>
      <c r="K420" s="46" t="s">
        <v>3373</v>
      </c>
      <c r="L420" s="84">
        <f t="shared" si="123"/>
        <v>10.065</v>
      </c>
      <c r="M420" s="38">
        <f t="shared" si="125"/>
        <v>60</v>
      </c>
      <c r="N420" s="38">
        <f t="shared" si="126"/>
        <v>2</v>
      </c>
      <c r="O420" s="38">
        <f t="shared" si="127"/>
        <v>1</v>
      </c>
      <c r="P420" s="48">
        <v>11.56</v>
      </c>
      <c r="Q420" s="46">
        <v>30</v>
      </c>
      <c r="R420" s="46" t="s">
        <v>3372</v>
      </c>
      <c r="S420" s="48">
        <v>14.2</v>
      </c>
      <c r="T420" s="46">
        <v>30</v>
      </c>
      <c r="U420" s="46" t="s">
        <v>3372</v>
      </c>
      <c r="V420" s="48">
        <f t="shared" si="136"/>
        <v>12.879999999999999</v>
      </c>
      <c r="W420" s="46">
        <f t="shared" si="137"/>
        <v>60</v>
      </c>
      <c r="X420" s="46">
        <f t="shared" si="138"/>
        <v>0</v>
      </c>
      <c r="Y420" s="46">
        <f t="shared" si="139"/>
        <v>0</v>
      </c>
      <c r="Z420" s="46">
        <f t="shared" si="128"/>
        <v>2</v>
      </c>
      <c r="AA420" s="46">
        <f t="shared" si="129"/>
        <v>1</v>
      </c>
      <c r="AB420" s="46">
        <f t="shared" si="130"/>
        <v>3</v>
      </c>
      <c r="AC420" s="48">
        <f t="shared" ref="AC420:AC451" si="140">IF(AB420=0,1,IF(AB420=1,0.99,IF(AB420=2,0.98,IF(AB420=3,0.97,IF(AB420=4,0.96,IF(AB420=5,0.95,IF(AB420=6,0.94)))))))</f>
        <v>0.97</v>
      </c>
      <c r="AD420" s="48">
        <f t="shared" si="131"/>
        <v>11.4725</v>
      </c>
      <c r="AE420" s="48">
        <f t="shared" si="132"/>
        <v>11.128325</v>
      </c>
      <c r="AF420" s="46">
        <f t="shared" si="133"/>
        <v>120</v>
      </c>
      <c r="AG420" s="47"/>
      <c r="AH420" s="128" t="s">
        <v>3453</v>
      </c>
      <c r="AI420" s="128" t="s">
        <v>3452</v>
      </c>
      <c r="AJ420" s="128" t="s">
        <v>3454</v>
      </c>
      <c r="AK420" s="128" t="s">
        <v>3451</v>
      </c>
      <c r="AL420" s="128" t="s">
        <v>3455</v>
      </c>
      <c r="AM420" s="128" t="s">
        <v>3457</v>
      </c>
      <c r="AN420" s="128" t="s">
        <v>3456</v>
      </c>
      <c r="AO420" s="128" t="s">
        <v>3460</v>
      </c>
      <c r="AP420" s="128" t="s">
        <v>3458</v>
      </c>
      <c r="AQ420" s="128" t="s">
        <v>3459</v>
      </c>
    </row>
    <row r="421" spans="1:43" s="16" customFormat="1" ht="27.75">
      <c r="A421" s="43">
        <v>420</v>
      </c>
      <c r="B421" s="44" t="s">
        <v>2656</v>
      </c>
      <c r="C421" s="44" t="s">
        <v>2409</v>
      </c>
      <c r="D421" s="45" t="s">
        <v>2657</v>
      </c>
      <c r="E421" s="38">
        <v>27</v>
      </c>
      <c r="F421" s="48">
        <v>12.72</v>
      </c>
      <c r="G421" s="46">
        <v>30</v>
      </c>
      <c r="H421" s="46" t="s">
        <v>3372</v>
      </c>
      <c r="I421" s="48">
        <v>9.41</v>
      </c>
      <c r="J421" s="46">
        <v>27</v>
      </c>
      <c r="K421" s="46" t="s">
        <v>3372</v>
      </c>
      <c r="L421" s="84">
        <f t="shared" si="123"/>
        <v>11.065000000000001</v>
      </c>
      <c r="M421" s="38">
        <f t="shared" si="125"/>
        <v>60</v>
      </c>
      <c r="N421" s="38">
        <f t="shared" si="126"/>
        <v>0</v>
      </c>
      <c r="O421" s="38">
        <f t="shared" si="127"/>
        <v>1</v>
      </c>
      <c r="P421" s="48">
        <v>11.33</v>
      </c>
      <c r="Q421" s="46">
        <v>30</v>
      </c>
      <c r="R421" s="46" t="s">
        <v>3372</v>
      </c>
      <c r="S421" s="48">
        <v>11.5</v>
      </c>
      <c r="T421" s="46">
        <v>30</v>
      </c>
      <c r="U421" s="46" t="s">
        <v>3372</v>
      </c>
      <c r="V421" s="48">
        <f t="shared" si="136"/>
        <v>11.414999999999999</v>
      </c>
      <c r="W421" s="46">
        <f t="shared" si="137"/>
        <v>60</v>
      </c>
      <c r="X421" s="46">
        <f t="shared" si="138"/>
        <v>0</v>
      </c>
      <c r="Y421" s="46">
        <f t="shared" si="139"/>
        <v>0</v>
      </c>
      <c r="Z421" s="46">
        <f t="shared" si="128"/>
        <v>0</v>
      </c>
      <c r="AA421" s="46">
        <f t="shared" si="129"/>
        <v>1</v>
      </c>
      <c r="AB421" s="46">
        <f t="shared" si="130"/>
        <v>1</v>
      </c>
      <c r="AC421" s="48">
        <f t="shared" si="140"/>
        <v>0.99</v>
      </c>
      <c r="AD421" s="48">
        <f t="shared" si="131"/>
        <v>11.24</v>
      </c>
      <c r="AE421" s="48">
        <f t="shared" si="132"/>
        <v>11.127599999999999</v>
      </c>
      <c r="AF421" s="46">
        <f t="shared" si="133"/>
        <v>120</v>
      </c>
      <c r="AG421" s="47"/>
      <c r="AH421" s="128" t="s">
        <v>3457</v>
      </c>
      <c r="AI421" s="128" t="s">
        <v>3451</v>
      </c>
      <c r="AJ421" s="128" t="s">
        <v>3453</v>
      </c>
      <c r="AK421" s="128" t="s">
        <v>3456</v>
      </c>
      <c r="AL421" s="128" t="s">
        <v>3454</v>
      </c>
      <c r="AM421" s="128" t="s">
        <v>3455</v>
      </c>
      <c r="AN421" s="128" t="s">
        <v>3452</v>
      </c>
      <c r="AO421" s="128" t="s">
        <v>3459</v>
      </c>
      <c r="AP421" s="128" t="s">
        <v>3460</v>
      </c>
      <c r="AQ421" s="128" t="s">
        <v>3458</v>
      </c>
    </row>
    <row r="422" spans="1:43" s="16" customFormat="1" ht="27.75">
      <c r="A422" s="43">
        <v>421</v>
      </c>
      <c r="B422" s="37" t="s">
        <v>2158</v>
      </c>
      <c r="C422" s="37" t="s">
        <v>233</v>
      </c>
      <c r="D422" s="38" t="s">
        <v>2159</v>
      </c>
      <c r="E422" s="38">
        <v>21</v>
      </c>
      <c r="F422" s="48">
        <v>11.55</v>
      </c>
      <c r="G422" s="46">
        <v>30</v>
      </c>
      <c r="H422" s="46" t="s">
        <v>3372</v>
      </c>
      <c r="I422" s="48">
        <v>11.08</v>
      </c>
      <c r="J422" s="46">
        <v>30</v>
      </c>
      <c r="K422" s="46" t="s">
        <v>3372</v>
      </c>
      <c r="L422" s="84">
        <f t="shared" si="123"/>
        <v>11.315000000000001</v>
      </c>
      <c r="M422" s="38">
        <f t="shared" si="125"/>
        <v>60</v>
      </c>
      <c r="N422" s="38">
        <f t="shared" si="126"/>
        <v>0</v>
      </c>
      <c r="O422" s="38">
        <f t="shared" si="127"/>
        <v>0</v>
      </c>
      <c r="P422" s="48">
        <v>11.34</v>
      </c>
      <c r="Q422" s="46">
        <v>30</v>
      </c>
      <c r="R422" s="46" t="s">
        <v>3372</v>
      </c>
      <c r="S422" s="48">
        <v>10.54</v>
      </c>
      <c r="T422" s="46">
        <v>30</v>
      </c>
      <c r="U422" s="46" t="s">
        <v>3372</v>
      </c>
      <c r="V422" s="48">
        <f t="shared" si="136"/>
        <v>10.94</v>
      </c>
      <c r="W422" s="46">
        <f t="shared" si="137"/>
        <v>60</v>
      </c>
      <c r="X422" s="46">
        <f t="shared" si="138"/>
        <v>0</v>
      </c>
      <c r="Y422" s="46">
        <f t="shared" si="139"/>
        <v>0</v>
      </c>
      <c r="Z422" s="46">
        <f t="shared" si="128"/>
        <v>0</v>
      </c>
      <c r="AA422" s="46">
        <f t="shared" si="129"/>
        <v>0</v>
      </c>
      <c r="AB422" s="46">
        <f t="shared" si="130"/>
        <v>0</v>
      </c>
      <c r="AC422" s="48">
        <f t="shared" si="140"/>
        <v>1</v>
      </c>
      <c r="AD422" s="48">
        <f t="shared" si="131"/>
        <v>11.127500000000001</v>
      </c>
      <c r="AE422" s="48">
        <f t="shared" si="132"/>
        <v>11.127500000000001</v>
      </c>
      <c r="AF422" s="46">
        <f t="shared" si="133"/>
        <v>120</v>
      </c>
      <c r="AG422" s="47"/>
      <c r="AH422" s="128" t="s">
        <v>3451</v>
      </c>
      <c r="AI422" s="128" t="s">
        <v>3453</v>
      </c>
      <c r="AJ422" s="128" t="s">
        <v>3452</v>
      </c>
      <c r="AK422" s="128" t="s">
        <v>3456</v>
      </c>
      <c r="AL422" s="128" t="s">
        <v>3455</v>
      </c>
      <c r="AM422" s="128" t="s">
        <v>3457</v>
      </c>
      <c r="AN422" s="128" t="s">
        <v>3454</v>
      </c>
      <c r="AO422" s="128" t="s">
        <v>3459</v>
      </c>
      <c r="AP422" s="128" t="s">
        <v>3458</v>
      </c>
      <c r="AQ422" s="128" t="s">
        <v>3460</v>
      </c>
    </row>
    <row r="423" spans="1:43" s="16" customFormat="1" ht="27.75">
      <c r="A423" s="43">
        <v>422</v>
      </c>
      <c r="B423" s="37" t="s">
        <v>2443</v>
      </c>
      <c r="C423" s="37" t="s">
        <v>3412</v>
      </c>
      <c r="D423" s="38" t="s">
        <v>2444</v>
      </c>
      <c r="E423" s="38">
        <v>24</v>
      </c>
      <c r="F423" s="48">
        <v>10.38</v>
      </c>
      <c r="G423" s="46">
        <v>30</v>
      </c>
      <c r="H423" s="46" t="s">
        <v>3372</v>
      </c>
      <c r="I423" s="48">
        <v>10.62</v>
      </c>
      <c r="J423" s="46">
        <v>30</v>
      </c>
      <c r="K423" s="46" t="s">
        <v>3372</v>
      </c>
      <c r="L423" s="84">
        <f t="shared" si="123"/>
        <v>10.5</v>
      </c>
      <c r="M423" s="38">
        <f t="shared" si="125"/>
        <v>60</v>
      </c>
      <c r="N423" s="38">
        <f t="shared" si="126"/>
        <v>0</v>
      </c>
      <c r="O423" s="38">
        <f t="shared" si="127"/>
        <v>0</v>
      </c>
      <c r="P423" s="48">
        <v>12</v>
      </c>
      <c r="Q423" s="46">
        <v>30</v>
      </c>
      <c r="R423" s="46" t="s">
        <v>3372</v>
      </c>
      <c r="S423" s="48">
        <v>11.5</v>
      </c>
      <c r="T423" s="46">
        <v>30</v>
      </c>
      <c r="U423" s="46" t="s">
        <v>3372</v>
      </c>
      <c r="V423" s="48">
        <f t="shared" si="136"/>
        <v>11.75</v>
      </c>
      <c r="W423" s="46">
        <f t="shared" si="137"/>
        <v>60</v>
      </c>
      <c r="X423" s="46">
        <f t="shared" si="138"/>
        <v>0</v>
      </c>
      <c r="Y423" s="46">
        <f t="shared" si="139"/>
        <v>0</v>
      </c>
      <c r="Z423" s="46">
        <f t="shared" si="128"/>
        <v>0</v>
      </c>
      <c r="AA423" s="46">
        <f t="shared" si="129"/>
        <v>0</v>
      </c>
      <c r="AB423" s="46">
        <f t="shared" si="130"/>
        <v>0</v>
      </c>
      <c r="AC423" s="48">
        <f t="shared" si="140"/>
        <v>1</v>
      </c>
      <c r="AD423" s="48">
        <f t="shared" si="131"/>
        <v>11.125</v>
      </c>
      <c r="AE423" s="48">
        <f t="shared" si="132"/>
        <v>11.125</v>
      </c>
      <c r="AF423" s="46">
        <f t="shared" si="133"/>
        <v>120</v>
      </c>
      <c r="AG423" s="47"/>
      <c r="AH423" s="128" t="s">
        <v>3453</v>
      </c>
      <c r="AI423" s="128" t="s">
        <v>3452</v>
      </c>
      <c r="AJ423" s="128" t="s">
        <v>3456</v>
      </c>
      <c r="AK423" s="128" t="s">
        <v>3455</v>
      </c>
      <c r="AL423" s="128" t="s">
        <v>3457</v>
      </c>
      <c r="AM423" s="128" t="s">
        <v>3454</v>
      </c>
      <c r="AN423" s="128" t="s">
        <v>3451</v>
      </c>
      <c r="AO423" s="128" t="s">
        <v>3460</v>
      </c>
      <c r="AP423" s="128" t="s">
        <v>3459</v>
      </c>
      <c r="AQ423" s="128" t="s">
        <v>3458</v>
      </c>
    </row>
    <row r="424" spans="1:43" s="16" customFormat="1" ht="27.75">
      <c r="A424" s="43">
        <v>423</v>
      </c>
      <c r="B424" s="37" t="s">
        <v>964</v>
      </c>
      <c r="C424" s="37" t="s">
        <v>565</v>
      </c>
      <c r="D424" s="38" t="s">
        <v>965</v>
      </c>
      <c r="E424" s="38">
        <v>9</v>
      </c>
      <c r="F424" s="48">
        <v>10.98</v>
      </c>
      <c r="G424" s="46">
        <v>30</v>
      </c>
      <c r="H424" s="46" t="s">
        <v>3372</v>
      </c>
      <c r="I424" s="48">
        <v>10.09</v>
      </c>
      <c r="J424" s="46">
        <v>30</v>
      </c>
      <c r="K424" s="46" t="s">
        <v>3373</v>
      </c>
      <c r="L424" s="84">
        <f t="shared" si="123"/>
        <v>10.535</v>
      </c>
      <c r="M424" s="38">
        <f t="shared" si="125"/>
        <v>60</v>
      </c>
      <c r="N424" s="38">
        <f t="shared" si="126"/>
        <v>1</v>
      </c>
      <c r="O424" s="38">
        <f t="shared" si="127"/>
        <v>0</v>
      </c>
      <c r="P424" s="48">
        <v>11.09</v>
      </c>
      <c r="Q424" s="46">
        <v>30</v>
      </c>
      <c r="R424" s="46" t="s">
        <v>3372</v>
      </c>
      <c r="S424" s="48">
        <v>12.77</v>
      </c>
      <c r="T424" s="46">
        <v>30</v>
      </c>
      <c r="U424" s="46" t="s">
        <v>3372</v>
      </c>
      <c r="V424" s="48">
        <f t="shared" si="136"/>
        <v>11.93</v>
      </c>
      <c r="W424" s="46">
        <f t="shared" si="137"/>
        <v>60</v>
      </c>
      <c r="X424" s="46">
        <f t="shared" si="138"/>
        <v>0</v>
      </c>
      <c r="Y424" s="46">
        <f t="shared" si="139"/>
        <v>0</v>
      </c>
      <c r="Z424" s="46">
        <f t="shared" si="128"/>
        <v>1</v>
      </c>
      <c r="AA424" s="46">
        <f t="shared" si="129"/>
        <v>0</v>
      </c>
      <c r="AB424" s="46">
        <f t="shared" si="130"/>
        <v>1</v>
      </c>
      <c r="AC424" s="48">
        <f t="shared" si="140"/>
        <v>0.99</v>
      </c>
      <c r="AD424" s="48">
        <f t="shared" si="131"/>
        <v>11.2325</v>
      </c>
      <c r="AE424" s="48">
        <f t="shared" si="132"/>
        <v>11.120175</v>
      </c>
      <c r="AF424" s="46">
        <f t="shared" si="133"/>
        <v>120</v>
      </c>
      <c r="AG424" s="47"/>
      <c r="AH424" s="128" t="s">
        <v>3453</v>
      </c>
      <c r="AI424" s="128" t="s">
        <v>3451</v>
      </c>
      <c r="AJ424" s="128" t="s">
        <v>3456</v>
      </c>
      <c r="AK424" s="128" t="s">
        <v>3455</v>
      </c>
      <c r="AL424" s="128" t="s">
        <v>3457</v>
      </c>
      <c r="AM424" s="128" t="s">
        <v>3452</v>
      </c>
      <c r="AN424" s="128" t="s">
        <v>3454</v>
      </c>
      <c r="AO424" s="128" t="s">
        <v>3460</v>
      </c>
      <c r="AP424" s="128" t="s">
        <v>3458</v>
      </c>
      <c r="AQ424" s="128" t="s">
        <v>3459</v>
      </c>
    </row>
    <row r="425" spans="1:43" s="16" customFormat="1" ht="27.75">
      <c r="A425" s="43">
        <v>424</v>
      </c>
      <c r="B425" s="37" t="s">
        <v>625</v>
      </c>
      <c r="C425" s="37" t="s">
        <v>626</v>
      </c>
      <c r="D425" s="38" t="s">
        <v>627</v>
      </c>
      <c r="E425" s="38">
        <v>6</v>
      </c>
      <c r="F425" s="48">
        <v>9.68</v>
      </c>
      <c r="G425" s="46">
        <v>12</v>
      </c>
      <c r="H425" s="46" t="s">
        <v>3373</v>
      </c>
      <c r="I425" s="48">
        <v>10.79</v>
      </c>
      <c r="J425" s="46">
        <v>30</v>
      </c>
      <c r="K425" s="46" t="s">
        <v>3372</v>
      </c>
      <c r="L425" s="84">
        <f t="shared" si="123"/>
        <v>10.234999999999999</v>
      </c>
      <c r="M425" s="38">
        <f t="shared" si="125"/>
        <v>60</v>
      </c>
      <c r="N425" s="38">
        <f t="shared" si="126"/>
        <v>1</v>
      </c>
      <c r="O425" s="38">
        <f t="shared" si="127"/>
        <v>1</v>
      </c>
      <c r="P425" s="48">
        <v>11.09</v>
      </c>
      <c r="Q425" s="46">
        <v>30</v>
      </c>
      <c r="R425" s="46" t="s">
        <v>3372</v>
      </c>
      <c r="S425" s="48">
        <v>13.82</v>
      </c>
      <c r="T425" s="46">
        <v>30</v>
      </c>
      <c r="U425" s="46" t="s">
        <v>3372</v>
      </c>
      <c r="V425" s="48">
        <f t="shared" si="136"/>
        <v>12.455</v>
      </c>
      <c r="W425" s="46">
        <f t="shared" si="137"/>
        <v>60</v>
      </c>
      <c r="X425" s="46">
        <f t="shared" si="138"/>
        <v>0</v>
      </c>
      <c r="Y425" s="46">
        <f t="shared" si="139"/>
        <v>0</v>
      </c>
      <c r="Z425" s="46">
        <f t="shared" si="128"/>
        <v>1</v>
      </c>
      <c r="AA425" s="46">
        <f t="shared" si="129"/>
        <v>1</v>
      </c>
      <c r="AB425" s="46">
        <f t="shared" si="130"/>
        <v>2</v>
      </c>
      <c r="AC425" s="48">
        <f t="shared" si="140"/>
        <v>0.98</v>
      </c>
      <c r="AD425" s="48">
        <f t="shared" si="131"/>
        <v>11.344999999999999</v>
      </c>
      <c r="AE425" s="48">
        <f t="shared" si="132"/>
        <v>11.118099999999998</v>
      </c>
      <c r="AF425" s="46">
        <f t="shared" si="133"/>
        <v>120</v>
      </c>
      <c r="AG425" s="47"/>
      <c r="AH425" s="128" t="s">
        <v>3453</v>
      </c>
      <c r="AI425" s="128" t="s">
        <v>3451</v>
      </c>
      <c r="AJ425" s="128" t="s">
        <v>3452</v>
      </c>
      <c r="AK425" s="128" t="s">
        <v>3455</v>
      </c>
      <c r="AL425" s="128" t="s">
        <v>3456</v>
      </c>
      <c r="AM425" s="128" t="s">
        <v>3454</v>
      </c>
      <c r="AN425" s="128" t="s">
        <v>3457</v>
      </c>
      <c r="AO425" s="128" t="s">
        <v>3460</v>
      </c>
      <c r="AP425" s="128" t="s">
        <v>3458</v>
      </c>
      <c r="AQ425" s="128" t="s">
        <v>3459</v>
      </c>
    </row>
    <row r="426" spans="1:43" s="16" customFormat="1" ht="27.75">
      <c r="A426" s="43">
        <v>425</v>
      </c>
      <c r="B426" s="37" t="s">
        <v>1543</v>
      </c>
      <c r="C426" s="37" t="s">
        <v>1544</v>
      </c>
      <c r="D426" s="38" t="s">
        <v>1545</v>
      </c>
      <c r="E426" s="38">
        <v>15</v>
      </c>
      <c r="F426" s="48">
        <v>12.16</v>
      </c>
      <c r="G426" s="46">
        <v>30</v>
      </c>
      <c r="H426" s="46" t="s">
        <v>3373</v>
      </c>
      <c r="I426" s="48">
        <v>11.07</v>
      </c>
      <c r="J426" s="46">
        <v>30</v>
      </c>
      <c r="K426" s="46" t="s">
        <v>3372</v>
      </c>
      <c r="L426" s="84">
        <f t="shared" si="123"/>
        <v>11.615</v>
      </c>
      <c r="M426" s="38">
        <f t="shared" si="125"/>
        <v>60</v>
      </c>
      <c r="N426" s="38">
        <f t="shared" si="126"/>
        <v>1</v>
      </c>
      <c r="O426" s="38">
        <f t="shared" si="127"/>
        <v>0</v>
      </c>
      <c r="P426" s="48">
        <v>10.69</v>
      </c>
      <c r="Q426" s="46">
        <v>30</v>
      </c>
      <c r="R426" s="46" t="s">
        <v>3373</v>
      </c>
      <c r="S426" s="48">
        <v>11.45</v>
      </c>
      <c r="T426" s="46">
        <v>30</v>
      </c>
      <c r="U426" s="46" t="s">
        <v>3372</v>
      </c>
      <c r="V426" s="48">
        <f t="shared" si="136"/>
        <v>11.07</v>
      </c>
      <c r="W426" s="46">
        <f t="shared" si="137"/>
        <v>60</v>
      </c>
      <c r="X426" s="46">
        <f t="shared" si="138"/>
        <v>1</v>
      </c>
      <c r="Y426" s="46">
        <f t="shared" si="139"/>
        <v>0</v>
      </c>
      <c r="Z426" s="46">
        <f t="shared" si="128"/>
        <v>2</v>
      </c>
      <c r="AA426" s="46">
        <f t="shared" si="129"/>
        <v>0</v>
      </c>
      <c r="AB426" s="46">
        <f t="shared" si="130"/>
        <v>2</v>
      </c>
      <c r="AC426" s="48">
        <f t="shared" si="140"/>
        <v>0.98</v>
      </c>
      <c r="AD426" s="48">
        <f t="shared" si="131"/>
        <v>11.342500000000001</v>
      </c>
      <c r="AE426" s="48">
        <f t="shared" si="132"/>
        <v>11.11565</v>
      </c>
      <c r="AF426" s="46">
        <f t="shared" si="133"/>
        <v>120</v>
      </c>
      <c r="AG426" s="47"/>
      <c r="AH426" s="128" t="s">
        <v>3453</v>
      </c>
      <c r="AI426" s="128" t="s">
        <v>3454</v>
      </c>
      <c r="AJ426" s="128" t="s">
        <v>3451</v>
      </c>
      <c r="AK426" s="128" t="s">
        <v>3452</v>
      </c>
      <c r="AL426" s="128" t="s">
        <v>3455</v>
      </c>
      <c r="AM426" s="128" t="s">
        <v>3456</v>
      </c>
      <c r="AN426" s="128" t="s">
        <v>3457</v>
      </c>
      <c r="AO426" s="128" t="s">
        <v>3460</v>
      </c>
      <c r="AP426" s="128" t="s">
        <v>3458</v>
      </c>
      <c r="AQ426" s="128" t="s">
        <v>3459</v>
      </c>
    </row>
    <row r="427" spans="1:43" s="16" customFormat="1" ht="27.75">
      <c r="A427" s="43">
        <v>426</v>
      </c>
      <c r="B427" s="37" t="s">
        <v>238</v>
      </c>
      <c r="C427" s="37" t="s">
        <v>239</v>
      </c>
      <c r="D427" s="38" t="s">
        <v>240</v>
      </c>
      <c r="E427" s="38">
        <v>2</v>
      </c>
      <c r="F427" s="48">
        <v>10.63</v>
      </c>
      <c r="G427" s="46">
        <v>30</v>
      </c>
      <c r="H427" s="46" t="s">
        <v>3373</v>
      </c>
      <c r="I427" s="48">
        <v>11.41</v>
      </c>
      <c r="J427" s="46">
        <v>30</v>
      </c>
      <c r="K427" s="46" t="s">
        <v>3372</v>
      </c>
      <c r="L427" s="84">
        <f t="shared" si="123"/>
        <v>11.02</v>
      </c>
      <c r="M427" s="38">
        <f t="shared" si="125"/>
        <v>60</v>
      </c>
      <c r="N427" s="38">
        <f t="shared" si="126"/>
        <v>1</v>
      </c>
      <c r="O427" s="38">
        <f t="shared" si="127"/>
        <v>0</v>
      </c>
      <c r="P427" s="48">
        <v>10.39</v>
      </c>
      <c r="Q427" s="46">
        <v>30</v>
      </c>
      <c r="R427" s="46" t="s">
        <v>3373</v>
      </c>
      <c r="S427" s="48">
        <v>12.94</v>
      </c>
      <c r="T427" s="46">
        <v>30</v>
      </c>
      <c r="U427" s="46" t="s">
        <v>3372</v>
      </c>
      <c r="V427" s="48">
        <f t="shared" si="136"/>
        <v>11.664999999999999</v>
      </c>
      <c r="W427" s="46">
        <f t="shared" si="137"/>
        <v>60</v>
      </c>
      <c r="X427" s="46">
        <f t="shared" si="138"/>
        <v>1</v>
      </c>
      <c r="Y427" s="46">
        <f t="shared" si="139"/>
        <v>0</v>
      </c>
      <c r="Z427" s="46">
        <f t="shared" si="128"/>
        <v>2</v>
      </c>
      <c r="AA427" s="46">
        <f t="shared" si="129"/>
        <v>0</v>
      </c>
      <c r="AB427" s="46">
        <f t="shared" si="130"/>
        <v>2</v>
      </c>
      <c r="AC427" s="48">
        <f t="shared" si="140"/>
        <v>0.98</v>
      </c>
      <c r="AD427" s="48">
        <f t="shared" si="131"/>
        <v>11.342499999999999</v>
      </c>
      <c r="AE427" s="48">
        <f t="shared" si="132"/>
        <v>11.115649999999999</v>
      </c>
      <c r="AF427" s="46">
        <f t="shared" si="133"/>
        <v>120</v>
      </c>
      <c r="AG427" s="47"/>
      <c r="AH427" s="128" t="s">
        <v>3456</v>
      </c>
      <c r="AI427" s="128" t="s">
        <v>3451</v>
      </c>
      <c r="AJ427" s="128" t="s">
        <v>3452</v>
      </c>
      <c r="AK427" s="128" t="s">
        <v>3454</v>
      </c>
      <c r="AL427" s="128" t="s">
        <v>3455</v>
      </c>
      <c r="AM427" s="128" t="s">
        <v>3460</v>
      </c>
      <c r="AN427" s="128" t="s">
        <v>3457</v>
      </c>
      <c r="AO427" s="128" t="s">
        <v>3459</v>
      </c>
      <c r="AP427" s="128" t="s">
        <v>3458</v>
      </c>
      <c r="AQ427" s="128" t="s">
        <v>3453</v>
      </c>
    </row>
    <row r="428" spans="1:43" s="16" customFormat="1" ht="27.75">
      <c r="A428" s="43">
        <v>427</v>
      </c>
      <c r="B428" s="44" t="s">
        <v>1514</v>
      </c>
      <c r="C428" s="44" t="s">
        <v>1515</v>
      </c>
      <c r="D428" s="45" t="s">
        <v>1516</v>
      </c>
      <c r="E428" s="38">
        <v>15</v>
      </c>
      <c r="F428" s="48">
        <v>10.23</v>
      </c>
      <c r="G428" s="46">
        <v>30</v>
      </c>
      <c r="H428" s="46" t="s">
        <v>3373</v>
      </c>
      <c r="I428" s="48">
        <v>11.26</v>
      </c>
      <c r="J428" s="46">
        <v>30</v>
      </c>
      <c r="K428" s="46" t="s">
        <v>3372</v>
      </c>
      <c r="L428" s="84">
        <f t="shared" si="123"/>
        <v>10.745000000000001</v>
      </c>
      <c r="M428" s="38">
        <f t="shared" si="125"/>
        <v>60</v>
      </c>
      <c r="N428" s="38">
        <f t="shared" si="126"/>
        <v>1</v>
      </c>
      <c r="O428" s="38">
        <f t="shared" si="127"/>
        <v>0</v>
      </c>
      <c r="P428" s="48">
        <v>11.28</v>
      </c>
      <c r="Q428" s="46">
        <v>30</v>
      </c>
      <c r="R428" s="46" t="s">
        <v>3373</v>
      </c>
      <c r="S428" s="48">
        <v>12.57</v>
      </c>
      <c r="T428" s="46">
        <v>30</v>
      </c>
      <c r="U428" s="46" t="s">
        <v>3372</v>
      </c>
      <c r="V428" s="48">
        <f t="shared" si="136"/>
        <v>11.925000000000001</v>
      </c>
      <c r="W428" s="46">
        <f t="shared" si="137"/>
        <v>60</v>
      </c>
      <c r="X428" s="46">
        <f t="shared" si="138"/>
        <v>1</v>
      </c>
      <c r="Y428" s="46">
        <f t="shared" si="139"/>
        <v>0</v>
      </c>
      <c r="Z428" s="46">
        <f t="shared" si="128"/>
        <v>2</v>
      </c>
      <c r="AA428" s="46">
        <f t="shared" si="129"/>
        <v>0</v>
      </c>
      <c r="AB428" s="46">
        <f t="shared" si="130"/>
        <v>2</v>
      </c>
      <c r="AC428" s="48">
        <f t="shared" si="140"/>
        <v>0.98</v>
      </c>
      <c r="AD428" s="48">
        <f t="shared" si="131"/>
        <v>11.335000000000001</v>
      </c>
      <c r="AE428" s="48">
        <f t="shared" si="132"/>
        <v>11.1083</v>
      </c>
      <c r="AF428" s="46">
        <f t="shared" si="133"/>
        <v>120</v>
      </c>
      <c r="AG428" s="47"/>
      <c r="AH428" s="128" t="s">
        <v>3456</v>
      </c>
      <c r="AI428" s="128" t="s">
        <v>3453</v>
      </c>
      <c r="AJ428" s="128" t="s">
        <v>3451</v>
      </c>
      <c r="AK428" s="128" t="s">
        <v>3452</v>
      </c>
      <c r="AL428" s="128" t="s">
        <v>3459</v>
      </c>
      <c r="AM428" s="128" t="s">
        <v>3460</v>
      </c>
      <c r="AN428" s="128" t="s">
        <v>3455</v>
      </c>
      <c r="AO428" s="128" t="s">
        <v>3454</v>
      </c>
      <c r="AP428" s="128" t="s">
        <v>3457</v>
      </c>
      <c r="AQ428" s="128" t="s">
        <v>3458</v>
      </c>
    </row>
    <row r="429" spans="1:43" s="16" customFormat="1" ht="27.75">
      <c r="A429" s="43">
        <v>428</v>
      </c>
      <c r="B429" s="44" t="s">
        <v>2124</v>
      </c>
      <c r="C429" s="44" t="s">
        <v>233</v>
      </c>
      <c r="D429" s="45" t="s">
        <v>2125</v>
      </c>
      <c r="E429" s="38">
        <v>21</v>
      </c>
      <c r="F429" s="48">
        <v>12.46</v>
      </c>
      <c r="G429" s="46">
        <v>30</v>
      </c>
      <c r="H429" s="46" t="s">
        <v>3372</v>
      </c>
      <c r="I429" s="48">
        <v>9.06</v>
      </c>
      <c r="J429" s="46">
        <v>13</v>
      </c>
      <c r="K429" s="46" t="s">
        <v>3372</v>
      </c>
      <c r="L429" s="84">
        <f t="shared" si="123"/>
        <v>10.760000000000002</v>
      </c>
      <c r="M429" s="38">
        <f t="shared" si="125"/>
        <v>60</v>
      </c>
      <c r="N429" s="38">
        <f t="shared" si="126"/>
        <v>0</v>
      </c>
      <c r="O429" s="38">
        <f t="shared" si="127"/>
        <v>1</v>
      </c>
      <c r="P429" s="48">
        <v>10.96</v>
      </c>
      <c r="Q429" s="46">
        <v>30</v>
      </c>
      <c r="R429" s="46" t="s">
        <v>3373</v>
      </c>
      <c r="S429" s="48">
        <v>12.82</v>
      </c>
      <c r="T429" s="46">
        <v>30</v>
      </c>
      <c r="U429" s="46" t="s">
        <v>3372</v>
      </c>
      <c r="V429" s="48">
        <f t="shared" si="136"/>
        <v>11.89</v>
      </c>
      <c r="W429" s="46">
        <f t="shared" si="137"/>
        <v>60</v>
      </c>
      <c r="X429" s="46">
        <f t="shared" si="138"/>
        <v>1</v>
      </c>
      <c r="Y429" s="46">
        <f t="shared" si="139"/>
        <v>0</v>
      </c>
      <c r="Z429" s="46">
        <f t="shared" si="128"/>
        <v>1</v>
      </c>
      <c r="AA429" s="46">
        <f t="shared" si="129"/>
        <v>1</v>
      </c>
      <c r="AB429" s="46">
        <f t="shared" si="130"/>
        <v>2</v>
      </c>
      <c r="AC429" s="48">
        <f t="shared" si="140"/>
        <v>0.98</v>
      </c>
      <c r="AD429" s="48">
        <f t="shared" si="131"/>
        <v>11.325000000000001</v>
      </c>
      <c r="AE429" s="48">
        <f t="shared" si="132"/>
        <v>11.098500000000001</v>
      </c>
      <c r="AF429" s="46">
        <f t="shared" si="133"/>
        <v>120</v>
      </c>
      <c r="AG429" s="47"/>
      <c r="AH429" s="128" t="s">
        <v>3453</v>
      </c>
      <c r="AI429" s="128" t="s">
        <v>3451</v>
      </c>
      <c r="AJ429" s="128" t="s">
        <v>3452</v>
      </c>
      <c r="AK429" s="128" t="s">
        <v>3456</v>
      </c>
      <c r="AL429" s="128" t="s">
        <v>3455</v>
      </c>
      <c r="AM429" s="128" t="s">
        <v>3454</v>
      </c>
      <c r="AN429" s="128" t="s">
        <v>3457</v>
      </c>
      <c r="AO429" s="128" t="s">
        <v>3460</v>
      </c>
      <c r="AP429" s="128" t="s">
        <v>3459</v>
      </c>
      <c r="AQ429" s="128" t="s">
        <v>3458</v>
      </c>
    </row>
    <row r="430" spans="1:43" s="16" customFormat="1" ht="27.75">
      <c r="A430" s="43">
        <v>429</v>
      </c>
      <c r="B430" s="44" t="s">
        <v>2555</v>
      </c>
      <c r="C430" s="44" t="s">
        <v>245</v>
      </c>
      <c r="D430" s="45" t="s">
        <v>2556</v>
      </c>
      <c r="E430" s="38">
        <v>26</v>
      </c>
      <c r="F430" s="48">
        <v>11.75</v>
      </c>
      <c r="G430" s="46">
        <v>30</v>
      </c>
      <c r="H430" s="46" t="s">
        <v>3372</v>
      </c>
      <c r="I430" s="48">
        <v>10.88</v>
      </c>
      <c r="J430" s="46">
        <v>30</v>
      </c>
      <c r="K430" s="46" t="s">
        <v>3372</v>
      </c>
      <c r="L430" s="84">
        <f t="shared" ref="L430:L493" si="141">(F430+I430)/2</f>
        <v>11.315000000000001</v>
      </c>
      <c r="M430" s="38">
        <f t="shared" si="125"/>
        <v>60</v>
      </c>
      <c r="N430" s="38">
        <f t="shared" si="126"/>
        <v>0</v>
      </c>
      <c r="O430" s="38">
        <f t="shared" si="127"/>
        <v>0</v>
      </c>
      <c r="P430" s="48">
        <v>10.119999999999999</v>
      </c>
      <c r="Q430" s="46">
        <v>30</v>
      </c>
      <c r="R430" s="46" t="s">
        <v>3373</v>
      </c>
      <c r="S430" s="48">
        <v>12.09</v>
      </c>
      <c r="T430" s="46">
        <v>30</v>
      </c>
      <c r="U430" s="46" t="s">
        <v>3372</v>
      </c>
      <c r="V430" s="48">
        <f t="shared" si="136"/>
        <v>11.105</v>
      </c>
      <c r="W430" s="46">
        <f t="shared" si="137"/>
        <v>60</v>
      </c>
      <c r="X430" s="46">
        <f t="shared" si="138"/>
        <v>1</v>
      </c>
      <c r="Y430" s="46">
        <f t="shared" si="139"/>
        <v>0</v>
      </c>
      <c r="Z430" s="46">
        <f t="shared" si="128"/>
        <v>1</v>
      </c>
      <c r="AA430" s="46">
        <f t="shared" si="129"/>
        <v>0</v>
      </c>
      <c r="AB430" s="46">
        <f t="shared" si="130"/>
        <v>1</v>
      </c>
      <c r="AC430" s="48">
        <f t="shared" si="140"/>
        <v>0.99</v>
      </c>
      <c r="AD430" s="48">
        <f t="shared" si="131"/>
        <v>11.21</v>
      </c>
      <c r="AE430" s="48">
        <f t="shared" si="132"/>
        <v>11.097900000000001</v>
      </c>
      <c r="AF430" s="46">
        <f t="shared" si="133"/>
        <v>120</v>
      </c>
      <c r="AG430" s="47"/>
      <c r="AH430" s="128" t="s">
        <v>3456</v>
      </c>
      <c r="AI430" s="128" t="s">
        <v>3453</v>
      </c>
      <c r="AJ430" s="128" t="s">
        <v>3452</v>
      </c>
      <c r="AK430" s="128" t="s">
        <v>3457</v>
      </c>
      <c r="AL430" s="128" t="s">
        <v>3455</v>
      </c>
      <c r="AM430" s="128" t="s">
        <v>3460</v>
      </c>
      <c r="AN430" s="128" t="s">
        <v>3451</v>
      </c>
      <c r="AO430" s="128" t="s">
        <v>3454</v>
      </c>
      <c r="AP430" s="128" t="s">
        <v>3459</v>
      </c>
      <c r="AQ430" s="128" t="s">
        <v>3458</v>
      </c>
    </row>
    <row r="431" spans="1:43" s="16" customFormat="1" ht="27.75">
      <c r="A431" s="43">
        <v>430</v>
      </c>
      <c r="B431" s="37" t="s">
        <v>2262</v>
      </c>
      <c r="C431" s="37" t="s">
        <v>2263</v>
      </c>
      <c r="D431" s="38" t="s">
        <v>2264</v>
      </c>
      <c r="E431" s="38">
        <v>22</v>
      </c>
      <c r="F431" s="48">
        <v>10.55</v>
      </c>
      <c r="G431" s="46">
        <v>30</v>
      </c>
      <c r="H431" s="46" t="s">
        <v>3372</v>
      </c>
      <c r="I431" s="48">
        <v>11.31</v>
      </c>
      <c r="J431" s="46">
        <v>30</v>
      </c>
      <c r="K431" s="46" t="s">
        <v>3372</v>
      </c>
      <c r="L431" s="84">
        <f t="shared" si="141"/>
        <v>10.93</v>
      </c>
      <c r="M431" s="38">
        <f t="shared" si="125"/>
        <v>60</v>
      </c>
      <c r="N431" s="38">
        <f t="shared" si="126"/>
        <v>0</v>
      </c>
      <c r="O431" s="38">
        <f t="shared" si="127"/>
        <v>0</v>
      </c>
      <c r="P431" s="48">
        <v>11.28</v>
      </c>
      <c r="Q431" s="46">
        <v>30</v>
      </c>
      <c r="R431" s="46" t="s">
        <v>3372</v>
      </c>
      <c r="S431" s="48">
        <v>11.25</v>
      </c>
      <c r="T431" s="46">
        <v>30</v>
      </c>
      <c r="U431" s="46" t="s">
        <v>3372</v>
      </c>
      <c r="V431" s="48">
        <f t="shared" si="136"/>
        <v>11.265000000000001</v>
      </c>
      <c r="W431" s="46">
        <f t="shared" si="137"/>
        <v>60</v>
      </c>
      <c r="X431" s="46">
        <f t="shared" si="138"/>
        <v>0</v>
      </c>
      <c r="Y431" s="46">
        <f t="shared" si="139"/>
        <v>0</v>
      </c>
      <c r="Z431" s="46">
        <f t="shared" si="128"/>
        <v>0</v>
      </c>
      <c r="AA431" s="46">
        <f t="shared" si="129"/>
        <v>0</v>
      </c>
      <c r="AB431" s="46">
        <f t="shared" si="130"/>
        <v>0</v>
      </c>
      <c r="AC431" s="48">
        <f t="shared" si="140"/>
        <v>1</v>
      </c>
      <c r="AD431" s="48">
        <f t="shared" si="131"/>
        <v>11.0975</v>
      </c>
      <c r="AE431" s="48">
        <f t="shared" si="132"/>
        <v>11.0975</v>
      </c>
      <c r="AF431" s="46">
        <f t="shared" si="133"/>
        <v>120</v>
      </c>
      <c r="AG431" s="47"/>
      <c r="AH431" s="128" t="s">
        <v>3456</v>
      </c>
      <c r="AI431" s="128" t="s">
        <v>3452</v>
      </c>
      <c r="AJ431" s="128" t="s">
        <v>3451</v>
      </c>
      <c r="AK431" s="128" t="s">
        <v>3453</v>
      </c>
      <c r="AL431" s="128" t="s">
        <v>3455</v>
      </c>
      <c r="AM431" s="128" t="s">
        <v>3454</v>
      </c>
      <c r="AN431" s="128" t="s">
        <v>3457</v>
      </c>
      <c r="AO431" s="128" t="s">
        <v>3460</v>
      </c>
      <c r="AP431" s="128" t="s">
        <v>3458</v>
      </c>
      <c r="AQ431" s="128" t="s">
        <v>3459</v>
      </c>
    </row>
    <row r="432" spans="1:43" s="16" customFormat="1" ht="27.75">
      <c r="A432" s="43">
        <v>431</v>
      </c>
      <c r="B432" s="37" t="s">
        <v>1637</v>
      </c>
      <c r="C432" s="37" t="s">
        <v>565</v>
      </c>
      <c r="D432" s="38" t="s">
        <v>1638</v>
      </c>
      <c r="E432" s="38">
        <v>16</v>
      </c>
      <c r="F432" s="48">
        <v>10.36</v>
      </c>
      <c r="G432" s="46">
        <v>30</v>
      </c>
      <c r="H432" s="46" t="s">
        <v>3372</v>
      </c>
      <c r="I432" s="48">
        <v>10.039999999999999</v>
      </c>
      <c r="J432" s="46">
        <v>30</v>
      </c>
      <c r="K432" s="46" t="s">
        <v>3373</v>
      </c>
      <c r="L432" s="84">
        <f t="shared" si="141"/>
        <v>10.199999999999999</v>
      </c>
      <c r="M432" s="38">
        <f t="shared" si="125"/>
        <v>60</v>
      </c>
      <c r="N432" s="38">
        <f t="shared" si="126"/>
        <v>1</v>
      </c>
      <c r="O432" s="38">
        <f t="shared" si="127"/>
        <v>0</v>
      </c>
      <c r="P432" s="48">
        <v>11.92</v>
      </c>
      <c r="Q432" s="46">
        <v>30</v>
      </c>
      <c r="R432" s="46" t="s">
        <v>3372</v>
      </c>
      <c r="S432" s="48">
        <v>12.5</v>
      </c>
      <c r="T432" s="46">
        <v>30</v>
      </c>
      <c r="U432" s="46" t="s">
        <v>3372</v>
      </c>
      <c r="V432" s="48">
        <f t="shared" si="136"/>
        <v>12.21</v>
      </c>
      <c r="W432" s="46">
        <f t="shared" si="137"/>
        <v>60</v>
      </c>
      <c r="X432" s="46">
        <f t="shared" si="138"/>
        <v>0</v>
      </c>
      <c r="Y432" s="46">
        <f t="shared" si="139"/>
        <v>0</v>
      </c>
      <c r="Z432" s="46">
        <f t="shared" si="128"/>
        <v>1</v>
      </c>
      <c r="AA432" s="46">
        <f t="shared" si="129"/>
        <v>0</v>
      </c>
      <c r="AB432" s="46">
        <f t="shared" si="130"/>
        <v>1</v>
      </c>
      <c r="AC432" s="48">
        <f t="shared" si="140"/>
        <v>0.99</v>
      </c>
      <c r="AD432" s="48">
        <f t="shared" si="131"/>
        <v>11.205</v>
      </c>
      <c r="AE432" s="48">
        <f t="shared" si="132"/>
        <v>11.09295</v>
      </c>
      <c r="AF432" s="46">
        <f t="shared" si="133"/>
        <v>120</v>
      </c>
      <c r="AG432" s="47"/>
      <c r="AH432" s="128" t="s">
        <v>3451</v>
      </c>
      <c r="AI432" s="128" t="s">
        <v>3453</v>
      </c>
      <c r="AJ432" s="128" t="s">
        <v>3456</v>
      </c>
      <c r="AK432" s="128" t="s">
        <v>3455</v>
      </c>
      <c r="AL432" s="128" t="s">
        <v>3452</v>
      </c>
      <c r="AM432" s="128" t="s">
        <v>3454</v>
      </c>
      <c r="AN432" s="128" t="s">
        <v>3457</v>
      </c>
      <c r="AO432" s="128" t="s">
        <v>3458</v>
      </c>
      <c r="AP432" s="128" t="s">
        <v>3460</v>
      </c>
      <c r="AQ432" s="128" t="s">
        <v>3459</v>
      </c>
    </row>
    <row r="433" spans="1:43" s="16" customFormat="1" ht="27.75">
      <c r="A433" s="43">
        <v>432</v>
      </c>
      <c r="B433" s="44" t="s">
        <v>3505</v>
      </c>
      <c r="C433" s="44" t="s">
        <v>2283</v>
      </c>
      <c r="D433" s="45" t="s">
        <v>2711</v>
      </c>
      <c r="E433" s="38">
        <v>27</v>
      </c>
      <c r="F433" s="48">
        <v>9.83</v>
      </c>
      <c r="G433" s="46">
        <v>16</v>
      </c>
      <c r="H433" s="46" t="s">
        <v>3373</v>
      </c>
      <c r="I433" s="48">
        <v>10.17</v>
      </c>
      <c r="J433" s="46">
        <v>30</v>
      </c>
      <c r="K433" s="46" t="s">
        <v>3373</v>
      </c>
      <c r="L433" s="84">
        <f t="shared" si="141"/>
        <v>10</v>
      </c>
      <c r="M433" s="38">
        <f t="shared" si="125"/>
        <v>60</v>
      </c>
      <c r="N433" s="38">
        <f t="shared" si="126"/>
        <v>2</v>
      </c>
      <c r="O433" s="38">
        <f t="shared" si="127"/>
        <v>1</v>
      </c>
      <c r="P433" s="48">
        <v>11.29</v>
      </c>
      <c r="Q433" s="46">
        <v>30</v>
      </c>
      <c r="R433" s="46" t="s">
        <v>3373</v>
      </c>
      <c r="S433" s="48">
        <v>14.93</v>
      </c>
      <c r="T433" s="46">
        <v>30</v>
      </c>
      <c r="U433" s="46" t="s">
        <v>3372</v>
      </c>
      <c r="V433" s="48">
        <f t="shared" si="136"/>
        <v>13.11</v>
      </c>
      <c r="W433" s="46">
        <f t="shared" si="137"/>
        <v>60</v>
      </c>
      <c r="X433" s="46">
        <f t="shared" si="138"/>
        <v>1</v>
      </c>
      <c r="Y433" s="46">
        <f t="shared" si="139"/>
        <v>0</v>
      </c>
      <c r="Z433" s="46">
        <f t="shared" si="128"/>
        <v>3</v>
      </c>
      <c r="AA433" s="46">
        <f t="shared" si="129"/>
        <v>1</v>
      </c>
      <c r="AB433" s="46">
        <f t="shared" si="130"/>
        <v>4</v>
      </c>
      <c r="AC433" s="48">
        <f t="shared" si="140"/>
        <v>0.96</v>
      </c>
      <c r="AD433" s="48">
        <f t="shared" si="131"/>
        <v>11.555</v>
      </c>
      <c r="AE433" s="48">
        <f t="shared" si="132"/>
        <v>11.092799999999999</v>
      </c>
      <c r="AF433" s="46">
        <f t="shared" si="133"/>
        <v>120</v>
      </c>
      <c r="AG433" s="47"/>
      <c r="AH433" s="128" t="s">
        <v>3452</v>
      </c>
      <c r="AI433" s="128" t="s">
        <v>3456</v>
      </c>
      <c r="AJ433" s="128" t="s">
        <v>3451</v>
      </c>
      <c r="AK433" s="128" t="s">
        <v>3453</v>
      </c>
      <c r="AL433" s="128" t="s">
        <v>3454</v>
      </c>
      <c r="AM433" s="128" t="s">
        <v>3455</v>
      </c>
      <c r="AN433" s="128" t="s">
        <v>3457</v>
      </c>
      <c r="AO433" s="128" t="s">
        <v>3460</v>
      </c>
      <c r="AP433" s="128" t="s">
        <v>3459</v>
      </c>
      <c r="AQ433" s="128" t="s">
        <v>3458</v>
      </c>
    </row>
    <row r="434" spans="1:43" s="16" customFormat="1" ht="27.75">
      <c r="A434" s="43">
        <v>433</v>
      </c>
      <c r="B434" s="37" t="s">
        <v>2550</v>
      </c>
      <c r="C434" s="37" t="s">
        <v>139</v>
      </c>
      <c r="D434" s="38" t="s">
        <v>2551</v>
      </c>
      <c r="E434" s="38">
        <v>25</v>
      </c>
      <c r="F434" s="48">
        <v>13.03</v>
      </c>
      <c r="G434" s="46">
        <v>30</v>
      </c>
      <c r="H434" s="46" t="s">
        <v>3372</v>
      </c>
      <c r="I434" s="48">
        <v>10.75</v>
      </c>
      <c r="J434" s="46">
        <v>30</v>
      </c>
      <c r="K434" s="46" t="s">
        <v>3372</v>
      </c>
      <c r="L434" s="84">
        <f t="shared" si="141"/>
        <v>11.89</v>
      </c>
      <c r="M434" s="38">
        <f t="shared" si="125"/>
        <v>60</v>
      </c>
      <c r="N434" s="38">
        <f t="shared" si="126"/>
        <v>0</v>
      </c>
      <c r="O434" s="38">
        <f t="shared" si="127"/>
        <v>0</v>
      </c>
      <c r="P434" s="48">
        <v>10.1</v>
      </c>
      <c r="Q434" s="46">
        <v>30</v>
      </c>
      <c r="R434" s="46" t="s">
        <v>3372</v>
      </c>
      <c r="S434" s="48">
        <v>10.49</v>
      </c>
      <c r="T434" s="46">
        <v>30</v>
      </c>
      <c r="U434" s="46" t="s">
        <v>3372</v>
      </c>
      <c r="V434" s="48">
        <f t="shared" si="136"/>
        <v>10.295</v>
      </c>
      <c r="W434" s="46">
        <f t="shared" si="137"/>
        <v>60</v>
      </c>
      <c r="X434" s="46">
        <f t="shared" si="138"/>
        <v>0</v>
      </c>
      <c r="Y434" s="46">
        <f t="shared" si="139"/>
        <v>0</v>
      </c>
      <c r="Z434" s="46">
        <f t="shared" si="128"/>
        <v>0</v>
      </c>
      <c r="AA434" s="46">
        <f t="shared" si="129"/>
        <v>0</v>
      </c>
      <c r="AB434" s="46">
        <f t="shared" si="130"/>
        <v>0</v>
      </c>
      <c r="AC434" s="48">
        <f t="shared" si="140"/>
        <v>1</v>
      </c>
      <c r="AD434" s="48">
        <f t="shared" si="131"/>
        <v>11.092500000000001</v>
      </c>
      <c r="AE434" s="48">
        <f t="shared" si="132"/>
        <v>11.092500000000001</v>
      </c>
      <c r="AF434" s="46">
        <f t="shared" si="133"/>
        <v>120</v>
      </c>
      <c r="AG434" s="47"/>
      <c r="AH434" s="128" t="s">
        <v>3453</v>
      </c>
      <c r="AI434" s="128" t="s">
        <v>3451</v>
      </c>
      <c r="AJ434" s="128" t="s">
        <v>3457</v>
      </c>
      <c r="AK434" s="128" t="s">
        <v>3452</v>
      </c>
      <c r="AL434" s="128" t="s">
        <v>3454</v>
      </c>
      <c r="AM434" s="128" t="s">
        <v>3455</v>
      </c>
      <c r="AN434" s="128" t="s">
        <v>3456</v>
      </c>
      <c r="AO434" s="128" t="s">
        <v>3460</v>
      </c>
      <c r="AP434" s="128" t="s">
        <v>3458</v>
      </c>
      <c r="AQ434" s="128" t="s">
        <v>3459</v>
      </c>
    </row>
    <row r="435" spans="1:43" s="16" customFormat="1" ht="27.75">
      <c r="A435" s="43">
        <v>434</v>
      </c>
      <c r="B435" s="37" t="s">
        <v>1007</v>
      </c>
      <c r="C435" s="37" t="s">
        <v>1456</v>
      </c>
      <c r="D435" s="38" t="s">
        <v>1457</v>
      </c>
      <c r="E435" s="38">
        <v>14</v>
      </c>
      <c r="F435" s="48">
        <v>10.029999999999999</v>
      </c>
      <c r="G435" s="46">
        <v>30</v>
      </c>
      <c r="H435" s="46" t="s">
        <v>3373</v>
      </c>
      <c r="I435" s="48">
        <v>10.9</v>
      </c>
      <c r="J435" s="46">
        <v>30</v>
      </c>
      <c r="K435" s="46" t="s">
        <v>3372</v>
      </c>
      <c r="L435" s="84">
        <f t="shared" si="141"/>
        <v>10.465</v>
      </c>
      <c r="M435" s="38">
        <f t="shared" si="125"/>
        <v>60</v>
      </c>
      <c r="N435" s="38">
        <f t="shared" si="126"/>
        <v>1</v>
      </c>
      <c r="O435" s="38">
        <f t="shared" si="127"/>
        <v>0</v>
      </c>
      <c r="P435" s="48">
        <v>11.55</v>
      </c>
      <c r="Q435" s="46">
        <v>30</v>
      </c>
      <c r="R435" s="46" t="s">
        <v>3373</v>
      </c>
      <c r="S435" s="48">
        <v>12.76</v>
      </c>
      <c r="T435" s="46">
        <v>30</v>
      </c>
      <c r="U435" s="46" t="s">
        <v>3372</v>
      </c>
      <c r="V435" s="48">
        <f t="shared" si="136"/>
        <v>12.155000000000001</v>
      </c>
      <c r="W435" s="46">
        <f t="shared" si="137"/>
        <v>60</v>
      </c>
      <c r="X435" s="46">
        <f t="shared" si="138"/>
        <v>1</v>
      </c>
      <c r="Y435" s="46">
        <f t="shared" si="139"/>
        <v>0</v>
      </c>
      <c r="Z435" s="46">
        <f t="shared" si="128"/>
        <v>2</v>
      </c>
      <c r="AA435" s="46">
        <f t="shared" si="129"/>
        <v>0</v>
      </c>
      <c r="AB435" s="46">
        <f t="shared" si="130"/>
        <v>2</v>
      </c>
      <c r="AC435" s="48">
        <f t="shared" si="140"/>
        <v>0.98</v>
      </c>
      <c r="AD435" s="48">
        <f t="shared" si="131"/>
        <v>11.31</v>
      </c>
      <c r="AE435" s="48">
        <f t="shared" si="132"/>
        <v>11.0838</v>
      </c>
      <c r="AF435" s="46">
        <f t="shared" si="133"/>
        <v>120</v>
      </c>
      <c r="AG435" s="47"/>
      <c r="AH435" s="128" t="s">
        <v>3451</v>
      </c>
      <c r="AI435" s="128" t="s">
        <v>3457</v>
      </c>
      <c r="AJ435" s="128" t="s">
        <v>3453</v>
      </c>
      <c r="AK435" s="128" t="s">
        <v>3452</v>
      </c>
      <c r="AL435" s="128" t="s">
        <v>3454</v>
      </c>
      <c r="AM435" s="128" t="s">
        <v>3455</v>
      </c>
      <c r="AN435" s="128" t="s">
        <v>3460</v>
      </c>
      <c r="AO435" s="128" t="s">
        <v>3456</v>
      </c>
      <c r="AP435" s="128" t="s">
        <v>3459</v>
      </c>
      <c r="AQ435" s="128" t="s">
        <v>3458</v>
      </c>
    </row>
    <row r="436" spans="1:43" s="16" customFormat="1" ht="27.75">
      <c r="A436" s="43">
        <v>435</v>
      </c>
      <c r="B436" s="37" t="s">
        <v>847</v>
      </c>
      <c r="C436" s="37" t="s">
        <v>848</v>
      </c>
      <c r="D436" s="38" t="s">
        <v>849</v>
      </c>
      <c r="E436" s="38">
        <v>8</v>
      </c>
      <c r="F436" s="48">
        <v>11.12</v>
      </c>
      <c r="G436" s="46">
        <v>30</v>
      </c>
      <c r="H436" s="46" t="s">
        <v>3372</v>
      </c>
      <c r="I436" s="48">
        <v>10.9</v>
      </c>
      <c r="J436" s="46">
        <v>30</v>
      </c>
      <c r="K436" s="46" t="s">
        <v>3372</v>
      </c>
      <c r="L436" s="84">
        <f t="shared" si="141"/>
        <v>11.01</v>
      </c>
      <c r="M436" s="38">
        <f t="shared" si="125"/>
        <v>60</v>
      </c>
      <c r="N436" s="38">
        <f t="shared" si="126"/>
        <v>0</v>
      </c>
      <c r="O436" s="38">
        <f t="shared" si="127"/>
        <v>0</v>
      </c>
      <c r="P436" s="48">
        <v>10.07</v>
      </c>
      <c r="Q436" s="46">
        <v>30</v>
      </c>
      <c r="R436" s="46" t="s">
        <v>3372</v>
      </c>
      <c r="S436" s="48">
        <v>12.24</v>
      </c>
      <c r="T436" s="46">
        <v>30</v>
      </c>
      <c r="U436" s="46" t="s">
        <v>3372</v>
      </c>
      <c r="V436" s="48">
        <f t="shared" si="136"/>
        <v>11.155000000000001</v>
      </c>
      <c r="W436" s="46">
        <f t="shared" si="137"/>
        <v>60</v>
      </c>
      <c r="X436" s="46">
        <f t="shared" si="138"/>
        <v>0</v>
      </c>
      <c r="Y436" s="46">
        <f t="shared" si="139"/>
        <v>0</v>
      </c>
      <c r="Z436" s="46">
        <f t="shared" si="128"/>
        <v>0</v>
      </c>
      <c r="AA436" s="46">
        <f t="shared" si="129"/>
        <v>0</v>
      </c>
      <c r="AB436" s="46">
        <f t="shared" si="130"/>
        <v>0</v>
      </c>
      <c r="AC436" s="48">
        <f t="shared" si="140"/>
        <v>1</v>
      </c>
      <c r="AD436" s="48">
        <f t="shared" si="131"/>
        <v>11.0825</v>
      </c>
      <c r="AE436" s="48">
        <f t="shared" si="132"/>
        <v>11.0825</v>
      </c>
      <c r="AF436" s="46">
        <f t="shared" si="133"/>
        <v>120</v>
      </c>
      <c r="AG436" s="47"/>
      <c r="AH436" s="128" t="s">
        <v>3453</v>
      </c>
      <c r="AI436" s="128" t="s">
        <v>3451</v>
      </c>
      <c r="AJ436" s="128" t="s">
        <v>3456</v>
      </c>
      <c r="AK436" s="128" t="s">
        <v>3452</v>
      </c>
      <c r="AL436" s="128" t="s">
        <v>3455</v>
      </c>
      <c r="AM436" s="128" t="s">
        <v>3457</v>
      </c>
      <c r="AN436" s="128" t="s">
        <v>3454</v>
      </c>
      <c r="AO436" s="128" t="s">
        <v>3460</v>
      </c>
      <c r="AP436" s="128" t="s">
        <v>3459</v>
      </c>
      <c r="AQ436" s="128" t="s">
        <v>3458</v>
      </c>
    </row>
    <row r="437" spans="1:43" s="16" customFormat="1" ht="27.75">
      <c r="A437" s="43">
        <v>436</v>
      </c>
      <c r="B437" s="37" t="s">
        <v>124</v>
      </c>
      <c r="C437" s="37" t="s">
        <v>1199</v>
      </c>
      <c r="D437" s="45" t="s">
        <v>1195</v>
      </c>
      <c r="E437" s="38">
        <v>11</v>
      </c>
      <c r="F437" s="48">
        <v>10.73</v>
      </c>
      <c r="G437" s="46">
        <v>30</v>
      </c>
      <c r="H437" s="46" t="s">
        <v>3372</v>
      </c>
      <c r="I437" s="48">
        <v>10.19</v>
      </c>
      <c r="J437" s="46">
        <v>30</v>
      </c>
      <c r="K437" s="46" t="s">
        <v>3373</v>
      </c>
      <c r="L437" s="84">
        <f t="shared" si="141"/>
        <v>10.46</v>
      </c>
      <c r="M437" s="38">
        <f t="shared" si="125"/>
        <v>60</v>
      </c>
      <c r="N437" s="38">
        <f t="shared" si="126"/>
        <v>1</v>
      </c>
      <c r="O437" s="38">
        <f t="shared" si="127"/>
        <v>0</v>
      </c>
      <c r="P437" s="48">
        <v>10.23</v>
      </c>
      <c r="Q437" s="46">
        <v>30</v>
      </c>
      <c r="R437" s="46" t="s">
        <v>3373</v>
      </c>
      <c r="S437" s="48">
        <v>14.05</v>
      </c>
      <c r="T437" s="46">
        <v>30</v>
      </c>
      <c r="U437" s="46" t="s">
        <v>3372</v>
      </c>
      <c r="V437" s="48">
        <f t="shared" si="136"/>
        <v>12.14</v>
      </c>
      <c r="W437" s="46">
        <f t="shared" si="137"/>
        <v>60</v>
      </c>
      <c r="X437" s="46">
        <f t="shared" si="138"/>
        <v>1</v>
      </c>
      <c r="Y437" s="46">
        <f t="shared" si="139"/>
        <v>0</v>
      </c>
      <c r="Z437" s="46">
        <f t="shared" si="128"/>
        <v>2</v>
      </c>
      <c r="AA437" s="46">
        <f t="shared" si="129"/>
        <v>0</v>
      </c>
      <c r="AB437" s="46">
        <f t="shared" si="130"/>
        <v>2</v>
      </c>
      <c r="AC437" s="48">
        <f t="shared" si="140"/>
        <v>0.98</v>
      </c>
      <c r="AD437" s="48">
        <f t="shared" si="131"/>
        <v>11.3</v>
      </c>
      <c r="AE437" s="48">
        <f t="shared" si="132"/>
        <v>11.074</v>
      </c>
      <c r="AF437" s="46">
        <f t="shared" si="133"/>
        <v>120</v>
      </c>
      <c r="AG437" s="47"/>
      <c r="AH437" s="128" t="s">
        <v>3453</v>
      </c>
      <c r="AI437" s="128" t="s">
        <v>3451</v>
      </c>
      <c r="AJ437" s="128" t="s">
        <v>3456</v>
      </c>
      <c r="AK437" s="128" t="s">
        <v>3452</v>
      </c>
      <c r="AL437" s="128" t="s">
        <v>3455</v>
      </c>
      <c r="AM437" s="128" t="s">
        <v>3454</v>
      </c>
      <c r="AN437" s="128" t="s">
        <v>3457</v>
      </c>
      <c r="AO437" s="128" t="s">
        <v>3460</v>
      </c>
      <c r="AP437" s="128" t="s">
        <v>3459</v>
      </c>
      <c r="AQ437" s="128" t="s">
        <v>3458</v>
      </c>
    </row>
    <row r="438" spans="1:43" s="16" customFormat="1" ht="27.75">
      <c r="A438" s="43">
        <v>437</v>
      </c>
      <c r="B438" s="72" t="s">
        <v>2322</v>
      </c>
      <c r="C438" s="72" t="s">
        <v>2323</v>
      </c>
      <c r="D438" s="38" t="s">
        <v>2324</v>
      </c>
      <c r="E438" s="38">
        <v>23</v>
      </c>
      <c r="F438" s="48">
        <v>11.51</v>
      </c>
      <c r="G438" s="46">
        <v>30</v>
      </c>
      <c r="H438" s="46" t="s">
        <v>3373</v>
      </c>
      <c r="I438" s="48">
        <v>10.59</v>
      </c>
      <c r="J438" s="46">
        <v>30</v>
      </c>
      <c r="K438" s="46" t="s">
        <v>3372</v>
      </c>
      <c r="L438" s="84">
        <f t="shared" si="141"/>
        <v>11.05</v>
      </c>
      <c r="M438" s="38">
        <f t="shared" si="125"/>
        <v>60</v>
      </c>
      <c r="N438" s="38">
        <f t="shared" si="126"/>
        <v>1</v>
      </c>
      <c r="O438" s="38">
        <f t="shared" si="127"/>
        <v>0</v>
      </c>
      <c r="P438" s="48">
        <v>10.25</v>
      </c>
      <c r="Q438" s="46">
        <v>30</v>
      </c>
      <c r="R438" s="46" t="s">
        <v>3373</v>
      </c>
      <c r="S438" s="48">
        <v>12.84</v>
      </c>
      <c r="T438" s="46">
        <v>30</v>
      </c>
      <c r="U438" s="46" t="s">
        <v>3372</v>
      </c>
      <c r="V438" s="48">
        <f t="shared" si="136"/>
        <v>11.545</v>
      </c>
      <c r="W438" s="46">
        <f t="shared" si="137"/>
        <v>60</v>
      </c>
      <c r="X438" s="46">
        <f t="shared" si="138"/>
        <v>1</v>
      </c>
      <c r="Y438" s="46">
        <f t="shared" si="139"/>
        <v>0</v>
      </c>
      <c r="Z438" s="46">
        <f t="shared" si="128"/>
        <v>2</v>
      </c>
      <c r="AA438" s="46">
        <f t="shared" si="129"/>
        <v>0</v>
      </c>
      <c r="AB438" s="46">
        <f t="shared" si="130"/>
        <v>2</v>
      </c>
      <c r="AC438" s="48">
        <f t="shared" si="140"/>
        <v>0.98</v>
      </c>
      <c r="AD438" s="48">
        <f t="shared" si="131"/>
        <v>11.297499999999999</v>
      </c>
      <c r="AE438" s="48">
        <f t="shared" si="132"/>
        <v>11.071549999999998</v>
      </c>
      <c r="AF438" s="46">
        <f t="shared" si="133"/>
        <v>120</v>
      </c>
      <c r="AG438" s="47"/>
      <c r="AH438" s="128" t="s">
        <v>3452</v>
      </c>
      <c r="AI438" s="128" t="s">
        <v>3457</v>
      </c>
      <c r="AJ438" s="128" t="s">
        <v>3454</v>
      </c>
      <c r="AK438" s="128" t="s">
        <v>3455</v>
      </c>
      <c r="AL438" s="128" t="s">
        <v>3460</v>
      </c>
      <c r="AM438" s="128" t="s">
        <v>3456</v>
      </c>
      <c r="AN438" s="128" t="s">
        <v>3451</v>
      </c>
      <c r="AO438" s="128" t="s">
        <v>3459</v>
      </c>
      <c r="AP438" s="128" t="s">
        <v>3458</v>
      </c>
      <c r="AQ438" s="128" t="s">
        <v>3453</v>
      </c>
    </row>
    <row r="439" spans="1:43" s="16" customFormat="1" ht="27.75">
      <c r="A439" s="43">
        <v>438</v>
      </c>
      <c r="B439" s="37" t="s">
        <v>932</v>
      </c>
      <c r="C439" s="37" t="s">
        <v>3386</v>
      </c>
      <c r="D439" s="38" t="s">
        <v>933</v>
      </c>
      <c r="E439" s="38">
        <v>9</v>
      </c>
      <c r="F439" s="48">
        <v>10.55</v>
      </c>
      <c r="G439" s="46">
        <v>30</v>
      </c>
      <c r="H439" s="46" t="s">
        <v>3373</v>
      </c>
      <c r="I439" s="48">
        <v>12.31</v>
      </c>
      <c r="J439" s="46">
        <v>30</v>
      </c>
      <c r="K439" s="46" t="s">
        <v>3372</v>
      </c>
      <c r="L439" s="84">
        <f t="shared" si="141"/>
        <v>11.43</v>
      </c>
      <c r="M439" s="38">
        <f t="shared" si="125"/>
        <v>60</v>
      </c>
      <c r="N439" s="38">
        <f t="shared" si="126"/>
        <v>1</v>
      </c>
      <c r="O439" s="38">
        <f t="shared" si="127"/>
        <v>0</v>
      </c>
      <c r="P439" s="48">
        <v>9.81</v>
      </c>
      <c r="Q439" s="46">
        <v>12</v>
      </c>
      <c r="R439" s="46" t="s">
        <v>3373</v>
      </c>
      <c r="S439" s="48">
        <v>12.97</v>
      </c>
      <c r="T439" s="46">
        <v>30</v>
      </c>
      <c r="U439" s="46" t="s">
        <v>3372</v>
      </c>
      <c r="V439" s="48">
        <f t="shared" si="136"/>
        <v>11.39</v>
      </c>
      <c r="W439" s="46">
        <f t="shared" si="137"/>
        <v>60</v>
      </c>
      <c r="X439" s="46">
        <f t="shared" si="138"/>
        <v>1</v>
      </c>
      <c r="Y439" s="46">
        <f t="shared" si="139"/>
        <v>1</v>
      </c>
      <c r="Z439" s="46">
        <f t="shared" si="128"/>
        <v>2</v>
      </c>
      <c r="AA439" s="46">
        <f t="shared" si="129"/>
        <v>1</v>
      </c>
      <c r="AB439" s="46">
        <f t="shared" si="130"/>
        <v>3</v>
      </c>
      <c r="AC439" s="48">
        <f t="shared" si="140"/>
        <v>0.97</v>
      </c>
      <c r="AD439" s="48">
        <f t="shared" si="131"/>
        <v>11.41</v>
      </c>
      <c r="AE439" s="48">
        <f t="shared" si="132"/>
        <v>11.0677</v>
      </c>
      <c r="AF439" s="46">
        <f t="shared" si="133"/>
        <v>120</v>
      </c>
      <c r="AG439" s="47"/>
      <c r="AH439" s="128" t="s">
        <v>3457</v>
      </c>
      <c r="AI439" s="128" t="s">
        <v>3452</v>
      </c>
      <c r="AJ439" s="128" t="s">
        <v>3455</v>
      </c>
      <c r="AK439" s="128" t="s">
        <v>3456</v>
      </c>
      <c r="AL439" s="128" t="s">
        <v>3454</v>
      </c>
      <c r="AM439" s="128" t="s">
        <v>3451</v>
      </c>
      <c r="AN439" s="128" t="s">
        <v>3453</v>
      </c>
      <c r="AO439" s="128" t="s">
        <v>3460</v>
      </c>
      <c r="AP439" s="128" t="s">
        <v>3458</v>
      </c>
      <c r="AQ439" s="128" t="s">
        <v>3459</v>
      </c>
    </row>
    <row r="440" spans="1:43" s="16" customFormat="1" ht="27.75">
      <c r="A440" s="43">
        <v>439</v>
      </c>
      <c r="B440" s="37" t="s">
        <v>1747</v>
      </c>
      <c r="C440" s="37" t="s">
        <v>1748</v>
      </c>
      <c r="D440" s="38" t="s">
        <v>1749</v>
      </c>
      <c r="E440" s="38">
        <v>17</v>
      </c>
      <c r="F440" s="48">
        <v>10.28</v>
      </c>
      <c r="G440" s="46">
        <v>30</v>
      </c>
      <c r="H440" s="46" t="s">
        <v>3372</v>
      </c>
      <c r="I440" s="48">
        <v>10.7</v>
      </c>
      <c r="J440" s="46">
        <v>30</v>
      </c>
      <c r="K440" s="46" t="s">
        <v>3372</v>
      </c>
      <c r="L440" s="84">
        <f t="shared" si="141"/>
        <v>10.489999999999998</v>
      </c>
      <c r="M440" s="38">
        <f t="shared" si="125"/>
        <v>60</v>
      </c>
      <c r="N440" s="38">
        <f t="shared" si="126"/>
        <v>0</v>
      </c>
      <c r="O440" s="38">
        <f t="shared" si="127"/>
        <v>0</v>
      </c>
      <c r="P440" s="48">
        <v>12.35</v>
      </c>
      <c r="Q440" s="46">
        <v>30</v>
      </c>
      <c r="R440" s="46" t="s">
        <v>3372</v>
      </c>
      <c r="S440" s="48">
        <v>10.94</v>
      </c>
      <c r="T440" s="46">
        <v>30</v>
      </c>
      <c r="U440" s="46" t="s">
        <v>3372</v>
      </c>
      <c r="V440" s="48">
        <f t="shared" si="136"/>
        <v>11.645</v>
      </c>
      <c r="W440" s="46">
        <f t="shared" si="137"/>
        <v>60</v>
      </c>
      <c r="X440" s="46">
        <f t="shared" si="138"/>
        <v>0</v>
      </c>
      <c r="Y440" s="46">
        <f t="shared" si="139"/>
        <v>0</v>
      </c>
      <c r="Z440" s="46">
        <f t="shared" si="128"/>
        <v>0</v>
      </c>
      <c r="AA440" s="46">
        <f t="shared" si="129"/>
        <v>0</v>
      </c>
      <c r="AB440" s="46">
        <f t="shared" si="130"/>
        <v>0</v>
      </c>
      <c r="AC440" s="48">
        <f t="shared" si="140"/>
        <v>1</v>
      </c>
      <c r="AD440" s="48">
        <f t="shared" si="131"/>
        <v>11.067499999999999</v>
      </c>
      <c r="AE440" s="48">
        <f t="shared" si="132"/>
        <v>11.067499999999999</v>
      </c>
      <c r="AF440" s="46">
        <f t="shared" si="133"/>
        <v>120</v>
      </c>
      <c r="AG440" s="47"/>
      <c r="AH440" s="128" t="s">
        <v>3451</v>
      </c>
      <c r="AI440" s="128" t="s">
        <v>3453</v>
      </c>
      <c r="AJ440" s="128" t="s">
        <v>3452</v>
      </c>
      <c r="AK440" s="128" t="s">
        <v>3454</v>
      </c>
      <c r="AL440" s="128" t="s">
        <v>3457</v>
      </c>
      <c r="AM440" s="128" t="s">
        <v>3456</v>
      </c>
      <c r="AN440" s="128" t="s">
        <v>3455</v>
      </c>
      <c r="AO440" s="128" t="s">
        <v>3460</v>
      </c>
      <c r="AP440" s="128" t="s">
        <v>3458</v>
      </c>
      <c r="AQ440" s="128" t="s">
        <v>3459</v>
      </c>
    </row>
    <row r="441" spans="1:43" s="16" customFormat="1" ht="27.75">
      <c r="A441" s="43">
        <v>440</v>
      </c>
      <c r="B441" s="37" t="s">
        <v>1286</v>
      </c>
      <c r="C441" s="37" t="s">
        <v>1287</v>
      </c>
      <c r="D441" s="38" t="s">
        <v>1288</v>
      </c>
      <c r="E441" s="38">
        <v>12</v>
      </c>
      <c r="F441" s="48">
        <v>10.39</v>
      </c>
      <c r="G441" s="46">
        <v>30</v>
      </c>
      <c r="H441" s="46" t="s">
        <v>3373</v>
      </c>
      <c r="I441" s="48">
        <v>10</v>
      </c>
      <c r="J441" s="46">
        <v>30</v>
      </c>
      <c r="K441" s="46" t="s">
        <v>3373</v>
      </c>
      <c r="L441" s="84">
        <f t="shared" si="141"/>
        <v>10.195</v>
      </c>
      <c r="M441" s="38">
        <f t="shared" si="125"/>
        <v>60</v>
      </c>
      <c r="N441" s="38">
        <f t="shared" si="126"/>
        <v>2</v>
      </c>
      <c r="O441" s="38">
        <f t="shared" si="127"/>
        <v>0</v>
      </c>
      <c r="P441" s="48">
        <v>10.51</v>
      </c>
      <c r="Q441" s="46">
        <v>30</v>
      </c>
      <c r="R441" s="46" t="s">
        <v>3372</v>
      </c>
      <c r="S441" s="48">
        <v>14.27</v>
      </c>
      <c r="T441" s="46">
        <v>30</v>
      </c>
      <c r="U441" s="46" t="s">
        <v>3372</v>
      </c>
      <c r="V441" s="48">
        <f t="shared" si="136"/>
        <v>12.39</v>
      </c>
      <c r="W441" s="46">
        <f t="shared" si="137"/>
        <v>60</v>
      </c>
      <c r="X441" s="46">
        <f t="shared" si="138"/>
        <v>0</v>
      </c>
      <c r="Y441" s="46">
        <f t="shared" si="139"/>
        <v>0</v>
      </c>
      <c r="Z441" s="46">
        <f t="shared" si="128"/>
        <v>2</v>
      </c>
      <c r="AA441" s="46">
        <f t="shared" si="129"/>
        <v>0</v>
      </c>
      <c r="AB441" s="46">
        <f t="shared" si="130"/>
        <v>2</v>
      </c>
      <c r="AC441" s="48">
        <f t="shared" si="140"/>
        <v>0.98</v>
      </c>
      <c r="AD441" s="48">
        <f t="shared" si="131"/>
        <v>11.2925</v>
      </c>
      <c r="AE441" s="48">
        <f t="shared" si="132"/>
        <v>11.066650000000001</v>
      </c>
      <c r="AF441" s="46">
        <f t="shared" si="133"/>
        <v>120</v>
      </c>
      <c r="AG441" s="47"/>
      <c r="AH441" s="128" t="s">
        <v>3456</v>
      </c>
      <c r="AI441" s="128" t="s">
        <v>3451</v>
      </c>
      <c r="AJ441" s="128" t="s">
        <v>3453</v>
      </c>
      <c r="AK441" s="128" t="s">
        <v>3452</v>
      </c>
      <c r="AL441" s="128" t="s">
        <v>3454</v>
      </c>
      <c r="AM441" s="128" t="s">
        <v>3455</v>
      </c>
      <c r="AN441" s="128" t="s">
        <v>3457</v>
      </c>
      <c r="AO441" s="128" t="s">
        <v>3460</v>
      </c>
      <c r="AP441" s="128" t="s">
        <v>3458</v>
      </c>
      <c r="AQ441" s="128" t="s">
        <v>3459</v>
      </c>
    </row>
    <row r="442" spans="1:43" s="16" customFormat="1" ht="27.75">
      <c r="A442" s="43">
        <v>441</v>
      </c>
      <c r="B442" s="72" t="s">
        <v>2325</v>
      </c>
      <c r="C442" s="72" t="s">
        <v>45</v>
      </c>
      <c r="D442" s="38" t="s">
        <v>2326</v>
      </c>
      <c r="E442" s="38">
        <v>23</v>
      </c>
      <c r="F442" s="48">
        <v>11.09</v>
      </c>
      <c r="G442" s="46">
        <v>30</v>
      </c>
      <c r="H442" s="46" t="s">
        <v>3373</v>
      </c>
      <c r="I442" s="48">
        <v>10</v>
      </c>
      <c r="J442" s="46">
        <v>30</v>
      </c>
      <c r="K442" s="46" t="s">
        <v>3372</v>
      </c>
      <c r="L442" s="84">
        <f t="shared" si="141"/>
        <v>10.545</v>
      </c>
      <c r="M442" s="38">
        <f t="shared" si="125"/>
        <v>60</v>
      </c>
      <c r="N442" s="38">
        <f t="shared" si="126"/>
        <v>1</v>
      </c>
      <c r="O442" s="38">
        <f t="shared" si="127"/>
        <v>0</v>
      </c>
      <c r="P442" s="48">
        <v>11.2</v>
      </c>
      <c r="Q442" s="46">
        <v>30</v>
      </c>
      <c r="R442" s="46" t="s">
        <v>3372</v>
      </c>
      <c r="S442" s="48">
        <v>12.41</v>
      </c>
      <c r="T442" s="46">
        <v>30</v>
      </c>
      <c r="U442" s="46" t="s">
        <v>3372</v>
      </c>
      <c r="V442" s="48">
        <f t="shared" si="136"/>
        <v>11.805</v>
      </c>
      <c r="W442" s="46">
        <f t="shared" si="137"/>
        <v>60</v>
      </c>
      <c r="X442" s="46">
        <f t="shared" si="138"/>
        <v>0</v>
      </c>
      <c r="Y442" s="46">
        <f t="shared" si="139"/>
        <v>0</v>
      </c>
      <c r="Z442" s="46">
        <f t="shared" si="128"/>
        <v>1</v>
      </c>
      <c r="AA442" s="46">
        <f t="shared" si="129"/>
        <v>0</v>
      </c>
      <c r="AB442" s="46">
        <f t="shared" si="130"/>
        <v>1</v>
      </c>
      <c r="AC442" s="48">
        <f t="shared" si="140"/>
        <v>0.99</v>
      </c>
      <c r="AD442" s="48">
        <f t="shared" si="131"/>
        <v>11.175000000000001</v>
      </c>
      <c r="AE442" s="48">
        <f t="shared" si="132"/>
        <v>11.06325</v>
      </c>
      <c r="AF442" s="46">
        <f t="shared" si="133"/>
        <v>120</v>
      </c>
      <c r="AG442" s="47"/>
      <c r="AH442" s="128" t="s">
        <v>3451</v>
      </c>
      <c r="AI442" s="128" t="s">
        <v>3454</v>
      </c>
      <c r="AJ442" s="128" t="s">
        <v>3455</v>
      </c>
      <c r="AK442" s="128" t="s">
        <v>3456</v>
      </c>
      <c r="AL442" s="128" t="s">
        <v>3452</v>
      </c>
      <c r="AM442" s="128" t="s">
        <v>3460</v>
      </c>
      <c r="AN442" s="128" t="s">
        <v>3457</v>
      </c>
      <c r="AO442" s="128" t="s">
        <v>3453</v>
      </c>
      <c r="AP442" s="128" t="s">
        <v>3458</v>
      </c>
      <c r="AQ442" s="128" t="s">
        <v>3459</v>
      </c>
    </row>
    <row r="443" spans="1:43" s="16" customFormat="1" ht="27.75">
      <c r="A443" s="43">
        <v>442</v>
      </c>
      <c r="B443" s="44" t="s">
        <v>1918</v>
      </c>
      <c r="C443" s="44" t="s">
        <v>1919</v>
      </c>
      <c r="D443" s="45" t="s">
        <v>1920</v>
      </c>
      <c r="E443" s="38">
        <v>19</v>
      </c>
      <c r="F443" s="48">
        <v>11.02</v>
      </c>
      <c r="G443" s="46">
        <v>30</v>
      </c>
      <c r="H443" s="46" t="s">
        <v>3373</v>
      </c>
      <c r="I443" s="48">
        <v>9.34</v>
      </c>
      <c r="J443" s="46">
        <v>18</v>
      </c>
      <c r="K443" s="46" t="s">
        <v>3373</v>
      </c>
      <c r="L443" s="84">
        <f t="shared" si="141"/>
        <v>10.18</v>
      </c>
      <c r="M443" s="38">
        <f t="shared" si="125"/>
        <v>60</v>
      </c>
      <c r="N443" s="38">
        <f t="shared" si="126"/>
        <v>2</v>
      </c>
      <c r="O443" s="38">
        <f t="shared" si="127"/>
        <v>1</v>
      </c>
      <c r="P443" s="48">
        <v>11.04</v>
      </c>
      <c r="Q443" s="46">
        <v>30</v>
      </c>
      <c r="R443" s="46" t="s">
        <v>3373</v>
      </c>
      <c r="S443" s="48">
        <v>14.69</v>
      </c>
      <c r="T443" s="46">
        <v>30</v>
      </c>
      <c r="U443" s="46" t="s">
        <v>3372</v>
      </c>
      <c r="V443" s="48">
        <f t="shared" si="136"/>
        <v>12.864999999999998</v>
      </c>
      <c r="W443" s="46">
        <f t="shared" si="137"/>
        <v>60</v>
      </c>
      <c r="X443" s="46">
        <f t="shared" si="138"/>
        <v>1</v>
      </c>
      <c r="Y443" s="46">
        <f t="shared" si="139"/>
        <v>0</v>
      </c>
      <c r="Z443" s="46">
        <f t="shared" si="128"/>
        <v>3</v>
      </c>
      <c r="AA443" s="46">
        <f t="shared" si="129"/>
        <v>1</v>
      </c>
      <c r="AB443" s="46">
        <f t="shared" si="130"/>
        <v>4</v>
      </c>
      <c r="AC443" s="48">
        <f t="shared" si="140"/>
        <v>0.96</v>
      </c>
      <c r="AD443" s="48">
        <f t="shared" si="131"/>
        <v>11.522499999999999</v>
      </c>
      <c r="AE443" s="48">
        <f t="shared" si="132"/>
        <v>11.061599999999999</v>
      </c>
      <c r="AF443" s="46">
        <f t="shared" si="133"/>
        <v>120</v>
      </c>
      <c r="AG443" s="47"/>
      <c r="AH443" s="128" t="s">
        <v>3453</v>
      </c>
      <c r="AI443" s="128" t="s">
        <v>3457</v>
      </c>
      <c r="AJ443" s="128" t="s">
        <v>3456</v>
      </c>
      <c r="AK443" s="128" t="s">
        <v>3460</v>
      </c>
      <c r="AL443" s="128" t="s">
        <v>3452</v>
      </c>
      <c r="AM443" s="128" t="s">
        <v>3454</v>
      </c>
      <c r="AN443" s="128" t="s">
        <v>3455</v>
      </c>
      <c r="AO443" s="128" t="s">
        <v>3451</v>
      </c>
      <c r="AP443" s="128" t="s">
        <v>3459</v>
      </c>
      <c r="AQ443" s="128" t="s">
        <v>3458</v>
      </c>
    </row>
    <row r="444" spans="1:43" s="16" customFormat="1" ht="27.75">
      <c r="A444" s="43">
        <v>443</v>
      </c>
      <c r="B444" s="37" t="s">
        <v>1859</v>
      </c>
      <c r="C444" s="37" t="s">
        <v>580</v>
      </c>
      <c r="D444" s="38" t="s">
        <v>1860</v>
      </c>
      <c r="E444" s="38">
        <v>18</v>
      </c>
      <c r="F444" s="48">
        <v>10.48</v>
      </c>
      <c r="G444" s="46">
        <v>30</v>
      </c>
      <c r="H444" s="46" t="s">
        <v>3372</v>
      </c>
      <c r="I444" s="48">
        <v>11.16</v>
      </c>
      <c r="J444" s="46">
        <v>30</v>
      </c>
      <c r="K444" s="46" t="s">
        <v>3372</v>
      </c>
      <c r="L444" s="84">
        <f t="shared" si="141"/>
        <v>10.82</v>
      </c>
      <c r="M444" s="38">
        <f t="shared" si="125"/>
        <v>60</v>
      </c>
      <c r="N444" s="38">
        <f t="shared" si="126"/>
        <v>0</v>
      </c>
      <c r="O444" s="38">
        <f t="shared" si="127"/>
        <v>0</v>
      </c>
      <c r="P444" s="48">
        <v>11.73</v>
      </c>
      <c r="Q444" s="46">
        <v>30</v>
      </c>
      <c r="R444" s="46" t="s">
        <v>3372</v>
      </c>
      <c r="S444" s="48">
        <v>10.84</v>
      </c>
      <c r="T444" s="46">
        <v>30</v>
      </c>
      <c r="U444" s="46" t="s">
        <v>3372</v>
      </c>
      <c r="V444" s="48">
        <f t="shared" si="136"/>
        <v>11.285</v>
      </c>
      <c r="W444" s="46">
        <f t="shared" si="137"/>
        <v>60</v>
      </c>
      <c r="X444" s="46">
        <f t="shared" si="138"/>
        <v>0</v>
      </c>
      <c r="Y444" s="46">
        <f t="shared" si="139"/>
        <v>0</v>
      </c>
      <c r="Z444" s="46">
        <f t="shared" si="128"/>
        <v>0</v>
      </c>
      <c r="AA444" s="46">
        <f t="shared" si="129"/>
        <v>0</v>
      </c>
      <c r="AB444" s="46">
        <f t="shared" si="130"/>
        <v>0</v>
      </c>
      <c r="AC444" s="48">
        <f t="shared" si="140"/>
        <v>1</v>
      </c>
      <c r="AD444" s="48">
        <f t="shared" si="131"/>
        <v>11.0525</v>
      </c>
      <c r="AE444" s="48">
        <f t="shared" si="132"/>
        <v>11.0525</v>
      </c>
      <c r="AF444" s="46">
        <f t="shared" si="133"/>
        <v>120</v>
      </c>
      <c r="AG444" s="47"/>
      <c r="AH444" s="128" t="s">
        <v>3452</v>
      </c>
      <c r="AI444" s="128" t="s">
        <v>3454</v>
      </c>
      <c r="AJ444" s="128" t="s">
        <v>3451</v>
      </c>
      <c r="AK444" s="128" t="s">
        <v>3455</v>
      </c>
      <c r="AL444" s="128" t="s">
        <v>3457</v>
      </c>
      <c r="AM444" s="128" t="s">
        <v>3460</v>
      </c>
      <c r="AN444" s="128" t="s">
        <v>3453</v>
      </c>
      <c r="AO444" s="128" t="s">
        <v>3456</v>
      </c>
      <c r="AP444" s="128" t="s">
        <v>3458</v>
      </c>
      <c r="AQ444" s="128" t="s">
        <v>3459</v>
      </c>
    </row>
    <row r="445" spans="1:43" s="16" customFormat="1" ht="27.75">
      <c r="A445" s="43">
        <v>444</v>
      </c>
      <c r="B445" s="37" t="s">
        <v>689</v>
      </c>
      <c r="C445" s="37" t="s">
        <v>345</v>
      </c>
      <c r="D445" s="38" t="s">
        <v>690</v>
      </c>
      <c r="E445" s="38">
        <v>6</v>
      </c>
      <c r="F445" s="48">
        <v>11.27</v>
      </c>
      <c r="G445" s="46">
        <v>30</v>
      </c>
      <c r="H445" s="46" t="s">
        <v>3372</v>
      </c>
      <c r="I445" s="48">
        <v>10.06</v>
      </c>
      <c r="J445" s="46">
        <v>30</v>
      </c>
      <c r="K445" s="46" t="s">
        <v>3373</v>
      </c>
      <c r="L445" s="84">
        <f t="shared" si="141"/>
        <v>10.664999999999999</v>
      </c>
      <c r="M445" s="38">
        <f t="shared" si="125"/>
        <v>60</v>
      </c>
      <c r="N445" s="38">
        <f t="shared" si="126"/>
        <v>1</v>
      </c>
      <c r="O445" s="38">
        <f t="shared" si="127"/>
        <v>0</v>
      </c>
      <c r="P445" s="48">
        <v>10.039999999999999</v>
      </c>
      <c r="Q445" s="46">
        <v>30</v>
      </c>
      <c r="R445" s="46" t="s">
        <v>3373</v>
      </c>
      <c r="S445" s="48">
        <v>13.74</v>
      </c>
      <c r="T445" s="46">
        <v>30</v>
      </c>
      <c r="U445" s="46" t="s">
        <v>3372</v>
      </c>
      <c r="V445" s="48">
        <f t="shared" si="136"/>
        <v>11.89</v>
      </c>
      <c r="W445" s="46">
        <f t="shared" si="137"/>
        <v>60</v>
      </c>
      <c r="X445" s="46">
        <f t="shared" si="138"/>
        <v>1</v>
      </c>
      <c r="Y445" s="46">
        <f t="shared" si="139"/>
        <v>0</v>
      </c>
      <c r="Z445" s="46">
        <f t="shared" si="128"/>
        <v>2</v>
      </c>
      <c r="AA445" s="46">
        <f t="shared" si="129"/>
        <v>0</v>
      </c>
      <c r="AB445" s="46">
        <f t="shared" si="130"/>
        <v>2</v>
      </c>
      <c r="AC445" s="48">
        <f t="shared" si="140"/>
        <v>0.98</v>
      </c>
      <c r="AD445" s="48">
        <f t="shared" si="131"/>
        <v>11.2775</v>
      </c>
      <c r="AE445" s="48">
        <f t="shared" si="132"/>
        <v>11.05195</v>
      </c>
      <c r="AF445" s="46">
        <f t="shared" si="133"/>
        <v>120</v>
      </c>
      <c r="AG445" s="47"/>
      <c r="AH445" s="128" t="s">
        <v>3452</v>
      </c>
      <c r="AI445" s="128" t="s">
        <v>3451</v>
      </c>
      <c r="AJ445" s="128" t="s">
        <v>3456</v>
      </c>
      <c r="AK445" s="128" t="s">
        <v>3454</v>
      </c>
      <c r="AL445" s="128" t="s">
        <v>3457</v>
      </c>
      <c r="AM445" s="128" t="s">
        <v>3453</v>
      </c>
      <c r="AN445" s="128" t="s">
        <v>3455</v>
      </c>
      <c r="AO445" s="128" t="s">
        <v>3460</v>
      </c>
      <c r="AP445" s="128" t="s">
        <v>3458</v>
      </c>
      <c r="AQ445" s="128" t="s">
        <v>3459</v>
      </c>
    </row>
    <row r="446" spans="1:43" s="16" customFormat="1" ht="27.75">
      <c r="A446" s="43">
        <v>445</v>
      </c>
      <c r="B446" s="37" t="s">
        <v>1183</v>
      </c>
      <c r="C446" s="37" t="s">
        <v>1184</v>
      </c>
      <c r="D446" s="38" t="s">
        <v>1174</v>
      </c>
      <c r="E446" s="38">
        <v>11</v>
      </c>
      <c r="F446" s="48">
        <v>10.06</v>
      </c>
      <c r="G446" s="46">
        <v>30</v>
      </c>
      <c r="H446" s="46" t="s">
        <v>3372</v>
      </c>
      <c r="I446" s="48">
        <v>11.36</v>
      </c>
      <c r="J446" s="46">
        <v>30</v>
      </c>
      <c r="K446" s="46" t="s">
        <v>3372</v>
      </c>
      <c r="L446" s="84">
        <f t="shared" si="141"/>
        <v>10.71</v>
      </c>
      <c r="M446" s="38">
        <f t="shared" si="125"/>
        <v>60</v>
      </c>
      <c r="N446" s="38">
        <f t="shared" si="126"/>
        <v>0</v>
      </c>
      <c r="O446" s="38">
        <f t="shared" si="127"/>
        <v>0</v>
      </c>
      <c r="P446" s="48">
        <v>10.92</v>
      </c>
      <c r="Q446" s="46">
        <v>30</v>
      </c>
      <c r="R446" s="46" t="s">
        <v>3372</v>
      </c>
      <c r="S446" s="48">
        <v>11.86</v>
      </c>
      <c r="T446" s="46">
        <v>30</v>
      </c>
      <c r="U446" s="46" t="s">
        <v>3372</v>
      </c>
      <c r="V446" s="48">
        <f t="shared" si="136"/>
        <v>11.39</v>
      </c>
      <c r="W446" s="46">
        <f t="shared" si="137"/>
        <v>60</v>
      </c>
      <c r="X446" s="46">
        <f t="shared" si="138"/>
        <v>0</v>
      </c>
      <c r="Y446" s="46">
        <f t="shared" si="139"/>
        <v>0</v>
      </c>
      <c r="Z446" s="46">
        <f t="shared" si="128"/>
        <v>0</v>
      </c>
      <c r="AA446" s="46">
        <f t="shared" si="129"/>
        <v>0</v>
      </c>
      <c r="AB446" s="46">
        <f t="shared" si="130"/>
        <v>0</v>
      </c>
      <c r="AC446" s="48">
        <f t="shared" si="140"/>
        <v>1</v>
      </c>
      <c r="AD446" s="48">
        <f t="shared" si="131"/>
        <v>11.05</v>
      </c>
      <c r="AE446" s="48">
        <f t="shared" si="132"/>
        <v>11.05</v>
      </c>
      <c r="AF446" s="46">
        <f t="shared" si="133"/>
        <v>120</v>
      </c>
      <c r="AG446" s="47"/>
      <c r="AH446" s="128" t="s">
        <v>3451</v>
      </c>
      <c r="AI446" s="128" t="s">
        <v>3453</v>
      </c>
      <c r="AJ446" s="128" t="s">
        <v>3456</v>
      </c>
      <c r="AK446" s="128" t="s">
        <v>3452</v>
      </c>
      <c r="AL446" s="128" t="s">
        <v>3454</v>
      </c>
      <c r="AM446" s="128" t="s">
        <v>3457</v>
      </c>
      <c r="AN446" s="128" t="s">
        <v>3460</v>
      </c>
      <c r="AO446" s="128" t="s">
        <v>3455</v>
      </c>
      <c r="AP446" s="128" t="s">
        <v>3459</v>
      </c>
      <c r="AQ446" s="128" t="s">
        <v>3458</v>
      </c>
    </row>
    <row r="447" spans="1:43" s="16" customFormat="1" ht="27.75">
      <c r="A447" s="43">
        <v>446</v>
      </c>
      <c r="B447" s="37" t="s">
        <v>753</v>
      </c>
      <c r="C447" s="37" t="s">
        <v>754</v>
      </c>
      <c r="D447" s="38" t="s">
        <v>755</v>
      </c>
      <c r="E447" s="38">
        <v>7</v>
      </c>
      <c r="F447" s="48">
        <v>10.79</v>
      </c>
      <c r="G447" s="46">
        <v>30</v>
      </c>
      <c r="H447" s="46" t="s">
        <v>3372</v>
      </c>
      <c r="I447" s="48">
        <v>10</v>
      </c>
      <c r="J447" s="46">
        <v>30</v>
      </c>
      <c r="K447" s="46" t="s">
        <v>3372</v>
      </c>
      <c r="L447" s="84">
        <f t="shared" si="141"/>
        <v>10.395</v>
      </c>
      <c r="M447" s="38">
        <f t="shared" si="125"/>
        <v>60</v>
      </c>
      <c r="N447" s="38">
        <f t="shared" si="126"/>
        <v>0</v>
      </c>
      <c r="O447" s="38">
        <f t="shared" si="127"/>
        <v>0</v>
      </c>
      <c r="P447" s="48">
        <v>10.29</v>
      </c>
      <c r="Q447" s="46">
        <v>30</v>
      </c>
      <c r="R447" s="46" t="s">
        <v>3372</v>
      </c>
      <c r="S447" s="48">
        <v>13.12</v>
      </c>
      <c r="T447" s="46">
        <v>30</v>
      </c>
      <c r="U447" s="46" t="s">
        <v>3372</v>
      </c>
      <c r="V447" s="48">
        <f t="shared" si="136"/>
        <v>11.704999999999998</v>
      </c>
      <c r="W447" s="46">
        <f t="shared" si="137"/>
        <v>60</v>
      </c>
      <c r="X447" s="46">
        <f t="shared" si="138"/>
        <v>0</v>
      </c>
      <c r="Y447" s="46">
        <f t="shared" si="139"/>
        <v>0</v>
      </c>
      <c r="Z447" s="46">
        <f t="shared" si="128"/>
        <v>0</v>
      </c>
      <c r="AA447" s="46">
        <f t="shared" si="129"/>
        <v>0</v>
      </c>
      <c r="AB447" s="46">
        <f t="shared" si="130"/>
        <v>0</v>
      </c>
      <c r="AC447" s="48">
        <f t="shared" si="140"/>
        <v>1</v>
      </c>
      <c r="AD447" s="48">
        <f t="shared" si="131"/>
        <v>11.049999999999999</v>
      </c>
      <c r="AE447" s="48">
        <f t="shared" si="132"/>
        <v>11.049999999999999</v>
      </c>
      <c r="AF447" s="46">
        <f t="shared" si="133"/>
        <v>120</v>
      </c>
      <c r="AG447" s="47"/>
      <c r="AH447" s="128" t="s">
        <v>3456</v>
      </c>
      <c r="AI447" s="128" t="s">
        <v>3453</v>
      </c>
      <c r="AJ447" s="128" t="s">
        <v>3452</v>
      </c>
      <c r="AK447" s="128" t="s">
        <v>3455</v>
      </c>
      <c r="AL447" s="128" t="s">
        <v>3457</v>
      </c>
      <c r="AM447" s="128" t="s">
        <v>3451</v>
      </c>
      <c r="AN447" s="128" t="s">
        <v>3454</v>
      </c>
      <c r="AO447" s="128" t="s">
        <v>3459</v>
      </c>
      <c r="AP447" s="128" t="s">
        <v>3460</v>
      </c>
      <c r="AQ447" s="128" t="s">
        <v>3458</v>
      </c>
    </row>
    <row r="448" spans="1:43" s="16" customFormat="1" ht="27.75">
      <c r="A448" s="43">
        <v>447</v>
      </c>
      <c r="B448" s="44" t="s">
        <v>903</v>
      </c>
      <c r="C448" s="44" t="s">
        <v>904</v>
      </c>
      <c r="D448" s="45" t="s">
        <v>905</v>
      </c>
      <c r="E448" s="38">
        <v>8</v>
      </c>
      <c r="F448" s="48">
        <v>12.05</v>
      </c>
      <c r="G448" s="46">
        <v>30</v>
      </c>
      <c r="H448" s="46" t="s">
        <v>3372</v>
      </c>
      <c r="I448" s="48">
        <v>8.9700000000000006</v>
      </c>
      <c r="J448" s="46">
        <v>17</v>
      </c>
      <c r="K448" s="46" t="s">
        <v>3372</v>
      </c>
      <c r="L448" s="84">
        <f t="shared" si="141"/>
        <v>10.510000000000002</v>
      </c>
      <c r="M448" s="38">
        <f t="shared" si="125"/>
        <v>60</v>
      </c>
      <c r="N448" s="38">
        <f t="shared" si="126"/>
        <v>0</v>
      </c>
      <c r="O448" s="38">
        <f t="shared" si="127"/>
        <v>1</v>
      </c>
      <c r="P448" s="48">
        <v>11.15</v>
      </c>
      <c r="Q448" s="46">
        <v>30</v>
      </c>
      <c r="R448" s="46" t="s">
        <v>3372</v>
      </c>
      <c r="S448" s="48">
        <v>12.46</v>
      </c>
      <c r="T448" s="46">
        <v>30</v>
      </c>
      <c r="U448" s="46" t="s">
        <v>3372</v>
      </c>
      <c r="V448" s="48">
        <f t="shared" si="136"/>
        <v>11.805</v>
      </c>
      <c r="W448" s="46">
        <f t="shared" si="137"/>
        <v>60</v>
      </c>
      <c r="X448" s="46">
        <f t="shared" si="138"/>
        <v>0</v>
      </c>
      <c r="Y448" s="46">
        <f t="shared" si="139"/>
        <v>0</v>
      </c>
      <c r="Z448" s="46">
        <f t="shared" si="128"/>
        <v>0</v>
      </c>
      <c r="AA448" s="46">
        <f t="shared" si="129"/>
        <v>1</v>
      </c>
      <c r="AB448" s="46">
        <f t="shared" si="130"/>
        <v>1</v>
      </c>
      <c r="AC448" s="48">
        <f t="shared" si="140"/>
        <v>0.99</v>
      </c>
      <c r="AD448" s="48">
        <f t="shared" si="131"/>
        <v>11.157500000000001</v>
      </c>
      <c r="AE448" s="48">
        <f t="shared" si="132"/>
        <v>11.045925</v>
      </c>
      <c r="AF448" s="46">
        <f t="shared" si="133"/>
        <v>120</v>
      </c>
      <c r="AG448" s="47"/>
      <c r="AH448" s="128" t="s">
        <v>3453</v>
      </c>
      <c r="AI448" s="128" t="s">
        <v>3456</v>
      </c>
      <c r="AJ448" s="128" t="s">
        <v>3452</v>
      </c>
      <c r="AK448" s="128" t="s">
        <v>3455</v>
      </c>
      <c r="AL448" s="128" t="s">
        <v>3454</v>
      </c>
      <c r="AM448" s="128" t="s">
        <v>3457</v>
      </c>
      <c r="AN448" s="128" t="s">
        <v>3451</v>
      </c>
      <c r="AO448" s="128" t="s">
        <v>3459</v>
      </c>
      <c r="AP448" s="128" t="s">
        <v>3460</v>
      </c>
      <c r="AQ448" s="128" t="s">
        <v>3458</v>
      </c>
    </row>
    <row r="449" spans="1:43" s="16" customFormat="1" ht="27.75">
      <c r="A449" s="43">
        <v>448</v>
      </c>
      <c r="B449" s="44" t="s">
        <v>1386</v>
      </c>
      <c r="C449" s="44" t="s">
        <v>116</v>
      </c>
      <c r="D449" s="45" t="s">
        <v>1387</v>
      </c>
      <c r="E449" s="38">
        <v>13</v>
      </c>
      <c r="F449" s="48">
        <v>11.31</v>
      </c>
      <c r="G449" s="46">
        <v>30</v>
      </c>
      <c r="H449" s="46" t="s">
        <v>3372</v>
      </c>
      <c r="I449" s="48">
        <v>9.14</v>
      </c>
      <c r="J449" s="46">
        <v>22</v>
      </c>
      <c r="K449" s="46" t="s">
        <v>3372</v>
      </c>
      <c r="L449" s="84">
        <f t="shared" si="141"/>
        <v>10.225000000000001</v>
      </c>
      <c r="M449" s="38">
        <f t="shared" si="125"/>
        <v>60</v>
      </c>
      <c r="N449" s="38">
        <f t="shared" si="126"/>
        <v>0</v>
      </c>
      <c r="O449" s="38">
        <f t="shared" si="127"/>
        <v>1</v>
      </c>
      <c r="P449" s="48">
        <v>10.26</v>
      </c>
      <c r="Q449" s="46">
        <v>30</v>
      </c>
      <c r="R449" s="46" t="s">
        <v>3372</v>
      </c>
      <c r="S449" s="48">
        <v>13.92</v>
      </c>
      <c r="T449" s="46">
        <v>30</v>
      </c>
      <c r="U449" s="46" t="s">
        <v>3372</v>
      </c>
      <c r="V449" s="48">
        <f t="shared" si="136"/>
        <v>12.09</v>
      </c>
      <c r="W449" s="46">
        <f t="shared" si="137"/>
        <v>60</v>
      </c>
      <c r="X449" s="46">
        <f t="shared" si="138"/>
        <v>0</v>
      </c>
      <c r="Y449" s="46">
        <f t="shared" si="139"/>
        <v>0</v>
      </c>
      <c r="Z449" s="46">
        <f t="shared" si="128"/>
        <v>0</v>
      </c>
      <c r="AA449" s="46">
        <f t="shared" si="129"/>
        <v>1</v>
      </c>
      <c r="AB449" s="46">
        <f t="shared" si="130"/>
        <v>1</v>
      </c>
      <c r="AC449" s="48">
        <f t="shared" si="140"/>
        <v>0.99</v>
      </c>
      <c r="AD449" s="48">
        <f t="shared" si="131"/>
        <v>11.157500000000001</v>
      </c>
      <c r="AE449" s="48">
        <f t="shared" si="132"/>
        <v>11.045925</v>
      </c>
      <c r="AF449" s="46">
        <f t="shared" si="133"/>
        <v>120</v>
      </c>
      <c r="AG449" s="47"/>
      <c r="AH449" s="128" t="s">
        <v>3453</v>
      </c>
      <c r="AI449" s="128" t="s">
        <v>3451</v>
      </c>
      <c r="AJ449" s="128" t="s">
        <v>3457</v>
      </c>
      <c r="AK449" s="128" t="s">
        <v>3456</v>
      </c>
      <c r="AL449" s="128" t="s">
        <v>3452</v>
      </c>
      <c r="AM449" s="128" t="s">
        <v>3454</v>
      </c>
      <c r="AN449" s="128" t="s">
        <v>3455</v>
      </c>
      <c r="AO449" s="128" t="s">
        <v>3460</v>
      </c>
      <c r="AP449" s="128" t="s">
        <v>3459</v>
      </c>
      <c r="AQ449" s="128" t="s">
        <v>3458</v>
      </c>
    </row>
    <row r="450" spans="1:43" s="16" customFormat="1" ht="27.75">
      <c r="A450" s="43">
        <v>449</v>
      </c>
      <c r="B450" s="44" t="s">
        <v>1725</v>
      </c>
      <c r="C450" s="44" t="s">
        <v>930</v>
      </c>
      <c r="D450" s="45" t="s">
        <v>1727</v>
      </c>
      <c r="E450" s="38">
        <v>17</v>
      </c>
      <c r="F450" s="48">
        <v>11.05</v>
      </c>
      <c r="G450" s="46">
        <v>30</v>
      </c>
      <c r="H450" s="46" t="s">
        <v>3373</v>
      </c>
      <c r="I450" s="48">
        <v>8.9700000000000006</v>
      </c>
      <c r="J450" s="46">
        <v>13</v>
      </c>
      <c r="K450" s="46" t="s">
        <v>3373</v>
      </c>
      <c r="L450" s="84">
        <f t="shared" si="141"/>
        <v>10.010000000000002</v>
      </c>
      <c r="M450" s="38">
        <f t="shared" ref="M450:M513" si="142">IF(L450&gt;=10,60,G450+J450)</f>
        <v>60</v>
      </c>
      <c r="N450" s="38">
        <f t="shared" ref="N450:N513" si="143">IF(H450="ACC",0,1)+IF(K450="ACC",0,1)</f>
        <v>2</v>
      </c>
      <c r="O450" s="38">
        <f t="shared" ref="O450:O513" si="144">IF(F450&lt;10,1,(IF(I450&lt;10,1,0)))</f>
        <v>1</v>
      </c>
      <c r="P450" s="48">
        <v>10.59</v>
      </c>
      <c r="Q450" s="46">
        <v>30</v>
      </c>
      <c r="R450" s="46" t="s">
        <v>3372</v>
      </c>
      <c r="S450" s="48">
        <v>14.92</v>
      </c>
      <c r="T450" s="46">
        <v>30</v>
      </c>
      <c r="U450" s="46" t="s">
        <v>3372</v>
      </c>
      <c r="V450" s="48">
        <f t="shared" si="136"/>
        <v>12.754999999999999</v>
      </c>
      <c r="W450" s="46">
        <f t="shared" si="137"/>
        <v>60</v>
      </c>
      <c r="X450" s="46">
        <f t="shared" si="138"/>
        <v>0</v>
      </c>
      <c r="Y450" s="46">
        <f t="shared" si="139"/>
        <v>0</v>
      </c>
      <c r="Z450" s="46">
        <f t="shared" ref="Z450:Z513" si="145">N450+X450</f>
        <v>2</v>
      </c>
      <c r="AA450" s="46">
        <f t="shared" ref="AA450:AA513" si="146">O450+Y450</f>
        <v>1</v>
      </c>
      <c r="AB450" s="46">
        <f t="shared" ref="AB450:AB513" si="147">Z450+AA450</f>
        <v>3</v>
      </c>
      <c r="AC450" s="48">
        <f t="shared" si="140"/>
        <v>0.97</v>
      </c>
      <c r="AD450" s="48">
        <f t="shared" ref="AD450:AD513" si="148">AVERAGE(L450,V450)</f>
        <v>11.3825</v>
      </c>
      <c r="AE450" s="48">
        <f t="shared" ref="AE450:AE513" si="149">AC450*AD450</f>
        <v>11.041024999999999</v>
      </c>
      <c r="AF450" s="46">
        <f t="shared" ref="AF450:AF513" si="150">M450+W450</f>
        <v>120</v>
      </c>
      <c r="AG450" s="47"/>
      <c r="AH450" s="128" t="s">
        <v>3453</v>
      </c>
      <c r="AI450" s="128" t="s">
        <v>3456</v>
      </c>
      <c r="AJ450" s="128" t="s">
        <v>3451</v>
      </c>
      <c r="AK450" s="128" t="s">
        <v>3460</v>
      </c>
      <c r="AL450" s="128" t="s">
        <v>3455</v>
      </c>
      <c r="AM450" s="128" t="s">
        <v>3457</v>
      </c>
      <c r="AN450" s="128" t="s">
        <v>3454</v>
      </c>
      <c r="AO450" s="128" t="s">
        <v>3452</v>
      </c>
      <c r="AP450" s="128" t="s">
        <v>3459</v>
      </c>
      <c r="AQ450" s="128" t="s">
        <v>3458</v>
      </c>
    </row>
    <row r="451" spans="1:43" s="16" customFormat="1" ht="27.75">
      <c r="A451" s="43">
        <v>450</v>
      </c>
      <c r="B451" s="44" t="s">
        <v>1297</v>
      </c>
      <c r="C451" s="44" t="s">
        <v>1298</v>
      </c>
      <c r="D451" s="45" t="s">
        <v>1299</v>
      </c>
      <c r="E451" s="38">
        <v>12</v>
      </c>
      <c r="F451" s="48">
        <v>12.56</v>
      </c>
      <c r="G451" s="46">
        <v>30</v>
      </c>
      <c r="H451" s="46" t="s">
        <v>3372</v>
      </c>
      <c r="I451" s="48">
        <v>9.26</v>
      </c>
      <c r="J451" s="46">
        <v>18</v>
      </c>
      <c r="K451" s="46" t="s">
        <v>3372</v>
      </c>
      <c r="L451" s="84">
        <f t="shared" si="141"/>
        <v>10.91</v>
      </c>
      <c r="M451" s="38">
        <f t="shared" si="142"/>
        <v>60</v>
      </c>
      <c r="N451" s="38">
        <f t="shared" si="143"/>
        <v>0</v>
      </c>
      <c r="O451" s="38">
        <f t="shared" si="144"/>
        <v>1</v>
      </c>
      <c r="P451" s="48">
        <v>10.75</v>
      </c>
      <c r="Q451" s="46">
        <v>30</v>
      </c>
      <c r="R451" s="46" t="s">
        <v>3373</v>
      </c>
      <c r="S451" s="48">
        <v>12.49</v>
      </c>
      <c r="T451" s="46">
        <v>30</v>
      </c>
      <c r="U451" s="46" t="s">
        <v>3372</v>
      </c>
      <c r="V451" s="48">
        <f t="shared" si="136"/>
        <v>11.620000000000001</v>
      </c>
      <c r="W451" s="46">
        <f t="shared" si="137"/>
        <v>60</v>
      </c>
      <c r="X451" s="46">
        <f t="shared" si="138"/>
        <v>1</v>
      </c>
      <c r="Y451" s="46">
        <f t="shared" si="139"/>
        <v>0</v>
      </c>
      <c r="Z451" s="46">
        <f t="shared" si="145"/>
        <v>1</v>
      </c>
      <c r="AA451" s="46">
        <f t="shared" si="146"/>
        <v>1</v>
      </c>
      <c r="AB451" s="46">
        <f t="shared" si="147"/>
        <v>2</v>
      </c>
      <c r="AC451" s="48">
        <f t="shared" si="140"/>
        <v>0.98</v>
      </c>
      <c r="AD451" s="48">
        <f t="shared" si="148"/>
        <v>11.265000000000001</v>
      </c>
      <c r="AE451" s="48">
        <f t="shared" si="149"/>
        <v>11.0397</v>
      </c>
      <c r="AF451" s="46">
        <f t="shared" si="150"/>
        <v>120</v>
      </c>
      <c r="AG451" s="47"/>
      <c r="AH451" s="128" t="s">
        <v>3456</v>
      </c>
      <c r="AI451" s="128" t="s">
        <v>3452</v>
      </c>
      <c r="AJ451" s="128" t="s">
        <v>3453</v>
      </c>
      <c r="AK451" s="128" t="s">
        <v>3459</v>
      </c>
      <c r="AL451" s="128" t="s">
        <v>3451</v>
      </c>
      <c r="AM451" s="128" t="s">
        <v>3455</v>
      </c>
      <c r="AN451" s="128" t="s">
        <v>3460</v>
      </c>
      <c r="AO451" s="128" t="s">
        <v>3457</v>
      </c>
      <c r="AP451" s="128" t="s">
        <v>3454</v>
      </c>
      <c r="AQ451" s="128" t="s">
        <v>3458</v>
      </c>
    </row>
    <row r="452" spans="1:43" s="16" customFormat="1" ht="27.75">
      <c r="A452" s="43">
        <v>451</v>
      </c>
      <c r="B452" s="37" t="s">
        <v>2547</v>
      </c>
      <c r="C452" s="37" t="s">
        <v>907</v>
      </c>
      <c r="D452" s="38" t="s">
        <v>2549</v>
      </c>
      <c r="E452" s="38">
        <v>25</v>
      </c>
      <c r="F452" s="48">
        <v>10.84</v>
      </c>
      <c r="G452" s="46">
        <v>30</v>
      </c>
      <c r="H452" s="46" t="s">
        <v>3372</v>
      </c>
      <c r="I452" s="48">
        <v>11.24</v>
      </c>
      <c r="J452" s="46">
        <v>30</v>
      </c>
      <c r="K452" s="46" t="s">
        <v>3372</v>
      </c>
      <c r="L452" s="84">
        <f t="shared" si="141"/>
        <v>11.04</v>
      </c>
      <c r="M452" s="38">
        <f t="shared" si="142"/>
        <v>60</v>
      </c>
      <c r="N452" s="38">
        <f t="shared" si="143"/>
        <v>0</v>
      </c>
      <c r="O452" s="38">
        <f t="shared" si="144"/>
        <v>0</v>
      </c>
      <c r="P452" s="48">
        <v>11.2</v>
      </c>
      <c r="Q452" s="46">
        <v>30</v>
      </c>
      <c r="R452" s="46" t="s">
        <v>3372</v>
      </c>
      <c r="S452" s="48">
        <v>14.18</v>
      </c>
      <c r="T452" s="46">
        <v>30</v>
      </c>
      <c r="U452" s="46" t="s">
        <v>3372</v>
      </c>
      <c r="V452" s="48">
        <f t="shared" si="136"/>
        <v>12.69</v>
      </c>
      <c r="W452" s="46">
        <f t="shared" si="137"/>
        <v>60</v>
      </c>
      <c r="X452" s="46">
        <f t="shared" si="138"/>
        <v>0</v>
      </c>
      <c r="Y452" s="46">
        <f t="shared" si="139"/>
        <v>0</v>
      </c>
      <c r="Z452" s="46">
        <f t="shared" si="145"/>
        <v>0</v>
      </c>
      <c r="AA452" s="46">
        <f t="shared" si="146"/>
        <v>0</v>
      </c>
      <c r="AB452" s="46">
        <f t="shared" si="147"/>
        <v>0</v>
      </c>
      <c r="AC452" s="48">
        <f>IF(AB452=0,0.93,IF(AB452=1,0.92,IF(AB452=2,0.91,IF(AB452=3,0.9,IF(AB452=4,0.89,IF(AB452=5,0.88,IF(AB452=6,0.87)))))))</f>
        <v>0.93</v>
      </c>
      <c r="AD452" s="48">
        <f t="shared" si="148"/>
        <v>11.864999999999998</v>
      </c>
      <c r="AE452" s="48">
        <f t="shared" si="149"/>
        <v>11.03445</v>
      </c>
      <c r="AF452" s="46">
        <f t="shared" si="150"/>
        <v>120</v>
      </c>
      <c r="AG452" s="47"/>
      <c r="AH452" s="128" t="s">
        <v>3453</v>
      </c>
      <c r="AI452" s="128" t="s">
        <v>3451</v>
      </c>
      <c r="AJ452" s="128" t="s">
        <v>3454</v>
      </c>
      <c r="AK452" s="128" t="s">
        <v>3456</v>
      </c>
      <c r="AL452" s="128" t="s">
        <v>3452</v>
      </c>
      <c r="AM452" s="128" t="s">
        <v>3457</v>
      </c>
      <c r="AN452" s="128" t="s">
        <v>3455</v>
      </c>
      <c r="AO452" s="128" t="s">
        <v>3460</v>
      </c>
      <c r="AP452" s="128" t="s">
        <v>3459</v>
      </c>
      <c r="AQ452" s="128" t="s">
        <v>3458</v>
      </c>
    </row>
    <row r="453" spans="1:43" s="16" customFormat="1" ht="27.75">
      <c r="A453" s="43">
        <v>452</v>
      </c>
      <c r="B453" s="44" t="s">
        <v>866</v>
      </c>
      <c r="C453" s="44" t="s">
        <v>1132</v>
      </c>
      <c r="D453" s="45" t="s">
        <v>2645</v>
      </c>
      <c r="E453" s="38">
        <v>27</v>
      </c>
      <c r="F453" s="48">
        <v>12.29</v>
      </c>
      <c r="G453" s="46">
        <v>30</v>
      </c>
      <c r="H453" s="46" t="s">
        <v>3372</v>
      </c>
      <c r="I453" s="48">
        <v>8.9600000000000009</v>
      </c>
      <c r="J453" s="46">
        <v>12</v>
      </c>
      <c r="K453" s="46" t="s">
        <v>3373</v>
      </c>
      <c r="L453" s="84">
        <f t="shared" si="141"/>
        <v>10.625</v>
      </c>
      <c r="M453" s="38">
        <f t="shared" si="142"/>
        <v>60</v>
      </c>
      <c r="N453" s="38">
        <f t="shared" si="143"/>
        <v>1</v>
      </c>
      <c r="O453" s="38">
        <f t="shared" si="144"/>
        <v>1</v>
      </c>
      <c r="P453" s="48">
        <v>10.77</v>
      </c>
      <c r="Q453" s="46">
        <v>30</v>
      </c>
      <c r="R453" s="46" t="s">
        <v>3372</v>
      </c>
      <c r="S453" s="48">
        <v>13.01</v>
      </c>
      <c r="T453" s="46">
        <v>30</v>
      </c>
      <c r="U453" s="46" t="s">
        <v>3372</v>
      </c>
      <c r="V453" s="48">
        <f t="shared" si="136"/>
        <v>11.89</v>
      </c>
      <c r="W453" s="46">
        <f t="shared" si="137"/>
        <v>60</v>
      </c>
      <c r="X453" s="46">
        <f t="shared" si="138"/>
        <v>0</v>
      </c>
      <c r="Y453" s="46">
        <f t="shared" si="139"/>
        <v>0</v>
      </c>
      <c r="Z453" s="46">
        <f t="shared" si="145"/>
        <v>1</v>
      </c>
      <c r="AA453" s="46">
        <f t="shared" si="146"/>
        <v>1</v>
      </c>
      <c r="AB453" s="46">
        <f t="shared" si="147"/>
        <v>2</v>
      </c>
      <c r="AC453" s="48">
        <f>IF(AB453=0,1,IF(AB453=1,0.99,IF(AB453=2,0.98,IF(AB453=3,0.97,IF(AB453=4,0.96,IF(AB453=5,0.95,IF(AB453=6,0.94)))))))</f>
        <v>0.98</v>
      </c>
      <c r="AD453" s="48">
        <f t="shared" si="148"/>
        <v>11.2575</v>
      </c>
      <c r="AE453" s="48">
        <f t="shared" si="149"/>
        <v>11.032349999999999</v>
      </c>
      <c r="AF453" s="46">
        <f t="shared" si="150"/>
        <v>120</v>
      </c>
      <c r="AG453" s="47"/>
      <c r="AH453" s="128" t="s">
        <v>3456</v>
      </c>
      <c r="AI453" s="128" t="s">
        <v>3457</v>
      </c>
      <c r="AJ453" s="128" t="s">
        <v>3453</v>
      </c>
      <c r="AK453" s="128" t="s">
        <v>3452</v>
      </c>
      <c r="AL453" s="128" t="s">
        <v>3451</v>
      </c>
      <c r="AM453" s="128" t="s">
        <v>3454</v>
      </c>
      <c r="AN453" s="128" t="s">
        <v>3460</v>
      </c>
      <c r="AO453" s="128" t="s">
        <v>3455</v>
      </c>
      <c r="AP453" s="128" t="s">
        <v>3459</v>
      </c>
      <c r="AQ453" s="128" t="s">
        <v>3458</v>
      </c>
    </row>
    <row r="454" spans="1:43" s="16" customFormat="1" ht="27.75">
      <c r="A454" s="43">
        <v>453</v>
      </c>
      <c r="B454" s="37" t="s">
        <v>444</v>
      </c>
      <c r="C454" s="37" t="s">
        <v>413</v>
      </c>
      <c r="D454" s="38" t="s">
        <v>445</v>
      </c>
      <c r="E454" s="38">
        <v>4</v>
      </c>
      <c r="F454" s="48">
        <v>11.24</v>
      </c>
      <c r="G454" s="46">
        <v>30</v>
      </c>
      <c r="H454" s="46" t="s">
        <v>3373</v>
      </c>
      <c r="I454" s="48">
        <v>11.04</v>
      </c>
      <c r="J454" s="46">
        <v>30</v>
      </c>
      <c r="K454" s="46" t="s">
        <v>3373</v>
      </c>
      <c r="L454" s="84">
        <f t="shared" si="141"/>
        <v>11.14</v>
      </c>
      <c r="M454" s="38">
        <f t="shared" si="142"/>
        <v>60</v>
      </c>
      <c r="N454" s="38">
        <f t="shared" si="143"/>
        <v>2</v>
      </c>
      <c r="O454" s="38">
        <f t="shared" si="144"/>
        <v>0</v>
      </c>
      <c r="P454" s="48">
        <v>11.68</v>
      </c>
      <c r="Q454" s="46">
        <v>30</v>
      </c>
      <c r="R454" s="46" t="s">
        <v>3372</v>
      </c>
      <c r="S454" s="48">
        <v>14.52</v>
      </c>
      <c r="T454" s="46">
        <v>30</v>
      </c>
      <c r="U454" s="46" t="s">
        <v>3372</v>
      </c>
      <c r="V454" s="48">
        <f t="shared" si="136"/>
        <v>13.1</v>
      </c>
      <c r="W454" s="46">
        <f t="shared" si="137"/>
        <v>60</v>
      </c>
      <c r="X454" s="46">
        <f t="shared" si="138"/>
        <v>0</v>
      </c>
      <c r="Y454" s="46">
        <f t="shared" si="139"/>
        <v>0</v>
      </c>
      <c r="Z454" s="46">
        <f t="shared" si="145"/>
        <v>2</v>
      </c>
      <c r="AA454" s="46">
        <f t="shared" si="146"/>
        <v>0</v>
      </c>
      <c r="AB454" s="46">
        <f t="shared" si="147"/>
        <v>2</v>
      </c>
      <c r="AC454" s="48">
        <f>IF(AB454=0,0.93,IF(AB454=1,0.92,IF(AB454=2,0.91,IF(AB454=3,0.9,IF(AB454=4,0.89,IF(AB454=5,0.88,IF(AB454=6,0.87)))))))</f>
        <v>0.91</v>
      </c>
      <c r="AD454" s="48">
        <f t="shared" si="148"/>
        <v>12.120000000000001</v>
      </c>
      <c r="AE454" s="48">
        <f t="shared" si="149"/>
        <v>11.029200000000001</v>
      </c>
      <c r="AF454" s="46">
        <f t="shared" si="150"/>
        <v>120</v>
      </c>
      <c r="AG454" s="47"/>
      <c r="AH454" s="128" t="s">
        <v>3455</v>
      </c>
      <c r="AI454" s="128" t="s">
        <v>3453</v>
      </c>
      <c r="AJ454" s="128" t="s">
        <v>3457</v>
      </c>
      <c r="AK454" s="128" t="s">
        <v>3451</v>
      </c>
      <c r="AL454" s="128" t="s">
        <v>3460</v>
      </c>
      <c r="AM454" s="128" t="s">
        <v>3454</v>
      </c>
      <c r="AN454" s="128" t="s">
        <v>3452</v>
      </c>
      <c r="AO454" s="128" t="s">
        <v>3456</v>
      </c>
      <c r="AP454" s="128" t="s">
        <v>3459</v>
      </c>
      <c r="AQ454" s="128" t="s">
        <v>3458</v>
      </c>
    </row>
    <row r="455" spans="1:43" s="16" customFormat="1" ht="27.75">
      <c r="A455" s="43">
        <v>454</v>
      </c>
      <c r="B455" s="37" t="s">
        <v>188</v>
      </c>
      <c r="C455" s="37" t="s">
        <v>189</v>
      </c>
      <c r="D455" s="38" t="s">
        <v>190</v>
      </c>
      <c r="E455" s="38">
        <v>2</v>
      </c>
      <c r="F455" s="48">
        <v>10.67</v>
      </c>
      <c r="G455" s="46">
        <v>30</v>
      </c>
      <c r="H455" s="46" t="s">
        <v>3373</v>
      </c>
      <c r="I455" s="48">
        <v>10.66</v>
      </c>
      <c r="J455" s="46">
        <v>30</v>
      </c>
      <c r="K455" s="46" t="s">
        <v>3373</v>
      </c>
      <c r="L455" s="84">
        <f t="shared" si="141"/>
        <v>10.664999999999999</v>
      </c>
      <c r="M455" s="38">
        <f t="shared" si="142"/>
        <v>60</v>
      </c>
      <c r="N455" s="38">
        <f t="shared" si="143"/>
        <v>2</v>
      </c>
      <c r="O455" s="38">
        <f t="shared" si="144"/>
        <v>0</v>
      </c>
      <c r="P455" s="48">
        <v>10.83</v>
      </c>
      <c r="Q455" s="46">
        <v>30</v>
      </c>
      <c r="R455" s="46" t="s">
        <v>3372</v>
      </c>
      <c r="S455" s="48">
        <v>12.85</v>
      </c>
      <c r="T455" s="46">
        <v>30</v>
      </c>
      <c r="U455" s="46" t="s">
        <v>3372</v>
      </c>
      <c r="V455" s="48">
        <f t="shared" si="136"/>
        <v>11.84</v>
      </c>
      <c r="W455" s="46">
        <f t="shared" si="137"/>
        <v>60</v>
      </c>
      <c r="X455" s="46">
        <f t="shared" si="138"/>
        <v>0</v>
      </c>
      <c r="Y455" s="46">
        <f t="shared" si="139"/>
        <v>0</v>
      </c>
      <c r="Z455" s="46">
        <f t="shared" si="145"/>
        <v>2</v>
      </c>
      <c r="AA455" s="46">
        <f t="shared" si="146"/>
        <v>0</v>
      </c>
      <c r="AB455" s="46">
        <f t="shared" si="147"/>
        <v>2</v>
      </c>
      <c r="AC455" s="48">
        <f>IF(AB455=0,1,IF(AB455=1,0.99,IF(AB455=2,0.98,IF(AB455=3,0.97,IF(AB455=4,0.96,IF(AB455=5,0.95,IF(AB455=6,0.94)))))))</f>
        <v>0.98</v>
      </c>
      <c r="AD455" s="48">
        <f t="shared" si="148"/>
        <v>11.2525</v>
      </c>
      <c r="AE455" s="48">
        <f t="shared" si="149"/>
        <v>11.02745</v>
      </c>
      <c r="AF455" s="46">
        <f t="shared" si="150"/>
        <v>120</v>
      </c>
      <c r="AG455" s="47"/>
      <c r="AH455" s="128" t="s">
        <v>3453</v>
      </c>
      <c r="AI455" s="128" t="s">
        <v>3451</v>
      </c>
      <c r="AJ455" s="128" t="s">
        <v>3454</v>
      </c>
      <c r="AK455" s="128" t="s">
        <v>3456</v>
      </c>
      <c r="AL455" s="128" t="s">
        <v>3455</v>
      </c>
      <c r="AM455" s="128" t="s">
        <v>3452</v>
      </c>
      <c r="AN455" s="128" t="s">
        <v>3457</v>
      </c>
      <c r="AO455" s="128" t="s">
        <v>3460</v>
      </c>
      <c r="AP455" s="128" t="s">
        <v>3459</v>
      </c>
      <c r="AQ455" s="128" t="s">
        <v>3458</v>
      </c>
    </row>
    <row r="456" spans="1:43" s="16" customFormat="1" ht="27.75">
      <c r="A456" s="43">
        <v>455</v>
      </c>
      <c r="B456" s="37" t="s">
        <v>350</v>
      </c>
      <c r="C456" s="37" t="s">
        <v>351</v>
      </c>
      <c r="D456" s="38" t="s">
        <v>352</v>
      </c>
      <c r="E456" s="38">
        <v>3</v>
      </c>
      <c r="F456" s="48">
        <v>11.86</v>
      </c>
      <c r="G456" s="46">
        <v>30</v>
      </c>
      <c r="H456" s="46" t="s">
        <v>3372</v>
      </c>
      <c r="I456" s="48">
        <v>10.57</v>
      </c>
      <c r="J456" s="46">
        <v>30</v>
      </c>
      <c r="K456" s="46" t="s">
        <v>3373</v>
      </c>
      <c r="L456" s="84">
        <f t="shared" si="141"/>
        <v>11.215</v>
      </c>
      <c r="M456" s="38">
        <f t="shared" si="142"/>
        <v>60</v>
      </c>
      <c r="N456" s="38">
        <f t="shared" si="143"/>
        <v>1</v>
      </c>
      <c r="O456" s="38">
        <f t="shared" si="144"/>
        <v>0</v>
      </c>
      <c r="P456" s="48">
        <v>11.95</v>
      </c>
      <c r="Q456" s="46">
        <v>30</v>
      </c>
      <c r="R456" s="46" t="s">
        <v>3372</v>
      </c>
      <c r="S456" s="48">
        <v>13.56</v>
      </c>
      <c r="T456" s="46">
        <v>30</v>
      </c>
      <c r="U456" s="46" t="s">
        <v>3372</v>
      </c>
      <c r="V456" s="48">
        <f t="shared" si="136"/>
        <v>12.754999999999999</v>
      </c>
      <c r="W456" s="46">
        <f t="shared" si="137"/>
        <v>60</v>
      </c>
      <c r="X456" s="46">
        <f t="shared" si="138"/>
        <v>0</v>
      </c>
      <c r="Y456" s="46">
        <f t="shared" si="139"/>
        <v>0</v>
      </c>
      <c r="Z456" s="46">
        <f t="shared" si="145"/>
        <v>1</v>
      </c>
      <c r="AA456" s="46">
        <f t="shared" si="146"/>
        <v>0</v>
      </c>
      <c r="AB456" s="46">
        <f t="shared" si="147"/>
        <v>1</v>
      </c>
      <c r="AC456" s="48">
        <f>IF(AB456=0,0.93,IF(AB456=1,0.92,IF(AB456=2,0.91,IF(AB456=3,0.9,IF(AB456=4,0.89,IF(AB456=5,0.88,IF(AB456=6,0.87)))))))</f>
        <v>0.92</v>
      </c>
      <c r="AD456" s="48">
        <f t="shared" si="148"/>
        <v>11.984999999999999</v>
      </c>
      <c r="AE456" s="48">
        <f t="shared" si="149"/>
        <v>11.026199999999999</v>
      </c>
      <c r="AF456" s="46">
        <f t="shared" si="150"/>
        <v>120</v>
      </c>
      <c r="AG456" s="47"/>
      <c r="AH456" s="128" t="s">
        <v>3456</v>
      </c>
      <c r="AI456" s="128" t="s">
        <v>3452</v>
      </c>
      <c r="AJ456" s="128" t="s">
        <v>3454</v>
      </c>
      <c r="AK456" s="128" t="s">
        <v>3451</v>
      </c>
      <c r="AL456" s="128" t="s">
        <v>3457</v>
      </c>
      <c r="AM456" s="128" t="s">
        <v>3453</v>
      </c>
      <c r="AN456" s="128" t="s">
        <v>3455</v>
      </c>
      <c r="AO456" s="128" t="s">
        <v>3460</v>
      </c>
      <c r="AP456" s="128" t="s">
        <v>3458</v>
      </c>
      <c r="AQ456" s="128" t="s">
        <v>3459</v>
      </c>
    </row>
    <row r="457" spans="1:43" s="16" customFormat="1" ht="27.75">
      <c r="A457" s="43">
        <v>456</v>
      </c>
      <c r="B457" s="44" t="s">
        <v>2721</v>
      </c>
      <c r="C457" s="44" t="s">
        <v>3506</v>
      </c>
      <c r="D457" s="45" t="s">
        <v>2722</v>
      </c>
      <c r="E457" s="38">
        <v>28</v>
      </c>
      <c r="F457" s="48">
        <v>10.64</v>
      </c>
      <c r="G457" s="46">
        <v>30</v>
      </c>
      <c r="H457" s="46" t="s">
        <v>3372</v>
      </c>
      <c r="I457" s="48">
        <v>9.5</v>
      </c>
      <c r="J457" s="46">
        <v>18</v>
      </c>
      <c r="K457" s="46" t="s">
        <v>3373</v>
      </c>
      <c r="L457" s="84">
        <f t="shared" si="141"/>
        <v>10.07</v>
      </c>
      <c r="M457" s="38">
        <f t="shared" si="142"/>
        <v>60</v>
      </c>
      <c r="N457" s="38">
        <f t="shared" si="143"/>
        <v>1</v>
      </c>
      <c r="O457" s="38">
        <f t="shared" si="144"/>
        <v>1</v>
      </c>
      <c r="P457" s="48">
        <v>12.19</v>
      </c>
      <c r="Q457" s="46">
        <v>30</v>
      </c>
      <c r="R457" s="46" t="s">
        <v>3372</v>
      </c>
      <c r="S457" s="48">
        <v>12.66</v>
      </c>
      <c r="T457" s="46">
        <v>30</v>
      </c>
      <c r="U457" s="46" t="s">
        <v>3372</v>
      </c>
      <c r="V457" s="48">
        <f t="shared" si="136"/>
        <v>12.425000000000001</v>
      </c>
      <c r="W457" s="46">
        <f t="shared" si="137"/>
        <v>60</v>
      </c>
      <c r="X457" s="46">
        <f t="shared" si="138"/>
        <v>0</v>
      </c>
      <c r="Y457" s="46">
        <f t="shared" si="139"/>
        <v>0</v>
      </c>
      <c r="Z457" s="46">
        <f t="shared" si="145"/>
        <v>1</v>
      </c>
      <c r="AA457" s="46">
        <f t="shared" si="146"/>
        <v>1</v>
      </c>
      <c r="AB457" s="46">
        <f t="shared" si="147"/>
        <v>2</v>
      </c>
      <c r="AC457" s="48">
        <f>IF(AB457=0,1,IF(AB457=1,0.99,IF(AB457=2,0.98,IF(AB457=3,0.97,IF(AB457=4,0.96,IF(AB457=5,0.95,IF(AB457=6,0.94)))))))</f>
        <v>0.98</v>
      </c>
      <c r="AD457" s="48">
        <f t="shared" si="148"/>
        <v>11.2475</v>
      </c>
      <c r="AE457" s="48">
        <f t="shared" si="149"/>
        <v>11.022550000000001</v>
      </c>
      <c r="AF457" s="46">
        <f t="shared" si="150"/>
        <v>120</v>
      </c>
      <c r="AG457" s="47"/>
      <c r="AH457" s="128" t="s">
        <v>3452</v>
      </c>
      <c r="AI457" s="128" t="s">
        <v>3454</v>
      </c>
      <c r="AJ457" s="128" t="s">
        <v>3456</v>
      </c>
      <c r="AK457" s="128" t="s">
        <v>3451</v>
      </c>
      <c r="AL457" s="128" t="s">
        <v>3455</v>
      </c>
      <c r="AM457" s="128" t="s">
        <v>3453</v>
      </c>
      <c r="AN457" s="128" t="s">
        <v>3457</v>
      </c>
      <c r="AO457" s="128" t="s">
        <v>3458</v>
      </c>
      <c r="AP457" s="128" t="s">
        <v>3459</v>
      </c>
      <c r="AQ457" s="128" t="s">
        <v>3460</v>
      </c>
    </row>
    <row r="458" spans="1:43" s="16" customFormat="1" ht="27.75">
      <c r="A458" s="43">
        <v>457</v>
      </c>
      <c r="B458" s="44" t="s">
        <v>897</v>
      </c>
      <c r="C458" s="44" t="s">
        <v>898</v>
      </c>
      <c r="D458" s="45" t="s">
        <v>899</v>
      </c>
      <c r="E458" s="38">
        <v>8</v>
      </c>
      <c r="F458" s="48">
        <v>11.44</v>
      </c>
      <c r="G458" s="46">
        <v>30</v>
      </c>
      <c r="H458" s="46" t="s">
        <v>3372</v>
      </c>
      <c r="I458" s="48">
        <v>9.74</v>
      </c>
      <c r="J458" s="46">
        <v>18</v>
      </c>
      <c r="K458" s="46" t="s">
        <v>3372</v>
      </c>
      <c r="L458" s="84">
        <f t="shared" si="141"/>
        <v>10.59</v>
      </c>
      <c r="M458" s="38">
        <f t="shared" si="142"/>
        <v>60</v>
      </c>
      <c r="N458" s="38">
        <f t="shared" si="143"/>
        <v>0</v>
      </c>
      <c r="O458" s="38">
        <f t="shared" si="144"/>
        <v>1</v>
      </c>
      <c r="P458" s="48">
        <v>10.63</v>
      </c>
      <c r="Q458" s="46">
        <v>30</v>
      </c>
      <c r="R458" s="46" t="s">
        <v>3372</v>
      </c>
      <c r="S458" s="48">
        <v>12.71</v>
      </c>
      <c r="T458" s="46">
        <v>30</v>
      </c>
      <c r="U458" s="46" t="s">
        <v>3372</v>
      </c>
      <c r="V458" s="48">
        <f t="shared" si="136"/>
        <v>11.670000000000002</v>
      </c>
      <c r="W458" s="46">
        <f t="shared" si="137"/>
        <v>60</v>
      </c>
      <c r="X458" s="46">
        <f t="shared" si="138"/>
        <v>0</v>
      </c>
      <c r="Y458" s="46">
        <f t="shared" si="139"/>
        <v>0</v>
      </c>
      <c r="Z458" s="46">
        <f t="shared" si="145"/>
        <v>0</v>
      </c>
      <c r="AA458" s="46">
        <f t="shared" si="146"/>
        <v>1</v>
      </c>
      <c r="AB458" s="46">
        <f t="shared" si="147"/>
        <v>1</v>
      </c>
      <c r="AC458" s="48">
        <f>IF(AB458=0,1,IF(AB458=1,0.99,IF(AB458=2,0.98,IF(AB458=3,0.97,IF(AB458=4,0.96,IF(AB458=5,0.95,IF(AB458=6,0.94)))))))</f>
        <v>0.99</v>
      </c>
      <c r="AD458" s="48">
        <f t="shared" si="148"/>
        <v>11.13</v>
      </c>
      <c r="AE458" s="48">
        <f t="shared" si="149"/>
        <v>11.018700000000001</v>
      </c>
      <c r="AF458" s="46">
        <f t="shared" si="150"/>
        <v>120</v>
      </c>
      <c r="AG458" s="47"/>
      <c r="AH458" s="128" t="s">
        <v>3456</v>
      </c>
      <c r="AI458" s="128" t="s">
        <v>3452</v>
      </c>
      <c r="AJ458" s="128" t="s">
        <v>3454</v>
      </c>
      <c r="AK458" s="128" t="s">
        <v>3451</v>
      </c>
      <c r="AL458" s="128" t="s">
        <v>3457</v>
      </c>
      <c r="AM458" s="128" t="s">
        <v>3453</v>
      </c>
      <c r="AN458" s="128" t="s">
        <v>3455</v>
      </c>
      <c r="AO458" s="128" t="s">
        <v>3460</v>
      </c>
      <c r="AP458" s="128" t="s">
        <v>3458</v>
      </c>
      <c r="AQ458" s="128" t="s">
        <v>3459</v>
      </c>
    </row>
    <row r="459" spans="1:43" s="16" customFormat="1" ht="27.75">
      <c r="A459" s="43">
        <v>458</v>
      </c>
      <c r="B459" s="37" t="s">
        <v>1092</v>
      </c>
      <c r="C459" s="37" t="s">
        <v>1093</v>
      </c>
      <c r="D459" s="38" t="s">
        <v>1094</v>
      </c>
      <c r="E459" s="38">
        <v>10</v>
      </c>
      <c r="F459" s="48">
        <v>13.5</v>
      </c>
      <c r="G459" s="46">
        <v>30</v>
      </c>
      <c r="H459" s="46" t="s">
        <v>3372</v>
      </c>
      <c r="I459" s="48">
        <v>11.23</v>
      </c>
      <c r="J459" s="46">
        <v>30</v>
      </c>
      <c r="K459" s="46" t="s">
        <v>3372</v>
      </c>
      <c r="L459" s="84">
        <f t="shared" si="141"/>
        <v>12.365</v>
      </c>
      <c r="M459" s="38">
        <f t="shared" si="142"/>
        <v>60</v>
      </c>
      <c r="N459" s="38">
        <f t="shared" si="143"/>
        <v>0</v>
      </c>
      <c r="O459" s="38">
        <f t="shared" si="144"/>
        <v>0</v>
      </c>
      <c r="P459" s="48">
        <v>10.37</v>
      </c>
      <c r="Q459" s="46">
        <v>30</v>
      </c>
      <c r="R459" s="46" t="s">
        <v>3372</v>
      </c>
      <c r="S459" s="48">
        <v>12.28</v>
      </c>
      <c r="T459" s="46">
        <v>30</v>
      </c>
      <c r="U459" s="46" t="s">
        <v>3372</v>
      </c>
      <c r="V459" s="48">
        <f t="shared" si="136"/>
        <v>11.324999999999999</v>
      </c>
      <c r="W459" s="46">
        <f t="shared" si="137"/>
        <v>60</v>
      </c>
      <c r="X459" s="46">
        <f t="shared" si="138"/>
        <v>0</v>
      </c>
      <c r="Y459" s="46">
        <f t="shared" si="139"/>
        <v>0</v>
      </c>
      <c r="Z459" s="46">
        <f t="shared" si="145"/>
        <v>0</v>
      </c>
      <c r="AA459" s="46">
        <f t="shared" si="146"/>
        <v>0</v>
      </c>
      <c r="AB459" s="46">
        <f t="shared" si="147"/>
        <v>0</v>
      </c>
      <c r="AC459" s="48">
        <f>IF(AB459=0,0.93,IF(AB459=1,0.92,IF(AB459=2,0.91,IF(AB459=3,0.9,IF(AB459=4,0.89,IF(AB459=5,0.88,IF(AB459=6,0.87)))))))</f>
        <v>0.93</v>
      </c>
      <c r="AD459" s="48">
        <f t="shared" si="148"/>
        <v>11.844999999999999</v>
      </c>
      <c r="AE459" s="48">
        <f t="shared" si="149"/>
        <v>11.01585</v>
      </c>
      <c r="AF459" s="46">
        <f t="shared" si="150"/>
        <v>120</v>
      </c>
      <c r="AG459" s="47"/>
      <c r="AH459" s="128" t="s">
        <v>3456</v>
      </c>
      <c r="AI459" s="128" t="s">
        <v>3452</v>
      </c>
      <c r="AJ459" s="128" t="s">
        <v>3451</v>
      </c>
      <c r="AK459" s="128" t="s">
        <v>3455</v>
      </c>
      <c r="AL459" s="128" t="s">
        <v>3453</v>
      </c>
      <c r="AM459" s="128" t="s">
        <v>3454</v>
      </c>
      <c r="AN459" s="128" t="s">
        <v>3457</v>
      </c>
      <c r="AO459" s="128" t="s">
        <v>3459</v>
      </c>
      <c r="AP459" s="128" t="s">
        <v>3460</v>
      </c>
      <c r="AQ459" s="128" t="s">
        <v>3458</v>
      </c>
    </row>
    <row r="460" spans="1:43" s="16" customFormat="1" ht="27.75">
      <c r="A460" s="43">
        <v>459</v>
      </c>
      <c r="B460" s="37" t="s">
        <v>1772</v>
      </c>
      <c r="C460" s="37" t="s">
        <v>1773</v>
      </c>
      <c r="D460" s="38" t="s">
        <v>1774</v>
      </c>
      <c r="E460" s="38">
        <v>17</v>
      </c>
      <c r="F460" s="48">
        <v>13.05</v>
      </c>
      <c r="G460" s="46">
        <v>30</v>
      </c>
      <c r="H460" s="46" t="s">
        <v>3372</v>
      </c>
      <c r="I460" s="48">
        <v>10.78</v>
      </c>
      <c r="J460" s="46">
        <v>30</v>
      </c>
      <c r="K460" s="46" t="s">
        <v>3372</v>
      </c>
      <c r="L460" s="84">
        <f t="shared" si="141"/>
        <v>11.914999999999999</v>
      </c>
      <c r="M460" s="38">
        <f t="shared" si="142"/>
        <v>60</v>
      </c>
      <c r="N460" s="38">
        <f t="shared" si="143"/>
        <v>0</v>
      </c>
      <c r="O460" s="38">
        <f t="shared" si="144"/>
        <v>0</v>
      </c>
      <c r="P460" s="48">
        <v>12.11</v>
      </c>
      <c r="Q460" s="46">
        <v>30</v>
      </c>
      <c r="R460" s="46" t="s">
        <v>3372</v>
      </c>
      <c r="S460" s="48">
        <v>11.42</v>
      </c>
      <c r="T460" s="46">
        <v>30</v>
      </c>
      <c r="U460" s="46" t="s">
        <v>3372</v>
      </c>
      <c r="V460" s="48">
        <f t="shared" si="136"/>
        <v>11.765000000000001</v>
      </c>
      <c r="W460" s="46">
        <f t="shared" si="137"/>
        <v>60</v>
      </c>
      <c r="X460" s="46">
        <f t="shared" si="138"/>
        <v>0</v>
      </c>
      <c r="Y460" s="46">
        <f t="shared" si="139"/>
        <v>0</v>
      </c>
      <c r="Z460" s="46">
        <f t="shared" si="145"/>
        <v>0</v>
      </c>
      <c r="AA460" s="46">
        <f t="shared" si="146"/>
        <v>0</v>
      </c>
      <c r="AB460" s="46">
        <f t="shared" si="147"/>
        <v>0</v>
      </c>
      <c r="AC460" s="48">
        <f>IF(AB460=0,0.93,IF(AB460=1,0.92,IF(AB460=2,0.91,IF(AB460=3,0.9,IF(AB460=4,0.89,IF(AB460=5,0.88,IF(AB460=6,0.87)))))))</f>
        <v>0.93</v>
      </c>
      <c r="AD460" s="48">
        <f t="shared" si="148"/>
        <v>11.84</v>
      </c>
      <c r="AE460" s="48">
        <f t="shared" si="149"/>
        <v>11.011200000000001</v>
      </c>
      <c r="AF460" s="46">
        <f t="shared" si="150"/>
        <v>120</v>
      </c>
      <c r="AG460" s="47"/>
      <c r="AH460" s="128" t="s">
        <v>3451</v>
      </c>
      <c r="AI460" s="128" t="s">
        <v>3453</v>
      </c>
      <c r="AJ460" s="128" t="s">
        <v>3457</v>
      </c>
      <c r="AK460" s="128" t="s">
        <v>3452</v>
      </c>
      <c r="AL460" s="128" t="s">
        <v>3454</v>
      </c>
      <c r="AM460" s="128" t="s">
        <v>3456</v>
      </c>
      <c r="AN460" s="128" t="s">
        <v>3459</v>
      </c>
      <c r="AO460" s="128" t="s">
        <v>3458</v>
      </c>
      <c r="AP460" s="128" t="s">
        <v>3455</v>
      </c>
      <c r="AQ460" s="128" t="s">
        <v>3460</v>
      </c>
    </row>
    <row r="461" spans="1:43" s="16" customFormat="1" ht="27.75">
      <c r="A461" s="43">
        <v>460</v>
      </c>
      <c r="B461" s="44" t="s">
        <v>2269</v>
      </c>
      <c r="C461" s="44" t="s">
        <v>2270</v>
      </c>
      <c r="D461" s="45" t="s">
        <v>2271</v>
      </c>
      <c r="E461" s="38">
        <v>22</v>
      </c>
      <c r="F461" s="48">
        <v>8.5</v>
      </c>
      <c r="G461" s="46">
        <v>7</v>
      </c>
      <c r="H461" s="46" t="s">
        <v>3373</v>
      </c>
      <c r="I461" s="48">
        <v>11.5</v>
      </c>
      <c r="J461" s="46">
        <v>30</v>
      </c>
      <c r="K461" s="46" t="s">
        <v>3373</v>
      </c>
      <c r="L461" s="84">
        <f t="shared" si="141"/>
        <v>10</v>
      </c>
      <c r="M461" s="38">
        <f t="shared" si="142"/>
        <v>60</v>
      </c>
      <c r="N461" s="38">
        <f t="shared" si="143"/>
        <v>2</v>
      </c>
      <c r="O461" s="38">
        <f t="shared" si="144"/>
        <v>1</v>
      </c>
      <c r="P461" s="48">
        <v>12.66</v>
      </c>
      <c r="Q461" s="46">
        <v>30</v>
      </c>
      <c r="R461" s="46" t="s">
        <v>3372</v>
      </c>
      <c r="S461" s="48">
        <v>12.74</v>
      </c>
      <c r="T461" s="46">
        <v>30</v>
      </c>
      <c r="U461" s="46" t="s">
        <v>3372</v>
      </c>
      <c r="V461" s="48">
        <f t="shared" si="136"/>
        <v>12.7</v>
      </c>
      <c r="W461" s="46">
        <f t="shared" si="137"/>
        <v>60</v>
      </c>
      <c r="X461" s="46">
        <f t="shared" si="138"/>
        <v>0</v>
      </c>
      <c r="Y461" s="46">
        <f t="shared" si="139"/>
        <v>0</v>
      </c>
      <c r="Z461" s="46">
        <f t="shared" si="145"/>
        <v>2</v>
      </c>
      <c r="AA461" s="46">
        <f t="shared" si="146"/>
        <v>1</v>
      </c>
      <c r="AB461" s="46">
        <f t="shared" si="147"/>
        <v>3</v>
      </c>
      <c r="AC461" s="48">
        <f t="shared" ref="AC461:AC467" si="151">IF(AB461=0,1,IF(AB461=1,0.99,IF(AB461=2,0.98,IF(AB461=3,0.97,IF(AB461=4,0.96,IF(AB461=5,0.95,IF(AB461=6,0.94)))))))</f>
        <v>0.97</v>
      </c>
      <c r="AD461" s="48">
        <f t="shared" si="148"/>
        <v>11.35</v>
      </c>
      <c r="AE461" s="48">
        <f t="shared" si="149"/>
        <v>11.009499999999999</v>
      </c>
      <c r="AF461" s="46">
        <f t="shared" si="150"/>
        <v>120</v>
      </c>
      <c r="AG461" s="47"/>
      <c r="AH461" s="128" t="s">
        <v>3453</v>
      </c>
      <c r="AI461" s="128" t="s">
        <v>3451</v>
      </c>
      <c r="AJ461" s="128" t="s">
        <v>3456</v>
      </c>
      <c r="AK461" s="128" t="s">
        <v>3455</v>
      </c>
      <c r="AL461" s="128" t="s">
        <v>3452</v>
      </c>
      <c r="AM461" s="128" t="s">
        <v>3454</v>
      </c>
      <c r="AN461" s="128" t="s">
        <v>3457</v>
      </c>
      <c r="AO461" s="128" t="s">
        <v>3460</v>
      </c>
      <c r="AP461" s="128" t="s">
        <v>3458</v>
      </c>
      <c r="AQ461" s="128" t="s">
        <v>3459</v>
      </c>
    </row>
    <row r="462" spans="1:43" s="16" customFormat="1" ht="27.75">
      <c r="A462" s="43">
        <v>461</v>
      </c>
      <c r="B462" s="47" t="s">
        <v>79</v>
      </c>
      <c r="C462" s="47" t="s">
        <v>80</v>
      </c>
      <c r="D462" s="46" t="s">
        <v>81</v>
      </c>
      <c r="E462" s="38">
        <v>1</v>
      </c>
      <c r="F462" s="48">
        <v>11.63</v>
      </c>
      <c r="G462" s="46">
        <v>30</v>
      </c>
      <c r="H462" s="46" t="s">
        <v>3373</v>
      </c>
      <c r="I462" s="48">
        <v>10.58</v>
      </c>
      <c r="J462" s="46">
        <v>30</v>
      </c>
      <c r="K462" s="46" t="s">
        <v>3372</v>
      </c>
      <c r="L462" s="84">
        <f t="shared" si="141"/>
        <v>11.105</v>
      </c>
      <c r="M462" s="38">
        <f t="shared" si="142"/>
        <v>60</v>
      </c>
      <c r="N462" s="38">
        <f t="shared" si="143"/>
        <v>1</v>
      </c>
      <c r="O462" s="38">
        <f t="shared" si="144"/>
        <v>0</v>
      </c>
      <c r="P462" s="48">
        <v>9.85</v>
      </c>
      <c r="Q462" s="46">
        <v>12</v>
      </c>
      <c r="R462" s="46" t="s">
        <v>3373</v>
      </c>
      <c r="S462" s="48">
        <v>13.33</v>
      </c>
      <c r="T462" s="46">
        <v>30</v>
      </c>
      <c r="U462" s="46" t="s">
        <v>3372</v>
      </c>
      <c r="V462" s="48">
        <f t="shared" si="136"/>
        <v>11.59</v>
      </c>
      <c r="W462" s="46">
        <f t="shared" si="137"/>
        <v>60</v>
      </c>
      <c r="X462" s="46">
        <f t="shared" si="138"/>
        <v>1</v>
      </c>
      <c r="Y462" s="46">
        <f t="shared" si="139"/>
        <v>1</v>
      </c>
      <c r="Z462" s="46">
        <f t="shared" si="145"/>
        <v>2</v>
      </c>
      <c r="AA462" s="46">
        <f t="shared" si="146"/>
        <v>1</v>
      </c>
      <c r="AB462" s="46">
        <f t="shared" si="147"/>
        <v>3</v>
      </c>
      <c r="AC462" s="48">
        <f t="shared" si="151"/>
        <v>0.97</v>
      </c>
      <c r="AD462" s="48">
        <f t="shared" si="148"/>
        <v>11.3475</v>
      </c>
      <c r="AE462" s="48">
        <f t="shared" si="149"/>
        <v>11.007075</v>
      </c>
      <c r="AF462" s="46">
        <f t="shared" si="150"/>
        <v>120</v>
      </c>
      <c r="AG462" s="47"/>
      <c r="AH462" s="128" t="s">
        <v>3452</v>
      </c>
      <c r="AI462" s="128" t="s">
        <v>3455</v>
      </c>
      <c r="AJ462" s="128" t="s">
        <v>3453</v>
      </c>
      <c r="AK462" s="128" t="s">
        <v>3451</v>
      </c>
      <c r="AL462" s="128" t="s">
        <v>3456</v>
      </c>
      <c r="AM462" s="128" t="s">
        <v>3454</v>
      </c>
      <c r="AN462" s="128" t="s">
        <v>3460</v>
      </c>
      <c r="AO462" s="128" t="s">
        <v>3458</v>
      </c>
      <c r="AP462" s="128" t="s">
        <v>3457</v>
      </c>
      <c r="AQ462" s="128" t="s">
        <v>3459</v>
      </c>
    </row>
    <row r="463" spans="1:43" s="16" customFormat="1" ht="27.75">
      <c r="A463" s="43">
        <v>462</v>
      </c>
      <c r="B463" s="37" t="s">
        <v>1931</v>
      </c>
      <c r="C463" s="37" t="s">
        <v>1932</v>
      </c>
      <c r="D463" s="38" t="s">
        <v>1933</v>
      </c>
      <c r="E463" s="38">
        <v>19</v>
      </c>
      <c r="F463" s="48">
        <v>12.5</v>
      </c>
      <c r="G463" s="46">
        <v>30</v>
      </c>
      <c r="H463" s="46" t="s">
        <v>3372</v>
      </c>
      <c r="I463" s="48">
        <v>10.26</v>
      </c>
      <c r="J463" s="46">
        <v>30</v>
      </c>
      <c r="K463" s="46" t="s">
        <v>3372</v>
      </c>
      <c r="L463" s="84">
        <f t="shared" si="141"/>
        <v>11.379999999999999</v>
      </c>
      <c r="M463" s="38">
        <f t="shared" si="142"/>
        <v>60</v>
      </c>
      <c r="N463" s="38">
        <f t="shared" si="143"/>
        <v>0</v>
      </c>
      <c r="O463" s="38">
        <f t="shared" si="144"/>
        <v>0</v>
      </c>
      <c r="P463" s="48">
        <v>10.64</v>
      </c>
      <c r="Q463" s="46">
        <v>30</v>
      </c>
      <c r="R463" s="46" t="s">
        <v>3373</v>
      </c>
      <c r="S463" s="48">
        <v>11.06</v>
      </c>
      <c r="T463" s="46">
        <v>30</v>
      </c>
      <c r="U463" s="46" t="s">
        <v>3372</v>
      </c>
      <c r="V463" s="48">
        <f t="shared" si="136"/>
        <v>10.850000000000001</v>
      </c>
      <c r="W463" s="46">
        <f t="shared" si="137"/>
        <v>60</v>
      </c>
      <c r="X463" s="46">
        <f t="shared" si="138"/>
        <v>1</v>
      </c>
      <c r="Y463" s="46">
        <f t="shared" si="139"/>
        <v>0</v>
      </c>
      <c r="Z463" s="46">
        <f t="shared" si="145"/>
        <v>1</v>
      </c>
      <c r="AA463" s="46">
        <f t="shared" si="146"/>
        <v>0</v>
      </c>
      <c r="AB463" s="46">
        <f t="shared" si="147"/>
        <v>1</v>
      </c>
      <c r="AC463" s="48">
        <f t="shared" si="151"/>
        <v>0.99</v>
      </c>
      <c r="AD463" s="48">
        <f t="shared" si="148"/>
        <v>11.115</v>
      </c>
      <c r="AE463" s="48">
        <f t="shared" si="149"/>
        <v>11.00385</v>
      </c>
      <c r="AF463" s="46">
        <f t="shared" si="150"/>
        <v>120</v>
      </c>
      <c r="AG463" s="47"/>
      <c r="AH463" s="128" t="s">
        <v>3452</v>
      </c>
      <c r="AI463" s="128" t="s">
        <v>3451</v>
      </c>
      <c r="AJ463" s="128" t="s">
        <v>3457</v>
      </c>
      <c r="AK463" s="128" t="s">
        <v>3455</v>
      </c>
      <c r="AL463" s="128" t="s">
        <v>3456</v>
      </c>
      <c r="AM463" s="128" t="s">
        <v>3454</v>
      </c>
      <c r="AN463" s="128" t="s">
        <v>3459</v>
      </c>
      <c r="AO463" s="128" t="s">
        <v>3453</v>
      </c>
      <c r="AP463" s="128" t="s">
        <v>3458</v>
      </c>
      <c r="AQ463" s="128" t="s">
        <v>3460</v>
      </c>
    </row>
    <row r="464" spans="1:43" s="16" customFormat="1" ht="27.75">
      <c r="A464" s="43">
        <v>463</v>
      </c>
      <c r="B464" s="44" t="s">
        <v>1891</v>
      </c>
      <c r="C464" s="44" t="s">
        <v>1892</v>
      </c>
      <c r="D464" s="45" t="s">
        <v>1893</v>
      </c>
      <c r="E464" s="38">
        <v>18</v>
      </c>
      <c r="F464" s="48">
        <v>12.55</v>
      </c>
      <c r="G464" s="46">
        <v>30</v>
      </c>
      <c r="H464" s="46" t="s">
        <v>3372</v>
      </c>
      <c r="I464" s="48">
        <v>8.39</v>
      </c>
      <c r="J464" s="46">
        <v>18</v>
      </c>
      <c r="K464" s="46" t="s">
        <v>3372</v>
      </c>
      <c r="L464" s="84">
        <f t="shared" si="141"/>
        <v>10.47</v>
      </c>
      <c r="M464" s="38">
        <f t="shared" si="142"/>
        <v>60</v>
      </c>
      <c r="N464" s="38">
        <f t="shared" si="143"/>
        <v>0</v>
      </c>
      <c r="O464" s="38">
        <f t="shared" si="144"/>
        <v>1</v>
      </c>
      <c r="P464" s="48">
        <v>10.81</v>
      </c>
      <c r="Q464" s="46">
        <v>30</v>
      </c>
      <c r="R464" s="46" t="s">
        <v>3372</v>
      </c>
      <c r="S464" s="48">
        <v>12.7</v>
      </c>
      <c r="T464" s="46">
        <v>30</v>
      </c>
      <c r="U464" s="46" t="s">
        <v>3372</v>
      </c>
      <c r="V464" s="48">
        <f t="shared" si="136"/>
        <v>11.754999999999999</v>
      </c>
      <c r="W464" s="46">
        <f t="shared" si="137"/>
        <v>60</v>
      </c>
      <c r="X464" s="46">
        <f t="shared" si="138"/>
        <v>0</v>
      </c>
      <c r="Y464" s="46">
        <f t="shared" si="139"/>
        <v>0</v>
      </c>
      <c r="Z464" s="46">
        <f t="shared" si="145"/>
        <v>0</v>
      </c>
      <c r="AA464" s="46">
        <f t="shared" si="146"/>
        <v>1</v>
      </c>
      <c r="AB464" s="46">
        <f t="shared" si="147"/>
        <v>1</v>
      </c>
      <c r="AC464" s="48">
        <f t="shared" si="151"/>
        <v>0.99</v>
      </c>
      <c r="AD464" s="48">
        <f t="shared" si="148"/>
        <v>11.112500000000001</v>
      </c>
      <c r="AE464" s="48">
        <f t="shared" si="149"/>
        <v>11.001375000000001</v>
      </c>
      <c r="AF464" s="46">
        <f t="shared" si="150"/>
        <v>120</v>
      </c>
      <c r="AG464" s="47"/>
      <c r="AH464" s="128" t="s">
        <v>3456</v>
      </c>
      <c r="AI464" s="128" t="s">
        <v>3451</v>
      </c>
      <c r="AJ464" s="128" t="s">
        <v>3453</v>
      </c>
      <c r="AK464" s="128" t="s">
        <v>3452</v>
      </c>
      <c r="AL464" s="128" t="s">
        <v>3459</v>
      </c>
      <c r="AM464" s="128" t="s">
        <v>3455</v>
      </c>
      <c r="AN464" s="128" t="s">
        <v>3454</v>
      </c>
      <c r="AO464" s="128" t="s">
        <v>3460</v>
      </c>
      <c r="AP464" s="128" t="s">
        <v>3457</v>
      </c>
      <c r="AQ464" s="128" t="s">
        <v>3458</v>
      </c>
    </row>
    <row r="465" spans="1:43" s="16" customFormat="1" ht="27.75">
      <c r="A465" s="43">
        <v>464</v>
      </c>
      <c r="B465" s="37" t="s">
        <v>339</v>
      </c>
      <c r="C465" s="37" t="s">
        <v>189</v>
      </c>
      <c r="D465" s="38" t="s">
        <v>340</v>
      </c>
      <c r="E465" s="38">
        <v>3</v>
      </c>
      <c r="F465" s="48">
        <v>10.199999999999999</v>
      </c>
      <c r="G465" s="46">
        <v>30</v>
      </c>
      <c r="H465" s="46" t="s">
        <v>3372</v>
      </c>
      <c r="I465" s="48">
        <v>11.01</v>
      </c>
      <c r="J465" s="46">
        <v>30</v>
      </c>
      <c r="K465" s="46" t="s">
        <v>3372</v>
      </c>
      <c r="L465" s="84">
        <f t="shared" si="141"/>
        <v>10.605</v>
      </c>
      <c r="M465" s="38">
        <f t="shared" si="142"/>
        <v>60</v>
      </c>
      <c r="N465" s="38">
        <f t="shared" si="143"/>
        <v>0</v>
      </c>
      <c r="O465" s="38">
        <f t="shared" si="144"/>
        <v>0</v>
      </c>
      <c r="P465" s="48">
        <v>10.82</v>
      </c>
      <c r="Q465" s="46">
        <v>30</v>
      </c>
      <c r="R465" s="46" t="s">
        <v>3372</v>
      </c>
      <c r="S465" s="48">
        <v>11.92</v>
      </c>
      <c r="T465" s="46">
        <v>30</v>
      </c>
      <c r="U465" s="46" t="s">
        <v>3372</v>
      </c>
      <c r="V465" s="48">
        <f t="shared" si="136"/>
        <v>11.370000000000001</v>
      </c>
      <c r="W465" s="46">
        <f t="shared" si="137"/>
        <v>60</v>
      </c>
      <c r="X465" s="46">
        <f t="shared" si="138"/>
        <v>0</v>
      </c>
      <c r="Y465" s="46">
        <f t="shared" si="139"/>
        <v>0</v>
      </c>
      <c r="Z465" s="46">
        <f t="shared" si="145"/>
        <v>0</v>
      </c>
      <c r="AA465" s="46">
        <f t="shared" si="146"/>
        <v>0</v>
      </c>
      <c r="AB465" s="46">
        <f t="shared" si="147"/>
        <v>0</v>
      </c>
      <c r="AC465" s="48">
        <f t="shared" si="151"/>
        <v>1</v>
      </c>
      <c r="AD465" s="48">
        <f t="shared" si="148"/>
        <v>10.987500000000001</v>
      </c>
      <c r="AE465" s="48">
        <f t="shared" si="149"/>
        <v>10.987500000000001</v>
      </c>
      <c r="AF465" s="46">
        <f t="shared" si="150"/>
        <v>120</v>
      </c>
      <c r="AG465" s="47"/>
      <c r="AH465" s="128" t="s">
        <v>3453</v>
      </c>
      <c r="AI465" s="128" t="s">
        <v>3452</v>
      </c>
      <c r="AJ465" s="128" t="s">
        <v>3456</v>
      </c>
      <c r="AK465" s="128" t="s">
        <v>3457</v>
      </c>
      <c r="AL465" s="128" t="s">
        <v>3459</v>
      </c>
      <c r="AM465" s="128" t="s">
        <v>3451</v>
      </c>
      <c r="AN465" s="128" t="s">
        <v>3454</v>
      </c>
      <c r="AO465" s="128" t="s">
        <v>3455</v>
      </c>
      <c r="AP465" s="128" t="s">
        <v>3460</v>
      </c>
      <c r="AQ465" s="128" t="s">
        <v>3458</v>
      </c>
    </row>
    <row r="466" spans="1:43" s="16" customFormat="1" ht="27.75">
      <c r="A466" s="43">
        <v>465</v>
      </c>
      <c r="B466" s="44" t="s">
        <v>2575</v>
      </c>
      <c r="C466" s="44" t="s">
        <v>557</v>
      </c>
      <c r="D466" s="45" t="s">
        <v>2576</v>
      </c>
      <c r="E466" s="38">
        <v>26</v>
      </c>
      <c r="F466" s="48">
        <v>10.17</v>
      </c>
      <c r="G466" s="46">
        <v>30</v>
      </c>
      <c r="H466" s="46" t="s">
        <v>3372</v>
      </c>
      <c r="I466" s="48">
        <v>11.05</v>
      </c>
      <c r="J466" s="46">
        <v>30</v>
      </c>
      <c r="K466" s="46" t="s">
        <v>3373</v>
      </c>
      <c r="L466" s="84">
        <f t="shared" si="141"/>
        <v>10.61</v>
      </c>
      <c r="M466" s="38">
        <f t="shared" si="142"/>
        <v>60</v>
      </c>
      <c r="N466" s="38">
        <f t="shared" si="143"/>
        <v>1</v>
      </c>
      <c r="O466" s="38">
        <f t="shared" si="144"/>
        <v>0</v>
      </c>
      <c r="P466" s="48">
        <v>10.68</v>
      </c>
      <c r="Q466" s="46">
        <v>30</v>
      </c>
      <c r="R466" s="46" t="s">
        <v>3372</v>
      </c>
      <c r="S466" s="48">
        <v>12.47</v>
      </c>
      <c r="T466" s="46">
        <v>30</v>
      </c>
      <c r="U466" s="46" t="s">
        <v>3372</v>
      </c>
      <c r="V466" s="48">
        <f t="shared" si="136"/>
        <v>11.574999999999999</v>
      </c>
      <c r="W466" s="46">
        <f t="shared" si="137"/>
        <v>60</v>
      </c>
      <c r="X466" s="46">
        <f t="shared" si="138"/>
        <v>0</v>
      </c>
      <c r="Y466" s="46">
        <f t="shared" si="139"/>
        <v>0</v>
      </c>
      <c r="Z466" s="46">
        <f t="shared" si="145"/>
        <v>1</v>
      </c>
      <c r="AA466" s="46">
        <f t="shared" si="146"/>
        <v>0</v>
      </c>
      <c r="AB466" s="46">
        <f t="shared" si="147"/>
        <v>1</v>
      </c>
      <c r="AC466" s="48">
        <f t="shared" si="151"/>
        <v>0.99</v>
      </c>
      <c r="AD466" s="48">
        <f t="shared" si="148"/>
        <v>11.092499999999999</v>
      </c>
      <c r="AE466" s="48">
        <f t="shared" si="149"/>
        <v>10.981574999999999</v>
      </c>
      <c r="AF466" s="46">
        <f t="shared" si="150"/>
        <v>120</v>
      </c>
      <c r="AG466" s="47"/>
      <c r="AH466" s="128" t="s">
        <v>3451</v>
      </c>
      <c r="AI466" s="128" t="s">
        <v>3452</v>
      </c>
      <c r="AJ466" s="128" t="s">
        <v>3457</v>
      </c>
      <c r="AK466" s="128" t="s">
        <v>3456</v>
      </c>
      <c r="AL466" s="128" t="s">
        <v>3455</v>
      </c>
      <c r="AM466" s="128" t="s">
        <v>3454</v>
      </c>
      <c r="AN466" s="128" t="s">
        <v>3453</v>
      </c>
      <c r="AO466" s="128" t="s">
        <v>3460</v>
      </c>
      <c r="AP466" s="128" t="s">
        <v>3458</v>
      </c>
      <c r="AQ466" s="128" t="s">
        <v>3459</v>
      </c>
    </row>
    <row r="467" spans="1:43" s="16" customFormat="1" ht="27.75">
      <c r="A467" s="43">
        <v>466</v>
      </c>
      <c r="B467" s="37" t="s">
        <v>2062</v>
      </c>
      <c r="C467" s="37" t="s">
        <v>3400</v>
      </c>
      <c r="D467" s="38" t="s">
        <v>2063</v>
      </c>
      <c r="E467" s="38">
        <v>20</v>
      </c>
      <c r="F467" s="48">
        <v>11.15</v>
      </c>
      <c r="G467" s="46">
        <v>30</v>
      </c>
      <c r="H467" s="46" t="s">
        <v>3372</v>
      </c>
      <c r="I467" s="48">
        <v>11.75</v>
      </c>
      <c r="J467" s="46">
        <v>30</v>
      </c>
      <c r="K467" s="46" t="s">
        <v>3373</v>
      </c>
      <c r="L467" s="84">
        <f t="shared" si="141"/>
        <v>11.45</v>
      </c>
      <c r="M467" s="38">
        <f t="shared" si="142"/>
        <v>60</v>
      </c>
      <c r="N467" s="38">
        <f t="shared" si="143"/>
        <v>1</v>
      </c>
      <c r="O467" s="38">
        <f t="shared" si="144"/>
        <v>0</v>
      </c>
      <c r="P467" s="48">
        <v>10.66</v>
      </c>
      <c r="Q467" s="46">
        <v>30</v>
      </c>
      <c r="R467" s="46" t="s">
        <v>3372</v>
      </c>
      <c r="S467" s="48">
        <v>10.78</v>
      </c>
      <c r="T467" s="46">
        <v>30</v>
      </c>
      <c r="U467" s="46" t="s">
        <v>3372</v>
      </c>
      <c r="V467" s="48">
        <f t="shared" si="136"/>
        <v>10.719999999999999</v>
      </c>
      <c r="W467" s="46">
        <f t="shared" si="137"/>
        <v>60</v>
      </c>
      <c r="X467" s="46">
        <f t="shared" si="138"/>
        <v>0</v>
      </c>
      <c r="Y467" s="46">
        <f t="shared" si="139"/>
        <v>0</v>
      </c>
      <c r="Z467" s="46">
        <f t="shared" si="145"/>
        <v>1</v>
      </c>
      <c r="AA467" s="46">
        <f t="shared" si="146"/>
        <v>0</v>
      </c>
      <c r="AB467" s="46">
        <f t="shared" si="147"/>
        <v>1</v>
      </c>
      <c r="AC467" s="48">
        <f t="shared" si="151"/>
        <v>0.99</v>
      </c>
      <c r="AD467" s="48">
        <f t="shared" si="148"/>
        <v>11.084999999999999</v>
      </c>
      <c r="AE467" s="48">
        <f t="shared" si="149"/>
        <v>10.97415</v>
      </c>
      <c r="AF467" s="46">
        <f t="shared" si="150"/>
        <v>120</v>
      </c>
      <c r="AG467" s="47"/>
      <c r="AH467" s="128" t="s">
        <v>3453</v>
      </c>
      <c r="AI467" s="128" t="s">
        <v>3456</v>
      </c>
      <c r="AJ467" s="128" t="s">
        <v>3452</v>
      </c>
      <c r="AK467" s="128" t="s">
        <v>3451</v>
      </c>
      <c r="AL467" s="128" t="s">
        <v>3454</v>
      </c>
      <c r="AM467" s="128" t="s">
        <v>3457</v>
      </c>
      <c r="AN467" s="128" t="s">
        <v>3455</v>
      </c>
      <c r="AO467" s="128" t="s">
        <v>3460</v>
      </c>
      <c r="AP467" s="128" t="s">
        <v>3459</v>
      </c>
      <c r="AQ467" s="128" t="s">
        <v>3458</v>
      </c>
    </row>
    <row r="468" spans="1:43" s="16" customFormat="1" ht="27.75">
      <c r="A468" s="43">
        <v>467</v>
      </c>
      <c r="B468" s="37" t="s">
        <v>2703</v>
      </c>
      <c r="C468" s="37" t="s">
        <v>2704</v>
      </c>
      <c r="D468" s="38" t="s">
        <v>2705</v>
      </c>
      <c r="E468" s="38">
        <v>27</v>
      </c>
      <c r="F468" s="48">
        <v>10.92</v>
      </c>
      <c r="G468" s="46">
        <v>30</v>
      </c>
      <c r="H468" s="46" t="s">
        <v>3372</v>
      </c>
      <c r="I468" s="48">
        <v>10.28</v>
      </c>
      <c r="J468" s="46">
        <v>30</v>
      </c>
      <c r="K468" s="46" t="s">
        <v>3372</v>
      </c>
      <c r="L468" s="84">
        <f t="shared" si="141"/>
        <v>10.6</v>
      </c>
      <c r="M468" s="38">
        <f t="shared" si="142"/>
        <v>60</v>
      </c>
      <c r="N468" s="38">
        <f t="shared" si="143"/>
        <v>0</v>
      </c>
      <c r="O468" s="38">
        <f t="shared" si="144"/>
        <v>0</v>
      </c>
      <c r="P468" s="48">
        <v>11.47</v>
      </c>
      <c r="Q468" s="46">
        <v>30</v>
      </c>
      <c r="R468" s="46" t="s">
        <v>3372</v>
      </c>
      <c r="S468" s="48">
        <v>14.48</v>
      </c>
      <c r="T468" s="46">
        <v>30</v>
      </c>
      <c r="U468" s="46" t="s">
        <v>3372</v>
      </c>
      <c r="V468" s="48">
        <f t="shared" si="136"/>
        <v>12.975000000000001</v>
      </c>
      <c r="W468" s="46">
        <f t="shared" si="137"/>
        <v>60</v>
      </c>
      <c r="X468" s="46">
        <f t="shared" si="138"/>
        <v>0</v>
      </c>
      <c r="Y468" s="46">
        <f t="shared" si="139"/>
        <v>0</v>
      </c>
      <c r="Z468" s="46">
        <f t="shared" si="145"/>
        <v>0</v>
      </c>
      <c r="AA468" s="46">
        <f t="shared" si="146"/>
        <v>0</v>
      </c>
      <c r="AB468" s="46">
        <f t="shared" si="147"/>
        <v>0</v>
      </c>
      <c r="AC468" s="48">
        <f>IF(AB468=0,0.93,IF(AB468=1,0.92,IF(AB468=2,0.91,IF(AB468=3,0.9,IF(AB468=4,0.89,IF(AB468=5,0.88,IF(AB468=6,0.87)))))))</f>
        <v>0.93</v>
      </c>
      <c r="AD468" s="48">
        <f t="shared" si="148"/>
        <v>11.787500000000001</v>
      </c>
      <c r="AE468" s="48">
        <f t="shared" si="149"/>
        <v>10.962375000000002</v>
      </c>
      <c r="AF468" s="46">
        <f t="shared" si="150"/>
        <v>120</v>
      </c>
      <c r="AG468" s="47"/>
      <c r="AH468" s="128" t="s">
        <v>3453</v>
      </c>
      <c r="AI468" s="128" t="s">
        <v>3451</v>
      </c>
      <c r="AJ468" s="128" t="s">
        <v>3456</v>
      </c>
      <c r="AK468" s="128" t="s">
        <v>3457</v>
      </c>
      <c r="AL468" s="128" t="s">
        <v>3454</v>
      </c>
      <c r="AM468" s="128" t="s">
        <v>3452</v>
      </c>
      <c r="AN468" s="128" t="s">
        <v>3460</v>
      </c>
      <c r="AO468" s="128" t="s">
        <v>3459</v>
      </c>
      <c r="AP468" s="128" t="s">
        <v>3455</v>
      </c>
      <c r="AQ468" s="128" t="s">
        <v>3458</v>
      </c>
    </row>
    <row r="469" spans="1:43" s="16" customFormat="1" ht="27.75">
      <c r="A469" s="43">
        <v>468</v>
      </c>
      <c r="B469" s="44" t="s">
        <v>1115</v>
      </c>
      <c r="C469" s="44" t="s">
        <v>3390</v>
      </c>
      <c r="D469" s="45" t="s">
        <v>1116</v>
      </c>
      <c r="E469" s="38">
        <v>10</v>
      </c>
      <c r="F469" s="48">
        <v>12.18</v>
      </c>
      <c r="G469" s="46">
        <v>30</v>
      </c>
      <c r="H469" s="46" t="s">
        <v>3372</v>
      </c>
      <c r="I469" s="48">
        <v>8.6999999999999993</v>
      </c>
      <c r="J469" s="46">
        <v>6</v>
      </c>
      <c r="K469" s="46" t="s">
        <v>3373</v>
      </c>
      <c r="L469" s="84">
        <f t="shared" si="141"/>
        <v>10.44</v>
      </c>
      <c r="M469" s="38">
        <f t="shared" si="142"/>
        <v>60</v>
      </c>
      <c r="N469" s="38">
        <f t="shared" si="143"/>
        <v>1</v>
      </c>
      <c r="O469" s="38">
        <f t="shared" si="144"/>
        <v>1</v>
      </c>
      <c r="P469" s="48">
        <v>10.67</v>
      </c>
      <c r="Q469" s="46">
        <v>30</v>
      </c>
      <c r="R469" s="46" t="s">
        <v>3372</v>
      </c>
      <c r="S469" s="48">
        <v>13.1</v>
      </c>
      <c r="T469" s="46">
        <v>30</v>
      </c>
      <c r="U469" s="46" t="s">
        <v>3372</v>
      </c>
      <c r="V469" s="48">
        <f t="shared" si="136"/>
        <v>11.885</v>
      </c>
      <c r="W469" s="46">
        <f t="shared" si="137"/>
        <v>60</v>
      </c>
      <c r="X469" s="46">
        <f t="shared" si="138"/>
        <v>0</v>
      </c>
      <c r="Y469" s="46">
        <f t="shared" si="139"/>
        <v>0</v>
      </c>
      <c r="Z469" s="46">
        <f t="shared" si="145"/>
        <v>1</v>
      </c>
      <c r="AA469" s="46">
        <f t="shared" si="146"/>
        <v>1</v>
      </c>
      <c r="AB469" s="46">
        <f t="shared" si="147"/>
        <v>2</v>
      </c>
      <c r="AC469" s="48">
        <f>IF(AB469=0,1,IF(AB469=1,0.99,IF(AB469=2,0.98,IF(AB469=3,0.97,IF(AB469=4,0.96,IF(AB469=5,0.95,IF(AB469=6,0.94)))))))</f>
        <v>0.98</v>
      </c>
      <c r="AD469" s="48">
        <f t="shared" si="148"/>
        <v>11.1625</v>
      </c>
      <c r="AE469" s="48">
        <f t="shared" si="149"/>
        <v>10.939249999999999</v>
      </c>
      <c r="AF469" s="46">
        <f t="shared" si="150"/>
        <v>120</v>
      </c>
      <c r="AG469" s="47"/>
      <c r="AH469" s="128" t="s">
        <v>3451</v>
      </c>
      <c r="AI469" s="128" t="s">
        <v>3453</v>
      </c>
      <c r="AJ469" s="128" t="s">
        <v>3456</v>
      </c>
      <c r="AK469" s="128" t="s">
        <v>3459</v>
      </c>
      <c r="AL469" s="128" t="s">
        <v>3452</v>
      </c>
      <c r="AM469" s="128" t="s">
        <v>3454</v>
      </c>
      <c r="AN469" s="128" t="s">
        <v>3460</v>
      </c>
      <c r="AO469" s="128" t="s">
        <v>3457</v>
      </c>
      <c r="AP469" s="128" t="s">
        <v>3458</v>
      </c>
      <c r="AQ469" s="128" t="s">
        <v>3455</v>
      </c>
    </row>
    <row r="470" spans="1:43" s="16" customFormat="1" ht="27.75">
      <c r="A470" s="43">
        <v>469</v>
      </c>
      <c r="B470" s="37" t="s">
        <v>226</v>
      </c>
      <c r="C470" s="37" t="s">
        <v>227</v>
      </c>
      <c r="D470" s="38" t="s">
        <v>228</v>
      </c>
      <c r="E470" s="38">
        <v>2</v>
      </c>
      <c r="F470" s="48">
        <v>11.63</v>
      </c>
      <c r="G470" s="46">
        <v>30</v>
      </c>
      <c r="H470" s="46" t="s">
        <v>3372</v>
      </c>
      <c r="I470" s="48">
        <v>10.75</v>
      </c>
      <c r="J470" s="46">
        <v>30</v>
      </c>
      <c r="K470" s="46" t="s">
        <v>3372</v>
      </c>
      <c r="L470" s="84">
        <f t="shared" si="141"/>
        <v>11.190000000000001</v>
      </c>
      <c r="M470" s="38">
        <f t="shared" si="142"/>
        <v>60</v>
      </c>
      <c r="N470" s="38">
        <f t="shared" si="143"/>
        <v>0</v>
      </c>
      <c r="O470" s="38">
        <f t="shared" si="144"/>
        <v>0</v>
      </c>
      <c r="P470" s="48">
        <v>10.37</v>
      </c>
      <c r="Q470" s="46">
        <v>30</v>
      </c>
      <c r="R470" s="46" t="s">
        <v>3372</v>
      </c>
      <c r="S470" s="48">
        <v>10.99</v>
      </c>
      <c r="T470" s="46">
        <v>30</v>
      </c>
      <c r="U470" s="46" t="s">
        <v>3372</v>
      </c>
      <c r="V470" s="48">
        <f t="shared" si="136"/>
        <v>10.68</v>
      </c>
      <c r="W470" s="46">
        <f t="shared" si="137"/>
        <v>60</v>
      </c>
      <c r="X470" s="46">
        <f t="shared" si="138"/>
        <v>0</v>
      </c>
      <c r="Y470" s="46">
        <f t="shared" si="139"/>
        <v>0</v>
      </c>
      <c r="Z470" s="46">
        <f t="shared" si="145"/>
        <v>0</v>
      </c>
      <c r="AA470" s="46">
        <f t="shared" si="146"/>
        <v>0</v>
      </c>
      <c r="AB470" s="46">
        <f t="shared" si="147"/>
        <v>0</v>
      </c>
      <c r="AC470" s="48">
        <f>IF(AB470=0,1,IF(AB470=1,0.99,IF(AB470=2,0.98,IF(AB470=3,0.97,IF(AB470=4,0.96,IF(AB470=5,0.95,IF(AB470=6,0.94)))))))</f>
        <v>1</v>
      </c>
      <c r="AD470" s="48">
        <f t="shared" si="148"/>
        <v>10.935</v>
      </c>
      <c r="AE470" s="48">
        <f t="shared" si="149"/>
        <v>10.935</v>
      </c>
      <c r="AF470" s="46">
        <f t="shared" si="150"/>
        <v>120</v>
      </c>
      <c r="AG470" s="47"/>
      <c r="AH470" s="128" t="s">
        <v>3456</v>
      </c>
      <c r="AI470" s="128" t="s">
        <v>3452</v>
      </c>
      <c r="AJ470" s="128" t="s">
        <v>3455</v>
      </c>
      <c r="AK470" s="128" t="s">
        <v>3460</v>
      </c>
      <c r="AL470" s="128" t="s">
        <v>3454</v>
      </c>
      <c r="AM470" s="128" t="s">
        <v>3457</v>
      </c>
      <c r="AN470" s="128" t="s">
        <v>3459</v>
      </c>
      <c r="AO470" s="128" t="s">
        <v>3453</v>
      </c>
      <c r="AP470" s="128" t="s">
        <v>3451</v>
      </c>
      <c r="AQ470" s="128" t="s">
        <v>3458</v>
      </c>
    </row>
    <row r="471" spans="1:43" s="16" customFormat="1" ht="27.75">
      <c r="A471" s="43">
        <v>470</v>
      </c>
      <c r="B471" s="37" t="s">
        <v>1839</v>
      </c>
      <c r="C471" s="37" t="s">
        <v>568</v>
      </c>
      <c r="D471" s="38" t="s">
        <v>1840</v>
      </c>
      <c r="E471" s="38">
        <v>18</v>
      </c>
      <c r="F471" s="48">
        <v>10</v>
      </c>
      <c r="G471" s="46">
        <v>30</v>
      </c>
      <c r="H471" s="46" t="s">
        <v>3372</v>
      </c>
      <c r="I471" s="48">
        <v>11.14</v>
      </c>
      <c r="J471" s="46">
        <v>30</v>
      </c>
      <c r="K471" s="46" t="s">
        <v>3373</v>
      </c>
      <c r="L471" s="84">
        <f t="shared" si="141"/>
        <v>10.57</v>
      </c>
      <c r="M471" s="38">
        <f t="shared" si="142"/>
        <v>60</v>
      </c>
      <c r="N471" s="38">
        <f t="shared" si="143"/>
        <v>1</v>
      </c>
      <c r="O471" s="38">
        <f t="shared" si="144"/>
        <v>0</v>
      </c>
      <c r="P471" s="48">
        <v>10.44</v>
      </c>
      <c r="Q471" s="46">
        <v>30</v>
      </c>
      <c r="R471" s="46" t="s">
        <v>3372</v>
      </c>
      <c r="S471" s="48">
        <v>12.56</v>
      </c>
      <c r="T471" s="46">
        <v>30</v>
      </c>
      <c r="U471" s="46" t="s">
        <v>3372</v>
      </c>
      <c r="V471" s="48">
        <f t="shared" si="136"/>
        <v>11.5</v>
      </c>
      <c r="W471" s="46">
        <f t="shared" si="137"/>
        <v>60</v>
      </c>
      <c r="X471" s="46">
        <f t="shared" si="138"/>
        <v>0</v>
      </c>
      <c r="Y471" s="46">
        <f t="shared" si="139"/>
        <v>0</v>
      </c>
      <c r="Z471" s="46">
        <f t="shared" si="145"/>
        <v>1</v>
      </c>
      <c r="AA471" s="46">
        <f t="shared" si="146"/>
        <v>0</v>
      </c>
      <c r="AB471" s="46">
        <f t="shared" si="147"/>
        <v>1</v>
      </c>
      <c r="AC471" s="48">
        <f>IF(AB471=0,1,IF(AB471=1,0.99,IF(AB471=2,0.98,IF(AB471=3,0.97,IF(AB471=4,0.96,IF(AB471=5,0.95,IF(AB471=6,0.94)))))))</f>
        <v>0.99</v>
      </c>
      <c r="AD471" s="48">
        <f t="shared" si="148"/>
        <v>11.035</v>
      </c>
      <c r="AE471" s="48">
        <f t="shared" si="149"/>
        <v>10.92465</v>
      </c>
      <c r="AF471" s="46">
        <f t="shared" si="150"/>
        <v>120</v>
      </c>
      <c r="AG471" s="47"/>
      <c r="AH471" s="128" t="s">
        <v>3452</v>
      </c>
      <c r="AI471" s="128" t="s">
        <v>3456</v>
      </c>
      <c r="AJ471" s="128" t="s">
        <v>3455</v>
      </c>
      <c r="AK471" s="128" t="s">
        <v>3453</v>
      </c>
      <c r="AL471" s="128" t="s">
        <v>3457</v>
      </c>
      <c r="AM471" s="128" t="s">
        <v>3454</v>
      </c>
      <c r="AN471" s="128" t="s">
        <v>3451</v>
      </c>
      <c r="AO471" s="128" t="s">
        <v>3460</v>
      </c>
      <c r="AP471" s="128" t="s">
        <v>3459</v>
      </c>
      <c r="AQ471" s="128" t="s">
        <v>3458</v>
      </c>
    </row>
    <row r="472" spans="1:43" s="16" customFormat="1" ht="27.75">
      <c r="A472" s="43">
        <v>471</v>
      </c>
      <c r="B472" s="37" t="s">
        <v>1578</v>
      </c>
      <c r="C472" s="37" t="s">
        <v>1750</v>
      </c>
      <c r="D472" s="38" t="s">
        <v>1751</v>
      </c>
      <c r="E472" s="38">
        <v>17</v>
      </c>
      <c r="F472" s="48">
        <v>11.89</v>
      </c>
      <c r="G472" s="46">
        <v>30</v>
      </c>
      <c r="H472" s="46" t="s">
        <v>3373</v>
      </c>
      <c r="I472" s="48">
        <v>10.17</v>
      </c>
      <c r="J472" s="46">
        <v>30</v>
      </c>
      <c r="K472" s="46" t="s">
        <v>3372</v>
      </c>
      <c r="L472" s="84">
        <f t="shared" si="141"/>
        <v>11.030000000000001</v>
      </c>
      <c r="M472" s="38">
        <f t="shared" si="142"/>
        <v>60</v>
      </c>
      <c r="N472" s="38">
        <f t="shared" si="143"/>
        <v>1</v>
      </c>
      <c r="O472" s="38">
        <f t="shared" si="144"/>
        <v>0</v>
      </c>
      <c r="P472" s="48">
        <v>11.14</v>
      </c>
      <c r="Q472" s="46">
        <v>30</v>
      </c>
      <c r="R472" s="46" t="s">
        <v>3372</v>
      </c>
      <c r="S472" s="48">
        <v>11.39</v>
      </c>
      <c r="T472" s="46">
        <v>30</v>
      </c>
      <c r="U472" s="46" t="s">
        <v>3373</v>
      </c>
      <c r="V472" s="48">
        <f t="shared" si="136"/>
        <v>11.265000000000001</v>
      </c>
      <c r="W472" s="46">
        <f t="shared" si="137"/>
        <v>60</v>
      </c>
      <c r="X472" s="46">
        <f t="shared" si="138"/>
        <v>1</v>
      </c>
      <c r="Y472" s="46">
        <f t="shared" si="139"/>
        <v>0</v>
      </c>
      <c r="Z472" s="46">
        <f t="shared" si="145"/>
        <v>2</v>
      </c>
      <c r="AA472" s="46">
        <f t="shared" si="146"/>
        <v>0</v>
      </c>
      <c r="AB472" s="46">
        <f t="shared" si="147"/>
        <v>2</v>
      </c>
      <c r="AC472" s="48">
        <f>IF(AB472=0,1,IF(AB472=1,0.99,IF(AB472=2,0.98,IF(AB472=3,0.97,IF(AB472=4,0.96,IF(AB472=5,0.95,IF(AB472=6,0.94)))))))</f>
        <v>0.98</v>
      </c>
      <c r="AD472" s="48">
        <f t="shared" si="148"/>
        <v>11.147500000000001</v>
      </c>
      <c r="AE472" s="48">
        <f t="shared" si="149"/>
        <v>10.92455</v>
      </c>
      <c r="AF472" s="46">
        <f t="shared" si="150"/>
        <v>120</v>
      </c>
      <c r="AG472" s="47"/>
      <c r="AH472" s="128" t="s">
        <v>3453</v>
      </c>
      <c r="AI472" s="128" t="s">
        <v>3456</v>
      </c>
      <c r="AJ472" s="128" t="s">
        <v>3451</v>
      </c>
      <c r="AK472" s="128" t="s">
        <v>3452</v>
      </c>
      <c r="AL472" s="128" t="s">
        <v>3457</v>
      </c>
      <c r="AM472" s="128" t="s">
        <v>3454</v>
      </c>
      <c r="AN472" s="128" t="s">
        <v>3455</v>
      </c>
      <c r="AO472" s="128" t="s">
        <v>3460</v>
      </c>
      <c r="AP472" s="128" t="s">
        <v>3459</v>
      </c>
      <c r="AQ472" s="128" t="s">
        <v>3458</v>
      </c>
    </row>
    <row r="473" spans="1:43" s="16" customFormat="1" ht="27.75">
      <c r="A473" s="43">
        <v>472</v>
      </c>
      <c r="B473" s="37" t="s">
        <v>2597</v>
      </c>
      <c r="C473" s="37" t="s">
        <v>2598</v>
      </c>
      <c r="D473" s="38" t="s">
        <v>2599</v>
      </c>
      <c r="E473" s="38">
        <v>26</v>
      </c>
      <c r="F473" s="48">
        <v>10.07</v>
      </c>
      <c r="G473" s="46">
        <v>30</v>
      </c>
      <c r="H473" s="46" t="s">
        <v>3372</v>
      </c>
      <c r="I473" s="48">
        <v>11.79</v>
      </c>
      <c r="J473" s="46">
        <v>30</v>
      </c>
      <c r="K473" s="46" t="s">
        <v>3372</v>
      </c>
      <c r="L473" s="84">
        <f t="shared" si="141"/>
        <v>10.93</v>
      </c>
      <c r="M473" s="38">
        <f t="shared" si="142"/>
        <v>60</v>
      </c>
      <c r="N473" s="38">
        <f t="shared" si="143"/>
        <v>0</v>
      </c>
      <c r="O473" s="38">
        <f t="shared" si="144"/>
        <v>0</v>
      </c>
      <c r="P473" s="48">
        <v>11.28</v>
      </c>
      <c r="Q473" s="46">
        <v>30</v>
      </c>
      <c r="R473" s="46" t="s">
        <v>3372</v>
      </c>
      <c r="S473" s="48">
        <v>13.83</v>
      </c>
      <c r="T473" s="46">
        <v>30</v>
      </c>
      <c r="U473" s="46" t="s">
        <v>3372</v>
      </c>
      <c r="V473" s="48">
        <f t="shared" si="136"/>
        <v>12.555</v>
      </c>
      <c r="W473" s="46">
        <f t="shared" si="137"/>
        <v>60</v>
      </c>
      <c r="X473" s="46">
        <f t="shared" si="138"/>
        <v>0</v>
      </c>
      <c r="Y473" s="46">
        <f t="shared" si="139"/>
        <v>0</v>
      </c>
      <c r="Z473" s="46">
        <f t="shared" si="145"/>
        <v>0</v>
      </c>
      <c r="AA473" s="46">
        <f t="shared" si="146"/>
        <v>0</v>
      </c>
      <c r="AB473" s="46">
        <f t="shared" si="147"/>
        <v>0</v>
      </c>
      <c r="AC473" s="48">
        <f>IF(AB473=0,0.93,IF(AB473=1,0.92,IF(AB473=2,0.91,IF(AB473=3,0.9,IF(AB473=4,0.89,IF(AB473=5,0.88,IF(AB473=6,0.87)))))))</f>
        <v>0.93</v>
      </c>
      <c r="AD473" s="48">
        <f t="shared" si="148"/>
        <v>11.7425</v>
      </c>
      <c r="AE473" s="48">
        <f t="shared" si="149"/>
        <v>10.920525</v>
      </c>
      <c r="AF473" s="46">
        <f t="shared" si="150"/>
        <v>120</v>
      </c>
      <c r="AG473" s="47"/>
      <c r="AH473" s="128" t="s">
        <v>3453</v>
      </c>
      <c r="AI473" s="128" t="s">
        <v>3451</v>
      </c>
      <c r="AJ473" s="128" t="s">
        <v>3452</v>
      </c>
      <c r="AK473" s="128" t="s">
        <v>3456</v>
      </c>
      <c r="AL473" s="128" t="s">
        <v>3457</v>
      </c>
      <c r="AM473" s="128" t="s">
        <v>3455</v>
      </c>
      <c r="AN473" s="128" t="s">
        <v>3460</v>
      </c>
      <c r="AO473" s="128" t="s">
        <v>3454</v>
      </c>
      <c r="AP473" s="128" t="s">
        <v>3459</v>
      </c>
      <c r="AQ473" s="128" t="s">
        <v>3458</v>
      </c>
    </row>
    <row r="474" spans="1:43" s="16" customFormat="1" ht="27.75">
      <c r="A474" s="43">
        <v>473</v>
      </c>
      <c r="B474" s="47" t="s">
        <v>67</v>
      </c>
      <c r="C474" s="47" t="s">
        <v>68</v>
      </c>
      <c r="D474" s="46" t="s">
        <v>69</v>
      </c>
      <c r="E474" s="38">
        <v>1</v>
      </c>
      <c r="F474" s="48">
        <v>11.1</v>
      </c>
      <c r="G474" s="46">
        <v>30</v>
      </c>
      <c r="H474" s="46" t="s">
        <v>3372</v>
      </c>
      <c r="I474" s="48">
        <v>10</v>
      </c>
      <c r="J474" s="46">
        <v>30</v>
      </c>
      <c r="K474" s="46" t="s">
        <v>3372</v>
      </c>
      <c r="L474" s="84">
        <f t="shared" si="141"/>
        <v>10.55</v>
      </c>
      <c r="M474" s="38">
        <f t="shared" si="142"/>
        <v>60</v>
      </c>
      <c r="N474" s="38">
        <f t="shared" si="143"/>
        <v>0</v>
      </c>
      <c r="O474" s="38">
        <f t="shared" si="144"/>
        <v>0</v>
      </c>
      <c r="P474" s="48">
        <v>10.43</v>
      </c>
      <c r="Q474" s="46">
        <v>30</v>
      </c>
      <c r="R474" s="46" t="s">
        <v>3373</v>
      </c>
      <c r="S474" s="48">
        <v>12.59</v>
      </c>
      <c r="T474" s="46">
        <v>30</v>
      </c>
      <c r="U474" s="46" t="s">
        <v>3372</v>
      </c>
      <c r="V474" s="48">
        <f t="shared" si="136"/>
        <v>11.51</v>
      </c>
      <c r="W474" s="46">
        <f t="shared" si="137"/>
        <v>60</v>
      </c>
      <c r="X474" s="46">
        <f t="shared" si="138"/>
        <v>1</v>
      </c>
      <c r="Y474" s="46">
        <f t="shared" si="139"/>
        <v>0</v>
      </c>
      <c r="Z474" s="46">
        <f t="shared" si="145"/>
        <v>1</v>
      </c>
      <c r="AA474" s="46">
        <f t="shared" si="146"/>
        <v>0</v>
      </c>
      <c r="AB474" s="46">
        <f t="shared" si="147"/>
        <v>1</v>
      </c>
      <c r="AC474" s="48">
        <f>IF(AB474=0,1,IF(AB474=1,0.99,IF(AB474=2,0.98,IF(AB474=3,0.97,IF(AB474=4,0.96,IF(AB474=5,0.95,IF(AB474=6,0.94)))))))</f>
        <v>0.99</v>
      </c>
      <c r="AD474" s="48">
        <f t="shared" si="148"/>
        <v>11.030000000000001</v>
      </c>
      <c r="AE474" s="48">
        <f t="shared" si="149"/>
        <v>10.919700000000001</v>
      </c>
      <c r="AF474" s="46">
        <f t="shared" si="150"/>
        <v>120</v>
      </c>
      <c r="AG474" s="47"/>
      <c r="AH474" s="128" t="s">
        <v>3453</v>
      </c>
      <c r="AI474" s="128" t="s">
        <v>3451</v>
      </c>
      <c r="AJ474" s="128" t="s">
        <v>3452</v>
      </c>
      <c r="AK474" s="128" t="s">
        <v>3454</v>
      </c>
      <c r="AL474" s="128" t="s">
        <v>3455</v>
      </c>
      <c r="AM474" s="128" t="s">
        <v>3460</v>
      </c>
      <c r="AN474" s="128" t="s">
        <v>3457</v>
      </c>
      <c r="AO474" s="128" t="s">
        <v>3456</v>
      </c>
      <c r="AP474" s="128" t="s">
        <v>3459</v>
      </c>
      <c r="AQ474" s="128" t="s">
        <v>3458</v>
      </c>
    </row>
    <row r="475" spans="1:43" s="16" customFormat="1" ht="27.75">
      <c r="A475" s="43">
        <v>474</v>
      </c>
      <c r="B475" s="37" t="s">
        <v>723</v>
      </c>
      <c r="C475" s="37" t="s">
        <v>724</v>
      </c>
      <c r="D475" s="38" t="s">
        <v>725</v>
      </c>
      <c r="E475" s="38">
        <v>7</v>
      </c>
      <c r="F475" s="48">
        <v>10.79</v>
      </c>
      <c r="G475" s="46">
        <v>30</v>
      </c>
      <c r="H475" s="46" t="s">
        <v>3373</v>
      </c>
      <c r="I475" s="48">
        <v>10.130000000000001</v>
      </c>
      <c r="J475" s="46">
        <v>30</v>
      </c>
      <c r="K475" s="46" t="s">
        <v>3373</v>
      </c>
      <c r="L475" s="84">
        <f t="shared" si="141"/>
        <v>10.46</v>
      </c>
      <c r="M475" s="38">
        <f t="shared" si="142"/>
        <v>60</v>
      </c>
      <c r="N475" s="38">
        <f t="shared" si="143"/>
        <v>2</v>
      </c>
      <c r="O475" s="38">
        <f t="shared" si="144"/>
        <v>0</v>
      </c>
      <c r="P475" s="48">
        <v>10.78</v>
      </c>
      <c r="Q475" s="46">
        <v>30</v>
      </c>
      <c r="R475" s="46" t="s">
        <v>3372</v>
      </c>
      <c r="S475" s="48">
        <v>12.87</v>
      </c>
      <c r="T475" s="46">
        <v>30</v>
      </c>
      <c r="U475" s="46" t="s">
        <v>3372</v>
      </c>
      <c r="V475" s="48">
        <f t="shared" si="136"/>
        <v>11.824999999999999</v>
      </c>
      <c r="W475" s="46">
        <f t="shared" si="137"/>
        <v>60</v>
      </c>
      <c r="X475" s="46">
        <f t="shared" si="138"/>
        <v>0</v>
      </c>
      <c r="Y475" s="46">
        <f t="shared" si="139"/>
        <v>0</v>
      </c>
      <c r="Z475" s="46">
        <f t="shared" si="145"/>
        <v>2</v>
      </c>
      <c r="AA475" s="46">
        <f t="shared" si="146"/>
        <v>0</v>
      </c>
      <c r="AB475" s="46">
        <f t="shared" si="147"/>
        <v>2</v>
      </c>
      <c r="AC475" s="48">
        <f>IF(AB475=0,1,IF(AB475=1,0.99,IF(AB475=2,0.98,IF(AB475=3,0.97,IF(AB475=4,0.96,IF(AB475=5,0.95,IF(AB475=6,0.94)))))))</f>
        <v>0.98</v>
      </c>
      <c r="AD475" s="48">
        <f t="shared" si="148"/>
        <v>11.1425</v>
      </c>
      <c r="AE475" s="48">
        <f t="shared" si="149"/>
        <v>10.919650000000001</v>
      </c>
      <c r="AF475" s="46">
        <f t="shared" si="150"/>
        <v>120</v>
      </c>
      <c r="AG475" s="47"/>
      <c r="AH475" s="128" t="s">
        <v>3451</v>
      </c>
      <c r="AI475" s="128" t="s">
        <v>3454</v>
      </c>
      <c r="AJ475" s="128" t="s">
        <v>3452</v>
      </c>
      <c r="AK475" s="128" t="s">
        <v>3457</v>
      </c>
      <c r="AL475" s="128" t="s">
        <v>3455</v>
      </c>
      <c r="AM475" s="128" t="s">
        <v>3453</v>
      </c>
      <c r="AN475" s="128" t="s">
        <v>3456</v>
      </c>
      <c r="AO475" s="128" t="s">
        <v>3460</v>
      </c>
      <c r="AP475" s="128" t="s">
        <v>3459</v>
      </c>
      <c r="AQ475" s="128" t="s">
        <v>3458</v>
      </c>
    </row>
    <row r="476" spans="1:43" s="16" customFormat="1" ht="27.75">
      <c r="A476" s="43">
        <v>475</v>
      </c>
      <c r="B476" s="37" t="s">
        <v>1832</v>
      </c>
      <c r="C476" s="37" t="s">
        <v>1533</v>
      </c>
      <c r="D476" s="38" t="s">
        <v>1833</v>
      </c>
      <c r="E476" s="38">
        <v>18</v>
      </c>
      <c r="F476" s="48">
        <v>10</v>
      </c>
      <c r="G476" s="46">
        <v>30</v>
      </c>
      <c r="H476" s="46" t="s">
        <v>3373</v>
      </c>
      <c r="I476" s="48">
        <v>10.99</v>
      </c>
      <c r="J476" s="46">
        <v>30</v>
      </c>
      <c r="K476" s="46" t="s">
        <v>3372</v>
      </c>
      <c r="L476" s="84">
        <f t="shared" si="141"/>
        <v>10.495000000000001</v>
      </c>
      <c r="M476" s="38">
        <f t="shared" si="142"/>
        <v>60</v>
      </c>
      <c r="N476" s="38">
        <f t="shared" si="143"/>
        <v>1</v>
      </c>
      <c r="O476" s="38">
        <f t="shared" si="144"/>
        <v>0</v>
      </c>
      <c r="P476" s="48">
        <v>11.38</v>
      </c>
      <c r="Q476" s="46">
        <v>30</v>
      </c>
      <c r="R476" s="46" t="s">
        <v>3372</v>
      </c>
      <c r="S476" s="48">
        <v>11.73</v>
      </c>
      <c r="T476" s="46">
        <v>30</v>
      </c>
      <c r="U476" s="46" t="s">
        <v>3372</v>
      </c>
      <c r="V476" s="48">
        <f t="shared" si="136"/>
        <v>11.555</v>
      </c>
      <c r="W476" s="46">
        <f t="shared" si="137"/>
        <v>60</v>
      </c>
      <c r="X476" s="46">
        <f t="shared" si="138"/>
        <v>0</v>
      </c>
      <c r="Y476" s="46">
        <f t="shared" si="139"/>
        <v>0</v>
      </c>
      <c r="Z476" s="46">
        <f t="shared" si="145"/>
        <v>1</v>
      </c>
      <c r="AA476" s="46">
        <f t="shared" si="146"/>
        <v>0</v>
      </c>
      <c r="AB476" s="46">
        <f t="shared" si="147"/>
        <v>1</v>
      </c>
      <c r="AC476" s="48">
        <f>IF(AB476=0,1,IF(AB476=1,0.99,IF(AB476=2,0.98,IF(AB476=3,0.97,IF(AB476=4,0.96,IF(AB476=5,0.95,IF(AB476=6,0.94)))))))</f>
        <v>0.99</v>
      </c>
      <c r="AD476" s="48">
        <f t="shared" si="148"/>
        <v>11.025</v>
      </c>
      <c r="AE476" s="48">
        <f t="shared" si="149"/>
        <v>10.91475</v>
      </c>
      <c r="AF476" s="46">
        <f t="shared" si="150"/>
        <v>120</v>
      </c>
      <c r="AG476" s="47"/>
      <c r="AH476" s="128" t="s">
        <v>3451</v>
      </c>
      <c r="AI476" s="128" t="s">
        <v>3457</v>
      </c>
      <c r="AJ476" s="128" t="s">
        <v>3453</v>
      </c>
      <c r="AK476" s="128" t="s">
        <v>3454</v>
      </c>
      <c r="AL476" s="128" t="s">
        <v>3456</v>
      </c>
      <c r="AM476" s="128" t="s">
        <v>3455</v>
      </c>
      <c r="AN476" s="128" t="s">
        <v>3452</v>
      </c>
      <c r="AO476" s="128" t="s">
        <v>3460</v>
      </c>
      <c r="AP476" s="128" t="s">
        <v>3458</v>
      </c>
      <c r="AQ476" s="128" t="s">
        <v>3459</v>
      </c>
    </row>
    <row r="477" spans="1:43" s="16" customFormat="1" ht="27.75">
      <c r="A477" s="43">
        <v>476</v>
      </c>
      <c r="B477" s="37" t="s">
        <v>1939</v>
      </c>
      <c r="C477" s="37" t="s">
        <v>1940</v>
      </c>
      <c r="D477" s="38" t="s">
        <v>1941</v>
      </c>
      <c r="E477" s="38">
        <v>19</v>
      </c>
      <c r="F477" s="48">
        <v>10.119999999999999</v>
      </c>
      <c r="G477" s="46">
        <v>30</v>
      </c>
      <c r="H477" s="46" t="s">
        <v>3372</v>
      </c>
      <c r="I477" s="48">
        <v>12.2</v>
      </c>
      <c r="J477" s="46">
        <v>30</v>
      </c>
      <c r="K477" s="46" t="s">
        <v>3372</v>
      </c>
      <c r="L477" s="84">
        <f t="shared" si="141"/>
        <v>11.16</v>
      </c>
      <c r="M477" s="38">
        <f t="shared" si="142"/>
        <v>60</v>
      </c>
      <c r="N477" s="38">
        <f t="shared" si="143"/>
        <v>0</v>
      </c>
      <c r="O477" s="38">
        <f t="shared" si="144"/>
        <v>0</v>
      </c>
      <c r="P477" s="48">
        <v>11.22</v>
      </c>
      <c r="Q477" s="46">
        <v>30</v>
      </c>
      <c r="R477" s="46" t="s">
        <v>3373</v>
      </c>
      <c r="S477" s="48">
        <v>13.89</v>
      </c>
      <c r="T477" s="46">
        <v>30</v>
      </c>
      <c r="U477" s="46" t="s">
        <v>3372</v>
      </c>
      <c r="V477" s="48">
        <f t="shared" si="136"/>
        <v>12.555</v>
      </c>
      <c r="W477" s="46">
        <f t="shared" si="137"/>
        <v>60</v>
      </c>
      <c r="X477" s="46">
        <f t="shared" si="138"/>
        <v>1</v>
      </c>
      <c r="Y477" s="46">
        <f t="shared" si="139"/>
        <v>0</v>
      </c>
      <c r="Z477" s="46">
        <f t="shared" si="145"/>
        <v>1</v>
      </c>
      <c r="AA477" s="46">
        <f t="shared" si="146"/>
        <v>0</v>
      </c>
      <c r="AB477" s="46">
        <f t="shared" si="147"/>
        <v>1</v>
      </c>
      <c r="AC477" s="48">
        <f>IF(AB477=0,0.93,IF(AB477=1,0.92,IF(AB477=2,0.91,IF(AB477=3,0.9,IF(AB477=4,0.89,IF(AB477=5,0.88,IF(AB477=6,0.87)))))))</f>
        <v>0.92</v>
      </c>
      <c r="AD477" s="48">
        <f t="shared" si="148"/>
        <v>11.8575</v>
      </c>
      <c r="AE477" s="48">
        <f t="shared" si="149"/>
        <v>10.908900000000001</v>
      </c>
      <c r="AF477" s="46">
        <f t="shared" si="150"/>
        <v>120</v>
      </c>
      <c r="AG477" s="47"/>
      <c r="AH477" s="128" t="s">
        <v>3453</v>
      </c>
      <c r="AI477" s="128" t="s">
        <v>3451</v>
      </c>
      <c r="AJ477" s="128" t="s">
        <v>3456</v>
      </c>
      <c r="AK477" s="128" t="s">
        <v>3454</v>
      </c>
      <c r="AL477" s="128" t="s">
        <v>3452</v>
      </c>
      <c r="AM477" s="128" t="s">
        <v>3455</v>
      </c>
      <c r="AN477" s="128" t="s">
        <v>3460</v>
      </c>
      <c r="AO477" s="128" t="s">
        <v>3457</v>
      </c>
      <c r="AP477" s="128" t="s">
        <v>3459</v>
      </c>
      <c r="AQ477" s="128" t="s">
        <v>3458</v>
      </c>
    </row>
    <row r="478" spans="1:43" s="16" customFormat="1" ht="27.75">
      <c r="A478" s="43">
        <v>477</v>
      </c>
      <c r="B478" s="44" t="s">
        <v>2126</v>
      </c>
      <c r="C478" s="44" t="s">
        <v>2127</v>
      </c>
      <c r="D478" s="54" t="s">
        <v>2128</v>
      </c>
      <c r="E478" s="38">
        <v>21</v>
      </c>
      <c r="F478" s="48">
        <v>11.23</v>
      </c>
      <c r="G478" s="46">
        <v>30</v>
      </c>
      <c r="H478" s="46" t="s">
        <v>3372</v>
      </c>
      <c r="I478" s="48">
        <v>10.61</v>
      </c>
      <c r="J478" s="46">
        <v>30</v>
      </c>
      <c r="K478" s="46" t="s">
        <v>3372</v>
      </c>
      <c r="L478" s="84">
        <f t="shared" si="141"/>
        <v>10.92</v>
      </c>
      <c r="M478" s="38">
        <f t="shared" si="142"/>
        <v>60</v>
      </c>
      <c r="N478" s="38">
        <f t="shared" si="143"/>
        <v>0</v>
      </c>
      <c r="O478" s="38">
        <f t="shared" si="144"/>
        <v>0</v>
      </c>
      <c r="P478" s="48">
        <v>10.55</v>
      </c>
      <c r="Q478" s="46">
        <v>30</v>
      </c>
      <c r="R478" s="46" t="s">
        <v>3372</v>
      </c>
      <c r="S478" s="48">
        <v>11.24</v>
      </c>
      <c r="T478" s="46">
        <v>30</v>
      </c>
      <c r="U478" s="46" t="s">
        <v>3372</v>
      </c>
      <c r="V478" s="48">
        <f t="shared" si="136"/>
        <v>10.895</v>
      </c>
      <c r="W478" s="46">
        <f t="shared" si="137"/>
        <v>60</v>
      </c>
      <c r="X478" s="46">
        <f t="shared" si="138"/>
        <v>0</v>
      </c>
      <c r="Y478" s="46">
        <f t="shared" si="139"/>
        <v>0</v>
      </c>
      <c r="Z478" s="46">
        <f t="shared" si="145"/>
        <v>0</v>
      </c>
      <c r="AA478" s="46">
        <f t="shared" si="146"/>
        <v>0</v>
      </c>
      <c r="AB478" s="46">
        <f t="shared" si="147"/>
        <v>0</v>
      </c>
      <c r="AC478" s="48">
        <f t="shared" ref="AC478:AC484" si="152">IF(AB478=0,1,IF(AB478=1,0.99,IF(AB478=2,0.98,IF(AB478=3,0.97,IF(AB478=4,0.96,IF(AB478=5,0.95,IF(AB478=6,0.94)))))))</f>
        <v>1</v>
      </c>
      <c r="AD478" s="48">
        <f t="shared" si="148"/>
        <v>10.907499999999999</v>
      </c>
      <c r="AE478" s="48">
        <f t="shared" si="149"/>
        <v>10.907499999999999</v>
      </c>
      <c r="AF478" s="46">
        <f t="shared" si="150"/>
        <v>120</v>
      </c>
      <c r="AG478" s="47"/>
      <c r="AH478" s="128" t="s">
        <v>3451</v>
      </c>
      <c r="AI478" s="128" t="s">
        <v>3456</v>
      </c>
      <c r="AJ478" s="128" t="s">
        <v>3454</v>
      </c>
      <c r="AK478" s="128" t="s">
        <v>3452</v>
      </c>
      <c r="AL478" s="128" t="s">
        <v>3455</v>
      </c>
      <c r="AM478" s="128" t="s">
        <v>3457</v>
      </c>
      <c r="AN478" s="128" t="s">
        <v>3460</v>
      </c>
      <c r="AO478" s="128" t="s">
        <v>3453</v>
      </c>
      <c r="AP478" s="128" t="s">
        <v>3459</v>
      </c>
      <c r="AQ478" s="128" t="s">
        <v>3458</v>
      </c>
    </row>
    <row r="479" spans="1:43" s="16" customFormat="1" ht="27.75">
      <c r="A479" s="43">
        <v>478</v>
      </c>
      <c r="B479" s="37" t="s">
        <v>2600</v>
      </c>
      <c r="C479" s="37" t="s">
        <v>2601</v>
      </c>
      <c r="D479" s="38" t="s">
        <v>2602</v>
      </c>
      <c r="E479" s="38">
        <v>26</v>
      </c>
      <c r="F479" s="48">
        <v>10.210000000000001</v>
      </c>
      <c r="G479" s="46">
        <v>30</v>
      </c>
      <c r="H479" s="46" t="s">
        <v>3372</v>
      </c>
      <c r="I479" s="48">
        <v>11.01</v>
      </c>
      <c r="J479" s="46">
        <v>30</v>
      </c>
      <c r="K479" s="46" t="s">
        <v>3373</v>
      </c>
      <c r="L479" s="84">
        <f t="shared" si="141"/>
        <v>10.61</v>
      </c>
      <c r="M479" s="38">
        <f t="shared" si="142"/>
        <v>60</v>
      </c>
      <c r="N479" s="38">
        <f t="shared" si="143"/>
        <v>1</v>
      </c>
      <c r="O479" s="38">
        <f t="shared" si="144"/>
        <v>0</v>
      </c>
      <c r="P479" s="48">
        <v>10.58</v>
      </c>
      <c r="Q479" s="46">
        <v>30</v>
      </c>
      <c r="R479" s="46" t="s">
        <v>3373</v>
      </c>
      <c r="S479" s="48">
        <v>12.7</v>
      </c>
      <c r="T479" s="46">
        <v>30</v>
      </c>
      <c r="U479" s="46" t="s">
        <v>3372</v>
      </c>
      <c r="V479" s="48">
        <f t="shared" ref="V479:V545" si="153">(P479+S479)/2</f>
        <v>11.64</v>
      </c>
      <c r="W479" s="46">
        <f t="shared" ref="W479:W542" si="154">IF(V479&gt;=10,60,Q479+T479)</f>
        <v>60</v>
      </c>
      <c r="X479" s="46">
        <f t="shared" ref="X479:X545" si="155">IF(R479="ACC",0,1)+IF(U479="ACC",0,1)</f>
        <v>1</v>
      </c>
      <c r="Y479" s="46">
        <f t="shared" ref="Y479:Y545" si="156">IF(P479&lt;10,1,(IF(S479&lt;10,1,0)))</f>
        <v>0</v>
      </c>
      <c r="Z479" s="46">
        <f t="shared" si="145"/>
        <v>2</v>
      </c>
      <c r="AA479" s="46">
        <f t="shared" si="146"/>
        <v>0</v>
      </c>
      <c r="AB479" s="46">
        <f t="shared" si="147"/>
        <v>2</v>
      </c>
      <c r="AC479" s="48">
        <f t="shared" si="152"/>
        <v>0.98</v>
      </c>
      <c r="AD479" s="48">
        <f t="shared" si="148"/>
        <v>11.125</v>
      </c>
      <c r="AE479" s="48">
        <f t="shared" si="149"/>
        <v>10.9025</v>
      </c>
      <c r="AF479" s="46">
        <f t="shared" si="150"/>
        <v>120</v>
      </c>
      <c r="AG479" s="47"/>
      <c r="AH479" s="128" t="s">
        <v>3456</v>
      </c>
      <c r="AI479" s="128" t="s">
        <v>3452</v>
      </c>
      <c r="AJ479" s="128" t="s">
        <v>3454</v>
      </c>
      <c r="AK479" s="128" t="s">
        <v>3451</v>
      </c>
      <c r="AL479" s="128" t="s">
        <v>3453</v>
      </c>
      <c r="AM479" s="128" t="s">
        <v>3455</v>
      </c>
      <c r="AN479" s="128" t="s">
        <v>3459</v>
      </c>
      <c r="AO479" s="128" t="s">
        <v>3460</v>
      </c>
      <c r="AP479" s="128" t="s">
        <v>3457</v>
      </c>
      <c r="AQ479" s="128" t="s">
        <v>3458</v>
      </c>
    </row>
    <row r="480" spans="1:43" s="16" customFormat="1" ht="27.75">
      <c r="A480" s="43">
        <v>479</v>
      </c>
      <c r="B480" s="37" t="s">
        <v>112</v>
      </c>
      <c r="C480" s="37" t="s">
        <v>331</v>
      </c>
      <c r="D480" s="38" t="s">
        <v>648</v>
      </c>
      <c r="E480" s="38">
        <v>6</v>
      </c>
      <c r="F480" s="48">
        <v>11.01</v>
      </c>
      <c r="G480" s="46">
        <v>30</v>
      </c>
      <c r="H480" s="46" t="s">
        <v>3373</v>
      </c>
      <c r="I480" s="48">
        <v>10.51</v>
      </c>
      <c r="J480" s="46">
        <v>30</v>
      </c>
      <c r="K480" s="46" t="s">
        <v>3372</v>
      </c>
      <c r="L480" s="84">
        <f t="shared" si="141"/>
        <v>10.76</v>
      </c>
      <c r="M480" s="38">
        <f t="shared" si="142"/>
        <v>60</v>
      </c>
      <c r="N480" s="38">
        <f t="shared" si="143"/>
        <v>1</v>
      </c>
      <c r="O480" s="38">
        <f t="shared" si="144"/>
        <v>0</v>
      </c>
      <c r="P480" s="48">
        <v>10.64</v>
      </c>
      <c r="Q480" s="46">
        <v>30</v>
      </c>
      <c r="R480" s="46" t="s">
        <v>3373</v>
      </c>
      <c r="S480" s="48">
        <v>12.33</v>
      </c>
      <c r="T480" s="46">
        <v>30</v>
      </c>
      <c r="U480" s="46" t="s">
        <v>3372</v>
      </c>
      <c r="V480" s="48">
        <f t="shared" si="153"/>
        <v>11.484999999999999</v>
      </c>
      <c r="W480" s="46">
        <f t="shared" si="154"/>
        <v>60</v>
      </c>
      <c r="X480" s="46">
        <f t="shared" si="155"/>
        <v>1</v>
      </c>
      <c r="Y480" s="46">
        <f t="shared" si="156"/>
        <v>0</v>
      </c>
      <c r="Z480" s="46">
        <f t="shared" si="145"/>
        <v>2</v>
      </c>
      <c r="AA480" s="46">
        <f t="shared" si="146"/>
        <v>0</v>
      </c>
      <c r="AB480" s="46">
        <f t="shared" si="147"/>
        <v>2</v>
      </c>
      <c r="AC480" s="48">
        <f t="shared" si="152"/>
        <v>0.98</v>
      </c>
      <c r="AD480" s="48">
        <f t="shared" si="148"/>
        <v>11.122499999999999</v>
      </c>
      <c r="AE480" s="48">
        <f t="shared" si="149"/>
        <v>10.900049999999998</v>
      </c>
      <c r="AF480" s="46">
        <f t="shared" si="150"/>
        <v>120</v>
      </c>
      <c r="AG480" s="47"/>
      <c r="AH480" s="128" t="s">
        <v>3451</v>
      </c>
      <c r="AI480" s="128" t="s">
        <v>3453</v>
      </c>
      <c r="AJ480" s="128" t="s">
        <v>3456</v>
      </c>
      <c r="AK480" s="128" t="s">
        <v>3454</v>
      </c>
      <c r="AL480" s="128" t="s">
        <v>3452</v>
      </c>
      <c r="AM480" s="128" t="s">
        <v>3455</v>
      </c>
      <c r="AN480" s="128" t="s">
        <v>3457</v>
      </c>
      <c r="AO480" s="128" t="s">
        <v>3460</v>
      </c>
      <c r="AP480" s="128" t="s">
        <v>3459</v>
      </c>
      <c r="AQ480" s="128" t="s">
        <v>3458</v>
      </c>
    </row>
    <row r="481" spans="1:43" s="16" customFormat="1" ht="27.75">
      <c r="A481" s="43">
        <v>480</v>
      </c>
      <c r="B481" s="37" t="s">
        <v>1646</v>
      </c>
      <c r="C481" s="37" t="s">
        <v>1647</v>
      </c>
      <c r="D481" s="38" t="s">
        <v>1648</v>
      </c>
      <c r="E481" s="38">
        <v>16</v>
      </c>
      <c r="F481" s="48">
        <v>10.8</v>
      </c>
      <c r="G481" s="46">
        <v>30</v>
      </c>
      <c r="H481" s="46" t="s">
        <v>3373</v>
      </c>
      <c r="I481" s="48">
        <v>10.119999999999999</v>
      </c>
      <c r="J481" s="46">
        <v>30</v>
      </c>
      <c r="K481" s="46" t="s">
        <v>3372</v>
      </c>
      <c r="L481" s="84">
        <f t="shared" si="141"/>
        <v>10.46</v>
      </c>
      <c r="M481" s="38">
        <f t="shared" si="142"/>
        <v>60</v>
      </c>
      <c r="N481" s="38">
        <f t="shared" si="143"/>
        <v>1</v>
      </c>
      <c r="O481" s="38">
        <f t="shared" si="144"/>
        <v>0</v>
      </c>
      <c r="P481" s="48">
        <v>11.01</v>
      </c>
      <c r="Q481" s="46">
        <v>30</v>
      </c>
      <c r="R481" s="46" t="s">
        <v>3372</v>
      </c>
      <c r="S481" s="48">
        <v>12.01</v>
      </c>
      <c r="T481" s="46">
        <v>30</v>
      </c>
      <c r="U481" s="46" t="s">
        <v>3372</v>
      </c>
      <c r="V481" s="48">
        <f t="shared" si="153"/>
        <v>11.51</v>
      </c>
      <c r="W481" s="46">
        <f t="shared" si="154"/>
        <v>60</v>
      </c>
      <c r="X481" s="46">
        <f t="shared" si="155"/>
        <v>0</v>
      </c>
      <c r="Y481" s="46">
        <f t="shared" si="156"/>
        <v>0</v>
      </c>
      <c r="Z481" s="46">
        <f t="shared" si="145"/>
        <v>1</v>
      </c>
      <c r="AA481" s="46">
        <f t="shared" si="146"/>
        <v>0</v>
      </c>
      <c r="AB481" s="46">
        <f t="shared" si="147"/>
        <v>1</v>
      </c>
      <c r="AC481" s="48">
        <f t="shared" si="152"/>
        <v>0.99</v>
      </c>
      <c r="AD481" s="48">
        <f t="shared" si="148"/>
        <v>10.984999999999999</v>
      </c>
      <c r="AE481" s="48">
        <f t="shared" si="149"/>
        <v>10.87515</v>
      </c>
      <c r="AF481" s="46">
        <f t="shared" si="150"/>
        <v>120</v>
      </c>
      <c r="AG481" s="47"/>
      <c r="AH481" s="128" t="s">
        <v>3453</v>
      </c>
      <c r="AI481" s="128" t="s">
        <v>3451</v>
      </c>
      <c r="AJ481" s="128" t="s">
        <v>3452</v>
      </c>
      <c r="AK481" s="128" t="s">
        <v>3454</v>
      </c>
      <c r="AL481" s="128" t="s">
        <v>3457</v>
      </c>
      <c r="AM481" s="128" t="s">
        <v>3455</v>
      </c>
      <c r="AN481" s="128" t="s">
        <v>3460</v>
      </c>
      <c r="AO481" s="128" t="s">
        <v>3456</v>
      </c>
      <c r="AP481" s="128" t="s">
        <v>3459</v>
      </c>
      <c r="AQ481" s="128" t="s">
        <v>3458</v>
      </c>
    </row>
    <row r="482" spans="1:43" s="16" customFormat="1" ht="27.75">
      <c r="A482" s="43">
        <v>481</v>
      </c>
      <c r="B482" s="44" t="s">
        <v>1819</v>
      </c>
      <c r="C482" s="44" t="s">
        <v>1820</v>
      </c>
      <c r="D482" s="45" t="s">
        <v>1821</v>
      </c>
      <c r="E482" s="38">
        <v>18</v>
      </c>
      <c r="F482" s="48">
        <v>13.58</v>
      </c>
      <c r="G482" s="46">
        <v>30</v>
      </c>
      <c r="H482" s="46" t="s">
        <v>3372</v>
      </c>
      <c r="I482" s="48">
        <v>9.4499999999999993</v>
      </c>
      <c r="J482" s="46">
        <v>12</v>
      </c>
      <c r="K482" s="46" t="s">
        <v>3372</v>
      </c>
      <c r="L482" s="84">
        <f t="shared" si="141"/>
        <v>11.515000000000001</v>
      </c>
      <c r="M482" s="38">
        <f t="shared" si="142"/>
        <v>60</v>
      </c>
      <c r="N482" s="38">
        <f t="shared" si="143"/>
        <v>0</v>
      </c>
      <c r="O482" s="38">
        <f t="shared" si="144"/>
        <v>1</v>
      </c>
      <c r="P482" s="48">
        <v>10.25</v>
      </c>
      <c r="Q482" s="46">
        <v>30</v>
      </c>
      <c r="R482" s="46" t="s">
        <v>3372</v>
      </c>
      <c r="S482" s="48">
        <v>10.66</v>
      </c>
      <c r="T482" s="46">
        <v>30</v>
      </c>
      <c r="U482" s="46" t="s">
        <v>3372</v>
      </c>
      <c r="V482" s="48">
        <f t="shared" si="153"/>
        <v>10.455</v>
      </c>
      <c r="W482" s="46">
        <f t="shared" si="154"/>
        <v>60</v>
      </c>
      <c r="X482" s="46">
        <f t="shared" si="155"/>
        <v>0</v>
      </c>
      <c r="Y482" s="46">
        <f t="shared" si="156"/>
        <v>0</v>
      </c>
      <c r="Z482" s="46">
        <f t="shared" si="145"/>
        <v>0</v>
      </c>
      <c r="AA482" s="46">
        <f t="shared" si="146"/>
        <v>1</v>
      </c>
      <c r="AB482" s="46">
        <f t="shared" si="147"/>
        <v>1</v>
      </c>
      <c r="AC482" s="48">
        <f t="shared" si="152"/>
        <v>0.99</v>
      </c>
      <c r="AD482" s="48">
        <f t="shared" si="148"/>
        <v>10.984999999999999</v>
      </c>
      <c r="AE482" s="48">
        <f t="shared" si="149"/>
        <v>10.87515</v>
      </c>
      <c r="AF482" s="46">
        <f t="shared" si="150"/>
        <v>120</v>
      </c>
      <c r="AG482" s="47"/>
      <c r="AH482" s="128" t="s">
        <v>3451</v>
      </c>
      <c r="AI482" s="128" t="s">
        <v>3453</v>
      </c>
      <c r="AJ482" s="128" t="s">
        <v>3455</v>
      </c>
      <c r="AK482" s="128" t="s">
        <v>3456</v>
      </c>
      <c r="AL482" s="128" t="s">
        <v>3452</v>
      </c>
      <c r="AM482" s="128" t="s">
        <v>3454</v>
      </c>
      <c r="AN482" s="128" t="s">
        <v>3460</v>
      </c>
      <c r="AO482" s="128" t="s">
        <v>3457</v>
      </c>
      <c r="AP482" s="128" t="s">
        <v>3458</v>
      </c>
      <c r="AQ482" s="128" t="s">
        <v>3459</v>
      </c>
    </row>
    <row r="483" spans="1:43" s="16" customFormat="1" ht="27.75">
      <c r="A483" s="43">
        <v>482</v>
      </c>
      <c r="B483" s="44" t="s">
        <v>2403</v>
      </c>
      <c r="C483" s="44" t="s">
        <v>754</v>
      </c>
      <c r="D483" s="45" t="s">
        <v>2404</v>
      </c>
      <c r="E483" s="38">
        <v>24</v>
      </c>
      <c r="F483" s="48">
        <v>10.08</v>
      </c>
      <c r="G483" s="46">
        <v>30</v>
      </c>
      <c r="H483" s="46" t="s">
        <v>3372</v>
      </c>
      <c r="I483" s="48">
        <v>10.72</v>
      </c>
      <c r="J483" s="46">
        <v>30</v>
      </c>
      <c r="K483" s="46" t="s">
        <v>3373</v>
      </c>
      <c r="L483" s="84">
        <f t="shared" si="141"/>
        <v>10.4</v>
      </c>
      <c r="M483" s="38">
        <f t="shared" si="142"/>
        <v>60</v>
      </c>
      <c r="N483" s="38">
        <f t="shared" si="143"/>
        <v>1</v>
      </c>
      <c r="O483" s="38">
        <f t="shared" si="144"/>
        <v>0</v>
      </c>
      <c r="P483" s="48">
        <v>10.93</v>
      </c>
      <c r="Q483" s="46">
        <v>30</v>
      </c>
      <c r="R483" s="46" t="s">
        <v>3372</v>
      </c>
      <c r="S483" s="48">
        <v>12.2</v>
      </c>
      <c r="T483" s="46">
        <v>30</v>
      </c>
      <c r="U483" s="46" t="s">
        <v>3372</v>
      </c>
      <c r="V483" s="48">
        <f t="shared" si="153"/>
        <v>11.565</v>
      </c>
      <c r="W483" s="46">
        <f t="shared" si="154"/>
        <v>60</v>
      </c>
      <c r="X483" s="46">
        <f t="shared" si="155"/>
        <v>0</v>
      </c>
      <c r="Y483" s="46">
        <f t="shared" si="156"/>
        <v>0</v>
      </c>
      <c r="Z483" s="46">
        <f t="shared" si="145"/>
        <v>1</v>
      </c>
      <c r="AA483" s="46">
        <f t="shared" si="146"/>
        <v>0</v>
      </c>
      <c r="AB483" s="46">
        <f t="shared" si="147"/>
        <v>1</v>
      </c>
      <c r="AC483" s="48">
        <f t="shared" si="152"/>
        <v>0.99</v>
      </c>
      <c r="AD483" s="48">
        <f t="shared" si="148"/>
        <v>10.9825</v>
      </c>
      <c r="AE483" s="48">
        <f t="shared" si="149"/>
        <v>10.872674999999999</v>
      </c>
      <c r="AF483" s="46">
        <f t="shared" si="150"/>
        <v>120</v>
      </c>
      <c r="AG483" s="47"/>
      <c r="AH483" s="129" t="s">
        <v>3456</v>
      </c>
      <c r="AI483" s="128" t="s">
        <v>3451</v>
      </c>
      <c r="AJ483" s="128" t="s">
        <v>3453</v>
      </c>
      <c r="AK483" s="128" t="s">
        <v>3452</v>
      </c>
      <c r="AL483" s="128" t="s">
        <v>3457</v>
      </c>
      <c r="AM483" s="128" t="s">
        <v>3454</v>
      </c>
      <c r="AN483" s="128" t="s">
        <v>3460</v>
      </c>
      <c r="AO483" s="128" t="s">
        <v>3455</v>
      </c>
      <c r="AP483" s="128" t="s">
        <v>3458</v>
      </c>
      <c r="AQ483" s="128" t="s">
        <v>3459</v>
      </c>
    </row>
    <row r="484" spans="1:43" s="16" customFormat="1" ht="27.75">
      <c r="A484" s="43">
        <v>483</v>
      </c>
      <c r="B484" s="37" t="s">
        <v>2710</v>
      </c>
      <c r="C484" s="37" t="s">
        <v>1039</v>
      </c>
      <c r="D484" s="38" t="s">
        <v>2764</v>
      </c>
      <c r="E484" s="38">
        <v>28</v>
      </c>
      <c r="F484" s="48">
        <v>10.74</v>
      </c>
      <c r="G484" s="46">
        <v>30</v>
      </c>
      <c r="H484" s="46" t="s">
        <v>3373</v>
      </c>
      <c r="I484" s="48">
        <v>10.34</v>
      </c>
      <c r="J484" s="46">
        <v>30</v>
      </c>
      <c r="K484" s="46" t="s">
        <v>3372</v>
      </c>
      <c r="L484" s="84">
        <f t="shared" si="141"/>
        <v>10.54</v>
      </c>
      <c r="M484" s="38">
        <f t="shared" si="142"/>
        <v>60</v>
      </c>
      <c r="N484" s="38">
        <f t="shared" si="143"/>
        <v>1</v>
      </c>
      <c r="O484" s="38">
        <f t="shared" si="144"/>
        <v>0</v>
      </c>
      <c r="P484" s="48">
        <v>9.39</v>
      </c>
      <c r="Q484" s="46">
        <v>10</v>
      </c>
      <c r="R484" s="46" t="s">
        <v>3373</v>
      </c>
      <c r="S484" s="48">
        <v>14.33</v>
      </c>
      <c r="T484" s="46">
        <v>30</v>
      </c>
      <c r="U484" s="46" t="s">
        <v>3372</v>
      </c>
      <c r="V484" s="48">
        <f t="shared" si="153"/>
        <v>11.86</v>
      </c>
      <c r="W484" s="46">
        <f t="shared" si="154"/>
        <v>60</v>
      </c>
      <c r="X484" s="46">
        <f t="shared" si="155"/>
        <v>1</v>
      </c>
      <c r="Y484" s="46">
        <f t="shared" si="156"/>
        <v>1</v>
      </c>
      <c r="Z484" s="46">
        <f t="shared" si="145"/>
        <v>2</v>
      </c>
      <c r="AA484" s="46">
        <f t="shared" si="146"/>
        <v>1</v>
      </c>
      <c r="AB484" s="46">
        <f t="shared" si="147"/>
        <v>3</v>
      </c>
      <c r="AC484" s="48">
        <f t="shared" si="152"/>
        <v>0.97</v>
      </c>
      <c r="AD484" s="48">
        <f t="shared" si="148"/>
        <v>11.2</v>
      </c>
      <c r="AE484" s="48">
        <f t="shared" si="149"/>
        <v>10.863999999999999</v>
      </c>
      <c r="AF484" s="46">
        <f t="shared" si="150"/>
        <v>120</v>
      </c>
      <c r="AG484" s="47"/>
      <c r="AH484" s="128" t="s">
        <v>3451</v>
      </c>
      <c r="AI484" s="128" t="s">
        <v>3456</v>
      </c>
      <c r="AJ484" s="128" t="s">
        <v>3452</v>
      </c>
      <c r="AK484" s="128" t="s">
        <v>3454</v>
      </c>
      <c r="AL484" s="128" t="s">
        <v>3457</v>
      </c>
      <c r="AM484" s="128" t="s">
        <v>3453</v>
      </c>
      <c r="AN484" s="128" t="s">
        <v>3455</v>
      </c>
      <c r="AO484" s="128" t="s">
        <v>3458</v>
      </c>
      <c r="AP484" s="128" t="s">
        <v>3460</v>
      </c>
      <c r="AQ484" s="128" t="s">
        <v>3459</v>
      </c>
    </row>
    <row r="485" spans="1:43" s="16" customFormat="1" ht="27.75">
      <c r="A485" s="43">
        <v>484</v>
      </c>
      <c r="B485" s="37" t="s">
        <v>2419</v>
      </c>
      <c r="C485" s="37" t="s">
        <v>2420</v>
      </c>
      <c r="D485" s="38" t="s">
        <v>2421</v>
      </c>
      <c r="E485" s="38">
        <v>24</v>
      </c>
      <c r="F485" s="48">
        <v>12.93</v>
      </c>
      <c r="G485" s="46">
        <v>30</v>
      </c>
      <c r="H485" s="46" t="s">
        <v>3372</v>
      </c>
      <c r="I485" s="48">
        <v>10.35</v>
      </c>
      <c r="J485" s="46">
        <v>30</v>
      </c>
      <c r="K485" s="46" t="s">
        <v>3372</v>
      </c>
      <c r="L485" s="84">
        <f t="shared" si="141"/>
        <v>11.64</v>
      </c>
      <c r="M485" s="38">
        <f t="shared" si="142"/>
        <v>60</v>
      </c>
      <c r="N485" s="38">
        <f t="shared" si="143"/>
        <v>0</v>
      </c>
      <c r="O485" s="38">
        <f t="shared" si="144"/>
        <v>0</v>
      </c>
      <c r="P485" s="48">
        <v>11.41</v>
      </c>
      <c r="Q485" s="46">
        <v>30</v>
      </c>
      <c r="R485" s="46" t="s">
        <v>3373</v>
      </c>
      <c r="S485" s="48">
        <v>12.53</v>
      </c>
      <c r="T485" s="46">
        <v>30</v>
      </c>
      <c r="U485" s="46" t="s">
        <v>3372</v>
      </c>
      <c r="V485" s="48">
        <f t="shared" si="153"/>
        <v>11.969999999999999</v>
      </c>
      <c r="W485" s="46">
        <f t="shared" si="154"/>
        <v>60</v>
      </c>
      <c r="X485" s="46">
        <f t="shared" si="155"/>
        <v>1</v>
      </c>
      <c r="Y485" s="46">
        <f t="shared" si="156"/>
        <v>0</v>
      </c>
      <c r="Z485" s="46">
        <f t="shared" si="145"/>
        <v>1</v>
      </c>
      <c r="AA485" s="46">
        <f t="shared" si="146"/>
        <v>0</v>
      </c>
      <c r="AB485" s="46">
        <f t="shared" si="147"/>
        <v>1</v>
      </c>
      <c r="AC485" s="48">
        <f>IF(AB485=0,0.93,IF(AB485=1,0.92,IF(AB485=2,0.91,IF(AB485=3,0.9,IF(AB485=4,0.89,IF(AB485=5,0.88,IF(AB485=6,0.87)))))))</f>
        <v>0.92</v>
      </c>
      <c r="AD485" s="48">
        <f t="shared" si="148"/>
        <v>11.805</v>
      </c>
      <c r="AE485" s="48">
        <f t="shared" si="149"/>
        <v>10.8606</v>
      </c>
      <c r="AF485" s="46">
        <f t="shared" si="150"/>
        <v>120</v>
      </c>
      <c r="AG485" s="47"/>
      <c r="AH485" s="128" t="s">
        <v>3451</v>
      </c>
      <c r="AI485" s="128" t="s">
        <v>3455</v>
      </c>
      <c r="AJ485" s="128" t="s">
        <v>3456</v>
      </c>
      <c r="AK485" s="128" t="s">
        <v>3454</v>
      </c>
      <c r="AL485" s="128" t="s">
        <v>3453</v>
      </c>
      <c r="AM485" s="128" t="s">
        <v>3452</v>
      </c>
      <c r="AN485" s="128" t="s">
        <v>3457</v>
      </c>
      <c r="AO485" s="128" t="s">
        <v>3460</v>
      </c>
      <c r="AP485" s="128" t="s">
        <v>3458</v>
      </c>
      <c r="AQ485" s="128" t="s">
        <v>3459</v>
      </c>
    </row>
    <row r="486" spans="1:43" s="16" customFormat="1" ht="27.75">
      <c r="A486" s="43">
        <v>485</v>
      </c>
      <c r="B486" s="44" t="s">
        <v>482</v>
      </c>
      <c r="C486" s="44" t="s">
        <v>483</v>
      </c>
      <c r="D486" s="45" t="s">
        <v>484</v>
      </c>
      <c r="E486" s="38">
        <v>4</v>
      </c>
      <c r="F486" s="48">
        <v>11.49</v>
      </c>
      <c r="G486" s="46">
        <v>30</v>
      </c>
      <c r="H486" s="46" t="s">
        <v>3372</v>
      </c>
      <c r="I486" s="48">
        <v>8.6199999999999992</v>
      </c>
      <c r="J486" s="46">
        <v>18</v>
      </c>
      <c r="K486" s="46" t="s">
        <v>3372</v>
      </c>
      <c r="L486" s="84">
        <f t="shared" si="141"/>
        <v>10.055</v>
      </c>
      <c r="M486" s="38">
        <f t="shared" si="142"/>
        <v>60</v>
      </c>
      <c r="N486" s="38">
        <f t="shared" si="143"/>
        <v>0</v>
      </c>
      <c r="O486" s="38">
        <f t="shared" si="144"/>
        <v>1</v>
      </c>
      <c r="P486" s="48">
        <v>10.71</v>
      </c>
      <c r="Q486" s="46">
        <v>30</v>
      </c>
      <c r="R486" s="46" t="s">
        <v>3372</v>
      </c>
      <c r="S486" s="48">
        <v>13.06</v>
      </c>
      <c r="T486" s="46">
        <v>30</v>
      </c>
      <c r="U486" s="46" t="s">
        <v>3372</v>
      </c>
      <c r="V486" s="48">
        <f t="shared" si="153"/>
        <v>11.885000000000002</v>
      </c>
      <c r="W486" s="46">
        <f t="shared" si="154"/>
        <v>60</v>
      </c>
      <c r="X486" s="46">
        <f t="shared" si="155"/>
        <v>0</v>
      </c>
      <c r="Y486" s="46">
        <f t="shared" si="156"/>
        <v>0</v>
      </c>
      <c r="Z486" s="46">
        <f t="shared" si="145"/>
        <v>0</v>
      </c>
      <c r="AA486" s="46">
        <f t="shared" si="146"/>
        <v>1</v>
      </c>
      <c r="AB486" s="46">
        <f t="shared" si="147"/>
        <v>1</v>
      </c>
      <c r="AC486" s="48">
        <f>IF(AB486=0,1,IF(AB486=1,0.99,IF(AB486=2,0.98,IF(AB486=3,0.97,IF(AB486=4,0.96,IF(AB486=5,0.95,IF(AB486=6,0.94)))))))</f>
        <v>0.99</v>
      </c>
      <c r="AD486" s="48">
        <f t="shared" si="148"/>
        <v>10.97</v>
      </c>
      <c r="AE486" s="48">
        <f t="shared" si="149"/>
        <v>10.860300000000001</v>
      </c>
      <c r="AF486" s="46">
        <f t="shared" si="150"/>
        <v>120</v>
      </c>
      <c r="AG486" s="47"/>
      <c r="AH486" s="128" t="s">
        <v>3453</v>
      </c>
      <c r="AI486" s="128" t="s">
        <v>3451</v>
      </c>
      <c r="AJ486" s="128" t="s">
        <v>3452</v>
      </c>
      <c r="AK486" s="128" t="s">
        <v>3459</v>
      </c>
      <c r="AL486" s="128" t="s">
        <v>3456</v>
      </c>
      <c r="AM486" s="128" t="s">
        <v>3455</v>
      </c>
      <c r="AN486" s="128" t="s">
        <v>3460</v>
      </c>
      <c r="AO486" s="128" t="s">
        <v>3454</v>
      </c>
      <c r="AP486" s="128" t="s">
        <v>3457</v>
      </c>
      <c r="AQ486" s="128" t="s">
        <v>3458</v>
      </c>
    </row>
    <row r="487" spans="1:43" s="16" customFormat="1" ht="27.75">
      <c r="A487" s="43">
        <v>486</v>
      </c>
      <c r="B487" s="37" t="s">
        <v>2450</v>
      </c>
      <c r="C487" s="37" t="s">
        <v>2451</v>
      </c>
      <c r="D487" s="45" t="s">
        <v>2452</v>
      </c>
      <c r="E487" s="38">
        <v>24</v>
      </c>
      <c r="F487" s="48">
        <v>11.5</v>
      </c>
      <c r="G487" s="46">
        <v>30</v>
      </c>
      <c r="H487" s="46" t="s">
        <v>3372</v>
      </c>
      <c r="I487" s="48">
        <v>12.19</v>
      </c>
      <c r="J487" s="46">
        <v>30</v>
      </c>
      <c r="K487" s="46" t="s">
        <v>3373</v>
      </c>
      <c r="L487" s="84">
        <f t="shared" si="141"/>
        <v>11.844999999999999</v>
      </c>
      <c r="M487" s="38">
        <f t="shared" si="142"/>
        <v>60</v>
      </c>
      <c r="N487" s="38">
        <f t="shared" si="143"/>
        <v>1</v>
      </c>
      <c r="O487" s="38">
        <f t="shared" si="144"/>
        <v>0</v>
      </c>
      <c r="P487" s="48">
        <v>11.37</v>
      </c>
      <c r="Q487" s="46">
        <v>30</v>
      </c>
      <c r="R487" s="46" t="s">
        <v>3373</v>
      </c>
      <c r="S487" s="48">
        <v>12.62</v>
      </c>
      <c r="T487" s="46">
        <v>30</v>
      </c>
      <c r="U487" s="46" t="s">
        <v>3372</v>
      </c>
      <c r="V487" s="48">
        <f t="shared" si="153"/>
        <v>11.994999999999999</v>
      </c>
      <c r="W487" s="46">
        <f t="shared" si="154"/>
        <v>60</v>
      </c>
      <c r="X487" s="46">
        <f t="shared" si="155"/>
        <v>1</v>
      </c>
      <c r="Y487" s="46">
        <f t="shared" si="156"/>
        <v>0</v>
      </c>
      <c r="Z487" s="46">
        <f t="shared" si="145"/>
        <v>2</v>
      </c>
      <c r="AA487" s="46">
        <f t="shared" si="146"/>
        <v>0</v>
      </c>
      <c r="AB487" s="46">
        <f t="shared" si="147"/>
        <v>2</v>
      </c>
      <c r="AC487" s="48">
        <f>IF(AB487=0,0.93,IF(AB487=1,0.92,IF(AB487=2,0.91,IF(AB487=3,0.9,IF(AB487=4,0.89,IF(AB487=5,0.88,IF(AB487=6,0.87)))))))</f>
        <v>0.91</v>
      </c>
      <c r="AD487" s="48">
        <f t="shared" si="148"/>
        <v>11.919999999999998</v>
      </c>
      <c r="AE487" s="48">
        <f t="shared" si="149"/>
        <v>10.847199999999999</v>
      </c>
      <c r="AF487" s="46">
        <f t="shared" si="150"/>
        <v>120</v>
      </c>
      <c r="AG487" s="47"/>
      <c r="AH487" s="128" t="s">
        <v>3456</v>
      </c>
      <c r="AI487" s="128" t="s">
        <v>3452</v>
      </c>
      <c r="AJ487" s="128" t="s">
        <v>3457</v>
      </c>
      <c r="AK487" s="128" t="s">
        <v>3460</v>
      </c>
      <c r="AL487" s="128" t="s">
        <v>3459</v>
      </c>
      <c r="AM487" s="128" t="s">
        <v>3458</v>
      </c>
      <c r="AN487" s="128" t="s">
        <v>3454</v>
      </c>
      <c r="AO487" s="128" t="s">
        <v>3455</v>
      </c>
      <c r="AP487" s="128" t="s">
        <v>3453</v>
      </c>
      <c r="AQ487" s="128" t="s">
        <v>3451</v>
      </c>
    </row>
    <row r="488" spans="1:43" s="16" customFormat="1" ht="27.75">
      <c r="A488" s="43">
        <v>487</v>
      </c>
      <c r="B488" s="37" t="s">
        <v>1618</v>
      </c>
      <c r="C488" s="37" t="s">
        <v>1619</v>
      </c>
      <c r="D488" s="45" t="s">
        <v>1620</v>
      </c>
      <c r="E488" s="38">
        <v>16</v>
      </c>
      <c r="F488" s="48">
        <v>10.31</v>
      </c>
      <c r="G488" s="46">
        <v>30</v>
      </c>
      <c r="H488" s="46" t="s">
        <v>3373</v>
      </c>
      <c r="I488" s="48">
        <v>11.07</v>
      </c>
      <c r="J488" s="46">
        <v>30</v>
      </c>
      <c r="K488" s="46" t="s">
        <v>3372</v>
      </c>
      <c r="L488" s="84">
        <f t="shared" si="141"/>
        <v>10.690000000000001</v>
      </c>
      <c r="M488" s="38">
        <f t="shared" si="142"/>
        <v>60</v>
      </c>
      <c r="N488" s="38">
        <f t="shared" si="143"/>
        <v>1</v>
      </c>
      <c r="O488" s="38">
        <f t="shared" si="144"/>
        <v>0</v>
      </c>
      <c r="P488" s="48">
        <v>12.53</v>
      </c>
      <c r="Q488" s="46">
        <v>30</v>
      </c>
      <c r="R488" s="46" t="s">
        <v>3372</v>
      </c>
      <c r="S488" s="48">
        <v>13.25</v>
      </c>
      <c r="T488" s="46">
        <v>30</v>
      </c>
      <c r="U488" s="46" t="s">
        <v>3372</v>
      </c>
      <c r="V488" s="48">
        <f t="shared" si="153"/>
        <v>12.89</v>
      </c>
      <c r="W488" s="46">
        <f t="shared" si="154"/>
        <v>60</v>
      </c>
      <c r="X488" s="46">
        <f t="shared" si="155"/>
        <v>0</v>
      </c>
      <c r="Y488" s="46">
        <f t="shared" si="156"/>
        <v>0</v>
      </c>
      <c r="Z488" s="46">
        <f t="shared" si="145"/>
        <v>1</v>
      </c>
      <c r="AA488" s="46">
        <f t="shared" si="146"/>
        <v>0</v>
      </c>
      <c r="AB488" s="46">
        <f t="shared" si="147"/>
        <v>1</v>
      </c>
      <c r="AC488" s="48">
        <f>IF(AB488=0,0.93,IF(AB488=1,0.92,IF(AB488=2,0.91,IF(AB488=3,0.9,IF(AB488=4,0.89,IF(AB488=5,0.88,IF(AB488=6,0.87)))))))</f>
        <v>0.92</v>
      </c>
      <c r="AD488" s="48">
        <f t="shared" si="148"/>
        <v>11.790000000000001</v>
      </c>
      <c r="AE488" s="48">
        <f t="shared" si="149"/>
        <v>10.846800000000002</v>
      </c>
      <c r="AF488" s="46">
        <f t="shared" si="150"/>
        <v>120</v>
      </c>
      <c r="AG488" s="47"/>
      <c r="AH488" s="128" t="s">
        <v>3453</v>
      </c>
      <c r="AI488" s="128" t="s">
        <v>3451</v>
      </c>
      <c r="AJ488" s="128" t="s">
        <v>3454</v>
      </c>
      <c r="AK488" s="128" t="s">
        <v>3455</v>
      </c>
      <c r="AL488" s="128" t="s">
        <v>3457</v>
      </c>
      <c r="AM488" s="128" t="s">
        <v>3452</v>
      </c>
      <c r="AN488" s="128" t="s">
        <v>3456</v>
      </c>
      <c r="AO488" s="128" t="s">
        <v>3460</v>
      </c>
      <c r="AP488" s="128" t="s">
        <v>3459</v>
      </c>
      <c r="AQ488" s="128" t="s">
        <v>3458</v>
      </c>
    </row>
    <row r="489" spans="1:43" s="16" customFormat="1" ht="27.75">
      <c r="A489" s="43">
        <v>488</v>
      </c>
      <c r="B489" s="37" t="s">
        <v>1968</v>
      </c>
      <c r="C489" s="37" t="s">
        <v>790</v>
      </c>
      <c r="D489" s="38" t="s">
        <v>1969</v>
      </c>
      <c r="E489" s="38">
        <v>19</v>
      </c>
      <c r="F489" s="48">
        <v>11.51</v>
      </c>
      <c r="G489" s="46">
        <v>30</v>
      </c>
      <c r="H489" s="46" t="s">
        <v>3372</v>
      </c>
      <c r="I489" s="48">
        <v>10.42</v>
      </c>
      <c r="J489" s="46">
        <v>30</v>
      </c>
      <c r="K489" s="46" t="s">
        <v>3372</v>
      </c>
      <c r="L489" s="84">
        <f t="shared" si="141"/>
        <v>10.965</v>
      </c>
      <c r="M489" s="38">
        <f t="shared" si="142"/>
        <v>60</v>
      </c>
      <c r="N489" s="38">
        <f t="shared" si="143"/>
        <v>0</v>
      </c>
      <c r="O489" s="38">
        <f t="shared" si="144"/>
        <v>0</v>
      </c>
      <c r="P489" s="48">
        <v>9.67</v>
      </c>
      <c r="Q489" s="46">
        <v>16</v>
      </c>
      <c r="R489" s="46" t="s">
        <v>3373</v>
      </c>
      <c r="S489" s="48">
        <v>12.65</v>
      </c>
      <c r="T489" s="46">
        <v>30</v>
      </c>
      <c r="U489" s="46" t="s">
        <v>3372</v>
      </c>
      <c r="V489" s="48">
        <f t="shared" si="153"/>
        <v>11.16</v>
      </c>
      <c r="W489" s="46">
        <f t="shared" si="154"/>
        <v>60</v>
      </c>
      <c r="X489" s="46">
        <f t="shared" si="155"/>
        <v>1</v>
      </c>
      <c r="Y489" s="46">
        <f t="shared" si="156"/>
        <v>1</v>
      </c>
      <c r="Z489" s="46">
        <f t="shared" si="145"/>
        <v>1</v>
      </c>
      <c r="AA489" s="46">
        <f t="shared" si="146"/>
        <v>1</v>
      </c>
      <c r="AB489" s="46">
        <f t="shared" si="147"/>
        <v>2</v>
      </c>
      <c r="AC489" s="48">
        <f t="shared" ref="AC489:AC497" si="157">IF(AB489=0,1,IF(AB489=1,0.99,IF(AB489=2,0.98,IF(AB489=3,0.97,IF(AB489=4,0.96,IF(AB489=5,0.95,IF(AB489=6,0.94)))))))</f>
        <v>0.98</v>
      </c>
      <c r="AD489" s="48">
        <f t="shared" si="148"/>
        <v>11.0625</v>
      </c>
      <c r="AE489" s="48">
        <f t="shared" si="149"/>
        <v>10.84125</v>
      </c>
      <c r="AF489" s="46">
        <f t="shared" si="150"/>
        <v>120</v>
      </c>
      <c r="AG489" s="47"/>
      <c r="AH489" s="128" t="s">
        <v>3451</v>
      </c>
      <c r="AI489" s="128" t="s">
        <v>3452</v>
      </c>
      <c r="AJ489" s="128" t="s">
        <v>3454</v>
      </c>
      <c r="AK489" s="128" t="s">
        <v>3455</v>
      </c>
      <c r="AL489" s="128" t="s">
        <v>3457</v>
      </c>
      <c r="AM489" s="128" t="s">
        <v>3456</v>
      </c>
      <c r="AN489" s="128" t="s">
        <v>3453</v>
      </c>
      <c r="AO489" s="128" t="s">
        <v>3460</v>
      </c>
      <c r="AP489" s="128" t="s">
        <v>3459</v>
      </c>
      <c r="AQ489" s="128" t="s">
        <v>3458</v>
      </c>
    </row>
    <row r="490" spans="1:43" s="16" customFormat="1" ht="27.75">
      <c r="A490" s="43">
        <v>489</v>
      </c>
      <c r="B490" s="37" t="s">
        <v>866</v>
      </c>
      <c r="C490" s="37" t="s">
        <v>189</v>
      </c>
      <c r="D490" s="38" t="s">
        <v>867</v>
      </c>
      <c r="E490" s="38">
        <v>8</v>
      </c>
      <c r="F490" s="48">
        <v>11.86</v>
      </c>
      <c r="G490" s="46">
        <v>30</v>
      </c>
      <c r="H490" s="46" t="s">
        <v>3373</v>
      </c>
      <c r="I490" s="48">
        <v>10.17</v>
      </c>
      <c r="J490" s="46">
        <v>30</v>
      </c>
      <c r="K490" s="46" t="s">
        <v>3372</v>
      </c>
      <c r="L490" s="84">
        <f t="shared" si="141"/>
        <v>11.015000000000001</v>
      </c>
      <c r="M490" s="38">
        <f t="shared" si="142"/>
        <v>60</v>
      </c>
      <c r="N490" s="38">
        <f t="shared" si="143"/>
        <v>1</v>
      </c>
      <c r="O490" s="38">
        <f t="shared" si="144"/>
        <v>0</v>
      </c>
      <c r="P490" s="48">
        <v>10.19</v>
      </c>
      <c r="Q490" s="46">
        <v>30</v>
      </c>
      <c r="R490" s="46" t="s">
        <v>3372</v>
      </c>
      <c r="S490" s="48">
        <v>11.56</v>
      </c>
      <c r="T490" s="46">
        <v>30</v>
      </c>
      <c r="U490" s="46" t="s">
        <v>3372</v>
      </c>
      <c r="V490" s="48">
        <f t="shared" si="153"/>
        <v>10.875</v>
      </c>
      <c r="W490" s="46">
        <f t="shared" si="154"/>
        <v>60</v>
      </c>
      <c r="X490" s="46">
        <f t="shared" si="155"/>
        <v>0</v>
      </c>
      <c r="Y490" s="46">
        <f t="shared" si="156"/>
        <v>0</v>
      </c>
      <c r="Z490" s="46">
        <f t="shared" si="145"/>
        <v>1</v>
      </c>
      <c r="AA490" s="46">
        <f t="shared" si="146"/>
        <v>0</v>
      </c>
      <c r="AB490" s="46">
        <f t="shared" si="147"/>
        <v>1</v>
      </c>
      <c r="AC490" s="48">
        <f t="shared" si="157"/>
        <v>0.99</v>
      </c>
      <c r="AD490" s="48">
        <f t="shared" si="148"/>
        <v>10.945</v>
      </c>
      <c r="AE490" s="48">
        <f t="shared" si="149"/>
        <v>10.83555</v>
      </c>
      <c r="AF490" s="46">
        <f t="shared" si="150"/>
        <v>120</v>
      </c>
      <c r="AG490" s="47"/>
      <c r="AH490" s="128" t="s">
        <v>3457</v>
      </c>
      <c r="AI490" s="128" t="s">
        <v>3452</v>
      </c>
      <c r="AJ490" s="128" t="s">
        <v>3456</v>
      </c>
      <c r="AK490" s="128" t="s">
        <v>3451</v>
      </c>
      <c r="AL490" s="128" t="s">
        <v>3453</v>
      </c>
      <c r="AM490" s="128" t="s">
        <v>3454</v>
      </c>
      <c r="AN490" s="128" t="s">
        <v>3455</v>
      </c>
      <c r="AO490" s="128" t="s">
        <v>3460</v>
      </c>
      <c r="AP490" s="128" t="s">
        <v>3459</v>
      </c>
      <c r="AQ490" s="128" t="s">
        <v>3458</v>
      </c>
    </row>
    <row r="491" spans="1:43" s="16" customFormat="1" ht="27.75">
      <c r="A491" s="43">
        <v>490</v>
      </c>
      <c r="B491" s="44" t="s">
        <v>802</v>
      </c>
      <c r="C491" s="44" t="s">
        <v>803</v>
      </c>
      <c r="D491" s="45" t="s">
        <v>804</v>
      </c>
      <c r="E491" s="38">
        <v>7</v>
      </c>
      <c r="F491" s="48">
        <v>10.52</v>
      </c>
      <c r="G491" s="46">
        <v>30</v>
      </c>
      <c r="H491" s="46" t="s">
        <v>3372</v>
      </c>
      <c r="I491" s="48">
        <v>9.68</v>
      </c>
      <c r="J491" s="46">
        <v>19</v>
      </c>
      <c r="K491" s="46" t="s">
        <v>3372</v>
      </c>
      <c r="L491" s="84">
        <f t="shared" si="141"/>
        <v>10.1</v>
      </c>
      <c r="M491" s="38">
        <f t="shared" si="142"/>
        <v>60</v>
      </c>
      <c r="N491" s="38">
        <f t="shared" si="143"/>
        <v>0</v>
      </c>
      <c r="O491" s="38">
        <f t="shared" si="144"/>
        <v>1</v>
      </c>
      <c r="P491" s="48">
        <v>10.71</v>
      </c>
      <c r="Q491" s="46">
        <v>30</v>
      </c>
      <c r="R491" s="46" t="s">
        <v>3372</v>
      </c>
      <c r="S491" s="48">
        <v>12.81</v>
      </c>
      <c r="T491" s="46">
        <v>30</v>
      </c>
      <c r="U491" s="46" t="s">
        <v>3372</v>
      </c>
      <c r="V491" s="48">
        <f t="shared" si="153"/>
        <v>11.760000000000002</v>
      </c>
      <c r="W491" s="46">
        <f t="shared" si="154"/>
        <v>60</v>
      </c>
      <c r="X491" s="46">
        <f t="shared" si="155"/>
        <v>0</v>
      </c>
      <c r="Y491" s="46">
        <f t="shared" si="156"/>
        <v>0</v>
      </c>
      <c r="Z491" s="46">
        <f t="shared" si="145"/>
        <v>0</v>
      </c>
      <c r="AA491" s="46">
        <f t="shared" si="146"/>
        <v>1</v>
      </c>
      <c r="AB491" s="46">
        <f t="shared" si="147"/>
        <v>1</v>
      </c>
      <c r="AC491" s="48">
        <f t="shared" si="157"/>
        <v>0.99</v>
      </c>
      <c r="AD491" s="48">
        <f t="shared" si="148"/>
        <v>10.93</v>
      </c>
      <c r="AE491" s="48">
        <f t="shared" si="149"/>
        <v>10.8207</v>
      </c>
      <c r="AF491" s="46">
        <f t="shared" si="150"/>
        <v>120</v>
      </c>
      <c r="AG491" s="47"/>
      <c r="AH491" s="128" t="s">
        <v>3451</v>
      </c>
      <c r="AI491" s="128" t="s">
        <v>3453</v>
      </c>
      <c r="AJ491" s="128" t="s">
        <v>3454</v>
      </c>
      <c r="AK491" s="128" t="s">
        <v>3455</v>
      </c>
      <c r="AL491" s="128" t="s">
        <v>3456</v>
      </c>
      <c r="AM491" s="128" t="s">
        <v>3457</v>
      </c>
      <c r="AN491" s="128" t="s">
        <v>3460</v>
      </c>
      <c r="AO491" s="128" t="s">
        <v>3459</v>
      </c>
      <c r="AP491" s="128" t="s">
        <v>3452</v>
      </c>
      <c r="AQ491" s="128" t="s">
        <v>3458</v>
      </c>
    </row>
    <row r="492" spans="1:43" s="16" customFormat="1" ht="27.75">
      <c r="A492" s="43">
        <v>491</v>
      </c>
      <c r="B492" s="44" t="s">
        <v>1065</v>
      </c>
      <c r="C492" s="44" t="s">
        <v>59</v>
      </c>
      <c r="D492" s="45" t="s">
        <v>2720</v>
      </c>
      <c r="E492" s="38">
        <v>28</v>
      </c>
      <c r="F492" s="48">
        <v>11.31</v>
      </c>
      <c r="G492" s="46">
        <v>30</v>
      </c>
      <c r="H492" s="46" t="s">
        <v>3373</v>
      </c>
      <c r="I492" s="48">
        <v>9.6</v>
      </c>
      <c r="J492" s="46">
        <v>18</v>
      </c>
      <c r="K492" s="46" t="s">
        <v>3372</v>
      </c>
      <c r="L492" s="84">
        <f t="shared" si="141"/>
        <v>10.455</v>
      </c>
      <c r="M492" s="38">
        <f t="shared" si="142"/>
        <v>60</v>
      </c>
      <c r="N492" s="38">
        <f t="shared" si="143"/>
        <v>1</v>
      </c>
      <c r="O492" s="38">
        <f t="shared" si="144"/>
        <v>1</v>
      </c>
      <c r="P492" s="48">
        <v>10.35</v>
      </c>
      <c r="Q492" s="46">
        <v>30</v>
      </c>
      <c r="R492" s="46" t="s">
        <v>3372</v>
      </c>
      <c r="S492" s="48">
        <v>12.88</v>
      </c>
      <c r="T492" s="46">
        <v>30</v>
      </c>
      <c r="U492" s="46" t="s">
        <v>3372</v>
      </c>
      <c r="V492" s="48">
        <f t="shared" si="153"/>
        <v>11.615</v>
      </c>
      <c r="W492" s="46">
        <f t="shared" si="154"/>
        <v>60</v>
      </c>
      <c r="X492" s="46">
        <f t="shared" si="155"/>
        <v>0</v>
      </c>
      <c r="Y492" s="46">
        <f t="shared" si="156"/>
        <v>0</v>
      </c>
      <c r="Z492" s="46">
        <f t="shared" si="145"/>
        <v>1</v>
      </c>
      <c r="AA492" s="46">
        <f t="shared" si="146"/>
        <v>1</v>
      </c>
      <c r="AB492" s="46">
        <f t="shared" si="147"/>
        <v>2</v>
      </c>
      <c r="AC492" s="48">
        <f t="shared" si="157"/>
        <v>0.98</v>
      </c>
      <c r="AD492" s="48">
        <f t="shared" si="148"/>
        <v>11.035</v>
      </c>
      <c r="AE492" s="48">
        <f t="shared" si="149"/>
        <v>10.814299999999999</v>
      </c>
      <c r="AF492" s="46">
        <f t="shared" si="150"/>
        <v>120</v>
      </c>
      <c r="AG492" s="47"/>
      <c r="AH492" s="128" t="s">
        <v>3456</v>
      </c>
      <c r="AI492" s="128" t="s">
        <v>3451</v>
      </c>
      <c r="AJ492" s="128" t="s">
        <v>3457</v>
      </c>
      <c r="AK492" s="128" t="s">
        <v>3460</v>
      </c>
      <c r="AL492" s="128" t="s">
        <v>3454</v>
      </c>
      <c r="AM492" s="128" t="s">
        <v>3455</v>
      </c>
      <c r="AN492" s="128" t="s">
        <v>3452</v>
      </c>
      <c r="AO492" s="128" t="s">
        <v>3458</v>
      </c>
      <c r="AP492" s="128" t="s">
        <v>3453</v>
      </c>
      <c r="AQ492" s="128" t="s">
        <v>3459</v>
      </c>
    </row>
    <row r="493" spans="1:43" s="16" customFormat="1" ht="27.75">
      <c r="A493" s="43">
        <v>492</v>
      </c>
      <c r="B493" s="37" t="s">
        <v>2515</v>
      </c>
      <c r="C493" s="37" t="s">
        <v>3439</v>
      </c>
      <c r="D493" s="38" t="s">
        <v>3513</v>
      </c>
      <c r="E493" s="38">
        <v>25</v>
      </c>
      <c r="F493" s="48">
        <v>10</v>
      </c>
      <c r="G493" s="46">
        <v>30</v>
      </c>
      <c r="H493" s="46" t="s">
        <v>3372</v>
      </c>
      <c r="I493" s="48">
        <v>10.983000000000001</v>
      </c>
      <c r="J493" s="46">
        <v>30</v>
      </c>
      <c r="K493" s="46" t="s">
        <v>3373</v>
      </c>
      <c r="L493" s="84">
        <f t="shared" si="141"/>
        <v>10.4915</v>
      </c>
      <c r="M493" s="38">
        <f t="shared" si="142"/>
        <v>60</v>
      </c>
      <c r="N493" s="38">
        <f t="shared" si="143"/>
        <v>1</v>
      </c>
      <c r="O493" s="38">
        <f t="shared" si="144"/>
        <v>0</v>
      </c>
      <c r="P493" s="48">
        <v>10.84</v>
      </c>
      <c r="Q493" s="46">
        <v>30</v>
      </c>
      <c r="R493" s="46" t="s">
        <v>3372</v>
      </c>
      <c r="S493" s="48">
        <v>11.83</v>
      </c>
      <c r="T493" s="46">
        <v>30</v>
      </c>
      <c r="U493" s="46" t="s">
        <v>3372</v>
      </c>
      <c r="V493" s="48">
        <f t="shared" si="153"/>
        <v>11.335000000000001</v>
      </c>
      <c r="W493" s="46">
        <f t="shared" si="154"/>
        <v>60</v>
      </c>
      <c r="X493" s="46">
        <f t="shared" si="155"/>
        <v>0</v>
      </c>
      <c r="Y493" s="46">
        <f t="shared" si="156"/>
        <v>0</v>
      </c>
      <c r="Z493" s="46">
        <f t="shared" si="145"/>
        <v>1</v>
      </c>
      <c r="AA493" s="46">
        <f t="shared" si="146"/>
        <v>0</v>
      </c>
      <c r="AB493" s="46">
        <f t="shared" si="147"/>
        <v>1</v>
      </c>
      <c r="AC493" s="48">
        <f t="shared" si="157"/>
        <v>0.99</v>
      </c>
      <c r="AD493" s="48">
        <f t="shared" si="148"/>
        <v>10.913250000000001</v>
      </c>
      <c r="AE493" s="48">
        <f t="shared" si="149"/>
        <v>10.804117500000002</v>
      </c>
      <c r="AF493" s="46">
        <f t="shared" si="150"/>
        <v>120</v>
      </c>
      <c r="AG493" s="47"/>
      <c r="AH493" s="128" t="s">
        <v>3453</v>
      </c>
      <c r="AI493" s="128" t="s">
        <v>3451</v>
      </c>
      <c r="AJ493" s="128" t="s">
        <v>3455</v>
      </c>
      <c r="AK493" s="128" t="s">
        <v>3456</v>
      </c>
      <c r="AL493" s="128" t="s">
        <v>3452</v>
      </c>
      <c r="AM493" s="128" t="s">
        <v>3454</v>
      </c>
      <c r="AN493" s="128" t="s">
        <v>3457</v>
      </c>
      <c r="AO493" s="128" t="s">
        <v>3459</v>
      </c>
      <c r="AP493" s="128" t="s">
        <v>3460</v>
      </c>
      <c r="AQ493" s="128" t="s">
        <v>3458</v>
      </c>
    </row>
    <row r="494" spans="1:43" s="16" customFormat="1" ht="27.75">
      <c r="A494" s="43">
        <v>493</v>
      </c>
      <c r="B494" s="44" t="s">
        <v>1422</v>
      </c>
      <c r="C494" s="44" t="s">
        <v>142</v>
      </c>
      <c r="D494" s="45" t="s">
        <v>1423</v>
      </c>
      <c r="E494" s="38">
        <v>14</v>
      </c>
      <c r="F494" s="48">
        <v>10.74</v>
      </c>
      <c r="G494" s="46">
        <v>30</v>
      </c>
      <c r="H494" s="46" t="s">
        <v>3372</v>
      </c>
      <c r="I494" s="48">
        <v>9.74</v>
      </c>
      <c r="J494" s="46">
        <v>27</v>
      </c>
      <c r="K494" s="46" t="s">
        <v>3372</v>
      </c>
      <c r="L494" s="84">
        <f t="shared" ref="L494:L557" si="158">(F494+I494)/2</f>
        <v>10.24</v>
      </c>
      <c r="M494" s="38">
        <f t="shared" si="142"/>
        <v>60</v>
      </c>
      <c r="N494" s="38">
        <f t="shared" si="143"/>
        <v>0</v>
      </c>
      <c r="O494" s="38">
        <f t="shared" si="144"/>
        <v>1</v>
      </c>
      <c r="P494" s="48">
        <v>11.43</v>
      </c>
      <c r="Q494" s="46">
        <v>30</v>
      </c>
      <c r="R494" s="46" t="s">
        <v>3373</v>
      </c>
      <c r="S494" s="48">
        <v>12.17</v>
      </c>
      <c r="T494" s="46">
        <v>30</v>
      </c>
      <c r="U494" s="46" t="s">
        <v>3372</v>
      </c>
      <c r="V494" s="48">
        <f t="shared" si="153"/>
        <v>11.8</v>
      </c>
      <c r="W494" s="46">
        <f t="shared" si="154"/>
        <v>60</v>
      </c>
      <c r="X494" s="46">
        <f t="shared" si="155"/>
        <v>1</v>
      </c>
      <c r="Y494" s="46">
        <f t="shared" si="156"/>
        <v>0</v>
      </c>
      <c r="Z494" s="46">
        <f t="shared" si="145"/>
        <v>1</v>
      </c>
      <c r="AA494" s="46">
        <f t="shared" si="146"/>
        <v>1</v>
      </c>
      <c r="AB494" s="46">
        <f t="shared" si="147"/>
        <v>2</v>
      </c>
      <c r="AC494" s="48">
        <f t="shared" si="157"/>
        <v>0.98</v>
      </c>
      <c r="AD494" s="48">
        <f t="shared" si="148"/>
        <v>11.02</v>
      </c>
      <c r="AE494" s="48">
        <f t="shared" si="149"/>
        <v>10.7996</v>
      </c>
      <c r="AF494" s="46">
        <f t="shared" si="150"/>
        <v>120</v>
      </c>
      <c r="AG494" s="47"/>
      <c r="AH494" s="128" t="s">
        <v>3453</v>
      </c>
      <c r="AI494" s="128" t="s">
        <v>3451</v>
      </c>
      <c r="AJ494" s="128" t="s">
        <v>3452</v>
      </c>
      <c r="AK494" s="128" t="s">
        <v>3456</v>
      </c>
      <c r="AL494" s="128" t="s">
        <v>3455</v>
      </c>
      <c r="AM494" s="128" t="s">
        <v>3454</v>
      </c>
      <c r="AN494" s="128" t="s">
        <v>3457</v>
      </c>
      <c r="AO494" s="128" t="s">
        <v>3459</v>
      </c>
      <c r="AP494" s="128" t="s">
        <v>3460</v>
      </c>
      <c r="AQ494" s="128" t="s">
        <v>3458</v>
      </c>
    </row>
    <row r="495" spans="1:43" s="16" customFormat="1" ht="27.75">
      <c r="A495" s="43">
        <v>494</v>
      </c>
      <c r="B495" s="44" t="s">
        <v>1363</v>
      </c>
      <c r="C495" s="44" t="s">
        <v>324</v>
      </c>
      <c r="D495" s="45" t="s">
        <v>1923</v>
      </c>
      <c r="E495" s="38">
        <v>19</v>
      </c>
      <c r="F495" s="48">
        <v>12.52</v>
      </c>
      <c r="G495" s="46">
        <v>30</v>
      </c>
      <c r="H495" s="46" t="s">
        <v>3372</v>
      </c>
      <c r="I495" s="48">
        <v>8.33</v>
      </c>
      <c r="J495" s="46">
        <v>12</v>
      </c>
      <c r="K495" s="46" t="s">
        <v>3372</v>
      </c>
      <c r="L495" s="84">
        <f t="shared" si="158"/>
        <v>10.425000000000001</v>
      </c>
      <c r="M495" s="38">
        <f t="shared" si="142"/>
        <v>60</v>
      </c>
      <c r="N495" s="38">
        <f t="shared" si="143"/>
        <v>0</v>
      </c>
      <c r="O495" s="38">
        <f t="shared" si="144"/>
        <v>1</v>
      </c>
      <c r="P495" s="48">
        <v>12.5</v>
      </c>
      <c r="Q495" s="46">
        <v>30</v>
      </c>
      <c r="R495" s="46" t="s">
        <v>3372</v>
      </c>
      <c r="S495" s="48">
        <v>10.28</v>
      </c>
      <c r="T495" s="46">
        <v>30</v>
      </c>
      <c r="U495" s="46" t="s">
        <v>3372</v>
      </c>
      <c r="V495" s="48">
        <f t="shared" si="153"/>
        <v>11.39</v>
      </c>
      <c r="W495" s="46">
        <f t="shared" si="154"/>
        <v>60</v>
      </c>
      <c r="X495" s="46">
        <f t="shared" si="155"/>
        <v>0</v>
      </c>
      <c r="Y495" s="46">
        <f t="shared" si="156"/>
        <v>0</v>
      </c>
      <c r="Z495" s="46">
        <f t="shared" si="145"/>
        <v>0</v>
      </c>
      <c r="AA495" s="46">
        <f t="shared" si="146"/>
        <v>1</v>
      </c>
      <c r="AB495" s="46">
        <f t="shared" si="147"/>
        <v>1</v>
      </c>
      <c r="AC495" s="48">
        <f t="shared" si="157"/>
        <v>0.99</v>
      </c>
      <c r="AD495" s="48">
        <f t="shared" si="148"/>
        <v>10.907500000000001</v>
      </c>
      <c r="AE495" s="48">
        <f t="shared" si="149"/>
        <v>10.798425</v>
      </c>
      <c r="AF495" s="46">
        <f t="shared" si="150"/>
        <v>120</v>
      </c>
      <c r="AG495" s="47"/>
      <c r="AH495" s="128" t="s">
        <v>3453</v>
      </c>
      <c r="AI495" s="128" t="s">
        <v>3451</v>
      </c>
      <c r="AJ495" s="128" t="s">
        <v>3455</v>
      </c>
      <c r="AK495" s="128" t="s">
        <v>3452</v>
      </c>
      <c r="AL495" s="128" t="s">
        <v>3456</v>
      </c>
      <c r="AM495" s="128" t="s">
        <v>3454</v>
      </c>
      <c r="AN495" s="128" t="s">
        <v>3457</v>
      </c>
      <c r="AO495" s="128" t="s">
        <v>3460</v>
      </c>
      <c r="AP495" s="128" t="s">
        <v>3459</v>
      </c>
      <c r="AQ495" s="128" t="s">
        <v>3458</v>
      </c>
    </row>
    <row r="496" spans="1:43" s="16" customFormat="1" ht="27.75">
      <c r="A496" s="43">
        <v>495</v>
      </c>
      <c r="B496" s="37" t="s">
        <v>654</v>
      </c>
      <c r="C496" s="37" t="s">
        <v>655</v>
      </c>
      <c r="D496" s="38" t="s">
        <v>656</v>
      </c>
      <c r="E496" s="38">
        <v>6</v>
      </c>
      <c r="F496" s="48">
        <v>10</v>
      </c>
      <c r="G496" s="46">
        <v>30</v>
      </c>
      <c r="H496" s="46" t="s">
        <v>3373</v>
      </c>
      <c r="I496" s="48">
        <v>10.37</v>
      </c>
      <c r="J496" s="46">
        <v>30</v>
      </c>
      <c r="K496" s="46" t="s">
        <v>3372</v>
      </c>
      <c r="L496" s="84">
        <f t="shared" si="158"/>
        <v>10.184999999999999</v>
      </c>
      <c r="M496" s="38">
        <f t="shared" si="142"/>
        <v>60</v>
      </c>
      <c r="N496" s="38">
        <f t="shared" si="143"/>
        <v>1</v>
      </c>
      <c r="O496" s="38">
        <f t="shared" si="144"/>
        <v>0</v>
      </c>
      <c r="P496" s="48">
        <v>11.09</v>
      </c>
      <c r="Q496" s="46">
        <v>30</v>
      </c>
      <c r="R496" s="46" t="s">
        <v>3372</v>
      </c>
      <c r="S496" s="48">
        <v>12.17</v>
      </c>
      <c r="T496" s="46">
        <v>30</v>
      </c>
      <c r="U496" s="46" t="s">
        <v>3372</v>
      </c>
      <c r="V496" s="48">
        <f t="shared" si="153"/>
        <v>11.629999999999999</v>
      </c>
      <c r="W496" s="46">
        <f t="shared" si="154"/>
        <v>60</v>
      </c>
      <c r="X496" s="46">
        <f t="shared" si="155"/>
        <v>0</v>
      </c>
      <c r="Y496" s="46">
        <f t="shared" si="156"/>
        <v>0</v>
      </c>
      <c r="Z496" s="46">
        <f t="shared" si="145"/>
        <v>1</v>
      </c>
      <c r="AA496" s="46">
        <f t="shared" si="146"/>
        <v>0</v>
      </c>
      <c r="AB496" s="46">
        <f t="shared" si="147"/>
        <v>1</v>
      </c>
      <c r="AC496" s="48">
        <f t="shared" si="157"/>
        <v>0.99</v>
      </c>
      <c r="AD496" s="48">
        <f t="shared" si="148"/>
        <v>10.907499999999999</v>
      </c>
      <c r="AE496" s="48">
        <f t="shared" si="149"/>
        <v>10.798424999999998</v>
      </c>
      <c r="AF496" s="46">
        <f t="shared" si="150"/>
        <v>120</v>
      </c>
      <c r="AG496" s="47"/>
      <c r="AH496" s="128" t="s">
        <v>3452</v>
      </c>
      <c r="AI496" s="128" t="s">
        <v>3451</v>
      </c>
      <c r="AJ496" s="128" t="s">
        <v>3454</v>
      </c>
      <c r="AK496" s="128" t="s">
        <v>3456</v>
      </c>
      <c r="AL496" s="128" t="s">
        <v>3457</v>
      </c>
      <c r="AM496" s="128" t="s">
        <v>3455</v>
      </c>
      <c r="AN496" s="128" t="s">
        <v>3460</v>
      </c>
      <c r="AO496" s="128" t="s">
        <v>3459</v>
      </c>
      <c r="AP496" s="128" t="s">
        <v>3453</v>
      </c>
      <c r="AQ496" s="128" t="s">
        <v>3458</v>
      </c>
    </row>
    <row r="497" spans="1:43" s="16" customFormat="1" ht="27.75">
      <c r="A497" s="43">
        <v>496</v>
      </c>
      <c r="B497" s="37" t="s">
        <v>2223</v>
      </c>
      <c r="C497" s="37" t="s">
        <v>3406</v>
      </c>
      <c r="D497" s="38" t="s">
        <v>2224</v>
      </c>
      <c r="E497" s="38">
        <v>22</v>
      </c>
      <c r="F497" s="48">
        <v>11.1</v>
      </c>
      <c r="G497" s="46">
        <v>30</v>
      </c>
      <c r="H497" s="46" t="s">
        <v>3372</v>
      </c>
      <c r="I497" s="48">
        <v>10.1</v>
      </c>
      <c r="J497" s="46">
        <v>30</v>
      </c>
      <c r="K497" s="46" t="s">
        <v>3372</v>
      </c>
      <c r="L497" s="84">
        <f t="shared" si="158"/>
        <v>10.6</v>
      </c>
      <c r="M497" s="38">
        <f t="shared" si="142"/>
        <v>60</v>
      </c>
      <c r="N497" s="38">
        <f t="shared" si="143"/>
        <v>0</v>
      </c>
      <c r="O497" s="38">
        <f t="shared" si="144"/>
        <v>0</v>
      </c>
      <c r="P497" s="48">
        <v>10.45</v>
      </c>
      <c r="Q497" s="46">
        <v>30</v>
      </c>
      <c r="R497" s="46" t="s">
        <v>3373</v>
      </c>
      <c r="S497" s="48">
        <v>12.38</v>
      </c>
      <c r="T497" s="46">
        <v>30</v>
      </c>
      <c r="U497" s="46" t="s">
        <v>3373</v>
      </c>
      <c r="V497" s="48">
        <f t="shared" si="153"/>
        <v>11.414999999999999</v>
      </c>
      <c r="W497" s="46">
        <f t="shared" si="154"/>
        <v>60</v>
      </c>
      <c r="X497" s="46">
        <f t="shared" si="155"/>
        <v>2</v>
      </c>
      <c r="Y497" s="46">
        <f t="shared" si="156"/>
        <v>0</v>
      </c>
      <c r="Z497" s="46">
        <f t="shared" si="145"/>
        <v>2</v>
      </c>
      <c r="AA497" s="46">
        <f t="shared" si="146"/>
        <v>0</v>
      </c>
      <c r="AB497" s="46">
        <f t="shared" si="147"/>
        <v>2</v>
      </c>
      <c r="AC497" s="48">
        <f t="shared" si="157"/>
        <v>0.98</v>
      </c>
      <c r="AD497" s="48">
        <f t="shared" si="148"/>
        <v>11.0075</v>
      </c>
      <c r="AE497" s="48">
        <f t="shared" si="149"/>
        <v>10.78735</v>
      </c>
      <c r="AF497" s="46">
        <f t="shared" si="150"/>
        <v>120</v>
      </c>
      <c r="AG497" s="47"/>
      <c r="AH497" s="128" t="s">
        <v>3457</v>
      </c>
      <c r="AI497" s="128" t="s">
        <v>3453</v>
      </c>
      <c r="AJ497" s="128" t="s">
        <v>3451</v>
      </c>
      <c r="AK497" s="128" t="s">
        <v>3452</v>
      </c>
      <c r="AL497" s="128" t="s">
        <v>3456</v>
      </c>
      <c r="AM497" s="128" t="s">
        <v>3454</v>
      </c>
      <c r="AN497" s="128" t="s">
        <v>3460</v>
      </c>
      <c r="AO497" s="128" t="s">
        <v>3455</v>
      </c>
      <c r="AP497" s="128" t="s">
        <v>3458</v>
      </c>
      <c r="AQ497" s="128" t="s">
        <v>3459</v>
      </c>
    </row>
    <row r="498" spans="1:43" s="16" customFormat="1" ht="27.75">
      <c r="A498" s="43">
        <v>497</v>
      </c>
      <c r="B498" s="37" t="s">
        <v>475</v>
      </c>
      <c r="C498" s="37" t="s">
        <v>1188</v>
      </c>
      <c r="D498" s="38" t="s">
        <v>1179</v>
      </c>
      <c r="E498" s="38">
        <v>11</v>
      </c>
      <c r="F498" s="48">
        <v>10.68</v>
      </c>
      <c r="G498" s="46">
        <v>30</v>
      </c>
      <c r="H498" s="46" t="s">
        <v>3373</v>
      </c>
      <c r="I498" s="48">
        <v>11.5</v>
      </c>
      <c r="J498" s="46">
        <v>30</v>
      </c>
      <c r="K498" s="46" t="s">
        <v>3372</v>
      </c>
      <c r="L498" s="84">
        <f t="shared" si="158"/>
        <v>11.09</v>
      </c>
      <c r="M498" s="38">
        <f t="shared" si="142"/>
        <v>60</v>
      </c>
      <c r="N498" s="38">
        <f t="shared" si="143"/>
        <v>1</v>
      </c>
      <c r="O498" s="38">
        <f t="shared" si="144"/>
        <v>0</v>
      </c>
      <c r="P498" s="48">
        <v>10.79</v>
      </c>
      <c r="Q498" s="46">
        <v>30</v>
      </c>
      <c r="R498" s="46" t="s">
        <v>3372</v>
      </c>
      <c r="S498" s="48">
        <v>13.91</v>
      </c>
      <c r="T498" s="46">
        <v>30</v>
      </c>
      <c r="U498" s="46" t="s">
        <v>3372</v>
      </c>
      <c r="V498" s="48">
        <f t="shared" si="153"/>
        <v>12.35</v>
      </c>
      <c r="W498" s="46">
        <f t="shared" si="154"/>
        <v>60</v>
      </c>
      <c r="X498" s="46">
        <f t="shared" si="155"/>
        <v>0</v>
      </c>
      <c r="Y498" s="46">
        <f t="shared" si="156"/>
        <v>0</v>
      </c>
      <c r="Z498" s="46">
        <f t="shared" si="145"/>
        <v>1</v>
      </c>
      <c r="AA498" s="46">
        <f t="shared" si="146"/>
        <v>0</v>
      </c>
      <c r="AB498" s="46">
        <f t="shared" si="147"/>
        <v>1</v>
      </c>
      <c r="AC498" s="48">
        <f>IF(AB498=0,0.93,IF(AB498=1,0.92,IF(AB498=2,0.91,IF(AB498=3,0.9,IF(AB498=4,0.89,IF(AB498=5,0.88,IF(AB498=6,0.87)))))))</f>
        <v>0.92</v>
      </c>
      <c r="AD498" s="48">
        <f t="shared" si="148"/>
        <v>11.719999999999999</v>
      </c>
      <c r="AE498" s="48">
        <f t="shared" si="149"/>
        <v>10.782399999999999</v>
      </c>
      <c r="AF498" s="46">
        <f t="shared" si="150"/>
        <v>120</v>
      </c>
      <c r="AG498" s="47"/>
      <c r="AH498" s="128" t="s">
        <v>3457</v>
      </c>
      <c r="AI498" s="128" t="s">
        <v>3452</v>
      </c>
      <c r="AJ498" s="128" t="s">
        <v>3455</v>
      </c>
      <c r="AK498" s="128" t="s">
        <v>3460</v>
      </c>
      <c r="AL498" s="128" t="s">
        <v>3454</v>
      </c>
      <c r="AM498" s="128" t="s">
        <v>3451</v>
      </c>
      <c r="AN498" s="128" t="s">
        <v>3456</v>
      </c>
      <c r="AO498" s="128" t="s">
        <v>3453</v>
      </c>
      <c r="AP498" s="128" t="s">
        <v>3459</v>
      </c>
      <c r="AQ498" s="128" t="s">
        <v>3458</v>
      </c>
    </row>
    <row r="499" spans="1:43" s="16" customFormat="1" ht="27.75">
      <c r="A499" s="43">
        <v>498</v>
      </c>
      <c r="B499" s="37" t="s">
        <v>1656</v>
      </c>
      <c r="C499" s="37" t="s">
        <v>3427</v>
      </c>
      <c r="D499" s="38" t="s">
        <v>1657</v>
      </c>
      <c r="E499" s="38">
        <v>16</v>
      </c>
      <c r="F499" s="48">
        <v>10.76</v>
      </c>
      <c r="G499" s="46">
        <v>30</v>
      </c>
      <c r="H499" s="46" t="s">
        <v>3372</v>
      </c>
      <c r="I499" s="48">
        <v>10.14</v>
      </c>
      <c r="J499" s="46">
        <v>30</v>
      </c>
      <c r="K499" s="46" t="s">
        <v>3373</v>
      </c>
      <c r="L499" s="84">
        <f t="shared" si="158"/>
        <v>10.45</v>
      </c>
      <c r="M499" s="38">
        <f t="shared" si="142"/>
        <v>60</v>
      </c>
      <c r="N499" s="38">
        <f t="shared" si="143"/>
        <v>1</v>
      </c>
      <c r="O499" s="38">
        <f t="shared" si="144"/>
        <v>0</v>
      </c>
      <c r="P499" s="48">
        <v>11.48</v>
      </c>
      <c r="Q499" s="46">
        <v>30</v>
      </c>
      <c r="R499" s="46" t="s">
        <v>3372</v>
      </c>
      <c r="S499" s="48">
        <v>14.49</v>
      </c>
      <c r="T499" s="46">
        <v>30</v>
      </c>
      <c r="U499" s="46" t="s">
        <v>3372</v>
      </c>
      <c r="V499" s="48">
        <f t="shared" si="153"/>
        <v>12.984999999999999</v>
      </c>
      <c r="W499" s="46">
        <f t="shared" si="154"/>
        <v>60</v>
      </c>
      <c r="X499" s="46">
        <f t="shared" si="155"/>
        <v>0</v>
      </c>
      <c r="Y499" s="46">
        <f t="shared" si="156"/>
        <v>0</v>
      </c>
      <c r="Z499" s="46">
        <f t="shared" si="145"/>
        <v>1</v>
      </c>
      <c r="AA499" s="46">
        <f t="shared" si="146"/>
        <v>0</v>
      </c>
      <c r="AB499" s="46">
        <f t="shared" si="147"/>
        <v>1</v>
      </c>
      <c r="AC499" s="48">
        <f>IF(AB499=0,0.93,IF(AB499=1,0.92,IF(AB499=2,0.91,IF(AB499=3,0.9,IF(AB499=4,0.89,IF(AB499=5,0.88,IF(AB499=6,0.87)))))))</f>
        <v>0.92</v>
      </c>
      <c r="AD499" s="48">
        <f t="shared" si="148"/>
        <v>11.717499999999999</v>
      </c>
      <c r="AE499" s="48">
        <f t="shared" si="149"/>
        <v>10.780099999999999</v>
      </c>
      <c r="AF499" s="46">
        <f t="shared" si="150"/>
        <v>120</v>
      </c>
      <c r="AG499" s="47"/>
      <c r="AH499" s="128" t="s">
        <v>3454</v>
      </c>
      <c r="AI499" s="128" t="s">
        <v>3451</v>
      </c>
      <c r="AJ499" s="128" t="s">
        <v>3452</v>
      </c>
      <c r="AK499" s="128" t="s">
        <v>3453</v>
      </c>
      <c r="AL499" s="128" t="s">
        <v>3456</v>
      </c>
      <c r="AM499" s="128" t="s">
        <v>3455</v>
      </c>
      <c r="AN499" s="128" t="s">
        <v>3458</v>
      </c>
      <c r="AO499" s="128" t="s">
        <v>3457</v>
      </c>
      <c r="AP499" s="128" t="s">
        <v>3460</v>
      </c>
      <c r="AQ499" s="128" t="s">
        <v>3459</v>
      </c>
    </row>
    <row r="500" spans="1:43" s="16" customFormat="1" ht="27.75">
      <c r="A500" s="43">
        <v>499</v>
      </c>
      <c r="B500" s="37" t="s">
        <v>1740</v>
      </c>
      <c r="C500" s="37" t="s">
        <v>331</v>
      </c>
      <c r="D500" s="38" t="s">
        <v>1741</v>
      </c>
      <c r="E500" s="38">
        <v>17</v>
      </c>
      <c r="F500" s="48">
        <v>10.88</v>
      </c>
      <c r="G500" s="46">
        <v>30</v>
      </c>
      <c r="H500" s="46" t="s">
        <v>3372</v>
      </c>
      <c r="I500" s="48">
        <v>11.09</v>
      </c>
      <c r="J500" s="46">
        <v>30</v>
      </c>
      <c r="K500" s="46" t="s">
        <v>3373</v>
      </c>
      <c r="L500" s="84">
        <f t="shared" si="158"/>
        <v>10.984999999999999</v>
      </c>
      <c r="M500" s="38">
        <f t="shared" si="142"/>
        <v>60</v>
      </c>
      <c r="N500" s="38">
        <f t="shared" si="143"/>
        <v>1</v>
      </c>
      <c r="O500" s="38">
        <f t="shared" si="144"/>
        <v>0</v>
      </c>
      <c r="P500" s="48">
        <v>9.75</v>
      </c>
      <c r="Q500" s="46">
        <v>22</v>
      </c>
      <c r="R500" s="46" t="s">
        <v>3373</v>
      </c>
      <c r="S500" s="48">
        <v>12.63</v>
      </c>
      <c r="T500" s="46">
        <v>30</v>
      </c>
      <c r="U500" s="46" t="s">
        <v>3372</v>
      </c>
      <c r="V500" s="48">
        <f t="shared" si="153"/>
        <v>11.190000000000001</v>
      </c>
      <c r="W500" s="46">
        <f t="shared" si="154"/>
        <v>60</v>
      </c>
      <c r="X500" s="46">
        <f t="shared" si="155"/>
        <v>1</v>
      </c>
      <c r="Y500" s="46">
        <f t="shared" si="156"/>
        <v>1</v>
      </c>
      <c r="Z500" s="46">
        <f t="shared" si="145"/>
        <v>2</v>
      </c>
      <c r="AA500" s="46">
        <f t="shared" si="146"/>
        <v>1</v>
      </c>
      <c r="AB500" s="46">
        <f t="shared" si="147"/>
        <v>3</v>
      </c>
      <c r="AC500" s="48">
        <f>IF(AB500=0,1,IF(AB500=1,0.99,IF(AB500=2,0.98,IF(AB500=3,0.97,IF(AB500=4,0.96,IF(AB500=5,0.95,IF(AB500=6,0.94)))))))</f>
        <v>0.97</v>
      </c>
      <c r="AD500" s="48">
        <f t="shared" si="148"/>
        <v>11.0875</v>
      </c>
      <c r="AE500" s="48">
        <f t="shared" si="149"/>
        <v>10.754875</v>
      </c>
      <c r="AF500" s="46">
        <f t="shared" si="150"/>
        <v>120</v>
      </c>
      <c r="AG500" s="47"/>
      <c r="AH500" s="128" t="s">
        <v>3456</v>
      </c>
      <c r="AI500" s="128" t="s">
        <v>3452</v>
      </c>
      <c r="AJ500" s="128" t="s">
        <v>3453</v>
      </c>
      <c r="AK500" s="128" t="s">
        <v>3451</v>
      </c>
      <c r="AL500" s="128" t="s">
        <v>3455</v>
      </c>
      <c r="AM500" s="128" t="s">
        <v>3457</v>
      </c>
      <c r="AN500" s="128" t="s">
        <v>3454</v>
      </c>
      <c r="AO500" s="128" t="s">
        <v>3460</v>
      </c>
      <c r="AP500" s="128" t="s">
        <v>3459</v>
      </c>
      <c r="AQ500" s="128" t="s">
        <v>3458</v>
      </c>
    </row>
    <row r="501" spans="1:43" s="16" customFormat="1" ht="27.75">
      <c r="A501" s="43">
        <v>500</v>
      </c>
      <c r="B501" s="44" t="s">
        <v>1600</v>
      </c>
      <c r="C501" s="44" t="s">
        <v>2076</v>
      </c>
      <c r="D501" s="45" t="s">
        <v>2077</v>
      </c>
      <c r="E501" s="38">
        <v>20</v>
      </c>
      <c r="F501" s="48">
        <v>10.82</v>
      </c>
      <c r="G501" s="46">
        <v>30</v>
      </c>
      <c r="H501" s="46" t="s">
        <v>3373</v>
      </c>
      <c r="I501" s="48">
        <v>9.73</v>
      </c>
      <c r="J501" s="46">
        <v>20</v>
      </c>
      <c r="K501" s="46" t="s">
        <v>3372</v>
      </c>
      <c r="L501" s="84">
        <f t="shared" si="158"/>
        <v>10.275</v>
      </c>
      <c r="M501" s="38">
        <f t="shared" si="142"/>
        <v>60</v>
      </c>
      <c r="N501" s="38">
        <f t="shared" si="143"/>
        <v>1</v>
      </c>
      <c r="O501" s="38">
        <f t="shared" si="144"/>
        <v>1</v>
      </c>
      <c r="P501" s="48">
        <v>11.02</v>
      </c>
      <c r="Q501" s="46">
        <v>30</v>
      </c>
      <c r="R501" s="46" t="s">
        <v>3372</v>
      </c>
      <c r="S501" s="48">
        <v>12.32</v>
      </c>
      <c r="T501" s="46">
        <v>30</v>
      </c>
      <c r="U501" s="46" t="s">
        <v>3372</v>
      </c>
      <c r="V501" s="48">
        <f t="shared" si="153"/>
        <v>11.67</v>
      </c>
      <c r="W501" s="46">
        <f t="shared" si="154"/>
        <v>60</v>
      </c>
      <c r="X501" s="46">
        <f t="shared" si="155"/>
        <v>0</v>
      </c>
      <c r="Y501" s="46">
        <f t="shared" si="156"/>
        <v>0</v>
      </c>
      <c r="Z501" s="46">
        <f t="shared" si="145"/>
        <v>1</v>
      </c>
      <c r="AA501" s="46">
        <f t="shared" si="146"/>
        <v>1</v>
      </c>
      <c r="AB501" s="46">
        <f t="shared" si="147"/>
        <v>2</v>
      </c>
      <c r="AC501" s="48">
        <f>IF(AB501=0,1,IF(AB501=1,0.99,IF(AB501=2,0.98,IF(AB501=3,0.97,IF(AB501=4,0.96,IF(AB501=5,0.95,IF(AB501=6,0.94)))))))</f>
        <v>0.98</v>
      </c>
      <c r="AD501" s="48">
        <f t="shared" si="148"/>
        <v>10.9725</v>
      </c>
      <c r="AE501" s="48">
        <f t="shared" si="149"/>
        <v>10.75305</v>
      </c>
      <c r="AF501" s="46">
        <f t="shared" si="150"/>
        <v>120</v>
      </c>
      <c r="AG501" s="47"/>
      <c r="AH501" s="128" t="s">
        <v>3451</v>
      </c>
      <c r="AI501" s="128" t="s">
        <v>3455</v>
      </c>
      <c r="AJ501" s="128" t="s">
        <v>3453</v>
      </c>
      <c r="AK501" s="128" t="s">
        <v>3454</v>
      </c>
      <c r="AL501" s="128" t="s">
        <v>3452</v>
      </c>
      <c r="AM501" s="128" t="s">
        <v>3457</v>
      </c>
      <c r="AN501" s="128" t="s">
        <v>3456</v>
      </c>
      <c r="AO501" s="128" t="s">
        <v>3460</v>
      </c>
      <c r="AP501" s="128" t="s">
        <v>3459</v>
      </c>
      <c r="AQ501" s="128" t="s">
        <v>3458</v>
      </c>
    </row>
    <row r="502" spans="1:43" s="16" customFormat="1" ht="27.75">
      <c r="A502" s="43">
        <v>501</v>
      </c>
      <c r="B502" s="37" t="s">
        <v>2228</v>
      </c>
      <c r="C502" s="37" t="s">
        <v>2229</v>
      </c>
      <c r="D502" s="38" t="s">
        <v>2230</v>
      </c>
      <c r="E502" s="38">
        <v>22</v>
      </c>
      <c r="F502" s="48">
        <v>12.5</v>
      </c>
      <c r="G502" s="46">
        <v>30</v>
      </c>
      <c r="H502" s="46" t="s">
        <v>3372</v>
      </c>
      <c r="I502" s="48">
        <v>10.14</v>
      </c>
      <c r="J502" s="46">
        <v>30</v>
      </c>
      <c r="K502" s="46" t="s">
        <v>3372</v>
      </c>
      <c r="L502" s="84">
        <f t="shared" si="158"/>
        <v>11.32</v>
      </c>
      <c r="M502" s="38">
        <f t="shared" si="142"/>
        <v>60</v>
      </c>
      <c r="N502" s="38">
        <f t="shared" si="143"/>
        <v>0</v>
      </c>
      <c r="O502" s="38">
        <f t="shared" si="144"/>
        <v>0</v>
      </c>
      <c r="P502" s="48">
        <v>9.61</v>
      </c>
      <c r="Q502" s="46">
        <v>12</v>
      </c>
      <c r="R502" s="46" t="s">
        <v>3373</v>
      </c>
      <c r="S502" s="48">
        <v>11.61</v>
      </c>
      <c r="T502" s="46">
        <v>30</v>
      </c>
      <c r="U502" s="46" t="s">
        <v>3372</v>
      </c>
      <c r="V502" s="48">
        <f t="shared" si="153"/>
        <v>10.61</v>
      </c>
      <c r="W502" s="46">
        <f t="shared" si="154"/>
        <v>60</v>
      </c>
      <c r="X502" s="46">
        <f t="shared" si="155"/>
        <v>1</v>
      </c>
      <c r="Y502" s="46">
        <f t="shared" si="156"/>
        <v>1</v>
      </c>
      <c r="Z502" s="46">
        <f t="shared" si="145"/>
        <v>1</v>
      </c>
      <c r="AA502" s="46">
        <f t="shared" si="146"/>
        <v>1</v>
      </c>
      <c r="AB502" s="46">
        <f t="shared" si="147"/>
        <v>2</v>
      </c>
      <c r="AC502" s="48">
        <f>IF(AB502=0,1,IF(AB502=1,0.99,IF(AB502=2,0.98,IF(AB502=3,0.97,IF(AB502=4,0.96,IF(AB502=5,0.95,IF(AB502=6,0.94)))))))</f>
        <v>0.98</v>
      </c>
      <c r="AD502" s="48">
        <f t="shared" si="148"/>
        <v>10.965</v>
      </c>
      <c r="AE502" s="48">
        <f t="shared" si="149"/>
        <v>10.745699999999999</v>
      </c>
      <c r="AF502" s="46">
        <f t="shared" si="150"/>
        <v>120</v>
      </c>
      <c r="AG502" s="47"/>
      <c r="AH502" s="128" t="s">
        <v>3453</v>
      </c>
      <c r="AI502" s="128" t="s">
        <v>3451</v>
      </c>
      <c r="AJ502" s="128" t="s">
        <v>3452</v>
      </c>
      <c r="AK502" s="128" t="s">
        <v>3455</v>
      </c>
      <c r="AL502" s="128" t="s">
        <v>3454</v>
      </c>
      <c r="AM502" s="128" t="s">
        <v>3456</v>
      </c>
      <c r="AN502" s="128" t="s">
        <v>3457</v>
      </c>
      <c r="AO502" s="128" t="s">
        <v>3460</v>
      </c>
      <c r="AP502" s="128" t="s">
        <v>3459</v>
      </c>
      <c r="AQ502" s="128" t="s">
        <v>3458</v>
      </c>
    </row>
    <row r="503" spans="1:43" s="16" customFormat="1" ht="27.75">
      <c r="A503" s="43">
        <v>502</v>
      </c>
      <c r="B503" s="44" t="s">
        <v>1992</v>
      </c>
      <c r="C503" s="44" t="s">
        <v>45</v>
      </c>
      <c r="D503" s="45" t="s">
        <v>1993</v>
      </c>
      <c r="E503" s="38">
        <v>19</v>
      </c>
      <c r="F503" s="48">
        <v>12.58</v>
      </c>
      <c r="G503" s="46">
        <v>30</v>
      </c>
      <c r="H503" s="46" t="s">
        <v>3372</v>
      </c>
      <c r="I503" s="48">
        <v>7.74</v>
      </c>
      <c r="J503" s="46">
        <v>11</v>
      </c>
      <c r="K503" s="46" t="s">
        <v>3372</v>
      </c>
      <c r="L503" s="84">
        <f t="shared" si="158"/>
        <v>10.16</v>
      </c>
      <c r="M503" s="38">
        <f t="shared" si="142"/>
        <v>60</v>
      </c>
      <c r="N503" s="38">
        <f t="shared" si="143"/>
        <v>0</v>
      </c>
      <c r="O503" s="38">
        <f t="shared" si="144"/>
        <v>1</v>
      </c>
      <c r="P503" s="48">
        <v>11.39</v>
      </c>
      <c r="Q503" s="46">
        <v>30</v>
      </c>
      <c r="R503" s="46" t="s">
        <v>3372</v>
      </c>
      <c r="S503" s="48">
        <v>11.7</v>
      </c>
      <c r="T503" s="46">
        <v>30</v>
      </c>
      <c r="U503" s="46" t="s">
        <v>3372</v>
      </c>
      <c r="V503" s="48">
        <f t="shared" si="153"/>
        <v>11.545</v>
      </c>
      <c r="W503" s="46">
        <f t="shared" si="154"/>
        <v>60</v>
      </c>
      <c r="X503" s="46">
        <f t="shared" si="155"/>
        <v>0</v>
      </c>
      <c r="Y503" s="46">
        <f t="shared" si="156"/>
        <v>0</v>
      </c>
      <c r="Z503" s="46">
        <f t="shared" si="145"/>
        <v>0</v>
      </c>
      <c r="AA503" s="46">
        <f t="shared" si="146"/>
        <v>1</v>
      </c>
      <c r="AB503" s="46">
        <f t="shared" si="147"/>
        <v>1</v>
      </c>
      <c r="AC503" s="48">
        <f>IF(AB503=0,1,IF(AB503=1,0.99,IF(AB503=2,0.98,IF(AB503=3,0.97,IF(AB503=4,0.96,IF(AB503=5,0.95,IF(AB503=6,0.94)))))))</f>
        <v>0.99</v>
      </c>
      <c r="AD503" s="48">
        <f t="shared" si="148"/>
        <v>10.852499999999999</v>
      </c>
      <c r="AE503" s="48">
        <f t="shared" si="149"/>
        <v>10.743974999999999</v>
      </c>
      <c r="AF503" s="46">
        <f t="shared" si="150"/>
        <v>120</v>
      </c>
      <c r="AG503" s="47"/>
      <c r="AH503" s="128" t="s">
        <v>3453</v>
      </c>
      <c r="AI503" s="128" t="s">
        <v>3456</v>
      </c>
      <c r="AJ503" s="128" t="s">
        <v>3454</v>
      </c>
      <c r="AK503" s="128" t="s">
        <v>3457</v>
      </c>
      <c r="AL503" s="128" t="s">
        <v>3452</v>
      </c>
      <c r="AM503" s="128" t="s">
        <v>3451</v>
      </c>
      <c r="AN503" s="128" t="s">
        <v>3455</v>
      </c>
      <c r="AO503" s="128" t="s">
        <v>3458</v>
      </c>
      <c r="AP503" s="128" t="s">
        <v>3460</v>
      </c>
      <c r="AQ503" s="128" t="s">
        <v>3459</v>
      </c>
    </row>
    <row r="504" spans="1:43" s="16" customFormat="1" ht="27.75">
      <c r="A504" s="43">
        <v>503</v>
      </c>
      <c r="B504" s="37" t="s">
        <v>2265</v>
      </c>
      <c r="C504" s="37" t="s">
        <v>189</v>
      </c>
      <c r="D504" s="38" t="s">
        <v>2266</v>
      </c>
      <c r="E504" s="38">
        <v>22</v>
      </c>
      <c r="F504" s="48">
        <v>10.77</v>
      </c>
      <c r="G504" s="46">
        <v>30</v>
      </c>
      <c r="H504" s="46" t="s">
        <v>3373</v>
      </c>
      <c r="I504" s="48">
        <v>10</v>
      </c>
      <c r="J504" s="46">
        <v>30</v>
      </c>
      <c r="K504" s="46" t="s">
        <v>3372</v>
      </c>
      <c r="L504" s="84">
        <f t="shared" si="158"/>
        <v>10.385</v>
      </c>
      <c r="M504" s="38">
        <f t="shared" si="142"/>
        <v>60</v>
      </c>
      <c r="N504" s="38">
        <f t="shared" si="143"/>
        <v>1</v>
      </c>
      <c r="O504" s="38">
        <f t="shared" si="144"/>
        <v>0</v>
      </c>
      <c r="P504" s="48">
        <v>10.199999999999999</v>
      </c>
      <c r="Q504" s="46">
        <v>30</v>
      </c>
      <c r="R504" s="46" t="s">
        <v>3373</v>
      </c>
      <c r="S504" s="48">
        <v>12.88</v>
      </c>
      <c r="T504" s="46">
        <v>30</v>
      </c>
      <c r="U504" s="46" t="s">
        <v>3372</v>
      </c>
      <c r="V504" s="48">
        <f t="shared" si="153"/>
        <v>11.54</v>
      </c>
      <c r="W504" s="46">
        <f t="shared" si="154"/>
        <v>60</v>
      </c>
      <c r="X504" s="46">
        <f t="shared" si="155"/>
        <v>1</v>
      </c>
      <c r="Y504" s="46">
        <f t="shared" si="156"/>
        <v>0</v>
      </c>
      <c r="Z504" s="46">
        <f t="shared" si="145"/>
        <v>2</v>
      </c>
      <c r="AA504" s="46">
        <f t="shared" si="146"/>
        <v>0</v>
      </c>
      <c r="AB504" s="46">
        <f t="shared" si="147"/>
        <v>2</v>
      </c>
      <c r="AC504" s="48">
        <f>IF(AB504=0,1,IF(AB504=1,0.99,IF(AB504=2,0.98,IF(AB504=3,0.97,IF(AB504=4,0.96,IF(AB504=5,0.95,IF(AB504=6,0.94)))))))</f>
        <v>0.98</v>
      </c>
      <c r="AD504" s="48">
        <f t="shared" si="148"/>
        <v>10.962499999999999</v>
      </c>
      <c r="AE504" s="48">
        <f t="shared" si="149"/>
        <v>10.743249999999998</v>
      </c>
      <c r="AF504" s="46">
        <f t="shared" si="150"/>
        <v>120</v>
      </c>
      <c r="AG504" s="47"/>
      <c r="AH504" s="128" t="s">
        <v>3453</v>
      </c>
      <c r="AI504" s="128" t="s">
        <v>3456</v>
      </c>
      <c r="AJ504" s="128" t="s">
        <v>3452</v>
      </c>
      <c r="AK504" s="128" t="s">
        <v>3451</v>
      </c>
      <c r="AL504" s="128" t="s">
        <v>3457</v>
      </c>
      <c r="AM504" s="128" t="s">
        <v>3455</v>
      </c>
      <c r="AN504" s="128" t="s">
        <v>3454</v>
      </c>
      <c r="AO504" s="128" t="s">
        <v>3460</v>
      </c>
      <c r="AP504" s="128" t="s">
        <v>3458</v>
      </c>
      <c r="AQ504" s="128" t="s">
        <v>3459</v>
      </c>
    </row>
    <row r="505" spans="1:43" s="16" customFormat="1" ht="27.75">
      <c r="A505" s="43">
        <v>504</v>
      </c>
      <c r="B505" s="44" t="s">
        <v>1785</v>
      </c>
      <c r="C505" s="44" t="s">
        <v>941</v>
      </c>
      <c r="D505" s="45" t="s">
        <v>1786</v>
      </c>
      <c r="E505" s="38">
        <v>17</v>
      </c>
      <c r="F505" s="48">
        <v>10.89</v>
      </c>
      <c r="G505" s="46">
        <v>30</v>
      </c>
      <c r="H505" s="46" t="s">
        <v>3372</v>
      </c>
      <c r="I505" s="48">
        <v>10.49</v>
      </c>
      <c r="J505" s="46">
        <v>30</v>
      </c>
      <c r="K505" s="46" t="s">
        <v>3372</v>
      </c>
      <c r="L505" s="84">
        <f t="shared" si="158"/>
        <v>10.690000000000001</v>
      </c>
      <c r="M505" s="38">
        <f t="shared" si="142"/>
        <v>60</v>
      </c>
      <c r="N505" s="38">
        <f t="shared" si="143"/>
        <v>0</v>
      </c>
      <c r="O505" s="38">
        <f t="shared" si="144"/>
        <v>0</v>
      </c>
      <c r="P505" s="48">
        <v>10.83</v>
      </c>
      <c r="Q505" s="46">
        <v>30</v>
      </c>
      <c r="R505" s="46" t="s">
        <v>3372</v>
      </c>
      <c r="S505" s="48">
        <v>13.98</v>
      </c>
      <c r="T505" s="46">
        <v>30</v>
      </c>
      <c r="U505" s="46" t="s">
        <v>3372</v>
      </c>
      <c r="V505" s="48">
        <f t="shared" si="153"/>
        <v>12.405000000000001</v>
      </c>
      <c r="W505" s="46">
        <f t="shared" si="154"/>
        <v>60</v>
      </c>
      <c r="X505" s="46">
        <f t="shared" si="155"/>
        <v>0</v>
      </c>
      <c r="Y505" s="46">
        <f t="shared" si="156"/>
        <v>0</v>
      </c>
      <c r="Z505" s="46">
        <f t="shared" si="145"/>
        <v>0</v>
      </c>
      <c r="AA505" s="46">
        <f t="shared" si="146"/>
        <v>0</v>
      </c>
      <c r="AB505" s="46">
        <f t="shared" si="147"/>
        <v>0</v>
      </c>
      <c r="AC505" s="48">
        <f>IF(AB505=0,0.93,IF(AB505=1,0.92,IF(AB505=2,0.91,IF(AB505=3,0.9,IF(AB505=4,0.89,IF(AB505=5,0.88,IF(AB505=6,0.87)))))))</f>
        <v>0.93</v>
      </c>
      <c r="AD505" s="48">
        <f t="shared" si="148"/>
        <v>11.547500000000001</v>
      </c>
      <c r="AE505" s="48">
        <f t="shared" si="149"/>
        <v>10.739175000000001</v>
      </c>
      <c r="AF505" s="46">
        <f t="shared" si="150"/>
        <v>120</v>
      </c>
      <c r="AG505" s="47"/>
      <c r="AH505" s="128" t="s">
        <v>3452</v>
      </c>
      <c r="AI505" s="128" t="s">
        <v>3454</v>
      </c>
      <c r="AJ505" s="128" t="s">
        <v>3457</v>
      </c>
      <c r="AK505" s="128" t="s">
        <v>3456</v>
      </c>
      <c r="AL505" s="128" t="s">
        <v>3451</v>
      </c>
      <c r="AM505" s="128" t="s">
        <v>3455</v>
      </c>
      <c r="AN505" s="128" t="s">
        <v>3460</v>
      </c>
      <c r="AO505" s="128" t="s">
        <v>3459</v>
      </c>
      <c r="AP505" s="128" t="s">
        <v>3458</v>
      </c>
      <c r="AQ505" s="128" t="s">
        <v>3453</v>
      </c>
    </row>
    <row r="506" spans="1:43" s="16" customFormat="1" ht="27.75">
      <c r="A506" s="43">
        <v>505</v>
      </c>
      <c r="B506" s="44" t="s">
        <v>2453</v>
      </c>
      <c r="C506" s="44" t="s">
        <v>3499</v>
      </c>
      <c r="D506" s="45" t="s">
        <v>2454</v>
      </c>
      <c r="E506" s="38">
        <v>24</v>
      </c>
      <c r="F506" s="48">
        <v>12.42</v>
      </c>
      <c r="G506" s="46">
        <v>30</v>
      </c>
      <c r="H506" s="46" t="s">
        <v>3372</v>
      </c>
      <c r="I506" s="48">
        <v>9.15</v>
      </c>
      <c r="J506" s="46">
        <v>18</v>
      </c>
      <c r="K506" s="46" t="s">
        <v>3372</v>
      </c>
      <c r="L506" s="84">
        <f t="shared" si="158"/>
        <v>10.785</v>
      </c>
      <c r="M506" s="38">
        <f t="shared" si="142"/>
        <v>60</v>
      </c>
      <c r="N506" s="38">
        <f t="shared" si="143"/>
        <v>0</v>
      </c>
      <c r="O506" s="38">
        <f t="shared" si="144"/>
        <v>1</v>
      </c>
      <c r="P506" s="48">
        <v>10.220000000000001</v>
      </c>
      <c r="Q506" s="46">
        <v>30</v>
      </c>
      <c r="R506" s="46" t="s">
        <v>3372</v>
      </c>
      <c r="S506" s="48">
        <v>11.59</v>
      </c>
      <c r="T506" s="46">
        <v>30</v>
      </c>
      <c r="U506" s="46" t="s">
        <v>3372</v>
      </c>
      <c r="V506" s="48">
        <f t="shared" si="153"/>
        <v>10.905000000000001</v>
      </c>
      <c r="W506" s="46">
        <f t="shared" si="154"/>
        <v>60</v>
      </c>
      <c r="X506" s="46">
        <f t="shared" si="155"/>
        <v>0</v>
      </c>
      <c r="Y506" s="46">
        <f t="shared" si="156"/>
        <v>0</v>
      </c>
      <c r="Z506" s="46">
        <f t="shared" si="145"/>
        <v>0</v>
      </c>
      <c r="AA506" s="46">
        <f t="shared" si="146"/>
        <v>1</v>
      </c>
      <c r="AB506" s="46">
        <f t="shared" si="147"/>
        <v>1</v>
      </c>
      <c r="AC506" s="48">
        <f t="shared" ref="AC506:AC528" si="159">IF(AB506=0,1,IF(AB506=1,0.99,IF(AB506=2,0.98,IF(AB506=3,0.97,IF(AB506=4,0.96,IF(AB506=5,0.95,IF(AB506=6,0.94)))))))</f>
        <v>0.99</v>
      </c>
      <c r="AD506" s="48">
        <f t="shared" si="148"/>
        <v>10.845000000000001</v>
      </c>
      <c r="AE506" s="48">
        <f t="shared" si="149"/>
        <v>10.736550000000001</v>
      </c>
      <c r="AF506" s="46">
        <f t="shared" si="150"/>
        <v>120</v>
      </c>
      <c r="AG506" s="47"/>
      <c r="AH506" s="128" t="s">
        <v>3456</v>
      </c>
      <c r="AI506" s="128" t="s">
        <v>3452</v>
      </c>
      <c r="AJ506" s="128" t="s">
        <v>3454</v>
      </c>
      <c r="AK506" s="128" t="s">
        <v>3451</v>
      </c>
      <c r="AL506" s="128" t="s">
        <v>3453</v>
      </c>
      <c r="AM506" s="128" t="s">
        <v>3460</v>
      </c>
      <c r="AN506" s="128" t="s">
        <v>3457</v>
      </c>
      <c r="AO506" s="128" t="s">
        <v>3459</v>
      </c>
      <c r="AP506" s="128" t="s">
        <v>3455</v>
      </c>
      <c r="AQ506" s="128" t="s">
        <v>3458</v>
      </c>
    </row>
    <row r="507" spans="1:43" s="16" customFormat="1" ht="27.75">
      <c r="A507" s="43">
        <v>506</v>
      </c>
      <c r="B507" s="44" t="s">
        <v>1055</v>
      </c>
      <c r="C507" s="44" t="s">
        <v>3389</v>
      </c>
      <c r="D507" s="45" t="s">
        <v>1056</v>
      </c>
      <c r="E507" s="38">
        <v>10</v>
      </c>
      <c r="F507" s="48">
        <v>11.77</v>
      </c>
      <c r="G507" s="46">
        <v>30</v>
      </c>
      <c r="H507" s="46" t="s">
        <v>3373</v>
      </c>
      <c r="I507" s="48">
        <v>9.2799999999999994</v>
      </c>
      <c r="J507" s="46">
        <v>13</v>
      </c>
      <c r="K507" s="46" t="s">
        <v>3373</v>
      </c>
      <c r="L507" s="84">
        <f t="shared" si="158"/>
        <v>10.524999999999999</v>
      </c>
      <c r="M507" s="38">
        <f t="shared" si="142"/>
        <v>60</v>
      </c>
      <c r="N507" s="38">
        <f t="shared" si="143"/>
        <v>2</v>
      </c>
      <c r="O507" s="38">
        <f t="shared" si="144"/>
        <v>1</v>
      </c>
      <c r="P507" s="48">
        <v>9.16</v>
      </c>
      <c r="Q507" s="46">
        <v>7</v>
      </c>
      <c r="R507" s="46" t="s">
        <v>3373</v>
      </c>
      <c r="S507" s="48">
        <v>14.97</v>
      </c>
      <c r="T507" s="46">
        <v>30</v>
      </c>
      <c r="U507" s="46" t="s">
        <v>3372</v>
      </c>
      <c r="V507" s="48">
        <f t="shared" si="153"/>
        <v>12.065000000000001</v>
      </c>
      <c r="W507" s="46">
        <f t="shared" si="154"/>
        <v>60</v>
      </c>
      <c r="X507" s="46">
        <f t="shared" si="155"/>
        <v>1</v>
      </c>
      <c r="Y507" s="46">
        <f t="shared" si="156"/>
        <v>1</v>
      </c>
      <c r="Z507" s="46">
        <f t="shared" si="145"/>
        <v>3</v>
      </c>
      <c r="AA507" s="46">
        <f t="shared" si="146"/>
        <v>2</v>
      </c>
      <c r="AB507" s="46">
        <f t="shared" si="147"/>
        <v>5</v>
      </c>
      <c r="AC507" s="48">
        <f t="shared" si="159"/>
        <v>0.95</v>
      </c>
      <c r="AD507" s="48">
        <f t="shared" si="148"/>
        <v>11.295</v>
      </c>
      <c r="AE507" s="48">
        <f t="shared" si="149"/>
        <v>10.73025</v>
      </c>
      <c r="AF507" s="46">
        <f t="shared" si="150"/>
        <v>120</v>
      </c>
      <c r="AG507" s="47"/>
      <c r="AH507" s="128" t="s">
        <v>3453</v>
      </c>
      <c r="AI507" s="128" t="s">
        <v>3452</v>
      </c>
      <c r="AJ507" s="128" t="s">
        <v>3456</v>
      </c>
      <c r="AK507" s="128" t="s">
        <v>3455</v>
      </c>
      <c r="AL507" s="128" t="s">
        <v>3451</v>
      </c>
      <c r="AM507" s="128" t="s">
        <v>3454</v>
      </c>
      <c r="AN507" s="128" t="s">
        <v>3457</v>
      </c>
      <c r="AO507" s="128" t="s">
        <v>3460</v>
      </c>
      <c r="AP507" s="128" t="s">
        <v>3458</v>
      </c>
      <c r="AQ507" s="128" t="s">
        <v>3459</v>
      </c>
    </row>
    <row r="508" spans="1:43" s="16" customFormat="1" ht="27.75">
      <c r="A508" s="43">
        <v>507</v>
      </c>
      <c r="B508" s="44" t="s">
        <v>2176</v>
      </c>
      <c r="C508" s="44" t="s">
        <v>3405</v>
      </c>
      <c r="D508" s="45" t="s">
        <v>2177</v>
      </c>
      <c r="E508" s="38">
        <v>21</v>
      </c>
      <c r="F508" s="48">
        <v>12.54</v>
      </c>
      <c r="G508" s="46">
        <v>30</v>
      </c>
      <c r="H508" s="46" t="s">
        <v>3372</v>
      </c>
      <c r="I508" s="48">
        <v>9.32</v>
      </c>
      <c r="J508" s="46">
        <v>17</v>
      </c>
      <c r="K508" s="46" t="s">
        <v>3372</v>
      </c>
      <c r="L508" s="84">
        <f t="shared" si="158"/>
        <v>10.93</v>
      </c>
      <c r="M508" s="38">
        <f t="shared" si="142"/>
        <v>60</v>
      </c>
      <c r="N508" s="38">
        <f t="shared" si="143"/>
        <v>0</v>
      </c>
      <c r="O508" s="38">
        <f t="shared" si="144"/>
        <v>1</v>
      </c>
      <c r="P508" s="48">
        <v>8.61</v>
      </c>
      <c r="Q508" s="46">
        <v>12</v>
      </c>
      <c r="R508" s="46" t="s">
        <v>3373</v>
      </c>
      <c r="S508" s="48">
        <v>13.77</v>
      </c>
      <c r="T508" s="46">
        <v>30</v>
      </c>
      <c r="U508" s="46" t="s">
        <v>3372</v>
      </c>
      <c r="V508" s="48">
        <f t="shared" si="153"/>
        <v>11.19</v>
      </c>
      <c r="W508" s="46">
        <f t="shared" si="154"/>
        <v>60</v>
      </c>
      <c r="X508" s="46">
        <f t="shared" si="155"/>
        <v>1</v>
      </c>
      <c r="Y508" s="46">
        <f t="shared" si="156"/>
        <v>1</v>
      </c>
      <c r="Z508" s="46">
        <f t="shared" si="145"/>
        <v>1</v>
      </c>
      <c r="AA508" s="46">
        <f t="shared" si="146"/>
        <v>2</v>
      </c>
      <c r="AB508" s="46">
        <f t="shared" si="147"/>
        <v>3</v>
      </c>
      <c r="AC508" s="48">
        <f t="shared" si="159"/>
        <v>0.97</v>
      </c>
      <c r="AD508" s="48">
        <f t="shared" si="148"/>
        <v>11.059999999999999</v>
      </c>
      <c r="AE508" s="48">
        <f t="shared" si="149"/>
        <v>10.728199999999999</v>
      </c>
      <c r="AF508" s="46">
        <f t="shared" si="150"/>
        <v>120</v>
      </c>
      <c r="AG508" s="47"/>
      <c r="AH508" s="128" t="s">
        <v>3451</v>
      </c>
      <c r="AI508" s="128" t="s">
        <v>3456</v>
      </c>
      <c r="AJ508" s="128" t="s">
        <v>3452</v>
      </c>
      <c r="AK508" s="128" t="s">
        <v>3453</v>
      </c>
      <c r="AL508" s="128" t="s">
        <v>3454</v>
      </c>
      <c r="AM508" s="128" t="s">
        <v>3457</v>
      </c>
      <c r="AN508" s="128" t="s">
        <v>3455</v>
      </c>
      <c r="AO508" s="128" t="s">
        <v>3460</v>
      </c>
      <c r="AP508" s="128" t="s">
        <v>3458</v>
      </c>
      <c r="AQ508" s="128" t="s">
        <v>3459</v>
      </c>
    </row>
    <row r="509" spans="1:43" s="16" customFormat="1" ht="27.75">
      <c r="A509" s="43">
        <v>508</v>
      </c>
      <c r="B509" s="37" t="s">
        <v>1562</v>
      </c>
      <c r="C509" s="37" t="s">
        <v>201</v>
      </c>
      <c r="D509" s="38" t="s">
        <v>1563</v>
      </c>
      <c r="E509" s="38">
        <v>15</v>
      </c>
      <c r="F509" s="48">
        <v>10.72</v>
      </c>
      <c r="G509" s="46">
        <v>30</v>
      </c>
      <c r="H509" s="46" t="s">
        <v>3373</v>
      </c>
      <c r="I509" s="48">
        <v>11.15</v>
      </c>
      <c r="J509" s="46">
        <v>30</v>
      </c>
      <c r="K509" s="46" t="s">
        <v>3373</v>
      </c>
      <c r="L509" s="84">
        <f t="shared" si="158"/>
        <v>10.935</v>
      </c>
      <c r="M509" s="38">
        <f t="shared" si="142"/>
        <v>60</v>
      </c>
      <c r="N509" s="38">
        <f t="shared" si="143"/>
        <v>2</v>
      </c>
      <c r="O509" s="38">
        <f t="shared" si="144"/>
        <v>0</v>
      </c>
      <c r="P509" s="48">
        <v>10.4</v>
      </c>
      <c r="Q509" s="46">
        <v>30</v>
      </c>
      <c r="R509" s="46" t="s">
        <v>3372</v>
      </c>
      <c r="S509" s="48">
        <v>11.51</v>
      </c>
      <c r="T509" s="46">
        <v>30</v>
      </c>
      <c r="U509" s="46" t="s">
        <v>3372</v>
      </c>
      <c r="V509" s="48">
        <f t="shared" si="153"/>
        <v>10.955</v>
      </c>
      <c r="W509" s="46">
        <f t="shared" si="154"/>
        <v>60</v>
      </c>
      <c r="X509" s="46">
        <f t="shared" si="155"/>
        <v>0</v>
      </c>
      <c r="Y509" s="46">
        <f t="shared" si="156"/>
        <v>0</v>
      </c>
      <c r="Z509" s="46">
        <f t="shared" si="145"/>
        <v>2</v>
      </c>
      <c r="AA509" s="46">
        <f t="shared" si="146"/>
        <v>0</v>
      </c>
      <c r="AB509" s="46">
        <f t="shared" si="147"/>
        <v>2</v>
      </c>
      <c r="AC509" s="48">
        <f t="shared" si="159"/>
        <v>0.98</v>
      </c>
      <c r="AD509" s="48">
        <f t="shared" si="148"/>
        <v>10.945</v>
      </c>
      <c r="AE509" s="48">
        <f t="shared" si="149"/>
        <v>10.726100000000001</v>
      </c>
      <c r="AF509" s="46">
        <f t="shared" si="150"/>
        <v>120</v>
      </c>
      <c r="AG509" s="47"/>
      <c r="AH509" s="128" t="s">
        <v>3451</v>
      </c>
      <c r="AI509" s="128" t="s">
        <v>3454</v>
      </c>
      <c r="AJ509" s="128" t="s">
        <v>3452</v>
      </c>
      <c r="AK509" s="128" t="s">
        <v>3457</v>
      </c>
      <c r="AL509" s="128" t="s">
        <v>3456</v>
      </c>
      <c r="AM509" s="128" t="s">
        <v>3453</v>
      </c>
      <c r="AN509" s="128" t="s">
        <v>3455</v>
      </c>
      <c r="AO509" s="128" t="s">
        <v>3459</v>
      </c>
      <c r="AP509" s="128" t="s">
        <v>3460</v>
      </c>
      <c r="AQ509" s="128" t="s">
        <v>3458</v>
      </c>
    </row>
    <row r="510" spans="1:43" s="16" customFormat="1" ht="27.75">
      <c r="A510" s="43">
        <v>509</v>
      </c>
      <c r="B510" s="61" t="s">
        <v>183</v>
      </c>
      <c r="C510" s="61" t="s">
        <v>3378</v>
      </c>
      <c r="D510" s="45" t="s">
        <v>184</v>
      </c>
      <c r="E510" s="38">
        <v>1</v>
      </c>
      <c r="F510" s="48">
        <v>12.17</v>
      </c>
      <c r="G510" s="46">
        <v>30</v>
      </c>
      <c r="H510" s="46" t="s">
        <v>3372</v>
      </c>
      <c r="I510" s="48">
        <v>9.61</v>
      </c>
      <c r="J510" s="46">
        <v>23</v>
      </c>
      <c r="K510" s="46" t="s">
        <v>3372</v>
      </c>
      <c r="L510" s="84">
        <f t="shared" si="158"/>
        <v>10.89</v>
      </c>
      <c r="M510" s="38">
        <f t="shared" si="142"/>
        <v>60</v>
      </c>
      <c r="N510" s="38">
        <f t="shared" si="143"/>
        <v>0</v>
      </c>
      <c r="O510" s="38">
        <f t="shared" si="144"/>
        <v>1</v>
      </c>
      <c r="P510" s="48">
        <v>9.6199999999999992</v>
      </c>
      <c r="Q510" s="46">
        <v>18</v>
      </c>
      <c r="R510" s="46" t="s">
        <v>3373</v>
      </c>
      <c r="S510" s="48">
        <v>12.83</v>
      </c>
      <c r="T510" s="46">
        <v>30</v>
      </c>
      <c r="U510" s="46" t="s">
        <v>3372</v>
      </c>
      <c r="V510" s="48">
        <f t="shared" si="153"/>
        <v>11.225</v>
      </c>
      <c r="W510" s="46">
        <f t="shared" si="154"/>
        <v>60</v>
      </c>
      <c r="X510" s="46">
        <f t="shared" si="155"/>
        <v>1</v>
      </c>
      <c r="Y510" s="46">
        <f t="shared" si="156"/>
        <v>1</v>
      </c>
      <c r="Z510" s="46">
        <f t="shared" si="145"/>
        <v>1</v>
      </c>
      <c r="AA510" s="46">
        <f t="shared" si="146"/>
        <v>2</v>
      </c>
      <c r="AB510" s="46">
        <f t="shared" si="147"/>
        <v>3</v>
      </c>
      <c r="AC510" s="48">
        <f t="shared" si="159"/>
        <v>0.97</v>
      </c>
      <c r="AD510" s="48">
        <f t="shared" si="148"/>
        <v>11.057500000000001</v>
      </c>
      <c r="AE510" s="48">
        <f t="shared" si="149"/>
        <v>10.725775000000001</v>
      </c>
      <c r="AF510" s="46">
        <f t="shared" si="150"/>
        <v>120</v>
      </c>
      <c r="AG510" s="47"/>
      <c r="AH510" s="128" t="s">
        <v>3451</v>
      </c>
      <c r="AI510" s="128" t="s">
        <v>3453</v>
      </c>
      <c r="AJ510" s="128" t="s">
        <v>3456</v>
      </c>
      <c r="AK510" s="128" t="s">
        <v>3460</v>
      </c>
      <c r="AL510" s="128" t="s">
        <v>3452</v>
      </c>
      <c r="AM510" s="128" t="s">
        <v>3455</v>
      </c>
      <c r="AN510" s="128" t="s">
        <v>3457</v>
      </c>
      <c r="AO510" s="128" t="s">
        <v>3454</v>
      </c>
      <c r="AP510" s="128" t="s">
        <v>3459</v>
      </c>
      <c r="AQ510" s="128" t="s">
        <v>3458</v>
      </c>
    </row>
    <row r="511" spans="1:43" s="16" customFormat="1" ht="27.75">
      <c r="A511" s="43">
        <v>510</v>
      </c>
      <c r="B511" s="44" t="s">
        <v>506</v>
      </c>
      <c r="C511" s="44" t="s">
        <v>507</v>
      </c>
      <c r="D511" s="45" t="s">
        <v>508</v>
      </c>
      <c r="E511" s="38">
        <v>4</v>
      </c>
      <c r="F511" s="48">
        <v>11.22</v>
      </c>
      <c r="G511" s="46">
        <v>30</v>
      </c>
      <c r="H511" s="46" t="s">
        <v>3373</v>
      </c>
      <c r="I511" s="48">
        <v>9.74</v>
      </c>
      <c r="J511" s="46">
        <v>18</v>
      </c>
      <c r="K511" s="46" t="s">
        <v>3373</v>
      </c>
      <c r="L511" s="84">
        <f t="shared" si="158"/>
        <v>10.48</v>
      </c>
      <c r="M511" s="38">
        <f t="shared" si="142"/>
        <v>60</v>
      </c>
      <c r="N511" s="38">
        <f t="shared" si="143"/>
        <v>2</v>
      </c>
      <c r="O511" s="38">
        <f t="shared" si="144"/>
        <v>1</v>
      </c>
      <c r="P511" s="48">
        <v>11.12</v>
      </c>
      <c r="Q511" s="46">
        <v>30</v>
      </c>
      <c r="R511" s="46" t="s">
        <v>3372</v>
      </c>
      <c r="S511" s="48">
        <v>12.15</v>
      </c>
      <c r="T511" s="46">
        <v>30</v>
      </c>
      <c r="U511" s="46" t="s">
        <v>3372</v>
      </c>
      <c r="V511" s="48">
        <f t="shared" si="153"/>
        <v>11.635</v>
      </c>
      <c r="W511" s="46">
        <f t="shared" si="154"/>
        <v>60</v>
      </c>
      <c r="X511" s="46">
        <f t="shared" si="155"/>
        <v>0</v>
      </c>
      <c r="Y511" s="46">
        <f t="shared" si="156"/>
        <v>0</v>
      </c>
      <c r="Z511" s="46">
        <f t="shared" si="145"/>
        <v>2</v>
      </c>
      <c r="AA511" s="46">
        <f t="shared" si="146"/>
        <v>1</v>
      </c>
      <c r="AB511" s="46">
        <f t="shared" si="147"/>
        <v>3</v>
      </c>
      <c r="AC511" s="48">
        <f t="shared" si="159"/>
        <v>0.97</v>
      </c>
      <c r="AD511" s="48">
        <f t="shared" si="148"/>
        <v>11.057500000000001</v>
      </c>
      <c r="AE511" s="48">
        <f t="shared" si="149"/>
        <v>10.725775000000001</v>
      </c>
      <c r="AF511" s="46">
        <f t="shared" si="150"/>
        <v>120</v>
      </c>
      <c r="AG511" s="47"/>
      <c r="AH511" s="128" t="s">
        <v>3451</v>
      </c>
      <c r="AI511" s="128" t="s">
        <v>3457</v>
      </c>
      <c r="AJ511" s="128" t="s">
        <v>3455</v>
      </c>
      <c r="AK511" s="128" t="s">
        <v>3453</v>
      </c>
      <c r="AL511" s="128" t="s">
        <v>3456</v>
      </c>
      <c r="AM511" s="128" t="s">
        <v>3459</v>
      </c>
      <c r="AN511" s="128" t="s">
        <v>3454</v>
      </c>
      <c r="AO511" s="128" t="s">
        <v>3452</v>
      </c>
      <c r="AP511" s="128" t="s">
        <v>3458</v>
      </c>
      <c r="AQ511" s="128" t="s">
        <v>3460</v>
      </c>
    </row>
    <row r="512" spans="1:43" s="16" customFormat="1" ht="27.75">
      <c r="A512" s="43">
        <v>511</v>
      </c>
      <c r="B512" s="44" t="s">
        <v>415</v>
      </c>
      <c r="C512" s="44" t="s">
        <v>416</v>
      </c>
      <c r="D512" s="45" t="s">
        <v>417</v>
      </c>
      <c r="E512" s="38">
        <v>4</v>
      </c>
      <c r="F512" s="48">
        <v>12.42</v>
      </c>
      <c r="G512" s="46">
        <v>30</v>
      </c>
      <c r="H512" s="46" t="s">
        <v>3372</v>
      </c>
      <c r="I512" s="48">
        <v>8.52</v>
      </c>
      <c r="J512" s="46">
        <v>13</v>
      </c>
      <c r="K512" s="46" t="s">
        <v>3372</v>
      </c>
      <c r="L512" s="84">
        <f t="shared" si="158"/>
        <v>10.469999999999999</v>
      </c>
      <c r="M512" s="38">
        <f t="shared" si="142"/>
        <v>60</v>
      </c>
      <c r="N512" s="38">
        <f t="shared" si="143"/>
        <v>0</v>
      </c>
      <c r="O512" s="38">
        <f t="shared" si="144"/>
        <v>1</v>
      </c>
      <c r="P512" s="48">
        <v>11.08</v>
      </c>
      <c r="Q512" s="46">
        <v>30</v>
      </c>
      <c r="R512" s="46" t="s">
        <v>3372</v>
      </c>
      <c r="S512" s="48">
        <v>11.31</v>
      </c>
      <c r="T512" s="46">
        <v>30</v>
      </c>
      <c r="U512" s="46" t="s">
        <v>3372</v>
      </c>
      <c r="V512" s="48">
        <f t="shared" si="153"/>
        <v>11.195</v>
      </c>
      <c r="W512" s="46">
        <f t="shared" si="154"/>
        <v>60</v>
      </c>
      <c r="X512" s="46">
        <f t="shared" si="155"/>
        <v>0</v>
      </c>
      <c r="Y512" s="46">
        <f t="shared" si="156"/>
        <v>0</v>
      </c>
      <c r="Z512" s="46">
        <f t="shared" si="145"/>
        <v>0</v>
      </c>
      <c r="AA512" s="46">
        <f t="shared" si="146"/>
        <v>1</v>
      </c>
      <c r="AB512" s="46">
        <f t="shared" si="147"/>
        <v>1</v>
      </c>
      <c r="AC512" s="48">
        <f t="shared" si="159"/>
        <v>0.99</v>
      </c>
      <c r="AD512" s="48">
        <f t="shared" si="148"/>
        <v>10.8325</v>
      </c>
      <c r="AE512" s="48">
        <f t="shared" si="149"/>
        <v>10.724174999999999</v>
      </c>
      <c r="AF512" s="46">
        <f t="shared" si="150"/>
        <v>120</v>
      </c>
      <c r="AG512" s="47"/>
      <c r="AH512" s="128" t="s">
        <v>3451</v>
      </c>
      <c r="AI512" s="128" t="s">
        <v>3453</v>
      </c>
      <c r="AJ512" s="128" t="s">
        <v>3452</v>
      </c>
      <c r="AK512" s="128" t="s">
        <v>3454</v>
      </c>
      <c r="AL512" s="128" t="s">
        <v>3456</v>
      </c>
      <c r="AM512" s="128" t="s">
        <v>3457</v>
      </c>
      <c r="AN512" s="128" t="s">
        <v>3455</v>
      </c>
      <c r="AO512" s="128" t="s">
        <v>3460</v>
      </c>
      <c r="AP512" s="128" t="s">
        <v>3458</v>
      </c>
      <c r="AQ512" s="128" t="s">
        <v>3459</v>
      </c>
    </row>
    <row r="513" spans="1:43" s="16" customFormat="1" ht="27.75">
      <c r="A513" s="43">
        <v>512</v>
      </c>
      <c r="B513" s="44" t="s">
        <v>475</v>
      </c>
      <c r="C513" s="44" t="s">
        <v>476</v>
      </c>
      <c r="D513" s="45" t="s">
        <v>477</v>
      </c>
      <c r="E513" s="38">
        <v>4</v>
      </c>
      <c r="F513" s="48">
        <v>11.57</v>
      </c>
      <c r="G513" s="46">
        <v>30</v>
      </c>
      <c r="H513" s="46" t="s">
        <v>3372</v>
      </c>
      <c r="I513" s="48">
        <v>8.77</v>
      </c>
      <c r="J513" s="46">
        <v>16</v>
      </c>
      <c r="K513" s="46" t="s">
        <v>3372</v>
      </c>
      <c r="L513" s="84">
        <f t="shared" si="158"/>
        <v>10.17</v>
      </c>
      <c r="M513" s="38">
        <f t="shared" si="142"/>
        <v>60</v>
      </c>
      <c r="N513" s="38">
        <f t="shared" si="143"/>
        <v>0</v>
      </c>
      <c r="O513" s="38">
        <f t="shared" si="144"/>
        <v>1</v>
      </c>
      <c r="P513" s="48">
        <v>10.87</v>
      </c>
      <c r="Q513" s="46">
        <v>30</v>
      </c>
      <c r="R513" s="46" t="s">
        <v>3372</v>
      </c>
      <c r="S513" s="48">
        <v>12.12</v>
      </c>
      <c r="T513" s="46">
        <v>30</v>
      </c>
      <c r="U513" s="46" t="s">
        <v>3372</v>
      </c>
      <c r="V513" s="48">
        <f t="shared" si="153"/>
        <v>11.494999999999999</v>
      </c>
      <c r="W513" s="46">
        <f t="shared" si="154"/>
        <v>60</v>
      </c>
      <c r="X513" s="46">
        <f t="shared" si="155"/>
        <v>0</v>
      </c>
      <c r="Y513" s="46">
        <f t="shared" si="156"/>
        <v>0</v>
      </c>
      <c r="Z513" s="46">
        <f t="shared" si="145"/>
        <v>0</v>
      </c>
      <c r="AA513" s="46">
        <f t="shared" si="146"/>
        <v>1</v>
      </c>
      <c r="AB513" s="46">
        <f t="shared" si="147"/>
        <v>1</v>
      </c>
      <c r="AC513" s="48">
        <f t="shared" si="159"/>
        <v>0.99</v>
      </c>
      <c r="AD513" s="48">
        <f t="shared" si="148"/>
        <v>10.8325</v>
      </c>
      <c r="AE513" s="48">
        <f t="shared" si="149"/>
        <v>10.724174999999999</v>
      </c>
      <c r="AF513" s="46">
        <f t="shared" si="150"/>
        <v>120</v>
      </c>
      <c r="AG513" s="47"/>
      <c r="AH513" s="128" t="s">
        <v>3453</v>
      </c>
      <c r="AI513" s="128" t="s">
        <v>3451</v>
      </c>
      <c r="AJ513" s="128" t="s">
        <v>3452</v>
      </c>
      <c r="AK513" s="128" t="s">
        <v>3454</v>
      </c>
      <c r="AL513" s="128" t="s">
        <v>3459</v>
      </c>
      <c r="AM513" s="128" t="s">
        <v>3455</v>
      </c>
      <c r="AN513" s="128" t="s">
        <v>3457</v>
      </c>
      <c r="AO513" s="128" t="s">
        <v>3460</v>
      </c>
      <c r="AP513" s="128" t="s">
        <v>3456</v>
      </c>
      <c r="AQ513" s="128" t="s">
        <v>3458</v>
      </c>
    </row>
    <row r="514" spans="1:43" s="16" customFormat="1" ht="27.75">
      <c r="A514" s="43">
        <v>513</v>
      </c>
      <c r="B514" s="44" t="s">
        <v>1725</v>
      </c>
      <c r="C514" s="44" t="s">
        <v>580</v>
      </c>
      <c r="D514" s="45" t="s">
        <v>1726</v>
      </c>
      <c r="E514" s="38">
        <v>17</v>
      </c>
      <c r="F514" s="48">
        <v>12.34</v>
      </c>
      <c r="G514" s="46">
        <v>30</v>
      </c>
      <c r="H514" s="46" t="s">
        <v>3372</v>
      </c>
      <c r="I514" s="48">
        <v>9.5299999999999994</v>
      </c>
      <c r="J514" s="46">
        <v>25</v>
      </c>
      <c r="K514" s="46" t="s">
        <v>3372</v>
      </c>
      <c r="L514" s="84">
        <f t="shared" si="158"/>
        <v>10.934999999999999</v>
      </c>
      <c r="M514" s="38">
        <f t="shared" ref="M514:M577" si="160">IF(L514&gt;=10,60,G514+J514)</f>
        <v>60</v>
      </c>
      <c r="N514" s="38">
        <f t="shared" ref="N514:N577" si="161">IF(H514="ACC",0,1)+IF(K514="ACC",0,1)</f>
        <v>0</v>
      </c>
      <c r="O514" s="38">
        <f t="shared" ref="O514:O577" si="162">IF(F514&lt;10,1,(IF(I514&lt;10,1,0)))</f>
        <v>1</v>
      </c>
      <c r="P514" s="48">
        <v>10.17</v>
      </c>
      <c r="Q514" s="46">
        <v>30</v>
      </c>
      <c r="R514" s="46" t="s">
        <v>3372</v>
      </c>
      <c r="S514" s="48">
        <v>11.28</v>
      </c>
      <c r="T514" s="46">
        <v>30</v>
      </c>
      <c r="U514" s="46" t="s">
        <v>3372</v>
      </c>
      <c r="V514" s="48">
        <f t="shared" si="153"/>
        <v>10.725</v>
      </c>
      <c r="W514" s="46">
        <f t="shared" si="154"/>
        <v>60</v>
      </c>
      <c r="X514" s="46">
        <f t="shared" si="155"/>
        <v>0</v>
      </c>
      <c r="Y514" s="46">
        <f t="shared" si="156"/>
        <v>0</v>
      </c>
      <c r="Z514" s="46">
        <f t="shared" ref="Z514:Z577" si="163">N514+X514</f>
        <v>0</v>
      </c>
      <c r="AA514" s="46">
        <f t="shared" ref="AA514:AA577" si="164">O514+Y514</f>
        <v>1</v>
      </c>
      <c r="AB514" s="46">
        <f t="shared" ref="AB514:AB577" si="165">Z514+AA514</f>
        <v>1</v>
      </c>
      <c r="AC514" s="48">
        <f t="shared" si="159"/>
        <v>0.99</v>
      </c>
      <c r="AD514" s="48">
        <f t="shared" ref="AD514:AD577" si="166">AVERAGE(L514,V514)</f>
        <v>10.829999999999998</v>
      </c>
      <c r="AE514" s="48">
        <f t="shared" ref="AE514:AE577" si="167">AC514*AD514</f>
        <v>10.721699999999998</v>
      </c>
      <c r="AF514" s="46">
        <f t="shared" ref="AF514:AF577" si="168">M514+W514</f>
        <v>120</v>
      </c>
      <c r="AG514" s="47"/>
      <c r="AH514" s="128" t="s">
        <v>3456</v>
      </c>
      <c r="AI514" s="128" t="s">
        <v>3453</v>
      </c>
      <c r="AJ514" s="128" t="s">
        <v>3459</v>
      </c>
      <c r="AK514" s="128" t="s">
        <v>3452</v>
      </c>
      <c r="AL514" s="128" t="s">
        <v>3451</v>
      </c>
      <c r="AM514" s="128" t="s">
        <v>3460</v>
      </c>
      <c r="AN514" s="128" t="s">
        <v>3457</v>
      </c>
      <c r="AO514" s="128" t="s">
        <v>3454</v>
      </c>
      <c r="AP514" s="128" t="s">
        <v>3455</v>
      </c>
      <c r="AQ514" s="128" t="s">
        <v>3458</v>
      </c>
    </row>
    <row r="515" spans="1:43" s="16" customFormat="1" ht="27.75">
      <c r="A515" s="43">
        <v>514</v>
      </c>
      <c r="B515" s="44" t="s">
        <v>307</v>
      </c>
      <c r="C515" s="44" t="s">
        <v>142</v>
      </c>
      <c r="D515" s="45" t="s">
        <v>308</v>
      </c>
      <c r="E515" s="38">
        <v>3</v>
      </c>
      <c r="F515" s="48">
        <v>13.36</v>
      </c>
      <c r="G515" s="46">
        <v>30</v>
      </c>
      <c r="H515" s="46" t="s">
        <v>3372</v>
      </c>
      <c r="I515" s="48">
        <v>7.33</v>
      </c>
      <c r="J515" s="46">
        <v>5</v>
      </c>
      <c r="K515" s="46" t="s">
        <v>3372</v>
      </c>
      <c r="L515" s="84">
        <f t="shared" si="158"/>
        <v>10.344999999999999</v>
      </c>
      <c r="M515" s="38">
        <f t="shared" si="160"/>
        <v>60</v>
      </c>
      <c r="N515" s="38">
        <f t="shared" si="161"/>
        <v>0</v>
      </c>
      <c r="O515" s="38">
        <f t="shared" si="162"/>
        <v>1</v>
      </c>
      <c r="P515" s="48">
        <v>10.54</v>
      </c>
      <c r="Q515" s="46">
        <v>30</v>
      </c>
      <c r="R515" s="46" t="s">
        <v>3372</v>
      </c>
      <c r="S515" s="48">
        <v>12.53</v>
      </c>
      <c r="T515" s="46">
        <v>30</v>
      </c>
      <c r="U515" s="46" t="s">
        <v>3373</v>
      </c>
      <c r="V515" s="48">
        <f t="shared" si="153"/>
        <v>11.535</v>
      </c>
      <c r="W515" s="46">
        <f t="shared" si="154"/>
        <v>60</v>
      </c>
      <c r="X515" s="46">
        <f t="shared" si="155"/>
        <v>1</v>
      </c>
      <c r="Y515" s="46">
        <f t="shared" si="156"/>
        <v>0</v>
      </c>
      <c r="Z515" s="46">
        <f t="shared" si="163"/>
        <v>1</v>
      </c>
      <c r="AA515" s="46">
        <f t="shared" si="164"/>
        <v>1</v>
      </c>
      <c r="AB515" s="46">
        <f t="shared" si="165"/>
        <v>2</v>
      </c>
      <c r="AC515" s="48">
        <f t="shared" si="159"/>
        <v>0.98</v>
      </c>
      <c r="AD515" s="48">
        <f t="shared" si="166"/>
        <v>10.94</v>
      </c>
      <c r="AE515" s="48">
        <f t="shared" si="167"/>
        <v>10.7212</v>
      </c>
      <c r="AF515" s="46">
        <f t="shared" si="168"/>
        <v>120</v>
      </c>
      <c r="AG515" s="47"/>
      <c r="AH515" s="128" t="s">
        <v>3451</v>
      </c>
      <c r="AI515" s="128" t="s">
        <v>3452</v>
      </c>
      <c r="AJ515" s="128" t="s">
        <v>3456</v>
      </c>
      <c r="AK515" s="128" t="s">
        <v>3453</v>
      </c>
      <c r="AL515" s="128" t="s">
        <v>3454</v>
      </c>
      <c r="AM515" s="128" t="s">
        <v>3455</v>
      </c>
      <c r="AN515" s="128" t="s">
        <v>3457</v>
      </c>
      <c r="AO515" s="128" t="s">
        <v>3460</v>
      </c>
      <c r="AP515" s="128" t="s">
        <v>3459</v>
      </c>
      <c r="AQ515" s="128" t="s">
        <v>3458</v>
      </c>
    </row>
    <row r="516" spans="1:43" s="16" customFormat="1" ht="27.75">
      <c r="A516" s="43">
        <v>515</v>
      </c>
      <c r="B516" s="37" t="s">
        <v>539</v>
      </c>
      <c r="C516" s="37" t="s">
        <v>540</v>
      </c>
      <c r="D516" s="38" t="s">
        <v>541</v>
      </c>
      <c r="E516" s="38">
        <v>5</v>
      </c>
      <c r="F516" s="48">
        <v>11.88</v>
      </c>
      <c r="G516" s="46">
        <v>30</v>
      </c>
      <c r="H516" s="46" t="s">
        <v>3373</v>
      </c>
      <c r="I516" s="48">
        <v>10.35</v>
      </c>
      <c r="J516" s="46">
        <v>30</v>
      </c>
      <c r="K516" s="46" t="s">
        <v>3372</v>
      </c>
      <c r="L516" s="84">
        <f t="shared" si="158"/>
        <v>11.115</v>
      </c>
      <c r="M516" s="38">
        <f t="shared" si="160"/>
        <v>60</v>
      </c>
      <c r="N516" s="38">
        <f t="shared" si="161"/>
        <v>1</v>
      </c>
      <c r="O516" s="38">
        <f t="shared" si="162"/>
        <v>0</v>
      </c>
      <c r="P516" s="48">
        <v>9.73</v>
      </c>
      <c r="Q516" s="46">
        <v>10</v>
      </c>
      <c r="R516" s="46" t="s">
        <v>3373</v>
      </c>
      <c r="S516" s="48">
        <v>12.24</v>
      </c>
      <c r="T516" s="46">
        <v>30</v>
      </c>
      <c r="U516" s="46" t="s">
        <v>3372</v>
      </c>
      <c r="V516" s="48">
        <f t="shared" si="153"/>
        <v>10.984999999999999</v>
      </c>
      <c r="W516" s="46">
        <f t="shared" si="154"/>
        <v>60</v>
      </c>
      <c r="X516" s="46">
        <f t="shared" si="155"/>
        <v>1</v>
      </c>
      <c r="Y516" s="46">
        <f t="shared" si="156"/>
        <v>1</v>
      </c>
      <c r="Z516" s="46">
        <f t="shared" si="163"/>
        <v>2</v>
      </c>
      <c r="AA516" s="46">
        <f t="shared" si="164"/>
        <v>1</v>
      </c>
      <c r="AB516" s="46">
        <f t="shared" si="165"/>
        <v>3</v>
      </c>
      <c r="AC516" s="48">
        <f t="shared" si="159"/>
        <v>0.97</v>
      </c>
      <c r="AD516" s="48">
        <f t="shared" si="166"/>
        <v>11.05</v>
      </c>
      <c r="AE516" s="48">
        <f t="shared" si="167"/>
        <v>10.718500000000001</v>
      </c>
      <c r="AF516" s="46">
        <f t="shared" si="168"/>
        <v>120</v>
      </c>
      <c r="AG516" s="47"/>
      <c r="AH516" s="128" t="s">
        <v>3456</v>
      </c>
      <c r="AI516" s="128" t="s">
        <v>3457</v>
      </c>
      <c r="AJ516" s="128" t="s">
        <v>3460</v>
      </c>
      <c r="AK516" s="128" t="s">
        <v>3451</v>
      </c>
      <c r="AL516" s="128" t="s">
        <v>3455</v>
      </c>
      <c r="AM516" s="128" t="s">
        <v>3452</v>
      </c>
      <c r="AN516" s="128" t="s">
        <v>3453</v>
      </c>
      <c r="AO516" s="128" t="s">
        <v>3454</v>
      </c>
      <c r="AP516" s="128" t="s">
        <v>3458</v>
      </c>
      <c r="AQ516" s="128" t="s">
        <v>3459</v>
      </c>
    </row>
    <row r="517" spans="1:43" s="16" customFormat="1" ht="27.75">
      <c r="A517" s="43">
        <v>516</v>
      </c>
      <c r="B517" s="37" t="s">
        <v>1593</v>
      </c>
      <c r="C517" s="37" t="s">
        <v>724</v>
      </c>
      <c r="D517" s="38" t="s">
        <v>2066</v>
      </c>
      <c r="E517" s="38">
        <v>20</v>
      </c>
      <c r="F517" s="48">
        <v>11.86</v>
      </c>
      <c r="G517" s="46">
        <v>30</v>
      </c>
      <c r="H517" s="46" t="s">
        <v>3373</v>
      </c>
      <c r="I517" s="48">
        <v>10.56</v>
      </c>
      <c r="J517" s="46">
        <v>30</v>
      </c>
      <c r="K517" s="46" t="s">
        <v>3372</v>
      </c>
      <c r="L517" s="84">
        <f t="shared" si="158"/>
        <v>11.21</v>
      </c>
      <c r="M517" s="38">
        <f t="shared" si="160"/>
        <v>60</v>
      </c>
      <c r="N517" s="38">
        <f t="shared" si="161"/>
        <v>1</v>
      </c>
      <c r="O517" s="38">
        <f t="shared" si="162"/>
        <v>0</v>
      </c>
      <c r="P517" s="48">
        <v>10.63</v>
      </c>
      <c r="Q517" s="46">
        <v>30</v>
      </c>
      <c r="R517" s="46" t="s">
        <v>3372</v>
      </c>
      <c r="S517" s="48">
        <v>10.25</v>
      </c>
      <c r="T517" s="46">
        <v>30</v>
      </c>
      <c r="U517" s="46" t="s">
        <v>3372</v>
      </c>
      <c r="V517" s="48">
        <f t="shared" si="153"/>
        <v>10.440000000000001</v>
      </c>
      <c r="W517" s="46">
        <f t="shared" si="154"/>
        <v>60</v>
      </c>
      <c r="X517" s="46">
        <f t="shared" si="155"/>
        <v>0</v>
      </c>
      <c r="Y517" s="46">
        <f t="shared" si="156"/>
        <v>0</v>
      </c>
      <c r="Z517" s="46">
        <f t="shared" si="163"/>
        <v>1</v>
      </c>
      <c r="AA517" s="46">
        <f t="shared" si="164"/>
        <v>0</v>
      </c>
      <c r="AB517" s="46">
        <f t="shared" si="165"/>
        <v>1</v>
      </c>
      <c r="AC517" s="48">
        <f t="shared" si="159"/>
        <v>0.99</v>
      </c>
      <c r="AD517" s="48">
        <f t="shared" si="166"/>
        <v>10.825000000000001</v>
      </c>
      <c r="AE517" s="48">
        <f t="shared" si="167"/>
        <v>10.716750000000001</v>
      </c>
      <c r="AF517" s="46">
        <f t="shared" si="168"/>
        <v>120</v>
      </c>
      <c r="AG517" s="47"/>
      <c r="AH517" s="128" t="s">
        <v>3456</v>
      </c>
      <c r="AI517" s="128" t="s">
        <v>3451</v>
      </c>
      <c r="AJ517" s="128" t="s">
        <v>3452</v>
      </c>
      <c r="AK517" s="128" t="s">
        <v>3454</v>
      </c>
      <c r="AL517" s="128" t="s">
        <v>3455</v>
      </c>
      <c r="AM517" s="128" t="s">
        <v>3457</v>
      </c>
      <c r="AN517" s="128" t="s">
        <v>3453</v>
      </c>
      <c r="AO517" s="128" t="s">
        <v>3460</v>
      </c>
      <c r="AP517" s="128" t="s">
        <v>3459</v>
      </c>
      <c r="AQ517" s="128" t="s">
        <v>3458</v>
      </c>
    </row>
    <row r="518" spans="1:43" s="16" customFormat="1" ht="27.75">
      <c r="A518" s="43">
        <v>517</v>
      </c>
      <c r="B518" s="37" t="s">
        <v>1075</v>
      </c>
      <c r="C518" s="37" t="s">
        <v>1078</v>
      </c>
      <c r="D518" s="38" t="s">
        <v>1079</v>
      </c>
      <c r="E518" s="38">
        <v>10</v>
      </c>
      <c r="F518" s="48">
        <v>10.7</v>
      </c>
      <c r="G518" s="46">
        <v>30</v>
      </c>
      <c r="H518" s="46" t="s">
        <v>3372</v>
      </c>
      <c r="I518" s="48">
        <v>10.97</v>
      </c>
      <c r="J518" s="46">
        <v>30</v>
      </c>
      <c r="K518" s="46" t="s">
        <v>3372</v>
      </c>
      <c r="L518" s="84">
        <f t="shared" si="158"/>
        <v>10.835000000000001</v>
      </c>
      <c r="M518" s="38">
        <f t="shared" si="160"/>
        <v>60</v>
      </c>
      <c r="N518" s="38">
        <f t="shared" si="161"/>
        <v>0</v>
      </c>
      <c r="O518" s="38">
        <f t="shared" si="162"/>
        <v>0</v>
      </c>
      <c r="P518" s="48">
        <v>9.74</v>
      </c>
      <c r="Q518" s="46">
        <v>12</v>
      </c>
      <c r="R518" s="46" t="s">
        <v>3373</v>
      </c>
      <c r="S518" s="48">
        <v>12.33</v>
      </c>
      <c r="T518" s="46">
        <v>30</v>
      </c>
      <c r="U518" s="46" t="s">
        <v>3372</v>
      </c>
      <c r="V518" s="48">
        <f t="shared" si="153"/>
        <v>11.035</v>
      </c>
      <c r="W518" s="46">
        <f t="shared" si="154"/>
        <v>60</v>
      </c>
      <c r="X518" s="46">
        <f t="shared" si="155"/>
        <v>1</v>
      </c>
      <c r="Y518" s="46">
        <f t="shared" si="156"/>
        <v>1</v>
      </c>
      <c r="Z518" s="46">
        <f t="shared" si="163"/>
        <v>1</v>
      </c>
      <c r="AA518" s="46">
        <f t="shared" si="164"/>
        <v>1</v>
      </c>
      <c r="AB518" s="46">
        <f t="shared" si="165"/>
        <v>2</v>
      </c>
      <c r="AC518" s="48">
        <f t="shared" si="159"/>
        <v>0.98</v>
      </c>
      <c r="AD518" s="48">
        <f t="shared" si="166"/>
        <v>10.935</v>
      </c>
      <c r="AE518" s="48">
        <f t="shared" si="167"/>
        <v>10.7163</v>
      </c>
      <c r="AF518" s="46">
        <f t="shared" si="168"/>
        <v>120</v>
      </c>
      <c r="AG518" s="47"/>
      <c r="AH518" s="128" t="s">
        <v>3451</v>
      </c>
      <c r="AI518" s="128" t="s">
        <v>3456</v>
      </c>
      <c r="AJ518" s="128" t="s">
        <v>3452</v>
      </c>
      <c r="AK518" s="128" t="s">
        <v>3457</v>
      </c>
      <c r="AL518" s="128" t="s">
        <v>3460</v>
      </c>
      <c r="AM518" s="128" t="s">
        <v>3454</v>
      </c>
      <c r="AN518" s="128" t="s">
        <v>3455</v>
      </c>
      <c r="AO518" s="128" t="s">
        <v>3459</v>
      </c>
      <c r="AP518" s="128" t="s">
        <v>3453</v>
      </c>
      <c r="AQ518" s="128" t="s">
        <v>3458</v>
      </c>
    </row>
    <row r="519" spans="1:43" s="16" customFormat="1" ht="27.75">
      <c r="A519" s="43">
        <v>518</v>
      </c>
      <c r="B519" s="44" t="s">
        <v>1229</v>
      </c>
      <c r="C519" s="44" t="s">
        <v>1230</v>
      </c>
      <c r="D519" s="45" t="s">
        <v>1231</v>
      </c>
      <c r="E519" s="38">
        <v>12</v>
      </c>
      <c r="F519" s="48">
        <v>10.53</v>
      </c>
      <c r="G519" s="46">
        <v>30</v>
      </c>
      <c r="H519" s="46" t="s">
        <v>3372</v>
      </c>
      <c r="I519" s="48">
        <v>9.4700000000000006</v>
      </c>
      <c r="J519" s="46">
        <v>18</v>
      </c>
      <c r="K519" s="46" t="s">
        <v>3373</v>
      </c>
      <c r="L519" s="84">
        <f t="shared" si="158"/>
        <v>10</v>
      </c>
      <c r="M519" s="38">
        <f t="shared" si="160"/>
        <v>60</v>
      </c>
      <c r="N519" s="38">
        <f t="shared" si="161"/>
        <v>1</v>
      </c>
      <c r="O519" s="38">
        <f t="shared" si="162"/>
        <v>1</v>
      </c>
      <c r="P519" s="48">
        <v>11.28</v>
      </c>
      <c r="Q519" s="46">
        <v>30</v>
      </c>
      <c r="R519" s="46" t="s">
        <v>3372</v>
      </c>
      <c r="S519" s="48">
        <v>12.44</v>
      </c>
      <c r="T519" s="46">
        <v>30</v>
      </c>
      <c r="U519" s="46" t="s">
        <v>3372</v>
      </c>
      <c r="V519" s="48">
        <f t="shared" si="153"/>
        <v>11.86</v>
      </c>
      <c r="W519" s="46">
        <f t="shared" si="154"/>
        <v>60</v>
      </c>
      <c r="X519" s="46">
        <f t="shared" si="155"/>
        <v>0</v>
      </c>
      <c r="Y519" s="46">
        <f t="shared" si="156"/>
        <v>0</v>
      </c>
      <c r="Z519" s="46">
        <f t="shared" si="163"/>
        <v>1</v>
      </c>
      <c r="AA519" s="46">
        <f t="shared" si="164"/>
        <v>1</v>
      </c>
      <c r="AB519" s="46">
        <f t="shared" si="165"/>
        <v>2</v>
      </c>
      <c r="AC519" s="48">
        <f t="shared" si="159"/>
        <v>0.98</v>
      </c>
      <c r="AD519" s="48">
        <f t="shared" si="166"/>
        <v>10.93</v>
      </c>
      <c r="AE519" s="48">
        <f t="shared" si="167"/>
        <v>10.711399999999999</v>
      </c>
      <c r="AF519" s="46">
        <f t="shared" si="168"/>
        <v>120</v>
      </c>
      <c r="AG519" s="47"/>
      <c r="AH519" s="128" t="s">
        <v>3453</v>
      </c>
      <c r="AI519" s="128" t="s">
        <v>3451</v>
      </c>
      <c r="AJ519" s="128" t="s">
        <v>3455</v>
      </c>
      <c r="AK519" s="128" t="s">
        <v>3460</v>
      </c>
      <c r="AL519" s="128" t="s">
        <v>3457</v>
      </c>
      <c r="AM519" s="128" t="s">
        <v>3456</v>
      </c>
      <c r="AN519" s="128" t="s">
        <v>3452</v>
      </c>
      <c r="AO519" s="128" t="s">
        <v>3454</v>
      </c>
      <c r="AP519" s="128" t="s">
        <v>3459</v>
      </c>
      <c r="AQ519" s="128" t="s">
        <v>3458</v>
      </c>
    </row>
    <row r="520" spans="1:43" s="16" customFormat="1" ht="27.75">
      <c r="A520" s="43">
        <v>519</v>
      </c>
      <c r="B520" s="37" t="s">
        <v>645</v>
      </c>
      <c r="C520" s="37" t="s">
        <v>646</v>
      </c>
      <c r="D520" s="38" t="s">
        <v>647</v>
      </c>
      <c r="E520" s="38">
        <v>6</v>
      </c>
      <c r="F520" s="48">
        <v>10.220000000000001</v>
      </c>
      <c r="G520" s="46">
        <v>30</v>
      </c>
      <c r="H520" s="46" t="s">
        <v>3372</v>
      </c>
      <c r="I520" s="48">
        <v>10.53</v>
      </c>
      <c r="J520" s="46">
        <v>30</v>
      </c>
      <c r="K520" s="46" t="s">
        <v>3373</v>
      </c>
      <c r="L520" s="84">
        <f t="shared" si="158"/>
        <v>10.375</v>
      </c>
      <c r="M520" s="38">
        <f t="shared" si="160"/>
        <v>60</v>
      </c>
      <c r="N520" s="38">
        <f t="shared" si="161"/>
        <v>1</v>
      </c>
      <c r="O520" s="38">
        <f t="shared" si="162"/>
        <v>0</v>
      </c>
      <c r="P520" s="48">
        <v>10.46</v>
      </c>
      <c r="Q520" s="46">
        <v>30</v>
      </c>
      <c r="R520" s="46" t="s">
        <v>3372</v>
      </c>
      <c r="S520" s="48">
        <v>12.06</v>
      </c>
      <c r="T520" s="46">
        <v>30</v>
      </c>
      <c r="U520" s="46" t="s">
        <v>3372</v>
      </c>
      <c r="V520" s="48">
        <f t="shared" si="153"/>
        <v>11.260000000000002</v>
      </c>
      <c r="W520" s="46">
        <f t="shared" si="154"/>
        <v>60</v>
      </c>
      <c r="X520" s="46">
        <f t="shared" si="155"/>
        <v>0</v>
      </c>
      <c r="Y520" s="46">
        <f t="shared" si="156"/>
        <v>0</v>
      </c>
      <c r="Z520" s="46">
        <f t="shared" si="163"/>
        <v>1</v>
      </c>
      <c r="AA520" s="46">
        <f t="shared" si="164"/>
        <v>0</v>
      </c>
      <c r="AB520" s="46">
        <f t="shared" si="165"/>
        <v>1</v>
      </c>
      <c r="AC520" s="48">
        <f t="shared" si="159"/>
        <v>0.99</v>
      </c>
      <c r="AD520" s="48">
        <f t="shared" si="166"/>
        <v>10.817500000000001</v>
      </c>
      <c r="AE520" s="48">
        <f t="shared" si="167"/>
        <v>10.709325000000002</v>
      </c>
      <c r="AF520" s="46">
        <f t="shared" si="168"/>
        <v>120</v>
      </c>
      <c r="AG520" s="47"/>
      <c r="AH520" s="128" t="s">
        <v>3456</v>
      </c>
      <c r="AI520" s="128" t="s">
        <v>3452</v>
      </c>
      <c r="AJ520" s="128" t="s">
        <v>3457</v>
      </c>
      <c r="AK520" s="128" t="s">
        <v>3455</v>
      </c>
      <c r="AL520" s="128" t="s">
        <v>3460</v>
      </c>
      <c r="AM520" s="128" t="s">
        <v>3454</v>
      </c>
      <c r="AN520" s="128" t="s">
        <v>3453</v>
      </c>
      <c r="AO520" s="128" t="s">
        <v>3451</v>
      </c>
      <c r="AP520" s="128" t="s">
        <v>3458</v>
      </c>
      <c r="AQ520" s="128" t="s">
        <v>3459</v>
      </c>
    </row>
    <row r="521" spans="1:43" s="16" customFormat="1" ht="27.75">
      <c r="A521" s="43">
        <v>520</v>
      </c>
      <c r="B521" s="37" t="s">
        <v>2708</v>
      </c>
      <c r="C521" s="37" t="s">
        <v>2048</v>
      </c>
      <c r="D521" s="38" t="s">
        <v>2709</v>
      </c>
      <c r="E521" s="38">
        <v>27</v>
      </c>
      <c r="F521" s="48">
        <v>11.06</v>
      </c>
      <c r="G521" s="46">
        <v>30</v>
      </c>
      <c r="H521" s="46" t="s">
        <v>3372</v>
      </c>
      <c r="I521" s="48">
        <v>10.56</v>
      </c>
      <c r="J521" s="46">
        <v>30</v>
      </c>
      <c r="K521" s="46" t="s">
        <v>3373</v>
      </c>
      <c r="L521" s="84">
        <f t="shared" si="158"/>
        <v>10.81</v>
      </c>
      <c r="M521" s="38">
        <f t="shared" si="160"/>
        <v>60</v>
      </c>
      <c r="N521" s="38">
        <f t="shared" si="161"/>
        <v>1</v>
      </c>
      <c r="O521" s="38">
        <f t="shared" si="162"/>
        <v>0</v>
      </c>
      <c r="P521" s="48">
        <v>10.029999999999999</v>
      </c>
      <c r="Q521" s="46">
        <v>30</v>
      </c>
      <c r="R521" s="46" t="s">
        <v>3373</v>
      </c>
      <c r="S521" s="48">
        <v>12.03</v>
      </c>
      <c r="T521" s="46">
        <v>30</v>
      </c>
      <c r="U521" s="46" t="s">
        <v>3372</v>
      </c>
      <c r="V521" s="48">
        <f t="shared" si="153"/>
        <v>11.03</v>
      </c>
      <c r="W521" s="46">
        <f t="shared" si="154"/>
        <v>60</v>
      </c>
      <c r="X521" s="46">
        <f t="shared" si="155"/>
        <v>1</v>
      </c>
      <c r="Y521" s="46">
        <f t="shared" si="156"/>
        <v>0</v>
      </c>
      <c r="Z521" s="46">
        <f t="shared" si="163"/>
        <v>2</v>
      </c>
      <c r="AA521" s="46">
        <f t="shared" si="164"/>
        <v>0</v>
      </c>
      <c r="AB521" s="46">
        <f t="shared" si="165"/>
        <v>2</v>
      </c>
      <c r="AC521" s="48">
        <f t="shared" si="159"/>
        <v>0.98</v>
      </c>
      <c r="AD521" s="48">
        <f t="shared" si="166"/>
        <v>10.92</v>
      </c>
      <c r="AE521" s="48">
        <f t="shared" si="167"/>
        <v>10.701599999999999</v>
      </c>
      <c r="AF521" s="46">
        <f t="shared" si="168"/>
        <v>120</v>
      </c>
      <c r="AG521" s="47"/>
      <c r="AH521" s="128" t="s">
        <v>3453</v>
      </c>
      <c r="AI521" s="128" t="s">
        <v>3451</v>
      </c>
      <c r="AJ521" s="128" t="s">
        <v>3452</v>
      </c>
      <c r="AK521" s="128" t="s">
        <v>3456</v>
      </c>
      <c r="AL521" s="128" t="s">
        <v>3457</v>
      </c>
      <c r="AM521" s="128" t="s">
        <v>3460</v>
      </c>
      <c r="AN521" s="128" t="s">
        <v>3455</v>
      </c>
      <c r="AO521" s="128" t="s">
        <v>3454</v>
      </c>
      <c r="AP521" s="128" t="s">
        <v>3459</v>
      </c>
      <c r="AQ521" s="128" t="s">
        <v>3458</v>
      </c>
    </row>
    <row r="522" spans="1:43" s="16" customFormat="1" ht="27.75">
      <c r="A522" s="43">
        <v>521</v>
      </c>
      <c r="B522" s="37" t="s">
        <v>141</v>
      </c>
      <c r="C522" s="37" t="s">
        <v>142</v>
      </c>
      <c r="D522" s="38" t="s">
        <v>143</v>
      </c>
      <c r="E522" s="38">
        <v>1</v>
      </c>
      <c r="F522" s="48">
        <v>10.19</v>
      </c>
      <c r="G522" s="46">
        <v>30</v>
      </c>
      <c r="H522" s="46" t="s">
        <v>3372</v>
      </c>
      <c r="I522" s="48">
        <v>10.8</v>
      </c>
      <c r="J522" s="46">
        <v>30</v>
      </c>
      <c r="K522" s="46" t="s">
        <v>3373</v>
      </c>
      <c r="L522" s="84">
        <f t="shared" si="158"/>
        <v>10.495000000000001</v>
      </c>
      <c r="M522" s="38">
        <f t="shared" si="160"/>
        <v>60</v>
      </c>
      <c r="N522" s="38">
        <f t="shared" si="161"/>
        <v>1</v>
      </c>
      <c r="O522" s="38">
        <f t="shared" si="162"/>
        <v>0</v>
      </c>
      <c r="P522" s="48">
        <v>10.64</v>
      </c>
      <c r="Q522" s="46">
        <v>30</v>
      </c>
      <c r="R522" s="46" t="s">
        <v>3373</v>
      </c>
      <c r="S522" s="48">
        <v>12.04</v>
      </c>
      <c r="T522" s="46">
        <v>30</v>
      </c>
      <c r="U522" s="46" t="s">
        <v>3372</v>
      </c>
      <c r="V522" s="48">
        <f t="shared" si="153"/>
        <v>11.34</v>
      </c>
      <c r="W522" s="46">
        <f t="shared" si="154"/>
        <v>60</v>
      </c>
      <c r="X522" s="46">
        <f t="shared" si="155"/>
        <v>1</v>
      </c>
      <c r="Y522" s="46">
        <f t="shared" si="156"/>
        <v>0</v>
      </c>
      <c r="Z522" s="46">
        <f t="shared" si="163"/>
        <v>2</v>
      </c>
      <c r="AA522" s="46">
        <f t="shared" si="164"/>
        <v>0</v>
      </c>
      <c r="AB522" s="46">
        <f t="shared" si="165"/>
        <v>2</v>
      </c>
      <c r="AC522" s="48">
        <f t="shared" si="159"/>
        <v>0.98</v>
      </c>
      <c r="AD522" s="48">
        <f t="shared" si="166"/>
        <v>10.9175</v>
      </c>
      <c r="AE522" s="48">
        <f t="shared" si="167"/>
        <v>10.699149999999999</v>
      </c>
      <c r="AF522" s="46">
        <f t="shared" si="168"/>
        <v>120</v>
      </c>
      <c r="AG522" s="47"/>
      <c r="AH522" s="129" t="s">
        <v>3456</v>
      </c>
      <c r="AI522" s="129" t="s">
        <v>3455</v>
      </c>
      <c r="AJ522" s="129" t="s">
        <v>3452</v>
      </c>
      <c r="AK522" s="129" t="s">
        <v>3454</v>
      </c>
      <c r="AL522" s="129" t="s">
        <v>3451</v>
      </c>
      <c r="AM522" s="129" t="s">
        <v>3459</v>
      </c>
      <c r="AN522" s="129" t="s">
        <v>3453</v>
      </c>
      <c r="AO522" s="129" t="s">
        <v>3460</v>
      </c>
      <c r="AP522" s="129" t="s">
        <v>3457</v>
      </c>
      <c r="AQ522" s="129" t="s">
        <v>3458</v>
      </c>
    </row>
    <row r="523" spans="1:43" s="16" customFormat="1" ht="27.75">
      <c r="A523" s="43">
        <v>522</v>
      </c>
      <c r="B523" s="44" t="s">
        <v>1719</v>
      </c>
      <c r="C523" s="44" t="s">
        <v>3479</v>
      </c>
      <c r="D523" s="45" t="s">
        <v>1720</v>
      </c>
      <c r="E523" s="38">
        <v>17</v>
      </c>
      <c r="F523" s="48">
        <v>11.54</v>
      </c>
      <c r="G523" s="46">
        <v>30</v>
      </c>
      <c r="H523" s="46" t="s">
        <v>3373</v>
      </c>
      <c r="I523" s="48">
        <v>9.64</v>
      </c>
      <c r="J523" s="46">
        <v>25</v>
      </c>
      <c r="K523" s="46" t="s">
        <v>3372</v>
      </c>
      <c r="L523" s="84">
        <f t="shared" si="158"/>
        <v>10.59</v>
      </c>
      <c r="M523" s="38">
        <f t="shared" si="160"/>
        <v>60</v>
      </c>
      <c r="N523" s="38">
        <f t="shared" si="161"/>
        <v>1</v>
      </c>
      <c r="O523" s="38">
        <f t="shared" si="162"/>
        <v>1</v>
      </c>
      <c r="P523" s="48">
        <v>10.91</v>
      </c>
      <c r="Q523" s="46">
        <v>30</v>
      </c>
      <c r="R523" s="46" t="s">
        <v>3372</v>
      </c>
      <c r="S523" s="48">
        <v>12.03</v>
      </c>
      <c r="T523" s="46">
        <v>30</v>
      </c>
      <c r="U523" s="46" t="s">
        <v>3373</v>
      </c>
      <c r="V523" s="48">
        <f t="shared" si="153"/>
        <v>11.469999999999999</v>
      </c>
      <c r="W523" s="46">
        <f t="shared" si="154"/>
        <v>60</v>
      </c>
      <c r="X523" s="46">
        <f t="shared" si="155"/>
        <v>1</v>
      </c>
      <c r="Y523" s="46">
        <f t="shared" si="156"/>
        <v>0</v>
      </c>
      <c r="Z523" s="46">
        <f t="shared" si="163"/>
        <v>2</v>
      </c>
      <c r="AA523" s="46">
        <f t="shared" si="164"/>
        <v>1</v>
      </c>
      <c r="AB523" s="46">
        <f t="shared" si="165"/>
        <v>3</v>
      </c>
      <c r="AC523" s="48">
        <f t="shared" si="159"/>
        <v>0.97</v>
      </c>
      <c r="AD523" s="48">
        <f t="shared" si="166"/>
        <v>11.03</v>
      </c>
      <c r="AE523" s="48">
        <f t="shared" si="167"/>
        <v>10.6991</v>
      </c>
      <c r="AF523" s="46">
        <f t="shared" si="168"/>
        <v>120</v>
      </c>
      <c r="AG523" s="47"/>
      <c r="AH523" s="128" t="s">
        <v>3451</v>
      </c>
      <c r="AI523" s="128" t="s">
        <v>3452</v>
      </c>
      <c r="AJ523" s="128" t="s">
        <v>3456</v>
      </c>
      <c r="AK523" s="128" t="s">
        <v>3453</v>
      </c>
      <c r="AL523" s="128" t="s">
        <v>3454</v>
      </c>
      <c r="AM523" s="128" t="s">
        <v>3455</v>
      </c>
      <c r="AN523" s="128" t="s">
        <v>3457</v>
      </c>
      <c r="AO523" s="128" t="s">
        <v>3460</v>
      </c>
      <c r="AP523" s="128" t="s">
        <v>3458</v>
      </c>
      <c r="AQ523" s="128" t="s">
        <v>3459</v>
      </c>
    </row>
    <row r="524" spans="1:43" s="16" customFormat="1" ht="27.75">
      <c r="A524" s="43">
        <v>523</v>
      </c>
      <c r="B524" s="44" t="s">
        <v>2493</v>
      </c>
      <c r="C524" s="44" t="s">
        <v>104</v>
      </c>
      <c r="D524" s="45" t="s">
        <v>2494</v>
      </c>
      <c r="E524" s="38">
        <v>25</v>
      </c>
      <c r="F524" s="48">
        <v>11.54</v>
      </c>
      <c r="G524" s="46">
        <v>30</v>
      </c>
      <c r="H524" s="46" t="s">
        <v>3372</v>
      </c>
      <c r="I524" s="48">
        <v>9.14</v>
      </c>
      <c r="J524" s="46">
        <v>17</v>
      </c>
      <c r="K524" s="46" t="s">
        <v>3372</v>
      </c>
      <c r="L524" s="84">
        <f t="shared" si="158"/>
        <v>10.34</v>
      </c>
      <c r="M524" s="38">
        <f t="shared" si="160"/>
        <v>60</v>
      </c>
      <c r="N524" s="38">
        <f t="shared" si="161"/>
        <v>0</v>
      </c>
      <c r="O524" s="38">
        <f t="shared" si="162"/>
        <v>1</v>
      </c>
      <c r="P524" s="48">
        <v>10.63</v>
      </c>
      <c r="Q524" s="46">
        <v>30</v>
      </c>
      <c r="R524" s="46" t="s">
        <v>3373</v>
      </c>
      <c r="S524" s="48">
        <v>12.34</v>
      </c>
      <c r="T524" s="46">
        <v>30</v>
      </c>
      <c r="U524" s="46" t="s">
        <v>3372</v>
      </c>
      <c r="V524" s="48">
        <f t="shared" si="153"/>
        <v>11.484999999999999</v>
      </c>
      <c r="W524" s="46">
        <f t="shared" si="154"/>
        <v>60</v>
      </c>
      <c r="X524" s="46">
        <f t="shared" si="155"/>
        <v>1</v>
      </c>
      <c r="Y524" s="46">
        <f t="shared" si="156"/>
        <v>0</v>
      </c>
      <c r="Z524" s="46">
        <f t="shared" si="163"/>
        <v>1</v>
      </c>
      <c r="AA524" s="46">
        <f t="shared" si="164"/>
        <v>1</v>
      </c>
      <c r="AB524" s="46">
        <f t="shared" si="165"/>
        <v>2</v>
      </c>
      <c r="AC524" s="48">
        <f t="shared" si="159"/>
        <v>0.98</v>
      </c>
      <c r="AD524" s="48">
        <f t="shared" si="166"/>
        <v>10.9125</v>
      </c>
      <c r="AE524" s="48">
        <f t="shared" si="167"/>
        <v>10.69425</v>
      </c>
      <c r="AF524" s="46">
        <f t="shared" si="168"/>
        <v>120</v>
      </c>
      <c r="AG524" s="47"/>
      <c r="AH524" s="128" t="s">
        <v>3452</v>
      </c>
      <c r="AI524" s="128" t="s">
        <v>3457</v>
      </c>
      <c r="AJ524" s="128" t="s">
        <v>3455</v>
      </c>
      <c r="AK524" s="128" t="s">
        <v>3451</v>
      </c>
      <c r="AL524" s="128" t="s">
        <v>3454</v>
      </c>
      <c r="AM524" s="128" t="s">
        <v>3453</v>
      </c>
      <c r="AN524" s="128" t="s">
        <v>3456</v>
      </c>
      <c r="AO524" s="128" t="s">
        <v>3460</v>
      </c>
      <c r="AP524" s="128" t="s">
        <v>3459</v>
      </c>
      <c r="AQ524" s="128" t="s">
        <v>3458</v>
      </c>
    </row>
    <row r="525" spans="1:43" s="16" customFormat="1" ht="27.75">
      <c r="A525" s="43">
        <v>524</v>
      </c>
      <c r="B525" s="37" t="s">
        <v>1320</v>
      </c>
      <c r="C525" s="37" t="s">
        <v>1321</v>
      </c>
      <c r="D525" s="38" t="s">
        <v>1322</v>
      </c>
      <c r="E525" s="38">
        <v>12</v>
      </c>
      <c r="F525" s="48">
        <v>10.11</v>
      </c>
      <c r="G525" s="46">
        <v>30</v>
      </c>
      <c r="H525" s="46" t="s">
        <v>3373</v>
      </c>
      <c r="I525" s="48">
        <v>10.38</v>
      </c>
      <c r="J525" s="46">
        <v>30</v>
      </c>
      <c r="K525" s="46" t="s">
        <v>3373</v>
      </c>
      <c r="L525" s="84">
        <f t="shared" si="158"/>
        <v>10.245000000000001</v>
      </c>
      <c r="M525" s="38">
        <f t="shared" si="160"/>
        <v>60</v>
      </c>
      <c r="N525" s="38">
        <f t="shared" si="161"/>
        <v>2</v>
      </c>
      <c r="O525" s="38">
        <f t="shared" si="162"/>
        <v>0</v>
      </c>
      <c r="P525" s="48">
        <v>10.07</v>
      </c>
      <c r="Q525" s="46">
        <v>30</v>
      </c>
      <c r="R525" s="46" t="s">
        <v>3372</v>
      </c>
      <c r="S525" s="48">
        <v>13.08</v>
      </c>
      <c r="T525" s="46">
        <v>30</v>
      </c>
      <c r="U525" s="46" t="s">
        <v>3372</v>
      </c>
      <c r="V525" s="48">
        <f t="shared" si="153"/>
        <v>11.574999999999999</v>
      </c>
      <c r="W525" s="46">
        <f t="shared" si="154"/>
        <v>60</v>
      </c>
      <c r="X525" s="46">
        <f t="shared" si="155"/>
        <v>0</v>
      </c>
      <c r="Y525" s="46">
        <f t="shared" si="156"/>
        <v>0</v>
      </c>
      <c r="Z525" s="46">
        <f t="shared" si="163"/>
        <v>2</v>
      </c>
      <c r="AA525" s="46">
        <f t="shared" si="164"/>
        <v>0</v>
      </c>
      <c r="AB525" s="46">
        <f t="shared" si="165"/>
        <v>2</v>
      </c>
      <c r="AC525" s="48">
        <f t="shared" si="159"/>
        <v>0.98</v>
      </c>
      <c r="AD525" s="48">
        <f t="shared" si="166"/>
        <v>10.91</v>
      </c>
      <c r="AE525" s="48">
        <f t="shared" si="167"/>
        <v>10.691800000000001</v>
      </c>
      <c r="AF525" s="46">
        <f t="shared" si="168"/>
        <v>120</v>
      </c>
      <c r="AG525" s="47"/>
      <c r="AH525" s="128" t="s">
        <v>3451</v>
      </c>
      <c r="AI525" s="128" t="s">
        <v>3457</v>
      </c>
      <c r="AJ525" s="128" t="s">
        <v>3455</v>
      </c>
      <c r="AK525" s="128" t="s">
        <v>3453</v>
      </c>
      <c r="AL525" s="128" t="s">
        <v>3456</v>
      </c>
      <c r="AM525" s="128" t="s">
        <v>3452</v>
      </c>
      <c r="AN525" s="128" t="s">
        <v>3454</v>
      </c>
      <c r="AO525" s="128" t="s">
        <v>3460</v>
      </c>
      <c r="AP525" s="128" t="s">
        <v>3459</v>
      </c>
      <c r="AQ525" s="128" t="s">
        <v>3458</v>
      </c>
    </row>
    <row r="526" spans="1:43" s="16" customFormat="1" ht="27.75">
      <c r="A526" s="43">
        <v>525</v>
      </c>
      <c r="B526" s="44" t="s">
        <v>887</v>
      </c>
      <c r="C526" s="44" t="s">
        <v>3411</v>
      </c>
      <c r="D526" s="45" t="s">
        <v>2433</v>
      </c>
      <c r="E526" s="38">
        <v>24</v>
      </c>
      <c r="F526" s="48">
        <v>11.589</v>
      </c>
      <c r="G526" s="46">
        <v>30</v>
      </c>
      <c r="H526" s="46" t="s">
        <v>3372</v>
      </c>
      <c r="I526" s="48">
        <v>9.68</v>
      </c>
      <c r="J526" s="46">
        <v>13</v>
      </c>
      <c r="K526" s="46" t="s">
        <v>3373</v>
      </c>
      <c r="L526" s="84">
        <f t="shared" si="158"/>
        <v>10.634499999999999</v>
      </c>
      <c r="M526" s="38">
        <f t="shared" si="160"/>
        <v>60</v>
      </c>
      <c r="N526" s="38">
        <f t="shared" si="161"/>
        <v>1</v>
      </c>
      <c r="O526" s="38">
        <f t="shared" si="162"/>
        <v>1</v>
      </c>
      <c r="P526" s="48">
        <v>10.69</v>
      </c>
      <c r="Q526" s="46">
        <v>30</v>
      </c>
      <c r="R526" s="46" t="s">
        <v>3373</v>
      </c>
      <c r="S526" s="48">
        <v>12.13</v>
      </c>
      <c r="T526" s="46">
        <v>30</v>
      </c>
      <c r="U526" s="46" t="s">
        <v>3372</v>
      </c>
      <c r="V526" s="48">
        <f t="shared" si="153"/>
        <v>11.41</v>
      </c>
      <c r="W526" s="46">
        <f t="shared" si="154"/>
        <v>60</v>
      </c>
      <c r="X526" s="46">
        <f t="shared" si="155"/>
        <v>1</v>
      </c>
      <c r="Y526" s="46">
        <f t="shared" si="156"/>
        <v>0</v>
      </c>
      <c r="Z526" s="46">
        <f t="shared" si="163"/>
        <v>2</v>
      </c>
      <c r="AA526" s="46">
        <f t="shared" si="164"/>
        <v>1</v>
      </c>
      <c r="AB526" s="46">
        <f t="shared" si="165"/>
        <v>3</v>
      </c>
      <c r="AC526" s="48">
        <f t="shared" si="159"/>
        <v>0.97</v>
      </c>
      <c r="AD526" s="48">
        <f t="shared" si="166"/>
        <v>11.02225</v>
      </c>
      <c r="AE526" s="48">
        <f t="shared" si="167"/>
        <v>10.691582499999999</v>
      </c>
      <c r="AF526" s="46">
        <f t="shared" si="168"/>
        <v>120</v>
      </c>
      <c r="AG526" s="47"/>
      <c r="AH526" s="128" t="s">
        <v>3451</v>
      </c>
      <c r="AI526" s="128" t="s">
        <v>3453</v>
      </c>
      <c r="AJ526" s="128" t="s">
        <v>3456</v>
      </c>
      <c r="AK526" s="128" t="s">
        <v>3452</v>
      </c>
      <c r="AL526" s="128" t="s">
        <v>3455</v>
      </c>
      <c r="AM526" s="128" t="s">
        <v>3457</v>
      </c>
      <c r="AN526" s="128" t="s">
        <v>3454</v>
      </c>
      <c r="AO526" s="128" t="s">
        <v>3459</v>
      </c>
      <c r="AP526" s="128" t="s">
        <v>3460</v>
      </c>
      <c r="AQ526" s="128" t="s">
        <v>3458</v>
      </c>
    </row>
    <row r="527" spans="1:43" s="16" customFormat="1" ht="27.75">
      <c r="A527" s="43">
        <v>526</v>
      </c>
      <c r="B527" s="44" t="s">
        <v>2094</v>
      </c>
      <c r="C527" s="44" t="s">
        <v>2095</v>
      </c>
      <c r="D527" s="45" t="s">
        <v>2096</v>
      </c>
      <c r="E527" s="38">
        <v>21</v>
      </c>
      <c r="F527" s="48">
        <v>10.61</v>
      </c>
      <c r="G527" s="46">
        <v>30</v>
      </c>
      <c r="H527" s="46" t="s">
        <v>3372</v>
      </c>
      <c r="I527" s="48">
        <v>9.58</v>
      </c>
      <c r="J527" s="46">
        <v>19</v>
      </c>
      <c r="K527" s="46" t="s">
        <v>3372</v>
      </c>
      <c r="L527" s="84">
        <f t="shared" si="158"/>
        <v>10.094999999999999</v>
      </c>
      <c r="M527" s="38">
        <f t="shared" si="160"/>
        <v>60</v>
      </c>
      <c r="N527" s="38">
        <f t="shared" si="161"/>
        <v>0</v>
      </c>
      <c r="O527" s="38">
        <f t="shared" si="162"/>
        <v>1</v>
      </c>
      <c r="P527" s="48">
        <v>10.27</v>
      </c>
      <c r="Q527" s="46">
        <v>30</v>
      </c>
      <c r="R527" s="46" t="s">
        <v>3372</v>
      </c>
      <c r="S527" s="48">
        <v>12.69</v>
      </c>
      <c r="T527" s="46">
        <v>30</v>
      </c>
      <c r="U527" s="46" t="s">
        <v>3372</v>
      </c>
      <c r="V527" s="48">
        <f t="shared" si="153"/>
        <v>11.48</v>
      </c>
      <c r="W527" s="46">
        <f t="shared" si="154"/>
        <v>60</v>
      </c>
      <c r="X527" s="46">
        <f t="shared" si="155"/>
        <v>0</v>
      </c>
      <c r="Y527" s="46">
        <f t="shared" si="156"/>
        <v>0</v>
      </c>
      <c r="Z527" s="46">
        <f t="shared" si="163"/>
        <v>0</v>
      </c>
      <c r="AA527" s="46">
        <f t="shared" si="164"/>
        <v>1</v>
      </c>
      <c r="AB527" s="46">
        <f t="shared" si="165"/>
        <v>1</v>
      </c>
      <c r="AC527" s="48">
        <f t="shared" si="159"/>
        <v>0.99</v>
      </c>
      <c r="AD527" s="48">
        <f t="shared" si="166"/>
        <v>10.7875</v>
      </c>
      <c r="AE527" s="48">
        <f t="shared" si="167"/>
        <v>10.679625</v>
      </c>
      <c r="AF527" s="46">
        <f t="shared" si="168"/>
        <v>120</v>
      </c>
      <c r="AG527" s="47"/>
      <c r="AH527" s="128" t="s">
        <v>3453</v>
      </c>
      <c r="AI527" s="128" t="s">
        <v>3451</v>
      </c>
      <c r="AJ527" s="128" t="s">
        <v>3452</v>
      </c>
      <c r="AK527" s="128" t="s">
        <v>3454</v>
      </c>
      <c r="AL527" s="128" t="s">
        <v>3455</v>
      </c>
      <c r="AM527" s="128" t="s">
        <v>3460</v>
      </c>
      <c r="AN527" s="128" t="s">
        <v>3458</v>
      </c>
      <c r="AO527" s="128" t="s">
        <v>3457</v>
      </c>
      <c r="AP527" s="128" t="s">
        <v>3459</v>
      </c>
      <c r="AQ527" s="128" t="s">
        <v>3458</v>
      </c>
    </row>
    <row r="528" spans="1:43" s="16" customFormat="1" ht="27.75">
      <c r="A528" s="43">
        <v>527</v>
      </c>
      <c r="B528" s="37" t="s">
        <v>2203</v>
      </c>
      <c r="C528" s="37" t="s">
        <v>1681</v>
      </c>
      <c r="D528" s="38" t="s">
        <v>2480</v>
      </c>
      <c r="E528" s="38">
        <v>25</v>
      </c>
      <c r="F528" s="48">
        <v>10.85</v>
      </c>
      <c r="G528" s="46">
        <v>30</v>
      </c>
      <c r="H528" s="46" t="s">
        <v>3372</v>
      </c>
      <c r="I528" s="48">
        <v>10.34</v>
      </c>
      <c r="J528" s="46">
        <v>30</v>
      </c>
      <c r="K528" s="46" t="s">
        <v>3372</v>
      </c>
      <c r="L528" s="84">
        <f t="shared" si="158"/>
        <v>10.594999999999999</v>
      </c>
      <c r="M528" s="38">
        <f t="shared" si="160"/>
        <v>60</v>
      </c>
      <c r="N528" s="38">
        <f t="shared" si="161"/>
        <v>0</v>
      </c>
      <c r="O528" s="38">
        <f t="shared" si="162"/>
        <v>0</v>
      </c>
      <c r="P528" s="48">
        <v>10.42</v>
      </c>
      <c r="Q528" s="46">
        <v>30</v>
      </c>
      <c r="R528" s="46" t="s">
        <v>3372</v>
      </c>
      <c r="S528" s="48">
        <v>11.1</v>
      </c>
      <c r="T528" s="46">
        <v>30</v>
      </c>
      <c r="U528" s="46" t="s">
        <v>3372</v>
      </c>
      <c r="V528" s="48">
        <f t="shared" si="153"/>
        <v>10.76</v>
      </c>
      <c r="W528" s="46">
        <f t="shared" si="154"/>
        <v>60</v>
      </c>
      <c r="X528" s="46">
        <f t="shared" si="155"/>
        <v>0</v>
      </c>
      <c r="Y528" s="46">
        <f t="shared" si="156"/>
        <v>0</v>
      </c>
      <c r="Z528" s="46">
        <f t="shared" si="163"/>
        <v>0</v>
      </c>
      <c r="AA528" s="46">
        <f t="shared" si="164"/>
        <v>0</v>
      </c>
      <c r="AB528" s="46">
        <f t="shared" si="165"/>
        <v>0</v>
      </c>
      <c r="AC528" s="48">
        <f t="shared" si="159"/>
        <v>1</v>
      </c>
      <c r="AD528" s="48">
        <f t="shared" si="166"/>
        <v>10.677499999999998</v>
      </c>
      <c r="AE528" s="48">
        <f t="shared" si="167"/>
        <v>10.677499999999998</v>
      </c>
      <c r="AF528" s="46">
        <f t="shared" si="168"/>
        <v>120</v>
      </c>
      <c r="AG528" s="47"/>
      <c r="AH528" s="128" t="s">
        <v>3453</v>
      </c>
      <c r="AI528" s="128" t="s">
        <v>3451</v>
      </c>
      <c r="AJ528" s="128" t="s">
        <v>3455</v>
      </c>
      <c r="AK528" s="128" t="s">
        <v>3452</v>
      </c>
      <c r="AL528" s="128" t="s">
        <v>3454</v>
      </c>
      <c r="AM528" s="128" t="s">
        <v>3456</v>
      </c>
      <c r="AN528" s="128" t="s">
        <v>3457</v>
      </c>
      <c r="AO528" s="128" t="s">
        <v>3460</v>
      </c>
      <c r="AP528" s="128" t="s">
        <v>3458</v>
      </c>
      <c r="AQ528" s="128" t="s">
        <v>3459</v>
      </c>
    </row>
    <row r="529" spans="1:43" s="16" customFormat="1" ht="27.75">
      <c r="A529" s="43">
        <v>528</v>
      </c>
      <c r="B529" s="37" t="s">
        <v>397</v>
      </c>
      <c r="C529" s="37" t="s">
        <v>2455</v>
      </c>
      <c r="D529" s="38" t="s">
        <v>2456</v>
      </c>
      <c r="E529" s="38">
        <v>24</v>
      </c>
      <c r="F529" s="48">
        <v>11.39</v>
      </c>
      <c r="G529" s="46">
        <v>30</v>
      </c>
      <c r="H529" s="46" t="s">
        <v>3373</v>
      </c>
      <c r="I529" s="48">
        <v>10.65</v>
      </c>
      <c r="J529" s="46">
        <v>30</v>
      </c>
      <c r="K529" s="46" t="s">
        <v>3372</v>
      </c>
      <c r="L529" s="84">
        <f t="shared" si="158"/>
        <v>11.02</v>
      </c>
      <c r="M529" s="38">
        <f t="shared" si="160"/>
        <v>60</v>
      </c>
      <c r="N529" s="38">
        <f t="shared" si="161"/>
        <v>1</v>
      </c>
      <c r="O529" s="38">
        <f t="shared" si="162"/>
        <v>0</v>
      </c>
      <c r="P529" s="48">
        <v>10.33</v>
      </c>
      <c r="Q529" s="46">
        <v>30</v>
      </c>
      <c r="R529" s="46" t="s">
        <v>3372</v>
      </c>
      <c r="S529" s="48">
        <v>14.05</v>
      </c>
      <c r="T529" s="46">
        <v>30</v>
      </c>
      <c r="U529" s="46" t="s">
        <v>3372</v>
      </c>
      <c r="V529" s="48">
        <f t="shared" si="153"/>
        <v>12.190000000000001</v>
      </c>
      <c r="W529" s="46">
        <f t="shared" si="154"/>
        <v>60</v>
      </c>
      <c r="X529" s="46">
        <f t="shared" si="155"/>
        <v>0</v>
      </c>
      <c r="Y529" s="46">
        <f t="shared" si="156"/>
        <v>0</v>
      </c>
      <c r="Z529" s="46">
        <f t="shared" si="163"/>
        <v>1</v>
      </c>
      <c r="AA529" s="46">
        <f t="shared" si="164"/>
        <v>0</v>
      </c>
      <c r="AB529" s="46">
        <f t="shared" si="165"/>
        <v>1</v>
      </c>
      <c r="AC529" s="48">
        <f>IF(AB529=0,0.93,IF(AB529=1,0.92,IF(AB529=2,0.91,IF(AB529=3,0.9,IF(AB529=4,0.89,IF(AB529=5,0.88,IF(AB529=6,0.87)))))))</f>
        <v>0.92</v>
      </c>
      <c r="AD529" s="48">
        <f t="shared" si="166"/>
        <v>11.605</v>
      </c>
      <c r="AE529" s="48">
        <f t="shared" si="167"/>
        <v>10.676600000000001</v>
      </c>
      <c r="AF529" s="46">
        <f t="shared" si="168"/>
        <v>120</v>
      </c>
      <c r="AG529" s="47"/>
      <c r="AH529" s="128" t="s">
        <v>3453</v>
      </c>
      <c r="AI529" s="128" t="s">
        <v>3451</v>
      </c>
      <c r="AJ529" s="128" t="s">
        <v>3454</v>
      </c>
      <c r="AK529" s="128" t="s">
        <v>3452</v>
      </c>
      <c r="AL529" s="128" t="s">
        <v>3455</v>
      </c>
      <c r="AM529" s="128" t="s">
        <v>3457</v>
      </c>
      <c r="AN529" s="128" t="s">
        <v>3460</v>
      </c>
      <c r="AO529" s="128" t="s">
        <v>3456</v>
      </c>
      <c r="AP529" s="128" t="s">
        <v>3458</v>
      </c>
      <c r="AQ529" s="128" t="s">
        <v>3459</v>
      </c>
    </row>
    <row r="530" spans="1:43" s="16" customFormat="1" ht="27.75">
      <c r="A530" s="43">
        <v>529</v>
      </c>
      <c r="B530" s="44" t="s">
        <v>515</v>
      </c>
      <c r="C530" s="44" t="s">
        <v>516</v>
      </c>
      <c r="D530" s="45" t="s">
        <v>517</v>
      </c>
      <c r="E530" s="38">
        <v>5</v>
      </c>
      <c r="F530" s="48">
        <v>10.56</v>
      </c>
      <c r="G530" s="46">
        <v>30</v>
      </c>
      <c r="H530" s="46" t="s">
        <v>3373</v>
      </c>
      <c r="I530" s="48">
        <v>9.7200000000000006</v>
      </c>
      <c r="J530" s="46">
        <v>12</v>
      </c>
      <c r="K530" s="46" t="s">
        <v>3372</v>
      </c>
      <c r="L530" s="84">
        <f t="shared" si="158"/>
        <v>10.14</v>
      </c>
      <c r="M530" s="38">
        <f t="shared" si="160"/>
        <v>60</v>
      </c>
      <c r="N530" s="38">
        <f t="shared" si="161"/>
        <v>1</v>
      </c>
      <c r="O530" s="38">
        <f t="shared" si="162"/>
        <v>1</v>
      </c>
      <c r="P530" s="48">
        <v>10.52</v>
      </c>
      <c r="Q530" s="46">
        <v>30</v>
      </c>
      <c r="R530" s="46" t="s">
        <v>3373</v>
      </c>
      <c r="S530" s="48">
        <v>13.22</v>
      </c>
      <c r="T530" s="46">
        <v>30</v>
      </c>
      <c r="U530" s="46" t="s">
        <v>3372</v>
      </c>
      <c r="V530" s="48">
        <f t="shared" si="153"/>
        <v>11.870000000000001</v>
      </c>
      <c r="W530" s="46">
        <f t="shared" si="154"/>
        <v>60</v>
      </c>
      <c r="X530" s="46">
        <f t="shared" si="155"/>
        <v>1</v>
      </c>
      <c r="Y530" s="46">
        <f t="shared" si="156"/>
        <v>0</v>
      </c>
      <c r="Z530" s="46">
        <f t="shared" si="163"/>
        <v>2</v>
      </c>
      <c r="AA530" s="46">
        <f t="shared" si="164"/>
        <v>1</v>
      </c>
      <c r="AB530" s="46">
        <f t="shared" si="165"/>
        <v>3</v>
      </c>
      <c r="AC530" s="48">
        <f>IF(AB530=0,1,IF(AB530=1,0.99,IF(AB530=2,0.98,IF(AB530=3,0.97,IF(AB530=4,0.96,IF(AB530=5,0.95,IF(AB530=6,0.94)))))))</f>
        <v>0.97</v>
      </c>
      <c r="AD530" s="48">
        <f t="shared" si="166"/>
        <v>11.005000000000001</v>
      </c>
      <c r="AE530" s="48">
        <f t="shared" si="167"/>
        <v>10.674850000000001</v>
      </c>
      <c r="AF530" s="46">
        <f t="shared" si="168"/>
        <v>120</v>
      </c>
      <c r="AG530" s="47"/>
      <c r="AH530" s="128" t="s">
        <v>3453</v>
      </c>
      <c r="AI530" s="128" t="s">
        <v>3451</v>
      </c>
      <c r="AJ530" s="128" t="s">
        <v>3455</v>
      </c>
      <c r="AK530" s="128" t="s">
        <v>3456</v>
      </c>
      <c r="AL530" s="128" t="s">
        <v>3452</v>
      </c>
      <c r="AM530" s="128" t="s">
        <v>3459</v>
      </c>
      <c r="AN530" s="128" t="s">
        <v>3454</v>
      </c>
      <c r="AO530" s="128" t="s">
        <v>3457</v>
      </c>
      <c r="AP530" s="128" t="s">
        <v>3460</v>
      </c>
      <c r="AQ530" s="128" t="s">
        <v>3458</v>
      </c>
    </row>
    <row r="531" spans="1:43" s="16" customFormat="1" ht="27.75">
      <c r="A531" s="43">
        <v>530</v>
      </c>
      <c r="B531" s="44" t="s">
        <v>1186</v>
      </c>
      <c r="C531" s="44" t="s">
        <v>1187</v>
      </c>
      <c r="D531" s="38" t="s">
        <v>1176</v>
      </c>
      <c r="E531" s="38">
        <v>11</v>
      </c>
      <c r="F531" s="48">
        <v>10.220000000000001</v>
      </c>
      <c r="G531" s="46">
        <v>30</v>
      </c>
      <c r="H531" s="46" t="s">
        <v>3372</v>
      </c>
      <c r="I531" s="48">
        <v>10.91</v>
      </c>
      <c r="J531" s="46">
        <v>30</v>
      </c>
      <c r="K531" s="46" t="s">
        <v>3372</v>
      </c>
      <c r="L531" s="84">
        <f t="shared" si="158"/>
        <v>10.565000000000001</v>
      </c>
      <c r="M531" s="38">
        <f t="shared" si="160"/>
        <v>60</v>
      </c>
      <c r="N531" s="38">
        <f t="shared" si="161"/>
        <v>0</v>
      </c>
      <c r="O531" s="38">
        <f t="shared" si="162"/>
        <v>0</v>
      </c>
      <c r="P531" s="48">
        <v>12.16</v>
      </c>
      <c r="Q531" s="46">
        <v>30</v>
      </c>
      <c r="R531" s="46" t="s">
        <v>3372</v>
      </c>
      <c r="S531" s="48">
        <v>12.6</v>
      </c>
      <c r="T531" s="46">
        <v>30</v>
      </c>
      <c r="U531" s="46" t="s">
        <v>3372</v>
      </c>
      <c r="V531" s="48">
        <f t="shared" si="153"/>
        <v>12.379999999999999</v>
      </c>
      <c r="W531" s="46">
        <f t="shared" si="154"/>
        <v>60</v>
      </c>
      <c r="X531" s="46">
        <f t="shared" si="155"/>
        <v>0</v>
      </c>
      <c r="Y531" s="46">
        <f t="shared" si="156"/>
        <v>0</v>
      </c>
      <c r="Z531" s="46">
        <f t="shared" si="163"/>
        <v>0</v>
      </c>
      <c r="AA531" s="46">
        <f t="shared" si="164"/>
        <v>0</v>
      </c>
      <c r="AB531" s="46">
        <f t="shared" si="165"/>
        <v>0</v>
      </c>
      <c r="AC531" s="48">
        <f>IF(AB531=0,0.93,IF(AB531=1,0.92,IF(AB531=2,0.91,IF(AB531=3,0.9,IF(AB531=4,0.89,IF(AB531=5,0.88,IF(AB531=6,0.87)))))))</f>
        <v>0.93</v>
      </c>
      <c r="AD531" s="48">
        <f t="shared" si="166"/>
        <v>11.4725</v>
      </c>
      <c r="AE531" s="48">
        <f t="shared" si="167"/>
        <v>10.669425</v>
      </c>
      <c r="AF531" s="46">
        <f t="shared" si="168"/>
        <v>120</v>
      </c>
      <c r="AG531" s="47"/>
      <c r="AH531" s="128" t="s">
        <v>3453</v>
      </c>
      <c r="AI531" s="128" t="s">
        <v>3451</v>
      </c>
      <c r="AJ531" s="128" t="s">
        <v>3455</v>
      </c>
      <c r="AK531" s="128" t="s">
        <v>3454</v>
      </c>
      <c r="AL531" s="128" t="s">
        <v>3452</v>
      </c>
      <c r="AM531" s="128" t="s">
        <v>3456</v>
      </c>
      <c r="AN531" s="128" t="s">
        <v>3457</v>
      </c>
      <c r="AO531" s="128" t="s">
        <v>3460</v>
      </c>
      <c r="AP531" s="128" t="s">
        <v>3459</v>
      </c>
      <c r="AQ531" s="128" t="s">
        <v>3458</v>
      </c>
    </row>
    <row r="532" spans="1:43" s="16" customFormat="1" ht="27.75">
      <c r="A532" s="43">
        <v>531</v>
      </c>
      <c r="B532" s="37" t="s">
        <v>2683</v>
      </c>
      <c r="C532" s="37" t="s">
        <v>2684</v>
      </c>
      <c r="D532" s="38" t="s">
        <v>2685</v>
      </c>
      <c r="E532" s="38">
        <v>27</v>
      </c>
      <c r="F532" s="48">
        <v>12.13</v>
      </c>
      <c r="G532" s="46">
        <v>30</v>
      </c>
      <c r="H532" s="46" t="s">
        <v>3372</v>
      </c>
      <c r="I532" s="48">
        <v>10.49</v>
      </c>
      <c r="J532" s="46">
        <v>30</v>
      </c>
      <c r="K532" s="46" t="s">
        <v>3372</v>
      </c>
      <c r="L532" s="84">
        <f t="shared" si="158"/>
        <v>11.31</v>
      </c>
      <c r="M532" s="38">
        <f t="shared" si="160"/>
        <v>60</v>
      </c>
      <c r="N532" s="38">
        <f t="shared" si="161"/>
        <v>0</v>
      </c>
      <c r="O532" s="38">
        <f t="shared" si="162"/>
        <v>0</v>
      </c>
      <c r="P532" s="48">
        <v>10.210000000000001</v>
      </c>
      <c r="Q532" s="46">
        <v>30</v>
      </c>
      <c r="R532" s="46" t="s">
        <v>3373</v>
      </c>
      <c r="S532" s="48">
        <v>10.26</v>
      </c>
      <c r="T532" s="46">
        <v>30</v>
      </c>
      <c r="U532" s="46" t="s">
        <v>3372</v>
      </c>
      <c r="V532" s="48">
        <f t="shared" si="153"/>
        <v>10.234999999999999</v>
      </c>
      <c r="W532" s="46">
        <f t="shared" si="154"/>
        <v>60</v>
      </c>
      <c r="X532" s="46">
        <f t="shared" si="155"/>
        <v>1</v>
      </c>
      <c r="Y532" s="46">
        <f t="shared" si="156"/>
        <v>0</v>
      </c>
      <c r="Z532" s="46">
        <f t="shared" si="163"/>
        <v>1</v>
      </c>
      <c r="AA532" s="46">
        <f t="shared" si="164"/>
        <v>0</v>
      </c>
      <c r="AB532" s="46">
        <f t="shared" si="165"/>
        <v>1</v>
      </c>
      <c r="AC532" s="48">
        <f>IF(AB532=0,1,IF(AB532=1,0.99,IF(AB532=2,0.98,IF(AB532=3,0.97,IF(AB532=4,0.96,IF(AB532=5,0.95,IF(AB532=6,0.94)))))))</f>
        <v>0.99</v>
      </c>
      <c r="AD532" s="48">
        <f t="shared" si="166"/>
        <v>10.772500000000001</v>
      </c>
      <c r="AE532" s="48">
        <f t="shared" si="167"/>
        <v>10.664775000000001</v>
      </c>
      <c r="AF532" s="46">
        <f t="shared" si="168"/>
        <v>120</v>
      </c>
      <c r="AG532" s="47"/>
      <c r="AH532" s="128" t="s">
        <v>3453</v>
      </c>
      <c r="AI532" s="128" t="s">
        <v>3451</v>
      </c>
      <c r="AJ532" s="128" t="s">
        <v>3454</v>
      </c>
      <c r="AK532" s="128" t="s">
        <v>3455</v>
      </c>
      <c r="AL532" s="128" t="s">
        <v>3456</v>
      </c>
      <c r="AM532" s="128" t="s">
        <v>3457</v>
      </c>
      <c r="AN532" s="128" t="s">
        <v>3452</v>
      </c>
      <c r="AO532" s="128" t="s">
        <v>3460</v>
      </c>
      <c r="AP532" s="128" t="s">
        <v>3459</v>
      </c>
      <c r="AQ532" s="128" t="s">
        <v>3458</v>
      </c>
    </row>
    <row r="533" spans="1:43" s="16" customFormat="1" ht="27.75">
      <c r="A533" s="43">
        <v>532</v>
      </c>
      <c r="B533" s="37" t="s">
        <v>2700</v>
      </c>
      <c r="C533" s="37" t="s">
        <v>2701</v>
      </c>
      <c r="D533" s="38" t="s">
        <v>2702</v>
      </c>
      <c r="E533" s="38">
        <v>27</v>
      </c>
      <c r="F533" s="48">
        <v>10.85</v>
      </c>
      <c r="G533" s="46">
        <v>30</v>
      </c>
      <c r="H533" s="46" t="s">
        <v>3372</v>
      </c>
      <c r="I533" s="48">
        <v>10.02</v>
      </c>
      <c r="J533" s="46">
        <v>30</v>
      </c>
      <c r="K533" s="46" t="s">
        <v>3373</v>
      </c>
      <c r="L533" s="84">
        <f t="shared" si="158"/>
        <v>10.434999999999999</v>
      </c>
      <c r="M533" s="38">
        <f t="shared" si="160"/>
        <v>60</v>
      </c>
      <c r="N533" s="38">
        <f t="shared" si="161"/>
        <v>1</v>
      </c>
      <c r="O533" s="38">
        <f t="shared" si="162"/>
        <v>0</v>
      </c>
      <c r="P533" s="48">
        <v>11.17</v>
      </c>
      <c r="Q533" s="46">
        <v>30</v>
      </c>
      <c r="R533" s="46" t="s">
        <v>3372</v>
      </c>
      <c r="S533" s="48">
        <v>14.3</v>
      </c>
      <c r="T533" s="46">
        <v>30</v>
      </c>
      <c r="U533" s="46" t="s">
        <v>3372</v>
      </c>
      <c r="V533" s="48">
        <f t="shared" si="153"/>
        <v>12.734999999999999</v>
      </c>
      <c r="W533" s="46">
        <f t="shared" si="154"/>
        <v>60</v>
      </c>
      <c r="X533" s="46">
        <f t="shared" si="155"/>
        <v>0</v>
      </c>
      <c r="Y533" s="46">
        <f t="shared" si="156"/>
        <v>0</v>
      </c>
      <c r="Z533" s="46">
        <f t="shared" si="163"/>
        <v>1</v>
      </c>
      <c r="AA533" s="46">
        <f t="shared" si="164"/>
        <v>0</v>
      </c>
      <c r="AB533" s="46">
        <f t="shared" si="165"/>
        <v>1</v>
      </c>
      <c r="AC533" s="48">
        <f>IF(AB533=0,0.93,IF(AB533=1,0.92,IF(AB533=2,0.91,IF(AB533=3,0.9,IF(AB533=4,0.89,IF(AB533=5,0.88,IF(AB533=6,0.87)))))))</f>
        <v>0.92</v>
      </c>
      <c r="AD533" s="48">
        <f t="shared" si="166"/>
        <v>11.584999999999999</v>
      </c>
      <c r="AE533" s="48">
        <f t="shared" si="167"/>
        <v>10.658199999999999</v>
      </c>
      <c r="AF533" s="46">
        <f t="shared" si="168"/>
        <v>120</v>
      </c>
      <c r="AG533" s="47"/>
      <c r="AH533" s="128" t="s">
        <v>3451</v>
      </c>
      <c r="AI533" s="128" t="s">
        <v>3453</v>
      </c>
      <c r="AJ533" s="128" t="s">
        <v>3452</v>
      </c>
      <c r="AK533" s="128" t="s">
        <v>3454</v>
      </c>
      <c r="AL533" s="128" t="s">
        <v>3455</v>
      </c>
      <c r="AM533" s="128" t="s">
        <v>3460</v>
      </c>
      <c r="AN533" s="128" t="s">
        <v>3456</v>
      </c>
      <c r="AO533" s="128" t="s">
        <v>3457</v>
      </c>
      <c r="AP533" s="128" t="s">
        <v>3459</v>
      </c>
      <c r="AQ533" s="128" t="s">
        <v>3458</v>
      </c>
    </row>
    <row r="534" spans="1:43" s="16" customFormat="1" ht="27.75">
      <c r="A534" s="43">
        <v>533</v>
      </c>
      <c r="B534" s="44" t="s">
        <v>665</v>
      </c>
      <c r="C534" s="44" t="s">
        <v>666</v>
      </c>
      <c r="D534" s="45" t="s">
        <v>667</v>
      </c>
      <c r="E534" s="38">
        <v>6</v>
      </c>
      <c r="F534" s="48">
        <v>11.18</v>
      </c>
      <c r="G534" s="46">
        <v>30</v>
      </c>
      <c r="H534" s="46" t="s">
        <v>3372</v>
      </c>
      <c r="I534" s="48">
        <v>9.56</v>
      </c>
      <c r="J534" s="46">
        <v>16</v>
      </c>
      <c r="K534" s="46" t="s">
        <v>3372</v>
      </c>
      <c r="L534" s="84">
        <f t="shared" si="158"/>
        <v>10.370000000000001</v>
      </c>
      <c r="M534" s="38">
        <f t="shared" si="160"/>
        <v>60</v>
      </c>
      <c r="N534" s="38">
        <f t="shared" si="161"/>
        <v>0</v>
      </c>
      <c r="O534" s="38">
        <f t="shared" si="162"/>
        <v>1</v>
      </c>
      <c r="P534" s="48">
        <v>10.36</v>
      </c>
      <c r="Q534" s="46">
        <v>30</v>
      </c>
      <c r="R534" s="46" t="s">
        <v>3372</v>
      </c>
      <c r="S534" s="48">
        <v>11.93</v>
      </c>
      <c r="T534" s="46">
        <v>30</v>
      </c>
      <c r="U534" s="46" t="s">
        <v>3372</v>
      </c>
      <c r="V534" s="48">
        <f t="shared" si="153"/>
        <v>11.145</v>
      </c>
      <c r="W534" s="46">
        <f t="shared" si="154"/>
        <v>60</v>
      </c>
      <c r="X534" s="46">
        <f t="shared" si="155"/>
        <v>0</v>
      </c>
      <c r="Y534" s="46">
        <f t="shared" si="156"/>
        <v>0</v>
      </c>
      <c r="Z534" s="46">
        <f t="shared" si="163"/>
        <v>0</v>
      </c>
      <c r="AA534" s="46">
        <f t="shared" si="164"/>
        <v>1</v>
      </c>
      <c r="AB534" s="46">
        <f t="shared" si="165"/>
        <v>1</v>
      </c>
      <c r="AC534" s="48">
        <f>IF(AB534=0,1,IF(AB534=1,0.99,IF(AB534=2,0.98,IF(AB534=3,0.97,IF(AB534=4,0.96,IF(AB534=5,0.95,IF(AB534=6,0.94)))))))</f>
        <v>0.99</v>
      </c>
      <c r="AD534" s="48">
        <f t="shared" si="166"/>
        <v>10.7575</v>
      </c>
      <c r="AE534" s="48">
        <f t="shared" si="167"/>
        <v>10.649925</v>
      </c>
      <c r="AF534" s="46">
        <f t="shared" si="168"/>
        <v>120</v>
      </c>
      <c r="AG534" s="47"/>
      <c r="AH534" s="128" t="s">
        <v>3452</v>
      </c>
      <c r="AI534" s="128" t="s">
        <v>3453</v>
      </c>
      <c r="AJ534" s="128" t="s">
        <v>3457</v>
      </c>
      <c r="AK534" s="128" t="s">
        <v>3454</v>
      </c>
      <c r="AL534" s="128" t="s">
        <v>3455</v>
      </c>
      <c r="AM534" s="128" t="s">
        <v>3456</v>
      </c>
      <c r="AN534" s="128" t="s">
        <v>3451</v>
      </c>
      <c r="AO534" s="128" t="s">
        <v>3460</v>
      </c>
      <c r="AP534" s="128" t="s">
        <v>3459</v>
      </c>
      <c r="AQ534" s="128" t="s">
        <v>3458</v>
      </c>
    </row>
    <row r="535" spans="1:43" s="16" customFormat="1" ht="27.75">
      <c r="A535" s="43">
        <v>534</v>
      </c>
      <c r="B535" s="44" t="s">
        <v>2742</v>
      </c>
      <c r="C535" s="44" t="s">
        <v>2743</v>
      </c>
      <c r="D535" s="45" t="s">
        <v>2744</v>
      </c>
      <c r="E535" s="38">
        <v>28</v>
      </c>
      <c r="F535" s="48">
        <v>11.36</v>
      </c>
      <c r="G535" s="46">
        <v>30</v>
      </c>
      <c r="H535" s="46" t="s">
        <v>3372</v>
      </c>
      <c r="I535" s="48">
        <v>9.4700000000000006</v>
      </c>
      <c r="J535" s="46">
        <v>18</v>
      </c>
      <c r="K535" s="46" t="s">
        <v>3373</v>
      </c>
      <c r="L535" s="84">
        <f t="shared" si="158"/>
        <v>10.414999999999999</v>
      </c>
      <c r="M535" s="38">
        <f t="shared" si="160"/>
        <v>60</v>
      </c>
      <c r="N535" s="38">
        <f t="shared" si="161"/>
        <v>1</v>
      </c>
      <c r="O535" s="38">
        <f t="shared" si="162"/>
        <v>1</v>
      </c>
      <c r="P535" s="48">
        <v>12.39</v>
      </c>
      <c r="Q535" s="46">
        <v>30</v>
      </c>
      <c r="R535" s="46" t="s">
        <v>3372</v>
      </c>
      <c r="S535" s="48">
        <v>13.59</v>
      </c>
      <c r="T535" s="46">
        <v>30</v>
      </c>
      <c r="U535" s="46" t="s">
        <v>3372</v>
      </c>
      <c r="V535" s="48">
        <f t="shared" si="153"/>
        <v>12.99</v>
      </c>
      <c r="W535" s="46">
        <f t="shared" si="154"/>
        <v>60</v>
      </c>
      <c r="X535" s="46">
        <f t="shared" si="155"/>
        <v>0</v>
      </c>
      <c r="Y535" s="46">
        <f t="shared" si="156"/>
        <v>0</v>
      </c>
      <c r="Z535" s="46">
        <f t="shared" si="163"/>
        <v>1</v>
      </c>
      <c r="AA535" s="46">
        <f t="shared" si="164"/>
        <v>1</v>
      </c>
      <c r="AB535" s="46">
        <f t="shared" si="165"/>
        <v>2</v>
      </c>
      <c r="AC535" s="48">
        <f>IF(AB535=0,0.93,IF(AB535=1,0.92,IF(AB535=2,0.91,IF(AB535=3,0.9,IF(AB535=4,0.89,IF(AB535=5,0.88,IF(AB535=6,0.87)))))))</f>
        <v>0.91</v>
      </c>
      <c r="AD535" s="48">
        <f t="shared" si="166"/>
        <v>11.702500000000001</v>
      </c>
      <c r="AE535" s="48">
        <f t="shared" si="167"/>
        <v>10.649275000000001</v>
      </c>
      <c r="AF535" s="46">
        <f t="shared" si="168"/>
        <v>120</v>
      </c>
      <c r="AG535" s="47"/>
      <c r="AH535" s="128" t="s">
        <v>3457</v>
      </c>
      <c r="AI535" s="128" t="s">
        <v>3452</v>
      </c>
      <c r="AJ535" s="128" t="s">
        <v>3454</v>
      </c>
      <c r="AK535" s="128" t="s">
        <v>3451</v>
      </c>
      <c r="AL535" s="128" t="s">
        <v>3453</v>
      </c>
      <c r="AM535" s="128" t="s">
        <v>3455</v>
      </c>
      <c r="AN535" s="128" t="s">
        <v>3456</v>
      </c>
      <c r="AO535" s="128" t="s">
        <v>3459</v>
      </c>
      <c r="AP535" s="128" t="s">
        <v>3460</v>
      </c>
      <c r="AQ535" s="128" t="s">
        <v>3458</v>
      </c>
    </row>
    <row r="536" spans="1:43" s="16" customFormat="1" ht="27.75">
      <c r="A536" s="43">
        <v>535</v>
      </c>
      <c r="B536" s="37" t="s">
        <v>2088</v>
      </c>
      <c r="C536" s="37" t="s">
        <v>2089</v>
      </c>
      <c r="D536" s="38" t="s">
        <v>2090</v>
      </c>
      <c r="E536" s="38">
        <v>20</v>
      </c>
      <c r="F536" s="48">
        <v>11.79</v>
      </c>
      <c r="G536" s="46">
        <v>30</v>
      </c>
      <c r="H536" s="46" t="s">
        <v>3373</v>
      </c>
      <c r="I536" s="48">
        <v>10.4</v>
      </c>
      <c r="J536" s="46">
        <v>30</v>
      </c>
      <c r="K536" s="46" t="s">
        <v>3372</v>
      </c>
      <c r="L536" s="84">
        <f t="shared" si="158"/>
        <v>11.094999999999999</v>
      </c>
      <c r="M536" s="38">
        <f t="shared" si="160"/>
        <v>60</v>
      </c>
      <c r="N536" s="38">
        <f t="shared" si="161"/>
        <v>1</v>
      </c>
      <c r="O536" s="38">
        <f t="shared" si="162"/>
        <v>0</v>
      </c>
      <c r="P536" s="48">
        <v>9.91</v>
      </c>
      <c r="Q536" s="46">
        <v>18</v>
      </c>
      <c r="R536" s="46" t="s">
        <v>3373</v>
      </c>
      <c r="S536" s="48">
        <v>11.81</v>
      </c>
      <c r="T536" s="46">
        <v>30</v>
      </c>
      <c r="U536" s="46" t="s">
        <v>3372</v>
      </c>
      <c r="V536" s="48">
        <f t="shared" si="153"/>
        <v>10.86</v>
      </c>
      <c r="W536" s="46">
        <f t="shared" si="154"/>
        <v>60</v>
      </c>
      <c r="X536" s="46">
        <f t="shared" si="155"/>
        <v>1</v>
      </c>
      <c r="Y536" s="46">
        <f t="shared" si="156"/>
        <v>1</v>
      </c>
      <c r="Z536" s="46">
        <f t="shared" si="163"/>
        <v>2</v>
      </c>
      <c r="AA536" s="46">
        <f t="shared" si="164"/>
        <v>1</v>
      </c>
      <c r="AB536" s="46">
        <f t="shared" si="165"/>
        <v>3</v>
      </c>
      <c r="AC536" s="48">
        <f>IF(AB536=0,1,IF(AB536=1,0.99,IF(AB536=2,0.98,IF(AB536=3,0.97,IF(AB536=4,0.96,IF(AB536=5,0.95,IF(AB536=6,0.94)))))))</f>
        <v>0.97</v>
      </c>
      <c r="AD536" s="48">
        <f t="shared" si="166"/>
        <v>10.977499999999999</v>
      </c>
      <c r="AE536" s="48">
        <f t="shared" si="167"/>
        <v>10.648174999999998</v>
      </c>
      <c r="AF536" s="46">
        <f t="shared" si="168"/>
        <v>120</v>
      </c>
      <c r="AG536" s="47"/>
      <c r="AH536" s="128" t="s">
        <v>3454</v>
      </c>
      <c r="AI536" s="128" t="s">
        <v>3451</v>
      </c>
      <c r="AJ536" s="128" t="s">
        <v>3455</v>
      </c>
      <c r="AK536" s="128" t="s">
        <v>3452</v>
      </c>
      <c r="AL536" s="128" t="s">
        <v>3456</v>
      </c>
      <c r="AM536" s="128" t="s">
        <v>3453</v>
      </c>
      <c r="AN536" s="128" t="s">
        <v>3460</v>
      </c>
      <c r="AO536" s="128" t="s">
        <v>3457</v>
      </c>
      <c r="AP536" s="128" t="s">
        <v>3459</v>
      </c>
      <c r="AQ536" s="128" t="s">
        <v>3458</v>
      </c>
    </row>
    <row r="537" spans="1:43" s="16" customFormat="1" ht="27.75">
      <c r="A537" s="43">
        <v>536</v>
      </c>
      <c r="B537" s="37" t="s">
        <v>1065</v>
      </c>
      <c r="C537" s="37" t="s">
        <v>1066</v>
      </c>
      <c r="D537" s="38" t="s">
        <v>1067</v>
      </c>
      <c r="E537" s="38">
        <v>10</v>
      </c>
      <c r="F537" s="48">
        <v>13.06</v>
      </c>
      <c r="G537" s="46">
        <v>30</v>
      </c>
      <c r="H537" s="46" t="s">
        <v>3372</v>
      </c>
      <c r="I537" s="48">
        <v>10.75</v>
      </c>
      <c r="J537" s="46">
        <v>30</v>
      </c>
      <c r="K537" s="46" t="s">
        <v>3372</v>
      </c>
      <c r="L537" s="84">
        <f t="shared" si="158"/>
        <v>11.905000000000001</v>
      </c>
      <c r="M537" s="38">
        <f t="shared" si="160"/>
        <v>60</v>
      </c>
      <c r="N537" s="38">
        <f t="shared" si="161"/>
        <v>0</v>
      </c>
      <c r="O537" s="38">
        <f t="shared" si="162"/>
        <v>0</v>
      </c>
      <c r="P537" s="48">
        <v>10.89</v>
      </c>
      <c r="Q537" s="46">
        <v>30</v>
      </c>
      <c r="R537" s="46" t="s">
        <v>3372</v>
      </c>
      <c r="S537" s="48">
        <v>11.59</v>
      </c>
      <c r="T537" s="46">
        <v>30</v>
      </c>
      <c r="U537" s="46" t="s">
        <v>3373</v>
      </c>
      <c r="V537" s="48">
        <f t="shared" si="153"/>
        <v>11.24</v>
      </c>
      <c r="W537" s="46">
        <f t="shared" si="154"/>
        <v>60</v>
      </c>
      <c r="X537" s="46">
        <f t="shared" si="155"/>
        <v>1</v>
      </c>
      <c r="Y537" s="46">
        <f t="shared" si="156"/>
        <v>0</v>
      </c>
      <c r="Z537" s="46">
        <f t="shared" si="163"/>
        <v>1</v>
      </c>
      <c r="AA537" s="46">
        <f t="shared" si="164"/>
        <v>0</v>
      </c>
      <c r="AB537" s="46">
        <f t="shared" si="165"/>
        <v>1</v>
      </c>
      <c r="AC537" s="48">
        <f>IF(AB537=0,0.93,IF(AB537=1,0.92,IF(AB537=2,0.91,IF(AB537=3,0.9,IF(AB537=4,0.89,IF(AB537=5,0.88,IF(AB537=6,0.87)))))))</f>
        <v>0.92</v>
      </c>
      <c r="AD537" s="48">
        <f t="shared" si="166"/>
        <v>11.572500000000002</v>
      </c>
      <c r="AE537" s="48">
        <f t="shared" si="167"/>
        <v>10.646700000000003</v>
      </c>
      <c r="AF537" s="46">
        <f t="shared" si="168"/>
        <v>120</v>
      </c>
      <c r="AG537" s="47"/>
      <c r="AH537" s="128" t="s">
        <v>3451</v>
      </c>
      <c r="AI537" s="128" t="s">
        <v>3456</v>
      </c>
      <c r="AJ537" s="128" t="s">
        <v>3452</v>
      </c>
      <c r="AK537" s="128" t="s">
        <v>3453</v>
      </c>
      <c r="AL537" s="128" t="s">
        <v>3454</v>
      </c>
      <c r="AM537" s="128" t="s">
        <v>3457</v>
      </c>
      <c r="AN537" s="128" t="s">
        <v>3455</v>
      </c>
      <c r="AO537" s="128" t="s">
        <v>3460</v>
      </c>
      <c r="AP537" s="128" t="s">
        <v>3459</v>
      </c>
      <c r="AQ537" s="128" t="s">
        <v>3458</v>
      </c>
    </row>
    <row r="538" spans="1:43" s="16" customFormat="1" ht="27.75">
      <c r="A538" s="43">
        <v>537</v>
      </c>
      <c r="B538" s="37" t="s">
        <v>1372</v>
      </c>
      <c r="C538" s="37" t="s">
        <v>1373</v>
      </c>
      <c r="D538" s="38" t="s">
        <v>1374</v>
      </c>
      <c r="E538" s="38">
        <v>13</v>
      </c>
      <c r="F538" s="48">
        <v>10.49</v>
      </c>
      <c r="G538" s="46">
        <v>30</v>
      </c>
      <c r="H538" s="46" t="s">
        <v>3372</v>
      </c>
      <c r="I538" s="48">
        <v>10.23</v>
      </c>
      <c r="J538" s="46">
        <v>30</v>
      </c>
      <c r="K538" s="46" t="s">
        <v>3372</v>
      </c>
      <c r="L538" s="84">
        <f t="shared" si="158"/>
        <v>10.36</v>
      </c>
      <c r="M538" s="38">
        <f t="shared" si="160"/>
        <v>60</v>
      </c>
      <c r="N538" s="38">
        <f t="shared" si="161"/>
        <v>0</v>
      </c>
      <c r="O538" s="38">
        <f t="shared" si="162"/>
        <v>0</v>
      </c>
      <c r="P538" s="48">
        <v>10.15</v>
      </c>
      <c r="Q538" s="46">
        <v>30</v>
      </c>
      <c r="R538" s="46" t="s">
        <v>3372</v>
      </c>
      <c r="S538" s="48">
        <v>11.69</v>
      </c>
      <c r="T538" s="46">
        <v>30</v>
      </c>
      <c r="U538" s="46" t="s">
        <v>3372</v>
      </c>
      <c r="V538" s="48">
        <f t="shared" si="153"/>
        <v>10.92</v>
      </c>
      <c r="W538" s="46">
        <f t="shared" si="154"/>
        <v>60</v>
      </c>
      <c r="X538" s="46">
        <f t="shared" si="155"/>
        <v>0</v>
      </c>
      <c r="Y538" s="46">
        <f t="shared" si="156"/>
        <v>0</v>
      </c>
      <c r="Z538" s="46">
        <f t="shared" si="163"/>
        <v>0</v>
      </c>
      <c r="AA538" s="46">
        <f t="shared" si="164"/>
        <v>0</v>
      </c>
      <c r="AB538" s="46">
        <f t="shared" si="165"/>
        <v>0</v>
      </c>
      <c r="AC538" s="48">
        <f>IF(AB538=0,1,IF(AB538=1,0.99,IF(AB538=2,0.98,IF(AB538=3,0.97,IF(AB538=4,0.96,IF(AB538=5,0.95,IF(AB538=6,0.94)))))))</f>
        <v>1</v>
      </c>
      <c r="AD538" s="48">
        <f t="shared" si="166"/>
        <v>10.64</v>
      </c>
      <c r="AE538" s="48">
        <f t="shared" si="167"/>
        <v>10.64</v>
      </c>
      <c r="AF538" s="46">
        <f t="shared" si="168"/>
        <v>120</v>
      </c>
      <c r="AG538" s="47"/>
      <c r="AH538" s="128" t="s">
        <v>3453</v>
      </c>
      <c r="AI538" s="128" t="s">
        <v>3456</v>
      </c>
      <c r="AJ538" s="128" t="s">
        <v>3451</v>
      </c>
      <c r="AK538" s="130" t="s">
        <v>3452</v>
      </c>
      <c r="AL538" s="128" t="s">
        <v>3455</v>
      </c>
      <c r="AM538" s="128" t="s">
        <v>3454</v>
      </c>
      <c r="AN538" s="128" t="s">
        <v>3460</v>
      </c>
      <c r="AO538" s="128" t="s">
        <v>3457</v>
      </c>
      <c r="AP538" s="128" t="s">
        <v>3459</v>
      </c>
      <c r="AQ538" s="128" t="s">
        <v>3458</v>
      </c>
    </row>
    <row r="539" spans="1:43" s="16" customFormat="1" ht="27.75">
      <c r="A539" s="43">
        <v>538</v>
      </c>
      <c r="B539" s="37" t="s">
        <v>2238</v>
      </c>
      <c r="C539" s="37" t="s">
        <v>2239</v>
      </c>
      <c r="D539" s="38" t="s">
        <v>2240</v>
      </c>
      <c r="E539" s="38">
        <v>22</v>
      </c>
      <c r="F539" s="48">
        <v>11.29</v>
      </c>
      <c r="G539" s="46">
        <v>30</v>
      </c>
      <c r="H539" s="46" t="s">
        <v>3372</v>
      </c>
      <c r="I539" s="48">
        <v>10</v>
      </c>
      <c r="J539" s="46">
        <v>30</v>
      </c>
      <c r="K539" s="46" t="s">
        <v>3372</v>
      </c>
      <c r="L539" s="84">
        <f t="shared" si="158"/>
        <v>10.645</v>
      </c>
      <c r="M539" s="38">
        <f t="shared" si="160"/>
        <v>60</v>
      </c>
      <c r="N539" s="38">
        <f t="shared" si="161"/>
        <v>0</v>
      </c>
      <c r="O539" s="38">
        <f t="shared" si="162"/>
        <v>0</v>
      </c>
      <c r="P539" s="48">
        <v>10.71</v>
      </c>
      <c r="Q539" s="46">
        <v>30</v>
      </c>
      <c r="R539" s="46" t="s">
        <v>3372</v>
      </c>
      <c r="S539" s="48">
        <v>10.56</v>
      </c>
      <c r="T539" s="46">
        <v>30</v>
      </c>
      <c r="U539" s="46" t="s">
        <v>3372</v>
      </c>
      <c r="V539" s="48">
        <f t="shared" si="153"/>
        <v>10.635000000000002</v>
      </c>
      <c r="W539" s="46">
        <f t="shared" si="154"/>
        <v>60</v>
      </c>
      <c r="X539" s="46">
        <f t="shared" si="155"/>
        <v>0</v>
      </c>
      <c r="Y539" s="46">
        <f t="shared" si="156"/>
        <v>0</v>
      </c>
      <c r="Z539" s="46">
        <f t="shared" si="163"/>
        <v>0</v>
      </c>
      <c r="AA539" s="46">
        <f t="shared" si="164"/>
        <v>0</v>
      </c>
      <c r="AB539" s="46">
        <f t="shared" si="165"/>
        <v>0</v>
      </c>
      <c r="AC539" s="48">
        <f>IF(AB539=0,1,IF(AB539=1,0.99,IF(AB539=2,0.98,IF(AB539=3,0.97,IF(AB539=4,0.96,IF(AB539=5,0.95,IF(AB539=6,0.94)))))))</f>
        <v>1</v>
      </c>
      <c r="AD539" s="48">
        <f t="shared" si="166"/>
        <v>10.64</v>
      </c>
      <c r="AE539" s="48">
        <f t="shared" si="167"/>
        <v>10.64</v>
      </c>
      <c r="AF539" s="46">
        <f t="shared" si="168"/>
        <v>120</v>
      </c>
      <c r="AG539" s="47"/>
      <c r="AH539" s="128" t="s">
        <v>3456</v>
      </c>
      <c r="AI539" s="128" t="s">
        <v>3451</v>
      </c>
      <c r="AJ539" s="128" t="s">
        <v>3453</v>
      </c>
      <c r="AK539" s="128" t="s">
        <v>3452</v>
      </c>
      <c r="AL539" s="128" t="s">
        <v>3455</v>
      </c>
      <c r="AM539" s="128" t="s">
        <v>3454</v>
      </c>
      <c r="AN539" s="128" t="s">
        <v>3460</v>
      </c>
      <c r="AO539" s="128" t="s">
        <v>3457</v>
      </c>
      <c r="AP539" s="128" t="s">
        <v>3459</v>
      </c>
      <c r="AQ539" s="128" t="s">
        <v>3458</v>
      </c>
    </row>
    <row r="540" spans="1:43" s="16" customFormat="1" ht="27.75">
      <c r="A540" s="43">
        <v>539</v>
      </c>
      <c r="B540" s="44" t="s">
        <v>1977</v>
      </c>
      <c r="C540" s="44" t="s">
        <v>1978</v>
      </c>
      <c r="D540" s="45" t="s">
        <v>1979</v>
      </c>
      <c r="E540" s="38">
        <v>19</v>
      </c>
      <c r="F540" s="48">
        <v>10.14</v>
      </c>
      <c r="G540" s="46">
        <v>30</v>
      </c>
      <c r="H540" s="46" t="s">
        <v>3372</v>
      </c>
      <c r="I540" s="48">
        <v>9.86</v>
      </c>
      <c r="J540" s="46">
        <v>12</v>
      </c>
      <c r="K540" s="46" t="s">
        <v>3373</v>
      </c>
      <c r="L540" s="84">
        <f t="shared" si="158"/>
        <v>10</v>
      </c>
      <c r="M540" s="38">
        <f t="shared" si="160"/>
        <v>60</v>
      </c>
      <c r="N540" s="38">
        <f t="shared" si="161"/>
        <v>1</v>
      </c>
      <c r="O540" s="38">
        <f t="shared" si="162"/>
        <v>1</v>
      </c>
      <c r="P540" s="48">
        <v>11.62</v>
      </c>
      <c r="Q540" s="46">
        <v>30</v>
      </c>
      <c r="R540" s="46" t="s">
        <v>3372</v>
      </c>
      <c r="S540" s="48">
        <v>11.8</v>
      </c>
      <c r="T540" s="46">
        <v>30</v>
      </c>
      <c r="U540" s="46" t="s">
        <v>3372</v>
      </c>
      <c r="V540" s="48">
        <f t="shared" si="153"/>
        <v>11.71</v>
      </c>
      <c r="W540" s="46">
        <f t="shared" si="154"/>
        <v>60</v>
      </c>
      <c r="X540" s="46">
        <f t="shared" si="155"/>
        <v>0</v>
      </c>
      <c r="Y540" s="46">
        <f t="shared" si="156"/>
        <v>0</v>
      </c>
      <c r="Z540" s="46">
        <f t="shared" si="163"/>
        <v>1</v>
      </c>
      <c r="AA540" s="46">
        <f t="shared" si="164"/>
        <v>1</v>
      </c>
      <c r="AB540" s="46">
        <f t="shared" si="165"/>
        <v>2</v>
      </c>
      <c r="AC540" s="48">
        <f>IF(AB540=0,1,IF(AB540=1,0.99,IF(AB540=2,0.98,IF(AB540=3,0.97,IF(AB540=4,0.96,IF(AB540=5,0.95,IF(AB540=6,0.94)))))))</f>
        <v>0.98</v>
      </c>
      <c r="AD540" s="48">
        <f t="shared" si="166"/>
        <v>10.855</v>
      </c>
      <c r="AE540" s="48">
        <f t="shared" si="167"/>
        <v>10.6379</v>
      </c>
      <c r="AF540" s="46">
        <f t="shared" si="168"/>
        <v>120</v>
      </c>
      <c r="AG540" s="47"/>
      <c r="AH540" s="128" t="s">
        <v>3453</v>
      </c>
      <c r="AI540" s="128" t="s">
        <v>3452</v>
      </c>
      <c r="AJ540" s="128" t="s">
        <v>3451</v>
      </c>
      <c r="AK540" s="128" t="s">
        <v>3457</v>
      </c>
      <c r="AL540" s="128" t="s">
        <v>3455</v>
      </c>
      <c r="AM540" s="128" t="s">
        <v>3456</v>
      </c>
      <c r="AN540" s="128" t="s">
        <v>3454</v>
      </c>
      <c r="AO540" s="128" t="s">
        <v>3460</v>
      </c>
      <c r="AP540" s="128" t="s">
        <v>3459</v>
      </c>
      <c r="AQ540" s="128" t="s">
        <v>3458</v>
      </c>
    </row>
    <row r="541" spans="1:43" s="16" customFormat="1" ht="27.75">
      <c r="A541" s="43">
        <v>540</v>
      </c>
      <c r="B541" s="44" t="s">
        <v>2646</v>
      </c>
      <c r="C541" s="44" t="s">
        <v>580</v>
      </c>
      <c r="D541" s="45" t="s">
        <v>2647</v>
      </c>
      <c r="E541" s="38">
        <v>27</v>
      </c>
      <c r="F541" s="48">
        <v>11.94</v>
      </c>
      <c r="G541" s="46">
        <v>30</v>
      </c>
      <c r="H541" s="46" t="s">
        <v>3372</v>
      </c>
      <c r="I541" s="48">
        <v>8.59</v>
      </c>
      <c r="J541" s="46">
        <v>7</v>
      </c>
      <c r="K541" s="46" t="s">
        <v>3372</v>
      </c>
      <c r="L541" s="84">
        <f t="shared" si="158"/>
        <v>10.265000000000001</v>
      </c>
      <c r="M541" s="38">
        <f t="shared" si="160"/>
        <v>60</v>
      </c>
      <c r="N541" s="38">
        <f t="shared" si="161"/>
        <v>0</v>
      </c>
      <c r="O541" s="38">
        <f t="shared" si="162"/>
        <v>1</v>
      </c>
      <c r="P541" s="48">
        <v>10.89</v>
      </c>
      <c r="Q541" s="46">
        <v>30</v>
      </c>
      <c r="R541" s="46" t="s">
        <v>3372</v>
      </c>
      <c r="S541" s="48">
        <v>11.55</v>
      </c>
      <c r="T541" s="46">
        <v>30</v>
      </c>
      <c r="U541" s="46" t="s">
        <v>3372</v>
      </c>
      <c r="V541" s="48">
        <f t="shared" si="153"/>
        <v>11.22</v>
      </c>
      <c r="W541" s="46">
        <f t="shared" si="154"/>
        <v>60</v>
      </c>
      <c r="X541" s="46">
        <f t="shared" si="155"/>
        <v>0</v>
      </c>
      <c r="Y541" s="46">
        <f t="shared" si="156"/>
        <v>0</v>
      </c>
      <c r="Z541" s="46">
        <f t="shared" si="163"/>
        <v>0</v>
      </c>
      <c r="AA541" s="46">
        <f t="shared" si="164"/>
        <v>1</v>
      </c>
      <c r="AB541" s="46">
        <f t="shared" si="165"/>
        <v>1</v>
      </c>
      <c r="AC541" s="48">
        <f>IF(AB541=0,1,IF(AB541=1,0.99,IF(AB541=2,0.98,IF(AB541=3,0.97,IF(AB541=4,0.96,IF(AB541=5,0.95,IF(AB541=6,0.94)))))))</f>
        <v>0.99</v>
      </c>
      <c r="AD541" s="48">
        <f t="shared" si="166"/>
        <v>10.7425</v>
      </c>
      <c r="AE541" s="48">
        <f t="shared" si="167"/>
        <v>10.635075000000001</v>
      </c>
      <c r="AF541" s="46">
        <f t="shared" si="168"/>
        <v>120</v>
      </c>
      <c r="AG541" s="47"/>
      <c r="AH541" s="128" t="s">
        <v>3456</v>
      </c>
      <c r="AI541" s="128" t="s">
        <v>3457</v>
      </c>
      <c r="AJ541" s="128" t="s">
        <v>3451</v>
      </c>
      <c r="AK541" s="128" t="s">
        <v>3452</v>
      </c>
      <c r="AL541" s="128" t="s">
        <v>3454</v>
      </c>
      <c r="AM541" s="128" t="s">
        <v>3453</v>
      </c>
      <c r="AN541" s="128" t="s">
        <v>3460</v>
      </c>
      <c r="AO541" s="128" t="s">
        <v>3455</v>
      </c>
      <c r="AP541" s="128" t="s">
        <v>3458</v>
      </c>
      <c r="AQ541" s="128" t="s">
        <v>3459</v>
      </c>
    </row>
    <row r="542" spans="1:43" s="16" customFormat="1" ht="27.75">
      <c r="A542" s="43">
        <v>541</v>
      </c>
      <c r="B542" s="44" t="s">
        <v>822</v>
      </c>
      <c r="C542" s="44" t="s">
        <v>823</v>
      </c>
      <c r="D542" s="45" t="s">
        <v>824</v>
      </c>
      <c r="E542" s="38">
        <v>8</v>
      </c>
      <c r="F542" s="48">
        <v>11.05</v>
      </c>
      <c r="G542" s="46">
        <v>30</v>
      </c>
      <c r="H542" s="46" t="s">
        <v>3373</v>
      </c>
      <c r="I542" s="48">
        <v>9.66</v>
      </c>
      <c r="J542" s="46">
        <v>12</v>
      </c>
      <c r="K542" s="46" t="s">
        <v>3373</v>
      </c>
      <c r="L542" s="84">
        <f t="shared" si="158"/>
        <v>10.355</v>
      </c>
      <c r="M542" s="38">
        <f t="shared" si="160"/>
        <v>60</v>
      </c>
      <c r="N542" s="38">
        <f t="shared" si="161"/>
        <v>2</v>
      </c>
      <c r="O542" s="38">
        <f t="shared" si="162"/>
        <v>1</v>
      </c>
      <c r="P542" s="48">
        <v>10.34</v>
      </c>
      <c r="Q542" s="46">
        <v>30</v>
      </c>
      <c r="R542" s="46" t="s">
        <v>3372</v>
      </c>
      <c r="S542" s="48">
        <v>12.79</v>
      </c>
      <c r="T542" s="46">
        <v>30</v>
      </c>
      <c r="U542" s="46" t="s">
        <v>3372</v>
      </c>
      <c r="V542" s="48">
        <f t="shared" si="153"/>
        <v>11.565</v>
      </c>
      <c r="W542" s="46">
        <f t="shared" si="154"/>
        <v>60</v>
      </c>
      <c r="X542" s="46">
        <f t="shared" si="155"/>
        <v>0</v>
      </c>
      <c r="Y542" s="46">
        <f t="shared" si="156"/>
        <v>0</v>
      </c>
      <c r="Z542" s="46">
        <f t="shared" si="163"/>
        <v>2</v>
      </c>
      <c r="AA542" s="46">
        <f t="shared" si="164"/>
        <v>1</v>
      </c>
      <c r="AB542" s="46">
        <f t="shared" si="165"/>
        <v>3</v>
      </c>
      <c r="AC542" s="48">
        <f>IF(AB542=0,1,IF(AB542=1,0.99,IF(AB542=2,0.98,IF(AB542=3,0.97,IF(AB542=4,0.96,IF(AB542=5,0.95,IF(AB542=6,0.94)))))))</f>
        <v>0.97</v>
      </c>
      <c r="AD542" s="48">
        <f t="shared" si="166"/>
        <v>10.96</v>
      </c>
      <c r="AE542" s="48">
        <f t="shared" si="167"/>
        <v>10.6312</v>
      </c>
      <c r="AF542" s="46">
        <f t="shared" si="168"/>
        <v>120</v>
      </c>
      <c r="AG542" s="47"/>
      <c r="AH542" s="128" t="s">
        <v>3451</v>
      </c>
      <c r="AI542" s="128" t="s">
        <v>3456</v>
      </c>
      <c r="AJ542" s="128" t="s">
        <v>3453</v>
      </c>
      <c r="AK542" s="128" t="s">
        <v>3452</v>
      </c>
      <c r="AL542" s="128" t="s">
        <v>3454</v>
      </c>
      <c r="AM542" s="128" t="s">
        <v>3458</v>
      </c>
      <c r="AN542" s="128" t="s">
        <v>3457</v>
      </c>
      <c r="AO542" s="128" t="s">
        <v>3459</v>
      </c>
      <c r="AP542" s="128" t="s">
        <v>3455</v>
      </c>
      <c r="AQ542" s="128" t="s">
        <v>3460</v>
      </c>
    </row>
    <row r="543" spans="1:43" s="16" customFormat="1" ht="27.75">
      <c r="A543" s="43">
        <v>542</v>
      </c>
      <c r="B543" s="44" t="s">
        <v>2020</v>
      </c>
      <c r="C543" s="44" t="s">
        <v>2021</v>
      </c>
      <c r="D543" s="45" t="s">
        <v>2022</v>
      </c>
      <c r="E543" s="38">
        <v>20</v>
      </c>
      <c r="F543" s="48">
        <v>10.96</v>
      </c>
      <c r="G543" s="46">
        <v>30</v>
      </c>
      <c r="H543" s="46" t="s">
        <v>3372</v>
      </c>
      <c r="I543" s="48">
        <v>9.64</v>
      </c>
      <c r="J543" s="46">
        <v>17</v>
      </c>
      <c r="K543" s="46" t="s">
        <v>3372</v>
      </c>
      <c r="L543" s="84">
        <f t="shared" si="158"/>
        <v>10.3</v>
      </c>
      <c r="M543" s="38">
        <f t="shared" si="160"/>
        <v>60</v>
      </c>
      <c r="N543" s="38">
        <f t="shared" si="161"/>
        <v>0</v>
      </c>
      <c r="O543" s="38">
        <f t="shared" si="162"/>
        <v>1</v>
      </c>
      <c r="P543" s="48">
        <v>10.87</v>
      </c>
      <c r="Q543" s="46">
        <v>30</v>
      </c>
      <c r="R543" s="46" t="s">
        <v>3372</v>
      </c>
      <c r="S543" s="48">
        <v>14.74</v>
      </c>
      <c r="T543" s="46">
        <v>30</v>
      </c>
      <c r="U543" s="46" t="s">
        <v>3372</v>
      </c>
      <c r="V543" s="48">
        <f t="shared" si="153"/>
        <v>12.805</v>
      </c>
      <c r="W543" s="46">
        <f t="shared" ref="W543:W545" si="169">IF(V543&gt;=10,60,Q543+T543)</f>
        <v>60</v>
      </c>
      <c r="X543" s="46">
        <f t="shared" si="155"/>
        <v>0</v>
      </c>
      <c r="Y543" s="46">
        <f t="shared" si="156"/>
        <v>0</v>
      </c>
      <c r="Z543" s="46">
        <f t="shared" si="163"/>
        <v>0</v>
      </c>
      <c r="AA543" s="46">
        <f t="shared" si="164"/>
        <v>1</v>
      </c>
      <c r="AB543" s="46">
        <f t="shared" si="165"/>
        <v>1</v>
      </c>
      <c r="AC543" s="48">
        <f>IF(AB543=0,0.93,IF(AB543=1,0.92,IF(AB543=2,0.91,IF(AB543=3,0.9,IF(AB543=4,0.89,IF(AB543=5,0.88,IF(AB543=6,0.87)))))))</f>
        <v>0.92</v>
      </c>
      <c r="AD543" s="48">
        <f t="shared" si="166"/>
        <v>11.5525</v>
      </c>
      <c r="AE543" s="48">
        <f t="shared" si="167"/>
        <v>10.628300000000001</v>
      </c>
      <c r="AF543" s="46">
        <f t="shared" si="168"/>
        <v>120</v>
      </c>
      <c r="AG543" s="47"/>
      <c r="AH543" s="128" t="s">
        <v>3453</v>
      </c>
      <c r="AI543" s="128" t="s">
        <v>3454</v>
      </c>
      <c r="AJ543" s="128" t="s">
        <v>3452</v>
      </c>
      <c r="AK543" s="128" t="s">
        <v>3451</v>
      </c>
      <c r="AL543" s="128" t="s">
        <v>3456</v>
      </c>
      <c r="AM543" s="128" t="s">
        <v>3460</v>
      </c>
      <c r="AN543" s="128" t="s">
        <v>3455</v>
      </c>
      <c r="AO543" s="128" t="s">
        <v>3457</v>
      </c>
      <c r="AP543" s="128" t="s">
        <v>3459</v>
      </c>
      <c r="AQ543" s="128" t="s">
        <v>3458</v>
      </c>
    </row>
    <row r="544" spans="1:43" s="16" customFormat="1" ht="27.75">
      <c r="A544" s="43">
        <v>543</v>
      </c>
      <c r="B544" s="44" t="s">
        <v>1012</v>
      </c>
      <c r="C544" s="44" t="s">
        <v>1013</v>
      </c>
      <c r="D544" s="45" t="s">
        <v>1014</v>
      </c>
      <c r="E544" s="38">
        <v>9</v>
      </c>
      <c r="F544" s="48">
        <v>10.62</v>
      </c>
      <c r="G544" s="46">
        <v>30</v>
      </c>
      <c r="H544" s="46" t="s">
        <v>3373</v>
      </c>
      <c r="I544" s="48">
        <v>9.66</v>
      </c>
      <c r="J544" s="46">
        <v>18</v>
      </c>
      <c r="K544" s="46" t="s">
        <v>3372</v>
      </c>
      <c r="L544" s="84">
        <f t="shared" si="158"/>
        <v>10.14</v>
      </c>
      <c r="M544" s="38">
        <f t="shared" si="160"/>
        <v>60</v>
      </c>
      <c r="N544" s="38">
        <f t="shared" si="161"/>
        <v>1</v>
      </c>
      <c r="O544" s="38">
        <f t="shared" si="162"/>
        <v>1</v>
      </c>
      <c r="P544" s="48">
        <v>9.58</v>
      </c>
      <c r="Q544" s="46">
        <v>10</v>
      </c>
      <c r="R544" s="46" t="s">
        <v>3373</v>
      </c>
      <c r="S544" s="48">
        <v>14.41</v>
      </c>
      <c r="T544" s="46">
        <v>30</v>
      </c>
      <c r="U544" s="46" t="s">
        <v>3372</v>
      </c>
      <c r="V544" s="48">
        <f t="shared" si="153"/>
        <v>11.995000000000001</v>
      </c>
      <c r="W544" s="46">
        <f t="shared" si="169"/>
        <v>60</v>
      </c>
      <c r="X544" s="46">
        <f t="shared" si="155"/>
        <v>1</v>
      </c>
      <c r="Y544" s="46">
        <f t="shared" si="156"/>
        <v>1</v>
      </c>
      <c r="Z544" s="46">
        <f t="shared" si="163"/>
        <v>2</v>
      </c>
      <c r="AA544" s="46">
        <f t="shared" si="164"/>
        <v>2</v>
      </c>
      <c r="AB544" s="46">
        <f t="shared" si="165"/>
        <v>4</v>
      </c>
      <c r="AC544" s="48">
        <f t="shared" ref="AC544:AC551" si="170">IF(AB544=0,1,IF(AB544=1,0.99,IF(AB544=2,0.98,IF(AB544=3,0.97,IF(AB544=4,0.96,IF(AB544=5,0.95,IF(AB544=6,0.94)))))))</f>
        <v>0.96</v>
      </c>
      <c r="AD544" s="48">
        <f t="shared" si="166"/>
        <v>11.067500000000001</v>
      </c>
      <c r="AE544" s="48">
        <f t="shared" si="167"/>
        <v>10.6248</v>
      </c>
      <c r="AF544" s="46">
        <f t="shared" si="168"/>
        <v>120</v>
      </c>
      <c r="AG544" s="47"/>
      <c r="AH544" s="128" t="s">
        <v>3453</v>
      </c>
      <c r="AI544" s="128" t="s">
        <v>3451</v>
      </c>
      <c r="AJ544" s="128" t="s">
        <v>3452</v>
      </c>
      <c r="AK544" s="128" t="s">
        <v>3454</v>
      </c>
      <c r="AL544" s="128" t="s">
        <v>3456</v>
      </c>
      <c r="AM544" s="128" t="s">
        <v>3455</v>
      </c>
      <c r="AN544" s="128" t="s">
        <v>3457</v>
      </c>
      <c r="AO544" s="128" t="s">
        <v>3460</v>
      </c>
      <c r="AP544" s="128" t="s">
        <v>3459</v>
      </c>
      <c r="AQ544" s="128" t="s">
        <v>3458</v>
      </c>
    </row>
    <row r="545" spans="1:43" s="16" customFormat="1" ht="27.75">
      <c r="A545" s="43">
        <v>544</v>
      </c>
      <c r="B545" s="44" t="s">
        <v>2504</v>
      </c>
      <c r="C545" s="44" t="s">
        <v>230</v>
      </c>
      <c r="D545" s="45" t="s">
        <v>2505</v>
      </c>
      <c r="E545" s="38">
        <v>25</v>
      </c>
      <c r="F545" s="48">
        <v>11.3</v>
      </c>
      <c r="G545" s="46">
        <v>30</v>
      </c>
      <c r="H545" s="46" t="s">
        <v>3372</v>
      </c>
      <c r="I545" s="48">
        <v>9.77</v>
      </c>
      <c r="J545" s="46">
        <v>18</v>
      </c>
      <c r="K545" s="46" t="s">
        <v>3373</v>
      </c>
      <c r="L545" s="84">
        <f t="shared" si="158"/>
        <v>10.535</v>
      </c>
      <c r="M545" s="38">
        <f t="shared" si="160"/>
        <v>60</v>
      </c>
      <c r="N545" s="38">
        <f t="shared" si="161"/>
        <v>1</v>
      </c>
      <c r="O545" s="38">
        <f t="shared" si="162"/>
        <v>1</v>
      </c>
      <c r="P545" s="48">
        <v>9.09</v>
      </c>
      <c r="Q545" s="46">
        <v>12</v>
      </c>
      <c r="R545" s="46" t="s">
        <v>3373</v>
      </c>
      <c r="S545" s="48">
        <v>14.08</v>
      </c>
      <c r="T545" s="46">
        <v>30</v>
      </c>
      <c r="U545" s="46" t="s">
        <v>3372</v>
      </c>
      <c r="V545" s="48">
        <f t="shared" si="153"/>
        <v>11.585000000000001</v>
      </c>
      <c r="W545" s="46">
        <f t="shared" si="169"/>
        <v>60</v>
      </c>
      <c r="X545" s="46">
        <f t="shared" si="155"/>
        <v>1</v>
      </c>
      <c r="Y545" s="46">
        <f t="shared" si="156"/>
        <v>1</v>
      </c>
      <c r="Z545" s="46">
        <f t="shared" si="163"/>
        <v>2</v>
      </c>
      <c r="AA545" s="46">
        <f t="shared" si="164"/>
        <v>2</v>
      </c>
      <c r="AB545" s="46">
        <f t="shared" si="165"/>
        <v>4</v>
      </c>
      <c r="AC545" s="48">
        <f t="shared" si="170"/>
        <v>0.96</v>
      </c>
      <c r="AD545" s="48">
        <f t="shared" si="166"/>
        <v>11.06</v>
      </c>
      <c r="AE545" s="48">
        <f t="shared" si="167"/>
        <v>10.617599999999999</v>
      </c>
      <c r="AF545" s="46">
        <f t="shared" si="168"/>
        <v>120</v>
      </c>
      <c r="AG545" s="47"/>
      <c r="AH545" s="128" t="s">
        <v>3452</v>
      </c>
      <c r="AI545" s="128" t="s">
        <v>3456</v>
      </c>
      <c r="AJ545" s="128" t="s">
        <v>3455</v>
      </c>
      <c r="AK545" s="128" t="s">
        <v>3454</v>
      </c>
      <c r="AL545" s="128" t="s">
        <v>3457</v>
      </c>
      <c r="AM545" s="128" t="s">
        <v>3460</v>
      </c>
      <c r="AN545" s="128" t="s">
        <v>3453</v>
      </c>
      <c r="AO545" s="128" t="s">
        <v>3459</v>
      </c>
      <c r="AP545" s="128" t="s">
        <v>3458</v>
      </c>
      <c r="AQ545" s="128" t="s">
        <v>3451</v>
      </c>
    </row>
    <row r="546" spans="1:43" s="16" customFormat="1" ht="27.75">
      <c r="A546" s="43">
        <v>545</v>
      </c>
      <c r="B546" s="44" t="s">
        <v>2100</v>
      </c>
      <c r="C546" s="44" t="s">
        <v>829</v>
      </c>
      <c r="D546" s="38" t="s">
        <v>2101</v>
      </c>
      <c r="E546" s="38">
        <v>21</v>
      </c>
      <c r="F546" s="48">
        <v>12.3</v>
      </c>
      <c r="G546" s="46">
        <v>30</v>
      </c>
      <c r="H546" s="46" t="s">
        <v>3372</v>
      </c>
      <c r="I546" s="48">
        <v>9.15</v>
      </c>
      <c r="J546" s="46">
        <v>18</v>
      </c>
      <c r="K546" s="46" t="s">
        <v>3372</v>
      </c>
      <c r="L546" s="84">
        <f t="shared" si="158"/>
        <v>10.725000000000001</v>
      </c>
      <c r="M546" s="38">
        <f t="shared" si="160"/>
        <v>60</v>
      </c>
      <c r="N546" s="38">
        <f t="shared" si="161"/>
        <v>0</v>
      </c>
      <c r="O546" s="38">
        <f t="shared" si="162"/>
        <v>1</v>
      </c>
      <c r="P546" s="48">
        <v>9.81</v>
      </c>
      <c r="Q546" s="46">
        <v>12</v>
      </c>
      <c r="R546" s="46" t="s">
        <v>3373</v>
      </c>
      <c r="S546" s="48">
        <v>11.46</v>
      </c>
      <c r="T546" s="46">
        <v>30</v>
      </c>
      <c r="U546" s="46" t="s">
        <v>3372</v>
      </c>
      <c r="V546" s="48">
        <f>(P546+S547)/2</f>
        <v>10.425000000000001</v>
      </c>
      <c r="W546" s="46">
        <f>IF(V546&gt;=10,60,Q546+T547)</f>
        <v>60</v>
      </c>
      <c r="X546" s="46">
        <f>IF(R546="ACC",0,1)+IF(U547="ACC",0,1)</f>
        <v>1</v>
      </c>
      <c r="Y546" s="46">
        <f>IF(P546&lt;10,1,(IF(S547&lt;10,1,0)))</f>
        <v>1</v>
      </c>
      <c r="Z546" s="46">
        <f t="shared" si="163"/>
        <v>1</v>
      </c>
      <c r="AA546" s="46">
        <f t="shared" si="164"/>
        <v>2</v>
      </c>
      <c r="AB546" s="46">
        <f t="shared" si="165"/>
        <v>3</v>
      </c>
      <c r="AC546" s="48">
        <f t="shared" si="170"/>
        <v>0.97</v>
      </c>
      <c r="AD546" s="48">
        <f t="shared" si="166"/>
        <v>10.575000000000001</v>
      </c>
      <c r="AE546" s="48">
        <f t="shared" si="167"/>
        <v>10.257750000000001</v>
      </c>
      <c r="AF546" s="46">
        <f t="shared" si="168"/>
        <v>120</v>
      </c>
      <c r="AG546" s="47"/>
      <c r="AH546" s="129" t="s">
        <v>3453</v>
      </c>
      <c r="AI546" s="129" t="s">
        <v>3451</v>
      </c>
      <c r="AJ546" s="129" t="s">
        <v>3452</v>
      </c>
      <c r="AK546" s="129" t="s">
        <v>3456</v>
      </c>
      <c r="AL546" s="129" t="s">
        <v>3454</v>
      </c>
      <c r="AM546" s="129" t="s">
        <v>3455</v>
      </c>
      <c r="AN546" s="129" t="s">
        <v>3457</v>
      </c>
      <c r="AO546" s="129" t="s">
        <v>3460</v>
      </c>
      <c r="AP546" s="129" t="s">
        <v>3459</v>
      </c>
      <c r="AQ546" s="129" t="s">
        <v>3458</v>
      </c>
    </row>
    <row r="547" spans="1:43" s="16" customFormat="1" ht="27.75">
      <c r="A547" s="43">
        <v>546</v>
      </c>
      <c r="B547" s="44" t="s">
        <v>404</v>
      </c>
      <c r="C547" s="44" t="s">
        <v>1497</v>
      </c>
      <c r="D547" s="45" t="s">
        <v>1498</v>
      </c>
      <c r="E547" s="38">
        <v>14</v>
      </c>
      <c r="F547" s="48">
        <v>14.05</v>
      </c>
      <c r="G547" s="46">
        <v>30</v>
      </c>
      <c r="H547" s="46" t="s">
        <v>3372</v>
      </c>
      <c r="I547" s="48">
        <v>9.66</v>
      </c>
      <c r="J547" s="46">
        <v>12</v>
      </c>
      <c r="K547" s="46" t="s">
        <v>3372</v>
      </c>
      <c r="L547" s="84">
        <f t="shared" si="158"/>
        <v>11.855</v>
      </c>
      <c r="M547" s="38">
        <f t="shared" si="160"/>
        <v>60</v>
      </c>
      <c r="N547" s="38">
        <f t="shared" si="161"/>
        <v>0</v>
      </c>
      <c r="O547" s="38">
        <f t="shared" si="162"/>
        <v>1</v>
      </c>
      <c r="P547" s="48">
        <v>8.9600000000000009</v>
      </c>
      <c r="Q547" s="46">
        <v>10</v>
      </c>
      <c r="R547" s="46" t="s">
        <v>3373</v>
      </c>
      <c r="S547" s="48">
        <v>11.04</v>
      </c>
      <c r="T547" s="46">
        <v>30</v>
      </c>
      <c r="U547" s="46" t="s">
        <v>3372</v>
      </c>
      <c r="V547" s="48">
        <f t="shared" ref="V547:V610" si="171">(P547+S547)/2</f>
        <v>10</v>
      </c>
      <c r="W547" s="46">
        <f t="shared" ref="W547:W610" si="172">IF(V547&gt;=10,60,Q547+T547)</f>
        <v>60</v>
      </c>
      <c r="X547" s="46">
        <f t="shared" ref="X547:X610" si="173">IF(R547="ACC",0,1)+IF(U547="ACC",0,1)</f>
        <v>1</v>
      </c>
      <c r="Y547" s="46">
        <f t="shared" ref="Y547:Y610" si="174">IF(P547&lt;10,1,(IF(S547&lt;10,1,0)))</f>
        <v>1</v>
      </c>
      <c r="Z547" s="46">
        <f t="shared" si="163"/>
        <v>1</v>
      </c>
      <c r="AA547" s="46">
        <f t="shared" si="164"/>
        <v>2</v>
      </c>
      <c r="AB547" s="46">
        <f t="shared" si="165"/>
        <v>3</v>
      </c>
      <c r="AC547" s="48">
        <f t="shared" si="170"/>
        <v>0.97</v>
      </c>
      <c r="AD547" s="48">
        <f t="shared" si="166"/>
        <v>10.9275</v>
      </c>
      <c r="AE547" s="48">
        <f t="shared" si="167"/>
        <v>10.599675</v>
      </c>
      <c r="AF547" s="46">
        <f t="shared" si="168"/>
        <v>120</v>
      </c>
      <c r="AG547" s="47"/>
      <c r="AH547" s="128" t="s">
        <v>3456</v>
      </c>
      <c r="AI547" s="128" t="s">
        <v>3451</v>
      </c>
      <c r="AJ547" s="128" t="s">
        <v>3453</v>
      </c>
      <c r="AK547" s="128" t="s">
        <v>3457</v>
      </c>
      <c r="AL547" s="128" t="s">
        <v>3455</v>
      </c>
      <c r="AM547" s="128" t="s">
        <v>3452</v>
      </c>
      <c r="AN547" s="128" t="s">
        <v>3454</v>
      </c>
      <c r="AO547" s="128" t="s">
        <v>3460</v>
      </c>
      <c r="AP547" s="128" t="s">
        <v>3459</v>
      </c>
      <c r="AQ547" s="128" t="s">
        <v>3458</v>
      </c>
    </row>
    <row r="548" spans="1:43" s="16" customFormat="1" ht="27.75">
      <c r="A548" s="43">
        <v>547</v>
      </c>
      <c r="B548" s="37" t="s">
        <v>2541</v>
      </c>
      <c r="C548" s="37" t="s">
        <v>666</v>
      </c>
      <c r="D548" s="38" t="s">
        <v>2542</v>
      </c>
      <c r="E548" s="38">
        <v>25</v>
      </c>
      <c r="F548" s="48">
        <v>10.79</v>
      </c>
      <c r="G548" s="46">
        <v>30</v>
      </c>
      <c r="H548" s="46" t="s">
        <v>3372</v>
      </c>
      <c r="I548" s="48">
        <v>11.84</v>
      </c>
      <c r="J548" s="46">
        <v>30</v>
      </c>
      <c r="K548" s="46" t="s">
        <v>3372</v>
      </c>
      <c r="L548" s="84">
        <f t="shared" si="158"/>
        <v>11.315</v>
      </c>
      <c r="M548" s="38">
        <f t="shared" si="160"/>
        <v>60</v>
      </c>
      <c r="N548" s="38">
        <f t="shared" si="161"/>
        <v>0</v>
      </c>
      <c r="O548" s="38">
        <f t="shared" si="162"/>
        <v>0</v>
      </c>
      <c r="P548" s="48">
        <v>10.92</v>
      </c>
      <c r="Q548" s="46">
        <v>30</v>
      </c>
      <c r="R548" s="46" t="s">
        <v>3372</v>
      </c>
      <c r="S548" s="48">
        <v>9.7100000000000009</v>
      </c>
      <c r="T548" s="46">
        <v>24</v>
      </c>
      <c r="U548" s="46" t="s">
        <v>3373</v>
      </c>
      <c r="V548" s="48">
        <f t="shared" si="171"/>
        <v>10.315000000000001</v>
      </c>
      <c r="W548" s="46">
        <f t="shared" si="172"/>
        <v>60</v>
      </c>
      <c r="X548" s="46">
        <f t="shared" si="173"/>
        <v>1</v>
      </c>
      <c r="Y548" s="46">
        <f t="shared" si="174"/>
        <v>1</v>
      </c>
      <c r="Z548" s="46">
        <f t="shared" si="163"/>
        <v>1</v>
      </c>
      <c r="AA548" s="46">
        <f t="shared" si="164"/>
        <v>1</v>
      </c>
      <c r="AB548" s="46">
        <f t="shared" si="165"/>
        <v>2</v>
      </c>
      <c r="AC548" s="48">
        <f t="shared" si="170"/>
        <v>0.98</v>
      </c>
      <c r="AD548" s="48">
        <f t="shared" si="166"/>
        <v>10.815000000000001</v>
      </c>
      <c r="AE548" s="48">
        <f t="shared" si="167"/>
        <v>10.598700000000001</v>
      </c>
      <c r="AF548" s="46">
        <f t="shared" si="168"/>
        <v>120</v>
      </c>
      <c r="AG548" s="47"/>
      <c r="AH548" s="128" t="s">
        <v>3453</v>
      </c>
      <c r="AI548" s="128" t="s">
        <v>3457</v>
      </c>
      <c r="AJ548" s="130" t="s">
        <v>3451</v>
      </c>
      <c r="AK548" s="128" t="s">
        <v>3456</v>
      </c>
      <c r="AL548" s="128" t="s">
        <v>3452</v>
      </c>
      <c r="AM548" s="128" t="s">
        <v>3454</v>
      </c>
      <c r="AN548" s="128" t="s">
        <v>3455</v>
      </c>
      <c r="AO548" s="128" t="s">
        <v>3460</v>
      </c>
      <c r="AP548" s="128" t="s">
        <v>3459</v>
      </c>
      <c r="AQ548" s="128" t="s">
        <v>3458</v>
      </c>
    </row>
    <row r="549" spans="1:43" s="16" customFormat="1" ht="27.75">
      <c r="A549" s="43">
        <v>548</v>
      </c>
      <c r="B549" s="44" t="s">
        <v>2471</v>
      </c>
      <c r="C549" s="44" t="s">
        <v>2472</v>
      </c>
      <c r="D549" s="45" t="s">
        <v>2473</v>
      </c>
      <c r="E549" s="38">
        <v>25</v>
      </c>
      <c r="F549" s="48">
        <v>10</v>
      </c>
      <c r="G549" s="46">
        <v>30</v>
      </c>
      <c r="H549" s="46" t="s">
        <v>3373</v>
      </c>
      <c r="I549" s="48">
        <v>10</v>
      </c>
      <c r="J549" s="46">
        <v>30</v>
      </c>
      <c r="K549" s="46" t="s">
        <v>3373</v>
      </c>
      <c r="L549" s="84">
        <f t="shared" si="158"/>
        <v>10</v>
      </c>
      <c r="M549" s="38">
        <f t="shared" si="160"/>
        <v>60</v>
      </c>
      <c r="N549" s="38">
        <f t="shared" si="161"/>
        <v>2</v>
      </c>
      <c r="O549" s="38">
        <f t="shared" si="162"/>
        <v>0</v>
      </c>
      <c r="P549" s="48">
        <v>12.31</v>
      </c>
      <c r="Q549" s="46">
        <v>30</v>
      </c>
      <c r="R549" s="46" t="s">
        <v>3372</v>
      </c>
      <c r="S549" s="48">
        <v>10.95</v>
      </c>
      <c r="T549" s="46">
        <v>30</v>
      </c>
      <c r="U549" s="46" t="s">
        <v>3372</v>
      </c>
      <c r="V549" s="48">
        <f t="shared" si="171"/>
        <v>11.629999999999999</v>
      </c>
      <c r="W549" s="46">
        <f t="shared" si="172"/>
        <v>60</v>
      </c>
      <c r="X549" s="46">
        <f t="shared" si="173"/>
        <v>0</v>
      </c>
      <c r="Y549" s="46">
        <f t="shared" si="174"/>
        <v>0</v>
      </c>
      <c r="Z549" s="46">
        <f t="shared" si="163"/>
        <v>2</v>
      </c>
      <c r="AA549" s="46">
        <f t="shared" si="164"/>
        <v>0</v>
      </c>
      <c r="AB549" s="46">
        <f t="shared" si="165"/>
        <v>2</v>
      </c>
      <c r="AC549" s="48">
        <f t="shared" si="170"/>
        <v>0.98</v>
      </c>
      <c r="AD549" s="48">
        <f t="shared" si="166"/>
        <v>10.815</v>
      </c>
      <c r="AE549" s="48">
        <f t="shared" si="167"/>
        <v>10.598699999999999</v>
      </c>
      <c r="AF549" s="46">
        <f t="shared" si="168"/>
        <v>120</v>
      </c>
      <c r="AG549" s="47"/>
      <c r="AH549" s="128" t="s">
        <v>3451</v>
      </c>
      <c r="AI549" s="128" t="s">
        <v>3456</v>
      </c>
      <c r="AJ549" s="128" t="s">
        <v>3452</v>
      </c>
      <c r="AK549" s="128" t="s">
        <v>3453</v>
      </c>
      <c r="AL549" s="128" t="s">
        <v>3455</v>
      </c>
      <c r="AM549" s="128" t="s">
        <v>3457</v>
      </c>
      <c r="AN549" s="128" t="s">
        <v>3454</v>
      </c>
      <c r="AO549" s="128" t="s">
        <v>3460</v>
      </c>
      <c r="AP549" s="128" t="s">
        <v>3458</v>
      </c>
      <c r="AQ549" s="128" t="s">
        <v>3459</v>
      </c>
    </row>
    <row r="550" spans="1:43" s="16" customFormat="1" ht="27.75">
      <c r="A550" s="43">
        <v>549</v>
      </c>
      <c r="B550" s="44" t="s">
        <v>2399</v>
      </c>
      <c r="C550" s="44" t="s">
        <v>1255</v>
      </c>
      <c r="D550" s="45" t="s">
        <v>2400</v>
      </c>
      <c r="E550" s="38">
        <v>24</v>
      </c>
      <c r="F550" s="48">
        <v>10</v>
      </c>
      <c r="G550" s="46">
        <v>30</v>
      </c>
      <c r="H550" s="46" t="s">
        <v>3373</v>
      </c>
      <c r="I550" s="48">
        <v>10.34</v>
      </c>
      <c r="J550" s="46">
        <v>30</v>
      </c>
      <c r="K550" s="46" t="s">
        <v>3372</v>
      </c>
      <c r="L550" s="84">
        <f t="shared" si="158"/>
        <v>10.17</v>
      </c>
      <c r="M550" s="38">
        <f t="shared" si="160"/>
        <v>60</v>
      </c>
      <c r="N550" s="38">
        <f t="shared" si="161"/>
        <v>1</v>
      </c>
      <c r="O550" s="38">
        <f t="shared" si="162"/>
        <v>0</v>
      </c>
      <c r="P550" s="48">
        <v>10.29</v>
      </c>
      <c r="Q550" s="46">
        <v>30</v>
      </c>
      <c r="R550" s="46" t="s">
        <v>3372</v>
      </c>
      <c r="S550" s="48">
        <v>12.18</v>
      </c>
      <c r="T550" s="46">
        <v>30</v>
      </c>
      <c r="U550" s="46" t="s">
        <v>3372</v>
      </c>
      <c r="V550" s="48">
        <f t="shared" si="171"/>
        <v>11.234999999999999</v>
      </c>
      <c r="W550" s="46">
        <f t="shared" si="172"/>
        <v>60</v>
      </c>
      <c r="X550" s="46">
        <f t="shared" si="173"/>
        <v>0</v>
      </c>
      <c r="Y550" s="46">
        <f t="shared" si="174"/>
        <v>0</v>
      </c>
      <c r="Z550" s="46">
        <f t="shared" si="163"/>
        <v>1</v>
      </c>
      <c r="AA550" s="46">
        <f t="shared" si="164"/>
        <v>0</v>
      </c>
      <c r="AB550" s="46">
        <f t="shared" si="165"/>
        <v>1</v>
      </c>
      <c r="AC550" s="48">
        <f t="shared" si="170"/>
        <v>0.99</v>
      </c>
      <c r="AD550" s="48">
        <f t="shared" si="166"/>
        <v>10.702500000000001</v>
      </c>
      <c r="AE550" s="48">
        <f t="shared" si="167"/>
        <v>10.595475</v>
      </c>
      <c r="AF550" s="46">
        <f t="shared" si="168"/>
        <v>120</v>
      </c>
      <c r="AG550" s="47"/>
      <c r="AH550" s="128" t="s">
        <v>3452</v>
      </c>
      <c r="AI550" s="128" t="s">
        <v>3457</v>
      </c>
      <c r="AJ550" s="128" t="s">
        <v>3456</v>
      </c>
      <c r="AK550" s="128" t="s">
        <v>3454</v>
      </c>
      <c r="AL550" s="128" t="s">
        <v>3455</v>
      </c>
      <c r="AM550" s="128" t="s">
        <v>3460</v>
      </c>
      <c r="AN550" s="128" t="s">
        <v>3459</v>
      </c>
      <c r="AO550" s="128" t="s">
        <v>3458</v>
      </c>
      <c r="AP550" s="128" t="s">
        <v>3451</v>
      </c>
      <c r="AQ550" s="128" t="s">
        <v>3453</v>
      </c>
    </row>
    <row r="551" spans="1:43" s="16" customFormat="1" ht="27.75">
      <c r="A551" s="43">
        <v>550</v>
      </c>
      <c r="B551" s="44" t="s">
        <v>2648</v>
      </c>
      <c r="C551" s="44" t="s">
        <v>2649</v>
      </c>
      <c r="D551" s="45" t="s">
        <v>2650</v>
      </c>
      <c r="E551" s="38">
        <v>27</v>
      </c>
      <c r="F551" s="48">
        <v>11.01</v>
      </c>
      <c r="G551" s="46">
        <v>30</v>
      </c>
      <c r="H551" s="46" t="s">
        <v>3372</v>
      </c>
      <c r="I551" s="48">
        <v>9.0299999999999994</v>
      </c>
      <c r="J551" s="46">
        <v>11</v>
      </c>
      <c r="K551" s="46" t="s">
        <v>3372</v>
      </c>
      <c r="L551" s="84">
        <f t="shared" si="158"/>
        <v>10.02</v>
      </c>
      <c r="M551" s="38">
        <f t="shared" si="160"/>
        <v>60</v>
      </c>
      <c r="N551" s="38">
        <f t="shared" si="161"/>
        <v>0</v>
      </c>
      <c r="O551" s="38">
        <f t="shared" si="162"/>
        <v>1</v>
      </c>
      <c r="P551" s="48">
        <v>9.8000000000000007</v>
      </c>
      <c r="Q551" s="46">
        <v>18</v>
      </c>
      <c r="R551" s="46" t="s">
        <v>3373</v>
      </c>
      <c r="S551" s="48">
        <v>13.81</v>
      </c>
      <c r="T551" s="46">
        <v>30</v>
      </c>
      <c r="U551" s="46" t="s">
        <v>3372</v>
      </c>
      <c r="V551" s="48">
        <f t="shared" si="171"/>
        <v>11.805</v>
      </c>
      <c r="W551" s="46">
        <f t="shared" si="172"/>
        <v>60</v>
      </c>
      <c r="X551" s="46">
        <f t="shared" si="173"/>
        <v>1</v>
      </c>
      <c r="Y551" s="46">
        <f t="shared" si="174"/>
        <v>1</v>
      </c>
      <c r="Z551" s="46">
        <f t="shared" si="163"/>
        <v>1</v>
      </c>
      <c r="AA551" s="46">
        <f t="shared" si="164"/>
        <v>2</v>
      </c>
      <c r="AB551" s="46">
        <f t="shared" si="165"/>
        <v>3</v>
      </c>
      <c r="AC551" s="48">
        <f t="shared" si="170"/>
        <v>0.97</v>
      </c>
      <c r="AD551" s="48">
        <f t="shared" si="166"/>
        <v>10.9125</v>
      </c>
      <c r="AE551" s="48">
        <f t="shared" si="167"/>
        <v>10.585125</v>
      </c>
      <c r="AF551" s="46">
        <f t="shared" si="168"/>
        <v>120</v>
      </c>
      <c r="AG551" s="47"/>
      <c r="AH551" s="128" t="s">
        <v>3457</v>
      </c>
      <c r="AI551" s="128" t="s">
        <v>3453</v>
      </c>
      <c r="AJ551" s="128" t="s">
        <v>3451</v>
      </c>
      <c r="AK551" s="128" t="s">
        <v>3456</v>
      </c>
      <c r="AL551" s="128" t="s">
        <v>3454</v>
      </c>
      <c r="AM551" s="128" t="s">
        <v>3452</v>
      </c>
      <c r="AN551" s="128" t="s">
        <v>3455</v>
      </c>
      <c r="AO551" s="128" t="s">
        <v>3460</v>
      </c>
      <c r="AP551" s="128" t="s">
        <v>3459</v>
      </c>
      <c r="AQ551" s="128" t="s">
        <v>3458</v>
      </c>
    </row>
    <row r="552" spans="1:43" s="16" customFormat="1" ht="27.75">
      <c r="A552" s="43">
        <v>551</v>
      </c>
      <c r="B552" s="37" t="s">
        <v>2086</v>
      </c>
      <c r="C552" s="37" t="s">
        <v>609</v>
      </c>
      <c r="D552" s="38" t="s">
        <v>2087</v>
      </c>
      <c r="E552" s="38">
        <v>20</v>
      </c>
      <c r="F552" s="48">
        <v>10.54</v>
      </c>
      <c r="G552" s="46">
        <v>30</v>
      </c>
      <c r="H552" s="46" t="s">
        <v>3372</v>
      </c>
      <c r="I552" s="48">
        <v>10.31</v>
      </c>
      <c r="J552" s="46">
        <v>30</v>
      </c>
      <c r="K552" s="46" t="s">
        <v>3373</v>
      </c>
      <c r="L552" s="84">
        <f t="shared" si="158"/>
        <v>10.425000000000001</v>
      </c>
      <c r="M552" s="38">
        <f t="shared" si="160"/>
        <v>60</v>
      </c>
      <c r="N552" s="38">
        <f t="shared" si="161"/>
        <v>1</v>
      </c>
      <c r="O552" s="38">
        <f t="shared" si="162"/>
        <v>0</v>
      </c>
      <c r="P552" s="48">
        <v>10.98</v>
      </c>
      <c r="Q552" s="46">
        <v>30</v>
      </c>
      <c r="R552" s="46" t="s">
        <v>3372</v>
      </c>
      <c r="S552" s="48">
        <v>14.19</v>
      </c>
      <c r="T552" s="46">
        <v>30</v>
      </c>
      <c r="U552" s="46" t="s">
        <v>3372</v>
      </c>
      <c r="V552" s="48">
        <f t="shared" si="171"/>
        <v>12.585000000000001</v>
      </c>
      <c r="W552" s="46">
        <f t="shared" si="172"/>
        <v>60</v>
      </c>
      <c r="X552" s="46">
        <f t="shared" si="173"/>
        <v>0</v>
      </c>
      <c r="Y552" s="46">
        <f t="shared" si="174"/>
        <v>0</v>
      </c>
      <c r="Z552" s="46">
        <f t="shared" si="163"/>
        <v>1</v>
      </c>
      <c r="AA552" s="46">
        <f t="shared" si="164"/>
        <v>0</v>
      </c>
      <c r="AB552" s="46">
        <f t="shared" si="165"/>
        <v>1</v>
      </c>
      <c r="AC552" s="48">
        <f>IF(AB552=0,0.93,IF(AB552=1,0.92,IF(AB552=2,0.91,IF(AB552=3,0.9,IF(AB552=4,0.89,IF(AB552=5,0.88,IF(AB552=6,0.87)))))))</f>
        <v>0.92</v>
      </c>
      <c r="AD552" s="48">
        <f t="shared" si="166"/>
        <v>11.505000000000001</v>
      </c>
      <c r="AE552" s="48">
        <f t="shared" si="167"/>
        <v>10.584600000000002</v>
      </c>
      <c r="AF552" s="46">
        <f t="shared" si="168"/>
        <v>120</v>
      </c>
      <c r="AG552" s="47"/>
      <c r="AH552" s="128" t="s">
        <v>3453</v>
      </c>
      <c r="AI552" s="128" t="s">
        <v>3454</v>
      </c>
      <c r="AJ552" s="128" t="s">
        <v>3451</v>
      </c>
      <c r="AK552" s="128" t="s">
        <v>3452</v>
      </c>
      <c r="AL552" s="128" t="s">
        <v>3455</v>
      </c>
      <c r="AM552" s="128" t="s">
        <v>3460</v>
      </c>
      <c r="AN552" s="128" t="s">
        <v>3457</v>
      </c>
      <c r="AO552" s="128" t="s">
        <v>3456</v>
      </c>
      <c r="AP552" s="128" t="s">
        <v>3458</v>
      </c>
      <c r="AQ552" s="128" t="s">
        <v>3459</v>
      </c>
    </row>
    <row r="553" spans="1:43" s="16" customFormat="1" ht="27.75">
      <c r="A553" s="43">
        <v>552</v>
      </c>
      <c r="B553" s="44" t="s">
        <v>400</v>
      </c>
      <c r="C553" s="44" t="s">
        <v>3380</v>
      </c>
      <c r="D553" s="45" t="s">
        <v>401</v>
      </c>
      <c r="E553" s="38">
        <v>3</v>
      </c>
      <c r="F553" s="48">
        <v>10.3</v>
      </c>
      <c r="G553" s="46">
        <v>30</v>
      </c>
      <c r="H553" s="46" t="s">
        <v>3373</v>
      </c>
      <c r="I553" s="48">
        <v>9.6999999999999993</v>
      </c>
      <c r="J553" s="46">
        <v>18</v>
      </c>
      <c r="K553" s="46" t="s">
        <v>3373</v>
      </c>
      <c r="L553" s="84">
        <f t="shared" si="158"/>
        <v>10</v>
      </c>
      <c r="M553" s="38">
        <f t="shared" si="160"/>
        <v>60</v>
      </c>
      <c r="N553" s="38">
        <f t="shared" si="161"/>
        <v>2</v>
      </c>
      <c r="O553" s="38">
        <f t="shared" si="162"/>
        <v>1</v>
      </c>
      <c r="P553" s="48">
        <v>11.81</v>
      </c>
      <c r="Q553" s="46">
        <v>30</v>
      </c>
      <c r="R553" s="46" t="s">
        <v>3372</v>
      </c>
      <c r="S553" s="48">
        <v>11.79</v>
      </c>
      <c r="T553" s="46">
        <v>30</v>
      </c>
      <c r="U553" s="46" t="s">
        <v>3372</v>
      </c>
      <c r="V553" s="48">
        <f t="shared" si="171"/>
        <v>11.8</v>
      </c>
      <c r="W553" s="46">
        <f t="shared" si="172"/>
        <v>60</v>
      </c>
      <c r="X553" s="46">
        <f t="shared" si="173"/>
        <v>0</v>
      </c>
      <c r="Y553" s="46">
        <f t="shared" si="174"/>
        <v>0</v>
      </c>
      <c r="Z553" s="46">
        <f t="shared" si="163"/>
        <v>2</v>
      </c>
      <c r="AA553" s="46">
        <f t="shared" si="164"/>
        <v>1</v>
      </c>
      <c r="AB553" s="46">
        <f t="shared" si="165"/>
        <v>3</v>
      </c>
      <c r="AC553" s="48">
        <f>IF(AB553=0,1,IF(AB553=1,0.99,IF(AB553=2,0.98,IF(AB553=3,0.97,IF(AB553=4,0.96,IF(AB553=5,0.95,IF(AB553=6,0.94)))))))</f>
        <v>0.97</v>
      </c>
      <c r="AD553" s="48">
        <f t="shared" si="166"/>
        <v>10.9</v>
      </c>
      <c r="AE553" s="48">
        <f t="shared" si="167"/>
        <v>10.573</v>
      </c>
      <c r="AF553" s="46">
        <f t="shared" si="168"/>
        <v>120</v>
      </c>
      <c r="AG553" s="47"/>
      <c r="AH553" s="128" t="s">
        <v>3451</v>
      </c>
      <c r="AI553" s="128" t="s">
        <v>3453</v>
      </c>
      <c r="AJ553" s="128" t="s">
        <v>3455</v>
      </c>
      <c r="AK553" s="128" t="s">
        <v>3452</v>
      </c>
      <c r="AL553" s="128" t="s">
        <v>3454</v>
      </c>
      <c r="AM553" s="128" t="s">
        <v>3456</v>
      </c>
      <c r="AN553" s="128" t="s">
        <v>3460</v>
      </c>
      <c r="AO553" s="128" t="s">
        <v>3459</v>
      </c>
      <c r="AP553" s="128" t="s">
        <v>3457</v>
      </c>
      <c r="AQ553" s="128" t="s">
        <v>3458</v>
      </c>
    </row>
    <row r="554" spans="1:43" s="16" customFormat="1" ht="27.75">
      <c r="A554" s="43">
        <v>553</v>
      </c>
      <c r="B554" s="37" t="s">
        <v>1502</v>
      </c>
      <c r="C554" s="37" t="s">
        <v>2772</v>
      </c>
      <c r="D554" s="38" t="s">
        <v>2773</v>
      </c>
      <c r="E554" s="38">
        <v>28</v>
      </c>
      <c r="F554" s="48">
        <v>9.24</v>
      </c>
      <c r="G554" s="46">
        <v>10</v>
      </c>
      <c r="H554" s="46" t="s">
        <v>3373</v>
      </c>
      <c r="I554" s="48">
        <v>12.24</v>
      </c>
      <c r="J554" s="46">
        <v>30</v>
      </c>
      <c r="K554" s="46" t="s">
        <v>3372</v>
      </c>
      <c r="L554" s="84">
        <f t="shared" si="158"/>
        <v>10.74</v>
      </c>
      <c r="M554" s="38">
        <f t="shared" si="160"/>
        <v>60</v>
      </c>
      <c r="N554" s="38">
        <f t="shared" si="161"/>
        <v>1</v>
      </c>
      <c r="O554" s="38">
        <f t="shared" si="162"/>
        <v>1</v>
      </c>
      <c r="P554" s="48">
        <v>10.65</v>
      </c>
      <c r="Q554" s="46">
        <v>30</v>
      </c>
      <c r="R554" s="46" t="s">
        <v>3372</v>
      </c>
      <c r="S554" s="48">
        <v>14.34</v>
      </c>
      <c r="T554" s="46">
        <v>30</v>
      </c>
      <c r="U554" s="46" t="s">
        <v>3372</v>
      </c>
      <c r="V554" s="48">
        <f t="shared" si="171"/>
        <v>12.495000000000001</v>
      </c>
      <c r="W554" s="46">
        <f t="shared" si="172"/>
        <v>60</v>
      </c>
      <c r="X554" s="46">
        <f t="shared" si="173"/>
        <v>0</v>
      </c>
      <c r="Y554" s="46">
        <f t="shared" si="174"/>
        <v>0</v>
      </c>
      <c r="Z554" s="46">
        <f t="shared" si="163"/>
        <v>1</v>
      </c>
      <c r="AA554" s="46">
        <f t="shared" si="164"/>
        <v>1</v>
      </c>
      <c r="AB554" s="46">
        <f t="shared" si="165"/>
        <v>2</v>
      </c>
      <c r="AC554" s="48">
        <f>IF(AB554=0,0.93,IF(AB554=1,0.92,IF(AB554=2,0.91,IF(AB554=3,0.9,IF(AB554=4,0.89,IF(AB554=5,0.88,IF(AB554=6,0.87)))))))</f>
        <v>0.91</v>
      </c>
      <c r="AD554" s="48">
        <f t="shared" si="166"/>
        <v>11.6175</v>
      </c>
      <c r="AE554" s="48">
        <f t="shared" si="167"/>
        <v>10.571925</v>
      </c>
      <c r="AF554" s="46">
        <f t="shared" si="168"/>
        <v>120</v>
      </c>
      <c r="AG554" s="47"/>
      <c r="AH554" s="128" t="s">
        <v>3453</v>
      </c>
      <c r="AI554" s="128" t="s">
        <v>3451</v>
      </c>
      <c r="AJ554" s="128" t="s">
        <v>3452</v>
      </c>
      <c r="AK554" s="128" t="s">
        <v>3456</v>
      </c>
      <c r="AL554" s="128" t="s">
        <v>3454</v>
      </c>
      <c r="AM554" s="128" t="s">
        <v>3455</v>
      </c>
      <c r="AN554" s="128" t="s">
        <v>3459</v>
      </c>
      <c r="AO554" s="128" t="s">
        <v>3457</v>
      </c>
      <c r="AP554" s="128" t="s">
        <v>3460</v>
      </c>
      <c r="AQ554" s="128" t="s">
        <v>3458</v>
      </c>
    </row>
    <row r="555" spans="1:43" s="16" customFormat="1" ht="27.75">
      <c r="A555" s="43">
        <v>554</v>
      </c>
      <c r="B555" s="65" t="s">
        <v>2374</v>
      </c>
      <c r="C555" s="65" t="s">
        <v>2375</v>
      </c>
      <c r="D555" s="45" t="s">
        <v>2376</v>
      </c>
      <c r="E555" s="38">
        <v>23</v>
      </c>
      <c r="F555" s="48">
        <v>11.63</v>
      </c>
      <c r="G555" s="46">
        <v>30</v>
      </c>
      <c r="H555" s="46" t="s">
        <v>3372</v>
      </c>
      <c r="I555" s="48">
        <v>8.5399999999999991</v>
      </c>
      <c r="J555" s="46">
        <v>15</v>
      </c>
      <c r="K555" s="46" t="s">
        <v>3372</v>
      </c>
      <c r="L555" s="84">
        <f t="shared" si="158"/>
        <v>10.085000000000001</v>
      </c>
      <c r="M555" s="38">
        <f t="shared" si="160"/>
        <v>60</v>
      </c>
      <c r="N555" s="38">
        <f t="shared" si="161"/>
        <v>0</v>
      </c>
      <c r="O555" s="38">
        <f t="shared" si="162"/>
        <v>1</v>
      </c>
      <c r="P555" s="48">
        <v>10.8</v>
      </c>
      <c r="Q555" s="46">
        <v>30</v>
      </c>
      <c r="R555" s="46" t="s">
        <v>3372</v>
      </c>
      <c r="S555" s="48">
        <v>11.73</v>
      </c>
      <c r="T555" s="46">
        <v>30</v>
      </c>
      <c r="U555" s="46" t="s">
        <v>3372</v>
      </c>
      <c r="V555" s="48">
        <f t="shared" si="171"/>
        <v>11.265000000000001</v>
      </c>
      <c r="W555" s="46">
        <f t="shared" si="172"/>
        <v>60</v>
      </c>
      <c r="X555" s="46">
        <f t="shared" si="173"/>
        <v>0</v>
      </c>
      <c r="Y555" s="46">
        <f t="shared" si="174"/>
        <v>0</v>
      </c>
      <c r="Z555" s="46">
        <f t="shared" si="163"/>
        <v>0</v>
      </c>
      <c r="AA555" s="46">
        <f t="shared" si="164"/>
        <v>1</v>
      </c>
      <c r="AB555" s="46">
        <f t="shared" si="165"/>
        <v>1</v>
      </c>
      <c r="AC555" s="48">
        <f>IF(AB555=0,1,IF(AB555=1,0.99,IF(AB555=2,0.98,IF(AB555=3,0.97,IF(AB555=4,0.96,IF(AB555=5,0.95,IF(AB555=6,0.94)))))))</f>
        <v>0.99</v>
      </c>
      <c r="AD555" s="48">
        <f t="shared" si="166"/>
        <v>10.675000000000001</v>
      </c>
      <c r="AE555" s="48">
        <f t="shared" si="167"/>
        <v>10.568250000000001</v>
      </c>
      <c r="AF555" s="46">
        <f t="shared" si="168"/>
        <v>120</v>
      </c>
      <c r="AG555" s="47"/>
      <c r="AH555" s="128" t="s">
        <v>3453</v>
      </c>
      <c r="AI555" s="128" t="s">
        <v>3451</v>
      </c>
      <c r="AJ555" s="128" t="s">
        <v>3457</v>
      </c>
      <c r="AK555" s="128" t="s">
        <v>3456</v>
      </c>
      <c r="AL555" s="128" t="s">
        <v>3452</v>
      </c>
      <c r="AM555" s="128" t="s">
        <v>3454</v>
      </c>
      <c r="AN555" s="128" t="s">
        <v>3455</v>
      </c>
      <c r="AO555" s="128" t="s">
        <v>3460</v>
      </c>
      <c r="AP555" s="128" t="s">
        <v>3459</v>
      </c>
      <c r="AQ555" s="128" t="s">
        <v>3458</v>
      </c>
    </row>
    <row r="556" spans="1:43" s="16" customFormat="1" ht="27.75">
      <c r="A556" s="43">
        <v>555</v>
      </c>
      <c r="B556" s="44" t="s">
        <v>1921</v>
      </c>
      <c r="C556" s="44" t="s">
        <v>1071</v>
      </c>
      <c r="D556" s="45" t="s">
        <v>1922</v>
      </c>
      <c r="E556" s="38">
        <v>19</v>
      </c>
      <c r="F556" s="48">
        <v>10.48</v>
      </c>
      <c r="G556" s="46">
        <v>30</v>
      </c>
      <c r="H556" s="46" t="s">
        <v>3373</v>
      </c>
      <c r="I556" s="48">
        <v>9.52</v>
      </c>
      <c r="J556" s="46">
        <v>24</v>
      </c>
      <c r="K556" s="46" t="s">
        <v>3373</v>
      </c>
      <c r="L556" s="84">
        <f t="shared" si="158"/>
        <v>10</v>
      </c>
      <c r="M556" s="38">
        <f t="shared" si="160"/>
        <v>60</v>
      </c>
      <c r="N556" s="38">
        <f t="shared" si="161"/>
        <v>2</v>
      </c>
      <c r="O556" s="38">
        <f t="shared" si="162"/>
        <v>1</v>
      </c>
      <c r="P556" s="48">
        <v>10.84</v>
      </c>
      <c r="Q556" s="46">
        <v>30</v>
      </c>
      <c r="R556" s="46" t="s">
        <v>3373</v>
      </c>
      <c r="S556" s="48">
        <v>13.19</v>
      </c>
      <c r="T556" s="46">
        <v>30</v>
      </c>
      <c r="U556" s="46" t="s">
        <v>3372</v>
      </c>
      <c r="V556" s="48">
        <f t="shared" si="171"/>
        <v>12.015000000000001</v>
      </c>
      <c r="W556" s="46">
        <f t="shared" si="172"/>
        <v>60</v>
      </c>
      <c r="X556" s="46">
        <f t="shared" si="173"/>
        <v>1</v>
      </c>
      <c r="Y556" s="46">
        <f t="shared" si="174"/>
        <v>0</v>
      </c>
      <c r="Z556" s="46">
        <f t="shared" si="163"/>
        <v>3</v>
      </c>
      <c r="AA556" s="46">
        <f t="shared" si="164"/>
        <v>1</v>
      </c>
      <c r="AB556" s="46">
        <f t="shared" si="165"/>
        <v>4</v>
      </c>
      <c r="AC556" s="48">
        <f>IF(AB556=0,1,IF(AB556=1,0.99,IF(AB556=2,0.98,IF(AB556=3,0.97,IF(AB556=4,0.96,IF(AB556=5,0.95,IF(AB556=6,0.94)))))))</f>
        <v>0.96</v>
      </c>
      <c r="AD556" s="48">
        <f t="shared" si="166"/>
        <v>11.0075</v>
      </c>
      <c r="AE556" s="48">
        <f t="shared" si="167"/>
        <v>10.5672</v>
      </c>
      <c r="AF556" s="46">
        <f t="shared" si="168"/>
        <v>120</v>
      </c>
      <c r="AG556" s="47"/>
      <c r="AH556" s="128" t="s">
        <v>3453</v>
      </c>
      <c r="AI556" s="128" t="s">
        <v>3451</v>
      </c>
      <c r="AJ556" s="128" t="s">
        <v>3456</v>
      </c>
      <c r="AK556" s="128" t="s">
        <v>3454</v>
      </c>
      <c r="AL556" s="128" t="s">
        <v>3452</v>
      </c>
      <c r="AM556" s="128" t="s">
        <v>3455</v>
      </c>
      <c r="AN556" s="128" t="s">
        <v>3457</v>
      </c>
      <c r="AO556" s="128" t="s">
        <v>3460</v>
      </c>
      <c r="AP556" s="128" t="s">
        <v>3459</v>
      </c>
      <c r="AQ556" s="128" t="s">
        <v>3458</v>
      </c>
    </row>
    <row r="557" spans="1:43" s="16" customFormat="1" ht="27.75">
      <c r="A557" s="43">
        <v>556</v>
      </c>
      <c r="B557" s="44" t="s">
        <v>1383</v>
      </c>
      <c r="C557" s="44" t="s">
        <v>3467</v>
      </c>
      <c r="D557" s="45" t="s">
        <v>1526</v>
      </c>
      <c r="E557" s="38">
        <v>15</v>
      </c>
      <c r="F557" s="48">
        <v>13.01</v>
      </c>
      <c r="G557" s="46">
        <v>30</v>
      </c>
      <c r="H557" s="46" t="s">
        <v>3372</v>
      </c>
      <c r="I557" s="48">
        <v>7.43</v>
      </c>
      <c r="J557" s="46">
        <v>8</v>
      </c>
      <c r="K557" s="46" t="s">
        <v>3372</v>
      </c>
      <c r="L557" s="84">
        <f t="shared" si="158"/>
        <v>10.219999999999999</v>
      </c>
      <c r="M557" s="38">
        <f t="shared" si="160"/>
        <v>60</v>
      </c>
      <c r="N557" s="38">
        <f t="shared" si="161"/>
        <v>0</v>
      </c>
      <c r="O557" s="38">
        <f t="shared" si="162"/>
        <v>1</v>
      </c>
      <c r="P557" s="48">
        <v>9.8000000000000007</v>
      </c>
      <c r="Q557" s="46">
        <v>16</v>
      </c>
      <c r="R557" s="46" t="s">
        <v>3373</v>
      </c>
      <c r="S557" s="48">
        <v>13.78</v>
      </c>
      <c r="T557" s="46">
        <v>30</v>
      </c>
      <c r="U557" s="46" t="s">
        <v>3373</v>
      </c>
      <c r="V557" s="48">
        <f t="shared" si="171"/>
        <v>11.79</v>
      </c>
      <c r="W557" s="46">
        <f t="shared" si="172"/>
        <v>60</v>
      </c>
      <c r="X557" s="46">
        <f t="shared" si="173"/>
        <v>2</v>
      </c>
      <c r="Y557" s="46">
        <f t="shared" si="174"/>
        <v>1</v>
      </c>
      <c r="Z557" s="46">
        <f t="shared" si="163"/>
        <v>2</v>
      </c>
      <c r="AA557" s="46">
        <f t="shared" si="164"/>
        <v>2</v>
      </c>
      <c r="AB557" s="46">
        <f t="shared" si="165"/>
        <v>4</v>
      </c>
      <c r="AC557" s="48">
        <f>IF(AB557=0,1,IF(AB557=1,0.99,IF(AB557=2,0.98,IF(AB557=3,0.97,IF(AB557=4,0.96,IF(AB557=5,0.95,IF(AB557=6,0.94)))))))</f>
        <v>0.96</v>
      </c>
      <c r="AD557" s="48">
        <f t="shared" si="166"/>
        <v>11.004999999999999</v>
      </c>
      <c r="AE557" s="48">
        <f t="shared" si="167"/>
        <v>10.564799999999998</v>
      </c>
      <c r="AF557" s="46">
        <f t="shared" si="168"/>
        <v>120</v>
      </c>
      <c r="AG557" s="47"/>
      <c r="AH557" s="128" t="s">
        <v>3451</v>
      </c>
      <c r="AI557" s="128" t="s">
        <v>3453</v>
      </c>
      <c r="AJ557" s="128" t="s">
        <v>3456</v>
      </c>
      <c r="AK557" s="128" t="s">
        <v>3455</v>
      </c>
      <c r="AL557" s="128" t="s">
        <v>3452</v>
      </c>
      <c r="AM557" s="128" t="s">
        <v>3457</v>
      </c>
      <c r="AN557" s="128" t="s">
        <v>3454</v>
      </c>
      <c r="AO557" s="128" t="s">
        <v>3460</v>
      </c>
      <c r="AP557" s="128" t="s">
        <v>3459</v>
      </c>
      <c r="AQ557" s="128" t="s">
        <v>3458</v>
      </c>
    </row>
    <row r="558" spans="1:43" s="16" customFormat="1" ht="27.75">
      <c r="A558" s="43">
        <v>557</v>
      </c>
      <c r="B558" s="44" t="s">
        <v>1041</v>
      </c>
      <c r="C558" s="44" t="s">
        <v>1042</v>
      </c>
      <c r="D558" s="45" t="s">
        <v>1043</v>
      </c>
      <c r="E558" s="38">
        <v>10</v>
      </c>
      <c r="F558" s="48">
        <v>11.87</v>
      </c>
      <c r="G558" s="46">
        <v>30</v>
      </c>
      <c r="H558" s="46" t="s">
        <v>3372</v>
      </c>
      <c r="I558" s="48">
        <v>10.67</v>
      </c>
      <c r="J558" s="46">
        <v>30</v>
      </c>
      <c r="K558" s="46" t="s">
        <v>3372</v>
      </c>
      <c r="L558" s="84">
        <f t="shared" ref="L558:L621" si="175">(F558+I558)/2</f>
        <v>11.27</v>
      </c>
      <c r="M558" s="38">
        <f t="shared" si="160"/>
        <v>60</v>
      </c>
      <c r="N558" s="38">
        <f t="shared" si="161"/>
        <v>0</v>
      </c>
      <c r="O558" s="38">
        <f t="shared" si="162"/>
        <v>0</v>
      </c>
      <c r="P558" s="48">
        <v>10.78</v>
      </c>
      <c r="Q558" s="46">
        <v>30</v>
      </c>
      <c r="R558" s="46" t="s">
        <v>3373</v>
      </c>
      <c r="S558" s="48">
        <v>12.58</v>
      </c>
      <c r="T558" s="46">
        <v>30</v>
      </c>
      <c r="U558" s="46" t="s">
        <v>3372</v>
      </c>
      <c r="V558" s="48">
        <f t="shared" si="171"/>
        <v>11.68</v>
      </c>
      <c r="W558" s="46">
        <f t="shared" si="172"/>
        <v>60</v>
      </c>
      <c r="X558" s="46">
        <f t="shared" si="173"/>
        <v>1</v>
      </c>
      <c r="Y558" s="46">
        <f t="shared" si="174"/>
        <v>0</v>
      </c>
      <c r="Z558" s="46">
        <f t="shared" si="163"/>
        <v>1</v>
      </c>
      <c r="AA558" s="46">
        <f t="shared" si="164"/>
        <v>0</v>
      </c>
      <c r="AB558" s="46">
        <f t="shared" si="165"/>
        <v>1</v>
      </c>
      <c r="AC558" s="48">
        <f>IF(AB558=0,0.93,IF(AB558=1,0.92,IF(AB558=2,0.91,IF(AB558=3,0.9,IF(AB558=4,0.89,IF(AB558=5,0.88,IF(AB558=6,0.87)))))))</f>
        <v>0.92</v>
      </c>
      <c r="AD558" s="48">
        <f t="shared" si="166"/>
        <v>11.475</v>
      </c>
      <c r="AE558" s="48">
        <f t="shared" si="167"/>
        <v>10.557</v>
      </c>
      <c r="AF558" s="46">
        <f t="shared" si="168"/>
        <v>120</v>
      </c>
      <c r="AG558" s="47"/>
      <c r="AH558" s="130" t="s">
        <v>3451</v>
      </c>
      <c r="AI558" s="130" t="s">
        <v>3456</v>
      </c>
      <c r="AJ558" s="130" t="s">
        <v>3455</v>
      </c>
      <c r="AK558" s="130" t="s">
        <v>3457</v>
      </c>
      <c r="AL558" s="130" t="s">
        <v>3452</v>
      </c>
      <c r="AM558" s="130" t="s">
        <v>3454</v>
      </c>
      <c r="AN558" s="130" t="s">
        <v>3460</v>
      </c>
      <c r="AO558" s="130" t="s">
        <v>3459</v>
      </c>
      <c r="AP558" s="130" t="s">
        <v>3457</v>
      </c>
      <c r="AQ558" s="130" t="s">
        <v>3458</v>
      </c>
    </row>
    <row r="559" spans="1:43" s="16" customFormat="1" ht="27.75">
      <c r="A559" s="43">
        <v>558</v>
      </c>
      <c r="B559" s="44" t="s">
        <v>735</v>
      </c>
      <c r="C559" s="44" t="s">
        <v>3385</v>
      </c>
      <c r="D559" s="45" t="s">
        <v>736</v>
      </c>
      <c r="E559" s="38">
        <v>7</v>
      </c>
      <c r="F559" s="48">
        <v>10.24</v>
      </c>
      <c r="G559" s="46">
        <v>30</v>
      </c>
      <c r="H559" s="46" t="s">
        <v>3372</v>
      </c>
      <c r="I559" s="48">
        <v>9.76</v>
      </c>
      <c r="J559" s="46">
        <v>12</v>
      </c>
      <c r="K559" s="46" t="s">
        <v>3373</v>
      </c>
      <c r="L559" s="84">
        <f t="shared" si="175"/>
        <v>10</v>
      </c>
      <c r="M559" s="38">
        <f t="shared" si="160"/>
        <v>60</v>
      </c>
      <c r="N559" s="38">
        <f t="shared" si="161"/>
        <v>1</v>
      </c>
      <c r="O559" s="38">
        <f t="shared" si="162"/>
        <v>1</v>
      </c>
      <c r="P559" s="48">
        <v>10.1</v>
      </c>
      <c r="Q559" s="46">
        <v>30</v>
      </c>
      <c r="R559" s="46" t="s">
        <v>3372</v>
      </c>
      <c r="S559" s="48">
        <v>12.98</v>
      </c>
      <c r="T559" s="46">
        <v>30</v>
      </c>
      <c r="U559" s="46" t="s">
        <v>3372</v>
      </c>
      <c r="V559" s="48">
        <f t="shared" si="171"/>
        <v>11.54</v>
      </c>
      <c r="W559" s="46">
        <f t="shared" si="172"/>
        <v>60</v>
      </c>
      <c r="X559" s="46">
        <f t="shared" si="173"/>
        <v>0</v>
      </c>
      <c r="Y559" s="46">
        <f t="shared" si="174"/>
        <v>0</v>
      </c>
      <c r="Z559" s="46">
        <f t="shared" si="163"/>
        <v>1</v>
      </c>
      <c r="AA559" s="46">
        <f t="shared" si="164"/>
        <v>1</v>
      </c>
      <c r="AB559" s="46">
        <f t="shared" si="165"/>
        <v>2</v>
      </c>
      <c r="AC559" s="48">
        <f t="shared" ref="AC559:AC564" si="176">IF(AB559=0,1,IF(AB559=1,0.99,IF(AB559=2,0.98,IF(AB559=3,0.97,IF(AB559=4,0.96,IF(AB559=5,0.95,IF(AB559=6,0.94)))))))</f>
        <v>0.98</v>
      </c>
      <c r="AD559" s="48">
        <f t="shared" si="166"/>
        <v>10.77</v>
      </c>
      <c r="AE559" s="48">
        <f t="shared" si="167"/>
        <v>10.554599999999999</v>
      </c>
      <c r="AF559" s="46">
        <f t="shared" si="168"/>
        <v>120</v>
      </c>
      <c r="AG559" s="47"/>
      <c r="AH559" s="128" t="s">
        <v>3453</v>
      </c>
      <c r="AI559" s="128" t="s">
        <v>3456</v>
      </c>
      <c r="AJ559" s="128" t="s">
        <v>3451</v>
      </c>
      <c r="AK559" s="128" t="s">
        <v>3452</v>
      </c>
      <c r="AL559" s="128" t="s">
        <v>3454</v>
      </c>
      <c r="AM559" s="128" t="s">
        <v>3457</v>
      </c>
      <c r="AN559" s="128" t="s">
        <v>3455</v>
      </c>
      <c r="AO559" s="128" t="s">
        <v>3460</v>
      </c>
      <c r="AP559" s="128" t="s">
        <v>3459</v>
      </c>
      <c r="AQ559" s="128" t="s">
        <v>3458</v>
      </c>
    </row>
    <row r="560" spans="1:43" s="16" customFormat="1" ht="27.75">
      <c r="A560" s="43">
        <v>559</v>
      </c>
      <c r="B560" s="37" t="s">
        <v>1476</v>
      </c>
      <c r="C560" s="37" t="s">
        <v>3394</v>
      </c>
      <c r="D560" s="38" t="s">
        <v>1477</v>
      </c>
      <c r="E560" s="38">
        <v>14</v>
      </c>
      <c r="F560" s="48">
        <v>11.03</v>
      </c>
      <c r="G560" s="46">
        <v>30</v>
      </c>
      <c r="H560" s="46" t="s">
        <v>3372</v>
      </c>
      <c r="I560" s="48">
        <v>10</v>
      </c>
      <c r="J560" s="46">
        <v>30</v>
      </c>
      <c r="K560" s="46" t="s">
        <v>3372</v>
      </c>
      <c r="L560" s="84">
        <f t="shared" si="175"/>
        <v>10.515000000000001</v>
      </c>
      <c r="M560" s="38">
        <f t="shared" si="160"/>
        <v>60</v>
      </c>
      <c r="N560" s="38">
        <f t="shared" si="161"/>
        <v>0</v>
      </c>
      <c r="O560" s="38">
        <f t="shared" si="162"/>
        <v>0</v>
      </c>
      <c r="P560" s="48">
        <v>9.74</v>
      </c>
      <c r="Q560" s="46">
        <v>12</v>
      </c>
      <c r="R560" s="46" t="s">
        <v>3373</v>
      </c>
      <c r="S560" s="48">
        <v>12.31</v>
      </c>
      <c r="T560" s="46">
        <v>30</v>
      </c>
      <c r="U560" s="46" t="s">
        <v>3372</v>
      </c>
      <c r="V560" s="48">
        <f t="shared" si="171"/>
        <v>11.025</v>
      </c>
      <c r="W560" s="46">
        <f t="shared" si="172"/>
        <v>60</v>
      </c>
      <c r="X560" s="46">
        <f t="shared" si="173"/>
        <v>1</v>
      </c>
      <c r="Y560" s="46">
        <f t="shared" si="174"/>
        <v>1</v>
      </c>
      <c r="Z560" s="46">
        <f t="shared" si="163"/>
        <v>1</v>
      </c>
      <c r="AA560" s="46">
        <f t="shared" si="164"/>
        <v>1</v>
      </c>
      <c r="AB560" s="46">
        <f t="shared" si="165"/>
        <v>2</v>
      </c>
      <c r="AC560" s="48">
        <f t="shared" si="176"/>
        <v>0.98</v>
      </c>
      <c r="AD560" s="48">
        <f t="shared" si="166"/>
        <v>10.77</v>
      </c>
      <c r="AE560" s="48">
        <f t="shared" si="167"/>
        <v>10.554599999999999</v>
      </c>
      <c r="AF560" s="46">
        <f t="shared" si="168"/>
        <v>120</v>
      </c>
      <c r="AG560" s="47"/>
      <c r="AH560" s="128" t="s">
        <v>3452</v>
      </c>
      <c r="AI560" s="128" t="s">
        <v>3456</v>
      </c>
      <c r="AJ560" s="128" t="s">
        <v>3454</v>
      </c>
      <c r="AK560" s="128" t="s">
        <v>3457</v>
      </c>
      <c r="AL560" s="128" t="s">
        <v>3453</v>
      </c>
      <c r="AM560" s="128" t="s">
        <v>3451</v>
      </c>
      <c r="AN560" s="128" t="s">
        <v>3455</v>
      </c>
      <c r="AO560" s="128" t="s">
        <v>3460</v>
      </c>
      <c r="AP560" s="128" t="s">
        <v>3459</v>
      </c>
      <c r="AQ560" s="128" t="s">
        <v>3458</v>
      </c>
    </row>
    <row r="561" spans="1:44" s="16" customFormat="1" ht="27.75">
      <c r="A561" s="43">
        <v>560</v>
      </c>
      <c r="B561" s="65" t="s">
        <v>262</v>
      </c>
      <c r="C561" s="65" t="s">
        <v>263</v>
      </c>
      <c r="D561" s="45" t="s">
        <v>264</v>
      </c>
      <c r="E561" s="38">
        <v>2</v>
      </c>
      <c r="F561" s="48">
        <v>10.79</v>
      </c>
      <c r="G561" s="46">
        <v>30</v>
      </c>
      <c r="H561" s="46" t="s">
        <v>3373</v>
      </c>
      <c r="I561" s="48">
        <v>9.2100000000000009</v>
      </c>
      <c r="J561" s="46">
        <v>12</v>
      </c>
      <c r="K561" s="46" t="s">
        <v>3373</v>
      </c>
      <c r="L561" s="84">
        <f t="shared" si="175"/>
        <v>10</v>
      </c>
      <c r="M561" s="38">
        <f t="shared" si="160"/>
        <v>60</v>
      </c>
      <c r="N561" s="38">
        <f t="shared" si="161"/>
        <v>2</v>
      </c>
      <c r="O561" s="38">
        <f t="shared" si="162"/>
        <v>1</v>
      </c>
      <c r="P561" s="48">
        <v>10.52</v>
      </c>
      <c r="Q561" s="46">
        <v>30</v>
      </c>
      <c r="R561" s="46" t="s">
        <v>3373</v>
      </c>
      <c r="S561" s="48">
        <v>13.45</v>
      </c>
      <c r="T561" s="46">
        <v>30</v>
      </c>
      <c r="U561" s="46" t="s">
        <v>3372</v>
      </c>
      <c r="V561" s="48">
        <f t="shared" si="171"/>
        <v>11.984999999999999</v>
      </c>
      <c r="W561" s="46">
        <f t="shared" si="172"/>
        <v>60</v>
      </c>
      <c r="X561" s="46">
        <f t="shared" si="173"/>
        <v>1</v>
      </c>
      <c r="Y561" s="46">
        <f t="shared" si="174"/>
        <v>0</v>
      </c>
      <c r="Z561" s="46">
        <f t="shared" si="163"/>
        <v>3</v>
      </c>
      <c r="AA561" s="46">
        <f t="shared" si="164"/>
        <v>1</v>
      </c>
      <c r="AB561" s="46">
        <f t="shared" si="165"/>
        <v>4</v>
      </c>
      <c r="AC561" s="48">
        <f t="shared" si="176"/>
        <v>0.96</v>
      </c>
      <c r="AD561" s="48">
        <f t="shared" si="166"/>
        <v>10.9925</v>
      </c>
      <c r="AE561" s="48">
        <f t="shared" si="167"/>
        <v>10.5528</v>
      </c>
      <c r="AF561" s="46">
        <f t="shared" si="168"/>
        <v>120</v>
      </c>
      <c r="AG561" s="47"/>
      <c r="AH561" s="128" t="s">
        <v>3457</v>
      </c>
      <c r="AI561" s="128" t="s">
        <v>3451</v>
      </c>
      <c r="AJ561" s="128" t="s">
        <v>3453</v>
      </c>
      <c r="AK561" s="128" t="s">
        <v>3456</v>
      </c>
      <c r="AL561" s="128" t="s">
        <v>3454</v>
      </c>
      <c r="AM561" s="128" t="s">
        <v>3452</v>
      </c>
      <c r="AN561" s="128" t="s">
        <v>3459</v>
      </c>
      <c r="AO561" s="128" t="s">
        <v>3455</v>
      </c>
      <c r="AP561" s="128" t="s">
        <v>3460</v>
      </c>
      <c r="AQ561" s="128" t="s">
        <v>3458</v>
      </c>
    </row>
    <row r="562" spans="1:44" s="16" customFormat="1" ht="27.75">
      <c r="A562" s="43">
        <v>561</v>
      </c>
      <c r="B562" s="37" t="s">
        <v>1924</v>
      </c>
      <c r="C562" s="37" t="s">
        <v>142</v>
      </c>
      <c r="D562" s="38" t="s">
        <v>1925</v>
      </c>
      <c r="E562" s="38">
        <v>19</v>
      </c>
      <c r="F562" s="48">
        <v>10</v>
      </c>
      <c r="G562" s="46">
        <v>30</v>
      </c>
      <c r="H562" s="46" t="s">
        <v>3373</v>
      </c>
      <c r="I562" s="48">
        <v>10.79</v>
      </c>
      <c r="J562" s="46">
        <v>30</v>
      </c>
      <c r="K562" s="46" t="s">
        <v>3372</v>
      </c>
      <c r="L562" s="84">
        <f t="shared" si="175"/>
        <v>10.395</v>
      </c>
      <c r="M562" s="38">
        <f t="shared" si="160"/>
        <v>60</v>
      </c>
      <c r="N562" s="38">
        <f t="shared" si="161"/>
        <v>1</v>
      </c>
      <c r="O562" s="38">
        <f t="shared" si="162"/>
        <v>0</v>
      </c>
      <c r="P562" s="48">
        <v>10.199999999999999</v>
      </c>
      <c r="Q562" s="46">
        <v>30</v>
      </c>
      <c r="R562" s="46" t="s">
        <v>3373</v>
      </c>
      <c r="S562" s="48">
        <v>12.08</v>
      </c>
      <c r="T562" s="46">
        <v>30</v>
      </c>
      <c r="U562" s="46" t="s">
        <v>3372</v>
      </c>
      <c r="V562" s="48">
        <f t="shared" si="171"/>
        <v>11.14</v>
      </c>
      <c r="W562" s="46">
        <f t="shared" si="172"/>
        <v>60</v>
      </c>
      <c r="X562" s="46">
        <f t="shared" si="173"/>
        <v>1</v>
      </c>
      <c r="Y562" s="46">
        <f t="shared" si="174"/>
        <v>0</v>
      </c>
      <c r="Z562" s="46">
        <f t="shared" si="163"/>
        <v>2</v>
      </c>
      <c r="AA562" s="46">
        <f t="shared" si="164"/>
        <v>0</v>
      </c>
      <c r="AB562" s="46">
        <f t="shared" si="165"/>
        <v>2</v>
      </c>
      <c r="AC562" s="48">
        <f t="shared" si="176"/>
        <v>0.98</v>
      </c>
      <c r="AD562" s="48">
        <f t="shared" si="166"/>
        <v>10.7675</v>
      </c>
      <c r="AE562" s="48">
        <f t="shared" si="167"/>
        <v>10.552149999999999</v>
      </c>
      <c r="AF562" s="46">
        <f t="shared" si="168"/>
        <v>120</v>
      </c>
      <c r="AG562" s="47"/>
      <c r="AH562" s="128" t="s">
        <v>3451</v>
      </c>
      <c r="AI562" s="128" t="s">
        <v>3452</v>
      </c>
      <c r="AJ562" s="128" t="s">
        <v>3454</v>
      </c>
      <c r="AK562" s="128" t="s">
        <v>3455</v>
      </c>
      <c r="AL562" s="128" t="s">
        <v>3457</v>
      </c>
      <c r="AM562" s="128" t="s">
        <v>3460</v>
      </c>
      <c r="AN562" s="128" t="s">
        <v>3456</v>
      </c>
      <c r="AO562" s="128" t="s">
        <v>3458</v>
      </c>
      <c r="AP562" s="128" t="s">
        <v>3459</v>
      </c>
      <c r="AQ562" s="128" t="s">
        <v>3453</v>
      </c>
    </row>
    <row r="563" spans="1:44" s="16" customFormat="1" ht="27.75">
      <c r="A563" s="43">
        <v>562</v>
      </c>
      <c r="B563" s="44" t="s">
        <v>2427</v>
      </c>
      <c r="C563" s="44" t="s">
        <v>2428</v>
      </c>
      <c r="D563" s="45" t="s">
        <v>2429</v>
      </c>
      <c r="E563" s="38">
        <v>24</v>
      </c>
      <c r="F563" s="48">
        <v>11.3</v>
      </c>
      <c r="G563" s="46">
        <v>30</v>
      </c>
      <c r="H563" s="46" t="s">
        <v>3373</v>
      </c>
      <c r="I563" s="48">
        <v>8.6999999999999993</v>
      </c>
      <c r="J563" s="46">
        <v>17</v>
      </c>
      <c r="K563" s="46" t="s">
        <v>3373</v>
      </c>
      <c r="L563" s="84">
        <f t="shared" si="175"/>
        <v>10</v>
      </c>
      <c r="M563" s="38">
        <f t="shared" si="160"/>
        <v>60</v>
      </c>
      <c r="N563" s="38">
        <f t="shared" si="161"/>
        <v>2</v>
      </c>
      <c r="O563" s="38">
        <f t="shared" si="162"/>
        <v>1</v>
      </c>
      <c r="P563" s="48">
        <v>10.07</v>
      </c>
      <c r="Q563" s="46">
        <v>30</v>
      </c>
      <c r="R563" s="46" t="s">
        <v>3373</v>
      </c>
      <c r="S563" s="48">
        <v>13.88</v>
      </c>
      <c r="T563" s="46">
        <v>30</v>
      </c>
      <c r="U563" s="46" t="s">
        <v>3372</v>
      </c>
      <c r="V563" s="48">
        <f t="shared" si="171"/>
        <v>11.975000000000001</v>
      </c>
      <c r="W563" s="46">
        <f t="shared" si="172"/>
        <v>60</v>
      </c>
      <c r="X563" s="46">
        <f t="shared" si="173"/>
        <v>1</v>
      </c>
      <c r="Y563" s="46">
        <f t="shared" si="174"/>
        <v>0</v>
      </c>
      <c r="Z563" s="46">
        <f t="shared" si="163"/>
        <v>3</v>
      </c>
      <c r="AA563" s="46">
        <f t="shared" si="164"/>
        <v>1</v>
      </c>
      <c r="AB563" s="46">
        <f t="shared" si="165"/>
        <v>4</v>
      </c>
      <c r="AC563" s="48">
        <f t="shared" si="176"/>
        <v>0.96</v>
      </c>
      <c r="AD563" s="48">
        <f t="shared" si="166"/>
        <v>10.987500000000001</v>
      </c>
      <c r="AE563" s="48">
        <f t="shared" si="167"/>
        <v>10.548</v>
      </c>
      <c r="AF563" s="46">
        <f t="shared" si="168"/>
        <v>120</v>
      </c>
      <c r="AG563" s="47"/>
      <c r="AH563" s="128" t="s">
        <v>3452</v>
      </c>
      <c r="AI563" s="128" t="s">
        <v>3456</v>
      </c>
      <c r="AJ563" s="128" t="s">
        <v>3453</v>
      </c>
      <c r="AK563" s="128" t="s">
        <v>3454</v>
      </c>
      <c r="AL563" s="128" t="s">
        <v>3451</v>
      </c>
      <c r="AM563" s="128" t="s">
        <v>3455</v>
      </c>
      <c r="AN563" s="128" t="s">
        <v>3457</v>
      </c>
      <c r="AO563" s="128" t="s">
        <v>3458</v>
      </c>
      <c r="AP563" s="128" t="s">
        <v>3459</v>
      </c>
      <c r="AQ563" s="128" t="s">
        <v>3460</v>
      </c>
    </row>
    <row r="564" spans="1:44" s="16" customFormat="1" ht="27.75">
      <c r="A564" s="43">
        <v>563</v>
      </c>
      <c r="B564" s="44" t="s">
        <v>1613</v>
      </c>
      <c r="C564" s="44" t="s">
        <v>1574</v>
      </c>
      <c r="D564" s="45" t="s">
        <v>1614</v>
      </c>
      <c r="E564" s="38">
        <v>16</v>
      </c>
      <c r="F564" s="48">
        <v>12.17</v>
      </c>
      <c r="G564" s="46">
        <v>30</v>
      </c>
      <c r="H564" s="46" t="s">
        <v>3372</v>
      </c>
      <c r="I564" s="48">
        <v>9.15</v>
      </c>
      <c r="J564" s="46">
        <v>20</v>
      </c>
      <c r="K564" s="46" t="s">
        <v>3372</v>
      </c>
      <c r="L564" s="84">
        <f t="shared" si="175"/>
        <v>10.66</v>
      </c>
      <c r="M564" s="38">
        <f t="shared" si="160"/>
        <v>60</v>
      </c>
      <c r="N564" s="38">
        <f t="shared" si="161"/>
        <v>0</v>
      </c>
      <c r="O564" s="38">
        <f t="shared" si="162"/>
        <v>1</v>
      </c>
      <c r="P564" s="48">
        <v>10.45</v>
      </c>
      <c r="Q564" s="46">
        <v>30</v>
      </c>
      <c r="R564" s="46" t="s">
        <v>3372</v>
      </c>
      <c r="S564" s="48">
        <v>11.25</v>
      </c>
      <c r="T564" s="46">
        <v>30</v>
      </c>
      <c r="U564" s="46" t="s">
        <v>3373</v>
      </c>
      <c r="V564" s="48">
        <f t="shared" si="171"/>
        <v>10.85</v>
      </c>
      <c r="W564" s="46">
        <f t="shared" si="172"/>
        <v>60</v>
      </c>
      <c r="X564" s="46">
        <f t="shared" si="173"/>
        <v>1</v>
      </c>
      <c r="Y564" s="46">
        <f t="shared" si="174"/>
        <v>0</v>
      </c>
      <c r="Z564" s="46">
        <f t="shared" si="163"/>
        <v>1</v>
      </c>
      <c r="AA564" s="46">
        <f t="shared" si="164"/>
        <v>1</v>
      </c>
      <c r="AB564" s="46">
        <f t="shared" si="165"/>
        <v>2</v>
      </c>
      <c r="AC564" s="48">
        <f t="shared" si="176"/>
        <v>0.98</v>
      </c>
      <c r="AD564" s="48">
        <f t="shared" si="166"/>
        <v>10.754999999999999</v>
      </c>
      <c r="AE564" s="48">
        <f t="shared" si="167"/>
        <v>10.539899999999999</v>
      </c>
      <c r="AF564" s="46">
        <f t="shared" si="168"/>
        <v>120</v>
      </c>
      <c r="AG564" s="47"/>
      <c r="AH564" s="128" t="s">
        <v>3456</v>
      </c>
      <c r="AI564" s="128" t="s">
        <v>3460</v>
      </c>
      <c r="AJ564" s="128" t="s">
        <v>3455</v>
      </c>
      <c r="AK564" s="128" t="s">
        <v>3452</v>
      </c>
      <c r="AL564" s="128" t="s">
        <v>3451</v>
      </c>
      <c r="AM564" s="128" t="s">
        <v>3453</v>
      </c>
      <c r="AN564" s="128" t="s">
        <v>3454</v>
      </c>
      <c r="AO564" s="128" t="s">
        <v>3457</v>
      </c>
      <c r="AP564" s="128" t="s">
        <v>3459</v>
      </c>
      <c r="AQ564" s="128" t="s">
        <v>3458</v>
      </c>
    </row>
    <row r="565" spans="1:44" s="16" customFormat="1" ht="27.75">
      <c r="A565" s="43">
        <v>564</v>
      </c>
      <c r="B565" s="37" t="s">
        <v>323</v>
      </c>
      <c r="C565" s="37" t="s">
        <v>326</v>
      </c>
      <c r="D565" s="38" t="s">
        <v>327</v>
      </c>
      <c r="E565" s="38">
        <v>3</v>
      </c>
      <c r="F565" s="48">
        <v>11.21</v>
      </c>
      <c r="G565" s="46">
        <v>30</v>
      </c>
      <c r="H565" s="46" t="s">
        <v>3372</v>
      </c>
      <c r="I565" s="48">
        <v>11.26</v>
      </c>
      <c r="J565" s="46">
        <v>30</v>
      </c>
      <c r="K565" s="46" t="s">
        <v>3372</v>
      </c>
      <c r="L565" s="84">
        <f t="shared" si="175"/>
        <v>11.234999999999999</v>
      </c>
      <c r="M565" s="38">
        <f t="shared" si="160"/>
        <v>60</v>
      </c>
      <c r="N565" s="38">
        <f t="shared" si="161"/>
        <v>0</v>
      </c>
      <c r="O565" s="38">
        <f t="shared" si="162"/>
        <v>0</v>
      </c>
      <c r="P565" s="48">
        <v>10.28</v>
      </c>
      <c r="Q565" s="46">
        <v>30</v>
      </c>
      <c r="R565" s="46" t="s">
        <v>3372</v>
      </c>
      <c r="S565" s="48">
        <v>12.57</v>
      </c>
      <c r="T565" s="46">
        <v>30</v>
      </c>
      <c r="U565" s="46" t="s">
        <v>3372</v>
      </c>
      <c r="V565" s="48">
        <f t="shared" si="171"/>
        <v>11.425000000000001</v>
      </c>
      <c r="W565" s="46">
        <f t="shared" si="172"/>
        <v>60</v>
      </c>
      <c r="X565" s="46">
        <f t="shared" si="173"/>
        <v>0</v>
      </c>
      <c r="Y565" s="46">
        <f t="shared" si="174"/>
        <v>0</v>
      </c>
      <c r="Z565" s="46">
        <f t="shared" si="163"/>
        <v>0</v>
      </c>
      <c r="AA565" s="46">
        <f t="shared" si="164"/>
        <v>0</v>
      </c>
      <c r="AB565" s="46">
        <f t="shared" si="165"/>
        <v>0</v>
      </c>
      <c r="AC565" s="48">
        <f>IF(AB565=0,0.93,IF(AB565=1,0.92,IF(AB565=2,0.91,IF(AB565=3,0.9,IF(AB565=4,0.89,IF(AB565=5,0.88,IF(AB565=6,0.87)))))))</f>
        <v>0.93</v>
      </c>
      <c r="AD565" s="48">
        <f t="shared" si="166"/>
        <v>11.33</v>
      </c>
      <c r="AE565" s="48">
        <f t="shared" si="167"/>
        <v>10.536900000000001</v>
      </c>
      <c r="AF565" s="46">
        <f t="shared" si="168"/>
        <v>120</v>
      </c>
      <c r="AG565" s="47"/>
      <c r="AH565" s="128" t="s">
        <v>3451</v>
      </c>
      <c r="AI565" s="128" t="s">
        <v>3456</v>
      </c>
      <c r="AJ565" s="128" t="s">
        <v>3452</v>
      </c>
      <c r="AK565" s="128" t="s">
        <v>3453</v>
      </c>
      <c r="AL565" s="128" t="s">
        <v>3457</v>
      </c>
      <c r="AM565" s="128" t="s">
        <v>3454</v>
      </c>
      <c r="AN565" s="128" t="s">
        <v>3455</v>
      </c>
      <c r="AO565" s="128" t="s">
        <v>3460</v>
      </c>
      <c r="AP565" s="128" t="s">
        <v>3458</v>
      </c>
      <c r="AQ565" s="128" t="s">
        <v>3459</v>
      </c>
    </row>
    <row r="566" spans="1:44" s="16" customFormat="1" ht="27.75">
      <c r="A566" s="43">
        <v>565</v>
      </c>
      <c r="B566" s="37" t="s">
        <v>2251</v>
      </c>
      <c r="C566" s="37" t="s">
        <v>2239</v>
      </c>
      <c r="D566" s="38" t="s">
        <v>2252</v>
      </c>
      <c r="E566" s="38">
        <v>22</v>
      </c>
      <c r="F566" s="48">
        <v>10.6</v>
      </c>
      <c r="G566" s="46">
        <v>30</v>
      </c>
      <c r="H566" s="46" t="s">
        <v>3372</v>
      </c>
      <c r="I566" s="48">
        <v>10</v>
      </c>
      <c r="J566" s="46">
        <v>30</v>
      </c>
      <c r="K566" s="46" t="s">
        <v>3372</v>
      </c>
      <c r="L566" s="84">
        <f t="shared" si="175"/>
        <v>10.3</v>
      </c>
      <c r="M566" s="38">
        <f t="shared" si="160"/>
        <v>60</v>
      </c>
      <c r="N566" s="38">
        <f t="shared" si="161"/>
        <v>0</v>
      </c>
      <c r="O566" s="38">
        <f t="shared" si="162"/>
        <v>0</v>
      </c>
      <c r="P566" s="48">
        <v>10.06</v>
      </c>
      <c r="Q566" s="46">
        <v>30</v>
      </c>
      <c r="R566" s="46" t="s">
        <v>3372</v>
      </c>
      <c r="S566" s="48">
        <v>11.45</v>
      </c>
      <c r="T566" s="46">
        <v>30</v>
      </c>
      <c r="U566" s="46" t="s">
        <v>3372</v>
      </c>
      <c r="V566" s="48">
        <f t="shared" si="171"/>
        <v>10.754999999999999</v>
      </c>
      <c r="W566" s="46">
        <f t="shared" si="172"/>
        <v>60</v>
      </c>
      <c r="X566" s="46">
        <f t="shared" si="173"/>
        <v>0</v>
      </c>
      <c r="Y566" s="46">
        <f t="shared" si="174"/>
        <v>0</v>
      </c>
      <c r="Z566" s="46">
        <f t="shared" si="163"/>
        <v>0</v>
      </c>
      <c r="AA566" s="46">
        <f t="shared" si="164"/>
        <v>0</v>
      </c>
      <c r="AB566" s="46">
        <f t="shared" si="165"/>
        <v>0</v>
      </c>
      <c r="AC566" s="48">
        <f>IF(AB566=0,1,IF(AB566=1,0.99,IF(AB566=2,0.98,IF(AB566=3,0.97,IF(AB566=4,0.96,IF(AB566=5,0.95,IF(AB566=6,0.94)))))))</f>
        <v>1</v>
      </c>
      <c r="AD566" s="48">
        <f t="shared" si="166"/>
        <v>10.5275</v>
      </c>
      <c r="AE566" s="48">
        <f t="shared" si="167"/>
        <v>10.5275</v>
      </c>
      <c r="AF566" s="46">
        <f t="shared" si="168"/>
        <v>120</v>
      </c>
      <c r="AG566" s="47"/>
      <c r="AH566" s="128" t="s">
        <v>3453</v>
      </c>
      <c r="AI566" s="128" t="s">
        <v>3451</v>
      </c>
      <c r="AJ566" s="128" t="s">
        <v>3455</v>
      </c>
      <c r="AK566" s="128" t="s">
        <v>3454</v>
      </c>
      <c r="AL566" s="128" t="s">
        <v>3452</v>
      </c>
      <c r="AM566" s="128" t="s">
        <v>3456</v>
      </c>
      <c r="AN566" s="128" t="s">
        <v>3460</v>
      </c>
      <c r="AO566" s="128" t="s">
        <v>3457</v>
      </c>
      <c r="AP566" s="128" t="s">
        <v>3459</v>
      </c>
      <c r="AQ566" s="128" t="s">
        <v>3458</v>
      </c>
    </row>
    <row r="567" spans="1:44" s="16" customFormat="1" ht="27.75">
      <c r="A567" s="43">
        <v>566</v>
      </c>
      <c r="B567" s="37" t="s">
        <v>2708</v>
      </c>
      <c r="C567" s="37" t="s">
        <v>2750</v>
      </c>
      <c r="D567" s="38" t="s">
        <v>2751</v>
      </c>
      <c r="E567" s="38">
        <v>28</v>
      </c>
      <c r="F567" s="48">
        <v>10.31</v>
      </c>
      <c r="G567" s="46">
        <v>30</v>
      </c>
      <c r="H567" s="46" t="s">
        <v>3373</v>
      </c>
      <c r="I567" s="48">
        <v>11.19</v>
      </c>
      <c r="J567" s="46">
        <v>30</v>
      </c>
      <c r="K567" s="46" t="s">
        <v>3373</v>
      </c>
      <c r="L567" s="84">
        <f t="shared" si="175"/>
        <v>10.75</v>
      </c>
      <c r="M567" s="38">
        <f t="shared" si="160"/>
        <v>60</v>
      </c>
      <c r="N567" s="38">
        <f t="shared" si="161"/>
        <v>2</v>
      </c>
      <c r="O567" s="38">
        <f t="shared" si="162"/>
        <v>0</v>
      </c>
      <c r="P567" s="48">
        <v>10.43</v>
      </c>
      <c r="Q567" s="46">
        <v>30</v>
      </c>
      <c r="R567" s="46" t="s">
        <v>3372</v>
      </c>
      <c r="S567" s="48">
        <v>11.02</v>
      </c>
      <c r="T567" s="46">
        <v>30</v>
      </c>
      <c r="U567" s="46" t="s">
        <v>3372</v>
      </c>
      <c r="V567" s="48">
        <f t="shared" si="171"/>
        <v>10.725</v>
      </c>
      <c r="W567" s="46">
        <f t="shared" si="172"/>
        <v>60</v>
      </c>
      <c r="X567" s="46">
        <f t="shared" si="173"/>
        <v>0</v>
      </c>
      <c r="Y567" s="46">
        <f t="shared" si="174"/>
        <v>0</v>
      </c>
      <c r="Z567" s="46">
        <f t="shared" si="163"/>
        <v>2</v>
      </c>
      <c r="AA567" s="46">
        <f t="shared" si="164"/>
        <v>0</v>
      </c>
      <c r="AB567" s="46">
        <f t="shared" si="165"/>
        <v>2</v>
      </c>
      <c r="AC567" s="48">
        <f>IF(AB567=0,1,IF(AB567=1,0.99,IF(AB567=2,0.98,IF(AB567=3,0.97,IF(AB567=4,0.96,IF(AB567=5,0.95,IF(AB567=6,0.94)))))))</f>
        <v>0.98</v>
      </c>
      <c r="AD567" s="48">
        <f t="shared" si="166"/>
        <v>10.737500000000001</v>
      </c>
      <c r="AE567" s="48">
        <f t="shared" si="167"/>
        <v>10.52275</v>
      </c>
      <c r="AF567" s="46">
        <f t="shared" si="168"/>
        <v>120</v>
      </c>
      <c r="AG567" s="47"/>
      <c r="AH567" s="128" t="s">
        <v>3453</v>
      </c>
      <c r="AI567" s="128" t="s">
        <v>3451</v>
      </c>
      <c r="AJ567" s="128" t="s">
        <v>3452</v>
      </c>
      <c r="AK567" s="128" t="s">
        <v>3456</v>
      </c>
      <c r="AL567" s="128" t="s">
        <v>3454</v>
      </c>
      <c r="AM567" s="128" t="s">
        <v>3455</v>
      </c>
      <c r="AN567" s="128" t="s">
        <v>3459</v>
      </c>
      <c r="AO567" s="128" t="s">
        <v>3457</v>
      </c>
      <c r="AP567" s="128" t="s">
        <v>3460</v>
      </c>
      <c r="AQ567" s="128" t="s">
        <v>3458</v>
      </c>
    </row>
    <row r="568" spans="1:44" s="16" customFormat="1" ht="27.75">
      <c r="A568" s="43">
        <v>567</v>
      </c>
      <c r="B568" s="37" t="s">
        <v>452</v>
      </c>
      <c r="C568" s="37" t="s">
        <v>453</v>
      </c>
      <c r="D568" s="38" t="s">
        <v>454</v>
      </c>
      <c r="E568" s="38">
        <v>4</v>
      </c>
      <c r="F568" s="48">
        <v>10.61</v>
      </c>
      <c r="G568" s="46">
        <v>30</v>
      </c>
      <c r="H568" s="46" t="s">
        <v>3373</v>
      </c>
      <c r="I568" s="48">
        <v>11.33</v>
      </c>
      <c r="J568" s="46">
        <v>30</v>
      </c>
      <c r="K568" s="46" t="s">
        <v>3372</v>
      </c>
      <c r="L568" s="84">
        <f t="shared" si="175"/>
        <v>10.969999999999999</v>
      </c>
      <c r="M568" s="38">
        <f t="shared" si="160"/>
        <v>60</v>
      </c>
      <c r="N568" s="38">
        <f t="shared" si="161"/>
        <v>1</v>
      </c>
      <c r="O568" s="38">
        <f t="shared" si="162"/>
        <v>0</v>
      </c>
      <c r="P568" s="48">
        <v>10.94</v>
      </c>
      <c r="Q568" s="46">
        <v>30</v>
      </c>
      <c r="R568" s="46" t="s">
        <v>3372</v>
      </c>
      <c r="S568" s="48">
        <v>12.84</v>
      </c>
      <c r="T568" s="46">
        <v>30</v>
      </c>
      <c r="U568" s="46" t="s">
        <v>3372</v>
      </c>
      <c r="V568" s="48">
        <f t="shared" si="171"/>
        <v>11.89</v>
      </c>
      <c r="W568" s="46">
        <f t="shared" si="172"/>
        <v>60</v>
      </c>
      <c r="X568" s="46">
        <f t="shared" si="173"/>
        <v>0</v>
      </c>
      <c r="Y568" s="46">
        <f t="shared" si="174"/>
        <v>0</v>
      </c>
      <c r="Z568" s="46">
        <f t="shared" si="163"/>
        <v>1</v>
      </c>
      <c r="AA568" s="46">
        <f t="shared" si="164"/>
        <v>0</v>
      </c>
      <c r="AB568" s="46">
        <f t="shared" si="165"/>
        <v>1</v>
      </c>
      <c r="AC568" s="48">
        <f>IF(AB568=0,0.93,IF(AB568=1,0.92,IF(AB568=2,0.91,IF(AB568=3,0.9,IF(AB568=4,0.89,IF(AB568=5,0.88,IF(AB568=6,0.87)))))))</f>
        <v>0.92</v>
      </c>
      <c r="AD568" s="48">
        <f t="shared" si="166"/>
        <v>11.43</v>
      </c>
      <c r="AE568" s="48">
        <f t="shared" si="167"/>
        <v>10.515600000000001</v>
      </c>
      <c r="AF568" s="46">
        <f t="shared" si="168"/>
        <v>120</v>
      </c>
      <c r="AG568" s="47"/>
      <c r="AH568" s="128" t="s">
        <v>3451</v>
      </c>
      <c r="AI568" s="128" t="s">
        <v>3453</v>
      </c>
      <c r="AJ568" s="128" t="s">
        <v>3457</v>
      </c>
      <c r="AK568" s="128" t="s">
        <v>3452</v>
      </c>
      <c r="AL568" s="128" t="s">
        <v>3454</v>
      </c>
      <c r="AM568" s="128" t="s">
        <v>3455</v>
      </c>
      <c r="AN568" s="128" t="s">
        <v>3456</v>
      </c>
      <c r="AO568" s="128" t="s">
        <v>3460</v>
      </c>
      <c r="AP568" s="128" t="s">
        <v>3458</v>
      </c>
      <c r="AQ568" s="128" t="s">
        <v>3459</v>
      </c>
    </row>
    <row r="569" spans="1:44" s="16" customFormat="1" ht="27.75">
      <c r="A569" s="43">
        <v>568</v>
      </c>
      <c r="B569" s="44" t="s">
        <v>1437</v>
      </c>
      <c r="C569" s="44" t="s">
        <v>207</v>
      </c>
      <c r="D569" s="45" t="s">
        <v>1438</v>
      </c>
      <c r="E569" s="38">
        <v>14</v>
      </c>
      <c r="F569" s="48">
        <v>10.63</v>
      </c>
      <c r="G569" s="46">
        <v>30</v>
      </c>
      <c r="H569" s="46" t="s">
        <v>3373</v>
      </c>
      <c r="I569" s="48">
        <v>9.51</v>
      </c>
      <c r="J569" s="46">
        <v>19</v>
      </c>
      <c r="K569" s="46" t="s">
        <v>3373</v>
      </c>
      <c r="L569" s="84">
        <f t="shared" si="175"/>
        <v>10.07</v>
      </c>
      <c r="M569" s="38">
        <f t="shared" si="160"/>
        <v>60</v>
      </c>
      <c r="N569" s="38">
        <f t="shared" si="161"/>
        <v>2</v>
      </c>
      <c r="O569" s="38">
        <f t="shared" si="162"/>
        <v>1</v>
      </c>
      <c r="P569" s="48">
        <v>10.48</v>
      </c>
      <c r="Q569" s="46">
        <v>30</v>
      </c>
      <c r="R569" s="46" t="s">
        <v>3372</v>
      </c>
      <c r="S569" s="48">
        <v>12.74</v>
      </c>
      <c r="T569" s="46">
        <v>30</v>
      </c>
      <c r="U569" s="46" t="s">
        <v>3372</v>
      </c>
      <c r="V569" s="48">
        <f t="shared" si="171"/>
        <v>11.61</v>
      </c>
      <c r="W569" s="46">
        <f t="shared" si="172"/>
        <v>60</v>
      </c>
      <c r="X569" s="46">
        <f t="shared" si="173"/>
        <v>0</v>
      </c>
      <c r="Y569" s="46">
        <f t="shared" si="174"/>
        <v>0</v>
      </c>
      <c r="Z569" s="46">
        <f t="shared" si="163"/>
        <v>2</v>
      </c>
      <c r="AA569" s="46">
        <f t="shared" si="164"/>
        <v>1</v>
      </c>
      <c r="AB569" s="46">
        <f t="shared" si="165"/>
        <v>3</v>
      </c>
      <c r="AC569" s="48">
        <f t="shared" ref="AC569:AC580" si="177">IF(AB569=0,1,IF(AB569=1,0.99,IF(AB569=2,0.98,IF(AB569=3,0.97,IF(AB569=4,0.96,IF(AB569=5,0.95,IF(AB569=6,0.94)))))))</f>
        <v>0.97</v>
      </c>
      <c r="AD569" s="48">
        <f t="shared" si="166"/>
        <v>10.84</v>
      </c>
      <c r="AE569" s="48">
        <f t="shared" si="167"/>
        <v>10.514799999999999</v>
      </c>
      <c r="AF569" s="46">
        <f t="shared" si="168"/>
        <v>120</v>
      </c>
      <c r="AG569" s="47"/>
      <c r="AH569" s="128" t="s">
        <v>3456</v>
      </c>
      <c r="AI569" s="128" t="s">
        <v>3451</v>
      </c>
      <c r="AJ569" s="128" t="s">
        <v>3455</v>
      </c>
      <c r="AK569" s="128" t="s">
        <v>3452</v>
      </c>
      <c r="AL569" s="128" t="s">
        <v>3457</v>
      </c>
      <c r="AM569" s="128" t="s">
        <v>3454</v>
      </c>
      <c r="AN569" s="128" t="s">
        <v>3460</v>
      </c>
      <c r="AO569" s="128" t="s">
        <v>3453</v>
      </c>
      <c r="AP569" s="128" t="s">
        <v>3459</v>
      </c>
      <c r="AQ569" s="128" t="s">
        <v>3458</v>
      </c>
    </row>
    <row r="570" spans="1:44" s="16" customFormat="1" ht="27.75">
      <c r="A570" s="43">
        <v>569</v>
      </c>
      <c r="B570" s="44" t="s">
        <v>1880</v>
      </c>
      <c r="C570" s="44" t="s">
        <v>560</v>
      </c>
      <c r="D570" s="45" t="s">
        <v>1881</v>
      </c>
      <c r="E570" s="38">
        <v>18</v>
      </c>
      <c r="F570" s="48">
        <v>11</v>
      </c>
      <c r="G570" s="46">
        <v>30</v>
      </c>
      <c r="H570" s="46" t="s">
        <v>3372</v>
      </c>
      <c r="I570" s="48">
        <v>9.3000000000000007</v>
      </c>
      <c r="J570" s="46">
        <v>17</v>
      </c>
      <c r="K570" s="46" t="s">
        <v>3372</v>
      </c>
      <c r="L570" s="84">
        <f t="shared" si="175"/>
        <v>10.15</v>
      </c>
      <c r="M570" s="38">
        <f t="shared" si="160"/>
        <v>60</v>
      </c>
      <c r="N570" s="38">
        <f t="shared" si="161"/>
        <v>0</v>
      </c>
      <c r="O570" s="38">
        <f t="shared" si="162"/>
        <v>1</v>
      </c>
      <c r="P570" s="48">
        <v>10.39</v>
      </c>
      <c r="Q570" s="46">
        <v>30</v>
      </c>
      <c r="R570" s="46" t="s">
        <v>3372</v>
      </c>
      <c r="S570" s="48">
        <v>12.22</v>
      </c>
      <c r="T570" s="46">
        <v>30</v>
      </c>
      <c r="U570" s="46" t="s">
        <v>3373</v>
      </c>
      <c r="V570" s="48">
        <f t="shared" si="171"/>
        <v>11.305</v>
      </c>
      <c r="W570" s="46">
        <f t="shared" si="172"/>
        <v>60</v>
      </c>
      <c r="X570" s="46">
        <f t="shared" si="173"/>
        <v>1</v>
      </c>
      <c r="Y570" s="46">
        <f t="shared" si="174"/>
        <v>0</v>
      </c>
      <c r="Z570" s="46">
        <f t="shared" si="163"/>
        <v>1</v>
      </c>
      <c r="AA570" s="46">
        <f t="shared" si="164"/>
        <v>1</v>
      </c>
      <c r="AB570" s="46">
        <f t="shared" si="165"/>
        <v>2</v>
      </c>
      <c r="AC570" s="48">
        <f t="shared" si="177"/>
        <v>0.98</v>
      </c>
      <c r="AD570" s="48">
        <f t="shared" si="166"/>
        <v>10.727499999999999</v>
      </c>
      <c r="AE570" s="48">
        <f t="shared" si="167"/>
        <v>10.512949999999998</v>
      </c>
      <c r="AF570" s="46">
        <f t="shared" si="168"/>
        <v>120</v>
      </c>
      <c r="AG570" s="47"/>
      <c r="AH570" s="128" t="s">
        <v>3456</v>
      </c>
      <c r="AI570" s="128" t="s">
        <v>3452</v>
      </c>
      <c r="AJ570" s="128" t="s">
        <v>3459</v>
      </c>
      <c r="AK570" s="128" t="s">
        <v>3453</v>
      </c>
      <c r="AL570" s="128" t="s">
        <v>3451</v>
      </c>
      <c r="AM570" s="128" t="s">
        <v>3455</v>
      </c>
      <c r="AN570" s="128" t="s">
        <v>3460</v>
      </c>
      <c r="AO570" s="128" t="s">
        <v>3457</v>
      </c>
      <c r="AP570" s="128" t="s">
        <v>3454</v>
      </c>
      <c r="AQ570" s="128" t="s">
        <v>3458</v>
      </c>
    </row>
    <row r="571" spans="1:44" s="21" customFormat="1" ht="27.75">
      <c r="A571" s="43">
        <v>570</v>
      </c>
      <c r="B571" s="47" t="s">
        <v>76</v>
      </c>
      <c r="C571" s="47" t="s">
        <v>77</v>
      </c>
      <c r="D571" s="46" t="s">
        <v>78</v>
      </c>
      <c r="E571" s="38">
        <v>1</v>
      </c>
      <c r="F571" s="48">
        <v>10.56</v>
      </c>
      <c r="G571" s="46">
        <v>30</v>
      </c>
      <c r="H571" s="46" t="s">
        <v>3372</v>
      </c>
      <c r="I571" s="48">
        <v>11.06</v>
      </c>
      <c r="J571" s="46">
        <v>30</v>
      </c>
      <c r="K571" s="46" t="s">
        <v>3373</v>
      </c>
      <c r="L571" s="84">
        <f t="shared" si="175"/>
        <v>10.81</v>
      </c>
      <c r="M571" s="38">
        <f t="shared" si="160"/>
        <v>60</v>
      </c>
      <c r="N571" s="38">
        <f t="shared" si="161"/>
        <v>1</v>
      </c>
      <c r="O571" s="38">
        <f t="shared" si="162"/>
        <v>0</v>
      </c>
      <c r="P571" s="48">
        <v>11.6</v>
      </c>
      <c r="Q571" s="46">
        <v>30</v>
      </c>
      <c r="R571" s="46" t="s">
        <v>3373</v>
      </c>
      <c r="S571" s="48">
        <v>10.119999999999999</v>
      </c>
      <c r="T571" s="46">
        <v>30</v>
      </c>
      <c r="U571" s="46" t="s">
        <v>3373</v>
      </c>
      <c r="V571" s="48">
        <f t="shared" si="171"/>
        <v>10.86</v>
      </c>
      <c r="W571" s="46">
        <f t="shared" si="172"/>
        <v>60</v>
      </c>
      <c r="X571" s="46">
        <f t="shared" si="173"/>
        <v>2</v>
      </c>
      <c r="Y571" s="46">
        <f t="shared" si="174"/>
        <v>0</v>
      </c>
      <c r="Z571" s="46">
        <f t="shared" si="163"/>
        <v>3</v>
      </c>
      <c r="AA571" s="46">
        <f t="shared" si="164"/>
        <v>0</v>
      </c>
      <c r="AB571" s="46">
        <f t="shared" si="165"/>
        <v>3</v>
      </c>
      <c r="AC571" s="48">
        <f t="shared" si="177"/>
        <v>0.97</v>
      </c>
      <c r="AD571" s="48">
        <f t="shared" si="166"/>
        <v>10.835000000000001</v>
      </c>
      <c r="AE571" s="48">
        <f t="shared" si="167"/>
        <v>10.50995</v>
      </c>
      <c r="AF571" s="46">
        <f t="shared" si="168"/>
        <v>120</v>
      </c>
      <c r="AG571" s="47"/>
      <c r="AH571" s="128" t="s">
        <v>3455</v>
      </c>
      <c r="AI571" s="128" t="s">
        <v>3454</v>
      </c>
      <c r="AJ571" s="128" t="s">
        <v>3452</v>
      </c>
      <c r="AK571" s="128" t="s">
        <v>3456</v>
      </c>
      <c r="AL571" s="128" t="s">
        <v>3451</v>
      </c>
      <c r="AM571" s="128" t="s">
        <v>3460</v>
      </c>
      <c r="AN571" s="128" t="s">
        <v>3459</v>
      </c>
      <c r="AO571" s="128" t="s">
        <v>3457</v>
      </c>
      <c r="AP571" s="128" t="s">
        <v>3458</v>
      </c>
      <c r="AQ571" s="128" t="s">
        <v>3453</v>
      </c>
      <c r="AR571" s="16"/>
    </row>
    <row r="572" spans="1:44" s="16" customFormat="1" ht="27.75">
      <c r="A572" s="43">
        <v>571</v>
      </c>
      <c r="B572" s="44" t="s">
        <v>100</v>
      </c>
      <c r="C572" s="44" t="s">
        <v>527</v>
      </c>
      <c r="D572" s="45" t="s">
        <v>1507</v>
      </c>
      <c r="E572" s="38">
        <v>15</v>
      </c>
      <c r="F572" s="48">
        <v>10.75</v>
      </c>
      <c r="G572" s="46">
        <v>30</v>
      </c>
      <c r="H572" s="46" t="s">
        <v>3372</v>
      </c>
      <c r="I572" s="48">
        <v>10.029999999999999</v>
      </c>
      <c r="J572" s="46">
        <v>30</v>
      </c>
      <c r="K572" s="46" t="s">
        <v>3373</v>
      </c>
      <c r="L572" s="84">
        <f t="shared" si="175"/>
        <v>10.39</v>
      </c>
      <c r="M572" s="38">
        <f t="shared" si="160"/>
        <v>60</v>
      </c>
      <c r="N572" s="38">
        <f t="shared" si="161"/>
        <v>1</v>
      </c>
      <c r="O572" s="38">
        <f t="shared" si="162"/>
        <v>0</v>
      </c>
      <c r="P572" s="48">
        <v>10.46</v>
      </c>
      <c r="Q572" s="46">
        <v>30</v>
      </c>
      <c r="R572" s="46" t="s">
        <v>3372</v>
      </c>
      <c r="S572" s="48">
        <v>11.22</v>
      </c>
      <c r="T572" s="46">
        <v>30</v>
      </c>
      <c r="U572" s="46" t="s">
        <v>3372</v>
      </c>
      <c r="V572" s="48">
        <f t="shared" si="171"/>
        <v>10.84</v>
      </c>
      <c r="W572" s="46">
        <f t="shared" si="172"/>
        <v>60</v>
      </c>
      <c r="X572" s="46">
        <f t="shared" si="173"/>
        <v>0</v>
      </c>
      <c r="Y572" s="46">
        <f t="shared" si="174"/>
        <v>0</v>
      </c>
      <c r="Z572" s="46">
        <f t="shared" si="163"/>
        <v>1</v>
      </c>
      <c r="AA572" s="46">
        <f t="shared" si="164"/>
        <v>0</v>
      </c>
      <c r="AB572" s="46">
        <f t="shared" si="165"/>
        <v>1</v>
      </c>
      <c r="AC572" s="48">
        <f t="shared" si="177"/>
        <v>0.99</v>
      </c>
      <c r="AD572" s="48">
        <f t="shared" si="166"/>
        <v>10.615</v>
      </c>
      <c r="AE572" s="48">
        <f t="shared" si="167"/>
        <v>10.508850000000001</v>
      </c>
      <c r="AF572" s="46">
        <f t="shared" si="168"/>
        <v>120</v>
      </c>
      <c r="AG572" s="47"/>
      <c r="AH572" s="128" t="s">
        <v>3454</v>
      </c>
      <c r="AI572" s="128" t="s">
        <v>3452</v>
      </c>
      <c r="AJ572" s="128" t="s">
        <v>3456</v>
      </c>
      <c r="AK572" s="128" t="s">
        <v>3455</v>
      </c>
      <c r="AL572" s="128" t="s">
        <v>3451</v>
      </c>
      <c r="AM572" s="128" t="s">
        <v>3453</v>
      </c>
      <c r="AN572" s="128" t="s">
        <v>3457</v>
      </c>
      <c r="AO572" s="128" t="s">
        <v>3459</v>
      </c>
      <c r="AP572" s="128" t="s">
        <v>3460</v>
      </c>
      <c r="AQ572" s="128" t="s">
        <v>3458</v>
      </c>
    </row>
    <row r="573" spans="1:44" s="16" customFormat="1" ht="27.75">
      <c r="A573" s="43">
        <v>572</v>
      </c>
      <c r="B573" s="44" t="s">
        <v>1882</v>
      </c>
      <c r="C573" s="44" t="s">
        <v>345</v>
      </c>
      <c r="D573" s="45" t="s">
        <v>1883</v>
      </c>
      <c r="E573" s="38">
        <v>18</v>
      </c>
      <c r="F573" s="48">
        <v>10.51</v>
      </c>
      <c r="G573" s="46">
        <v>30</v>
      </c>
      <c r="H573" s="46" t="s">
        <v>3373</v>
      </c>
      <c r="I573" s="48">
        <v>10.46</v>
      </c>
      <c r="J573" s="46">
        <v>30</v>
      </c>
      <c r="K573" s="46" t="s">
        <v>3372</v>
      </c>
      <c r="L573" s="84">
        <f t="shared" si="175"/>
        <v>10.484999999999999</v>
      </c>
      <c r="M573" s="38">
        <f t="shared" si="160"/>
        <v>60</v>
      </c>
      <c r="N573" s="38">
        <f t="shared" si="161"/>
        <v>1</v>
      </c>
      <c r="O573" s="38">
        <f t="shared" si="162"/>
        <v>0</v>
      </c>
      <c r="P573" s="48">
        <v>11.45</v>
      </c>
      <c r="Q573" s="46">
        <v>30</v>
      </c>
      <c r="R573" s="46" t="s">
        <v>3372</v>
      </c>
      <c r="S573" s="48">
        <v>10.039999999999999</v>
      </c>
      <c r="T573" s="46">
        <v>30</v>
      </c>
      <c r="U573" s="46" t="s">
        <v>3372</v>
      </c>
      <c r="V573" s="48">
        <f t="shared" si="171"/>
        <v>10.744999999999999</v>
      </c>
      <c r="W573" s="46">
        <f t="shared" si="172"/>
        <v>60</v>
      </c>
      <c r="X573" s="46">
        <f t="shared" si="173"/>
        <v>0</v>
      </c>
      <c r="Y573" s="46">
        <f t="shared" si="174"/>
        <v>0</v>
      </c>
      <c r="Z573" s="46">
        <f t="shared" si="163"/>
        <v>1</v>
      </c>
      <c r="AA573" s="46">
        <f t="shared" si="164"/>
        <v>0</v>
      </c>
      <c r="AB573" s="46">
        <f t="shared" si="165"/>
        <v>1</v>
      </c>
      <c r="AC573" s="48">
        <f t="shared" si="177"/>
        <v>0.99</v>
      </c>
      <c r="AD573" s="48">
        <f t="shared" si="166"/>
        <v>10.614999999999998</v>
      </c>
      <c r="AE573" s="48">
        <f t="shared" si="167"/>
        <v>10.508849999999999</v>
      </c>
      <c r="AF573" s="46">
        <f t="shared" si="168"/>
        <v>120</v>
      </c>
      <c r="AG573" s="47"/>
      <c r="AH573" s="128" t="s">
        <v>3453</v>
      </c>
      <c r="AI573" s="128" t="s">
        <v>3455</v>
      </c>
      <c r="AJ573" s="128" t="s">
        <v>3452</v>
      </c>
      <c r="AK573" s="128" t="s">
        <v>3451</v>
      </c>
      <c r="AL573" s="128" t="s">
        <v>3454</v>
      </c>
      <c r="AM573" s="128" t="s">
        <v>3457</v>
      </c>
      <c r="AN573" s="128" t="s">
        <v>3456</v>
      </c>
      <c r="AO573" s="128" t="s">
        <v>3460</v>
      </c>
      <c r="AP573" s="128" t="s">
        <v>3458</v>
      </c>
      <c r="AQ573" s="128" t="s">
        <v>3459</v>
      </c>
    </row>
    <row r="574" spans="1:44" s="16" customFormat="1" ht="27.75">
      <c r="A574" s="43">
        <v>573</v>
      </c>
      <c r="B574" s="37" t="s">
        <v>1540</v>
      </c>
      <c r="C574" s="37" t="s">
        <v>1541</v>
      </c>
      <c r="D574" s="38" t="s">
        <v>1542</v>
      </c>
      <c r="E574" s="38">
        <v>15</v>
      </c>
      <c r="F574" s="48">
        <v>10.32</v>
      </c>
      <c r="G574" s="46">
        <v>30</v>
      </c>
      <c r="H574" s="46" t="s">
        <v>3372</v>
      </c>
      <c r="I574" s="48">
        <v>11.11</v>
      </c>
      <c r="J574" s="46">
        <v>30</v>
      </c>
      <c r="K574" s="46" t="s">
        <v>3373</v>
      </c>
      <c r="L574" s="84">
        <f t="shared" si="175"/>
        <v>10.715</v>
      </c>
      <c r="M574" s="38">
        <f t="shared" si="160"/>
        <v>60</v>
      </c>
      <c r="N574" s="38">
        <f t="shared" si="161"/>
        <v>1</v>
      </c>
      <c r="O574" s="38">
        <f t="shared" si="162"/>
        <v>0</v>
      </c>
      <c r="P574" s="48">
        <v>9.82</v>
      </c>
      <c r="Q574" s="46">
        <v>16</v>
      </c>
      <c r="R574" s="46" t="s">
        <v>3373</v>
      </c>
      <c r="S574" s="48">
        <v>12.08</v>
      </c>
      <c r="T574" s="46">
        <v>30</v>
      </c>
      <c r="U574" s="46" t="s">
        <v>3372</v>
      </c>
      <c r="V574" s="48">
        <f t="shared" si="171"/>
        <v>10.95</v>
      </c>
      <c r="W574" s="46">
        <f t="shared" si="172"/>
        <v>60</v>
      </c>
      <c r="X574" s="46">
        <f t="shared" si="173"/>
        <v>1</v>
      </c>
      <c r="Y574" s="46">
        <f t="shared" si="174"/>
        <v>1</v>
      </c>
      <c r="Z574" s="46">
        <f t="shared" si="163"/>
        <v>2</v>
      </c>
      <c r="AA574" s="46">
        <f t="shared" si="164"/>
        <v>1</v>
      </c>
      <c r="AB574" s="46">
        <f t="shared" si="165"/>
        <v>3</v>
      </c>
      <c r="AC574" s="48">
        <f t="shared" si="177"/>
        <v>0.97</v>
      </c>
      <c r="AD574" s="48">
        <f t="shared" si="166"/>
        <v>10.8325</v>
      </c>
      <c r="AE574" s="48">
        <f t="shared" si="167"/>
        <v>10.507524999999999</v>
      </c>
      <c r="AF574" s="46">
        <f t="shared" si="168"/>
        <v>120</v>
      </c>
      <c r="AG574" s="47"/>
      <c r="AH574" s="128" t="s">
        <v>3453</v>
      </c>
      <c r="AI574" s="128" t="s">
        <v>3451</v>
      </c>
      <c r="AJ574" s="128" t="s">
        <v>3452</v>
      </c>
      <c r="AK574" s="128" t="s">
        <v>3456</v>
      </c>
      <c r="AL574" s="128" t="s">
        <v>3454</v>
      </c>
      <c r="AM574" s="128" t="s">
        <v>3455</v>
      </c>
      <c r="AN574" s="128" t="s">
        <v>3457</v>
      </c>
      <c r="AO574" s="128" t="s">
        <v>3460</v>
      </c>
      <c r="AP574" s="128" t="s">
        <v>3459</v>
      </c>
      <c r="AQ574" s="128" t="s">
        <v>3458</v>
      </c>
    </row>
    <row r="575" spans="1:44" s="16" customFormat="1" ht="27.75">
      <c r="A575" s="43">
        <v>574</v>
      </c>
      <c r="B575" s="44" t="s">
        <v>268</v>
      </c>
      <c r="C575" s="44" t="s">
        <v>45</v>
      </c>
      <c r="D575" s="45" t="s">
        <v>269</v>
      </c>
      <c r="E575" s="38">
        <v>2</v>
      </c>
      <c r="F575" s="48">
        <v>10.11</v>
      </c>
      <c r="G575" s="46">
        <v>30</v>
      </c>
      <c r="H575" s="46" t="s">
        <v>3372</v>
      </c>
      <c r="I575" s="48">
        <v>10.6</v>
      </c>
      <c r="J575" s="46">
        <v>30</v>
      </c>
      <c r="K575" s="46" t="s">
        <v>3372</v>
      </c>
      <c r="L575" s="84">
        <f t="shared" si="175"/>
        <v>10.355</v>
      </c>
      <c r="M575" s="38">
        <f t="shared" si="160"/>
        <v>60</v>
      </c>
      <c r="N575" s="38">
        <f t="shared" si="161"/>
        <v>0</v>
      </c>
      <c r="O575" s="38">
        <f t="shared" si="162"/>
        <v>0</v>
      </c>
      <c r="P575" s="48">
        <v>7.97</v>
      </c>
      <c r="Q575" s="46">
        <v>7</v>
      </c>
      <c r="R575" s="46" t="s">
        <v>3372</v>
      </c>
      <c r="S575" s="48">
        <v>13.77</v>
      </c>
      <c r="T575" s="46">
        <v>30</v>
      </c>
      <c r="U575" s="46" t="s">
        <v>3372</v>
      </c>
      <c r="V575" s="48">
        <f t="shared" si="171"/>
        <v>10.87</v>
      </c>
      <c r="W575" s="46">
        <f t="shared" si="172"/>
        <v>60</v>
      </c>
      <c r="X575" s="46">
        <f t="shared" si="173"/>
        <v>0</v>
      </c>
      <c r="Y575" s="46">
        <f t="shared" si="174"/>
        <v>1</v>
      </c>
      <c r="Z575" s="46">
        <f t="shared" si="163"/>
        <v>0</v>
      </c>
      <c r="AA575" s="46">
        <f t="shared" si="164"/>
        <v>1</v>
      </c>
      <c r="AB575" s="46">
        <f t="shared" si="165"/>
        <v>1</v>
      </c>
      <c r="AC575" s="48">
        <f t="shared" si="177"/>
        <v>0.99</v>
      </c>
      <c r="AD575" s="48">
        <f t="shared" si="166"/>
        <v>10.612500000000001</v>
      </c>
      <c r="AE575" s="48">
        <f t="shared" si="167"/>
        <v>10.506375</v>
      </c>
      <c r="AF575" s="46">
        <f t="shared" si="168"/>
        <v>120</v>
      </c>
      <c r="AG575" s="47"/>
      <c r="AH575" s="128" t="s">
        <v>3451</v>
      </c>
      <c r="AI575" s="128" t="s">
        <v>3453</v>
      </c>
      <c r="AJ575" s="128" t="s">
        <v>3452</v>
      </c>
      <c r="AK575" s="128" t="s">
        <v>3456</v>
      </c>
      <c r="AL575" s="128" t="s">
        <v>3454</v>
      </c>
      <c r="AM575" s="128" t="s">
        <v>3460</v>
      </c>
      <c r="AN575" s="128" t="s">
        <v>3455</v>
      </c>
      <c r="AO575" s="128" t="s">
        <v>3459</v>
      </c>
      <c r="AP575" s="128" t="s">
        <v>3457</v>
      </c>
      <c r="AQ575" s="128" t="s">
        <v>3458</v>
      </c>
    </row>
    <row r="576" spans="1:44" s="16" customFormat="1" ht="27.75">
      <c r="A576" s="43">
        <v>575</v>
      </c>
      <c r="B576" s="37" t="s">
        <v>2550</v>
      </c>
      <c r="C576" s="37" t="s">
        <v>2624</v>
      </c>
      <c r="D576" s="38" t="s">
        <v>2625</v>
      </c>
      <c r="E576" s="38">
        <v>26</v>
      </c>
      <c r="F576" s="48">
        <v>10.94</v>
      </c>
      <c r="G576" s="46">
        <v>30</v>
      </c>
      <c r="H576" s="46" t="s">
        <v>3372</v>
      </c>
      <c r="I576" s="48">
        <v>10.17</v>
      </c>
      <c r="J576" s="46">
        <v>30</v>
      </c>
      <c r="K576" s="46" t="s">
        <v>3372</v>
      </c>
      <c r="L576" s="84">
        <f t="shared" si="175"/>
        <v>10.555</v>
      </c>
      <c r="M576" s="38">
        <f t="shared" si="160"/>
        <v>60</v>
      </c>
      <c r="N576" s="38">
        <f t="shared" si="161"/>
        <v>0</v>
      </c>
      <c r="O576" s="38">
        <f t="shared" si="162"/>
        <v>0</v>
      </c>
      <c r="P576" s="48">
        <v>10.210000000000001</v>
      </c>
      <c r="Q576" s="46">
        <v>30</v>
      </c>
      <c r="R576" s="46" t="s">
        <v>3372</v>
      </c>
      <c r="S576" s="48">
        <v>10.7</v>
      </c>
      <c r="T576" s="46">
        <v>30</v>
      </c>
      <c r="U576" s="46" t="s">
        <v>3372</v>
      </c>
      <c r="V576" s="48">
        <f t="shared" si="171"/>
        <v>10.455</v>
      </c>
      <c r="W576" s="46">
        <f t="shared" si="172"/>
        <v>60</v>
      </c>
      <c r="X576" s="46">
        <f t="shared" si="173"/>
        <v>0</v>
      </c>
      <c r="Y576" s="46">
        <f t="shared" si="174"/>
        <v>0</v>
      </c>
      <c r="Z576" s="46">
        <f t="shared" si="163"/>
        <v>0</v>
      </c>
      <c r="AA576" s="46">
        <f t="shared" si="164"/>
        <v>0</v>
      </c>
      <c r="AB576" s="46">
        <f t="shared" si="165"/>
        <v>0</v>
      </c>
      <c r="AC576" s="48">
        <f t="shared" si="177"/>
        <v>1</v>
      </c>
      <c r="AD576" s="48">
        <f t="shared" si="166"/>
        <v>10.504999999999999</v>
      </c>
      <c r="AE576" s="48">
        <f t="shared" si="167"/>
        <v>10.504999999999999</v>
      </c>
      <c r="AF576" s="46">
        <f t="shared" si="168"/>
        <v>120</v>
      </c>
      <c r="AG576" s="47"/>
      <c r="AH576" s="128" t="s">
        <v>3451</v>
      </c>
      <c r="AI576" s="128" t="s">
        <v>3452</v>
      </c>
      <c r="AJ576" s="128" t="s">
        <v>3453</v>
      </c>
      <c r="AK576" s="128" t="s">
        <v>3455</v>
      </c>
      <c r="AL576" s="128" t="s">
        <v>3456</v>
      </c>
      <c r="AM576" s="128" t="s">
        <v>3454</v>
      </c>
      <c r="AN576" s="128" t="s">
        <v>3460</v>
      </c>
      <c r="AO576" s="128" t="s">
        <v>3457</v>
      </c>
      <c r="AP576" s="128" t="s">
        <v>3459</v>
      </c>
      <c r="AQ576" s="128" t="s">
        <v>3458</v>
      </c>
    </row>
    <row r="577" spans="1:44" s="16" customFormat="1" ht="27.75">
      <c r="A577" s="43">
        <v>576</v>
      </c>
      <c r="B577" s="44" t="s">
        <v>1827</v>
      </c>
      <c r="C577" s="44" t="s">
        <v>321</v>
      </c>
      <c r="D577" s="45" t="s">
        <v>1828</v>
      </c>
      <c r="E577" s="38">
        <v>18</v>
      </c>
      <c r="F577" s="48">
        <v>11.12</v>
      </c>
      <c r="G577" s="46">
        <v>30</v>
      </c>
      <c r="H577" s="46" t="s">
        <v>3373</v>
      </c>
      <c r="I577" s="48">
        <v>9.51</v>
      </c>
      <c r="J577" s="46">
        <v>14</v>
      </c>
      <c r="K577" s="46" t="s">
        <v>3372</v>
      </c>
      <c r="L577" s="84">
        <f t="shared" si="175"/>
        <v>10.315</v>
      </c>
      <c r="M577" s="38">
        <f t="shared" si="160"/>
        <v>60</v>
      </c>
      <c r="N577" s="38">
        <f t="shared" si="161"/>
        <v>1</v>
      </c>
      <c r="O577" s="38">
        <f t="shared" si="162"/>
        <v>1</v>
      </c>
      <c r="P577" s="48">
        <v>11.47</v>
      </c>
      <c r="Q577" s="46">
        <v>30</v>
      </c>
      <c r="R577" s="46" t="s">
        <v>3372</v>
      </c>
      <c r="S577" s="48">
        <v>10.75</v>
      </c>
      <c r="T577" s="46">
        <v>30</v>
      </c>
      <c r="U577" s="46" t="s">
        <v>3372</v>
      </c>
      <c r="V577" s="48">
        <f t="shared" si="171"/>
        <v>11.11</v>
      </c>
      <c r="W577" s="46">
        <f t="shared" si="172"/>
        <v>60</v>
      </c>
      <c r="X577" s="46">
        <f t="shared" si="173"/>
        <v>0</v>
      </c>
      <c r="Y577" s="46">
        <f t="shared" si="174"/>
        <v>0</v>
      </c>
      <c r="Z577" s="46">
        <f t="shared" si="163"/>
        <v>1</v>
      </c>
      <c r="AA577" s="46">
        <f t="shared" si="164"/>
        <v>1</v>
      </c>
      <c r="AB577" s="46">
        <f t="shared" si="165"/>
        <v>2</v>
      </c>
      <c r="AC577" s="48">
        <f t="shared" si="177"/>
        <v>0.98</v>
      </c>
      <c r="AD577" s="48">
        <f t="shared" si="166"/>
        <v>10.712499999999999</v>
      </c>
      <c r="AE577" s="48">
        <f t="shared" si="167"/>
        <v>10.498249999999999</v>
      </c>
      <c r="AF577" s="46">
        <f t="shared" si="168"/>
        <v>120</v>
      </c>
      <c r="AG577" s="47"/>
      <c r="AH577" s="128" t="s">
        <v>3451</v>
      </c>
      <c r="AI577" s="128" t="s">
        <v>3453</v>
      </c>
      <c r="AJ577" s="128" t="s">
        <v>3452</v>
      </c>
      <c r="AK577" s="128" t="s">
        <v>3456</v>
      </c>
      <c r="AL577" s="128" t="s">
        <v>3454</v>
      </c>
      <c r="AM577" s="128" t="s">
        <v>3455</v>
      </c>
      <c r="AN577" s="128" t="s">
        <v>3460</v>
      </c>
      <c r="AO577" s="128" t="s">
        <v>3457</v>
      </c>
      <c r="AP577" s="128" t="s">
        <v>3459</v>
      </c>
      <c r="AQ577" s="128" t="s">
        <v>3458</v>
      </c>
    </row>
    <row r="578" spans="1:44" s="16" customFormat="1" ht="27.75">
      <c r="A578" s="43">
        <v>577</v>
      </c>
      <c r="B578" s="44" t="s">
        <v>2413</v>
      </c>
      <c r="C578" s="44" t="s">
        <v>2320</v>
      </c>
      <c r="D578" s="45" t="s">
        <v>2418</v>
      </c>
      <c r="E578" s="38">
        <v>24</v>
      </c>
      <c r="F578" s="48">
        <v>9.0500000000000007</v>
      </c>
      <c r="G578" s="46">
        <v>17</v>
      </c>
      <c r="H578" s="46" t="s">
        <v>3373</v>
      </c>
      <c r="I578" s="48">
        <v>11.39</v>
      </c>
      <c r="J578" s="46">
        <v>30</v>
      </c>
      <c r="K578" s="46" t="s">
        <v>3373</v>
      </c>
      <c r="L578" s="84">
        <f t="shared" si="175"/>
        <v>10.220000000000001</v>
      </c>
      <c r="M578" s="38">
        <f t="shared" ref="M578:M641" si="178">IF(L578&gt;=10,60,G578+J578)</f>
        <v>60</v>
      </c>
      <c r="N578" s="38">
        <f t="shared" ref="N578:N641" si="179">IF(H578="ACC",0,1)+IF(K578="ACC",0,1)</f>
        <v>2</v>
      </c>
      <c r="O578" s="38">
        <f t="shared" ref="O578:O641" si="180">IF(F578&lt;10,1,(IF(I578&lt;10,1,0)))</f>
        <v>1</v>
      </c>
      <c r="P578" s="48">
        <v>10.59</v>
      </c>
      <c r="Q578" s="46">
        <v>30</v>
      </c>
      <c r="R578" s="46" t="s">
        <v>3372</v>
      </c>
      <c r="S578" s="48">
        <v>12.26</v>
      </c>
      <c r="T578" s="46">
        <v>30</v>
      </c>
      <c r="U578" s="46" t="s">
        <v>3372</v>
      </c>
      <c r="V578" s="48">
        <f t="shared" si="171"/>
        <v>11.425000000000001</v>
      </c>
      <c r="W578" s="46">
        <f t="shared" si="172"/>
        <v>60</v>
      </c>
      <c r="X578" s="46">
        <f t="shared" si="173"/>
        <v>0</v>
      </c>
      <c r="Y578" s="46">
        <f t="shared" si="174"/>
        <v>0</v>
      </c>
      <c r="Z578" s="46">
        <f t="shared" ref="Z578:Z641" si="181">N578+X578</f>
        <v>2</v>
      </c>
      <c r="AA578" s="46">
        <f t="shared" ref="AA578:AA641" si="182">O578+Y578</f>
        <v>1</v>
      </c>
      <c r="AB578" s="46">
        <f t="shared" ref="AB578:AB641" si="183">Z578+AA578</f>
        <v>3</v>
      </c>
      <c r="AC578" s="48">
        <f t="shared" si="177"/>
        <v>0.97</v>
      </c>
      <c r="AD578" s="48">
        <f t="shared" ref="AD578:AD641" si="184">AVERAGE(L578,V578)</f>
        <v>10.822500000000002</v>
      </c>
      <c r="AE578" s="48">
        <f t="shared" ref="AE578:AE641" si="185">AC578*AD578</f>
        <v>10.497825000000001</v>
      </c>
      <c r="AF578" s="46">
        <f t="shared" ref="AF578:AF641" si="186">M578+W578</f>
        <v>120</v>
      </c>
      <c r="AG578" s="47"/>
      <c r="AH578" s="128" t="s">
        <v>3456</v>
      </c>
      <c r="AI578" s="128" t="s">
        <v>3452</v>
      </c>
      <c r="AJ578" s="128" t="s">
        <v>3455</v>
      </c>
      <c r="AK578" s="128" t="s">
        <v>3460</v>
      </c>
      <c r="AL578" s="128" t="s">
        <v>3457</v>
      </c>
      <c r="AM578" s="128" t="s">
        <v>3459</v>
      </c>
      <c r="AN578" s="128" t="s">
        <v>3458</v>
      </c>
      <c r="AO578" s="128" t="s">
        <v>3454</v>
      </c>
      <c r="AP578" s="128" t="s">
        <v>3451</v>
      </c>
      <c r="AQ578" s="128" t="s">
        <v>3453</v>
      </c>
    </row>
    <row r="579" spans="1:44" s="16" customFormat="1" ht="27.75">
      <c r="A579" s="43">
        <v>578</v>
      </c>
      <c r="B579" s="37" t="s">
        <v>467</v>
      </c>
      <c r="C579" s="37" t="s">
        <v>468</v>
      </c>
      <c r="D579" s="38" t="s">
        <v>469</v>
      </c>
      <c r="E579" s="38">
        <v>4</v>
      </c>
      <c r="F579" s="48">
        <v>10</v>
      </c>
      <c r="G579" s="46">
        <v>30</v>
      </c>
      <c r="H579" s="46" t="s">
        <v>3373</v>
      </c>
      <c r="I579" s="48">
        <v>10.64</v>
      </c>
      <c r="J579" s="46">
        <v>30</v>
      </c>
      <c r="K579" s="46" t="s">
        <v>3373</v>
      </c>
      <c r="L579" s="84">
        <f t="shared" si="175"/>
        <v>10.32</v>
      </c>
      <c r="M579" s="38">
        <f t="shared" si="178"/>
        <v>60</v>
      </c>
      <c r="N579" s="38">
        <f t="shared" si="179"/>
        <v>2</v>
      </c>
      <c r="O579" s="38">
        <f t="shared" si="180"/>
        <v>0</v>
      </c>
      <c r="P579" s="48">
        <v>10.57</v>
      </c>
      <c r="Q579" s="46">
        <v>30</v>
      </c>
      <c r="R579" s="46" t="s">
        <v>3373</v>
      </c>
      <c r="S579" s="48">
        <v>12.08</v>
      </c>
      <c r="T579" s="46">
        <v>30</v>
      </c>
      <c r="U579" s="46" t="s">
        <v>3372</v>
      </c>
      <c r="V579" s="48">
        <f t="shared" si="171"/>
        <v>11.324999999999999</v>
      </c>
      <c r="W579" s="46">
        <f t="shared" si="172"/>
        <v>60</v>
      </c>
      <c r="X579" s="46">
        <f t="shared" si="173"/>
        <v>1</v>
      </c>
      <c r="Y579" s="46">
        <f t="shared" si="174"/>
        <v>0</v>
      </c>
      <c r="Z579" s="46">
        <f t="shared" si="181"/>
        <v>3</v>
      </c>
      <c r="AA579" s="46">
        <f t="shared" si="182"/>
        <v>0</v>
      </c>
      <c r="AB579" s="46">
        <f t="shared" si="183"/>
        <v>3</v>
      </c>
      <c r="AC579" s="48">
        <f t="shared" si="177"/>
        <v>0.97</v>
      </c>
      <c r="AD579" s="48">
        <f t="shared" si="184"/>
        <v>10.8225</v>
      </c>
      <c r="AE579" s="48">
        <f t="shared" si="185"/>
        <v>10.497824999999999</v>
      </c>
      <c r="AF579" s="46">
        <f t="shared" si="186"/>
        <v>120</v>
      </c>
      <c r="AG579" s="47"/>
      <c r="AH579" s="128" t="s">
        <v>3451</v>
      </c>
      <c r="AI579" s="128" t="s">
        <v>3452</v>
      </c>
      <c r="AJ579" s="128" t="s">
        <v>3453</v>
      </c>
      <c r="AK579" s="128" t="s">
        <v>3454</v>
      </c>
      <c r="AL579" s="128" t="s">
        <v>3456</v>
      </c>
      <c r="AM579" s="128" t="s">
        <v>3457</v>
      </c>
      <c r="AN579" s="128" t="s">
        <v>3455</v>
      </c>
      <c r="AO579" s="128" t="s">
        <v>3460</v>
      </c>
      <c r="AP579" s="128" t="s">
        <v>3459</v>
      </c>
      <c r="AQ579" s="128" t="s">
        <v>3458</v>
      </c>
    </row>
    <row r="580" spans="1:44" s="16" customFormat="1" ht="27.75">
      <c r="A580" s="43">
        <v>579</v>
      </c>
      <c r="B580" s="44" t="s">
        <v>2738</v>
      </c>
      <c r="C580" s="44" t="s">
        <v>743</v>
      </c>
      <c r="D580" s="45" t="s">
        <v>2739</v>
      </c>
      <c r="E580" s="38">
        <v>28</v>
      </c>
      <c r="F580" s="48">
        <v>10.67</v>
      </c>
      <c r="G580" s="46">
        <v>30</v>
      </c>
      <c r="H580" s="46" t="s">
        <v>3373</v>
      </c>
      <c r="I580" s="48">
        <v>9.56</v>
      </c>
      <c r="J580" s="46">
        <v>12</v>
      </c>
      <c r="K580" s="46" t="s">
        <v>3372</v>
      </c>
      <c r="L580" s="84">
        <f t="shared" si="175"/>
        <v>10.115</v>
      </c>
      <c r="M580" s="38">
        <f t="shared" si="178"/>
        <v>60</v>
      </c>
      <c r="N580" s="38">
        <f t="shared" si="179"/>
        <v>1</v>
      </c>
      <c r="O580" s="38">
        <f t="shared" si="180"/>
        <v>1</v>
      </c>
      <c r="P580" s="48">
        <v>10.17</v>
      </c>
      <c r="Q580" s="46">
        <v>30</v>
      </c>
      <c r="R580" s="46" t="s">
        <v>3372</v>
      </c>
      <c r="S580" s="48">
        <v>12.44</v>
      </c>
      <c r="T580" s="46">
        <v>30</v>
      </c>
      <c r="U580" s="46" t="s">
        <v>3372</v>
      </c>
      <c r="V580" s="48">
        <f t="shared" si="171"/>
        <v>11.305</v>
      </c>
      <c r="W580" s="46">
        <f t="shared" si="172"/>
        <v>60</v>
      </c>
      <c r="X580" s="46">
        <f t="shared" si="173"/>
        <v>0</v>
      </c>
      <c r="Y580" s="46">
        <f t="shared" si="174"/>
        <v>0</v>
      </c>
      <c r="Z580" s="46">
        <f t="shared" si="181"/>
        <v>1</v>
      </c>
      <c r="AA580" s="46">
        <f t="shared" si="182"/>
        <v>1</v>
      </c>
      <c r="AB580" s="46">
        <f t="shared" si="183"/>
        <v>2</v>
      </c>
      <c r="AC580" s="48">
        <f t="shared" si="177"/>
        <v>0.98</v>
      </c>
      <c r="AD580" s="48">
        <f t="shared" si="184"/>
        <v>10.71</v>
      </c>
      <c r="AE580" s="48">
        <f t="shared" si="185"/>
        <v>10.495800000000001</v>
      </c>
      <c r="AF580" s="46">
        <f t="shared" si="186"/>
        <v>120</v>
      </c>
      <c r="AG580" s="47"/>
      <c r="AH580" s="128" t="s">
        <v>3452</v>
      </c>
      <c r="AI580" s="128" t="s">
        <v>3456</v>
      </c>
      <c r="AJ580" s="128" t="s">
        <v>3457</v>
      </c>
      <c r="AK580" s="128" t="s">
        <v>3451</v>
      </c>
      <c r="AL580" s="128" t="s">
        <v>3453</v>
      </c>
      <c r="AM580" s="128" t="s">
        <v>3454</v>
      </c>
      <c r="AN580" s="128" t="s">
        <v>3455</v>
      </c>
      <c r="AO580" s="128" t="s">
        <v>3459</v>
      </c>
      <c r="AP580" s="128" t="s">
        <v>3458</v>
      </c>
      <c r="AQ580" s="128" t="s">
        <v>3460</v>
      </c>
      <c r="AR580" s="21"/>
    </row>
    <row r="581" spans="1:44" s="16" customFormat="1" ht="27.75">
      <c r="A581" s="43">
        <v>580</v>
      </c>
      <c r="B581" s="44" t="s">
        <v>1499</v>
      </c>
      <c r="C581" s="44" t="s">
        <v>1500</v>
      </c>
      <c r="D581" s="45" t="s">
        <v>1501</v>
      </c>
      <c r="E581" s="38">
        <v>14</v>
      </c>
      <c r="F581" s="48">
        <v>12.34</v>
      </c>
      <c r="G581" s="46">
        <v>30</v>
      </c>
      <c r="H581" s="46" t="s">
        <v>3372</v>
      </c>
      <c r="I581" s="48">
        <v>9.4499999999999993</v>
      </c>
      <c r="J581" s="46">
        <v>12</v>
      </c>
      <c r="K581" s="46" t="s">
        <v>3373</v>
      </c>
      <c r="L581" s="84">
        <f t="shared" si="175"/>
        <v>10.895</v>
      </c>
      <c r="M581" s="38">
        <f t="shared" si="178"/>
        <v>60</v>
      </c>
      <c r="N581" s="38">
        <f t="shared" si="179"/>
        <v>1</v>
      </c>
      <c r="O581" s="38">
        <f t="shared" si="180"/>
        <v>1</v>
      </c>
      <c r="P581" s="48">
        <v>11.98</v>
      </c>
      <c r="Q581" s="46">
        <v>30</v>
      </c>
      <c r="R581" s="46" t="s">
        <v>3372</v>
      </c>
      <c r="S581" s="48">
        <v>12.36</v>
      </c>
      <c r="T581" s="46">
        <v>30</v>
      </c>
      <c r="U581" s="46" t="s">
        <v>3372</v>
      </c>
      <c r="V581" s="48">
        <f t="shared" si="171"/>
        <v>12.17</v>
      </c>
      <c r="W581" s="46">
        <f t="shared" si="172"/>
        <v>60</v>
      </c>
      <c r="X581" s="46">
        <f t="shared" si="173"/>
        <v>0</v>
      </c>
      <c r="Y581" s="46">
        <f t="shared" si="174"/>
        <v>0</v>
      </c>
      <c r="Z581" s="46">
        <f t="shared" si="181"/>
        <v>1</v>
      </c>
      <c r="AA581" s="46">
        <f t="shared" si="182"/>
        <v>1</v>
      </c>
      <c r="AB581" s="46">
        <f t="shared" si="183"/>
        <v>2</v>
      </c>
      <c r="AC581" s="48">
        <f>IF(AB581=0,0.93,IF(AB581=1,0.92,IF(AB581=2,0.91,IF(AB581=3,0.9,IF(AB581=4,0.89,IF(AB581=5,0.88,IF(AB581=6,0.87)))))))</f>
        <v>0.91</v>
      </c>
      <c r="AD581" s="48">
        <f t="shared" si="184"/>
        <v>11.532499999999999</v>
      </c>
      <c r="AE581" s="48">
        <f t="shared" si="185"/>
        <v>10.494574999999999</v>
      </c>
      <c r="AF581" s="46">
        <f t="shared" si="186"/>
        <v>120</v>
      </c>
      <c r="AG581" s="47"/>
      <c r="AH581" s="128" t="s">
        <v>3456</v>
      </c>
      <c r="AI581" s="128" t="s">
        <v>3451</v>
      </c>
      <c r="AJ581" s="128" t="s">
        <v>3453</v>
      </c>
      <c r="AK581" s="128" t="s">
        <v>3455</v>
      </c>
      <c r="AL581" s="128" t="s">
        <v>3457</v>
      </c>
      <c r="AM581" s="128" t="s">
        <v>3452</v>
      </c>
      <c r="AN581" s="128" t="s">
        <v>3454</v>
      </c>
      <c r="AO581" s="128" t="s">
        <v>3458</v>
      </c>
      <c r="AP581" s="128" t="s">
        <v>3459</v>
      </c>
      <c r="AQ581" s="128" t="s">
        <v>3460</v>
      </c>
    </row>
    <row r="582" spans="1:44" s="16" customFormat="1" ht="27.75">
      <c r="A582" s="43">
        <v>581</v>
      </c>
      <c r="B582" s="44" t="s">
        <v>1899</v>
      </c>
      <c r="C582" s="44" t="s">
        <v>1900</v>
      </c>
      <c r="D582" s="45" t="s">
        <v>1901</v>
      </c>
      <c r="E582" s="38">
        <v>19</v>
      </c>
      <c r="F582" s="48">
        <v>11.61</v>
      </c>
      <c r="G582" s="46">
        <v>30</v>
      </c>
      <c r="H582" s="46" t="s">
        <v>3373</v>
      </c>
      <c r="I582" s="48">
        <v>9.69</v>
      </c>
      <c r="J582" s="46">
        <v>12</v>
      </c>
      <c r="K582" s="46" t="s">
        <v>3373</v>
      </c>
      <c r="L582" s="84">
        <f t="shared" si="175"/>
        <v>10.649999999999999</v>
      </c>
      <c r="M582" s="38">
        <f t="shared" si="178"/>
        <v>60</v>
      </c>
      <c r="N582" s="38">
        <f t="shared" si="179"/>
        <v>2</v>
      </c>
      <c r="O582" s="38">
        <f t="shared" si="180"/>
        <v>1</v>
      </c>
      <c r="P582" s="48">
        <v>10.41</v>
      </c>
      <c r="Q582" s="46">
        <v>30</v>
      </c>
      <c r="R582" s="46" t="s">
        <v>3372</v>
      </c>
      <c r="S582" s="48">
        <v>11.54</v>
      </c>
      <c r="T582" s="46">
        <v>30</v>
      </c>
      <c r="U582" s="46" t="s">
        <v>3372</v>
      </c>
      <c r="V582" s="48">
        <f t="shared" si="171"/>
        <v>10.975</v>
      </c>
      <c r="W582" s="46">
        <f t="shared" si="172"/>
        <v>60</v>
      </c>
      <c r="X582" s="46">
        <f t="shared" si="173"/>
        <v>0</v>
      </c>
      <c r="Y582" s="46">
        <f t="shared" si="174"/>
        <v>0</v>
      </c>
      <c r="Z582" s="46">
        <f t="shared" si="181"/>
        <v>2</v>
      </c>
      <c r="AA582" s="46">
        <f t="shared" si="182"/>
        <v>1</v>
      </c>
      <c r="AB582" s="46">
        <f t="shared" si="183"/>
        <v>3</v>
      </c>
      <c r="AC582" s="48">
        <f>IF(AB582=0,1,IF(AB582=1,0.99,IF(AB582=2,0.98,IF(AB582=3,0.97,IF(AB582=4,0.96,IF(AB582=5,0.95,IF(AB582=6,0.94)))))))</f>
        <v>0.97</v>
      </c>
      <c r="AD582" s="48">
        <f t="shared" si="184"/>
        <v>10.8125</v>
      </c>
      <c r="AE582" s="48">
        <f t="shared" si="185"/>
        <v>10.488125</v>
      </c>
      <c r="AF582" s="46">
        <f t="shared" si="186"/>
        <v>120</v>
      </c>
      <c r="AG582" s="47"/>
      <c r="AH582" s="128" t="s">
        <v>3456</v>
      </c>
      <c r="AI582" s="128" t="s">
        <v>3451</v>
      </c>
      <c r="AJ582" s="128" t="s">
        <v>3452</v>
      </c>
      <c r="AK582" s="128" t="s">
        <v>3455</v>
      </c>
      <c r="AL582" s="128" t="s">
        <v>3454</v>
      </c>
      <c r="AM582" s="128" t="s">
        <v>3453</v>
      </c>
      <c r="AN582" s="128" t="s">
        <v>3457</v>
      </c>
      <c r="AO582" s="128" t="s">
        <v>3460</v>
      </c>
      <c r="AP582" s="128" t="s">
        <v>3459</v>
      </c>
      <c r="AQ582" s="128" t="s">
        <v>3458</v>
      </c>
    </row>
    <row r="583" spans="1:44" s="16" customFormat="1" ht="27.75">
      <c r="A583" s="43">
        <v>582</v>
      </c>
      <c r="B583" s="37" t="s">
        <v>1249</v>
      </c>
      <c r="C583" s="37" t="s">
        <v>687</v>
      </c>
      <c r="D583" s="38" t="s">
        <v>1250</v>
      </c>
      <c r="E583" s="38">
        <v>12</v>
      </c>
      <c r="F583" s="48">
        <v>10.82</v>
      </c>
      <c r="G583" s="46">
        <v>30</v>
      </c>
      <c r="H583" s="46" t="s">
        <v>3372</v>
      </c>
      <c r="I583" s="48">
        <v>10.24</v>
      </c>
      <c r="J583" s="46">
        <v>30</v>
      </c>
      <c r="K583" s="46" t="s">
        <v>3373</v>
      </c>
      <c r="L583" s="84">
        <f t="shared" si="175"/>
        <v>10.530000000000001</v>
      </c>
      <c r="M583" s="38">
        <f t="shared" si="178"/>
        <v>60</v>
      </c>
      <c r="N583" s="38">
        <f t="shared" si="179"/>
        <v>1</v>
      </c>
      <c r="O583" s="38">
        <f t="shared" si="180"/>
        <v>0</v>
      </c>
      <c r="P583" s="48">
        <v>11.89</v>
      </c>
      <c r="Q583" s="46">
        <v>30</v>
      </c>
      <c r="R583" s="46" t="s">
        <v>3373</v>
      </c>
      <c r="S583" s="48">
        <v>13.13</v>
      </c>
      <c r="T583" s="46">
        <v>30</v>
      </c>
      <c r="U583" s="46" t="s">
        <v>3372</v>
      </c>
      <c r="V583" s="48">
        <f t="shared" si="171"/>
        <v>12.510000000000002</v>
      </c>
      <c r="W583" s="46">
        <f t="shared" si="172"/>
        <v>60</v>
      </c>
      <c r="X583" s="46">
        <f t="shared" si="173"/>
        <v>1</v>
      </c>
      <c r="Y583" s="46">
        <f t="shared" si="174"/>
        <v>0</v>
      </c>
      <c r="Z583" s="46">
        <f t="shared" si="181"/>
        <v>2</v>
      </c>
      <c r="AA583" s="46">
        <f t="shared" si="182"/>
        <v>0</v>
      </c>
      <c r="AB583" s="46">
        <f t="shared" si="183"/>
        <v>2</v>
      </c>
      <c r="AC583" s="48">
        <f>IF(AB583=0,0.93,IF(AB583=1,0.92,IF(AB583=2,0.91,IF(AB583=3,0.9,IF(AB583=4,0.89,IF(AB583=5,0.88,IF(AB583=6,0.87)))))))</f>
        <v>0.91</v>
      </c>
      <c r="AD583" s="48">
        <f t="shared" si="184"/>
        <v>11.520000000000001</v>
      </c>
      <c r="AE583" s="48">
        <f t="shared" si="185"/>
        <v>10.483200000000002</v>
      </c>
      <c r="AF583" s="46">
        <f t="shared" si="186"/>
        <v>120</v>
      </c>
      <c r="AG583" s="47"/>
      <c r="AH583" s="128" t="s">
        <v>3455</v>
      </c>
      <c r="AI583" s="128" t="s">
        <v>3451</v>
      </c>
      <c r="AJ583" s="128" t="s">
        <v>3457</v>
      </c>
      <c r="AK583" s="128" t="s">
        <v>3456</v>
      </c>
      <c r="AL583" s="128" t="s">
        <v>3453</v>
      </c>
      <c r="AM583" s="128" t="s">
        <v>3452</v>
      </c>
      <c r="AN583" s="128" t="s">
        <v>3454</v>
      </c>
      <c r="AO583" s="128" t="s">
        <v>3460</v>
      </c>
      <c r="AP583" s="128" t="s">
        <v>3458</v>
      </c>
      <c r="AQ583" s="128" t="s">
        <v>3459</v>
      </c>
    </row>
    <row r="584" spans="1:44" s="16" customFormat="1" ht="27.75">
      <c r="A584" s="43">
        <v>583</v>
      </c>
      <c r="B584" s="37" t="s">
        <v>1283</v>
      </c>
      <c r="C584" s="37" t="s">
        <v>1284</v>
      </c>
      <c r="D584" s="38" t="s">
        <v>1285</v>
      </c>
      <c r="E584" s="38">
        <v>12</v>
      </c>
      <c r="F584" s="48">
        <v>10.87</v>
      </c>
      <c r="G584" s="46">
        <v>30</v>
      </c>
      <c r="H584" s="46" t="s">
        <v>3372</v>
      </c>
      <c r="I584" s="48">
        <v>10</v>
      </c>
      <c r="J584" s="46">
        <v>30</v>
      </c>
      <c r="K584" s="46" t="s">
        <v>3372</v>
      </c>
      <c r="L584" s="84">
        <f t="shared" si="175"/>
        <v>10.434999999999999</v>
      </c>
      <c r="M584" s="38">
        <f t="shared" si="178"/>
        <v>60</v>
      </c>
      <c r="N584" s="38">
        <f t="shared" si="179"/>
        <v>0</v>
      </c>
      <c r="O584" s="38">
        <f t="shared" si="180"/>
        <v>0</v>
      </c>
      <c r="P584" s="48">
        <v>10.51</v>
      </c>
      <c r="Q584" s="46">
        <v>30</v>
      </c>
      <c r="R584" s="46" t="s">
        <v>3373</v>
      </c>
      <c r="S584" s="48">
        <v>10.96</v>
      </c>
      <c r="T584" s="46">
        <v>30</v>
      </c>
      <c r="U584" s="46" t="s">
        <v>3372</v>
      </c>
      <c r="V584" s="48">
        <f t="shared" si="171"/>
        <v>10.734999999999999</v>
      </c>
      <c r="W584" s="46">
        <f t="shared" si="172"/>
        <v>60</v>
      </c>
      <c r="X584" s="46">
        <f t="shared" si="173"/>
        <v>1</v>
      </c>
      <c r="Y584" s="46">
        <f t="shared" si="174"/>
        <v>0</v>
      </c>
      <c r="Z584" s="46">
        <f t="shared" si="181"/>
        <v>1</v>
      </c>
      <c r="AA584" s="46">
        <f t="shared" si="182"/>
        <v>0</v>
      </c>
      <c r="AB584" s="46">
        <f t="shared" si="183"/>
        <v>1</v>
      </c>
      <c r="AC584" s="48">
        <f>IF(AB584=0,1,IF(AB584=1,0.99,IF(AB584=2,0.98,IF(AB584=3,0.97,IF(AB584=4,0.96,IF(AB584=5,0.95,IF(AB584=6,0.94)))))))</f>
        <v>0.99</v>
      </c>
      <c r="AD584" s="48">
        <f t="shared" si="184"/>
        <v>10.584999999999999</v>
      </c>
      <c r="AE584" s="48">
        <f t="shared" si="185"/>
        <v>10.479149999999999</v>
      </c>
      <c r="AF584" s="46">
        <f t="shared" si="186"/>
        <v>120</v>
      </c>
      <c r="AG584" s="47"/>
      <c r="AH584" s="128" t="s">
        <v>3451</v>
      </c>
      <c r="AI584" s="128" t="s">
        <v>3453</v>
      </c>
      <c r="AJ584" s="128" t="s">
        <v>3454</v>
      </c>
      <c r="AK584" s="128" t="s">
        <v>3456</v>
      </c>
      <c r="AL584" s="128" t="s">
        <v>3452</v>
      </c>
      <c r="AM584" s="128" t="s">
        <v>3455</v>
      </c>
      <c r="AN584" s="128" t="s">
        <v>3457</v>
      </c>
      <c r="AO584" s="128" t="s">
        <v>3460</v>
      </c>
      <c r="AP584" s="128" t="s">
        <v>3459</v>
      </c>
      <c r="AQ584" s="128" t="s">
        <v>3458</v>
      </c>
    </row>
    <row r="585" spans="1:44" s="16" customFormat="1" ht="27.75">
      <c r="A585" s="43">
        <v>584</v>
      </c>
      <c r="B585" s="37" t="s">
        <v>2767</v>
      </c>
      <c r="C585" s="37" t="s">
        <v>1329</v>
      </c>
      <c r="D585" s="38" t="s">
        <v>2768</v>
      </c>
      <c r="E585" s="38">
        <v>28</v>
      </c>
      <c r="F585" s="48">
        <v>10.85</v>
      </c>
      <c r="G585" s="46">
        <v>30</v>
      </c>
      <c r="H585" s="46" t="s">
        <v>3372</v>
      </c>
      <c r="I585" s="48">
        <v>10.01</v>
      </c>
      <c r="J585" s="46">
        <v>30</v>
      </c>
      <c r="K585" s="46" t="s">
        <v>3373</v>
      </c>
      <c r="L585" s="84">
        <f t="shared" si="175"/>
        <v>10.43</v>
      </c>
      <c r="M585" s="38">
        <f t="shared" si="178"/>
        <v>60</v>
      </c>
      <c r="N585" s="38">
        <f t="shared" si="179"/>
        <v>1</v>
      </c>
      <c r="O585" s="38">
        <f t="shared" si="180"/>
        <v>0</v>
      </c>
      <c r="P585" s="48">
        <v>12.19</v>
      </c>
      <c r="Q585" s="46">
        <v>30</v>
      </c>
      <c r="R585" s="46" t="s">
        <v>3372</v>
      </c>
      <c r="S585" s="48">
        <v>12.48</v>
      </c>
      <c r="T585" s="46">
        <v>30</v>
      </c>
      <c r="U585" s="46" t="s">
        <v>3372</v>
      </c>
      <c r="V585" s="48">
        <f t="shared" si="171"/>
        <v>12.335000000000001</v>
      </c>
      <c r="W585" s="46">
        <f t="shared" si="172"/>
        <v>60</v>
      </c>
      <c r="X585" s="46">
        <f t="shared" si="173"/>
        <v>0</v>
      </c>
      <c r="Y585" s="46">
        <f t="shared" si="174"/>
        <v>0</v>
      </c>
      <c r="Z585" s="46">
        <f t="shared" si="181"/>
        <v>1</v>
      </c>
      <c r="AA585" s="46">
        <f t="shared" si="182"/>
        <v>0</v>
      </c>
      <c r="AB585" s="46">
        <f t="shared" si="183"/>
        <v>1</v>
      </c>
      <c r="AC585" s="48">
        <f>IF(AB585=0,0.93,IF(AB585=1,0.92,IF(AB585=2,0.91,IF(AB585=3,0.9,IF(AB585=4,0.89,IF(AB585=5,0.88,IF(AB585=6,0.87)))))))</f>
        <v>0.92</v>
      </c>
      <c r="AD585" s="48">
        <f t="shared" si="184"/>
        <v>11.3825</v>
      </c>
      <c r="AE585" s="48">
        <f t="shared" si="185"/>
        <v>10.471900000000002</v>
      </c>
      <c r="AF585" s="46">
        <f t="shared" si="186"/>
        <v>120</v>
      </c>
      <c r="AG585" s="47"/>
      <c r="AH585" s="128" t="s">
        <v>3453</v>
      </c>
      <c r="AI585" s="128" t="s">
        <v>3452</v>
      </c>
      <c r="AJ585" s="128" t="s">
        <v>3451</v>
      </c>
      <c r="AK585" s="128" t="s">
        <v>3456</v>
      </c>
      <c r="AL585" s="128" t="s">
        <v>3455</v>
      </c>
      <c r="AM585" s="128" t="s">
        <v>3454</v>
      </c>
      <c r="AN585" s="128" t="s">
        <v>3458</v>
      </c>
      <c r="AO585" s="128" t="s">
        <v>3457</v>
      </c>
      <c r="AP585" s="128" t="s">
        <v>3459</v>
      </c>
      <c r="AQ585" s="128" t="s">
        <v>3460</v>
      </c>
    </row>
    <row r="586" spans="1:44" s="16" customFormat="1" ht="27.75">
      <c r="A586" s="43">
        <v>585</v>
      </c>
      <c r="B586" s="44" t="s">
        <v>2499</v>
      </c>
      <c r="C586" s="44" t="s">
        <v>2500</v>
      </c>
      <c r="D586" s="45" t="s">
        <v>2501</v>
      </c>
      <c r="E586" s="38">
        <v>25</v>
      </c>
      <c r="F586" s="48">
        <v>10.29</v>
      </c>
      <c r="G586" s="46">
        <v>30</v>
      </c>
      <c r="H586" s="46" t="s">
        <v>3373</v>
      </c>
      <c r="I586" s="48">
        <v>10.16</v>
      </c>
      <c r="J586" s="46">
        <v>30</v>
      </c>
      <c r="K586" s="46" t="s">
        <v>3373</v>
      </c>
      <c r="L586" s="84">
        <f t="shared" si="175"/>
        <v>10.225</v>
      </c>
      <c r="M586" s="38">
        <f t="shared" si="178"/>
        <v>60</v>
      </c>
      <c r="N586" s="38">
        <f t="shared" si="179"/>
        <v>2</v>
      </c>
      <c r="O586" s="38">
        <f t="shared" si="180"/>
        <v>0</v>
      </c>
      <c r="P586" s="48">
        <v>9.43</v>
      </c>
      <c r="Q586" s="46">
        <v>11</v>
      </c>
      <c r="R586" s="46" t="s">
        <v>3373</v>
      </c>
      <c r="S586" s="48">
        <v>13.75</v>
      </c>
      <c r="T586" s="46">
        <v>30</v>
      </c>
      <c r="U586" s="46" t="s">
        <v>3372</v>
      </c>
      <c r="V586" s="48">
        <f t="shared" si="171"/>
        <v>11.59</v>
      </c>
      <c r="W586" s="46">
        <f t="shared" si="172"/>
        <v>60</v>
      </c>
      <c r="X586" s="46">
        <f t="shared" si="173"/>
        <v>1</v>
      </c>
      <c r="Y586" s="46">
        <f t="shared" si="174"/>
        <v>1</v>
      </c>
      <c r="Z586" s="46">
        <f t="shared" si="181"/>
        <v>3</v>
      </c>
      <c r="AA586" s="46">
        <f t="shared" si="182"/>
        <v>1</v>
      </c>
      <c r="AB586" s="46">
        <f t="shared" si="183"/>
        <v>4</v>
      </c>
      <c r="AC586" s="48">
        <f t="shared" ref="AC586:AC596" si="187">IF(AB586=0,1,IF(AB586=1,0.99,IF(AB586=2,0.98,IF(AB586=3,0.97,IF(AB586=4,0.96,IF(AB586=5,0.95,IF(AB586=6,0.94)))))))</f>
        <v>0.96</v>
      </c>
      <c r="AD586" s="48">
        <f t="shared" si="184"/>
        <v>10.907499999999999</v>
      </c>
      <c r="AE586" s="48">
        <f t="shared" si="185"/>
        <v>10.471199999999998</v>
      </c>
      <c r="AF586" s="46">
        <f t="shared" si="186"/>
        <v>120</v>
      </c>
      <c r="AG586" s="47"/>
      <c r="AH586" s="128" t="s">
        <v>3454</v>
      </c>
      <c r="AI586" s="128" t="s">
        <v>3451</v>
      </c>
      <c r="AJ586" s="128" t="s">
        <v>3453</v>
      </c>
      <c r="AK586" s="128" t="s">
        <v>3452</v>
      </c>
      <c r="AL586" s="128" t="s">
        <v>3456</v>
      </c>
      <c r="AM586" s="128" t="s">
        <v>3457</v>
      </c>
      <c r="AN586" s="128" t="s">
        <v>3455</v>
      </c>
      <c r="AO586" s="128" t="s">
        <v>3459</v>
      </c>
      <c r="AP586" s="128" t="s">
        <v>3458</v>
      </c>
      <c r="AQ586" s="128" t="s">
        <v>3460</v>
      </c>
    </row>
    <row r="587" spans="1:44" s="16" customFormat="1" ht="27.75">
      <c r="A587" s="43">
        <v>586</v>
      </c>
      <c r="B587" s="44" t="s">
        <v>920</v>
      </c>
      <c r="C587" s="44" t="s">
        <v>921</v>
      </c>
      <c r="D587" s="45" t="s">
        <v>922</v>
      </c>
      <c r="E587" s="38">
        <v>8</v>
      </c>
      <c r="F587" s="48">
        <v>9.61</v>
      </c>
      <c r="G587" s="46">
        <v>11</v>
      </c>
      <c r="H587" s="46" t="s">
        <v>3373</v>
      </c>
      <c r="I587" s="48">
        <v>10.39</v>
      </c>
      <c r="J587" s="46">
        <v>30</v>
      </c>
      <c r="K587" s="46" t="s">
        <v>3373</v>
      </c>
      <c r="L587" s="84">
        <f t="shared" si="175"/>
        <v>10</v>
      </c>
      <c r="M587" s="38">
        <f t="shared" si="178"/>
        <v>60</v>
      </c>
      <c r="N587" s="38">
        <f t="shared" si="179"/>
        <v>2</v>
      </c>
      <c r="O587" s="38">
        <f t="shared" si="180"/>
        <v>1</v>
      </c>
      <c r="P587" s="48">
        <v>10.14</v>
      </c>
      <c r="Q587" s="46">
        <v>30</v>
      </c>
      <c r="R587" s="46" t="s">
        <v>3373</v>
      </c>
      <c r="S587" s="48">
        <v>13.47</v>
      </c>
      <c r="T587" s="46">
        <v>30</v>
      </c>
      <c r="U587" s="46" t="s">
        <v>3372</v>
      </c>
      <c r="V587" s="48">
        <f t="shared" si="171"/>
        <v>11.805</v>
      </c>
      <c r="W587" s="46">
        <f t="shared" si="172"/>
        <v>60</v>
      </c>
      <c r="X587" s="46">
        <f t="shared" si="173"/>
        <v>1</v>
      </c>
      <c r="Y587" s="46">
        <f t="shared" si="174"/>
        <v>0</v>
      </c>
      <c r="Z587" s="46">
        <f t="shared" si="181"/>
        <v>3</v>
      </c>
      <c r="AA587" s="46">
        <f t="shared" si="182"/>
        <v>1</v>
      </c>
      <c r="AB587" s="46">
        <f t="shared" si="183"/>
        <v>4</v>
      </c>
      <c r="AC587" s="48">
        <f t="shared" si="187"/>
        <v>0.96</v>
      </c>
      <c r="AD587" s="48">
        <f t="shared" si="184"/>
        <v>10.9025</v>
      </c>
      <c r="AE587" s="48">
        <f t="shared" si="185"/>
        <v>10.4664</v>
      </c>
      <c r="AF587" s="46">
        <f t="shared" si="186"/>
        <v>120</v>
      </c>
      <c r="AG587" s="47"/>
      <c r="AH587" s="128" t="s">
        <v>3451</v>
      </c>
      <c r="AI587" s="128" t="s">
        <v>3456</v>
      </c>
      <c r="AJ587" s="128" t="s">
        <v>3453</v>
      </c>
      <c r="AK587" s="128" t="s">
        <v>3454</v>
      </c>
      <c r="AL587" s="128" t="s">
        <v>3457</v>
      </c>
      <c r="AM587" s="128" t="s">
        <v>3452</v>
      </c>
      <c r="AN587" s="128" t="s">
        <v>3455</v>
      </c>
      <c r="AO587" s="128" t="s">
        <v>3458</v>
      </c>
      <c r="AP587" s="128" t="s">
        <v>3460</v>
      </c>
      <c r="AQ587" s="128" t="s">
        <v>3459</v>
      </c>
    </row>
    <row r="588" spans="1:44" s="16" customFormat="1" ht="27.75">
      <c r="A588" s="43">
        <v>587</v>
      </c>
      <c r="B588" s="44" t="s">
        <v>1591</v>
      </c>
      <c r="C588" s="44" t="s">
        <v>760</v>
      </c>
      <c r="D588" s="45" t="s">
        <v>1592</v>
      </c>
      <c r="E588" s="38">
        <v>15</v>
      </c>
      <c r="F588" s="48">
        <v>10.67</v>
      </c>
      <c r="G588" s="46">
        <v>30</v>
      </c>
      <c r="H588" s="46" t="s">
        <v>3373</v>
      </c>
      <c r="I588" s="48">
        <v>9.6999999999999993</v>
      </c>
      <c r="J588" s="46">
        <v>13</v>
      </c>
      <c r="K588" s="46" t="s">
        <v>3373</v>
      </c>
      <c r="L588" s="84">
        <f t="shared" si="175"/>
        <v>10.184999999999999</v>
      </c>
      <c r="M588" s="38">
        <f t="shared" si="178"/>
        <v>60</v>
      </c>
      <c r="N588" s="38">
        <f t="shared" si="179"/>
        <v>2</v>
      </c>
      <c r="O588" s="38">
        <f t="shared" si="180"/>
        <v>1</v>
      </c>
      <c r="P588" s="48">
        <v>10.36</v>
      </c>
      <c r="Q588" s="46">
        <v>30</v>
      </c>
      <c r="R588" s="46" t="s">
        <v>3372</v>
      </c>
      <c r="S588" s="48">
        <v>12.4</v>
      </c>
      <c r="T588" s="46">
        <v>30</v>
      </c>
      <c r="U588" s="46" t="s">
        <v>3372</v>
      </c>
      <c r="V588" s="48">
        <f t="shared" si="171"/>
        <v>11.379999999999999</v>
      </c>
      <c r="W588" s="46">
        <f t="shared" si="172"/>
        <v>60</v>
      </c>
      <c r="X588" s="46">
        <f t="shared" si="173"/>
        <v>0</v>
      </c>
      <c r="Y588" s="46">
        <f t="shared" si="174"/>
        <v>0</v>
      </c>
      <c r="Z588" s="46">
        <f t="shared" si="181"/>
        <v>2</v>
      </c>
      <c r="AA588" s="46">
        <f t="shared" si="182"/>
        <v>1</v>
      </c>
      <c r="AB588" s="46">
        <f t="shared" si="183"/>
        <v>3</v>
      </c>
      <c r="AC588" s="48">
        <f t="shared" si="187"/>
        <v>0.97</v>
      </c>
      <c r="AD588" s="48">
        <f t="shared" si="184"/>
        <v>10.782499999999999</v>
      </c>
      <c r="AE588" s="48">
        <f t="shared" si="185"/>
        <v>10.459024999999999</v>
      </c>
      <c r="AF588" s="46">
        <f t="shared" si="186"/>
        <v>120</v>
      </c>
      <c r="AG588" s="47"/>
      <c r="AH588" s="128" t="s">
        <v>3456</v>
      </c>
      <c r="AI588" s="128" t="s">
        <v>3452</v>
      </c>
      <c r="AJ588" s="128" t="s">
        <v>3454</v>
      </c>
      <c r="AK588" s="128" t="s">
        <v>3459</v>
      </c>
      <c r="AL588" s="128" t="s">
        <v>3453</v>
      </c>
      <c r="AM588" s="128" t="s">
        <v>3455</v>
      </c>
      <c r="AN588" s="128" t="s">
        <v>3460</v>
      </c>
      <c r="AO588" s="128" t="s">
        <v>3451</v>
      </c>
      <c r="AP588" s="128" t="s">
        <v>3457</v>
      </c>
      <c r="AQ588" s="128" t="s">
        <v>3458</v>
      </c>
    </row>
    <row r="589" spans="1:44" s="16" customFormat="1" ht="27.75">
      <c r="A589" s="43">
        <v>588</v>
      </c>
      <c r="B589" s="37" t="s">
        <v>1763</v>
      </c>
      <c r="C589" s="37" t="s">
        <v>1764</v>
      </c>
      <c r="D589" s="38" t="s">
        <v>1765</v>
      </c>
      <c r="E589" s="38">
        <v>17</v>
      </c>
      <c r="F589" s="48">
        <v>10.81</v>
      </c>
      <c r="G589" s="46">
        <v>30</v>
      </c>
      <c r="H589" s="46" t="s">
        <v>3373</v>
      </c>
      <c r="I589" s="48">
        <v>10.29</v>
      </c>
      <c r="J589" s="46">
        <v>30</v>
      </c>
      <c r="K589" s="46" t="s">
        <v>3373</v>
      </c>
      <c r="L589" s="84">
        <f t="shared" si="175"/>
        <v>10.55</v>
      </c>
      <c r="M589" s="38">
        <f t="shared" si="178"/>
        <v>60</v>
      </c>
      <c r="N589" s="38">
        <f t="shared" si="179"/>
        <v>2</v>
      </c>
      <c r="O589" s="38">
        <f t="shared" si="180"/>
        <v>0</v>
      </c>
      <c r="P589" s="48">
        <v>10.06</v>
      </c>
      <c r="Q589" s="46">
        <v>30</v>
      </c>
      <c r="R589" s="46" t="s">
        <v>3373</v>
      </c>
      <c r="S589" s="48">
        <v>11.96</v>
      </c>
      <c r="T589" s="46">
        <v>30</v>
      </c>
      <c r="U589" s="46" t="s">
        <v>3372</v>
      </c>
      <c r="V589" s="48">
        <f t="shared" si="171"/>
        <v>11.010000000000002</v>
      </c>
      <c r="W589" s="46">
        <f t="shared" si="172"/>
        <v>60</v>
      </c>
      <c r="X589" s="46">
        <f t="shared" si="173"/>
        <v>1</v>
      </c>
      <c r="Y589" s="46">
        <f t="shared" si="174"/>
        <v>0</v>
      </c>
      <c r="Z589" s="46">
        <f t="shared" si="181"/>
        <v>3</v>
      </c>
      <c r="AA589" s="46">
        <f t="shared" si="182"/>
        <v>0</v>
      </c>
      <c r="AB589" s="46">
        <f t="shared" si="183"/>
        <v>3</v>
      </c>
      <c r="AC589" s="48">
        <f t="shared" si="187"/>
        <v>0.97</v>
      </c>
      <c r="AD589" s="48">
        <f t="shared" si="184"/>
        <v>10.780000000000001</v>
      </c>
      <c r="AE589" s="48">
        <f t="shared" si="185"/>
        <v>10.456600000000002</v>
      </c>
      <c r="AF589" s="46">
        <f t="shared" si="186"/>
        <v>120</v>
      </c>
      <c r="AG589" s="47"/>
      <c r="AH589" s="129" t="s">
        <v>3457</v>
      </c>
      <c r="AI589" s="129" t="s">
        <v>3452</v>
      </c>
      <c r="AJ589" s="129" t="s">
        <v>3451</v>
      </c>
      <c r="AK589" s="129" t="s">
        <v>3456</v>
      </c>
      <c r="AL589" s="129" t="s">
        <v>3454</v>
      </c>
      <c r="AM589" s="129" t="s">
        <v>3453</v>
      </c>
      <c r="AN589" s="129" t="s">
        <v>3455</v>
      </c>
      <c r="AO589" s="129" t="s">
        <v>3459</v>
      </c>
      <c r="AP589" s="129" t="s">
        <v>3460</v>
      </c>
      <c r="AQ589" s="129" t="s">
        <v>3458</v>
      </c>
    </row>
    <row r="590" spans="1:44" s="16" customFormat="1" ht="27.75">
      <c r="A590" s="43">
        <v>589</v>
      </c>
      <c r="B590" s="44" t="s">
        <v>1103</v>
      </c>
      <c r="C590" s="44" t="s">
        <v>1104</v>
      </c>
      <c r="D590" s="45" t="s">
        <v>1105</v>
      </c>
      <c r="E590" s="38">
        <v>10</v>
      </c>
      <c r="F590" s="48">
        <v>10.97</v>
      </c>
      <c r="G590" s="46">
        <v>30</v>
      </c>
      <c r="H590" s="46" t="s">
        <v>3372</v>
      </c>
      <c r="I590" s="48">
        <v>9.64</v>
      </c>
      <c r="J590" s="46">
        <v>17</v>
      </c>
      <c r="K590" s="46" t="s">
        <v>3372</v>
      </c>
      <c r="L590" s="84">
        <f t="shared" si="175"/>
        <v>10.305</v>
      </c>
      <c r="M590" s="38">
        <f t="shared" si="178"/>
        <v>60</v>
      </c>
      <c r="N590" s="38">
        <f t="shared" si="179"/>
        <v>0</v>
      </c>
      <c r="O590" s="38">
        <f t="shared" si="180"/>
        <v>1</v>
      </c>
      <c r="P590" s="48">
        <v>9.92</v>
      </c>
      <c r="Q590" s="46">
        <v>12</v>
      </c>
      <c r="R590" s="46" t="s">
        <v>3373</v>
      </c>
      <c r="S590" s="48">
        <v>12.59</v>
      </c>
      <c r="T590" s="46">
        <v>30</v>
      </c>
      <c r="U590" s="46" t="s">
        <v>3372</v>
      </c>
      <c r="V590" s="48">
        <f t="shared" si="171"/>
        <v>11.254999999999999</v>
      </c>
      <c r="W590" s="46">
        <f t="shared" si="172"/>
        <v>60</v>
      </c>
      <c r="X590" s="46">
        <f t="shared" si="173"/>
        <v>1</v>
      </c>
      <c r="Y590" s="46">
        <f t="shared" si="174"/>
        <v>1</v>
      </c>
      <c r="Z590" s="46">
        <f t="shared" si="181"/>
        <v>1</v>
      </c>
      <c r="AA590" s="46">
        <f t="shared" si="182"/>
        <v>2</v>
      </c>
      <c r="AB590" s="46">
        <f t="shared" si="183"/>
        <v>3</v>
      </c>
      <c r="AC590" s="48">
        <f t="shared" si="187"/>
        <v>0.97</v>
      </c>
      <c r="AD590" s="48">
        <f t="shared" si="184"/>
        <v>10.78</v>
      </c>
      <c r="AE590" s="48">
        <f t="shared" si="185"/>
        <v>10.4566</v>
      </c>
      <c r="AF590" s="46">
        <f t="shared" si="186"/>
        <v>120</v>
      </c>
      <c r="AG590" s="47"/>
      <c r="AH590" s="128" t="s">
        <v>3453</v>
      </c>
      <c r="AI590" s="128" t="s">
        <v>3451</v>
      </c>
      <c r="AJ590" s="128" t="s">
        <v>3457</v>
      </c>
      <c r="AK590" s="128" t="s">
        <v>3456</v>
      </c>
      <c r="AL590" s="128" t="s">
        <v>3454</v>
      </c>
      <c r="AM590" s="128" t="s">
        <v>3452</v>
      </c>
      <c r="AN590" s="128" t="s">
        <v>3455</v>
      </c>
      <c r="AO590" s="128" t="s">
        <v>3460</v>
      </c>
      <c r="AP590" s="128" t="s">
        <v>3459</v>
      </c>
      <c r="AQ590" s="128" t="s">
        <v>3458</v>
      </c>
    </row>
    <row r="591" spans="1:44" s="16" customFormat="1" ht="27.75">
      <c r="A591" s="43">
        <v>590</v>
      </c>
      <c r="B591" s="44" t="s">
        <v>1688</v>
      </c>
      <c r="C591" s="44" t="s">
        <v>1689</v>
      </c>
      <c r="D591" s="45" t="s">
        <v>1690</v>
      </c>
      <c r="E591" s="38">
        <v>16</v>
      </c>
      <c r="F591" s="48">
        <v>11</v>
      </c>
      <c r="G591" s="46">
        <v>30</v>
      </c>
      <c r="H591" s="46" t="s">
        <v>3372</v>
      </c>
      <c r="I591" s="48">
        <v>9.6</v>
      </c>
      <c r="J591" s="46">
        <v>18</v>
      </c>
      <c r="K591" s="46" t="s">
        <v>3372</v>
      </c>
      <c r="L591" s="84">
        <f t="shared" si="175"/>
        <v>10.3</v>
      </c>
      <c r="M591" s="38">
        <f t="shared" si="178"/>
        <v>60</v>
      </c>
      <c r="N591" s="38">
        <f t="shared" si="179"/>
        <v>0</v>
      </c>
      <c r="O591" s="38">
        <f t="shared" si="180"/>
        <v>1</v>
      </c>
      <c r="P591" s="48">
        <v>10.14</v>
      </c>
      <c r="Q591" s="46">
        <v>30</v>
      </c>
      <c r="R591" s="46" t="s">
        <v>3372</v>
      </c>
      <c r="S591" s="48">
        <v>11.5</v>
      </c>
      <c r="T591" s="46">
        <v>30</v>
      </c>
      <c r="U591" s="46" t="s">
        <v>3372</v>
      </c>
      <c r="V591" s="48">
        <f t="shared" si="171"/>
        <v>10.82</v>
      </c>
      <c r="W591" s="46">
        <f t="shared" si="172"/>
        <v>60</v>
      </c>
      <c r="X591" s="46">
        <f t="shared" si="173"/>
        <v>0</v>
      </c>
      <c r="Y591" s="46">
        <f t="shared" si="174"/>
        <v>0</v>
      </c>
      <c r="Z591" s="46">
        <f t="shared" si="181"/>
        <v>0</v>
      </c>
      <c r="AA591" s="46">
        <f t="shared" si="182"/>
        <v>1</v>
      </c>
      <c r="AB591" s="46">
        <f t="shared" si="183"/>
        <v>1</v>
      </c>
      <c r="AC591" s="48">
        <f t="shared" si="187"/>
        <v>0.99</v>
      </c>
      <c r="AD591" s="48">
        <f t="shared" si="184"/>
        <v>10.56</v>
      </c>
      <c r="AE591" s="48">
        <f t="shared" si="185"/>
        <v>10.4544</v>
      </c>
      <c r="AF591" s="46">
        <f t="shared" si="186"/>
        <v>120</v>
      </c>
      <c r="AG591" s="47"/>
      <c r="AH591" s="128" t="s">
        <v>3452</v>
      </c>
      <c r="AI591" s="128" t="s">
        <v>3457</v>
      </c>
      <c r="AJ591" s="128" t="s">
        <v>3454</v>
      </c>
      <c r="AK591" s="128" t="s">
        <v>3453</v>
      </c>
      <c r="AL591" s="128" t="s">
        <v>3451</v>
      </c>
      <c r="AM591" s="128" t="s">
        <v>3455</v>
      </c>
      <c r="AN591" s="128" t="s">
        <v>3456</v>
      </c>
      <c r="AO591" s="128" t="s">
        <v>3460</v>
      </c>
      <c r="AP591" s="128" t="s">
        <v>3459</v>
      </c>
      <c r="AQ591" s="128" t="s">
        <v>3458</v>
      </c>
    </row>
    <row r="592" spans="1:44" s="16" customFormat="1" ht="27.75">
      <c r="A592" s="43">
        <v>591</v>
      </c>
      <c r="B592" s="37" t="s">
        <v>1348</v>
      </c>
      <c r="C592" s="37" t="s">
        <v>1349</v>
      </c>
      <c r="D592" s="38" t="s">
        <v>1350</v>
      </c>
      <c r="E592" s="38">
        <v>13</v>
      </c>
      <c r="F592" s="48">
        <v>10.23</v>
      </c>
      <c r="G592" s="46">
        <v>30</v>
      </c>
      <c r="H592" s="46" t="s">
        <v>3372</v>
      </c>
      <c r="I592" s="48">
        <v>10.3</v>
      </c>
      <c r="J592" s="46">
        <v>30</v>
      </c>
      <c r="K592" s="46" t="s">
        <v>3372</v>
      </c>
      <c r="L592" s="84">
        <f t="shared" si="175"/>
        <v>10.265000000000001</v>
      </c>
      <c r="M592" s="38">
        <f t="shared" si="178"/>
        <v>60</v>
      </c>
      <c r="N592" s="38">
        <f t="shared" si="179"/>
        <v>0</v>
      </c>
      <c r="O592" s="38">
        <f t="shared" si="180"/>
        <v>0</v>
      </c>
      <c r="P592" s="48">
        <v>10.23</v>
      </c>
      <c r="Q592" s="46">
        <v>30</v>
      </c>
      <c r="R592" s="46" t="s">
        <v>3372</v>
      </c>
      <c r="S592" s="48">
        <v>11.05</v>
      </c>
      <c r="T592" s="46">
        <v>30</v>
      </c>
      <c r="U592" s="46" t="s">
        <v>3372</v>
      </c>
      <c r="V592" s="48">
        <f t="shared" si="171"/>
        <v>10.64</v>
      </c>
      <c r="W592" s="46">
        <f t="shared" si="172"/>
        <v>60</v>
      </c>
      <c r="X592" s="46">
        <f t="shared" si="173"/>
        <v>0</v>
      </c>
      <c r="Y592" s="46">
        <f t="shared" si="174"/>
        <v>0</v>
      </c>
      <c r="Z592" s="46">
        <f t="shared" si="181"/>
        <v>0</v>
      </c>
      <c r="AA592" s="46">
        <f t="shared" si="182"/>
        <v>0</v>
      </c>
      <c r="AB592" s="46">
        <f t="shared" si="183"/>
        <v>0</v>
      </c>
      <c r="AC592" s="48">
        <f t="shared" si="187"/>
        <v>1</v>
      </c>
      <c r="AD592" s="48">
        <f t="shared" si="184"/>
        <v>10.452500000000001</v>
      </c>
      <c r="AE592" s="48">
        <f t="shared" si="185"/>
        <v>10.452500000000001</v>
      </c>
      <c r="AF592" s="46">
        <f t="shared" si="186"/>
        <v>120</v>
      </c>
      <c r="AG592" s="47"/>
      <c r="AH592" s="128" t="s">
        <v>3461</v>
      </c>
      <c r="AI592" s="128" t="s">
        <v>3457</v>
      </c>
      <c r="AJ592" s="128" t="s">
        <v>3454</v>
      </c>
      <c r="AK592" s="128" t="s">
        <v>3451</v>
      </c>
      <c r="AL592" s="128" t="s">
        <v>3452</v>
      </c>
      <c r="AM592" s="128" t="s">
        <v>3455</v>
      </c>
      <c r="AN592" s="128" t="s">
        <v>3456</v>
      </c>
      <c r="AO592" s="128" t="s">
        <v>3458</v>
      </c>
      <c r="AP592" s="128" t="s">
        <v>3459</v>
      </c>
      <c r="AQ592" s="128" t="s">
        <v>3460</v>
      </c>
    </row>
    <row r="593" spans="1:43" s="16" customFormat="1" ht="27.75">
      <c r="A593" s="43">
        <v>592</v>
      </c>
      <c r="B593" s="44" t="s">
        <v>573</v>
      </c>
      <c r="C593" s="44" t="s">
        <v>574</v>
      </c>
      <c r="D593" s="45" t="s">
        <v>575</v>
      </c>
      <c r="E593" s="38">
        <v>5</v>
      </c>
      <c r="F593" s="48">
        <v>11.46</v>
      </c>
      <c r="G593" s="46">
        <v>30</v>
      </c>
      <c r="H593" s="46" t="s">
        <v>3373</v>
      </c>
      <c r="I593" s="48">
        <v>10.07</v>
      </c>
      <c r="J593" s="46">
        <v>30</v>
      </c>
      <c r="K593" s="46" t="s">
        <v>3372</v>
      </c>
      <c r="L593" s="84">
        <f t="shared" si="175"/>
        <v>10.765000000000001</v>
      </c>
      <c r="M593" s="38">
        <f t="shared" si="178"/>
        <v>60</v>
      </c>
      <c r="N593" s="38">
        <f t="shared" si="179"/>
        <v>1</v>
      </c>
      <c r="O593" s="38">
        <f t="shared" si="180"/>
        <v>0</v>
      </c>
      <c r="P593" s="48">
        <v>9.6199999999999992</v>
      </c>
      <c r="Q593" s="46">
        <v>12</v>
      </c>
      <c r="R593" s="46" t="s">
        <v>3373</v>
      </c>
      <c r="S593" s="48">
        <v>11.94</v>
      </c>
      <c r="T593" s="46">
        <v>30</v>
      </c>
      <c r="U593" s="46" t="s">
        <v>3372</v>
      </c>
      <c r="V593" s="48">
        <f t="shared" si="171"/>
        <v>10.78</v>
      </c>
      <c r="W593" s="46">
        <f t="shared" si="172"/>
        <v>60</v>
      </c>
      <c r="X593" s="46">
        <f t="shared" si="173"/>
        <v>1</v>
      </c>
      <c r="Y593" s="46">
        <f t="shared" si="174"/>
        <v>1</v>
      </c>
      <c r="Z593" s="46">
        <f t="shared" si="181"/>
        <v>2</v>
      </c>
      <c r="AA593" s="46">
        <f t="shared" si="182"/>
        <v>1</v>
      </c>
      <c r="AB593" s="46">
        <f t="shared" si="183"/>
        <v>3</v>
      </c>
      <c r="AC593" s="48">
        <f t="shared" si="187"/>
        <v>0.97</v>
      </c>
      <c r="AD593" s="48">
        <f t="shared" si="184"/>
        <v>10.772500000000001</v>
      </c>
      <c r="AE593" s="48">
        <f t="shared" si="185"/>
        <v>10.449325</v>
      </c>
      <c r="AF593" s="46">
        <f t="shared" si="186"/>
        <v>120</v>
      </c>
      <c r="AG593" s="47"/>
      <c r="AH593" s="128" t="s">
        <v>3451</v>
      </c>
      <c r="AI593" s="128" t="s">
        <v>3456</v>
      </c>
      <c r="AJ593" s="128" t="s">
        <v>3452</v>
      </c>
      <c r="AK593" s="128" t="s">
        <v>3455</v>
      </c>
      <c r="AL593" s="128" t="s">
        <v>3454</v>
      </c>
      <c r="AM593" s="128" t="s">
        <v>3459</v>
      </c>
      <c r="AN593" s="128" t="s">
        <v>3458</v>
      </c>
      <c r="AO593" s="128" t="s">
        <v>3460</v>
      </c>
      <c r="AP593" s="128" t="s">
        <v>3457</v>
      </c>
      <c r="AQ593" s="128" t="s">
        <v>3453</v>
      </c>
    </row>
    <row r="594" spans="1:43" s="16" customFormat="1" ht="27.75">
      <c r="A594" s="43">
        <v>593</v>
      </c>
      <c r="B594" s="37" t="s">
        <v>1834</v>
      </c>
      <c r="C594" s="37" t="s">
        <v>1132</v>
      </c>
      <c r="D594" s="38" t="s">
        <v>1835</v>
      </c>
      <c r="E594" s="38">
        <v>18</v>
      </c>
      <c r="F594" s="48">
        <v>10.050000000000001</v>
      </c>
      <c r="G594" s="46">
        <v>30</v>
      </c>
      <c r="H594" s="46" t="s">
        <v>3373</v>
      </c>
      <c r="I594" s="48">
        <v>10.52</v>
      </c>
      <c r="J594" s="46">
        <v>30</v>
      </c>
      <c r="K594" s="46" t="s">
        <v>3373</v>
      </c>
      <c r="L594" s="84">
        <f t="shared" si="175"/>
        <v>10.285</v>
      </c>
      <c r="M594" s="38">
        <f t="shared" si="178"/>
        <v>60</v>
      </c>
      <c r="N594" s="38">
        <f t="shared" si="179"/>
        <v>2</v>
      </c>
      <c r="O594" s="38">
        <f t="shared" si="180"/>
        <v>0</v>
      </c>
      <c r="P594" s="48">
        <v>10.39</v>
      </c>
      <c r="Q594" s="46">
        <v>30</v>
      </c>
      <c r="R594" s="46" t="s">
        <v>3372</v>
      </c>
      <c r="S594" s="48">
        <v>11.69</v>
      </c>
      <c r="T594" s="46">
        <v>30</v>
      </c>
      <c r="U594" s="46" t="s">
        <v>3372</v>
      </c>
      <c r="V594" s="48">
        <f t="shared" si="171"/>
        <v>11.04</v>
      </c>
      <c r="W594" s="46">
        <f t="shared" si="172"/>
        <v>60</v>
      </c>
      <c r="X594" s="46">
        <f t="shared" si="173"/>
        <v>0</v>
      </c>
      <c r="Y594" s="46">
        <f t="shared" si="174"/>
        <v>0</v>
      </c>
      <c r="Z594" s="46">
        <f t="shared" si="181"/>
        <v>2</v>
      </c>
      <c r="AA594" s="46">
        <f t="shared" si="182"/>
        <v>0</v>
      </c>
      <c r="AB594" s="46">
        <f t="shared" si="183"/>
        <v>2</v>
      </c>
      <c r="AC594" s="48">
        <f t="shared" si="187"/>
        <v>0.98</v>
      </c>
      <c r="AD594" s="48">
        <f t="shared" si="184"/>
        <v>10.6625</v>
      </c>
      <c r="AE594" s="48">
        <f t="shared" si="185"/>
        <v>10.449249999999999</v>
      </c>
      <c r="AF594" s="46">
        <f t="shared" si="186"/>
        <v>120</v>
      </c>
      <c r="AG594" s="47"/>
      <c r="AH594" s="128" t="s">
        <v>3453</v>
      </c>
      <c r="AI594" s="128" t="s">
        <v>3451</v>
      </c>
      <c r="AJ594" s="128" t="s">
        <v>3454</v>
      </c>
      <c r="AK594" s="128" t="s">
        <v>3452</v>
      </c>
      <c r="AL594" s="128" t="s">
        <v>3455</v>
      </c>
      <c r="AM594" s="128" t="s">
        <v>3457</v>
      </c>
      <c r="AN594" s="128" t="s">
        <v>3456</v>
      </c>
      <c r="AO594" s="128" t="s">
        <v>3460</v>
      </c>
      <c r="AP594" s="128" t="s">
        <v>3459</v>
      </c>
      <c r="AQ594" s="128" t="s">
        <v>3458</v>
      </c>
    </row>
    <row r="595" spans="1:43" s="16" customFormat="1" ht="27.75">
      <c r="A595" s="43">
        <v>594</v>
      </c>
      <c r="B595" s="44" t="s">
        <v>683</v>
      </c>
      <c r="C595" s="44" t="s">
        <v>684</v>
      </c>
      <c r="D595" s="45" t="s">
        <v>685</v>
      </c>
      <c r="E595" s="38">
        <v>6</v>
      </c>
      <c r="F595" s="48">
        <v>10.130000000000001</v>
      </c>
      <c r="G595" s="46">
        <v>30</v>
      </c>
      <c r="H595" s="46" t="s">
        <v>3372</v>
      </c>
      <c r="I595" s="48">
        <v>10.71</v>
      </c>
      <c r="J595" s="46">
        <v>30</v>
      </c>
      <c r="K595" s="46" t="s">
        <v>3373</v>
      </c>
      <c r="L595" s="84">
        <f t="shared" si="175"/>
        <v>10.420000000000002</v>
      </c>
      <c r="M595" s="38">
        <f t="shared" si="178"/>
        <v>60</v>
      </c>
      <c r="N595" s="38">
        <f t="shared" si="179"/>
        <v>1</v>
      </c>
      <c r="O595" s="38">
        <f t="shared" si="180"/>
        <v>0</v>
      </c>
      <c r="P595" s="48">
        <v>9.84</v>
      </c>
      <c r="Q595" s="46">
        <v>18</v>
      </c>
      <c r="R595" s="46" t="s">
        <v>3372</v>
      </c>
      <c r="S595" s="48">
        <v>11.95</v>
      </c>
      <c r="T595" s="46">
        <v>30</v>
      </c>
      <c r="U595" s="46" t="s">
        <v>3372</v>
      </c>
      <c r="V595" s="48">
        <f t="shared" si="171"/>
        <v>10.895</v>
      </c>
      <c r="W595" s="46">
        <f t="shared" si="172"/>
        <v>60</v>
      </c>
      <c r="X595" s="46">
        <f t="shared" si="173"/>
        <v>0</v>
      </c>
      <c r="Y595" s="46">
        <f t="shared" si="174"/>
        <v>1</v>
      </c>
      <c r="Z595" s="46">
        <f t="shared" si="181"/>
        <v>1</v>
      </c>
      <c r="AA595" s="46">
        <f t="shared" si="182"/>
        <v>1</v>
      </c>
      <c r="AB595" s="46">
        <f t="shared" si="183"/>
        <v>2</v>
      </c>
      <c r="AC595" s="48">
        <f t="shared" si="187"/>
        <v>0.98</v>
      </c>
      <c r="AD595" s="48">
        <f t="shared" si="184"/>
        <v>10.657500000000001</v>
      </c>
      <c r="AE595" s="48">
        <f t="shared" si="185"/>
        <v>10.44435</v>
      </c>
      <c r="AF595" s="46">
        <f t="shared" si="186"/>
        <v>120</v>
      </c>
      <c r="AG595" s="47"/>
      <c r="AH595" s="128" t="s">
        <v>3457</v>
      </c>
      <c r="AI595" s="128" t="s">
        <v>3454</v>
      </c>
      <c r="AJ595" s="128" t="s">
        <v>3451</v>
      </c>
      <c r="AK595" s="128" t="s">
        <v>3452</v>
      </c>
      <c r="AL595" s="128" t="s">
        <v>3455</v>
      </c>
      <c r="AM595" s="128" t="s">
        <v>3453</v>
      </c>
      <c r="AN595" s="128" t="s">
        <v>3460</v>
      </c>
      <c r="AO595" s="128" t="s">
        <v>3456</v>
      </c>
      <c r="AP595" s="128" t="s">
        <v>3459</v>
      </c>
      <c r="AQ595" s="128" t="s">
        <v>3458</v>
      </c>
    </row>
    <row r="596" spans="1:43" s="16" customFormat="1" ht="27.75">
      <c r="A596" s="43">
        <v>595</v>
      </c>
      <c r="B596" s="44" t="s">
        <v>2736</v>
      </c>
      <c r="C596" s="44" t="s">
        <v>104</v>
      </c>
      <c r="D596" s="45" t="s">
        <v>2737</v>
      </c>
      <c r="E596" s="38">
        <v>28</v>
      </c>
      <c r="F596" s="48">
        <v>9.9700000000000006</v>
      </c>
      <c r="G596" s="46">
        <v>7</v>
      </c>
      <c r="H596" s="46" t="s">
        <v>3373</v>
      </c>
      <c r="I596" s="48">
        <v>10.029999999999999</v>
      </c>
      <c r="J596" s="46">
        <v>30</v>
      </c>
      <c r="K596" s="46" t="s">
        <v>3372</v>
      </c>
      <c r="L596" s="84">
        <f t="shared" si="175"/>
        <v>10</v>
      </c>
      <c r="M596" s="38">
        <f t="shared" si="178"/>
        <v>60</v>
      </c>
      <c r="N596" s="38">
        <f t="shared" si="179"/>
        <v>1</v>
      </c>
      <c r="O596" s="38">
        <f t="shared" si="180"/>
        <v>1</v>
      </c>
      <c r="P596" s="48">
        <v>12.24</v>
      </c>
      <c r="Q596" s="46">
        <v>30</v>
      </c>
      <c r="R596" s="46" t="s">
        <v>3372</v>
      </c>
      <c r="S596" s="48">
        <v>10.39</v>
      </c>
      <c r="T596" s="46">
        <v>30</v>
      </c>
      <c r="U596" s="46" t="s">
        <v>3372</v>
      </c>
      <c r="V596" s="48">
        <f t="shared" si="171"/>
        <v>11.315000000000001</v>
      </c>
      <c r="W596" s="46">
        <f t="shared" si="172"/>
        <v>60</v>
      </c>
      <c r="X596" s="46">
        <f t="shared" si="173"/>
        <v>0</v>
      </c>
      <c r="Y596" s="46">
        <f t="shared" si="174"/>
        <v>0</v>
      </c>
      <c r="Z596" s="46">
        <f t="shared" si="181"/>
        <v>1</v>
      </c>
      <c r="AA596" s="46">
        <f t="shared" si="182"/>
        <v>1</v>
      </c>
      <c r="AB596" s="46">
        <f t="shared" si="183"/>
        <v>2</v>
      </c>
      <c r="AC596" s="48">
        <f t="shared" si="187"/>
        <v>0.98</v>
      </c>
      <c r="AD596" s="48">
        <f t="shared" si="184"/>
        <v>10.657500000000001</v>
      </c>
      <c r="AE596" s="48">
        <f t="shared" si="185"/>
        <v>10.44435</v>
      </c>
      <c r="AF596" s="46">
        <f t="shared" si="186"/>
        <v>120</v>
      </c>
      <c r="AG596" s="47"/>
      <c r="AH596" s="128" t="s">
        <v>3453</v>
      </c>
      <c r="AI596" s="128" t="s">
        <v>3451</v>
      </c>
      <c r="AJ596" s="130" t="s">
        <v>3455</v>
      </c>
      <c r="AK596" s="128" t="s">
        <v>3456</v>
      </c>
      <c r="AL596" s="128" t="s">
        <v>3452</v>
      </c>
      <c r="AM596" s="128" t="s">
        <v>3454</v>
      </c>
      <c r="AN596" s="128" t="s">
        <v>3459</v>
      </c>
      <c r="AO596" s="128" t="s">
        <v>3460</v>
      </c>
      <c r="AP596" s="128" t="s">
        <v>3457</v>
      </c>
      <c r="AQ596" s="128" t="s">
        <v>3458</v>
      </c>
    </row>
    <row r="597" spans="1:43" s="16" customFormat="1" ht="27.75">
      <c r="A597" s="43">
        <v>596</v>
      </c>
      <c r="B597" s="37" t="s">
        <v>194</v>
      </c>
      <c r="C597" s="37" t="s">
        <v>195</v>
      </c>
      <c r="D597" s="38" t="s">
        <v>196</v>
      </c>
      <c r="E597" s="38">
        <v>2</v>
      </c>
      <c r="F597" s="48">
        <v>11.04</v>
      </c>
      <c r="G597" s="46">
        <v>30</v>
      </c>
      <c r="H597" s="46" t="s">
        <v>3372</v>
      </c>
      <c r="I597" s="48">
        <v>10.02</v>
      </c>
      <c r="J597" s="46">
        <v>30</v>
      </c>
      <c r="K597" s="46" t="s">
        <v>3372</v>
      </c>
      <c r="L597" s="84">
        <f t="shared" si="175"/>
        <v>10.53</v>
      </c>
      <c r="M597" s="38">
        <f t="shared" si="178"/>
        <v>60</v>
      </c>
      <c r="N597" s="38">
        <f t="shared" si="179"/>
        <v>0</v>
      </c>
      <c r="O597" s="38">
        <f t="shared" si="180"/>
        <v>0</v>
      </c>
      <c r="P597" s="48">
        <v>11.17</v>
      </c>
      <c r="Q597" s="46">
        <v>30</v>
      </c>
      <c r="R597" s="46" t="s">
        <v>3372</v>
      </c>
      <c r="S597" s="48">
        <v>12.69</v>
      </c>
      <c r="T597" s="46">
        <v>30</v>
      </c>
      <c r="U597" s="46" t="s">
        <v>3372</v>
      </c>
      <c r="V597" s="48">
        <f t="shared" si="171"/>
        <v>11.93</v>
      </c>
      <c r="W597" s="46">
        <f t="shared" si="172"/>
        <v>60</v>
      </c>
      <c r="X597" s="46">
        <f t="shared" si="173"/>
        <v>0</v>
      </c>
      <c r="Y597" s="46">
        <f t="shared" si="174"/>
        <v>0</v>
      </c>
      <c r="Z597" s="46">
        <f t="shared" si="181"/>
        <v>0</v>
      </c>
      <c r="AA597" s="46">
        <f t="shared" si="182"/>
        <v>0</v>
      </c>
      <c r="AB597" s="46">
        <f t="shared" si="183"/>
        <v>0</v>
      </c>
      <c r="AC597" s="48">
        <f>IF(AB597=0,0.93,IF(AB597=1,0.92,IF(AB597=2,0.91,IF(AB597=3,0.9,IF(AB597=4,0.89,IF(AB597=5,0.88,IF(AB597=6,0.87)))))))</f>
        <v>0.93</v>
      </c>
      <c r="AD597" s="48">
        <f t="shared" si="184"/>
        <v>11.23</v>
      </c>
      <c r="AE597" s="48">
        <f t="shared" si="185"/>
        <v>10.443900000000001</v>
      </c>
      <c r="AF597" s="46">
        <f t="shared" si="186"/>
        <v>120</v>
      </c>
      <c r="AG597" s="47"/>
      <c r="AH597" s="128" t="s">
        <v>3451</v>
      </c>
      <c r="AI597" s="128" t="s">
        <v>3453</v>
      </c>
      <c r="AJ597" s="128" t="s">
        <v>3455</v>
      </c>
      <c r="AK597" s="128" t="s">
        <v>3454</v>
      </c>
      <c r="AL597" s="128" t="s">
        <v>3452</v>
      </c>
      <c r="AM597" s="128" t="s">
        <v>3456</v>
      </c>
      <c r="AN597" s="128" t="s">
        <v>3460</v>
      </c>
      <c r="AO597" s="128" t="s">
        <v>3457</v>
      </c>
      <c r="AP597" s="128" t="s">
        <v>3459</v>
      </c>
      <c r="AQ597" s="128" t="s">
        <v>3458</v>
      </c>
    </row>
    <row r="598" spans="1:43" s="16" customFormat="1" ht="27.75">
      <c r="A598" s="43">
        <v>597</v>
      </c>
      <c r="B598" s="37" t="s">
        <v>751</v>
      </c>
      <c r="C598" s="37" t="s">
        <v>233</v>
      </c>
      <c r="D598" s="38" t="s">
        <v>752</v>
      </c>
      <c r="E598" s="38">
        <v>7</v>
      </c>
      <c r="F598" s="48">
        <v>10</v>
      </c>
      <c r="G598" s="46">
        <v>30</v>
      </c>
      <c r="H598" s="46" t="s">
        <v>3372</v>
      </c>
      <c r="I598" s="48">
        <v>10.61</v>
      </c>
      <c r="J598" s="46">
        <v>30</v>
      </c>
      <c r="K598" s="46" t="s">
        <v>3373</v>
      </c>
      <c r="L598" s="84">
        <f t="shared" si="175"/>
        <v>10.305</v>
      </c>
      <c r="M598" s="38">
        <f t="shared" si="178"/>
        <v>60</v>
      </c>
      <c r="N598" s="38">
        <f t="shared" si="179"/>
        <v>1</v>
      </c>
      <c r="O598" s="38">
        <f t="shared" si="180"/>
        <v>0</v>
      </c>
      <c r="P598" s="48">
        <v>10.26</v>
      </c>
      <c r="Q598" s="46">
        <v>30</v>
      </c>
      <c r="R598" s="46" t="s">
        <v>3373</v>
      </c>
      <c r="S598" s="48">
        <v>11.75</v>
      </c>
      <c r="T598" s="46">
        <v>30</v>
      </c>
      <c r="U598" s="46" t="s">
        <v>3372</v>
      </c>
      <c r="V598" s="48">
        <f t="shared" si="171"/>
        <v>11.004999999999999</v>
      </c>
      <c r="W598" s="46">
        <f t="shared" si="172"/>
        <v>60</v>
      </c>
      <c r="X598" s="46">
        <f t="shared" si="173"/>
        <v>1</v>
      </c>
      <c r="Y598" s="46">
        <f t="shared" si="174"/>
        <v>0</v>
      </c>
      <c r="Z598" s="46">
        <f t="shared" si="181"/>
        <v>2</v>
      </c>
      <c r="AA598" s="46">
        <f t="shared" si="182"/>
        <v>0</v>
      </c>
      <c r="AB598" s="46">
        <f t="shared" si="183"/>
        <v>2</v>
      </c>
      <c r="AC598" s="48">
        <f t="shared" ref="AC598:AC604" si="188">IF(AB598=0,1,IF(AB598=1,0.99,IF(AB598=2,0.98,IF(AB598=3,0.97,IF(AB598=4,0.96,IF(AB598=5,0.95,IF(AB598=6,0.94)))))))</f>
        <v>0.98</v>
      </c>
      <c r="AD598" s="48">
        <f t="shared" si="184"/>
        <v>10.654999999999999</v>
      </c>
      <c r="AE598" s="48">
        <f t="shared" si="185"/>
        <v>10.441899999999999</v>
      </c>
      <c r="AF598" s="46">
        <f t="shared" si="186"/>
        <v>120</v>
      </c>
      <c r="AG598" s="47"/>
      <c r="AH598" s="128" t="s">
        <v>3456</v>
      </c>
      <c r="AI598" s="128" t="s">
        <v>3455</v>
      </c>
      <c r="AJ598" s="128" t="s">
        <v>3453</v>
      </c>
      <c r="AK598" s="128" t="s">
        <v>3451</v>
      </c>
      <c r="AL598" s="128" t="s">
        <v>3454</v>
      </c>
      <c r="AM598" s="128" t="s">
        <v>3452</v>
      </c>
      <c r="AN598" s="128" t="s">
        <v>3460</v>
      </c>
      <c r="AO598" s="128" t="s">
        <v>3457</v>
      </c>
      <c r="AP598" s="128" t="s">
        <v>3459</v>
      </c>
      <c r="AQ598" s="128" t="s">
        <v>3458</v>
      </c>
    </row>
    <row r="599" spans="1:43" s="16" customFormat="1" ht="27.75">
      <c r="A599" s="43">
        <v>598</v>
      </c>
      <c r="B599" s="44" t="s">
        <v>1793</v>
      </c>
      <c r="C599" s="44" t="s">
        <v>958</v>
      </c>
      <c r="D599" s="45" t="s">
        <v>1794</v>
      </c>
      <c r="E599" s="38">
        <v>17</v>
      </c>
      <c r="F599" s="48">
        <v>10.73</v>
      </c>
      <c r="G599" s="46">
        <v>30</v>
      </c>
      <c r="H599" s="46" t="s">
        <v>3372</v>
      </c>
      <c r="I599" s="48">
        <v>9.5299999999999994</v>
      </c>
      <c r="J599" s="46">
        <v>12</v>
      </c>
      <c r="K599" s="46" t="s">
        <v>3372</v>
      </c>
      <c r="L599" s="84">
        <f t="shared" si="175"/>
        <v>10.129999999999999</v>
      </c>
      <c r="M599" s="38">
        <f t="shared" si="178"/>
        <v>60</v>
      </c>
      <c r="N599" s="38">
        <f t="shared" si="179"/>
        <v>0</v>
      </c>
      <c r="O599" s="38">
        <f t="shared" si="180"/>
        <v>1</v>
      </c>
      <c r="P599" s="48">
        <v>9.5299999999999994</v>
      </c>
      <c r="Q599" s="46">
        <v>12</v>
      </c>
      <c r="R599" s="46" t="s">
        <v>3373</v>
      </c>
      <c r="S599" s="48">
        <v>13.24</v>
      </c>
      <c r="T599" s="46">
        <v>30</v>
      </c>
      <c r="U599" s="46" t="s">
        <v>3372</v>
      </c>
      <c r="V599" s="48">
        <f t="shared" si="171"/>
        <v>11.385</v>
      </c>
      <c r="W599" s="46">
        <f t="shared" si="172"/>
        <v>60</v>
      </c>
      <c r="X599" s="46">
        <f t="shared" si="173"/>
        <v>1</v>
      </c>
      <c r="Y599" s="46">
        <f t="shared" si="174"/>
        <v>1</v>
      </c>
      <c r="Z599" s="46">
        <f t="shared" si="181"/>
        <v>1</v>
      </c>
      <c r="AA599" s="46">
        <f t="shared" si="182"/>
        <v>2</v>
      </c>
      <c r="AB599" s="46">
        <f t="shared" si="183"/>
        <v>3</v>
      </c>
      <c r="AC599" s="48">
        <f t="shared" si="188"/>
        <v>0.97</v>
      </c>
      <c r="AD599" s="48">
        <f t="shared" si="184"/>
        <v>10.7575</v>
      </c>
      <c r="AE599" s="48">
        <f t="shared" si="185"/>
        <v>10.434775</v>
      </c>
      <c r="AF599" s="46">
        <f t="shared" si="186"/>
        <v>120</v>
      </c>
      <c r="AG599" s="47"/>
      <c r="AH599" s="128" t="s">
        <v>3457</v>
      </c>
      <c r="AI599" s="128" t="s">
        <v>3452</v>
      </c>
      <c r="AJ599" s="128" t="s">
        <v>3454</v>
      </c>
      <c r="AK599" s="128" t="s">
        <v>3451</v>
      </c>
      <c r="AL599" s="128" t="s">
        <v>3453</v>
      </c>
      <c r="AM599" s="128" t="s">
        <v>3458</v>
      </c>
      <c r="AN599" s="128" t="s">
        <v>3456</v>
      </c>
      <c r="AO599" s="128" t="s">
        <v>3455</v>
      </c>
      <c r="AP599" s="128" t="s">
        <v>3460</v>
      </c>
      <c r="AQ599" s="128" t="s">
        <v>3459</v>
      </c>
    </row>
    <row r="600" spans="1:43" s="16" customFormat="1" ht="27.75">
      <c r="A600" s="43">
        <v>599</v>
      </c>
      <c r="B600" s="37" t="s">
        <v>1857</v>
      </c>
      <c r="C600" s="37" t="s">
        <v>3397</v>
      </c>
      <c r="D600" s="38" t="s">
        <v>1858</v>
      </c>
      <c r="E600" s="38">
        <v>18</v>
      </c>
      <c r="F600" s="48">
        <v>11.29</v>
      </c>
      <c r="G600" s="46">
        <v>30</v>
      </c>
      <c r="H600" s="46" t="s">
        <v>3373</v>
      </c>
      <c r="I600" s="48">
        <v>10.44</v>
      </c>
      <c r="J600" s="46">
        <v>30</v>
      </c>
      <c r="K600" s="46" t="s">
        <v>3373</v>
      </c>
      <c r="L600" s="84">
        <f t="shared" si="175"/>
        <v>10.864999999999998</v>
      </c>
      <c r="M600" s="38">
        <f t="shared" si="178"/>
        <v>60</v>
      </c>
      <c r="N600" s="38">
        <f t="shared" si="179"/>
        <v>2</v>
      </c>
      <c r="O600" s="38">
        <f t="shared" si="180"/>
        <v>0</v>
      </c>
      <c r="P600" s="48">
        <v>10.7</v>
      </c>
      <c r="Q600" s="46">
        <v>30</v>
      </c>
      <c r="R600" s="46" t="s">
        <v>3372</v>
      </c>
      <c r="S600" s="48">
        <v>10.16</v>
      </c>
      <c r="T600" s="46">
        <v>30</v>
      </c>
      <c r="U600" s="46" t="s">
        <v>3372</v>
      </c>
      <c r="V600" s="48">
        <f t="shared" si="171"/>
        <v>10.43</v>
      </c>
      <c r="W600" s="46">
        <f t="shared" si="172"/>
        <v>60</v>
      </c>
      <c r="X600" s="46">
        <f t="shared" si="173"/>
        <v>0</v>
      </c>
      <c r="Y600" s="46">
        <f t="shared" si="174"/>
        <v>0</v>
      </c>
      <c r="Z600" s="46">
        <f t="shared" si="181"/>
        <v>2</v>
      </c>
      <c r="AA600" s="46">
        <f t="shared" si="182"/>
        <v>0</v>
      </c>
      <c r="AB600" s="46">
        <f t="shared" si="183"/>
        <v>2</v>
      </c>
      <c r="AC600" s="48">
        <f t="shared" si="188"/>
        <v>0.98</v>
      </c>
      <c r="AD600" s="48">
        <f t="shared" si="184"/>
        <v>10.647499999999999</v>
      </c>
      <c r="AE600" s="48">
        <f t="shared" si="185"/>
        <v>10.43455</v>
      </c>
      <c r="AF600" s="46">
        <f t="shared" si="186"/>
        <v>120</v>
      </c>
      <c r="AG600" s="47"/>
      <c r="AH600" s="128" t="s">
        <v>3453</v>
      </c>
      <c r="AI600" s="128" t="s">
        <v>3452</v>
      </c>
      <c r="AJ600" s="128" t="s">
        <v>3454</v>
      </c>
      <c r="AK600" s="128" t="s">
        <v>3455</v>
      </c>
      <c r="AL600" s="128" t="s">
        <v>3451</v>
      </c>
      <c r="AM600" s="128" t="s">
        <v>3457</v>
      </c>
      <c r="AN600" s="128" t="s">
        <v>3456</v>
      </c>
      <c r="AO600" s="128" t="s">
        <v>3460</v>
      </c>
      <c r="AP600" s="128" t="s">
        <v>3459</v>
      </c>
      <c r="AQ600" s="128" t="s">
        <v>3458</v>
      </c>
    </row>
    <row r="601" spans="1:43" s="16" customFormat="1" ht="27.75">
      <c r="A601" s="43">
        <v>600</v>
      </c>
      <c r="B601" s="44" t="s">
        <v>1793</v>
      </c>
      <c r="C601" s="44" t="s">
        <v>2407</v>
      </c>
      <c r="D601" s="45" t="s">
        <v>2408</v>
      </c>
      <c r="E601" s="38">
        <v>24</v>
      </c>
      <c r="F601" s="48">
        <v>11.03</v>
      </c>
      <c r="G601" s="46">
        <v>30</v>
      </c>
      <c r="H601" s="46" t="s">
        <v>3373</v>
      </c>
      <c r="I601" s="48">
        <v>9.74</v>
      </c>
      <c r="J601" s="46">
        <v>12</v>
      </c>
      <c r="K601" s="46" t="s">
        <v>3373</v>
      </c>
      <c r="L601" s="84">
        <f t="shared" si="175"/>
        <v>10.385</v>
      </c>
      <c r="M601" s="38">
        <f t="shared" si="178"/>
        <v>60</v>
      </c>
      <c r="N601" s="38">
        <f t="shared" si="179"/>
        <v>2</v>
      </c>
      <c r="O601" s="38">
        <f t="shared" si="180"/>
        <v>1</v>
      </c>
      <c r="P601" s="48">
        <v>10.77</v>
      </c>
      <c r="Q601" s="46">
        <v>30</v>
      </c>
      <c r="R601" s="46" t="s">
        <v>3373</v>
      </c>
      <c r="S601" s="48">
        <v>11.92</v>
      </c>
      <c r="T601" s="46">
        <v>30</v>
      </c>
      <c r="U601" s="46" t="s">
        <v>3372</v>
      </c>
      <c r="V601" s="48">
        <f t="shared" si="171"/>
        <v>11.344999999999999</v>
      </c>
      <c r="W601" s="46">
        <f t="shared" si="172"/>
        <v>60</v>
      </c>
      <c r="X601" s="46">
        <f t="shared" si="173"/>
        <v>1</v>
      </c>
      <c r="Y601" s="46">
        <f t="shared" si="174"/>
        <v>0</v>
      </c>
      <c r="Z601" s="46">
        <f t="shared" si="181"/>
        <v>3</v>
      </c>
      <c r="AA601" s="46">
        <f t="shared" si="182"/>
        <v>1</v>
      </c>
      <c r="AB601" s="46">
        <f t="shared" si="183"/>
        <v>4</v>
      </c>
      <c r="AC601" s="48">
        <f t="shared" si="188"/>
        <v>0.96</v>
      </c>
      <c r="AD601" s="48">
        <f t="shared" si="184"/>
        <v>10.864999999999998</v>
      </c>
      <c r="AE601" s="48">
        <f t="shared" si="185"/>
        <v>10.430399999999999</v>
      </c>
      <c r="AF601" s="46">
        <f t="shared" si="186"/>
        <v>120</v>
      </c>
      <c r="AG601" s="47"/>
      <c r="AH601" s="129" t="s">
        <v>3451</v>
      </c>
      <c r="AI601" s="129" t="s">
        <v>3453</v>
      </c>
      <c r="AJ601" s="129" t="s">
        <v>3457</v>
      </c>
      <c r="AK601" s="129" t="s">
        <v>3455</v>
      </c>
      <c r="AL601" s="129" t="s">
        <v>3452</v>
      </c>
      <c r="AM601" s="129" t="s">
        <v>3456</v>
      </c>
      <c r="AN601" s="129" t="s">
        <v>3454</v>
      </c>
      <c r="AO601" s="129" t="s">
        <v>3459</v>
      </c>
      <c r="AP601" s="129" t="s">
        <v>3460</v>
      </c>
      <c r="AQ601" s="129" t="s">
        <v>3458</v>
      </c>
    </row>
    <row r="602" spans="1:43" s="16" customFormat="1" ht="27.75">
      <c r="A602" s="43">
        <v>601</v>
      </c>
      <c r="B602" s="44" t="s">
        <v>1021</v>
      </c>
      <c r="C602" s="44" t="s">
        <v>1022</v>
      </c>
      <c r="D602" s="45" t="s">
        <v>1023</v>
      </c>
      <c r="E602" s="38">
        <v>9</v>
      </c>
      <c r="F602" s="48">
        <v>11.73</v>
      </c>
      <c r="G602" s="46">
        <v>30</v>
      </c>
      <c r="H602" s="46" t="s">
        <v>3373</v>
      </c>
      <c r="I602" s="48">
        <v>9.31</v>
      </c>
      <c r="J602" s="46">
        <v>11</v>
      </c>
      <c r="K602" s="46" t="s">
        <v>3372</v>
      </c>
      <c r="L602" s="84">
        <f t="shared" si="175"/>
        <v>10.52</v>
      </c>
      <c r="M602" s="38">
        <f t="shared" si="178"/>
        <v>60</v>
      </c>
      <c r="N602" s="38">
        <f t="shared" si="179"/>
        <v>1</v>
      </c>
      <c r="O602" s="38">
        <f t="shared" si="180"/>
        <v>1</v>
      </c>
      <c r="P602" s="48">
        <v>9.14</v>
      </c>
      <c r="Q602" s="46">
        <v>16</v>
      </c>
      <c r="R602" s="46" t="s">
        <v>3373</v>
      </c>
      <c r="S602" s="48">
        <v>13.24</v>
      </c>
      <c r="T602" s="46">
        <v>30</v>
      </c>
      <c r="U602" s="46" t="s">
        <v>3372</v>
      </c>
      <c r="V602" s="48">
        <f t="shared" si="171"/>
        <v>11.190000000000001</v>
      </c>
      <c r="W602" s="46">
        <f t="shared" si="172"/>
        <v>60</v>
      </c>
      <c r="X602" s="46">
        <f t="shared" si="173"/>
        <v>1</v>
      </c>
      <c r="Y602" s="46">
        <f t="shared" si="174"/>
        <v>1</v>
      </c>
      <c r="Z602" s="46">
        <f t="shared" si="181"/>
        <v>2</v>
      </c>
      <c r="AA602" s="46">
        <f t="shared" si="182"/>
        <v>2</v>
      </c>
      <c r="AB602" s="46">
        <f t="shared" si="183"/>
        <v>4</v>
      </c>
      <c r="AC602" s="48">
        <f t="shared" si="188"/>
        <v>0.96</v>
      </c>
      <c r="AD602" s="48">
        <f t="shared" si="184"/>
        <v>10.855</v>
      </c>
      <c r="AE602" s="48">
        <f t="shared" si="185"/>
        <v>10.4208</v>
      </c>
      <c r="AF602" s="46">
        <f t="shared" si="186"/>
        <v>120</v>
      </c>
      <c r="AG602" s="47"/>
      <c r="AH602" s="128" t="s">
        <v>3455</v>
      </c>
      <c r="AI602" s="128" t="s">
        <v>3451</v>
      </c>
      <c r="AJ602" s="128" t="s">
        <v>3453</v>
      </c>
      <c r="AK602" s="128" t="s">
        <v>3452</v>
      </c>
      <c r="AL602" s="128" t="s">
        <v>3456</v>
      </c>
      <c r="AM602" s="128" t="s">
        <v>3457</v>
      </c>
      <c r="AN602" s="128" t="s">
        <v>3460</v>
      </c>
      <c r="AO602" s="128" t="s">
        <v>3454</v>
      </c>
      <c r="AP602" s="128" t="s">
        <v>3458</v>
      </c>
      <c r="AQ602" s="128" t="s">
        <v>3459</v>
      </c>
    </row>
    <row r="603" spans="1:43" s="16" customFormat="1" ht="27.75">
      <c r="A603" s="43">
        <v>602</v>
      </c>
      <c r="B603" s="37" t="s">
        <v>109</v>
      </c>
      <c r="C603" s="37" t="s">
        <v>110</v>
      </c>
      <c r="D603" s="38" t="s">
        <v>111</v>
      </c>
      <c r="E603" s="38">
        <v>1</v>
      </c>
      <c r="F603" s="48">
        <v>10.31</v>
      </c>
      <c r="G603" s="46">
        <v>30</v>
      </c>
      <c r="H603" s="46" t="s">
        <v>3372</v>
      </c>
      <c r="I603" s="48">
        <v>10.53</v>
      </c>
      <c r="J603" s="46">
        <v>30</v>
      </c>
      <c r="K603" s="46" t="s">
        <v>3373</v>
      </c>
      <c r="L603" s="84">
        <f t="shared" si="175"/>
        <v>10.42</v>
      </c>
      <c r="M603" s="38">
        <f t="shared" si="178"/>
        <v>60</v>
      </c>
      <c r="N603" s="38">
        <f t="shared" si="179"/>
        <v>1</v>
      </c>
      <c r="O603" s="38">
        <f t="shared" si="180"/>
        <v>0</v>
      </c>
      <c r="P603" s="48">
        <v>11.17</v>
      </c>
      <c r="Q603" s="46">
        <v>30</v>
      </c>
      <c r="R603" s="46" t="s">
        <v>3373</v>
      </c>
      <c r="S603" s="48">
        <v>10.52</v>
      </c>
      <c r="T603" s="46">
        <v>30</v>
      </c>
      <c r="U603" s="46" t="s">
        <v>3372</v>
      </c>
      <c r="V603" s="48">
        <f t="shared" si="171"/>
        <v>10.844999999999999</v>
      </c>
      <c r="W603" s="46">
        <f t="shared" si="172"/>
        <v>60</v>
      </c>
      <c r="X603" s="46">
        <f t="shared" si="173"/>
        <v>1</v>
      </c>
      <c r="Y603" s="46">
        <f t="shared" si="174"/>
        <v>0</v>
      </c>
      <c r="Z603" s="46">
        <f t="shared" si="181"/>
        <v>2</v>
      </c>
      <c r="AA603" s="46">
        <f t="shared" si="182"/>
        <v>0</v>
      </c>
      <c r="AB603" s="46">
        <f t="shared" si="183"/>
        <v>2</v>
      </c>
      <c r="AC603" s="48">
        <f t="shared" si="188"/>
        <v>0.98</v>
      </c>
      <c r="AD603" s="48">
        <f t="shared" si="184"/>
        <v>10.6325</v>
      </c>
      <c r="AE603" s="48">
        <f t="shared" si="185"/>
        <v>10.41985</v>
      </c>
      <c r="AF603" s="46">
        <f t="shared" si="186"/>
        <v>120</v>
      </c>
      <c r="AG603" s="47"/>
      <c r="AH603" s="128" t="s">
        <v>3456</v>
      </c>
      <c r="AI603" s="128" t="s">
        <v>3452</v>
      </c>
      <c r="AJ603" s="128" t="s">
        <v>3451</v>
      </c>
      <c r="AK603" s="128" t="s">
        <v>3454</v>
      </c>
      <c r="AL603" s="128" t="s">
        <v>3453</v>
      </c>
      <c r="AM603" s="128" t="s">
        <v>3457</v>
      </c>
      <c r="AN603" s="128" t="s">
        <v>3455</v>
      </c>
      <c r="AO603" s="128" t="s">
        <v>3459</v>
      </c>
      <c r="AP603" s="128" t="s">
        <v>3460</v>
      </c>
      <c r="AQ603" s="128" t="s">
        <v>3458</v>
      </c>
    </row>
    <row r="604" spans="1:43" s="16" customFormat="1" ht="27.75">
      <c r="A604" s="43">
        <v>603</v>
      </c>
      <c r="B604" s="44" t="s">
        <v>1448</v>
      </c>
      <c r="C604" s="44" t="s">
        <v>142</v>
      </c>
      <c r="D604" s="45" t="s">
        <v>1928</v>
      </c>
      <c r="E604" s="38">
        <v>19</v>
      </c>
      <c r="F604" s="48">
        <v>11.49</v>
      </c>
      <c r="G604" s="46">
        <v>30</v>
      </c>
      <c r="H604" s="46" t="s">
        <v>3372</v>
      </c>
      <c r="I604" s="48">
        <v>9.48</v>
      </c>
      <c r="J604" s="46">
        <v>19</v>
      </c>
      <c r="K604" s="46" t="s">
        <v>3372</v>
      </c>
      <c r="L604" s="84">
        <f t="shared" si="175"/>
        <v>10.484999999999999</v>
      </c>
      <c r="M604" s="38">
        <f t="shared" si="178"/>
        <v>60</v>
      </c>
      <c r="N604" s="38">
        <f t="shared" si="179"/>
        <v>0</v>
      </c>
      <c r="O604" s="38">
        <f t="shared" si="180"/>
        <v>1</v>
      </c>
      <c r="P604" s="48">
        <v>10</v>
      </c>
      <c r="Q604" s="46">
        <v>30</v>
      </c>
      <c r="R604" s="46" t="s">
        <v>3372</v>
      </c>
      <c r="S604" s="48">
        <v>11.13</v>
      </c>
      <c r="T604" s="46">
        <v>30</v>
      </c>
      <c r="U604" s="46" t="s">
        <v>3372</v>
      </c>
      <c r="V604" s="48">
        <f t="shared" si="171"/>
        <v>10.565000000000001</v>
      </c>
      <c r="W604" s="46">
        <f t="shared" si="172"/>
        <v>60</v>
      </c>
      <c r="X604" s="46">
        <f t="shared" si="173"/>
        <v>0</v>
      </c>
      <c r="Y604" s="46">
        <f t="shared" si="174"/>
        <v>0</v>
      </c>
      <c r="Z604" s="46">
        <f t="shared" si="181"/>
        <v>0</v>
      </c>
      <c r="AA604" s="46">
        <f t="shared" si="182"/>
        <v>1</v>
      </c>
      <c r="AB604" s="46">
        <f t="shared" si="183"/>
        <v>1</v>
      </c>
      <c r="AC604" s="48">
        <f t="shared" si="188"/>
        <v>0.99</v>
      </c>
      <c r="AD604" s="48">
        <f t="shared" si="184"/>
        <v>10.525</v>
      </c>
      <c r="AE604" s="48">
        <f t="shared" si="185"/>
        <v>10.419750000000001</v>
      </c>
      <c r="AF604" s="46">
        <f t="shared" si="186"/>
        <v>120</v>
      </c>
      <c r="AG604" s="47"/>
      <c r="AH604" s="128" t="s">
        <v>3454</v>
      </c>
      <c r="AI604" s="128" t="s">
        <v>3457</v>
      </c>
      <c r="AJ604" s="128" t="s">
        <v>3451</v>
      </c>
      <c r="AK604" s="128" t="s">
        <v>3452</v>
      </c>
      <c r="AL604" s="128" t="s">
        <v>3455</v>
      </c>
      <c r="AM604" s="128" t="s">
        <v>3456</v>
      </c>
      <c r="AN604" s="128" t="s">
        <v>3453</v>
      </c>
      <c r="AO604" s="128" t="s">
        <v>3458</v>
      </c>
      <c r="AP604" s="128" t="s">
        <v>3460</v>
      </c>
      <c r="AQ604" s="128" t="s">
        <v>3459</v>
      </c>
    </row>
    <row r="605" spans="1:43" s="16" customFormat="1" ht="27.75">
      <c r="A605" s="43">
        <v>604</v>
      </c>
      <c r="B605" s="37" t="s">
        <v>367</v>
      </c>
      <c r="C605" s="37" t="s">
        <v>1564</v>
      </c>
      <c r="D605" s="38" t="s">
        <v>1565</v>
      </c>
      <c r="E605" s="38">
        <v>15</v>
      </c>
      <c r="F605" s="48">
        <v>10.53</v>
      </c>
      <c r="G605" s="46">
        <v>30</v>
      </c>
      <c r="H605" s="46" t="s">
        <v>3373</v>
      </c>
      <c r="I605" s="48">
        <v>10.130000000000001</v>
      </c>
      <c r="J605" s="46">
        <v>30</v>
      </c>
      <c r="K605" s="46" t="s">
        <v>3373</v>
      </c>
      <c r="L605" s="84">
        <f t="shared" si="175"/>
        <v>10.33</v>
      </c>
      <c r="M605" s="38">
        <f t="shared" si="178"/>
        <v>60</v>
      </c>
      <c r="N605" s="38">
        <f t="shared" si="179"/>
        <v>2</v>
      </c>
      <c r="O605" s="38">
        <f t="shared" si="180"/>
        <v>0</v>
      </c>
      <c r="P605" s="48">
        <v>12.95</v>
      </c>
      <c r="Q605" s="46">
        <v>30</v>
      </c>
      <c r="R605" s="46" t="s">
        <v>3372</v>
      </c>
      <c r="S605" s="48">
        <v>12.19</v>
      </c>
      <c r="T605" s="46">
        <v>30</v>
      </c>
      <c r="U605" s="46" t="s">
        <v>3372</v>
      </c>
      <c r="V605" s="48">
        <f t="shared" si="171"/>
        <v>12.57</v>
      </c>
      <c r="W605" s="46">
        <f t="shared" si="172"/>
        <v>60</v>
      </c>
      <c r="X605" s="46">
        <f t="shared" si="173"/>
        <v>0</v>
      </c>
      <c r="Y605" s="46">
        <f t="shared" si="174"/>
        <v>0</v>
      </c>
      <c r="Z605" s="46">
        <f t="shared" si="181"/>
        <v>2</v>
      </c>
      <c r="AA605" s="46">
        <f t="shared" si="182"/>
        <v>0</v>
      </c>
      <c r="AB605" s="46">
        <f t="shared" si="183"/>
        <v>2</v>
      </c>
      <c r="AC605" s="48">
        <f>IF(AB605=0,0.93,IF(AB605=1,0.92,IF(AB605=2,0.91,IF(AB605=3,0.9,IF(AB605=4,0.89,IF(AB605=5,0.88,IF(AB605=6,0.87)))))))</f>
        <v>0.91</v>
      </c>
      <c r="AD605" s="48">
        <f t="shared" si="184"/>
        <v>11.45</v>
      </c>
      <c r="AE605" s="48">
        <f t="shared" si="185"/>
        <v>10.419499999999999</v>
      </c>
      <c r="AF605" s="46">
        <f t="shared" si="186"/>
        <v>120</v>
      </c>
      <c r="AG605" s="47"/>
      <c r="AH605" s="128" t="s">
        <v>3453</v>
      </c>
      <c r="AI605" s="128" t="s">
        <v>3451</v>
      </c>
      <c r="AJ605" s="128" t="s">
        <v>3457</v>
      </c>
      <c r="AK605" s="128" t="s">
        <v>3456</v>
      </c>
      <c r="AL605" s="128" t="s">
        <v>3454</v>
      </c>
      <c r="AM605" s="128" t="s">
        <v>3460</v>
      </c>
      <c r="AN605" s="128" t="s">
        <v>3455</v>
      </c>
      <c r="AO605" s="128" t="s">
        <v>3459</v>
      </c>
      <c r="AP605" s="128" t="s">
        <v>3452</v>
      </c>
      <c r="AQ605" s="128" t="s">
        <v>3458</v>
      </c>
    </row>
    <row r="606" spans="1:43" s="16" customFormat="1" ht="27.75">
      <c r="A606" s="43">
        <v>605</v>
      </c>
      <c r="B606" s="44" t="s">
        <v>235</v>
      </c>
      <c r="C606" s="44" t="s">
        <v>236</v>
      </c>
      <c r="D606" s="45" t="s">
        <v>237</v>
      </c>
      <c r="E606" s="38">
        <v>2</v>
      </c>
      <c r="F606" s="48">
        <v>11.79</v>
      </c>
      <c r="G606" s="46">
        <v>30</v>
      </c>
      <c r="H606" s="46" t="s">
        <v>3372</v>
      </c>
      <c r="I606" s="48">
        <v>9.0500000000000007</v>
      </c>
      <c r="J606" s="46">
        <v>7</v>
      </c>
      <c r="K606" s="46" t="s">
        <v>3372</v>
      </c>
      <c r="L606" s="84">
        <f t="shared" si="175"/>
        <v>10.42</v>
      </c>
      <c r="M606" s="38">
        <f t="shared" si="178"/>
        <v>60</v>
      </c>
      <c r="N606" s="38">
        <f t="shared" si="179"/>
        <v>0</v>
      </c>
      <c r="O606" s="38">
        <f t="shared" si="180"/>
        <v>1</v>
      </c>
      <c r="P606" s="48">
        <v>9.5399999999999991</v>
      </c>
      <c r="Q606" s="46">
        <v>12</v>
      </c>
      <c r="R606" s="46" t="s">
        <v>3373</v>
      </c>
      <c r="S606" s="48">
        <v>12.58</v>
      </c>
      <c r="T606" s="46">
        <v>30</v>
      </c>
      <c r="U606" s="46" t="s">
        <v>3372</v>
      </c>
      <c r="V606" s="48">
        <f t="shared" si="171"/>
        <v>11.059999999999999</v>
      </c>
      <c r="W606" s="46">
        <f t="shared" si="172"/>
        <v>60</v>
      </c>
      <c r="X606" s="46">
        <f t="shared" si="173"/>
        <v>1</v>
      </c>
      <c r="Y606" s="46">
        <f t="shared" si="174"/>
        <v>1</v>
      </c>
      <c r="Z606" s="46">
        <f t="shared" si="181"/>
        <v>1</v>
      </c>
      <c r="AA606" s="46">
        <f t="shared" si="182"/>
        <v>2</v>
      </c>
      <c r="AB606" s="46">
        <f t="shared" si="183"/>
        <v>3</v>
      </c>
      <c r="AC606" s="48">
        <f t="shared" ref="AC606:AC613" si="189">IF(AB606=0,1,IF(AB606=1,0.99,IF(AB606=2,0.98,IF(AB606=3,0.97,IF(AB606=4,0.96,IF(AB606=5,0.95,IF(AB606=6,0.94)))))))</f>
        <v>0.97</v>
      </c>
      <c r="AD606" s="48">
        <f t="shared" si="184"/>
        <v>10.739999999999998</v>
      </c>
      <c r="AE606" s="48">
        <f t="shared" si="185"/>
        <v>10.417799999999998</v>
      </c>
      <c r="AF606" s="46">
        <f t="shared" si="186"/>
        <v>120</v>
      </c>
      <c r="AG606" s="47"/>
      <c r="AH606" s="128" t="s">
        <v>3451</v>
      </c>
      <c r="AI606" s="128" t="s">
        <v>3452</v>
      </c>
      <c r="AJ606" s="128" t="s">
        <v>3455</v>
      </c>
      <c r="AK606" s="128" t="s">
        <v>3453</v>
      </c>
      <c r="AL606" s="128" t="s">
        <v>3456</v>
      </c>
      <c r="AM606" s="128" t="s">
        <v>3454</v>
      </c>
      <c r="AN606" s="128" t="s">
        <v>3460</v>
      </c>
      <c r="AO606" s="128" t="s">
        <v>3457</v>
      </c>
      <c r="AP606" s="128" t="s">
        <v>3459</v>
      </c>
      <c r="AQ606" s="128" t="s">
        <v>3458</v>
      </c>
    </row>
    <row r="607" spans="1:43" s="16" customFormat="1" ht="27.75">
      <c r="A607" s="43">
        <v>606</v>
      </c>
      <c r="B607" s="37" t="s">
        <v>1658</v>
      </c>
      <c r="C607" s="37" t="s">
        <v>977</v>
      </c>
      <c r="D607" s="38" t="s">
        <v>1659</v>
      </c>
      <c r="E607" s="38">
        <v>16</v>
      </c>
      <c r="F607" s="48">
        <v>10.199999999999999</v>
      </c>
      <c r="G607" s="46">
        <v>30</v>
      </c>
      <c r="H607" s="46" t="s">
        <v>3373</v>
      </c>
      <c r="I607" s="48">
        <v>10.16</v>
      </c>
      <c r="J607" s="46">
        <v>30</v>
      </c>
      <c r="K607" s="46" t="s">
        <v>3373</v>
      </c>
      <c r="L607" s="84">
        <f t="shared" si="175"/>
        <v>10.18</v>
      </c>
      <c r="M607" s="38">
        <f t="shared" si="178"/>
        <v>60</v>
      </c>
      <c r="N607" s="38">
        <f t="shared" si="179"/>
        <v>2</v>
      </c>
      <c r="O607" s="38">
        <f t="shared" si="180"/>
        <v>0</v>
      </c>
      <c r="P607" s="48">
        <v>9.61</v>
      </c>
      <c r="Q607" s="46">
        <v>18</v>
      </c>
      <c r="R607" s="46" t="s">
        <v>3373</v>
      </c>
      <c r="S607" s="48">
        <v>13.43</v>
      </c>
      <c r="T607" s="46">
        <v>30</v>
      </c>
      <c r="U607" s="46" t="s">
        <v>3372</v>
      </c>
      <c r="V607" s="48">
        <f t="shared" si="171"/>
        <v>11.52</v>
      </c>
      <c r="W607" s="46">
        <f t="shared" si="172"/>
        <v>60</v>
      </c>
      <c r="X607" s="46">
        <f t="shared" si="173"/>
        <v>1</v>
      </c>
      <c r="Y607" s="46">
        <f t="shared" si="174"/>
        <v>1</v>
      </c>
      <c r="Z607" s="46">
        <f t="shared" si="181"/>
        <v>3</v>
      </c>
      <c r="AA607" s="46">
        <f t="shared" si="182"/>
        <v>1</v>
      </c>
      <c r="AB607" s="46">
        <f t="shared" si="183"/>
        <v>4</v>
      </c>
      <c r="AC607" s="48">
        <f t="shared" si="189"/>
        <v>0.96</v>
      </c>
      <c r="AD607" s="48">
        <f t="shared" si="184"/>
        <v>10.85</v>
      </c>
      <c r="AE607" s="48">
        <f t="shared" si="185"/>
        <v>10.415999999999999</v>
      </c>
      <c r="AF607" s="46">
        <f t="shared" si="186"/>
        <v>120</v>
      </c>
      <c r="AG607" s="47"/>
      <c r="AH607" s="128" t="s">
        <v>3451</v>
      </c>
      <c r="AI607" s="128" t="s">
        <v>3452</v>
      </c>
      <c r="AJ607" s="128" t="s">
        <v>3456</v>
      </c>
      <c r="AK607" s="128" t="s">
        <v>3455</v>
      </c>
      <c r="AL607" s="128" t="s">
        <v>3454</v>
      </c>
      <c r="AM607" s="128" t="s">
        <v>3457</v>
      </c>
      <c r="AN607" s="128" t="s">
        <v>3460</v>
      </c>
      <c r="AO607" s="128" t="s">
        <v>3458</v>
      </c>
      <c r="AP607" s="128" t="s">
        <v>3453</v>
      </c>
      <c r="AQ607" s="128" t="s">
        <v>3459</v>
      </c>
    </row>
    <row r="608" spans="1:43" s="16" customFormat="1" ht="27.75">
      <c r="A608" s="43">
        <v>607</v>
      </c>
      <c r="B608" s="37" t="s">
        <v>2478</v>
      </c>
      <c r="C608" s="136" t="s">
        <v>2283</v>
      </c>
      <c r="D608" s="38" t="s">
        <v>2479</v>
      </c>
      <c r="E608" s="38">
        <v>25</v>
      </c>
      <c r="F608" s="48">
        <v>11.27</v>
      </c>
      <c r="G608" s="46">
        <v>30</v>
      </c>
      <c r="H608" s="46" t="s">
        <v>3372</v>
      </c>
      <c r="I608" s="48">
        <v>10.029999999999999</v>
      </c>
      <c r="J608" s="46">
        <v>30</v>
      </c>
      <c r="K608" s="46" t="s">
        <v>3372</v>
      </c>
      <c r="L608" s="84">
        <f t="shared" si="175"/>
        <v>10.649999999999999</v>
      </c>
      <c r="M608" s="38">
        <f t="shared" si="178"/>
        <v>60</v>
      </c>
      <c r="N608" s="38">
        <f t="shared" si="179"/>
        <v>0</v>
      </c>
      <c r="O608" s="38">
        <f t="shared" si="180"/>
        <v>0</v>
      </c>
      <c r="P608" s="48">
        <v>10.56</v>
      </c>
      <c r="Q608" s="46">
        <v>30</v>
      </c>
      <c r="R608" s="46" t="s">
        <v>3373</v>
      </c>
      <c r="S608" s="48">
        <v>10.220000000000001</v>
      </c>
      <c r="T608" s="46">
        <v>30</v>
      </c>
      <c r="U608" s="46" t="s">
        <v>3372</v>
      </c>
      <c r="V608" s="48">
        <f t="shared" si="171"/>
        <v>10.39</v>
      </c>
      <c r="W608" s="46">
        <f t="shared" si="172"/>
        <v>60</v>
      </c>
      <c r="X608" s="46">
        <f t="shared" si="173"/>
        <v>1</v>
      </c>
      <c r="Y608" s="46">
        <f t="shared" si="174"/>
        <v>0</v>
      </c>
      <c r="Z608" s="46">
        <f t="shared" si="181"/>
        <v>1</v>
      </c>
      <c r="AA608" s="46">
        <f t="shared" si="182"/>
        <v>0</v>
      </c>
      <c r="AB608" s="46">
        <f t="shared" si="183"/>
        <v>1</v>
      </c>
      <c r="AC608" s="48">
        <f t="shared" si="189"/>
        <v>0.99</v>
      </c>
      <c r="AD608" s="48">
        <f t="shared" si="184"/>
        <v>10.52</v>
      </c>
      <c r="AE608" s="48">
        <f t="shared" si="185"/>
        <v>10.4148</v>
      </c>
      <c r="AF608" s="46">
        <f t="shared" si="186"/>
        <v>120</v>
      </c>
      <c r="AG608" s="47"/>
      <c r="AH608" s="128" t="s">
        <v>3456</v>
      </c>
      <c r="AI608" s="128" t="s">
        <v>3451</v>
      </c>
      <c r="AJ608" s="128" t="s">
        <v>3460</v>
      </c>
      <c r="AK608" s="128" t="s">
        <v>3457</v>
      </c>
      <c r="AL608" s="128" t="s">
        <v>3453</v>
      </c>
      <c r="AM608" s="128" t="s">
        <v>3452</v>
      </c>
      <c r="AN608" s="128" t="s">
        <v>3454</v>
      </c>
      <c r="AO608" s="128" t="s">
        <v>3455</v>
      </c>
      <c r="AP608" s="128" t="s">
        <v>3459</v>
      </c>
      <c r="AQ608" s="128" t="s">
        <v>3458</v>
      </c>
    </row>
    <row r="609" spans="1:43" s="16" customFormat="1" ht="27.75">
      <c r="A609" s="43">
        <v>608</v>
      </c>
      <c r="B609" s="44" t="s">
        <v>570</v>
      </c>
      <c r="C609" s="44" t="s">
        <v>571</v>
      </c>
      <c r="D609" s="45" t="s">
        <v>572</v>
      </c>
      <c r="E609" s="38">
        <v>5</v>
      </c>
      <c r="F609" s="48">
        <v>10.119999999999999</v>
      </c>
      <c r="G609" s="46">
        <v>30</v>
      </c>
      <c r="H609" s="46" t="s">
        <v>3372</v>
      </c>
      <c r="I609" s="48">
        <v>9.8800000000000008</v>
      </c>
      <c r="J609" s="46">
        <v>13</v>
      </c>
      <c r="K609" s="46" t="s">
        <v>3373</v>
      </c>
      <c r="L609" s="84">
        <f t="shared" si="175"/>
        <v>10</v>
      </c>
      <c r="M609" s="38">
        <f t="shared" si="178"/>
        <v>60</v>
      </c>
      <c r="N609" s="38">
        <f t="shared" si="179"/>
        <v>1</v>
      </c>
      <c r="O609" s="38">
        <f t="shared" si="180"/>
        <v>1</v>
      </c>
      <c r="P609" s="48">
        <v>10.23</v>
      </c>
      <c r="Q609" s="46">
        <v>30</v>
      </c>
      <c r="R609" s="46" t="s">
        <v>3373</v>
      </c>
      <c r="S609" s="48">
        <v>12.67</v>
      </c>
      <c r="T609" s="46">
        <v>30</v>
      </c>
      <c r="U609" s="46" t="s">
        <v>3372</v>
      </c>
      <c r="V609" s="48">
        <f t="shared" si="171"/>
        <v>11.45</v>
      </c>
      <c r="W609" s="46">
        <f t="shared" si="172"/>
        <v>60</v>
      </c>
      <c r="X609" s="46">
        <f t="shared" si="173"/>
        <v>1</v>
      </c>
      <c r="Y609" s="46">
        <f t="shared" si="174"/>
        <v>0</v>
      </c>
      <c r="Z609" s="46">
        <f t="shared" si="181"/>
        <v>2</v>
      </c>
      <c r="AA609" s="46">
        <f t="shared" si="182"/>
        <v>1</v>
      </c>
      <c r="AB609" s="46">
        <f t="shared" si="183"/>
        <v>3</v>
      </c>
      <c r="AC609" s="48">
        <f t="shared" si="189"/>
        <v>0.97</v>
      </c>
      <c r="AD609" s="48">
        <f t="shared" si="184"/>
        <v>10.725</v>
      </c>
      <c r="AE609" s="48">
        <f t="shared" si="185"/>
        <v>10.40325</v>
      </c>
      <c r="AF609" s="46">
        <f t="shared" si="186"/>
        <v>120</v>
      </c>
      <c r="AG609" s="47"/>
      <c r="AH609" s="128" t="s">
        <v>3453</v>
      </c>
      <c r="AI609" s="128" t="s">
        <v>3454</v>
      </c>
      <c r="AJ609" s="128" t="s">
        <v>3451</v>
      </c>
      <c r="AK609" s="128" t="s">
        <v>3455</v>
      </c>
      <c r="AL609" s="128" t="s">
        <v>3452</v>
      </c>
      <c r="AM609" s="128" t="s">
        <v>3457</v>
      </c>
      <c r="AN609" s="128" t="s">
        <v>3456</v>
      </c>
      <c r="AO609" s="128" t="s">
        <v>3460</v>
      </c>
      <c r="AP609" s="128" t="s">
        <v>3459</v>
      </c>
      <c r="AQ609" s="128" t="s">
        <v>3458</v>
      </c>
    </row>
    <row r="610" spans="1:43" s="16" customFormat="1" ht="27.75">
      <c r="A610" s="43">
        <v>609</v>
      </c>
      <c r="B610" s="44" t="s">
        <v>877</v>
      </c>
      <c r="C610" s="44" t="s">
        <v>878</v>
      </c>
      <c r="D610" s="45" t="s">
        <v>879</v>
      </c>
      <c r="E610" s="38">
        <v>8</v>
      </c>
      <c r="F610" s="48">
        <v>10.69</v>
      </c>
      <c r="G610" s="46">
        <v>30</v>
      </c>
      <c r="H610" s="46" t="s">
        <v>3373</v>
      </c>
      <c r="I610" s="48">
        <v>9.4600000000000009</v>
      </c>
      <c r="J610" s="46">
        <v>23</v>
      </c>
      <c r="K610" s="46" t="s">
        <v>3372</v>
      </c>
      <c r="L610" s="84">
        <f t="shared" si="175"/>
        <v>10.074999999999999</v>
      </c>
      <c r="M610" s="38">
        <f t="shared" si="178"/>
        <v>60</v>
      </c>
      <c r="N610" s="38">
        <f t="shared" si="179"/>
        <v>1</v>
      </c>
      <c r="O610" s="38">
        <f t="shared" si="180"/>
        <v>1</v>
      </c>
      <c r="P610" s="48">
        <v>9.9</v>
      </c>
      <c r="Q610" s="46">
        <v>12</v>
      </c>
      <c r="R610" s="46" t="s">
        <v>3373</v>
      </c>
      <c r="S610" s="48">
        <v>13.29</v>
      </c>
      <c r="T610" s="46">
        <v>30</v>
      </c>
      <c r="U610" s="46" t="s">
        <v>3372</v>
      </c>
      <c r="V610" s="48">
        <f t="shared" si="171"/>
        <v>11.594999999999999</v>
      </c>
      <c r="W610" s="46">
        <f t="shared" si="172"/>
        <v>60</v>
      </c>
      <c r="X610" s="46">
        <f t="shared" si="173"/>
        <v>1</v>
      </c>
      <c r="Y610" s="46">
        <f t="shared" si="174"/>
        <v>1</v>
      </c>
      <c r="Z610" s="46">
        <f t="shared" si="181"/>
        <v>2</v>
      </c>
      <c r="AA610" s="46">
        <f t="shared" si="182"/>
        <v>2</v>
      </c>
      <c r="AB610" s="46">
        <f t="shared" si="183"/>
        <v>4</v>
      </c>
      <c r="AC610" s="48">
        <f t="shared" si="189"/>
        <v>0.96</v>
      </c>
      <c r="AD610" s="48">
        <f t="shared" si="184"/>
        <v>10.834999999999999</v>
      </c>
      <c r="AE610" s="48">
        <f t="shared" si="185"/>
        <v>10.401599999999998</v>
      </c>
      <c r="AF610" s="46">
        <f t="shared" si="186"/>
        <v>120</v>
      </c>
      <c r="AG610" s="47"/>
      <c r="AH610" s="128" t="s">
        <v>3453</v>
      </c>
      <c r="AI610" s="128" t="s">
        <v>3451</v>
      </c>
      <c r="AJ610" s="128" t="s">
        <v>3456</v>
      </c>
      <c r="AK610" s="128" t="s">
        <v>3457</v>
      </c>
      <c r="AL610" s="128" t="s">
        <v>3452</v>
      </c>
      <c r="AM610" s="128" t="s">
        <v>3460</v>
      </c>
      <c r="AN610" s="128" t="s">
        <v>3459</v>
      </c>
      <c r="AO610" s="128" t="s">
        <v>3454</v>
      </c>
      <c r="AP610" s="128" t="s">
        <v>3455</v>
      </c>
      <c r="AQ610" s="128" t="s">
        <v>3458</v>
      </c>
    </row>
    <row r="611" spans="1:43" s="16" customFormat="1" ht="27.75">
      <c r="A611" s="43">
        <v>610</v>
      </c>
      <c r="B611" s="37" t="s">
        <v>1354</v>
      </c>
      <c r="C611" s="37" t="s">
        <v>1355</v>
      </c>
      <c r="D611" s="38" t="s">
        <v>1356</v>
      </c>
      <c r="E611" s="38">
        <v>13</v>
      </c>
      <c r="F611" s="48">
        <v>11.35</v>
      </c>
      <c r="G611" s="46">
        <v>30</v>
      </c>
      <c r="H611" s="46" t="s">
        <v>3373</v>
      </c>
      <c r="I611" s="48">
        <v>10</v>
      </c>
      <c r="J611" s="46">
        <v>30</v>
      </c>
      <c r="K611" s="46" t="s">
        <v>3373</v>
      </c>
      <c r="L611" s="84">
        <f t="shared" si="175"/>
        <v>10.675000000000001</v>
      </c>
      <c r="M611" s="38">
        <f t="shared" si="178"/>
        <v>60</v>
      </c>
      <c r="N611" s="38">
        <f t="shared" si="179"/>
        <v>2</v>
      </c>
      <c r="O611" s="38">
        <f t="shared" si="180"/>
        <v>0</v>
      </c>
      <c r="P611" s="48">
        <v>10.8</v>
      </c>
      <c r="Q611" s="46">
        <v>30</v>
      </c>
      <c r="R611" s="46" t="s">
        <v>3373</v>
      </c>
      <c r="S611" s="48">
        <v>10.74</v>
      </c>
      <c r="T611" s="46">
        <v>30</v>
      </c>
      <c r="U611" s="46" t="s">
        <v>3372</v>
      </c>
      <c r="V611" s="48">
        <f t="shared" ref="V611:V674" si="190">(P611+S611)/2</f>
        <v>10.77</v>
      </c>
      <c r="W611" s="46">
        <f t="shared" ref="W611:W674" si="191">IF(V611&gt;=10,60,Q611+T611)</f>
        <v>60</v>
      </c>
      <c r="X611" s="46">
        <f t="shared" ref="X611:X674" si="192">IF(R611="ACC",0,1)+IF(U611="ACC",0,1)</f>
        <v>1</v>
      </c>
      <c r="Y611" s="46">
        <f t="shared" ref="Y611:Y674" si="193">IF(P611&lt;10,1,(IF(S611&lt;10,1,0)))</f>
        <v>0</v>
      </c>
      <c r="Z611" s="46">
        <f t="shared" si="181"/>
        <v>3</v>
      </c>
      <c r="AA611" s="46">
        <f t="shared" si="182"/>
        <v>0</v>
      </c>
      <c r="AB611" s="46">
        <f t="shared" si="183"/>
        <v>3</v>
      </c>
      <c r="AC611" s="48">
        <f t="shared" si="189"/>
        <v>0.97</v>
      </c>
      <c r="AD611" s="48">
        <f t="shared" si="184"/>
        <v>10.7225</v>
      </c>
      <c r="AE611" s="48">
        <f t="shared" si="185"/>
        <v>10.400824999999999</v>
      </c>
      <c r="AF611" s="46">
        <f t="shared" si="186"/>
        <v>120</v>
      </c>
      <c r="AG611" s="47"/>
      <c r="AH611" s="128" t="s">
        <v>3456</v>
      </c>
      <c r="AI611" s="128" t="s">
        <v>3455</v>
      </c>
      <c r="AJ611" s="128" t="s">
        <v>3451</v>
      </c>
      <c r="AK611" s="128" t="s">
        <v>3453</v>
      </c>
      <c r="AL611" s="128" t="s">
        <v>3452</v>
      </c>
      <c r="AM611" s="128" t="s">
        <v>3454</v>
      </c>
      <c r="AN611" s="128" t="s">
        <v>3457</v>
      </c>
      <c r="AO611" s="128" t="s">
        <v>3459</v>
      </c>
      <c r="AP611" s="128" t="s">
        <v>3460</v>
      </c>
      <c r="AQ611" s="128" t="s">
        <v>3458</v>
      </c>
    </row>
    <row r="612" spans="1:43" s="16" customFormat="1" ht="27.75">
      <c r="A612" s="43">
        <v>611</v>
      </c>
      <c r="B612" s="44" t="s">
        <v>2120</v>
      </c>
      <c r="C612" s="44" t="s">
        <v>1469</v>
      </c>
      <c r="D612" s="45" t="s">
        <v>2121</v>
      </c>
      <c r="E612" s="38">
        <v>21</v>
      </c>
      <c r="F612" s="48">
        <v>12.75</v>
      </c>
      <c r="G612" s="46">
        <v>30</v>
      </c>
      <c r="H612" s="46" t="s">
        <v>3372</v>
      </c>
      <c r="I612" s="48">
        <v>8.18</v>
      </c>
      <c r="J612" s="46">
        <v>16</v>
      </c>
      <c r="K612" s="46" t="s">
        <v>3373</v>
      </c>
      <c r="L612" s="84">
        <f t="shared" si="175"/>
        <v>10.465</v>
      </c>
      <c r="M612" s="38">
        <f t="shared" si="178"/>
        <v>60</v>
      </c>
      <c r="N612" s="38">
        <f t="shared" si="179"/>
        <v>1</v>
      </c>
      <c r="O612" s="38">
        <f t="shared" si="180"/>
        <v>1</v>
      </c>
      <c r="P612" s="48">
        <v>9.5</v>
      </c>
      <c r="Q612" s="46">
        <v>12</v>
      </c>
      <c r="R612" s="46" t="s">
        <v>3372</v>
      </c>
      <c r="S612" s="48">
        <v>12.44</v>
      </c>
      <c r="T612" s="46">
        <v>30</v>
      </c>
      <c r="U612" s="46" t="s">
        <v>3372</v>
      </c>
      <c r="V612" s="48">
        <f t="shared" si="190"/>
        <v>10.969999999999999</v>
      </c>
      <c r="W612" s="46">
        <f t="shared" si="191"/>
        <v>60</v>
      </c>
      <c r="X612" s="46">
        <f t="shared" si="192"/>
        <v>0</v>
      </c>
      <c r="Y612" s="46">
        <f t="shared" si="193"/>
        <v>1</v>
      </c>
      <c r="Z612" s="46">
        <f t="shared" si="181"/>
        <v>1</v>
      </c>
      <c r="AA612" s="46">
        <f t="shared" si="182"/>
        <v>2</v>
      </c>
      <c r="AB612" s="46">
        <f t="shared" si="183"/>
        <v>3</v>
      </c>
      <c r="AC612" s="48">
        <f t="shared" si="189"/>
        <v>0.97</v>
      </c>
      <c r="AD612" s="48">
        <f t="shared" si="184"/>
        <v>10.717499999999999</v>
      </c>
      <c r="AE612" s="48">
        <f t="shared" si="185"/>
        <v>10.395975</v>
      </c>
      <c r="AF612" s="46">
        <f t="shared" si="186"/>
        <v>120</v>
      </c>
      <c r="AG612" s="47"/>
      <c r="AH612" s="128" t="s">
        <v>3454</v>
      </c>
      <c r="AI612" s="128" t="s">
        <v>3455</v>
      </c>
      <c r="AJ612" s="128" t="s">
        <v>3451</v>
      </c>
      <c r="AK612" s="128" t="s">
        <v>3452</v>
      </c>
      <c r="AL612" s="128" t="s">
        <v>3457</v>
      </c>
      <c r="AM612" s="128" t="s">
        <v>3453</v>
      </c>
      <c r="AN612" s="128" t="s">
        <v>3460</v>
      </c>
      <c r="AO612" s="128" t="s">
        <v>3456</v>
      </c>
      <c r="AP612" s="128" t="s">
        <v>3459</v>
      </c>
      <c r="AQ612" s="128" t="s">
        <v>3458</v>
      </c>
    </row>
    <row r="613" spans="1:43" s="16" customFormat="1" ht="27.75">
      <c r="A613" s="43">
        <v>612</v>
      </c>
      <c r="B613" s="37" t="s">
        <v>432</v>
      </c>
      <c r="C613" s="37" t="s">
        <v>433</v>
      </c>
      <c r="D613" s="38" t="s">
        <v>434</v>
      </c>
      <c r="E613" s="38">
        <v>4</v>
      </c>
      <c r="F613" s="48">
        <v>10.029999999999999</v>
      </c>
      <c r="G613" s="46">
        <v>30</v>
      </c>
      <c r="H613" s="46" t="s">
        <v>3372</v>
      </c>
      <c r="I613" s="48">
        <v>10.37</v>
      </c>
      <c r="J613" s="46">
        <v>30</v>
      </c>
      <c r="K613" s="46" t="s">
        <v>3373</v>
      </c>
      <c r="L613" s="84">
        <f t="shared" si="175"/>
        <v>10.199999999999999</v>
      </c>
      <c r="M613" s="38">
        <f t="shared" si="178"/>
        <v>60</v>
      </c>
      <c r="N613" s="38">
        <f t="shared" si="179"/>
        <v>1</v>
      </c>
      <c r="O613" s="38">
        <f t="shared" si="180"/>
        <v>0</v>
      </c>
      <c r="P613" s="48">
        <v>10.32</v>
      </c>
      <c r="Q613" s="46">
        <v>30</v>
      </c>
      <c r="R613" s="46" t="s">
        <v>3373</v>
      </c>
      <c r="S613" s="48">
        <v>11.69</v>
      </c>
      <c r="T613" s="46">
        <v>30</v>
      </c>
      <c r="U613" s="46" t="s">
        <v>3372</v>
      </c>
      <c r="V613" s="48">
        <f t="shared" si="190"/>
        <v>11.004999999999999</v>
      </c>
      <c r="W613" s="46">
        <f t="shared" si="191"/>
        <v>60</v>
      </c>
      <c r="X613" s="46">
        <f t="shared" si="192"/>
        <v>1</v>
      </c>
      <c r="Y613" s="46">
        <f t="shared" si="193"/>
        <v>0</v>
      </c>
      <c r="Z613" s="46">
        <f t="shared" si="181"/>
        <v>2</v>
      </c>
      <c r="AA613" s="46">
        <f t="shared" si="182"/>
        <v>0</v>
      </c>
      <c r="AB613" s="46">
        <f t="shared" si="183"/>
        <v>2</v>
      </c>
      <c r="AC613" s="48">
        <f t="shared" si="189"/>
        <v>0.98</v>
      </c>
      <c r="AD613" s="48">
        <f t="shared" si="184"/>
        <v>10.602499999999999</v>
      </c>
      <c r="AE613" s="48">
        <f t="shared" si="185"/>
        <v>10.39045</v>
      </c>
      <c r="AF613" s="46">
        <f t="shared" si="186"/>
        <v>120</v>
      </c>
      <c r="AG613" s="47"/>
      <c r="AH613" s="128" t="s">
        <v>3454</v>
      </c>
      <c r="AI613" s="128" t="s">
        <v>3451</v>
      </c>
      <c r="AJ613" s="128" t="s">
        <v>3452</v>
      </c>
      <c r="AK613" s="128" t="s">
        <v>3453</v>
      </c>
      <c r="AL613" s="128" t="s">
        <v>3455</v>
      </c>
      <c r="AM613" s="128" t="s">
        <v>3456</v>
      </c>
      <c r="AN613" s="128" t="s">
        <v>3460</v>
      </c>
      <c r="AO613" s="128" t="s">
        <v>3457</v>
      </c>
      <c r="AP613" s="128" t="s">
        <v>3459</v>
      </c>
      <c r="AQ613" s="128" t="s">
        <v>3458</v>
      </c>
    </row>
    <row r="614" spans="1:43" s="16" customFormat="1" ht="38.1" customHeight="1">
      <c r="A614" s="43">
        <v>613</v>
      </c>
      <c r="B614" s="68" t="s">
        <v>816</v>
      </c>
      <c r="C614" s="68" t="s">
        <v>817</v>
      </c>
      <c r="D614" s="69" t="s">
        <v>818</v>
      </c>
      <c r="E614" s="38">
        <v>8</v>
      </c>
      <c r="F614" s="48">
        <v>12.14</v>
      </c>
      <c r="G614" s="46">
        <v>30</v>
      </c>
      <c r="H614" s="46" t="s">
        <v>3372</v>
      </c>
      <c r="I614" s="48">
        <v>8.7899999999999991</v>
      </c>
      <c r="J614" s="46">
        <v>17</v>
      </c>
      <c r="K614" s="46" t="s">
        <v>3372</v>
      </c>
      <c r="L614" s="84">
        <f t="shared" si="175"/>
        <v>10.465</v>
      </c>
      <c r="M614" s="38">
        <f t="shared" si="178"/>
        <v>60</v>
      </c>
      <c r="N614" s="38">
        <f t="shared" si="179"/>
        <v>0</v>
      </c>
      <c r="O614" s="38">
        <f t="shared" si="180"/>
        <v>1</v>
      </c>
      <c r="P614" s="48">
        <v>11.27</v>
      </c>
      <c r="Q614" s="46">
        <v>30</v>
      </c>
      <c r="R614" s="46" t="s">
        <v>3372</v>
      </c>
      <c r="S614" s="48">
        <v>12.95</v>
      </c>
      <c r="T614" s="46">
        <v>30</v>
      </c>
      <c r="U614" s="46" t="s">
        <v>3372</v>
      </c>
      <c r="V614" s="48">
        <f t="shared" si="190"/>
        <v>12.11</v>
      </c>
      <c r="W614" s="46">
        <f t="shared" si="191"/>
        <v>60</v>
      </c>
      <c r="X614" s="46">
        <f t="shared" si="192"/>
        <v>0</v>
      </c>
      <c r="Y614" s="46">
        <f t="shared" si="193"/>
        <v>0</v>
      </c>
      <c r="Z614" s="46">
        <f t="shared" si="181"/>
        <v>0</v>
      </c>
      <c r="AA614" s="46">
        <f t="shared" si="182"/>
        <v>1</v>
      </c>
      <c r="AB614" s="46">
        <f t="shared" si="183"/>
        <v>1</v>
      </c>
      <c r="AC614" s="48">
        <f>IF(AB614=0,0.93,IF(AB614=1,0.92,IF(AB614=2,0.91,IF(AB614=3,0.9,IF(AB614=4,0.89,IF(AB614=5,0.88,IF(AB614=6,0.87)))))))</f>
        <v>0.92</v>
      </c>
      <c r="AD614" s="48">
        <f t="shared" si="184"/>
        <v>11.2875</v>
      </c>
      <c r="AE614" s="48">
        <f t="shared" si="185"/>
        <v>10.384500000000001</v>
      </c>
      <c r="AF614" s="46">
        <f t="shared" si="186"/>
        <v>120</v>
      </c>
      <c r="AG614" s="47"/>
      <c r="AH614" s="128" t="s">
        <v>3453</v>
      </c>
      <c r="AI614" s="128" t="s">
        <v>3451</v>
      </c>
      <c r="AJ614" s="128" t="s">
        <v>3452</v>
      </c>
      <c r="AK614" s="128" t="s">
        <v>3456</v>
      </c>
      <c r="AL614" s="128" t="s">
        <v>3454</v>
      </c>
      <c r="AM614" s="128" t="s">
        <v>3457</v>
      </c>
      <c r="AN614" s="128" t="s">
        <v>3455</v>
      </c>
      <c r="AO614" s="128" t="s">
        <v>3460</v>
      </c>
      <c r="AP614" s="128" t="s">
        <v>3459</v>
      </c>
      <c r="AQ614" s="128" t="s">
        <v>3458</v>
      </c>
    </row>
    <row r="615" spans="1:43" s="16" customFormat="1" ht="27.75">
      <c r="A615" s="43">
        <v>614</v>
      </c>
      <c r="B615" s="75" t="s">
        <v>2484</v>
      </c>
      <c r="C615" s="75" t="s">
        <v>3414</v>
      </c>
      <c r="D615" s="38" t="s">
        <v>2485</v>
      </c>
      <c r="E615" s="38">
        <v>25</v>
      </c>
      <c r="F615" s="48">
        <v>11.1</v>
      </c>
      <c r="G615" s="46">
        <v>30</v>
      </c>
      <c r="H615" s="46" t="s">
        <v>3372</v>
      </c>
      <c r="I615" s="48">
        <v>9.02</v>
      </c>
      <c r="J615" s="46">
        <v>4</v>
      </c>
      <c r="K615" s="46" t="s">
        <v>3372</v>
      </c>
      <c r="L615" s="84">
        <f t="shared" si="175"/>
        <v>10.059999999999999</v>
      </c>
      <c r="M615" s="38">
        <f t="shared" si="178"/>
        <v>60</v>
      </c>
      <c r="N615" s="38">
        <f t="shared" si="179"/>
        <v>0</v>
      </c>
      <c r="O615" s="38">
        <f t="shared" si="180"/>
        <v>1</v>
      </c>
      <c r="P615" s="48">
        <v>9.91</v>
      </c>
      <c r="Q615" s="46">
        <v>18</v>
      </c>
      <c r="R615" s="46" t="s">
        <v>3373</v>
      </c>
      <c r="S615" s="48">
        <v>12.79</v>
      </c>
      <c r="T615" s="46">
        <v>30</v>
      </c>
      <c r="U615" s="46" t="s">
        <v>3372</v>
      </c>
      <c r="V615" s="48">
        <f t="shared" si="190"/>
        <v>11.35</v>
      </c>
      <c r="W615" s="46">
        <f t="shared" si="191"/>
        <v>60</v>
      </c>
      <c r="X615" s="46">
        <f t="shared" si="192"/>
        <v>1</v>
      </c>
      <c r="Y615" s="46">
        <f t="shared" si="193"/>
        <v>1</v>
      </c>
      <c r="Z615" s="46">
        <f t="shared" si="181"/>
        <v>1</v>
      </c>
      <c r="AA615" s="46">
        <f t="shared" si="182"/>
        <v>2</v>
      </c>
      <c r="AB615" s="46">
        <f t="shared" si="183"/>
        <v>3</v>
      </c>
      <c r="AC615" s="48">
        <f>IF(AB615=0,1,IF(AB615=1,0.99,IF(AB615=2,0.98,IF(AB615=3,0.97,IF(AB615=4,0.96,IF(AB615=5,0.95,IF(AB615=6,0.94)))))))</f>
        <v>0.97</v>
      </c>
      <c r="AD615" s="48">
        <f t="shared" si="184"/>
        <v>10.704999999999998</v>
      </c>
      <c r="AE615" s="48">
        <f t="shared" si="185"/>
        <v>10.383849999999999</v>
      </c>
      <c r="AF615" s="46">
        <f t="shared" si="186"/>
        <v>120</v>
      </c>
      <c r="AG615" s="47"/>
      <c r="AH615" s="128" t="s">
        <v>3451</v>
      </c>
      <c r="AI615" s="128" t="s">
        <v>3453</v>
      </c>
      <c r="AJ615" s="128" t="s">
        <v>3457</v>
      </c>
      <c r="AK615" s="128" t="s">
        <v>3452</v>
      </c>
      <c r="AL615" s="128" t="s">
        <v>3456</v>
      </c>
      <c r="AM615" s="128" t="s">
        <v>3455</v>
      </c>
      <c r="AN615" s="128" t="s">
        <v>3454</v>
      </c>
      <c r="AO615" s="128" t="s">
        <v>3460</v>
      </c>
      <c r="AP615" s="128" t="s">
        <v>3458</v>
      </c>
      <c r="AQ615" s="128" t="s">
        <v>3459</v>
      </c>
    </row>
    <row r="616" spans="1:43" s="16" customFormat="1" ht="27.75">
      <c r="A616" s="43">
        <v>615</v>
      </c>
      <c r="B616" s="37" t="s">
        <v>1264</v>
      </c>
      <c r="C616" s="37" t="s">
        <v>1265</v>
      </c>
      <c r="D616" s="38" t="s">
        <v>1266</v>
      </c>
      <c r="E616" s="38">
        <v>12</v>
      </c>
      <c r="F616" s="48">
        <v>10.39</v>
      </c>
      <c r="G616" s="46">
        <v>30</v>
      </c>
      <c r="H616" s="46" t="s">
        <v>3372</v>
      </c>
      <c r="I616" s="48">
        <v>10</v>
      </c>
      <c r="J616" s="46">
        <v>30</v>
      </c>
      <c r="K616" s="46" t="s">
        <v>3373</v>
      </c>
      <c r="L616" s="84">
        <f t="shared" si="175"/>
        <v>10.195</v>
      </c>
      <c r="M616" s="38">
        <f t="shared" si="178"/>
        <v>60</v>
      </c>
      <c r="N616" s="38">
        <f t="shared" si="179"/>
        <v>1</v>
      </c>
      <c r="O616" s="38">
        <f t="shared" si="180"/>
        <v>0</v>
      </c>
      <c r="P616" s="48">
        <v>12.54</v>
      </c>
      <c r="Q616" s="46">
        <v>30</v>
      </c>
      <c r="R616" s="46" t="s">
        <v>3372</v>
      </c>
      <c r="S616" s="48">
        <v>12.19</v>
      </c>
      <c r="T616" s="46">
        <v>30</v>
      </c>
      <c r="U616" s="46" t="s">
        <v>3372</v>
      </c>
      <c r="V616" s="48">
        <f t="shared" si="190"/>
        <v>12.364999999999998</v>
      </c>
      <c r="W616" s="46">
        <f t="shared" si="191"/>
        <v>60</v>
      </c>
      <c r="X616" s="46">
        <f t="shared" si="192"/>
        <v>0</v>
      </c>
      <c r="Y616" s="46">
        <f t="shared" si="193"/>
        <v>0</v>
      </c>
      <c r="Z616" s="46">
        <f t="shared" si="181"/>
        <v>1</v>
      </c>
      <c r="AA616" s="46">
        <f t="shared" si="182"/>
        <v>0</v>
      </c>
      <c r="AB616" s="46">
        <f t="shared" si="183"/>
        <v>1</v>
      </c>
      <c r="AC616" s="48">
        <f>IF(AB616=0,0.93,IF(AB616=1,0.92,IF(AB616=2,0.91,IF(AB616=3,0.9,IF(AB616=4,0.89,IF(AB616=5,0.88,IF(AB616=6,0.87)))))))</f>
        <v>0.92</v>
      </c>
      <c r="AD616" s="48">
        <f t="shared" si="184"/>
        <v>11.28</v>
      </c>
      <c r="AE616" s="48">
        <f t="shared" si="185"/>
        <v>10.377599999999999</v>
      </c>
      <c r="AF616" s="46">
        <f t="shared" si="186"/>
        <v>120</v>
      </c>
      <c r="AG616" s="47"/>
      <c r="AH616" s="128" t="s">
        <v>3456</v>
      </c>
      <c r="AI616" s="128" t="s">
        <v>3455</v>
      </c>
      <c r="AJ616" s="128" t="s">
        <v>3459</v>
      </c>
      <c r="AK616" s="128" t="s">
        <v>3452</v>
      </c>
      <c r="AL616" s="128" t="s">
        <v>3451</v>
      </c>
      <c r="AM616" s="128" t="s">
        <v>3460</v>
      </c>
      <c r="AN616" s="128" t="s">
        <v>3454</v>
      </c>
      <c r="AO616" s="128" t="s">
        <v>3457</v>
      </c>
      <c r="AP616" s="128" t="s">
        <v>3458</v>
      </c>
      <c r="AQ616" s="128" t="s">
        <v>3453</v>
      </c>
    </row>
    <row r="617" spans="1:43" s="16" customFormat="1" ht="27.75">
      <c r="A617" s="43">
        <v>616</v>
      </c>
      <c r="B617" s="37" t="s">
        <v>1304</v>
      </c>
      <c r="C617" s="37" t="s">
        <v>609</v>
      </c>
      <c r="D617" s="45" t="s">
        <v>1305</v>
      </c>
      <c r="E617" s="38">
        <v>12</v>
      </c>
      <c r="F617" s="48">
        <v>10.32</v>
      </c>
      <c r="G617" s="46">
        <v>30</v>
      </c>
      <c r="H617" s="46" t="s">
        <v>3373</v>
      </c>
      <c r="I617" s="48">
        <v>10.47</v>
      </c>
      <c r="J617" s="46">
        <v>30</v>
      </c>
      <c r="K617" s="46" t="s">
        <v>3373</v>
      </c>
      <c r="L617" s="84">
        <f t="shared" si="175"/>
        <v>10.395</v>
      </c>
      <c r="M617" s="38">
        <f t="shared" si="178"/>
        <v>60</v>
      </c>
      <c r="N617" s="38">
        <f t="shared" si="179"/>
        <v>2</v>
      </c>
      <c r="O617" s="38">
        <f t="shared" si="180"/>
        <v>0</v>
      </c>
      <c r="P617" s="48">
        <v>11.85</v>
      </c>
      <c r="Q617" s="46">
        <v>30</v>
      </c>
      <c r="R617" s="46" t="s">
        <v>3372</v>
      </c>
      <c r="S617" s="48">
        <v>12.94</v>
      </c>
      <c r="T617" s="46">
        <v>30</v>
      </c>
      <c r="U617" s="46" t="s">
        <v>3372</v>
      </c>
      <c r="V617" s="48">
        <f t="shared" si="190"/>
        <v>12.395</v>
      </c>
      <c r="W617" s="46">
        <f t="shared" si="191"/>
        <v>60</v>
      </c>
      <c r="X617" s="46">
        <f t="shared" si="192"/>
        <v>0</v>
      </c>
      <c r="Y617" s="46">
        <f t="shared" si="193"/>
        <v>0</v>
      </c>
      <c r="Z617" s="46">
        <f t="shared" si="181"/>
        <v>2</v>
      </c>
      <c r="AA617" s="46">
        <f t="shared" si="182"/>
        <v>0</v>
      </c>
      <c r="AB617" s="46">
        <f t="shared" si="183"/>
        <v>2</v>
      </c>
      <c r="AC617" s="48">
        <f>IF(AB617=0,0.93,IF(AB617=1,0.92,IF(AB617=2,0.91,IF(AB617=3,0.9,IF(AB617=4,0.89,IF(AB617=5,0.88,IF(AB617=6,0.87)))))))</f>
        <v>0.91</v>
      </c>
      <c r="AD617" s="48">
        <f t="shared" si="184"/>
        <v>11.395</v>
      </c>
      <c r="AE617" s="48">
        <f t="shared" si="185"/>
        <v>10.369450000000001</v>
      </c>
      <c r="AF617" s="46">
        <f t="shared" si="186"/>
        <v>120</v>
      </c>
      <c r="AG617" s="47"/>
      <c r="AH617" s="128" t="s">
        <v>3453</v>
      </c>
      <c r="AI617" s="128" t="s">
        <v>3451</v>
      </c>
      <c r="AJ617" s="128" t="s">
        <v>3455</v>
      </c>
      <c r="AK617" s="128" t="s">
        <v>3456</v>
      </c>
      <c r="AL617" s="128" t="s">
        <v>3452</v>
      </c>
      <c r="AM617" s="128" t="s">
        <v>3460</v>
      </c>
      <c r="AN617" s="128" t="s">
        <v>3457</v>
      </c>
      <c r="AO617" s="128" t="s">
        <v>3454</v>
      </c>
      <c r="AP617" s="128" t="s">
        <v>3459</v>
      </c>
      <c r="AQ617" s="128" t="s">
        <v>3458</v>
      </c>
    </row>
    <row r="618" spans="1:43" s="16" customFormat="1" ht="27.75">
      <c r="A618" s="43">
        <v>617</v>
      </c>
      <c r="B618" s="53" t="s">
        <v>1325</v>
      </c>
      <c r="C618" s="53" t="s">
        <v>1326</v>
      </c>
      <c r="D618" s="54" t="s">
        <v>1327</v>
      </c>
      <c r="E618" s="38">
        <v>12</v>
      </c>
      <c r="F618" s="48">
        <v>11.23</v>
      </c>
      <c r="G618" s="46">
        <v>30</v>
      </c>
      <c r="H618" s="46" t="s">
        <v>3372</v>
      </c>
      <c r="I618" s="48">
        <v>10.35</v>
      </c>
      <c r="J618" s="46">
        <v>30</v>
      </c>
      <c r="K618" s="46" t="s">
        <v>3373</v>
      </c>
      <c r="L618" s="84">
        <f t="shared" si="175"/>
        <v>10.79</v>
      </c>
      <c r="M618" s="38">
        <f t="shared" si="178"/>
        <v>60</v>
      </c>
      <c r="N618" s="38">
        <f t="shared" si="179"/>
        <v>1</v>
      </c>
      <c r="O618" s="38">
        <f t="shared" si="180"/>
        <v>0</v>
      </c>
      <c r="P618" s="48">
        <v>11.18</v>
      </c>
      <c r="Q618" s="46">
        <v>30</v>
      </c>
      <c r="R618" s="46" t="s">
        <v>3373</v>
      </c>
      <c r="S618" s="48">
        <v>12.81</v>
      </c>
      <c r="T618" s="46">
        <v>30</v>
      </c>
      <c r="U618" s="46" t="s">
        <v>3372</v>
      </c>
      <c r="V618" s="48">
        <f t="shared" si="190"/>
        <v>11.995000000000001</v>
      </c>
      <c r="W618" s="46">
        <f t="shared" si="191"/>
        <v>60</v>
      </c>
      <c r="X618" s="46">
        <f t="shared" si="192"/>
        <v>1</v>
      </c>
      <c r="Y618" s="46">
        <f t="shared" si="193"/>
        <v>0</v>
      </c>
      <c r="Z618" s="46">
        <f t="shared" si="181"/>
        <v>2</v>
      </c>
      <c r="AA618" s="46">
        <f t="shared" si="182"/>
        <v>0</v>
      </c>
      <c r="AB618" s="46">
        <f t="shared" si="183"/>
        <v>2</v>
      </c>
      <c r="AC618" s="48">
        <f>IF(AB618=0,0.93,IF(AB618=1,0.92,IF(AB618=2,0.91,IF(AB618=3,0.9,IF(AB618=4,0.89,IF(AB618=5,0.88,IF(AB618=6,0.87)))))))</f>
        <v>0.91</v>
      </c>
      <c r="AD618" s="48">
        <f t="shared" si="184"/>
        <v>11.3925</v>
      </c>
      <c r="AE618" s="48">
        <f t="shared" si="185"/>
        <v>10.367175</v>
      </c>
      <c r="AF618" s="46">
        <f t="shared" si="186"/>
        <v>120</v>
      </c>
      <c r="AG618" s="47"/>
      <c r="AH618" s="128" t="s">
        <v>3457</v>
      </c>
      <c r="AI618" s="128" t="s">
        <v>3451</v>
      </c>
      <c r="AJ618" s="128" t="s">
        <v>3453</v>
      </c>
      <c r="AK618" s="128" t="s">
        <v>3456</v>
      </c>
      <c r="AL618" s="128" t="s">
        <v>3452</v>
      </c>
      <c r="AM618" s="128" t="s">
        <v>3460</v>
      </c>
      <c r="AN618" s="128" t="s">
        <v>3455</v>
      </c>
      <c r="AO618" s="128" t="s">
        <v>3454</v>
      </c>
      <c r="AP618" s="128" t="s">
        <v>3458</v>
      </c>
      <c r="AQ618" s="128" t="s">
        <v>3459</v>
      </c>
    </row>
    <row r="619" spans="1:43" s="16" customFormat="1" ht="27.75">
      <c r="A619" s="43">
        <v>618</v>
      </c>
      <c r="B619" s="44" t="s">
        <v>929</v>
      </c>
      <c r="C619" s="44" t="s">
        <v>930</v>
      </c>
      <c r="D619" s="45" t="s">
        <v>931</v>
      </c>
      <c r="E619" s="38">
        <v>9</v>
      </c>
      <c r="F619" s="48">
        <v>9.23</v>
      </c>
      <c r="G619" s="46">
        <v>7</v>
      </c>
      <c r="H619" s="46" t="s">
        <v>3373</v>
      </c>
      <c r="I619" s="48">
        <v>10.77</v>
      </c>
      <c r="J619" s="46">
        <v>30</v>
      </c>
      <c r="K619" s="46" t="s">
        <v>3373</v>
      </c>
      <c r="L619" s="84">
        <f t="shared" si="175"/>
        <v>10</v>
      </c>
      <c r="M619" s="38">
        <f t="shared" si="178"/>
        <v>60</v>
      </c>
      <c r="N619" s="38">
        <f t="shared" si="179"/>
        <v>2</v>
      </c>
      <c r="O619" s="38">
        <f t="shared" si="180"/>
        <v>1</v>
      </c>
      <c r="P619" s="48">
        <v>10.33</v>
      </c>
      <c r="Q619" s="46">
        <v>30</v>
      </c>
      <c r="R619" s="46" t="s">
        <v>3372</v>
      </c>
      <c r="S619" s="48">
        <v>12.42</v>
      </c>
      <c r="T619" s="46">
        <v>30</v>
      </c>
      <c r="U619" s="46" t="s">
        <v>3372</v>
      </c>
      <c r="V619" s="48">
        <f t="shared" si="190"/>
        <v>11.375</v>
      </c>
      <c r="W619" s="46">
        <f t="shared" si="191"/>
        <v>60</v>
      </c>
      <c r="X619" s="46">
        <f t="shared" si="192"/>
        <v>0</v>
      </c>
      <c r="Y619" s="46">
        <f t="shared" si="193"/>
        <v>0</v>
      </c>
      <c r="Z619" s="46">
        <f t="shared" si="181"/>
        <v>2</v>
      </c>
      <c r="AA619" s="46">
        <f t="shared" si="182"/>
        <v>1</v>
      </c>
      <c r="AB619" s="46">
        <f t="shared" si="183"/>
        <v>3</v>
      </c>
      <c r="AC619" s="48">
        <f>IF(AB619=0,1,IF(AB619=1,0.99,IF(AB619=2,0.98,IF(AB619=3,0.97,IF(AB619=4,0.96,IF(AB619=5,0.95,IF(AB619=6,0.94)))))))</f>
        <v>0.97</v>
      </c>
      <c r="AD619" s="48">
        <f t="shared" si="184"/>
        <v>10.6875</v>
      </c>
      <c r="AE619" s="48">
        <f t="shared" si="185"/>
        <v>10.366875</v>
      </c>
      <c r="AF619" s="46">
        <f t="shared" si="186"/>
        <v>120</v>
      </c>
      <c r="AG619" s="47"/>
      <c r="AH619" s="128" t="s">
        <v>3453</v>
      </c>
      <c r="AI619" s="128" t="s">
        <v>3452</v>
      </c>
      <c r="AJ619" s="128" t="s">
        <v>3456</v>
      </c>
      <c r="AK619" s="128" t="s">
        <v>3459</v>
      </c>
      <c r="AL619" s="128" t="s">
        <v>3457</v>
      </c>
      <c r="AM619" s="128" t="s">
        <v>3451</v>
      </c>
      <c r="AN619" s="128" t="s">
        <v>3454</v>
      </c>
      <c r="AO619" s="128" t="s">
        <v>3455</v>
      </c>
      <c r="AP619" s="128" t="s">
        <v>3460</v>
      </c>
      <c r="AQ619" s="128" t="s">
        <v>3458</v>
      </c>
    </row>
    <row r="620" spans="1:43" s="16" customFormat="1" ht="27.75">
      <c r="A620" s="43">
        <v>619</v>
      </c>
      <c r="B620" s="72" t="s">
        <v>2336</v>
      </c>
      <c r="C620" s="72" t="s">
        <v>1118</v>
      </c>
      <c r="D620" s="38" t="s">
        <v>2337</v>
      </c>
      <c r="E620" s="38">
        <v>23</v>
      </c>
      <c r="F620" s="48">
        <v>10.81</v>
      </c>
      <c r="G620" s="46">
        <v>30</v>
      </c>
      <c r="H620" s="46" t="s">
        <v>3373</v>
      </c>
      <c r="I620" s="48">
        <v>10.69</v>
      </c>
      <c r="J620" s="46">
        <v>30</v>
      </c>
      <c r="K620" s="46" t="s">
        <v>3373</v>
      </c>
      <c r="L620" s="84">
        <f t="shared" si="175"/>
        <v>10.75</v>
      </c>
      <c r="M620" s="38">
        <f t="shared" si="178"/>
        <v>60</v>
      </c>
      <c r="N620" s="38">
        <f t="shared" si="179"/>
        <v>2</v>
      </c>
      <c r="O620" s="38">
        <f t="shared" si="180"/>
        <v>0</v>
      </c>
      <c r="P620" s="48">
        <v>9.1999999999999993</v>
      </c>
      <c r="Q620" s="46">
        <v>10</v>
      </c>
      <c r="R620" s="46" t="s">
        <v>3373</v>
      </c>
      <c r="S620" s="48">
        <v>12.49</v>
      </c>
      <c r="T620" s="46">
        <v>30</v>
      </c>
      <c r="U620" s="46" t="s">
        <v>3372</v>
      </c>
      <c r="V620" s="48">
        <f t="shared" si="190"/>
        <v>10.844999999999999</v>
      </c>
      <c r="W620" s="46">
        <f t="shared" si="191"/>
        <v>60</v>
      </c>
      <c r="X620" s="46">
        <f t="shared" si="192"/>
        <v>1</v>
      </c>
      <c r="Y620" s="46">
        <f t="shared" si="193"/>
        <v>1</v>
      </c>
      <c r="Z620" s="46">
        <f t="shared" si="181"/>
        <v>3</v>
      </c>
      <c r="AA620" s="46">
        <f t="shared" si="182"/>
        <v>1</v>
      </c>
      <c r="AB620" s="46">
        <f t="shared" si="183"/>
        <v>4</v>
      </c>
      <c r="AC620" s="48">
        <f>IF(AB620=0,1,IF(AB620=1,0.99,IF(AB620=2,0.98,IF(AB620=3,0.97,IF(AB620=4,0.96,IF(AB620=5,0.95,IF(AB620=6,0.94)))))))</f>
        <v>0.96</v>
      </c>
      <c r="AD620" s="48">
        <f t="shared" si="184"/>
        <v>10.797499999999999</v>
      </c>
      <c r="AE620" s="48">
        <f t="shared" si="185"/>
        <v>10.365599999999999</v>
      </c>
      <c r="AF620" s="46">
        <f t="shared" si="186"/>
        <v>120</v>
      </c>
      <c r="AG620" s="47"/>
      <c r="AH620" s="128" t="s">
        <v>3453</v>
      </c>
      <c r="AI620" s="128" t="s">
        <v>3451</v>
      </c>
      <c r="AJ620" s="128" t="s">
        <v>3456</v>
      </c>
      <c r="AK620" s="128" t="s">
        <v>3455</v>
      </c>
      <c r="AL620" s="128" t="s">
        <v>3457</v>
      </c>
      <c r="AM620" s="128" t="s">
        <v>3452</v>
      </c>
      <c r="AN620" s="128" t="s">
        <v>3454</v>
      </c>
      <c r="AO620" s="128" t="s">
        <v>3460</v>
      </c>
      <c r="AP620" s="128" t="s">
        <v>3459</v>
      </c>
      <c r="AQ620" s="128" t="s">
        <v>3458</v>
      </c>
    </row>
    <row r="621" spans="1:43" s="16" customFormat="1" ht="27.75">
      <c r="A621" s="43">
        <v>620</v>
      </c>
      <c r="B621" s="37" t="s">
        <v>1297</v>
      </c>
      <c r="C621" s="37" t="s">
        <v>1649</v>
      </c>
      <c r="D621" s="38" t="s">
        <v>1650</v>
      </c>
      <c r="E621" s="38">
        <v>16</v>
      </c>
      <c r="F621" s="48">
        <v>10.63</v>
      </c>
      <c r="G621" s="46">
        <v>30</v>
      </c>
      <c r="H621" s="46" t="s">
        <v>3372</v>
      </c>
      <c r="I621" s="48">
        <v>10.27</v>
      </c>
      <c r="J621" s="46">
        <v>30</v>
      </c>
      <c r="K621" s="46" t="s">
        <v>3373</v>
      </c>
      <c r="L621" s="84">
        <f t="shared" si="175"/>
        <v>10.45</v>
      </c>
      <c r="M621" s="38">
        <f t="shared" si="178"/>
        <v>60</v>
      </c>
      <c r="N621" s="38">
        <f t="shared" si="179"/>
        <v>1</v>
      </c>
      <c r="O621" s="38">
        <f t="shared" si="180"/>
        <v>0</v>
      </c>
      <c r="P621" s="48">
        <v>9.66</v>
      </c>
      <c r="Q621" s="46">
        <v>12</v>
      </c>
      <c r="R621" s="46" t="s">
        <v>3373</v>
      </c>
      <c r="S621" s="48">
        <v>12.18</v>
      </c>
      <c r="T621" s="46">
        <v>30</v>
      </c>
      <c r="U621" s="46" t="s">
        <v>3372</v>
      </c>
      <c r="V621" s="48">
        <f t="shared" si="190"/>
        <v>10.92</v>
      </c>
      <c r="W621" s="46">
        <f t="shared" si="191"/>
        <v>60</v>
      </c>
      <c r="X621" s="46">
        <f t="shared" si="192"/>
        <v>1</v>
      </c>
      <c r="Y621" s="46">
        <f t="shared" si="193"/>
        <v>1</v>
      </c>
      <c r="Z621" s="46">
        <f t="shared" si="181"/>
        <v>2</v>
      </c>
      <c r="AA621" s="46">
        <f t="shared" si="182"/>
        <v>1</v>
      </c>
      <c r="AB621" s="46">
        <f t="shared" si="183"/>
        <v>3</v>
      </c>
      <c r="AC621" s="48">
        <f>IF(AB621=0,1,IF(AB621=1,0.99,IF(AB621=2,0.98,IF(AB621=3,0.97,IF(AB621=4,0.96,IF(AB621=5,0.95,IF(AB621=6,0.94)))))))</f>
        <v>0.97</v>
      </c>
      <c r="AD621" s="48">
        <f t="shared" si="184"/>
        <v>10.684999999999999</v>
      </c>
      <c r="AE621" s="48">
        <f t="shared" si="185"/>
        <v>10.364449999999998</v>
      </c>
      <c r="AF621" s="46">
        <f t="shared" si="186"/>
        <v>120</v>
      </c>
      <c r="AG621" s="47"/>
      <c r="AH621" s="128" t="s">
        <v>3451</v>
      </c>
      <c r="AI621" s="128" t="s">
        <v>3452</v>
      </c>
      <c r="AJ621" s="128" t="s">
        <v>3455</v>
      </c>
      <c r="AK621" s="128" t="s">
        <v>3456</v>
      </c>
      <c r="AL621" s="128" t="s">
        <v>3454</v>
      </c>
      <c r="AM621" s="128" t="s">
        <v>3457</v>
      </c>
      <c r="AN621" s="128" t="s">
        <v>3453</v>
      </c>
      <c r="AO621" s="128" t="s">
        <v>3460</v>
      </c>
      <c r="AP621" s="128" t="s">
        <v>3458</v>
      </c>
      <c r="AQ621" s="128" t="s">
        <v>3459</v>
      </c>
    </row>
    <row r="622" spans="1:43" s="16" customFormat="1" ht="27.75">
      <c r="A622" s="43">
        <v>621</v>
      </c>
      <c r="B622" s="44" t="s">
        <v>2097</v>
      </c>
      <c r="C622" s="44" t="s">
        <v>3436</v>
      </c>
      <c r="D622" s="45" t="s">
        <v>2098</v>
      </c>
      <c r="E622" s="38">
        <v>21</v>
      </c>
      <c r="F622" s="48">
        <v>11.7</v>
      </c>
      <c r="G622" s="46">
        <v>30</v>
      </c>
      <c r="H622" s="46" t="s">
        <v>3372</v>
      </c>
      <c r="I622" s="48">
        <v>9.84</v>
      </c>
      <c r="J622" s="46">
        <v>23</v>
      </c>
      <c r="K622" s="46" t="s">
        <v>3373</v>
      </c>
      <c r="L622" s="84">
        <f t="shared" ref="L622:L685" si="194">(F622+I622)/2</f>
        <v>10.77</v>
      </c>
      <c r="M622" s="38">
        <f t="shared" si="178"/>
        <v>60</v>
      </c>
      <c r="N622" s="38">
        <f t="shared" si="179"/>
        <v>1</v>
      </c>
      <c r="O622" s="38">
        <f t="shared" si="180"/>
        <v>1</v>
      </c>
      <c r="P622" s="48">
        <v>11.75</v>
      </c>
      <c r="Q622" s="46">
        <v>30</v>
      </c>
      <c r="R622" s="46" t="s">
        <v>3372</v>
      </c>
      <c r="S622" s="48">
        <v>12.26</v>
      </c>
      <c r="T622" s="46">
        <v>30</v>
      </c>
      <c r="U622" s="46" t="s">
        <v>3372</v>
      </c>
      <c r="V622" s="48">
        <f t="shared" si="190"/>
        <v>12.004999999999999</v>
      </c>
      <c r="W622" s="46">
        <f t="shared" si="191"/>
        <v>60</v>
      </c>
      <c r="X622" s="46">
        <f t="shared" si="192"/>
        <v>0</v>
      </c>
      <c r="Y622" s="46">
        <f t="shared" si="193"/>
        <v>0</v>
      </c>
      <c r="Z622" s="46">
        <f t="shared" si="181"/>
        <v>1</v>
      </c>
      <c r="AA622" s="46">
        <f t="shared" si="182"/>
        <v>1</v>
      </c>
      <c r="AB622" s="46">
        <f t="shared" si="183"/>
        <v>2</v>
      </c>
      <c r="AC622" s="48">
        <f>IF(AB622=0,0.93,IF(AB622=1,0.92,IF(AB622=2,0.91,IF(AB622=3,0.9,IF(AB622=4,0.89,IF(AB622=5,0.88,IF(AB622=6,0.87)))))))</f>
        <v>0.91</v>
      </c>
      <c r="AD622" s="48">
        <f t="shared" si="184"/>
        <v>11.387499999999999</v>
      </c>
      <c r="AE622" s="48">
        <f t="shared" si="185"/>
        <v>10.362625</v>
      </c>
      <c r="AF622" s="46">
        <f t="shared" si="186"/>
        <v>120</v>
      </c>
      <c r="AG622" s="47"/>
      <c r="AH622" s="128" t="s">
        <v>3453</v>
      </c>
      <c r="AI622" s="128" t="s">
        <v>3451</v>
      </c>
      <c r="AJ622" s="128" t="s">
        <v>3456</v>
      </c>
      <c r="AK622" s="128" t="s">
        <v>3452</v>
      </c>
      <c r="AL622" s="128" t="s">
        <v>3454</v>
      </c>
      <c r="AM622" s="128" t="s">
        <v>3457</v>
      </c>
      <c r="AN622" s="128" t="s">
        <v>3455</v>
      </c>
      <c r="AO622" s="128" t="s">
        <v>3460</v>
      </c>
      <c r="AP622" s="128" t="s">
        <v>3459</v>
      </c>
      <c r="AQ622" s="128" t="s">
        <v>3458</v>
      </c>
    </row>
    <row r="623" spans="1:43" s="16" customFormat="1" ht="27.75">
      <c r="A623" s="43">
        <v>622</v>
      </c>
      <c r="B623" s="37" t="s">
        <v>1070</v>
      </c>
      <c r="C623" s="37" t="s">
        <v>1071</v>
      </c>
      <c r="D623" s="38" t="s">
        <v>1072</v>
      </c>
      <c r="E623" s="38">
        <v>10</v>
      </c>
      <c r="F623" s="48">
        <v>10.119999999999999</v>
      </c>
      <c r="G623" s="46">
        <v>30</v>
      </c>
      <c r="H623" s="46" t="s">
        <v>3372</v>
      </c>
      <c r="I623" s="48">
        <v>11.22</v>
      </c>
      <c r="J623" s="46">
        <v>30</v>
      </c>
      <c r="K623" s="46" t="s">
        <v>3373</v>
      </c>
      <c r="L623" s="84">
        <f t="shared" si="194"/>
        <v>10.67</v>
      </c>
      <c r="M623" s="38">
        <f t="shared" si="178"/>
        <v>60</v>
      </c>
      <c r="N623" s="38">
        <f t="shared" si="179"/>
        <v>1</v>
      </c>
      <c r="O623" s="38">
        <f t="shared" si="180"/>
        <v>0</v>
      </c>
      <c r="P623" s="48">
        <v>10.38</v>
      </c>
      <c r="Q623" s="46">
        <v>30</v>
      </c>
      <c r="R623" s="46" t="s">
        <v>3373</v>
      </c>
      <c r="S623" s="48">
        <v>10.56</v>
      </c>
      <c r="T623" s="46">
        <v>30</v>
      </c>
      <c r="U623" s="46" t="s">
        <v>3372</v>
      </c>
      <c r="V623" s="48">
        <f t="shared" si="190"/>
        <v>10.47</v>
      </c>
      <c r="W623" s="46">
        <f t="shared" si="191"/>
        <v>60</v>
      </c>
      <c r="X623" s="46">
        <f t="shared" si="192"/>
        <v>1</v>
      </c>
      <c r="Y623" s="46">
        <f t="shared" si="193"/>
        <v>0</v>
      </c>
      <c r="Z623" s="46">
        <f t="shared" si="181"/>
        <v>2</v>
      </c>
      <c r="AA623" s="46">
        <f t="shared" si="182"/>
        <v>0</v>
      </c>
      <c r="AB623" s="46">
        <f t="shared" si="183"/>
        <v>2</v>
      </c>
      <c r="AC623" s="48">
        <f t="shared" ref="AC623:AC632" si="195">IF(AB623=0,1,IF(AB623=1,0.99,IF(AB623=2,0.98,IF(AB623=3,0.97,IF(AB623=4,0.96,IF(AB623=5,0.95,IF(AB623=6,0.94)))))))</f>
        <v>0.98</v>
      </c>
      <c r="AD623" s="48">
        <f t="shared" si="184"/>
        <v>10.57</v>
      </c>
      <c r="AE623" s="48">
        <f t="shared" si="185"/>
        <v>10.358600000000001</v>
      </c>
      <c r="AF623" s="46">
        <f t="shared" si="186"/>
        <v>120</v>
      </c>
      <c r="AG623" s="47"/>
      <c r="AH623" s="128" t="s">
        <v>3456</v>
      </c>
      <c r="AI623" s="128" t="s">
        <v>3451</v>
      </c>
      <c r="AJ623" s="128" t="s">
        <v>3453</v>
      </c>
      <c r="AK623" s="128" t="s">
        <v>3454</v>
      </c>
      <c r="AL623" s="128" t="s">
        <v>3452</v>
      </c>
      <c r="AM623" s="128" t="s">
        <v>3457</v>
      </c>
      <c r="AN623" s="128" t="s">
        <v>3458</v>
      </c>
      <c r="AO623" s="128" t="s">
        <v>3460</v>
      </c>
      <c r="AP623" s="128" t="s">
        <v>3455</v>
      </c>
      <c r="AQ623" s="128" t="s">
        <v>3459</v>
      </c>
    </row>
    <row r="624" spans="1:43" s="16" customFormat="1" ht="27.75">
      <c r="A624" s="43">
        <v>623</v>
      </c>
      <c r="B624" s="37" t="s">
        <v>482</v>
      </c>
      <c r="C624" s="37" t="s">
        <v>1481</v>
      </c>
      <c r="D624" s="38" t="s">
        <v>1482</v>
      </c>
      <c r="E624" s="38">
        <v>14</v>
      </c>
      <c r="F624" s="48">
        <v>10.3</v>
      </c>
      <c r="G624" s="46">
        <v>30</v>
      </c>
      <c r="H624" s="46" t="s">
        <v>3372</v>
      </c>
      <c r="I624" s="48">
        <v>10.69</v>
      </c>
      <c r="J624" s="46">
        <v>30</v>
      </c>
      <c r="K624" s="46" t="s">
        <v>3372</v>
      </c>
      <c r="L624" s="84">
        <f t="shared" si="194"/>
        <v>10.495000000000001</v>
      </c>
      <c r="M624" s="38">
        <f t="shared" si="178"/>
        <v>60</v>
      </c>
      <c r="N624" s="38">
        <f t="shared" si="179"/>
        <v>0</v>
      </c>
      <c r="O624" s="38">
        <f t="shared" si="180"/>
        <v>0</v>
      </c>
      <c r="P624" s="48">
        <v>9.48</v>
      </c>
      <c r="Q624" s="46">
        <v>12</v>
      </c>
      <c r="R624" s="46" t="s">
        <v>3373</v>
      </c>
      <c r="S624" s="48">
        <v>11.81</v>
      </c>
      <c r="T624" s="46">
        <v>30</v>
      </c>
      <c r="U624" s="46" t="s">
        <v>3372</v>
      </c>
      <c r="V624" s="48">
        <f t="shared" si="190"/>
        <v>10.645</v>
      </c>
      <c r="W624" s="46">
        <f t="shared" si="191"/>
        <v>60</v>
      </c>
      <c r="X624" s="46">
        <f t="shared" si="192"/>
        <v>1</v>
      </c>
      <c r="Y624" s="46">
        <f t="shared" si="193"/>
        <v>1</v>
      </c>
      <c r="Z624" s="46">
        <f t="shared" si="181"/>
        <v>1</v>
      </c>
      <c r="AA624" s="46">
        <f t="shared" si="182"/>
        <v>1</v>
      </c>
      <c r="AB624" s="46">
        <f t="shared" si="183"/>
        <v>2</v>
      </c>
      <c r="AC624" s="48">
        <f t="shared" si="195"/>
        <v>0.98</v>
      </c>
      <c r="AD624" s="48">
        <f t="shared" si="184"/>
        <v>10.57</v>
      </c>
      <c r="AE624" s="48">
        <f t="shared" si="185"/>
        <v>10.358600000000001</v>
      </c>
      <c r="AF624" s="46">
        <f t="shared" si="186"/>
        <v>120</v>
      </c>
      <c r="AG624" s="47"/>
      <c r="AH624" s="128" t="s">
        <v>3456</v>
      </c>
      <c r="AI624" s="128" t="s">
        <v>3451</v>
      </c>
      <c r="AJ624" s="128" t="s">
        <v>3452</v>
      </c>
      <c r="AK624" s="128" t="s">
        <v>3455</v>
      </c>
      <c r="AL624" s="128" t="s">
        <v>3457</v>
      </c>
      <c r="AM624" s="128" t="s">
        <v>3454</v>
      </c>
      <c r="AN624" s="128" t="s">
        <v>3453</v>
      </c>
      <c r="AO624" s="128" t="s">
        <v>3458</v>
      </c>
      <c r="AP624" s="128" t="s">
        <v>3460</v>
      </c>
      <c r="AQ624" s="128" t="s">
        <v>3459</v>
      </c>
    </row>
    <row r="625" spans="1:43" s="16" customFormat="1" ht="27.75">
      <c r="A625" s="43">
        <v>624</v>
      </c>
      <c r="B625" s="37" t="s">
        <v>217</v>
      </c>
      <c r="C625" s="37" t="s">
        <v>218</v>
      </c>
      <c r="D625" s="38" t="s">
        <v>219</v>
      </c>
      <c r="E625" s="38">
        <v>2</v>
      </c>
      <c r="F625" s="48">
        <v>10.210000000000001</v>
      </c>
      <c r="G625" s="46">
        <v>30</v>
      </c>
      <c r="H625" s="46" t="s">
        <v>3373</v>
      </c>
      <c r="I625" s="48">
        <v>10</v>
      </c>
      <c r="J625" s="46">
        <v>30</v>
      </c>
      <c r="K625" s="46" t="s">
        <v>3373</v>
      </c>
      <c r="L625" s="84">
        <f t="shared" si="194"/>
        <v>10.105</v>
      </c>
      <c r="M625" s="38">
        <f t="shared" si="178"/>
        <v>60</v>
      </c>
      <c r="N625" s="38">
        <f t="shared" si="179"/>
        <v>2</v>
      </c>
      <c r="O625" s="38">
        <f t="shared" si="180"/>
        <v>0</v>
      </c>
      <c r="P625" s="48">
        <v>9.93</v>
      </c>
      <c r="Q625" s="46">
        <v>12</v>
      </c>
      <c r="R625" s="46" t="s">
        <v>3373</v>
      </c>
      <c r="S625" s="48">
        <v>13.02</v>
      </c>
      <c r="T625" s="46">
        <v>30</v>
      </c>
      <c r="U625" s="46" t="s">
        <v>3372</v>
      </c>
      <c r="V625" s="48">
        <f t="shared" si="190"/>
        <v>11.475</v>
      </c>
      <c r="W625" s="46">
        <f t="shared" si="191"/>
        <v>60</v>
      </c>
      <c r="X625" s="46">
        <f t="shared" si="192"/>
        <v>1</v>
      </c>
      <c r="Y625" s="46">
        <f t="shared" si="193"/>
        <v>1</v>
      </c>
      <c r="Z625" s="46">
        <f t="shared" si="181"/>
        <v>3</v>
      </c>
      <c r="AA625" s="46">
        <f t="shared" si="182"/>
        <v>1</v>
      </c>
      <c r="AB625" s="46">
        <f t="shared" si="183"/>
        <v>4</v>
      </c>
      <c r="AC625" s="48">
        <f t="shared" si="195"/>
        <v>0.96</v>
      </c>
      <c r="AD625" s="48">
        <f t="shared" si="184"/>
        <v>10.79</v>
      </c>
      <c r="AE625" s="48">
        <f t="shared" si="185"/>
        <v>10.3584</v>
      </c>
      <c r="AF625" s="46">
        <f t="shared" si="186"/>
        <v>120</v>
      </c>
      <c r="AG625" s="47"/>
      <c r="AH625" s="128" t="s">
        <v>3453</v>
      </c>
      <c r="AI625" s="128" t="s">
        <v>3451</v>
      </c>
      <c r="AJ625" s="128" t="s">
        <v>3456</v>
      </c>
      <c r="AK625" s="128" t="s">
        <v>3455</v>
      </c>
      <c r="AL625" s="128" t="s">
        <v>3457</v>
      </c>
      <c r="AM625" s="128" t="s">
        <v>3454</v>
      </c>
      <c r="AN625" s="128" t="s">
        <v>3452</v>
      </c>
      <c r="AO625" s="128" t="s">
        <v>3460</v>
      </c>
      <c r="AP625" s="128" t="s">
        <v>3459</v>
      </c>
      <c r="AQ625" s="128" t="s">
        <v>3458</v>
      </c>
    </row>
    <row r="626" spans="1:43" s="16" customFormat="1" ht="27.75">
      <c r="A626" s="43">
        <v>625</v>
      </c>
      <c r="B626" s="37" t="s">
        <v>1203</v>
      </c>
      <c r="C626" s="37" t="s">
        <v>3435</v>
      </c>
      <c r="D626" s="38" t="s">
        <v>1197</v>
      </c>
      <c r="E626" s="38">
        <v>11</v>
      </c>
      <c r="F626" s="48">
        <v>10.47</v>
      </c>
      <c r="G626" s="46">
        <v>30</v>
      </c>
      <c r="H626" s="46" t="s">
        <v>3373</v>
      </c>
      <c r="I626" s="48">
        <v>10</v>
      </c>
      <c r="J626" s="46">
        <v>30</v>
      </c>
      <c r="K626" s="46" t="s">
        <v>3373</v>
      </c>
      <c r="L626" s="84">
        <f t="shared" si="194"/>
        <v>10.234999999999999</v>
      </c>
      <c r="M626" s="38">
        <f t="shared" si="178"/>
        <v>60</v>
      </c>
      <c r="N626" s="38">
        <f t="shared" si="179"/>
        <v>2</v>
      </c>
      <c r="O626" s="38">
        <f t="shared" si="180"/>
        <v>0</v>
      </c>
      <c r="P626" s="48">
        <v>9.08</v>
      </c>
      <c r="Q626" s="46">
        <v>12</v>
      </c>
      <c r="R626" s="46" t="s">
        <v>3373</v>
      </c>
      <c r="S626" s="48">
        <v>13.61</v>
      </c>
      <c r="T626" s="46">
        <v>30</v>
      </c>
      <c r="U626" s="46" t="s">
        <v>3372</v>
      </c>
      <c r="V626" s="48">
        <f t="shared" si="190"/>
        <v>11.344999999999999</v>
      </c>
      <c r="W626" s="46">
        <f t="shared" si="191"/>
        <v>60</v>
      </c>
      <c r="X626" s="46">
        <f t="shared" si="192"/>
        <v>1</v>
      </c>
      <c r="Y626" s="46">
        <f t="shared" si="193"/>
        <v>1</v>
      </c>
      <c r="Z626" s="46">
        <f t="shared" si="181"/>
        <v>3</v>
      </c>
      <c r="AA626" s="46">
        <f t="shared" si="182"/>
        <v>1</v>
      </c>
      <c r="AB626" s="46">
        <f t="shared" si="183"/>
        <v>4</v>
      </c>
      <c r="AC626" s="48">
        <f t="shared" si="195"/>
        <v>0.96</v>
      </c>
      <c r="AD626" s="48">
        <f t="shared" si="184"/>
        <v>10.79</v>
      </c>
      <c r="AE626" s="48">
        <f t="shared" si="185"/>
        <v>10.3584</v>
      </c>
      <c r="AF626" s="46">
        <f t="shared" si="186"/>
        <v>120</v>
      </c>
      <c r="AG626" s="47"/>
      <c r="AH626" s="128" t="s">
        <v>3456</v>
      </c>
      <c r="AI626" s="128" t="s">
        <v>3453</v>
      </c>
      <c r="AJ626" s="128" t="s">
        <v>3452</v>
      </c>
      <c r="AK626" s="128" t="s">
        <v>3451</v>
      </c>
      <c r="AL626" s="128" t="s">
        <v>3457</v>
      </c>
      <c r="AM626" s="128" t="s">
        <v>3455</v>
      </c>
      <c r="AN626" s="128" t="s">
        <v>3460</v>
      </c>
      <c r="AO626" s="128" t="s">
        <v>3454</v>
      </c>
      <c r="AP626" s="128" t="s">
        <v>3459</v>
      </c>
      <c r="AQ626" s="128" t="s">
        <v>3458</v>
      </c>
    </row>
    <row r="627" spans="1:43" s="16" customFormat="1" ht="27.75">
      <c r="A627" s="43">
        <v>626</v>
      </c>
      <c r="B627" s="44" t="s">
        <v>2740</v>
      </c>
      <c r="C627" s="44" t="s">
        <v>769</v>
      </c>
      <c r="D627" s="45" t="s">
        <v>2741</v>
      </c>
      <c r="E627" s="38">
        <v>28</v>
      </c>
      <c r="F627" s="48">
        <v>9.66</v>
      </c>
      <c r="G627" s="46">
        <v>9</v>
      </c>
      <c r="H627" s="46" t="s">
        <v>3373</v>
      </c>
      <c r="I627" s="48">
        <v>10.34</v>
      </c>
      <c r="J627" s="46">
        <v>30</v>
      </c>
      <c r="K627" s="46" t="s">
        <v>3373</v>
      </c>
      <c r="L627" s="84">
        <f t="shared" si="194"/>
        <v>10</v>
      </c>
      <c r="M627" s="38">
        <f t="shared" si="178"/>
        <v>60</v>
      </c>
      <c r="N627" s="38">
        <f t="shared" si="179"/>
        <v>2</v>
      </c>
      <c r="O627" s="38">
        <f t="shared" si="180"/>
        <v>1</v>
      </c>
      <c r="P627" s="48">
        <v>10.029999999999999</v>
      </c>
      <c r="Q627" s="46">
        <v>30</v>
      </c>
      <c r="R627" s="46" t="s">
        <v>3372</v>
      </c>
      <c r="S627" s="48">
        <v>12.66</v>
      </c>
      <c r="T627" s="46">
        <v>30</v>
      </c>
      <c r="U627" s="46" t="s">
        <v>3372</v>
      </c>
      <c r="V627" s="48">
        <f t="shared" si="190"/>
        <v>11.344999999999999</v>
      </c>
      <c r="W627" s="46">
        <f t="shared" si="191"/>
        <v>60</v>
      </c>
      <c r="X627" s="46">
        <f t="shared" si="192"/>
        <v>0</v>
      </c>
      <c r="Y627" s="46">
        <f t="shared" si="193"/>
        <v>0</v>
      </c>
      <c r="Z627" s="46">
        <f t="shared" si="181"/>
        <v>2</v>
      </c>
      <c r="AA627" s="46">
        <f t="shared" si="182"/>
        <v>1</v>
      </c>
      <c r="AB627" s="46">
        <f t="shared" si="183"/>
        <v>3</v>
      </c>
      <c r="AC627" s="48">
        <f t="shared" si="195"/>
        <v>0.97</v>
      </c>
      <c r="AD627" s="48">
        <f t="shared" si="184"/>
        <v>10.672499999999999</v>
      </c>
      <c r="AE627" s="48">
        <f t="shared" si="185"/>
        <v>10.352324999999999</v>
      </c>
      <c r="AF627" s="46">
        <f t="shared" si="186"/>
        <v>120</v>
      </c>
      <c r="AG627" s="47"/>
      <c r="AH627" s="128" t="s">
        <v>3456</v>
      </c>
      <c r="AI627" s="128" t="s">
        <v>3452</v>
      </c>
      <c r="AJ627" s="128" t="s">
        <v>3451</v>
      </c>
      <c r="AK627" s="128" t="s">
        <v>3453</v>
      </c>
      <c r="AL627" s="128" t="s">
        <v>3454</v>
      </c>
      <c r="AM627" s="128" t="s">
        <v>3455</v>
      </c>
      <c r="AN627" s="128" t="s">
        <v>3457</v>
      </c>
      <c r="AO627" s="128" t="s">
        <v>3460</v>
      </c>
      <c r="AP627" s="128" t="s">
        <v>3458</v>
      </c>
      <c r="AQ627" s="128" t="s">
        <v>3459</v>
      </c>
    </row>
    <row r="628" spans="1:43" s="16" customFormat="1" ht="27.75">
      <c r="A628" s="43">
        <v>627</v>
      </c>
      <c r="B628" s="37" t="s">
        <v>2064</v>
      </c>
      <c r="C628" s="37" t="s">
        <v>227</v>
      </c>
      <c r="D628" s="38" t="s">
        <v>2065</v>
      </c>
      <c r="E628" s="38">
        <v>20</v>
      </c>
      <c r="F628" s="48">
        <v>10.8</v>
      </c>
      <c r="G628" s="46">
        <v>30</v>
      </c>
      <c r="H628" s="46" t="s">
        <v>3373</v>
      </c>
      <c r="I628" s="48">
        <v>10.039999999999999</v>
      </c>
      <c r="J628" s="46">
        <v>30</v>
      </c>
      <c r="K628" s="46" t="s">
        <v>3373</v>
      </c>
      <c r="L628" s="84">
        <f t="shared" si="194"/>
        <v>10.42</v>
      </c>
      <c r="M628" s="38">
        <f t="shared" si="178"/>
        <v>60</v>
      </c>
      <c r="N628" s="38">
        <f t="shared" si="179"/>
        <v>2</v>
      </c>
      <c r="O628" s="38">
        <f t="shared" si="180"/>
        <v>0</v>
      </c>
      <c r="P628" s="48">
        <v>9.81</v>
      </c>
      <c r="Q628" s="46">
        <v>16</v>
      </c>
      <c r="R628" s="46" t="s">
        <v>3373</v>
      </c>
      <c r="S628" s="48">
        <v>12.46</v>
      </c>
      <c r="T628" s="46">
        <v>30</v>
      </c>
      <c r="U628" s="46" t="s">
        <v>3372</v>
      </c>
      <c r="V628" s="48">
        <f t="shared" si="190"/>
        <v>11.135000000000002</v>
      </c>
      <c r="W628" s="46">
        <f t="shared" si="191"/>
        <v>60</v>
      </c>
      <c r="X628" s="46">
        <f t="shared" si="192"/>
        <v>1</v>
      </c>
      <c r="Y628" s="46">
        <f t="shared" si="193"/>
        <v>1</v>
      </c>
      <c r="Z628" s="46">
        <f t="shared" si="181"/>
        <v>3</v>
      </c>
      <c r="AA628" s="46">
        <f t="shared" si="182"/>
        <v>1</v>
      </c>
      <c r="AB628" s="46">
        <f t="shared" si="183"/>
        <v>4</v>
      </c>
      <c r="AC628" s="48">
        <f t="shared" si="195"/>
        <v>0.96</v>
      </c>
      <c r="AD628" s="48">
        <f t="shared" si="184"/>
        <v>10.7775</v>
      </c>
      <c r="AE628" s="48">
        <f t="shared" si="185"/>
        <v>10.346399999999999</v>
      </c>
      <c r="AF628" s="46">
        <f t="shared" si="186"/>
        <v>120</v>
      </c>
      <c r="AG628" s="47"/>
      <c r="AH628" s="128" t="s">
        <v>3451</v>
      </c>
      <c r="AI628" s="128" t="s">
        <v>3456</v>
      </c>
      <c r="AJ628" s="128" t="s">
        <v>3452</v>
      </c>
      <c r="AK628" s="128" t="s">
        <v>3453</v>
      </c>
      <c r="AL628" s="128" t="s">
        <v>3457</v>
      </c>
      <c r="AM628" s="128" t="s">
        <v>3454</v>
      </c>
      <c r="AN628" s="128" t="s">
        <v>3455</v>
      </c>
      <c r="AO628" s="128" t="s">
        <v>3460</v>
      </c>
      <c r="AP628" s="128" t="s">
        <v>3458</v>
      </c>
      <c r="AQ628" s="128" t="s">
        <v>3459</v>
      </c>
    </row>
    <row r="629" spans="1:43" s="16" customFormat="1" ht="27.75">
      <c r="A629" s="43">
        <v>628</v>
      </c>
      <c r="B629" s="37" t="s">
        <v>2037</v>
      </c>
      <c r="C629" s="37" t="s">
        <v>230</v>
      </c>
      <c r="D629" s="38" t="s">
        <v>2038</v>
      </c>
      <c r="E629" s="38">
        <v>20</v>
      </c>
      <c r="F629" s="48">
        <v>10.5</v>
      </c>
      <c r="G629" s="46">
        <v>30</v>
      </c>
      <c r="H629" s="46" t="s">
        <v>3372</v>
      </c>
      <c r="I629" s="48">
        <v>10.210000000000001</v>
      </c>
      <c r="J629" s="46">
        <v>30</v>
      </c>
      <c r="K629" s="46" t="s">
        <v>3373</v>
      </c>
      <c r="L629" s="84">
        <f t="shared" si="194"/>
        <v>10.355</v>
      </c>
      <c r="M629" s="38">
        <f t="shared" si="178"/>
        <v>60</v>
      </c>
      <c r="N629" s="38">
        <f t="shared" si="179"/>
        <v>1</v>
      </c>
      <c r="O629" s="38">
        <f t="shared" si="180"/>
        <v>0</v>
      </c>
      <c r="P629" s="48">
        <v>9.02</v>
      </c>
      <c r="Q629" s="46">
        <v>12</v>
      </c>
      <c r="R629" s="46" t="s">
        <v>3373</v>
      </c>
      <c r="S629" s="48">
        <v>12.91</v>
      </c>
      <c r="T629" s="46">
        <v>30</v>
      </c>
      <c r="U629" s="46" t="s">
        <v>3372</v>
      </c>
      <c r="V629" s="48">
        <f t="shared" si="190"/>
        <v>10.965</v>
      </c>
      <c r="W629" s="46">
        <f t="shared" si="191"/>
        <v>60</v>
      </c>
      <c r="X629" s="46">
        <f t="shared" si="192"/>
        <v>1</v>
      </c>
      <c r="Y629" s="46">
        <f t="shared" si="193"/>
        <v>1</v>
      </c>
      <c r="Z629" s="46">
        <f t="shared" si="181"/>
        <v>2</v>
      </c>
      <c r="AA629" s="46">
        <f t="shared" si="182"/>
        <v>1</v>
      </c>
      <c r="AB629" s="46">
        <f t="shared" si="183"/>
        <v>3</v>
      </c>
      <c r="AC629" s="48">
        <f t="shared" si="195"/>
        <v>0.97</v>
      </c>
      <c r="AD629" s="48">
        <f t="shared" si="184"/>
        <v>10.66</v>
      </c>
      <c r="AE629" s="48">
        <f t="shared" si="185"/>
        <v>10.340199999999999</v>
      </c>
      <c r="AF629" s="46">
        <f t="shared" si="186"/>
        <v>120</v>
      </c>
      <c r="AG629" s="47"/>
      <c r="AH629" s="128" t="s">
        <v>3452</v>
      </c>
      <c r="AI629" s="128" t="s">
        <v>3456</v>
      </c>
      <c r="AJ629" s="128" t="s">
        <v>3454</v>
      </c>
      <c r="AK629" s="128" t="s">
        <v>3455</v>
      </c>
      <c r="AL629" s="128" t="s">
        <v>3451</v>
      </c>
      <c r="AM629" s="128" t="s">
        <v>3453</v>
      </c>
      <c r="AN629" s="128" t="s">
        <v>3459</v>
      </c>
      <c r="AO629" s="128" t="s">
        <v>3457</v>
      </c>
      <c r="AP629" s="128" t="s">
        <v>3460</v>
      </c>
      <c r="AQ629" s="128" t="s">
        <v>3458</v>
      </c>
    </row>
    <row r="630" spans="1:43" s="16" customFormat="1" ht="27.75">
      <c r="A630" s="43">
        <v>629</v>
      </c>
      <c r="B630" s="37" t="s">
        <v>220</v>
      </c>
      <c r="C630" s="37" t="s">
        <v>221</v>
      </c>
      <c r="D630" s="38" t="s">
        <v>222</v>
      </c>
      <c r="E630" s="38">
        <v>2</v>
      </c>
      <c r="F630" s="48">
        <v>10.8</v>
      </c>
      <c r="G630" s="46">
        <v>30</v>
      </c>
      <c r="H630" s="46" t="s">
        <v>3373</v>
      </c>
      <c r="I630" s="48">
        <v>10</v>
      </c>
      <c r="J630" s="46">
        <v>30</v>
      </c>
      <c r="K630" s="46" t="s">
        <v>3373</v>
      </c>
      <c r="L630" s="84">
        <f t="shared" si="194"/>
        <v>10.4</v>
      </c>
      <c r="M630" s="38">
        <f t="shared" si="178"/>
        <v>60</v>
      </c>
      <c r="N630" s="38">
        <f t="shared" si="179"/>
        <v>2</v>
      </c>
      <c r="O630" s="38">
        <f t="shared" si="180"/>
        <v>0</v>
      </c>
      <c r="P630" s="48">
        <v>10.11</v>
      </c>
      <c r="Q630" s="46">
        <v>30</v>
      </c>
      <c r="R630" s="46" t="s">
        <v>3373</v>
      </c>
      <c r="S630" s="48">
        <v>11.72</v>
      </c>
      <c r="T630" s="46">
        <v>30</v>
      </c>
      <c r="U630" s="46" t="s">
        <v>3372</v>
      </c>
      <c r="V630" s="48">
        <f t="shared" si="190"/>
        <v>10.914999999999999</v>
      </c>
      <c r="W630" s="46">
        <f t="shared" si="191"/>
        <v>60</v>
      </c>
      <c r="X630" s="46">
        <f t="shared" si="192"/>
        <v>1</v>
      </c>
      <c r="Y630" s="46">
        <f t="shared" si="193"/>
        <v>0</v>
      </c>
      <c r="Z630" s="46">
        <f t="shared" si="181"/>
        <v>3</v>
      </c>
      <c r="AA630" s="46">
        <f t="shared" si="182"/>
        <v>0</v>
      </c>
      <c r="AB630" s="46">
        <f t="shared" si="183"/>
        <v>3</v>
      </c>
      <c r="AC630" s="48">
        <f t="shared" si="195"/>
        <v>0.97</v>
      </c>
      <c r="AD630" s="48">
        <f t="shared" si="184"/>
        <v>10.657499999999999</v>
      </c>
      <c r="AE630" s="48">
        <f t="shared" si="185"/>
        <v>10.337774999999999</v>
      </c>
      <c r="AF630" s="46">
        <f t="shared" si="186"/>
        <v>120</v>
      </c>
      <c r="AG630" s="47"/>
      <c r="AH630" s="128" t="s">
        <v>3451</v>
      </c>
      <c r="AI630" s="128" t="s">
        <v>3452</v>
      </c>
      <c r="AJ630" s="128" t="s">
        <v>3455</v>
      </c>
      <c r="AK630" s="128" t="s">
        <v>3453</v>
      </c>
      <c r="AL630" s="128" t="s">
        <v>3454</v>
      </c>
      <c r="AM630" s="128" t="s">
        <v>3456</v>
      </c>
      <c r="AN630" s="128" t="s">
        <v>3457</v>
      </c>
      <c r="AO630" s="128" t="s">
        <v>3459</v>
      </c>
      <c r="AP630" s="128" t="s">
        <v>3458</v>
      </c>
      <c r="AQ630" s="128" t="s">
        <v>3460</v>
      </c>
    </row>
    <row r="631" spans="1:43" s="16" customFormat="1" ht="27.75">
      <c r="A631" s="43">
        <v>630</v>
      </c>
      <c r="B631" s="72" t="s">
        <v>2355</v>
      </c>
      <c r="C631" s="72" t="s">
        <v>1855</v>
      </c>
      <c r="D631" s="38" t="s">
        <v>2356</v>
      </c>
      <c r="E631" s="38">
        <v>23</v>
      </c>
      <c r="F631" s="48">
        <v>12.03</v>
      </c>
      <c r="G631" s="46">
        <v>30</v>
      </c>
      <c r="H631" s="46" t="s">
        <v>3372</v>
      </c>
      <c r="I631" s="48">
        <v>10.15</v>
      </c>
      <c r="J631" s="46">
        <v>30</v>
      </c>
      <c r="K631" s="46" t="s">
        <v>3372</v>
      </c>
      <c r="L631" s="84">
        <f t="shared" si="194"/>
        <v>11.09</v>
      </c>
      <c r="M631" s="38">
        <f t="shared" si="178"/>
        <v>60</v>
      </c>
      <c r="N631" s="38">
        <f t="shared" si="179"/>
        <v>0</v>
      </c>
      <c r="O631" s="38">
        <f t="shared" si="180"/>
        <v>0</v>
      </c>
      <c r="P631" s="48">
        <v>11.42</v>
      </c>
      <c r="Q631" s="46">
        <v>30</v>
      </c>
      <c r="R631" s="46" t="s">
        <v>3372</v>
      </c>
      <c r="S631" s="48">
        <v>8.58</v>
      </c>
      <c r="T631" s="46">
        <v>24</v>
      </c>
      <c r="U631" s="46" t="s">
        <v>3373</v>
      </c>
      <c r="V631" s="48">
        <f t="shared" si="190"/>
        <v>10</v>
      </c>
      <c r="W631" s="46">
        <f t="shared" si="191"/>
        <v>60</v>
      </c>
      <c r="X631" s="46">
        <f t="shared" si="192"/>
        <v>1</v>
      </c>
      <c r="Y631" s="46">
        <f t="shared" si="193"/>
        <v>1</v>
      </c>
      <c r="Z631" s="46">
        <f t="shared" si="181"/>
        <v>1</v>
      </c>
      <c r="AA631" s="46">
        <f t="shared" si="182"/>
        <v>1</v>
      </c>
      <c r="AB631" s="46">
        <f t="shared" si="183"/>
        <v>2</v>
      </c>
      <c r="AC631" s="48">
        <f t="shared" si="195"/>
        <v>0.98</v>
      </c>
      <c r="AD631" s="48">
        <f t="shared" si="184"/>
        <v>10.545</v>
      </c>
      <c r="AE631" s="48">
        <f t="shared" si="185"/>
        <v>10.334099999999999</v>
      </c>
      <c r="AF631" s="46">
        <f t="shared" si="186"/>
        <v>120</v>
      </c>
      <c r="AG631" s="47"/>
      <c r="AH631" s="128" t="s">
        <v>3453</v>
      </c>
      <c r="AI631" s="128" t="s">
        <v>3451</v>
      </c>
      <c r="AJ631" s="128" t="s">
        <v>3455</v>
      </c>
      <c r="AK631" s="128" t="s">
        <v>3456</v>
      </c>
      <c r="AL631" s="128" t="s">
        <v>3454</v>
      </c>
      <c r="AM631" s="128" t="s">
        <v>3452</v>
      </c>
      <c r="AN631" s="128" t="s">
        <v>3460</v>
      </c>
      <c r="AO631" s="128" t="s">
        <v>3459</v>
      </c>
      <c r="AP631" s="128" t="s">
        <v>3457</v>
      </c>
      <c r="AQ631" s="128" t="s">
        <v>3458</v>
      </c>
    </row>
    <row r="632" spans="1:43" s="16" customFormat="1" ht="27.75">
      <c r="A632" s="43">
        <v>631</v>
      </c>
      <c r="B632" s="37" t="s">
        <v>955</v>
      </c>
      <c r="C632" s="37" t="s">
        <v>300</v>
      </c>
      <c r="D632" s="38" t="s">
        <v>956</v>
      </c>
      <c r="E632" s="38">
        <v>9</v>
      </c>
      <c r="F632" s="48">
        <v>10.66</v>
      </c>
      <c r="G632" s="46">
        <v>30</v>
      </c>
      <c r="H632" s="46" t="s">
        <v>3373</v>
      </c>
      <c r="I632" s="48">
        <v>10.77</v>
      </c>
      <c r="J632" s="46">
        <v>30</v>
      </c>
      <c r="K632" s="46" t="s">
        <v>3372</v>
      </c>
      <c r="L632" s="84">
        <f t="shared" si="194"/>
        <v>10.715</v>
      </c>
      <c r="M632" s="38">
        <f t="shared" si="178"/>
        <v>60</v>
      </c>
      <c r="N632" s="38">
        <f t="shared" si="179"/>
        <v>1</v>
      </c>
      <c r="O632" s="38">
        <f t="shared" si="180"/>
        <v>0</v>
      </c>
      <c r="P632" s="48">
        <v>8.85</v>
      </c>
      <c r="Q632" s="46">
        <v>10</v>
      </c>
      <c r="R632" s="46" t="s">
        <v>3373</v>
      </c>
      <c r="S632" s="48">
        <v>12.33</v>
      </c>
      <c r="T632" s="46">
        <v>30</v>
      </c>
      <c r="U632" s="46" t="s">
        <v>3372</v>
      </c>
      <c r="V632" s="48">
        <f t="shared" si="190"/>
        <v>10.59</v>
      </c>
      <c r="W632" s="46">
        <f t="shared" si="191"/>
        <v>60</v>
      </c>
      <c r="X632" s="46">
        <f t="shared" si="192"/>
        <v>1</v>
      </c>
      <c r="Y632" s="46">
        <f t="shared" si="193"/>
        <v>1</v>
      </c>
      <c r="Z632" s="46">
        <f t="shared" si="181"/>
        <v>2</v>
      </c>
      <c r="AA632" s="46">
        <f t="shared" si="182"/>
        <v>1</v>
      </c>
      <c r="AB632" s="46">
        <f t="shared" si="183"/>
        <v>3</v>
      </c>
      <c r="AC632" s="48">
        <f t="shared" si="195"/>
        <v>0.97</v>
      </c>
      <c r="AD632" s="48">
        <f t="shared" si="184"/>
        <v>10.6525</v>
      </c>
      <c r="AE632" s="48">
        <f t="shared" si="185"/>
        <v>10.332924999999999</v>
      </c>
      <c r="AF632" s="46">
        <f t="shared" si="186"/>
        <v>120</v>
      </c>
      <c r="AG632" s="47"/>
      <c r="AH632" s="128" t="s">
        <v>3456</v>
      </c>
      <c r="AI632" s="128" t="s">
        <v>3451</v>
      </c>
      <c r="AJ632" s="128" t="s">
        <v>3452</v>
      </c>
      <c r="AK632" s="128" t="s">
        <v>3453</v>
      </c>
      <c r="AL632" s="128" t="s">
        <v>3454</v>
      </c>
      <c r="AM632" s="128" t="s">
        <v>3457</v>
      </c>
      <c r="AN632" s="128" t="s">
        <v>3455</v>
      </c>
      <c r="AO632" s="128" t="s">
        <v>3460</v>
      </c>
      <c r="AP632" s="128" t="s">
        <v>3459</v>
      </c>
      <c r="AQ632" s="128" t="s">
        <v>3458</v>
      </c>
    </row>
    <row r="633" spans="1:43" s="16" customFormat="1" ht="27.75">
      <c r="A633" s="43">
        <v>632</v>
      </c>
      <c r="B633" s="135" t="s">
        <v>2547</v>
      </c>
      <c r="C633" s="44" t="s">
        <v>450</v>
      </c>
      <c r="D633" s="45" t="s">
        <v>2548</v>
      </c>
      <c r="E633" s="38">
        <v>25</v>
      </c>
      <c r="F633" s="48">
        <v>11.39</v>
      </c>
      <c r="G633" s="46">
        <v>30</v>
      </c>
      <c r="H633" s="46" t="s">
        <v>3373</v>
      </c>
      <c r="I633" s="48">
        <v>9.75</v>
      </c>
      <c r="J633" s="46">
        <v>20</v>
      </c>
      <c r="K633" s="46" t="s">
        <v>3372</v>
      </c>
      <c r="L633" s="84">
        <f t="shared" si="194"/>
        <v>10.57</v>
      </c>
      <c r="M633" s="38">
        <f t="shared" si="178"/>
        <v>60</v>
      </c>
      <c r="N633" s="38">
        <f t="shared" si="179"/>
        <v>1</v>
      </c>
      <c r="O633" s="38">
        <f t="shared" si="180"/>
        <v>1</v>
      </c>
      <c r="P633" s="48">
        <v>10.56</v>
      </c>
      <c r="Q633" s="46">
        <v>30</v>
      </c>
      <c r="R633" s="46" t="s">
        <v>3372</v>
      </c>
      <c r="S633" s="48">
        <v>13.69</v>
      </c>
      <c r="T633" s="46">
        <v>30</v>
      </c>
      <c r="U633" s="46" t="s">
        <v>3372</v>
      </c>
      <c r="V633" s="48">
        <f t="shared" si="190"/>
        <v>12.125</v>
      </c>
      <c r="W633" s="46">
        <f t="shared" si="191"/>
        <v>60</v>
      </c>
      <c r="X633" s="46">
        <f t="shared" si="192"/>
        <v>0</v>
      </c>
      <c r="Y633" s="46">
        <f t="shared" si="193"/>
        <v>0</v>
      </c>
      <c r="Z633" s="46">
        <f t="shared" si="181"/>
        <v>1</v>
      </c>
      <c r="AA633" s="46">
        <f t="shared" si="182"/>
        <v>1</v>
      </c>
      <c r="AB633" s="46">
        <f t="shared" si="183"/>
        <v>2</v>
      </c>
      <c r="AC633" s="48">
        <f>IF(AB633=0,0.93,IF(AB633=1,0.92,IF(AB633=2,0.91,IF(AB633=3,0.9,IF(AB633=4,0.89,IF(AB633=5,0.88,IF(AB633=6,0.87)))))))</f>
        <v>0.91</v>
      </c>
      <c r="AD633" s="48">
        <f t="shared" si="184"/>
        <v>11.3475</v>
      </c>
      <c r="AE633" s="48">
        <f t="shared" si="185"/>
        <v>10.326225000000001</v>
      </c>
      <c r="AF633" s="46">
        <f t="shared" si="186"/>
        <v>120</v>
      </c>
      <c r="AG633" s="47"/>
      <c r="AH633" s="128" t="s">
        <v>3453</v>
      </c>
      <c r="AI633" s="128" t="s">
        <v>3451</v>
      </c>
      <c r="AJ633" s="128" t="s">
        <v>3454</v>
      </c>
      <c r="AK633" s="128" t="s">
        <v>3456</v>
      </c>
      <c r="AL633" s="128" t="s">
        <v>3452</v>
      </c>
      <c r="AM633" s="128" t="s">
        <v>3457</v>
      </c>
      <c r="AN633" s="128" t="s">
        <v>3455</v>
      </c>
      <c r="AO633" s="128" t="s">
        <v>3460</v>
      </c>
      <c r="AP633" s="128" t="s">
        <v>3459</v>
      </c>
      <c r="AQ633" s="128" t="s">
        <v>3458</v>
      </c>
    </row>
    <row r="634" spans="1:43" s="16" customFormat="1" ht="27.75">
      <c r="A634" s="43">
        <v>633</v>
      </c>
      <c r="B634" s="44" t="s">
        <v>2010</v>
      </c>
      <c r="C634" s="44" t="s">
        <v>2011</v>
      </c>
      <c r="D634" s="45" t="s">
        <v>2012</v>
      </c>
      <c r="E634" s="38">
        <v>20</v>
      </c>
      <c r="F634" s="48">
        <v>12.14</v>
      </c>
      <c r="G634" s="46">
        <v>30</v>
      </c>
      <c r="H634" s="46" t="s">
        <v>3372</v>
      </c>
      <c r="I634" s="48">
        <v>7.89</v>
      </c>
      <c r="J634" s="46">
        <v>2</v>
      </c>
      <c r="K634" s="46" t="s">
        <v>3372</v>
      </c>
      <c r="L634" s="84">
        <f t="shared" si="194"/>
        <v>10.015000000000001</v>
      </c>
      <c r="M634" s="38">
        <f t="shared" si="178"/>
        <v>60</v>
      </c>
      <c r="N634" s="38">
        <f t="shared" si="179"/>
        <v>0</v>
      </c>
      <c r="O634" s="38">
        <f t="shared" si="180"/>
        <v>1</v>
      </c>
      <c r="P634" s="48">
        <v>10.35</v>
      </c>
      <c r="Q634" s="46">
        <v>30</v>
      </c>
      <c r="R634" s="46" t="s">
        <v>3373</v>
      </c>
      <c r="S634" s="48">
        <v>12.18</v>
      </c>
      <c r="T634" s="46">
        <v>30</v>
      </c>
      <c r="U634" s="46" t="s">
        <v>3373</v>
      </c>
      <c r="V634" s="48">
        <f t="shared" si="190"/>
        <v>11.265000000000001</v>
      </c>
      <c r="W634" s="46">
        <f t="shared" si="191"/>
        <v>60</v>
      </c>
      <c r="X634" s="46">
        <f t="shared" si="192"/>
        <v>2</v>
      </c>
      <c r="Y634" s="46">
        <f t="shared" si="193"/>
        <v>0</v>
      </c>
      <c r="Z634" s="46">
        <f t="shared" si="181"/>
        <v>2</v>
      </c>
      <c r="AA634" s="46">
        <f t="shared" si="182"/>
        <v>1</v>
      </c>
      <c r="AB634" s="46">
        <f t="shared" si="183"/>
        <v>3</v>
      </c>
      <c r="AC634" s="48">
        <f>IF(AB634=0,1,IF(AB634=1,0.99,IF(AB634=2,0.98,IF(AB634=3,0.97,IF(AB634=4,0.96,IF(AB634=5,0.95,IF(AB634=6,0.94)))))))</f>
        <v>0.97</v>
      </c>
      <c r="AD634" s="48">
        <f t="shared" si="184"/>
        <v>10.64</v>
      </c>
      <c r="AE634" s="48">
        <f t="shared" si="185"/>
        <v>10.3208</v>
      </c>
      <c r="AF634" s="46">
        <f t="shared" si="186"/>
        <v>120</v>
      </c>
      <c r="AG634" s="47"/>
      <c r="AH634" s="128" t="s">
        <v>3451</v>
      </c>
      <c r="AI634" s="128" t="s">
        <v>3457</v>
      </c>
      <c r="AJ634" s="128" t="s">
        <v>3452</v>
      </c>
      <c r="AK634" s="128" t="s">
        <v>3454</v>
      </c>
      <c r="AL634" s="128" t="s">
        <v>3456</v>
      </c>
      <c r="AM634" s="128" t="s">
        <v>3453</v>
      </c>
      <c r="AN634" s="128" t="s">
        <v>3459</v>
      </c>
      <c r="AO634" s="128" t="s">
        <v>3455</v>
      </c>
      <c r="AP634" s="128" t="s">
        <v>3460</v>
      </c>
      <c r="AQ634" s="128" t="s">
        <v>3458</v>
      </c>
    </row>
    <row r="635" spans="1:43" s="16" customFormat="1" ht="27.75">
      <c r="A635" s="43">
        <v>634</v>
      </c>
      <c r="B635" s="37" t="s">
        <v>2497</v>
      </c>
      <c r="C635" s="37" t="s">
        <v>1625</v>
      </c>
      <c r="D635" s="38" t="s">
        <v>2498</v>
      </c>
      <c r="E635" s="38">
        <v>25</v>
      </c>
      <c r="F635" s="48">
        <v>10.76</v>
      </c>
      <c r="G635" s="46">
        <v>30</v>
      </c>
      <c r="H635" s="46" t="s">
        <v>3372</v>
      </c>
      <c r="I635" s="48">
        <v>10</v>
      </c>
      <c r="J635" s="46">
        <v>30</v>
      </c>
      <c r="K635" s="46" t="s">
        <v>3373</v>
      </c>
      <c r="L635" s="84">
        <f t="shared" si="194"/>
        <v>10.379999999999999</v>
      </c>
      <c r="M635" s="38">
        <f t="shared" si="178"/>
        <v>60</v>
      </c>
      <c r="N635" s="38">
        <f t="shared" si="179"/>
        <v>1</v>
      </c>
      <c r="O635" s="38">
        <f t="shared" si="180"/>
        <v>0</v>
      </c>
      <c r="P635" s="48">
        <v>9.49</v>
      </c>
      <c r="Q635" s="46">
        <v>10</v>
      </c>
      <c r="R635" s="46" t="s">
        <v>3373</v>
      </c>
      <c r="S635" s="48">
        <v>12.31</v>
      </c>
      <c r="T635" s="46">
        <v>30</v>
      </c>
      <c r="U635" s="46" t="s">
        <v>3372</v>
      </c>
      <c r="V635" s="48">
        <f t="shared" si="190"/>
        <v>10.9</v>
      </c>
      <c r="W635" s="46">
        <f t="shared" si="191"/>
        <v>60</v>
      </c>
      <c r="X635" s="46">
        <f t="shared" si="192"/>
        <v>1</v>
      </c>
      <c r="Y635" s="46">
        <f t="shared" si="193"/>
        <v>1</v>
      </c>
      <c r="Z635" s="46">
        <f t="shared" si="181"/>
        <v>2</v>
      </c>
      <c r="AA635" s="46">
        <f t="shared" si="182"/>
        <v>1</v>
      </c>
      <c r="AB635" s="46">
        <f t="shared" si="183"/>
        <v>3</v>
      </c>
      <c r="AC635" s="48">
        <f>IF(AB635=0,1,IF(AB635=1,0.99,IF(AB635=2,0.98,IF(AB635=3,0.97,IF(AB635=4,0.96,IF(AB635=5,0.95,IF(AB635=6,0.94)))))))</f>
        <v>0.97</v>
      </c>
      <c r="AD635" s="48">
        <f t="shared" si="184"/>
        <v>10.64</v>
      </c>
      <c r="AE635" s="48">
        <f t="shared" si="185"/>
        <v>10.3208</v>
      </c>
      <c r="AF635" s="46">
        <f t="shared" si="186"/>
        <v>120</v>
      </c>
      <c r="AG635" s="47"/>
      <c r="AH635" s="128" t="s">
        <v>3453</v>
      </c>
      <c r="AI635" s="128" t="s">
        <v>3456</v>
      </c>
      <c r="AJ635" s="128" t="s">
        <v>3451</v>
      </c>
      <c r="AK635" s="128" t="s">
        <v>3455</v>
      </c>
      <c r="AL635" s="128" t="s">
        <v>3452</v>
      </c>
      <c r="AM635" s="128" t="s">
        <v>3457</v>
      </c>
      <c r="AN635" s="128" t="s">
        <v>3454</v>
      </c>
      <c r="AO635" s="128" t="s">
        <v>3460</v>
      </c>
      <c r="AP635" s="128" t="s">
        <v>3459</v>
      </c>
      <c r="AQ635" s="128" t="s">
        <v>3458</v>
      </c>
    </row>
    <row r="636" spans="1:43" s="16" customFormat="1" ht="27.75">
      <c r="A636" s="43">
        <v>635</v>
      </c>
      <c r="B636" s="37" t="s">
        <v>763</v>
      </c>
      <c r="C636" s="37" t="s">
        <v>766</v>
      </c>
      <c r="D636" s="38" t="s">
        <v>767</v>
      </c>
      <c r="E636" s="38">
        <v>7</v>
      </c>
      <c r="F636" s="48">
        <v>10.71</v>
      </c>
      <c r="G636" s="46">
        <v>30</v>
      </c>
      <c r="H636" s="46" t="s">
        <v>3373</v>
      </c>
      <c r="I636" s="48">
        <v>10.61</v>
      </c>
      <c r="J636" s="46">
        <v>30</v>
      </c>
      <c r="K636" s="46" t="s">
        <v>3373</v>
      </c>
      <c r="L636" s="84">
        <f t="shared" si="194"/>
        <v>10.66</v>
      </c>
      <c r="M636" s="38">
        <f t="shared" si="178"/>
        <v>60</v>
      </c>
      <c r="N636" s="38">
        <f t="shared" si="179"/>
        <v>2</v>
      </c>
      <c r="O636" s="38">
        <f t="shared" si="180"/>
        <v>0</v>
      </c>
      <c r="P636" s="48">
        <v>9.75</v>
      </c>
      <c r="Q636" s="46">
        <v>12</v>
      </c>
      <c r="R636" s="46" t="s">
        <v>3373</v>
      </c>
      <c r="S636" s="48">
        <v>12.34</v>
      </c>
      <c r="T636" s="46">
        <v>30</v>
      </c>
      <c r="U636" s="46" t="s">
        <v>3373</v>
      </c>
      <c r="V636" s="48">
        <f t="shared" si="190"/>
        <v>11.045</v>
      </c>
      <c r="W636" s="46">
        <f t="shared" si="191"/>
        <v>60</v>
      </c>
      <c r="X636" s="46">
        <f t="shared" si="192"/>
        <v>2</v>
      </c>
      <c r="Y636" s="46">
        <f t="shared" si="193"/>
        <v>1</v>
      </c>
      <c r="Z636" s="46">
        <f t="shared" si="181"/>
        <v>4</v>
      </c>
      <c r="AA636" s="46">
        <f t="shared" si="182"/>
        <v>1</v>
      </c>
      <c r="AB636" s="46">
        <f t="shared" si="183"/>
        <v>5</v>
      </c>
      <c r="AC636" s="48">
        <f>IF(AB636=0,1,IF(AB636=1,0.99,IF(AB636=2,0.98,IF(AB636=3,0.97,IF(AB636=4,0.96,IF(AB636=5,0.95,IF(AB636=6,0.94)))))))</f>
        <v>0.95</v>
      </c>
      <c r="AD636" s="48">
        <f t="shared" si="184"/>
        <v>10.852499999999999</v>
      </c>
      <c r="AE636" s="48">
        <f t="shared" si="185"/>
        <v>10.309874999999998</v>
      </c>
      <c r="AF636" s="46">
        <f t="shared" si="186"/>
        <v>120</v>
      </c>
      <c r="AG636" s="47"/>
      <c r="AH636" s="128" t="s">
        <v>3451</v>
      </c>
      <c r="AI636" s="128" t="s">
        <v>3454</v>
      </c>
      <c r="AJ636" s="128" t="s">
        <v>3455</v>
      </c>
      <c r="AK636" s="128" t="s">
        <v>3452</v>
      </c>
      <c r="AL636" s="128" t="s">
        <v>3457</v>
      </c>
      <c r="AM636" s="128" t="s">
        <v>3456</v>
      </c>
      <c r="AN636" s="128" t="s">
        <v>3460</v>
      </c>
      <c r="AO636" s="128" t="s">
        <v>3453</v>
      </c>
      <c r="AP636" s="128" t="s">
        <v>3459</v>
      </c>
      <c r="AQ636" s="128" t="s">
        <v>3458</v>
      </c>
    </row>
    <row r="637" spans="1:43" s="16" customFormat="1" ht="27.75">
      <c r="A637" s="43">
        <v>636</v>
      </c>
      <c r="B637" s="44" t="s">
        <v>1683</v>
      </c>
      <c r="C637" s="44" t="s">
        <v>3475</v>
      </c>
      <c r="D637" s="45" t="s">
        <v>1684</v>
      </c>
      <c r="E637" s="38">
        <v>16</v>
      </c>
      <c r="F637" s="48">
        <v>10.36</v>
      </c>
      <c r="G637" s="46">
        <v>30</v>
      </c>
      <c r="H637" s="46" t="s">
        <v>3372</v>
      </c>
      <c r="I637" s="48">
        <v>9.67</v>
      </c>
      <c r="J637" s="46">
        <v>12</v>
      </c>
      <c r="K637" s="46" t="s">
        <v>3373</v>
      </c>
      <c r="L637" s="84">
        <f t="shared" si="194"/>
        <v>10.015000000000001</v>
      </c>
      <c r="M637" s="38">
        <f t="shared" si="178"/>
        <v>60</v>
      </c>
      <c r="N637" s="38">
        <f t="shared" si="179"/>
        <v>1</v>
      </c>
      <c r="O637" s="38">
        <f t="shared" si="180"/>
        <v>1</v>
      </c>
      <c r="P637" s="48">
        <v>10.17</v>
      </c>
      <c r="Q637" s="46">
        <v>30</v>
      </c>
      <c r="R637" s="46" t="s">
        <v>3372</v>
      </c>
      <c r="S637" s="48">
        <v>15.09</v>
      </c>
      <c r="T637" s="46">
        <v>30</v>
      </c>
      <c r="U637" s="46" t="s">
        <v>3372</v>
      </c>
      <c r="V637" s="48">
        <f t="shared" si="190"/>
        <v>12.629999999999999</v>
      </c>
      <c r="W637" s="46">
        <f t="shared" si="191"/>
        <v>60</v>
      </c>
      <c r="X637" s="46">
        <f t="shared" si="192"/>
        <v>0</v>
      </c>
      <c r="Y637" s="46">
        <f t="shared" si="193"/>
        <v>0</v>
      </c>
      <c r="Z637" s="46">
        <f t="shared" si="181"/>
        <v>1</v>
      </c>
      <c r="AA637" s="46">
        <f t="shared" si="182"/>
        <v>1</v>
      </c>
      <c r="AB637" s="46">
        <f t="shared" si="183"/>
        <v>2</v>
      </c>
      <c r="AC637" s="48">
        <f>IF(AB637=0,0.93,IF(AB637=1,0.92,IF(AB637=2,0.91,IF(AB637=3,0.9,IF(AB637=4,0.89,IF(AB637=5,0.88,IF(AB637=6,0.87)))))))</f>
        <v>0.91</v>
      </c>
      <c r="AD637" s="48">
        <f t="shared" si="184"/>
        <v>11.3225</v>
      </c>
      <c r="AE637" s="48">
        <f t="shared" si="185"/>
        <v>10.303475000000001</v>
      </c>
      <c r="AF637" s="46">
        <f t="shared" si="186"/>
        <v>120</v>
      </c>
      <c r="AG637" s="47"/>
      <c r="AH637" s="128" t="s">
        <v>3453</v>
      </c>
      <c r="AI637" s="128" t="s">
        <v>3457</v>
      </c>
      <c r="AJ637" s="128" t="s">
        <v>3451</v>
      </c>
      <c r="AK637" s="128" t="s">
        <v>3455</v>
      </c>
      <c r="AL637" s="128" t="s">
        <v>3456</v>
      </c>
      <c r="AM637" s="128" t="s">
        <v>3454</v>
      </c>
      <c r="AN637" s="128" t="s">
        <v>3452</v>
      </c>
      <c r="AO637" s="128" t="s">
        <v>3460</v>
      </c>
      <c r="AP637" s="128" t="s">
        <v>3459</v>
      </c>
      <c r="AQ637" s="128" t="s">
        <v>3458</v>
      </c>
    </row>
    <row r="638" spans="1:43" s="16" customFormat="1" ht="27.75">
      <c r="A638" s="43">
        <v>637</v>
      </c>
      <c r="B638" s="37" t="s">
        <v>3500</v>
      </c>
      <c r="C638" s="37" t="s">
        <v>2469</v>
      </c>
      <c r="D638" s="38" t="s">
        <v>2470</v>
      </c>
      <c r="E638" s="38">
        <v>25</v>
      </c>
      <c r="F638" s="48">
        <v>9.5299999999999994</v>
      </c>
      <c r="G638" s="46">
        <v>16</v>
      </c>
      <c r="H638" s="46" t="s">
        <v>3373</v>
      </c>
      <c r="I638" s="48">
        <v>11.76</v>
      </c>
      <c r="J638" s="46">
        <v>30</v>
      </c>
      <c r="K638" s="46" t="s">
        <v>3372</v>
      </c>
      <c r="L638" s="84">
        <f t="shared" si="194"/>
        <v>10.645</v>
      </c>
      <c r="M638" s="38">
        <f t="shared" si="178"/>
        <v>60</v>
      </c>
      <c r="N638" s="38">
        <f t="shared" si="179"/>
        <v>1</v>
      </c>
      <c r="O638" s="38">
        <f t="shared" si="180"/>
        <v>1</v>
      </c>
      <c r="P638" s="48">
        <v>11.99</v>
      </c>
      <c r="Q638" s="46">
        <v>30</v>
      </c>
      <c r="R638" s="46" t="s">
        <v>3372</v>
      </c>
      <c r="S638" s="48">
        <v>11.99</v>
      </c>
      <c r="T638" s="46">
        <v>30</v>
      </c>
      <c r="U638" s="46" t="s">
        <v>3372</v>
      </c>
      <c r="V638" s="48">
        <f t="shared" si="190"/>
        <v>11.99</v>
      </c>
      <c r="W638" s="46">
        <f t="shared" si="191"/>
        <v>60</v>
      </c>
      <c r="X638" s="46">
        <f t="shared" si="192"/>
        <v>0</v>
      </c>
      <c r="Y638" s="46">
        <f t="shared" si="193"/>
        <v>0</v>
      </c>
      <c r="Z638" s="46">
        <f t="shared" si="181"/>
        <v>1</v>
      </c>
      <c r="AA638" s="46">
        <f t="shared" si="182"/>
        <v>1</v>
      </c>
      <c r="AB638" s="46">
        <f t="shared" si="183"/>
        <v>2</v>
      </c>
      <c r="AC638" s="48">
        <f>IF(AB638=0,0.93,IF(AB638=1,0.92,IF(AB638=2,0.91,IF(AB638=3,0.9,IF(AB638=4,0.89,IF(AB638=5,0.88,IF(AB638=6,0.87)))))))</f>
        <v>0.91</v>
      </c>
      <c r="AD638" s="48">
        <f t="shared" si="184"/>
        <v>11.317499999999999</v>
      </c>
      <c r="AE638" s="48">
        <f t="shared" si="185"/>
        <v>10.298924999999999</v>
      </c>
      <c r="AF638" s="46">
        <f t="shared" si="186"/>
        <v>120</v>
      </c>
      <c r="AG638" s="47"/>
      <c r="AH638" s="128" t="s">
        <v>3456</v>
      </c>
      <c r="AI638" s="128" t="s">
        <v>3457</v>
      </c>
      <c r="AJ638" s="128" t="s">
        <v>3455</v>
      </c>
      <c r="AK638" s="128" t="s">
        <v>3452</v>
      </c>
      <c r="AL638" s="128" t="s">
        <v>3454</v>
      </c>
      <c r="AM638" s="128" t="s">
        <v>3451</v>
      </c>
      <c r="AN638" s="128" t="s">
        <v>3460</v>
      </c>
      <c r="AO638" s="128" t="s">
        <v>3453</v>
      </c>
      <c r="AP638" s="128" t="s">
        <v>3459</v>
      </c>
      <c r="AQ638" s="128" t="s">
        <v>3458</v>
      </c>
    </row>
    <row r="639" spans="1:43" s="16" customFormat="1" ht="27.75">
      <c r="A639" s="43">
        <v>638</v>
      </c>
      <c r="B639" s="44" t="s">
        <v>2029</v>
      </c>
      <c r="C639" s="44" t="s">
        <v>574</v>
      </c>
      <c r="D639" s="45" t="s">
        <v>2030</v>
      </c>
      <c r="E639" s="38">
        <v>20</v>
      </c>
      <c r="F639" s="48">
        <v>9.41</v>
      </c>
      <c r="G639" s="46">
        <v>13</v>
      </c>
      <c r="H639" s="46" t="s">
        <v>3373</v>
      </c>
      <c r="I639" s="48">
        <v>10.59</v>
      </c>
      <c r="J639" s="46">
        <v>30</v>
      </c>
      <c r="K639" s="46" t="s">
        <v>3373</v>
      </c>
      <c r="L639" s="84">
        <f t="shared" si="194"/>
        <v>10</v>
      </c>
      <c r="M639" s="38">
        <f t="shared" si="178"/>
        <v>60</v>
      </c>
      <c r="N639" s="38">
        <f t="shared" si="179"/>
        <v>2</v>
      </c>
      <c r="O639" s="38">
        <f t="shared" si="180"/>
        <v>1</v>
      </c>
      <c r="P639" s="48">
        <v>9.6</v>
      </c>
      <c r="Q639" s="46">
        <v>16</v>
      </c>
      <c r="R639" s="46" t="s">
        <v>3373</v>
      </c>
      <c r="S639" s="48">
        <v>13.76</v>
      </c>
      <c r="T639" s="46">
        <v>30</v>
      </c>
      <c r="U639" s="46" t="s">
        <v>3372</v>
      </c>
      <c r="V639" s="48">
        <f t="shared" si="190"/>
        <v>11.68</v>
      </c>
      <c r="W639" s="46">
        <f t="shared" si="191"/>
        <v>60</v>
      </c>
      <c r="X639" s="46">
        <f t="shared" si="192"/>
        <v>1</v>
      </c>
      <c r="Y639" s="46">
        <f t="shared" si="193"/>
        <v>1</v>
      </c>
      <c r="Z639" s="46">
        <f t="shared" si="181"/>
        <v>3</v>
      </c>
      <c r="AA639" s="46">
        <f t="shared" si="182"/>
        <v>2</v>
      </c>
      <c r="AB639" s="46">
        <f t="shared" si="183"/>
        <v>5</v>
      </c>
      <c r="AC639" s="48">
        <f>IF(AB639=0,1,IF(AB639=1,0.99,IF(AB639=2,0.98,IF(AB639=3,0.97,IF(AB639=4,0.96,IF(AB639=5,0.95,IF(AB639=6,0.94)))))))</f>
        <v>0.95</v>
      </c>
      <c r="AD639" s="48">
        <f t="shared" si="184"/>
        <v>10.84</v>
      </c>
      <c r="AE639" s="48">
        <f t="shared" si="185"/>
        <v>10.298</v>
      </c>
      <c r="AF639" s="46">
        <f t="shared" si="186"/>
        <v>120</v>
      </c>
      <c r="AG639" s="47"/>
      <c r="AH639" s="128" t="s">
        <v>3451</v>
      </c>
      <c r="AI639" s="128" t="s">
        <v>3456</v>
      </c>
      <c r="AJ639" s="128" t="s">
        <v>3454</v>
      </c>
      <c r="AK639" s="128" t="s">
        <v>3457</v>
      </c>
      <c r="AL639" s="128" t="s">
        <v>3452</v>
      </c>
      <c r="AM639" s="128" t="s">
        <v>3455</v>
      </c>
      <c r="AN639" s="128" t="s">
        <v>3460</v>
      </c>
      <c r="AO639" s="128" t="s">
        <v>3453</v>
      </c>
      <c r="AP639" s="128" t="s">
        <v>3459</v>
      </c>
      <c r="AQ639" s="128" t="s">
        <v>3458</v>
      </c>
    </row>
    <row r="640" spans="1:43" s="16" customFormat="1" ht="27.75">
      <c r="A640" s="43">
        <v>639</v>
      </c>
      <c r="B640" s="47" t="s">
        <v>85</v>
      </c>
      <c r="C640" s="47" t="s">
        <v>86</v>
      </c>
      <c r="D640" s="46" t="s">
        <v>87</v>
      </c>
      <c r="E640" s="38">
        <v>1</v>
      </c>
      <c r="F640" s="48">
        <v>10</v>
      </c>
      <c r="G640" s="46">
        <v>30</v>
      </c>
      <c r="H640" s="46" t="s">
        <v>3373</v>
      </c>
      <c r="I640" s="48">
        <v>10.69</v>
      </c>
      <c r="J640" s="46">
        <v>30</v>
      </c>
      <c r="K640" s="46" t="s">
        <v>3372</v>
      </c>
      <c r="L640" s="84">
        <f t="shared" si="194"/>
        <v>10.344999999999999</v>
      </c>
      <c r="M640" s="38">
        <f t="shared" si="178"/>
        <v>60</v>
      </c>
      <c r="N640" s="38">
        <f t="shared" si="179"/>
        <v>1</v>
      </c>
      <c r="O640" s="38">
        <f t="shared" si="180"/>
        <v>0</v>
      </c>
      <c r="P640" s="48">
        <v>10.68</v>
      </c>
      <c r="Q640" s="46">
        <v>30</v>
      </c>
      <c r="R640" s="46" t="s">
        <v>3372</v>
      </c>
      <c r="S640" s="48">
        <v>13.39</v>
      </c>
      <c r="T640" s="46">
        <v>30</v>
      </c>
      <c r="U640" s="46" t="s">
        <v>3372</v>
      </c>
      <c r="V640" s="48">
        <f t="shared" si="190"/>
        <v>12.035</v>
      </c>
      <c r="W640" s="46">
        <f t="shared" si="191"/>
        <v>60</v>
      </c>
      <c r="X640" s="46">
        <f t="shared" si="192"/>
        <v>0</v>
      </c>
      <c r="Y640" s="46">
        <f t="shared" si="193"/>
        <v>0</v>
      </c>
      <c r="Z640" s="46">
        <f t="shared" si="181"/>
        <v>1</v>
      </c>
      <c r="AA640" s="46">
        <f t="shared" si="182"/>
        <v>0</v>
      </c>
      <c r="AB640" s="46">
        <f t="shared" si="183"/>
        <v>1</v>
      </c>
      <c r="AC640" s="48">
        <f>IF(AB640=0,0.93,IF(AB640=1,0.92,IF(AB640=2,0.91,IF(AB640=3,0.9,IF(AB640=4,0.89,IF(AB640=5,0.88,IF(AB640=6,0.87)))))))</f>
        <v>0.92</v>
      </c>
      <c r="AD640" s="48">
        <f t="shared" si="184"/>
        <v>11.19</v>
      </c>
      <c r="AE640" s="48">
        <f t="shared" si="185"/>
        <v>10.2948</v>
      </c>
      <c r="AF640" s="46">
        <f t="shared" si="186"/>
        <v>120</v>
      </c>
      <c r="AG640" s="47"/>
      <c r="AH640" s="128" t="s">
        <v>3456</v>
      </c>
      <c r="AI640" s="128" t="s">
        <v>3454</v>
      </c>
      <c r="AJ640" s="128" t="s">
        <v>3452</v>
      </c>
      <c r="AK640" s="128" t="s">
        <v>3451</v>
      </c>
      <c r="AL640" s="128" t="s">
        <v>3453</v>
      </c>
      <c r="AM640" s="128" t="s">
        <v>3459</v>
      </c>
      <c r="AN640" s="128" t="s">
        <v>3457</v>
      </c>
      <c r="AO640" s="128" t="s">
        <v>3455</v>
      </c>
      <c r="AP640" s="128" t="s">
        <v>3460</v>
      </c>
      <c r="AQ640" s="128" t="s">
        <v>3458</v>
      </c>
    </row>
    <row r="641" spans="1:43" s="16" customFormat="1" ht="27.75">
      <c r="A641" s="43">
        <v>640</v>
      </c>
      <c r="B641" s="44" t="s">
        <v>796</v>
      </c>
      <c r="C641" s="44" t="s">
        <v>666</v>
      </c>
      <c r="D641" s="45" t="s">
        <v>797</v>
      </c>
      <c r="E641" s="38">
        <v>7</v>
      </c>
      <c r="F641" s="48">
        <v>12.11</v>
      </c>
      <c r="G641" s="46">
        <v>30</v>
      </c>
      <c r="H641" s="46" t="s">
        <v>3372</v>
      </c>
      <c r="I641" s="48">
        <v>9.51</v>
      </c>
      <c r="J641" s="46">
        <v>18</v>
      </c>
      <c r="K641" s="46" t="s">
        <v>3372</v>
      </c>
      <c r="L641" s="84">
        <f t="shared" si="194"/>
        <v>10.809999999999999</v>
      </c>
      <c r="M641" s="38">
        <f t="shared" si="178"/>
        <v>60</v>
      </c>
      <c r="N641" s="38">
        <f t="shared" si="179"/>
        <v>0</v>
      </c>
      <c r="O641" s="38">
        <f t="shared" si="180"/>
        <v>1</v>
      </c>
      <c r="P641" s="48">
        <v>9.3800000000000008</v>
      </c>
      <c r="Q641" s="46">
        <v>11</v>
      </c>
      <c r="R641" s="46" t="s">
        <v>3373</v>
      </c>
      <c r="S641" s="48">
        <v>11.42</v>
      </c>
      <c r="T641" s="46">
        <v>30</v>
      </c>
      <c r="U641" s="46" t="s">
        <v>3372</v>
      </c>
      <c r="V641" s="48">
        <f t="shared" si="190"/>
        <v>10.4</v>
      </c>
      <c r="W641" s="46">
        <f t="shared" si="191"/>
        <v>60</v>
      </c>
      <c r="X641" s="46">
        <f t="shared" si="192"/>
        <v>1</v>
      </c>
      <c r="Y641" s="46">
        <f t="shared" si="193"/>
        <v>1</v>
      </c>
      <c r="Z641" s="46">
        <f t="shared" si="181"/>
        <v>1</v>
      </c>
      <c r="AA641" s="46">
        <f t="shared" si="182"/>
        <v>2</v>
      </c>
      <c r="AB641" s="46">
        <f t="shared" si="183"/>
        <v>3</v>
      </c>
      <c r="AC641" s="48">
        <f t="shared" ref="AC641:AC646" si="196">IF(AB641=0,1,IF(AB641=1,0.99,IF(AB641=2,0.98,IF(AB641=3,0.97,IF(AB641=4,0.96,IF(AB641=5,0.95,IF(AB641=6,0.94)))))))</f>
        <v>0.97</v>
      </c>
      <c r="AD641" s="48">
        <f t="shared" si="184"/>
        <v>10.605</v>
      </c>
      <c r="AE641" s="48">
        <f t="shared" si="185"/>
        <v>10.286849999999999</v>
      </c>
      <c r="AF641" s="46">
        <f t="shared" si="186"/>
        <v>120</v>
      </c>
      <c r="AG641" s="47"/>
      <c r="AH641" s="128" t="s">
        <v>3451</v>
      </c>
      <c r="AI641" s="128" t="s">
        <v>3452</v>
      </c>
      <c r="AJ641" s="128" t="s">
        <v>3456</v>
      </c>
      <c r="AK641" s="128" t="s">
        <v>3454</v>
      </c>
      <c r="AL641" s="128" t="s">
        <v>3453</v>
      </c>
      <c r="AM641" s="128" t="s">
        <v>3455</v>
      </c>
      <c r="AN641" s="128" t="s">
        <v>3457</v>
      </c>
      <c r="AO641" s="128" t="s">
        <v>3460</v>
      </c>
      <c r="AP641" s="128" t="s">
        <v>3459</v>
      </c>
      <c r="AQ641" s="128" t="s">
        <v>3458</v>
      </c>
    </row>
    <row r="642" spans="1:43" s="16" customFormat="1" ht="27.75">
      <c r="A642" s="43">
        <v>641</v>
      </c>
      <c r="B642" s="44" t="s">
        <v>1989</v>
      </c>
      <c r="C642" s="44" t="s">
        <v>1990</v>
      </c>
      <c r="D642" s="45" t="s">
        <v>1991</v>
      </c>
      <c r="E642" s="38">
        <v>19</v>
      </c>
      <c r="F642" s="48">
        <v>10.94</v>
      </c>
      <c r="G642" s="46">
        <v>30</v>
      </c>
      <c r="H642" s="46" t="s">
        <v>3373</v>
      </c>
      <c r="I642" s="48">
        <v>9.4600000000000009</v>
      </c>
      <c r="J642" s="46">
        <v>19</v>
      </c>
      <c r="K642" s="46" t="s">
        <v>3372</v>
      </c>
      <c r="L642" s="84">
        <f t="shared" si="194"/>
        <v>10.199999999999999</v>
      </c>
      <c r="M642" s="38">
        <f t="shared" ref="M642:M705" si="197">IF(L642&gt;=10,60,G642+J642)</f>
        <v>60</v>
      </c>
      <c r="N642" s="38">
        <f t="shared" ref="N642:N705" si="198">IF(H642="ACC",0,1)+IF(K642="ACC",0,1)</f>
        <v>1</v>
      </c>
      <c r="O642" s="38">
        <f t="shared" ref="O642:O705" si="199">IF(F642&lt;10,1,(IF(I642&lt;10,1,0)))</f>
        <v>1</v>
      </c>
      <c r="P642" s="48">
        <v>10.46</v>
      </c>
      <c r="Q642" s="46">
        <v>30</v>
      </c>
      <c r="R642" s="46" t="s">
        <v>3372</v>
      </c>
      <c r="S642" s="48">
        <v>11.12</v>
      </c>
      <c r="T642" s="46">
        <v>30</v>
      </c>
      <c r="U642" s="46" t="s">
        <v>3372</v>
      </c>
      <c r="V642" s="48">
        <f t="shared" si="190"/>
        <v>10.79</v>
      </c>
      <c r="W642" s="46">
        <f t="shared" si="191"/>
        <v>60</v>
      </c>
      <c r="X642" s="46">
        <f t="shared" si="192"/>
        <v>0</v>
      </c>
      <c r="Y642" s="46">
        <f t="shared" si="193"/>
        <v>0</v>
      </c>
      <c r="Z642" s="46">
        <f t="shared" ref="Z642:Z705" si="200">N642+X642</f>
        <v>1</v>
      </c>
      <c r="AA642" s="46">
        <f t="shared" ref="AA642:AA705" si="201">O642+Y642</f>
        <v>1</v>
      </c>
      <c r="AB642" s="46">
        <f t="shared" ref="AB642:AB705" si="202">Z642+AA642</f>
        <v>2</v>
      </c>
      <c r="AC642" s="48">
        <f t="shared" si="196"/>
        <v>0.98</v>
      </c>
      <c r="AD642" s="48">
        <f t="shared" ref="AD642:AD705" si="203">AVERAGE(L642,V642)</f>
        <v>10.494999999999999</v>
      </c>
      <c r="AE642" s="48">
        <f t="shared" ref="AE642:AE705" si="204">AC642*AD642</f>
        <v>10.2851</v>
      </c>
      <c r="AF642" s="46">
        <f t="shared" ref="AF642:AF705" si="205">M642+W642</f>
        <v>120</v>
      </c>
      <c r="AG642" s="47"/>
      <c r="AH642" s="128" t="s">
        <v>3456</v>
      </c>
      <c r="AI642" s="128" t="s">
        <v>3451</v>
      </c>
      <c r="AJ642" s="128" t="s">
        <v>3457</v>
      </c>
      <c r="AK642" s="128" t="s">
        <v>3454</v>
      </c>
      <c r="AL642" s="128" t="s">
        <v>3453</v>
      </c>
      <c r="AM642" s="128" t="s">
        <v>3455</v>
      </c>
      <c r="AN642" s="128" t="s">
        <v>3452</v>
      </c>
      <c r="AO642" s="128" t="s">
        <v>3460</v>
      </c>
      <c r="AP642" s="128" t="s">
        <v>3458</v>
      </c>
      <c r="AQ642" s="128" t="s">
        <v>3459</v>
      </c>
    </row>
    <row r="643" spans="1:43" s="16" customFormat="1" ht="27.75">
      <c r="A643" s="43">
        <v>642</v>
      </c>
      <c r="B643" s="44" t="s">
        <v>579</v>
      </c>
      <c r="C643" s="44" t="s">
        <v>580</v>
      </c>
      <c r="D643" s="45" t="s">
        <v>581</v>
      </c>
      <c r="E643" s="38">
        <v>5</v>
      </c>
      <c r="F643" s="48">
        <v>12.35</v>
      </c>
      <c r="G643" s="46">
        <v>30</v>
      </c>
      <c r="H643" s="46" t="s">
        <v>3372</v>
      </c>
      <c r="I643" s="48">
        <v>9.41</v>
      </c>
      <c r="J643" s="46">
        <v>12</v>
      </c>
      <c r="K643" s="46" t="s">
        <v>3372</v>
      </c>
      <c r="L643" s="84">
        <f t="shared" si="194"/>
        <v>10.879999999999999</v>
      </c>
      <c r="M643" s="38">
        <f t="shared" si="197"/>
        <v>60</v>
      </c>
      <c r="N643" s="38">
        <f t="shared" si="198"/>
        <v>0</v>
      </c>
      <c r="O643" s="38">
        <f t="shared" si="199"/>
        <v>1</v>
      </c>
      <c r="P643" s="48">
        <v>11.21</v>
      </c>
      <c r="Q643" s="46">
        <v>30</v>
      </c>
      <c r="R643" s="46" t="s">
        <v>3372</v>
      </c>
      <c r="S643" s="48">
        <v>9.44</v>
      </c>
      <c r="T643" s="46">
        <v>12</v>
      </c>
      <c r="U643" s="46" t="s">
        <v>3373</v>
      </c>
      <c r="V643" s="48">
        <f t="shared" si="190"/>
        <v>10.324999999999999</v>
      </c>
      <c r="W643" s="46">
        <f t="shared" si="191"/>
        <v>60</v>
      </c>
      <c r="X643" s="46">
        <f t="shared" si="192"/>
        <v>1</v>
      </c>
      <c r="Y643" s="46">
        <f t="shared" si="193"/>
        <v>1</v>
      </c>
      <c r="Z643" s="46">
        <f t="shared" si="200"/>
        <v>1</v>
      </c>
      <c r="AA643" s="46">
        <f t="shared" si="201"/>
        <v>2</v>
      </c>
      <c r="AB643" s="46">
        <f t="shared" si="202"/>
        <v>3</v>
      </c>
      <c r="AC643" s="48">
        <f t="shared" si="196"/>
        <v>0.97</v>
      </c>
      <c r="AD643" s="48">
        <f t="shared" si="203"/>
        <v>10.602499999999999</v>
      </c>
      <c r="AE643" s="48">
        <f t="shared" si="204"/>
        <v>10.284424999999999</v>
      </c>
      <c r="AF643" s="46">
        <f t="shared" si="205"/>
        <v>120</v>
      </c>
      <c r="AG643" s="47"/>
      <c r="AH643" s="128" t="s">
        <v>3453</v>
      </c>
      <c r="AI643" s="128" t="s">
        <v>3454</v>
      </c>
      <c r="AJ643" s="128" t="s">
        <v>3451</v>
      </c>
      <c r="AK643" s="128" t="s">
        <v>3455</v>
      </c>
      <c r="AL643" s="128" t="s">
        <v>3452</v>
      </c>
      <c r="AM643" s="128" t="s">
        <v>3457</v>
      </c>
      <c r="AN643" s="128" t="s">
        <v>3456</v>
      </c>
      <c r="AO643" s="128" t="s">
        <v>3460</v>
      </c>
      <c r="AP643" s="130" t="s">
        <v>3459</v>
      </c>
      <c r="AQ643" s="128" t="s">
        <v>3458</v>
      </c>
    </row>
    <row r="644" spans="1:43" s="16" customFormat="1" ht="27.75">
      <c r="A644" s="43">
        <v>643</v>
      </c>
      <c r="B644" s="44" t="s">
        <v>485</v>
      </c>
      <c r="C644" s="44" t="s">
        <v>1307</v>
      </c>
      <c r="D644" s="45" t="s">
        <v>2142</v>
      </c>
      <c r="E644" s="38">
        <v>21</v>
      </c>
      <c r="F644" s="48">
        <v>10</v>
      </c>
      <c r="G644" s="46">
        <v>30</v>
      </c>
      <c r="H644" s="46" t="s">
        <v>3373</v>
      </c>
      <c r="I644" s="48">
        <v>10.26</v>
      </c>
      <c r="J644" s="46">
        <v>30</v>
      </c>
      <c r="K644" s="46" t="s">
        <v>3372</v>
      </c>
      <c r="L644" s="84">
        <f t="shared" si="194"/>
        <v>10.129999999999999</v>
      </c>
      <c r="M644" s="38">
        <f t="shared" si="197"/>
        <v>60</v>
      </c>
      <c r="N644" s="38">
        <f t="shared" si="198"/>
        <v>1</v>
      </c>
      <c r="O644" s="38">
        <f t="shared" si="199"/>
        <v>0</v>
      </c>
      <c r="P644" s="48">
        <v>9.61</v>
      </c>
      <c r="Q644" s="46">
        <v>15</v>
      </c>
      <c r="R644" s="46" t="s">
        <v>3373</v>
      </c>
      <c r="S644" s="48">
        <v>12.51</v>
      </c>
      <c r="T644" s="46">
        <v>30</v>
      </c>
      <c r="U644" s="46" t="s">
        <v>3372</v>
      </c>
      <c r="V644" s="48">
        <f t="shared" si="190"/>
        <v>11.059999999999999</v>
      </c>
      <c r="W644" s="46">
        <f t="shared" si="191"/>
        <v>60</v>
      </c>
      <c r="X644" s="46">
        <f t="shared" si="192"/>
        <v>1</v>
      </c>
      <c r="Y644" s="46">
        <f t="shared" si="193"/>
        <v>1</v>
      </c>
      <c r="Z644" s="46">
        <f t="shared" si="200"/>
        <v>2</v>
      </c>
      <c r="AA644" s="46">
        <f t="shared" si="201"/>
        <v>1</v>
      </c>
      <c r="AB644" s="46">
        <f t="shared" si="202"/>
        <v>3</v>
      </c>
      <c r="AC644" s="48">
        <f t="shared" si="196"/>
        <v>0.97</v>
      </c>
      <c r="AD644" s="48">
        <f t="shared" si="203"/>
        <v>10.594999999999999</v>
      </c>
      <c r="AE644" s="48">
        <f t="shared" si="204"/>
        <v>10.277149999999999</v>
      </c>
      <c r="AF644" s="46">
        <f t="shared" si="205"/>
        <v>120</v>
      </c>
      <c r="AG644" s="47"/>
      <c r="AH644" s="128" t="s">
        <v>3453</v>
      </c>
      <c r="AI644" s="128" t="s">
        <v>3451</v>
      </c>
      <c r="AJ644" s="128" t="s">
        <v>3452</v>
      </c>
      <c r="AK644" s="128" t="s">
        <v>3456</v>
      </c>
      <c r="AL644" s="128" t="s">
        <v>3455</v>
      </c>
      <c r="AM644" s="128" t="s">
        <v>3454</v>
      </c>
      <c r="AN644" s="128" t="s">
        <v>3457</v>
      </c>
      <c r="AO644" s="128" t="s">
        <v>3459</v>
      </c>
      <c r="AP644" s="128" t="s">
        <v>3460</v>
      </c>
      <c r="AQ644" s="128" t="s">
        <v>3458</v>
      </c>
    </row>
    <row r="645" spans="1:43" s="16" customFormat="1" ht="27.75">
      <c r="A645" s="43">
        <v>644</v>
      </c>
      <c r="B645" s="44" t="s">
        <v>385</v>
      </c>
      <c r="C645" s="44" t="s">
        <v>386</v>
      </c>
      <c r="D645" s="45" t="s">
        <v>387</v>
      </c>
      <c r="E645" s="38">
        <v>3</v>
      </c>
      <c r="F645" s="48">
        <v>9.6300000000000008</v>
      </c>
      <c r="G645" s="46">
        <v>18</v>
      </c>
      <c r="H645" s="46" t="s">
        <v>3373</v>
      </c>
      <c r="I645" s="48">
        <v>10.37</v>
      </c>
      <c r="J645" s="46">
        <v>30</v>
      </c>
      <c r="K645" s="46" t="s">
        <v>3373</v>
      </c>
      <c r="L645" s="84">
        <f t="shared" si="194"/>
        <v>10</v>
      </c>
      <c r="M645" s="38">
        <f t="shared" si="197"/>
        <v>60</v>
      </c>
      <c r="N645" s="38">
        <f t="shared" si="198"/>
        <v>2</v>
      </c>
      <c r="O645" s="38">
        <f t="shared" si="199"/>
        <v>1</v>
      </c>
      <c r="P645" s="48">
        <v>10.9</v>
      </c>
      <c r="Q645" s="46">
        <v>30</v>
      </c>
      <c r="R645" s="46" t="s">
        <v>3372</v>
      </c>
      <c r="S645" s="48">
        <v>11.46</v>
      </c>
      <c r="T645" s="46">
        <v>30</v>
      </c>
      <c r="U645" s="46" t="s">
        <v>3372</v>
      </c>
      <c r="V645" s="48">
        <f t="shared" si="190"/>
        <v>11.18</v>
      </c>
      <c r="W645" s="46">
        <f t="shared" si="191"/>
        <v>60</v>
      </c>
      <c r="X645" s="46">
        <f t="shared" si="192"/>
        <v>0</v>
      </c>
      <c r="Y645" s="46">
        <f t="shared" si="193"/>
        <v>0</v>
      </c>
      <c r="Z645" s="46">
        <f t="shared" si="200"/>
        <v>2</v>
      </c>
      <c r="AA645" s="46">
        <f t="shared" si="201"/>
        <v>1</v>
      </c>
      <c r="AB645" s="46">
        <f t="shared" si="202"/>
        <v>3</v>
      </c>
      <c r="AC645" s="48">
        <f t="shared" si="196"/>
        <v>0.97</v>
      </c>
      <c r="AD645" s="48">
        <f t="shared" si="203"/>
        <v>10.59</v>
      </c>
      <c r="AE645" s="48">
        <f t="shared" si="204"/>
        <v>10.2723</v>
      </c>
      <c r="AF645" s="46">
        <f t="shared" si="205"/>
        <v>120</v>
      </c>
      <c r="AG645" s="47"/>
      <c r="AH645" s="128" t="s">
        <v>3451</v>
      </c>
      <c r="AI645" s="128" t="s">
        <v>3452</v>
      </c>
      <c r="AJ645" s="128" t="s">
        <v>3460</v>
      </c>
      <c r="AK645" s="128" t="s">
        <v>3456</v>
      </c>
      <c r="AL645" s="128" t="s">
        <v>3455</v>
      </c>
      <c r="AM645" s="128" t="s">
        <v>3454</v>
      </c>
      <c r="AN645" s="128" t="s">
        <v>3453</v>
      </c>
      <c r="AO645" s="128" t="s">
        <v>3459</v>
      </c>
      <c r="AP645" s="128" t="s">
        <v>3458</v>
      </c>
      <c r="AQ645" s="128" t="s">
        <v>3457</v>
      </c>
    </row>
    <row r="646" spans="1:43" s="16" customFormat="1" ht="27.75">
      <c r="A646" s="43">
        <v>645</v>
      </c>
      <c r="B646" s="37" t="s">
        <v>1775</v>
      </c>
      <c r="C646" s="37" t="s">
        <v>1454</v>
      </c>
      <c r="D646" s="38" t="s">
        <v>1776</v>
      </c>
      <c r="E646" s="38">
        <v>17</v>
      </c>
      <c r="F646" s="48">
        <v>9.73</v>
      </c>
      <c r="G646" s="46">
        <v>11</v>
      </c>
      <c r="H646" s="46" t="s">
        <v>3373</v>
      </c>
      <c r="I646" s="48">
        <v>10.82</v>
      </c>
      <c r="J646" s="46">
        <v>30</v>
      </c>
      <c r="K646" s="46" t="s">
        <v>3373</v>
      </c>
      <c r="L646" s="84">
        <f t="shared" si="194"/>
        <v>10.275</v>
      </c>
      <c r="M646" s="38">
        <f t="shared" si="197"/>
        <v>60</v>
      </c>
      <c r="N646" s="38">
        <f t="shared" si="198"/>
        <v>2</v>
      </c>
      <c r="O646" s="38">
        <f t="shared" si="199"/>
        <v>1</v>
      </c>
      <c r="P646" s="48">
        <v>10.52</v>
      </c>
      <c r="Q646" s="46">
        <v>30</v>
      </c>
      <c r="R646" s="46" t="s">
        <v>3372</v>
      </c>
      <c r="S646" s="48">
        <v>11.28</v>
      </c>
      <c r="T646" s="46">
        <v>30</v>
      </c>
      <c r="U646" s="46" t="s">
        <v>3372</v>
      </c>
      <c r="V646" s="48">
        <f t="shared" si="190"/>
        <v>10.899999999999999</v>
      </c>
      <c r="W646" s="46">
        <f t="shared" si="191"/>
        <v>60</v>
      </c>
      <c r="X646" s="46">
        <f t="shared" si="192"/>
        <v>0</v>
      </c>
      <c r="Y646" s="46">
        <f t="shared" si="193"/>
        <v>0</v>
      </c>
      <c r="Z646" s="46">
        <f t="shared" si="200"/>
        <v>2</v>
      </c>
      <c r="AA646" s="46">
        <f t="shared" si="201"/>
        <v>1</v>
      </c>
      <c r="AB646" s="46">
        <f t="shared" si="202"/>
        <v>3</v>
      </c>
      <c r="AC646" s="48">
        <f t="shared" si="196"/>
        <v>0.97</v>
      </c>
      <c r="AD646" s="48">
        <f t="shared" si="203"/>
        <v>10.587499999999999</v>
      </c>
      <c r="AE646" s="48">
        <f t="shared" si="204"/>
        <v>10.269874999999999</v>
      </c>
      <c r="AF646" s="46">
        <f t="shared" si="205"/>
        <v>120</v>
      </c>
      <c r="AG646" s="47"/>
      <c r="AH646" s="128" t="s">
        <v>3453</v>
      </c>
      <c r="AI646" s="128" t="s">
        <v>3451</v>
      </c>
      <c r="AJ646" s="128" t="s">
        <v>3454</v>
      </c>
      <c r="AK646" s="128" t="s">
        <v>3456</v>
      </c>
      <c r="AL646" s="128" t="s">
        <v>3460</v>
      </c>
      <c r="AM646" s="128" t="s">
        <v>3452</v>
      </c>
      <c r="AN646" s="128" t="s">
        <v>3455</v>
      </c>
      <c r="AO646" s="128" t="s">
        <v>3457</v>
      </c>
      <c r="AP646" s="128" t="s">
        <v>3459</v>
      </c>
      <c r="AQ646" s="128" t="s">
        <v>3458</v>
      </c>
    </row>
    <row r="647" spans="1:43" s="16" customFormat="1" ht="27.75">
      <c r="A647" s="43">
        <v>646</v>
      </c>
      <c r="B647" s="37" t="s">
        <v>427</v>
      </c>
      <c r="C647" s="37" t="s">
        <v>428</v>
      </c>
      <c r="D647" s="38" t="s">
        <v>429</v>
      </c>
      <c r="E647" s="38">
        <v>4</v>
      </c>
      <c r="F647" s="48">
        <v>10.48</v>
      </c>
      <c r="G647" s="46">
        <v>30</v>
      </c>
      <c r="H647" s="46" t="s">
        <v>3372</v>
      </c>
      <c r="I647" s="48">
        <v>10.5</v>
      </c>
      <c r="J647" s="46">
        <v>30</v>
      </c>
      <c r="K647" s="46" t="s">
        <v>3372</v>
      </c>
      <c r="L647" s="84">
        <f t="shared" si="194"/>
        <v>10.49</v>
      </c>
      <c r="M647" s="38">
        <f t="shared" si="197"/>
        <v>60</v>
      </c>
      <c r="N647" s="38">
        <f t="shared" si="198"/>
        <v>0</v>
      </c>
      <c r="O647" s="38">
        <f t="shared" si="199"/>
        <v>0</v>
      </c>
      <c r="P647" s="48">
        <v>10.54</v>
      </c>
      <c r="Q647" s="46">
        <v>30</v>
      </c>
      <c r="R647" s="46" t="s">
        <v>3372</v>
      </c>
      <c r="S647" s="48">
        <v>12.64</v>
      </c>
      <c r="T647" s="46">
        <v>30</v>
      </c>
      <c r="U647" s="46" t="s">
        <v>3372</v>
      </c>
      <c r="V647" s="48">
        <f t="shared" si="190"/>
        <v>11.59</v>
      </c>
      <c r="W647" s="46">
        <f t="shared" si="191"/>
        <v>60</v>
      </c>
      <c r="X647" s="46">
        <f t="shared" si="192"/>
        <v>0</v>
      </c>
      <c r="Y647" s="46">
        <f t="shared" si="193"/>
        <v>0</v>
      </c>
      <c r="Z647" s="46">
        <f t="shared" si="200"/>
        <v>0</v>
      </c>
      <c r="AA647" s="46">
        <f t="shared" si="201"/>
        <v>0</v>
      </c>
      <c r="AB647" s="46">
        <f t="shared" si="202"/>
        <v>0</v>
      </c>
      <c r="AC647" s="48">
        <f>IF(AB647=0,0.93,IF(AB647=1,0.92,IF(AB647=2,0.91,IF(AB647=3,0.9,IF(AB647=4,0.89,IF(AB647=5,0.88,IF(AB647=6,0.87)))))))</f>
        <v>0.93</v>
      </c>
      <c r="AD647" s="48">
        <f t="shared" si="203"/>
        <v>11.04</v>
      </c>
      <c r="AE647" s="48">
        <f t="shared" si="204"/>
        <v>10.267199999999999</v>
      </c>
      <c r="AF647" s="46">
        <f t="shared" si="205"/>
        <v>120</v>
      </c>
      <c r="AG647" s="47"/>
      <c r="AH647" s="128" t="s">
        <v>3451</v>
      </c>
      <c r="AI647" s="128" t="s">
        <v>3453</v>
      </c>
      <c r="AJ647" s="128" t="s">
        <v>3452</v>
      </c>
      <c r="AK647" s="128" t="s">
        <v>3455</v>
      </c>
      <c r="AL647" s="128" t="s">
        <v>3454</v>
      </c>
      <c r="AM647" s="128" t="s">
        <v>3456</v>
      </c>
      <c r="AN647" s="128" t="s">
        <v>3457</v>
      </c>
      <c r="AO647" s="128" t="s">
        <v>3460</v>
      </c>
      <c r="AP647" s="128" t="s">
        <v>3459</v>
      </c>
      <c r="AQ647" s="128" t="s">
        <v>3458</v>
      </c>
    </row>
    <row r="648" spans="1:43" s="16" customFormat="1" ht="27.75">
      <c r="A648" s="43">
        <v>647</v>
      </c>
      <c r="B648" s="44" t="s">
        <v>2654</v>
      </c>
      <c r="C648" s="44" t="s">
        <v>1530</v>
      </c>
      <c r="D648" s="45" t="s">
        <v>2655</v>
      </c>
      <c r="E648" s="38">
        <v>27</v>
      </c>
      <c r="F648" s="48">
        <v>10.76</v>
      </c>
      <c r="G648" s="46">
        <v>30</v>
      </c>
      <c r="H648" s="46" t="s">
        <v>3372</v>
      </c>
      <c r="I648" s="48">
        <v>10.01</v>
      </c>
      <c r="J648" s="46">
        <v>30</v>
      </c>
      <c r="K648" s="46" t="s">
        <v>3373</v>
      </c>
      <c r="L648" s="84">
        <f t="shared" si="194"/>
        <v>10.385</v>
      </c>
      <c r="M648" s="38">
        <f t="shared" si="197"/>
        <v>60</v>
      </c>
      <c r="N648" s="38">
        <f t="shared" si="198"/>
        <v>1</v>
      </c>
      <c r="O648" s="38">
        <f t="shared" si="199"/>
        <v>0</v>
      </c>
      <c r="P648" s="48">
        <v>10.14</v>
      </c>
      <c r="Q648" s="46">
        <v>30</v>
      </c>
      <c r="R648" s="46" t="s">
        <v>3373</v>
      </c>
      <c r="S648" s="48">
        <v>11.41</v>
      </c>
      <c r="T648" s="46">
        <v>30</v>
      </c>
      <c r="U648" s="46" t="s">
        <v>3373</v>
      </c>
      <c r="V648" s="48">
        <f t="shared" si="190"/>
        <v>10.775</v>
      </c>
      <c r="W648" s="46">
        <f t="shared" si="191"/>
        <v>60</v>
      </c>
      <c r="X648" s="46">
        <f t="shared" si="192"/>
        <v>2</v>
      </c>
      <c r="Y648" s="46">
        <f t="shared" si="193"/>
        <v>0</v>
      </c>
      <c r="Z648" s="46">
        <f t="shared" si="200"/>
        <v>3</v>
      </c>
      <c r="AA648" s="46">
        <f t="shared" si="201"/>
        <v>0</v>
      </c>
      <c r="AB648" s="46">
        <f t="shared" si="202"/>
        <v>3</v>
      </c>
      <c r="AC648" s="48">
        <f>IF(AB648=0,1,IF(AB648=1,0.99,IF(AB648=2,0.98,IF(AB648=3,0.97,IF(AB648=4,0.96,IF(AB648=5,0.95,IF(AB648=6,0.94)))))))</f>
        <v>0.97</v>
      </c>
      <c r="AD648" s="48">
        <f t="shared" si="203"/>
        <v>10.58</v>
      </c>
      <c r="AE648" s="48">
        <f t="shared" si="204"/>
        <v>10.262599999999999</v>
      </c>
      <c r="AF648" s="46">
        <f t="shared" si="205"/>
        <v>120</v>
      </c>
      <c r="AG648" s="47"/>
      <c r="AH648" s="128" t="s">
        <v>3453</v>
      </c>
      <c r="AI648" s="128" t="s">
        <v>3456</v>
      </c>
      <c r="AJ648" s="128" t="s">
        <v>3457</v>
      </c>
      <c r="AK648" s="128" t="s">
        <v>3452</v>
      </c>
      <c r="AL648" s="128" t="s">
        <v>3454</v>
      </c>
      <c r="AM648" s="128" t="s">
        <v>3451</v>
      </c>
      <c r="AN648" s="128" t="s">
        <v>3455</v>
      </c>
      <c r="AO648" s="128" t="s">
        <v>3460</v>
      </c>
      <c r="AP648" s="128" t="s">
        <v>3459</v>
      </c>
      <c r="AQ648" s="128" t="s">
        <v>3458</v>
      </c>
    </row>
    <row r="649" spans="1:43" s="16" customFormat="1" ht="27.75">
      <c r="A649" s="43">
        <v>648</v>
      </c>
      <c r="B649" s="37" t="s">
        <v>600</v>
      </c>
      <c r="C649" s="37" t="s">
        <v>601</v>
      </c>
      <c r="D649" s="45" t="s">
        <v>602</v>
      </c>
      <c r="E649" s="38">
        <v>5</v>
      </c>
      <c r="F649" s="48">
        <v>12.52</v>
      </c>
      <c r="G649" s="46">
        <v>30</v>
      </c>
      <c r="H649" s="46" t="s">
        <v>3372</v>
      </c>
      <c r="I649" s="48">
        <v>10</v>
      </c>
      <c r="J649" s="46">
        <v>30</v>
      </c>
      <c r="K649" s="46" t="s">
        <v>3373</v>
      </c>
      <c r="L649" s="84">
        <f t="shared" si="194"/>
        <v>11.26</v>
      </c>
      <c r="M649" s="38">
        <f t="shared" si="197"/>
        <v>60</v>
      </c>
      <c r="N649" s="38">
        <f t="shared" si="198"/>
        <v>1</v>
      </c>
      <c r="O649" s="38">
        <f t="shared" si="199"/>
        <v>0</v>
      </c>
      <c r="P649" s="48">
        <v>10.09</v>
      </c>
      <c r="Q649" s="46">
        <v>30</v>
      </c>
      <c r="R649" s="46" t="s">
        <v>3372</v>
      </c>
      <c r="S649" s="48">
        <v>11.98</v>
      </c>
      <c r="T649" s="46">
        <v>30</v>
      </c>
      <c r="U649" s="46" t="s">
        <v>3372</v>
      </c>
      <c r="V649" s="48">
        <f t="shared" si="190"/>
        <v>11.035</v>
      </c>
      <c r="W649" s="46">
        <f t="shared" si="191"/>
        <v>60</v>
      </c>
      <c r="X649" s="46">
        <f t="shared" si="192"/>
        <v>0</v>
      </c>
      <c r="Y649" s="46">
        <f t="shared" si="193"/>
        <v>0</v>
      </c>
      <c r="Z649" s="46">
        <f t="shared" si="200"/>
        <v>1</v>
      </c>
      <c r="AA649" s="46">
        <f t="shared" si="201"/>
        <v>0</v>
      </c>
      <c r="AB649" s="46">
        <f t="shared" si="202"/>
        <v>1</v>
      </c>
      <c r="AC649" s="48">
        <f>IF(AB649=0,0.93,IF(AB649=1,0.92,IF(AB649=2,0.91,IF(AB649=3,0.9,IF(AB649=4,0.89,IF(AB649=5,0.88,IF(AB649=6,0.87)))))))</f>
        <v>0.92</v>
      </c>
      <c r="AD649" s="48">
        <f t="shared" si="203"/>
        <v>11.147500000000001</v>
      </c>
      <c r="AE649" s="48">
        <f t="shared" si="204"/>
        <v>10.255700000000001</v>
      </c>
      <c r="AF649" s="46">
        <f t="shared" si="205"/>
        <v>120</v>
      </c>
      <c r="AG649" s="47"/>
      <c r="AH649" s="128" t="s">
        <v>3456</v>
      </c>
      <c r="AI649" s="128" t="s">
        <v>3452</v>
      </c>
      <c r="AJ649" s="128" t="s">
        <v>3455</v>
      </c>
      <c r="AK649" s="128" t="s">
        <v>3451</v>
      </c>
      <c r="AL649" s="128" t="s">
        <v>3457</v>
      </c>
      <c r="AM649" s="128" t="s">
        <v>3460</v>
      </c>
      <c r="AN649" s="128" t="s">
        <v>3454</v>
      </c>
      <c r="AO649" s="128" t="s">
        <v>3453</v>
      </c>
      <c r="AP649" s="128" t="s">
        <v>3459</v>
      </c>
      <c r="AQ649" s="128" t="s">
        <v>3458</v>
      </c>
    </row>
    <row r="650" spans="1:43" s="16" customFormat="1" ht="27.75">
      <c r="A650" s="43">
        <v>649</v>
      </c>
      <c r="B650" s="44" t="s">
        <v>1148</v>
      </c>
      <c r="C650" s="44" t="s">
        <v>324</v>
      </c>
      <c r="D650" s="45" t="s">
        <v>1149</v>
      </c>
      <c r="E650" s="38">
        <v>11</v>
      </c>
      <c r="F650" s="48">
        <v>11.5</v>
      </c>
      <c r="G650" s="46">
        <v>30</v>
      </c>
      <c r="H650" s="46" t="s">
        <v>3373</v>
      </c>
      <c r="I650" s="48">
        <v>9.3000000000000007</v>
      </c>
      <c r="J650" s="46">
        <v>12</v>
      </c>
      <c r="K650" s="46" t="s">
        <v>3373</v>
      </c>
      <c r="L650" s="84">
        <f t="shared" si="194"/>
        <v>10.4</v>
      </c>
      <c r="M650" s="38">
        <f t="shared" si="197"/>
        <v>60</v>
      </c>
      <c r="N650" s="38">
        <f t="shared" si="198"/>
        <v>2</v>
      </c>
      <c r="O650" s="38">
        <f t="shared" si="199"/>
        <v>1</v>
      </c>
      <c r="P650" s="48">
        <v>9.5</v>
      </c>
      <c r="Q650" s="46">
        <v>12</v>
      </c>
      <c r="R650" s="46" t="s">
        <v>3373</v>
      </c>
      <c r="S650" s="48">
        <v>12.88</v>
      </c>
      <c r="T650" s="46">
        <v>30</v>
      </c>
      <c r="U650" s="46" t="s">
        <v>3372</v>
      </c>
      <c r="V650" s="48">
        <f t="shared" si="190"/>
        <v>11.190000000000001</v>
      </c>
      <c r="W650" s="46">
        <f t="shared" si="191"/>
        <v>60</v>
      </c>
      <c r="X650" s="46">
        <f t="shared" si="192"/>
        <v>1</v>
      </c>
      <c r="Y650" s="46">
        <f t="shared" si="193"/>
        <v>1</v>
      </c>
      <c r="Z650" s="46">
        <f t="shared" si="200"/>
        <v>3</v>
      </c>
      <c r="AA650" s="46">
        <f t="shared" si="201"/>
        <v>2</v>
      </c>
      <c r="AB650" s="46">
        <f t="shared" si="202"/>
        <v>5</v>
      </c>
      <c r="AC650" s="48">
        <f t="shared" ref="AC650:AC662" si="206">IF(AB650=0,1,IF(AB650=1,0.99,IF(AB650=2,0.98,IF(AB650=3,0.97,IF(AB650=4,0.96,IF(AB650=5,0.95,IF(AB650=6,0.94)))))))</f>
        <v>0.95</v>
      </c>
      <c r="AD650" s="48">
        <f t="shared" si="203"/>
        <v>10.795000000000002</v>
      </c>
      <c r="AE650" s="48">
        <f t="shared" si="204"/>
        <v>10.255250000000002</v>
      </c>
      <c r="AF650" s="46">
        <f t="shared" si="205"/>
        <v>120</v>
      </c>
      <c r="AG650" s="47"/>
      <c r="AH650" s="128" t="s">
        <v>3456</v>
      </c>
      <c r="AI650" s="128" t="s">
        <v>3452</v>
      </c>
      <c r="AJ650" s="128" t="s">
        <v>3453</v>
      </c>
      <c r="AK650" s="128" t="s">
        <v>3454</v>
      </c>
      <c r="AL650" s="128" t="s">
        <v>3460</v>
      </c>
      <c r="AM650" s="128" t="s">
        <v>3457</v>
      </c>
      <c r="AN650" s="128" t="s">
        <v>3455</v>
      </c>
      <c r="AO650" s="128" t="s">
        <v>3451</v>
      </c>
      <c r="AP650" s="128" t="s">
        <v>3459</v>
      </c>
      <c r="AQ650" s="128" t="s">
        <v>3458</v>
      </c>
    </row>
    <row r="651" spans="1:43" s="16" customFormat="1" ht="27.75">
      <c r="A651" s="43">
        <v>650</v>
      </c>
      <c r="B651" s="65" t="s">
        <v>694</v>
      </c>
      <c r="C651" s="65" t="s">
        <v>1652</v>
      </c>
      <c r="D651" s="45" t="s">
        <v>2369</v>
      </c>
      <c r="E651" s="38">
        <v>23</v>
      </c>
      <c r="F651" s="48">
        <v>10.14</v>
      </c>
      <c r="G651" s="46">
        <v>30</v>
      </c>
      <c r="H651" s="46" t="s">
        <v>3372</v>
      </c>
      <c r="I651" s="48">
        <v>9.86</v>
      </c>
      <c r="J651" s="46">
        <v>12</v>
      </c>
      <c r="K651" s="46" t="s">
        <v>3373</v>
      </c>
      <c r="L651" s="84">
        <f t="shared" si="194"/>
        <v>10</v>
      </c>
      <c r="M651" s="38">
        <f t="shared" si="197"/>
        <v>60</v>
      </c>
      <c r="N651" s="38">
        <f t="shared" si="198"/>
        <v>1</v>
      </c>
      <c r="O651" s="38">
        <f t="shared" si="199"/>
        <v>1</v>
      </c>
      <c r="P651" s="48">
        <v>10.57</v>
      </c>
      <c r="Q651" s="46">
        <v>30</v>
      </c>
      <c r="R651" s="46" t="s">
        <v>3372</v>
      </c>
      <c r="S651" s="48">
        <v>11.28</v>
      </c>
      <c r="T651" s="46">
        <v>30</v>
      </c>
      <c r="U651" s="46" t="s">
        <v>3372</v>
      </c>
      <c r="V651" s="48">
        <f t="shared" si="190"/>
        <v>10.925000000000001</v>
      </c>
      <c r="W651" s="46">
        <f t="shared" si="191"/>
        <v>60</v>
      </c>
      <c r="X651" s="46">
        <f t="shared" si="192"/>
        <v>0</v>
      </c>
      <c r="Y651" s="46">
        <f t="shared" si="193"/>
        <v>0</v>
      </c>
      <c r="Z651" s="46">
        <f t="shared" si="200"/>
        <v>1</v>
      </c>
      <c r="AA651" s="46">
        <f t="shared" si="201"/>
        <v>1</v>
      </c>
      <c r="AB651" s="46">
        <f t="shared" si="202"/>
        <v>2</v>
      </c>
      <c r="AC651" s="48">
        <f t="shared" si="206"/>
        <v>0.98</v>
      </c>
      <c r="AD651" s="48">
        <f t="shared" si="203"/>
        <v>10.4625</v>
      </c>
      <c r="AE651" s="48">
        <f t="shared" si="204"/>
        <v>10.25325</v>
      </c>
      <c r="AF651" s="46">
        <f t="shared" si="205"/>
        <v>120</v>
      </c>
      <c r="AG651" s="47"/>
      <c r="AH651" s="128" t="s">
        <v>3452</v>
      </c>
      <c r="AI651" s="128" t="s">
        <v>3457</v>
      </c>
      <c r="AJ651" s="128" t="s">
        <v>3456</v>
      </c>
      <c r="AK651" s="128" t="s">
        <v>3454</v>
      </c>
      <c r="AL651" s="128" t="s">
        <v>3455</v>
      </c>
      <c r="AM651" s="128" t="s">
        <v>3460</v>
      </c>
      <c r="AN651" s="128" t="s">
        <v>3459</v>
      </c>
      <c r="AO651" s="128" t="s">
        <v>3451</v>
      </c>
      <c r="AP651" s="128" t="s">
        <v>3458</v>
      </c>
      <c r="AQ651" s="128" t="s">
        <v>3453</v>
      </c>
    </row>
    <row r="652" spans="1:43" s="16" customFormat="1" ht="27.75">
      <c r="A652" s="43">
        <v>651</v>
      </c>
      <c r="B652" s="44" t="s">
        <v>362</v>
      </c>
      <c r="C652" s="44" t="s">
        <v>245</v>
      </c>
      <c r="D652" s="45" t="s">
        <v>363</v>
      </c>
      <c r="E652" s="38">
        <v>3</v>
      </c>
      <c r="F652" s="48">
        <v>10.93</v>
      </c>
      <c r="G652" s="46">
        <v>30</v>
      </c>
      <c r="H652" s="46" t="s">
        <v>3372</v>
      </c>
      <c r="I652" s="48">
        <v>9.59</v>
      </c>
      <c r="J652" s="46">
        <v>12</v>
      </c>
      <c r="K652" s="46" t="s">
        <v>3373</v>
      </c>
      <c r="L652" s="84">
        <f t="shared" si="194"/>
        <v>10.26</v>
      </c>
      <c r="M652" s="38">
        <f t="shared" si="197"/>
        <v>60</v>
      </c>
      <c r="N652" s="38">
        <f t="shared" si="198"/>
        <v>1</v>
      </c>
      <c r="O652" s="38">
        <f t="shared" si="199"/>
        <v>1</v>
      </c>
      <c r="P652" s="48">
        <v>10.09</v>
      </c>
      <c r="Q652" s="46">
        <v>30</v>
      </c>
      <c r="R652" s="46" t="s">
        <v>3372</v>
      </c>
      <c r="S652" s="48">
        <v>11.24</v>
      </c>
      <c r="T652" s="46">
        <v>30</v>
      </c>
      <c r="U652" s="46" t="s">
        <v>3372</v>
      </c>
      <c r="V652" s="48">
        <f t="shared" si="190"/>
        <v>10.664999999999999</v>
      </c>
      <c r="W652" s="46">
        <f t="shared" si="191"/>
        <v>60</v>
      </c>
      <c r="X652" s="46">
        <f t="shared" si="192"/>
        <v>0</v>
      </c>
      <c r="Y652" s="46">
        <f t="shared" si="193"/>
        <v>0</v>
      </c>
      <c r="Z652" s="46">
        <f t="shared" si="200"/>
        <v>1</v>
      </c>
      <c r="AA652" s="46">
        <f t="shared" si="201"/>
        <v>1</v>
      </c>
      <c r="AB652" s="46">
        <f t="shared" si="202"/>
        <v>2</v>
      </c>
      <c r="AC652" s="48">
        <f t="shared" si="206"/>
        <v>0.98</v>
      </c>
      <c r="AD652" s="48">
        <f t="shared" si="203"/>
        <v>10.462499999999999</v>
      </c>
      <c r="AE652" s="48">
        <f t="shared" si="204"/>
        <v>10.253249999999998</v>
      </c>
      <c r="AF652" s="46">
        <f t="shared" si="205"/>
        <v>120</v>
      </c>
      <c r="AG652" s="47"/>
      <c r="AH652" s="128" t="s">
        <v>3452</v>
      </c>
      <c r="AI652" s="128" t="s">
        <v>3456</v>
      </c>
      <c r="AJ652" s="128" t="s">
        <v>3455</v>
      </c>
      <c r="AK652" s="128" t="s">
        <v>3451</v>
      </c>
      <c r="AL652" s="128" t="s">
        <v>3457</v>
      </c>
      <c r="AM652" s="128" t="s">
        <v>3453</v>
      </c>
      <c r="AN652" s="128" t="s">
        <v>3460</v>
      </c>
      <c r="AO652" s="128" t="s">
        <v>3454</v>
      </c>
      <c r="AP652" s="128" t="s">
        <v>3459</v>
      </c>
      <c r="AQ652" s="128" t="s">
        <v>3458</v>
      </c>
    </row>
    <row r="653" spans="1:43" s="16" customFormat="1" ht="27.75">
      <c r="A653" s="43">
        <v>652</v>
      </c>
      <c r="B653" s="44" t="s">
        <v>1390</v>
      </c>
      <c r="C653" s="44" t="s">
        <v>1391</v>
      </c>
      <c r="D653" s="45" t="s">
        <v>1392</v>
      </c>
      <c r="E653" s="38">
        <v>13</v>
      </c>
      <c r="F653" s="48">
        <v>10.37</v>
      </c>
      <c r="G653" s="46">
        <v>30</v>
      </c>
      <c r="H653" s="46" t="s">
        <v>3372</v>
      </c>
      <c r="I653" s="48">
        <v>9.69</v>
      </c>
      <c r="J653" s="46">
        <v>18</v>
      </c>
      <c r="K653" s="46" t="s">
        <v>3373</v>
      </c>
      <c r="L653" s="84">
        <f t="shared" si="194"/>
        <v>10.029999999999999</v>
      </c>
      <c r="M653" s="38">
        <f t="shared" si="197"/>
        <v>60</v>
      </c>
      <c r="N653" s="38">
        <f t="shared" si="198"/>
        <v>1</v>
      </c>
      <c r="O653" s="38">
        <f t="shared" si="199"/>
        <v>1</v>
      </c>
      <c r="P653" s="48">
        <v>9.59</v>
      </c>
      <c r="Q653" s="46">
        <v>12</v>
      </c>
      <c r="R653" s="46" t="s">
        <v>3373</v>
      </c>
      <c r="S653" s="48">
        <v>13.06</v>
      </c>
      <c r="T653" s="46">
        <v>30</v>
      </c>
      <c r="U653" s="46" t="s">
        <v>3372</v>
      </c>
      <c r="V653" s="48">
        <f t="shared" si="190"/>
        <v>11.324999999999999</v>
      </c>
      <c r="W653" s="46">
        <f t="shared" si="191"/>
        <v>60</v>
      </c>
      <c r="X653" s="46">
        <f t="shared" si="192"/>
        <v>1</v>
      </c>
      <c r="Y653" s="46">
        <f t="shared" si="193"/>
        <v>1</v>
      </c>
      <c r="Z653" s="46">
        <f t="shared" si="200"/>
        <v>2</v>
      </c>
      <c r="AA653" s="46">
        <f t="shared" si="201"/>
        <v>2</v>
      </c>
      <c r="AB653" s="46">
        <f t="shared" si="202"/>
        <v>4</v>
      </c>
      <c r="AC653" s="48">
        <f t="shared" si="206"/>
        <v>0.96</v>
      </c>
      <c r="AD653" s="48">
        <f t="shared" si="203"/>
        <v>10.677499999999998</v>
      </c>
      <c r="AE653" s="48">
        <f t="shared" si="204"/>
        <v>10.250399999999997</v>
      </c>
      <c r="AF653" s="46">
        <f t="shared" si="205"/>
        <v>120</v>
      </c>
      <c r="AG653" s="47"/>
      <c r="AH653" s="128" t="s">
        <v>3452</v>
      </c>
      <c r="AI653" s="128" t="s">
        <v>3456</v>
      </c>
      <c r="AJ653" s="128" t="s">
        <v>3451</v>
      </c>
      <c r="AK653" s="128" t="s">
        <v>3457</v>
      </c>
      <c r="AL653" s="128" t="s">
        <v>3459</v>
      </c>
      <c r="AM653" s="128" t="s">
        <v>3454</v>
      </c>
      <c r="AN653" s="128" t="s">
        <v>3453</v>
      </c>
      <c r="AO653" s="128" t="s">
        <v>3455</v>
      </c>
      <c r="AP653" s="128" t="s">
        <v>3460</v>
      </c>
      <c r="AQ653" s="128" t="s">
        <v>3458</v>
      </c>
    </row>
    <row r="654" spans="1:43" s="16" customFormat="1" ht="27.75">
      <c r="A654" s="43">
        <v>653</v>
      </c>
      <c r="B654" s="61" t="s">
        <v>162</v>
      </c>
      <c r="C654" s="61" t="s">
        <v>45</v>
      </c>
      <c r="D654" s="45" t="s">
        <v>163</v>
      </c>
      <c r="E654" s="38">
        <v>1</v>
      </c>
      <c r="F654" s="48">
        <v>10.25</v>
      </c>
      <c r="G654" s="46">
        <v>30</v>
      </c>
      <c r="H654" s="46" t="s">
        <v>3373</v>
      </c>
      <c r="I654" s="48">
        <v>11.52</v>
      </c>
      <c r="J654" s="46">
        <v>30</v>
      </c>
      <c r="K654" s="46" t="s">
        <v>3372</v>
      </c>
      <c r="L654" s="84">
        <f t="shared" si="194"/>
        <v>10.885</v>
      </c>
      <c r="M654" s="38">
        <f t="shared" si="197"/>
        <v>60</v>
      </c>
      <c r="N654" s="38">
        <f t="shared" si="198"/>
        <v>1</v>
      </c>
      <c r="O654" s="38">
        <f t="shared" si="199"/>
        <v>0</v>
      </c>
      <c r="P654" s="48">
        <v>8.93</v>
      </c>
      <c r="Q654" s="46">
        <v>10</v>
      </c>
      <c r="R654" s="46" t="s">
        <v>3373</v>
      </c>
      <c r="S654" s="48">
        <v>11.56</v>
      </c>
      <c r="T654" s="46">
        <v>30</v>
      </c>
      <c r="U654" s="46" t="s">
        <v>3372</v>
      </c>
      <c r="V654" s="48">
        <f t="shared" si="190"/>
        <v>10.245000000000001</v>
      </c>
      <c r="W654" s="46">
        <f t="shared" si="191"/>
        <v>60</v>
      </c>
      <c r="X654" s="46">
        <f t="shared" si="192"/>
        <v>1</v>
      </c>
      <c r="Y654" s="46">
        <f t="shared" si="193"/>
        <v>1</v>
      </c>
      <c r="Z654" s="46">
        <f t="shared" si="200"/>
        <v>2</v>
      </c>
      <c r="AA654" s="46">
        <f t="shared" si="201"/>
        <v>1</v>
      </c>
      <c r="AB654" s="46">
        <f t="shared" si="202"/>
        <v>3</v>
      </c>
      <c r="AC654" s="48">
        <f t="shared" si="206"/>
        <v>0.97</v>
      </c>
      <c r="AD654" s="48">
        <f t="shared" si="203"/>
        <v>10.565000000000001</v>
      </c>
      <c r="AE654" s="48">
        <f t="shared" si="204"/>
        <v>10.248050000000001</v>
      </c>
      <c r="AF654" s="46">
        <f t="shared" si="205"/>
        <v>120</v>
      </c>
      <c r="AG654" s="47"/>
      <c r="AH654" s="128" t="s">
        <v>3456</v>
      </c>
      <c r="AI654" s="128" t="s">
        <v>3451</v>
      </c>
      <c r="AJ654" s="128" t="s">
        <v>3452</v>
      </c>
      <c r="AK654" s="128" t="s">
        <v>3454</v>
      </c>
      <c r="AL654" s="128" t="s">
        <v>3453</v>
      </c>
      <c r="AM654" s="128" t="s">
        <v>3455</v>
      </c>
      <c r="AN654" s="128" t="s">
        <v>3457</v>
      </c>
      <c r="AO654" s="128" t="s">
        <v>3460</v>
      </c>
      <c r="AP654" s="128" t="s">
        <v>3462</v>
      </c>
      <c r="AQ654" s="128" t="s">
        <v>3458</v>
      </c>
    </row>
    <row r="655" spans="1:43" s="16" customFormat="1" ht="27.75">
      <c r="A655" s="43">
        <v>654</v>
      </c>
      <c r="B655" s="44" t="s">
        <v>1117</v>
      </c>
      <c r="C655" s="44" t="s">
        <v>1118</v>
      </c>
      <c r="D655" s="45" t="s">
        <v>1119</v>
      </c>
      <c r="E655" s="38">
        <v>10</v>
      </c>
      <c r="F655" s="48">
        <v>10</v>
      </c>
      <c r="G655" s="46">
        <v>30</v>
      </c>
      <c r="H655" s="46" t="s">
        <v>3373</v>
      </c>
      <c r="I655" s="48">
        <v>10</v>
      </c>
      <c r="J655" s="46">
        <v>30</v>
      </c>
      <c r="K655" s="46" t="s">
        <v>3373</v>
      </c>
      <c r="L655" s="84">
        <f t="shared" si="194"/>
        <v>10</v>
      </c>
      <c r="M655" s="38">
        <f t="shared" si="197"/>
        <v>60</v>
      </c>
      <c r="N655" s="38">
        <f t="shared" si="198"/>
        <v>2</v>
      </c>
      <c r="O655" s="38">
        <f t="shared" si="199"/>
        <v>0</v>
      </c>
      <c r="P655" s="48">
        <v>9.4600000000000009</v>
      </c>
      <c r="Q655" s="46">
        <v>10</v>
      </c>
      <c r="R655" s="46" t="s">
        <v>3373</v>
      </c>
      <c r="S655" s="48">
        <v>13.22</v>
      </c>
      <c r="T655" s="46">
        <v>30</v>
      </c>
      <c r="U655" s="46" t="s">
        <v>3372</v>
      </c>
      <c r="V655" s="48">
        <f t="shared" si="190"/>
        <v>11.34</v>
      </c>
      <c r="W655" s="46">
        <f t="shared" si="191"/>
        <v>60</v>
      </c>
      <c r="X655" s="46">
        <f t="shared" si="192"/>
        <v>1</v>
      </c>
      <c r="Y655" s="46">
        <f t="shared" si="193"/>
        <v>1</v>
      </c>
      <c r="Z655" s="46">
        <f t="shared" si="200"/>
        <v>3</v>
      </c>
      <c r="AA655" s="46">
        <f t="shared" si="201"/>
        <v>1</v>
      </c>
      <c r="AB655" s="46">
        <f t="shared" si="202"/>
        <v>4</v>
      </c>
      <c r="AC655" s="48">
        <f t="shared" si="206"/>
        <v>0.96</v>
      </c>
      <c r="AD655" s="48">
        <f t="shared" si="203"/>
        <v>10.67</v>
      </c>
      <c r="AE655" s="48">
        <f t="shared" si="204"/>
        <v>10.2432</v>
      </c>
      <c r="AF655" s="46">
        <f t="shared" si="205"/>
        <v>120</v>
      </c>
      <c r="AG655" s="47"/>
      <c r="AH655" s="128" t="s">
        <v>3456</v>
      </c>
      <c r="AI655" s="128" t="s">
        <v>3453</v>
      </c>
      <c r="AJ655" s="128" t="s">
        <v>3451</v>
      </c>
      <c r="AK655" s="128" t="s">
        <v>3455</v>
      </c>
      <c r="AL655" s="128" t="s">
        <v>3452</v>
      </c>
      <c r="AM655" s="128" t="s">
        <v>3454</v>
      </c>
      <c r="AN655" s="128" t="s">
        <v>3457</v>
      </c>
      <c r="AO655" s="128" t="s">
        <v>3460</v>
      </c>
      <c r="AP655" s="128" t="s">
        <v>3459</v>
      </c>
      <c r="AQ655" s="128" t="s">
        <v>3458</v>
      </c>
    </row>
    <row r="656" spans="1:43" s="16" customFormat="1" ht="27.75">
      <c r="A656" s="43">
        <v>655</v>
      </c>
      <c r="B656" s="44" t="s">
        <v>1801</v>
      </c>
      <c r="C656" s="44" t="s">
        <v>580</v>
      </c>
      <c r="D656" s="45" t="s">
        <v>1802</v>
      </c>
      <c r="E656" s="38">
        <v>18</v>
      </c>
      <c r="F656" s="48">
        <v>9.6</v>
      </c>
      <c r="G656" s="46">
        <v>18</v>
      </c>
      <c r="H656" s="46" t="s">
        <v>3373</v>
      </c>
      <c r="I656" s="48">
        <v>10.4</v>
      </c>
      <c r="J656" s="46">
        <v>30</v>
      </c>
      <c r="K656" s="46" t="s">
        <v>3373</v>
      </c>
      <c r="L656" s="84">
        <f t="shared" si="194"/>
        <v>10</v>
      </c>
      <c r="M656" s="38">
        <f t="shared" si="197"/>
        <v>60</v>
      </c>
      <c r="N656" s="38">
        <f t="shared" si="198"/>
        <v>2</v>
      </c>
      <c r="O656" s="38">
        <f t="shared" si="199"/>
        <v>1</v>
      </c>
      <c r="P656" s="48">
        <v>10.76</v>
      </c>
      <c r="Q656" s="46">
        <v>30</v>
      </c>
      <c r="R656" s="46" t="s">
        <v>3372</v>
      </c>
      <c r="S656" s="48">
        <v>11.48</v>
      </c>
      <c r="T656" s="46">
        <v>30</v>
      </c>
      <c r="U656" s="46" t="s">
        <v>3372</v>
      </c>
      <c r="V656" s="48">
        <f t="shared" si="190"/>
        <v>11.120000000000001</v>
      </c>
      <c r="W656" s="46">
        <f t="shared" si="191"/>
        <v>60</v>
      </c>
      <c r="X656" s="46">
        <f t="shared" si="192"/>
        <v>0</v>
      </c>
      <c r="Y656" s="46">
        <f t="shared" si="193"/>
        <v>0</v>
      </c>
      <c r="Z656" s="46">
        <f t="shared" si="200"/>
        <v>2</v>
      </c>
      <c r="AA656" s="46">
        <f t="shared" si="201"/>
        <v>1</v>
      </c>
      <c r="AB656" s="46">
        <f t="shared" si="202"/>
        <v>3</v>
      </c>
      <c r="AC656" s="48">
        <f t="shared" si="206"/>
        <v>0.97</v>
      </c>
      <c r="AD656" s="48">
        <f t="shared" si="203"/>
        <v>10.56</v>
      </c>
      <c r="AE656" s="48">
        <f t="shared" si="204"/>
        <v>10.2432</v>
      </c>
      <c r="AF656" s="46">
        <f t="shared" si="205"/>
        <v>120</v>
      </c>
      <c r="AG656" s="47"/>
      <c r="AH656" s="128" t="s">
        <v>3456</v>
      </c>
      <c r="AI656" s="128" t="s">
        <v>3452</v>
      </c>
      <c r="AJ656" s="128" t="s">
        <v>3453</v>
      </c>
      <c r="AK656" s="128" t="s">
        <v>3460</v>
      </c>
      <c r="AL656" s="128" t="s">
        <v>3459</v>
      </c>
      <c r="AM656" s="128" t="s">
        <v>3455</v>
      </c>
      <c r="AN656" s="128" t="s">
        <v>3451</v>
      </c>
      <c r="AO656" s="128" t="s">
        <v>3454</v>
      </c>
      <c r="AP656" s="128" t="s">
        <v>3457</v>
      </c>
      <c r="AQ656" s="128" t="s">
        <v>3458</v>
      </c>
    </row>
    <row r="657" spans="1:43" s="16" customFormat="1" ht="27.75">
      <c r="A657" s="43">
        <v>656</v>
      </c>
      <c r="B657" s="72" t="s">
        <v>2331</v>
      </c>
      <c r="C657" s="72" t="s">
        <v>3409</v>
      </c>
      <c r="D657" s="38" t="s">
        <v>2332</v>
      </c>
      <c r="E657" s="38">
        <v>23</v>
      </c>
      <c r="F657" s="48">
        <v>10.51</v>
      </c>
      <c r="G657" s="46">
        <v>30</v>
      </c>
      <c r="H657" s="46" t="s">
        <v>3372</v>
      </c>
      <c r="I657" s="48">
        <v>10.050000000000001</v>
      </c>
      <c r="J657" s="46">
        <v>30</v>
      </c>
      <c r="K657" s="46" t="s">
        <v>3373</v>
      </c>
      <c r="L657" s="84">
        <f t="shared" si="194"/>
        <v>10.280000000000001</v>
      </c>
      <c r="M657" s="38">
        <f t="shared" si="197"/>
        <v>60</v>
      </c>
      <c r="N657" s="38">
        <f t="shared" si="198"/>
        <v>1</v>
      </c>
      <c r="O657" s="38">
        <f t="shared" si="199"/>
        <v>0</v>
      </c>
      <c r="P657" s="48">
        <v>9.4600000000000009</v>
      </c>
      <c r="Q657" s="46">
        <v>10</v>
      </c>
      <c r="R657" s="46" t="s">
        <v>3373</v>
      </c>
      <c r="S657" s="48">
        <v>12.22</v>
      </c>
      <c r="T657" s="46">
        <v>30</v>
      </c>
      <c r="U657" s="46" t="s">
        <v>3372</v>
      </c>
      <c r="V657" s="48">
        <f t="shared" si="190"/>
        <v>10.84</v>
      </c>
      <c r="W657" s="46">
        <f t="shared" si="191"/>
        <v>60</v>
      </c>
      <c r="X657" s="46">
        <f t="shared" si="192"/>
        <v>1</v>
      </c>
      <c r="Y657" s="46">
        <f t="shared" si="193"/>
        <v>1</v>
      </c>
      <c r="Z657" s="46">
        <f t="shared" si="200"/>
        <v>2</v>
      </c>
      <c r="AA657" s="46">
        <f t="shared" si="201"/>
        <v>1</v>
      </c>
      <c r="AB657" s="46">
        <f t="shared" si="202"/>
        <v>3</v>
      </c>
      <c r="AC657" s="48">
        <f t="shared" si="206"/>
        <v>0.97</v>
      </c>
      <c r="AD657" s="48">
        <f t="shared" si="203"/>
        <v>10.56</v>
      </c>
      <c r="AE657" s="48">
        <f t="shared" si="204"/>
        <v>10.2432</v>
      </c>
      <c r="AF657" s="46">
        <f t="shared" si="205"/>
        <v>120</v>
      </c>
      <c r="AG657" s="47"/>
      <c r="AH657" s="128" t="s">
        <v>3452</v>
      </c>
      <c r="AI657" s="128" t="s">
        <v>3454</v>
      </c>
      <c r="AJ657" s="128" t="s">
        <v>3455</v>
      </c>
      <c r="AK657" s="128" t="s">
        <v>3451</v>
      </c>
      <c r="AL657" s="128" t="s">
        <v>3453</v>
      </c>
      <c r="AM657" s="128" t="s">
        <v>3456</v>
      </c>
      <c r="AN657" s="128" t="s">
        <v>3457</v>
      </c>
      <c r="AO657" s="128" t="s">
        <v>3459</v>
      </c>
      <c r="AP657" s="128" t="s">
        <v>3460</v>
      </c>
      <c r="AQ657" s="128" t="s">
        <v>3458</v>
      </c>
    </row>
    <row r="658" spans="1:43" s="16" customFormat="1" ht="27.75">
      <c r="A658" s="43">
        <v>657</v>
      </c>
      <c r="B658" s="61" t="s">
        <v>138</v>
      </c>
      <c r="C658" s="61" t="s">
        <v>139</v>
      </c>
      <c r="D658" s="45" t="s">
        <v>140</v>
      </c>
      <c r="E658" s="38">
        <v>1</v>
      </c>
      <c r="F658" s="48">
        <v>11.27</v>
      </c>
      <c r="G658" s="46">
        <v>30</v>
      </c>
      <c r="H658" s="46" t="s">
        <v>3373</v>
      </c>
      <c r="I658" s="48">
        <v>8.91</v>
      </c>
      <c r="J658" s="46">
        <v>12</v>
      </c>
      <c r="K658" s="46" t="s">
        <v>3373</v>
      </c>
      <c r="L658" s="84">
        <f t="shared" si="194"/>
        <v>10.09</v>
      </c>
      <c r="M658" s="38">
        <f t="shared" si="197"/>
        <v>60</v>
      </c>
      <c r="N658" s="38">
        <f t="shared" si="198"/>
        <v>2</v>
      </c>
      <c r="O658" s="38">
        <f t="shared" si="199"/>
        <v>1</v>
      </c>
      <c r="P658" s="48">
        <v>10.01</v>
      </c>
      <c r="Q658" s="46">
        <v>30</v>
      </c>
      <c r="R658" s="46" t="s">
        <v>3373</v>
      </c>
      <c r="S658" s="48">
        <v>12.47</v>
      </c>
      <c r="T658" s="46">
        <v>30</v>
      </c>
      <c r="U658" s="46" t="s">
        <v>3372</v>
      </c>
      <c r="V658" s="48">
        <f t="shared" si="190"/>
        <v>11.24</v>
      </c>
      <c r="W658" s="46">
        <f t="shared" si="191"/>
        <v>60</v>
      </c>
      <c r="X658" s="46">
        <f t="shared" si="192"/>
        <v>1</v>
      </c>
      <c r="Y658" s="46">
        <f t="shared" si="193"/>
        <v>0</v>
      </c>
      <c r="Z658" s="46">
        <f t="shared" si="200"/>
        <v>3</v>
      </c>
      <c r="AA658" s="46">
        <f t="shared" si="201"/>
        <v>1</v>
      </c>
      <c r="AB658" s="46">
        <f t="shared" si="202"/>
        <v>4</v>
      </c>
      <c r="AC658" s="48">
        <f t="shared" si="206"/>
        <v>0.96</v>
      </c>
      <c r="AD658" s="48">
        <f t="shared" si="203"/>
        <v>10.664999999999999</v>
      </c>
      <c r="AE658" s="48">
        <f t="shared" si="204"/>
        <v>10.238399999999999</v>
      </c>
      <c r="AF658" s="46">
        <f t="shared" si="205"/>
        <v>120</v>
      </c>
      <c r="AG658" s="47"/>
      <c r="AH658" s="128" t="s">
        <v>3451</v>
      </c>
      <c r="AI658" s="128" t="s">
        <v>3453</v>
      </c>
      <c r="AJ658" s="128" t="s">
        <v>3452</v>
      </c>
      <c r="AK658" s="128" t="s">
        <v>3456</v>
      </c>
      <c r="AL658" s="128" t="s">
        <v>3454</v>
      </c>
      <c r="AM658" s="128" t="s">
        <v>3455</v>
      </c>
      <c r="AN658" s="128" t="s">
        <v>3457</v>
      </c>
      <c r="AO658" s="128" t="s">
        <v>3460</v>
      </c>
      <c r="AP658" s="128" t="s">
        <v>3459</v>
      </c>
      <c r="AQ658" s="128" t="s">
        <v>3458</v>
      </c>
    </row>
    <row r="659" spans="1:43" s="16" customFormat="1" ht="27.75">
      <c r="A659" s="43">
        <v>658</v>
      </c>
      <c r="B659" s="44" t="s">
        <v>1412</v>
      </c>
      <c r="C659" s="44" t="s">
        <v>1413</v>
      </c>
      <c r="D659" s="45" t="s">
        <v>1414</v>
      </c>
      <c r="E659" s="38">
        <v>13</v>
      </c>
      <c r="F659" s="48">
        <v>10.92</v>
      </c>
      <c r="G659" s="46">
        <v>30</v>
      </c>
      <c r="H659" s="46" t="s">
        <v>3372</v>
      </c>
      <c r="I659" s="48">
        <v>9.14</v>
      </c>
      <c r="J659" s="46">
        <v>18</v>
      </c>
      <c r="K659" s="46" t="s">
        <v>3373</v>
      </c>
      <c r="L659" s="84">
        <f t="shared" si="194"/>
        <v>10.030000000000001</v>
      </c>
      <c r="M659" s="38">
        <f t="shared" si="197"/>
        <v>60</v>
      </c>
      <c r="N659" s="38">
        <f t="shared" si="198"/>
        <v>1</v>
      </c>
      <c r="O659" s="38">
        <f t="shared" si="199"/>
        <v>1</v>
      </c>
      <c r="P659" s="48">
        <v>9.14</v>
      </c>
      <c r="Q659" s="46">
        <v>10</v>
      </c>
      <c r="R659" s="46" t="s">
        <v>3373</v>
      </c>
      <c r="S659" s="48">
        <v>13.89</v>
      </c>
      <c r="T659" s="46">
        <v>30</v>
      </c>
      <c r="U659" s="46" t="s">
        <v>3373</v>
      </c>
      <c r="V659" s="48">
        <f t="shared" si="190"/>
        <v>11.515000000000001</v>
      </c>
      <c r="W659" s="46">
        <f t="shared" si="191"/>
        <v>60</v>
      </c>
      <c r="X659" s="46">
        <f t="shared" si="192"/>
        <v>2</v>
      </c>
      <c r="Y659" s="46">
        <f t="shared" si="193"/>
        <v>1</v>
      </c>
      <c r="Z659" s="46">
        <f t="shared" si="200"/>
        <v>3</v>
      </c>
      <c r="AA659" s="46">
        <f t="shared" si="201"/>
        <v>2</v>
      </c>
      <c r="AB659" s="46">
        <f t="shared" si="202"/>
        <v>5</v>
      </c>
      <c r="AC659" s="48">
        <f t="shared" si="206"/>
        <v>0.95</v>
      </c>
      <c r="AD659" s="48">
        <f t="shared" si="203"/>
        <v>10.772500000000001</v>
      </c>
      <c r="AE659" s="48">
        <f t="shared" si="204"/>
        <v>10.233875000000001</v>
      </c>
      <c r="AF659" s="46">
        <f t="shared" si="205"/>
        <v>120</v>
      </c>
      <c r="AG659" s="47"/>
      <c r="AH659" s="128" t="s">
        <v>3456</v>
      </c>
      <c r="AI659" s="128" t="s">
        <v>3457</v>
      </c>
      <c r="AJ659" s="128" t="s">
        <v>3452</v>
      </c>
      <c r="AK659" s="128" t="s">
        <v>3451</v>
      </c>
      <c r="AL659" s="128" t="s">
        <v>3454</v>
      </c>
      <c r="AM659" s="128" t="s">
        <v>3460</v>
      </c>
      <c r="AN659" s="128" t="s">
        <v>3455</v>
      </c>
      <c r="AO659" s="128" t="s">
        <v>3453</v>
      </c>
      <c r="AP659" s="128" t="s">
        <v>3459</v>
      </c>
      <c r="AQ659" s="128" t="s">
        <v>3458</v>
      </c>
    </row>
    <row r="660" spans="1:43" s="16" customFormat="1" ht="27.75">
      <c r="A660" s="43">
        <v>659</v>
      </c>
      <c r="B660" s="44" t="s">
        <v>1232</v>
      </c>
      <c r="C660" s="44" t="s">
        <v>1233</v>
      </c>
      <c r="D660" s="45" t="s">
        <v>1234</v>
      </c>
      <c r="E660" s="38">
        <v>12</v>
      </c>
      <c r="F660" s="48">
        <v>10.82</v>
      </c>
      <c r="G660" s="46">
        <v>30</v>
      </c>
      <c r="H660" s="46" t="s">
        <v>3372</v>
      </c>
      <c r="I660" s="48">
        <v>9.3699999999999992</v>
      </c>
      <c r="J660" s="46">
        <v>17</v>
      </c>
      <c r="K660" s="46" t="s">
        <v>3372</v>
      </c>
      <c r="L660" s="84">
        <f t="shared" si="194"/>
        <v>10.094999999999999</v>
      </c>
      <c r="M660" s="38">
        <f t="shared" si="197"/>
        <v>60</v>
      </c>
      <c r="N660" s="38">
        <f t="shared" si="198"/>
        <v>0</v>
      </c>
      <c r="O660" s="38">
        <f t="shared" si="199"/>
        <v>1</v>
      </c>
      <c r="P660" s="48">
        <v>9.89</v>
      </c>
      <c r="Q660" s="46">
        <v>10</v>
      </c>
      <c r="R660" s="46" t="s">
        <v>3372</v>
      </c>
      <c r="S660" s="48">
        <v>11.67</v>
      </c>
      <c r="T660" s="46">
        <v>30</v>
      </c>
      <c r="U660" s="46" t="s">
        <v>3372</v>
      </c>
      <c r="V660" s="48">
        <f t="shared" si="190"/>
        <v>10.780000000000001</v>
      </c>
      <c r="W660" s="46">
        <f t="shared" si="191"/>
        <v>60</v>
      </c>
      <c r="X660" s="46">
        <f t="shared" si="192"/>
        <v>0</v>
      </c>
      <c r="Y660" s="46">
        <f t="shared" si="193"/>
        <v>1</v>
      </c>
      <c r="Z660" s="46">
        <f t="shared" si="200"/>
        <v>0</v>
      </c>
      <c r="AA660" s="46">
        <f t="shared" si="201"/>
        <v>2</v>
      </c>
      <c r="AB660" s="46">
        <f t="shared" si="202"/>
        <v>2</v>
      </c>
      <c r="AC660" s="48">
        <f t="shared" si="206"/>
        <v>0.98</v>
      </c>
      <c r="AD660" s="48">
        <f t="shared" si="203"/>
        <v>10.4375</v>
      </c>
      <c r="AE660" s="48">
        <f t="shared" si="204"/>
        <v>10.22875</v>
      </c>
      <c r="AF660" s="46">
        <f t="shared" si="205"/>
        <v>120</v>
      </c>
      <c r="AG660" s="47"/>
      <c r="AH660" s="128" t="s">
        <v>3456</v>
      </c>
      <c r="AI660" s="128" t="s">
        <v>3453</v>
      </c>
      <c r="AJ660" s="128" t="s">
        <v>3452</v>
      </c>
      <c r="AK660" s="128" t="s">
        <v>3460</v>
      </c>
      <c r="AL660" s="128" t="s">
        <v>3451</v>
      </c>
      <c r="AM660" s="128" t="s">
        <v>3457</v>
      </c>
      <c r="AN660" s="128" t="s">
        <v>3455</v>
      </c>
      <c r="AO660" s="128" t="s">
        <v>3454</v>
      </c>
      <c r="AP660" s="128" t="s">
        <v>3459</v>
      </c>
      <c r="AQ660" s="128" t="s">
        <v>3458</v>
      </c>
    </row>
    <row r="661" spans="1:43" s="16" customFormat="1" ht="27.75">
      <c r="A661" s="43">
        <v>660</v>
      </c>
      <c r="B661" s="44" t="s">
        <v>1998</v>
      </c>
      <c r="C661" s="44" t="s">
        <v>1999</v>
      </c>
      <c r="D661" s="45" t="s">
        <v>2000</v>
      </c>
      <c r="E661" s="38">
        <v>20</v>
      </c>
      <c r="F661" s="48">
        <v>10.17</v>
      </c>
      <c r="G661" s="46">
        <v>30</v>
      </c>
      <c r="H661" s="46" t="s">
        <v>3372</v>
      </c>
      <c r="I661" s="48">
        <v>9.83</v>
      </c>
      <c r="J661" s="46">
        <v>18</v>
      </c>
      <c r="K661" s="46" t="s">
        <v>3373</v>
      </c>
      <c r="L661" s="84">
        <f t="shared" si="194"/>
        <v>10</v>
      </c>
      <c r="M661" s="38">
        <f t="shared" si="197"/>
        <v>60</v>
      </c>
      <c r="N661" s="38">
        <f t="shared" si="198"/>
        <v>1</v>
      </c>
      <c r="O661" s="38">
        <f t="shared" si="199"/>
        <v>1</v>
      </c>
      <c r="P661" s="48">
        <v>9.5399999999999991</v>
      </c>
      <c r="Q661" s="46">
        <v>12</v>
      </c>
      <c r="R661" s="46" t="s">
        <v>3373</v>
      </c>
      <c r="S661" s="48">
        <v>13.07</v>
      </c>
      <c r="T661" s="46">
        <v>30</v>
      </c>
      <c r="U661" s="46" t="s">
        <v>3372</v>
      </c>
      <c r="V661" s="48">
        <f t="shared" si="190"/>
        <v>11.305</v>
      </c>
      <c r="W661" s="46">
        <f t="shared" si="191"/>
        <v>60</v>
      </c>
      <c r="X661" s="46">
        <f t="shared" si="192"/>
        <v>1</v>
      </c>
      <c r="Y661" s="46">
        <f t="shared" si="193"/>
        <v>1</v>
      </c>
      <c r="Z661" s="46">
        <f t="shared" si="200"/>
        <v>2</v>
      </c>
      <c r="AA661" s="46">
        <f t="shared" si="201"/>
        <v>2</v>
      </c>
      <c r="AB661" s="46">
        <f t="shared" si="202"/>
        <v>4</v>
      </c>
      <c r="AC661" s="48">
        <f t="shared" si="206"/>
        <v>0.96</v>
      </c>
      <c r="AD661" s="48">
        <f t="shared" si="203"/>
        <v>10.6525</v>
      </c>
      <c r="AE661" s="48">
        <f t="shared" si="204"/>
        <v>10.2264</v>
      </c>
      <c r="AF661" s="46">
        <f t="shared" si="205"/>
        <v>120</v>
      </c>
      <c r="AG661" s="47"/>
      <c r="AH661" s="128" t="s">
        <v>3451</v>
      </c>
      <c r="AI661" s="128" t="s">
        <v>3455</v>
      </c>
      <c r="AJ661" s="128" t="s">
        <v>3457</v>
      </c>
      <c r="AK661" s="128" t="s">
        <v>3452</v>
      </c>
      <c r="AL661" s="128" t="s">
        <v>3456</v>
      </c>
      <c r="AM661" s="128" t="s">
        <v>3454</v>
      </c>
      <c r="AN661" s="128" t="s">
        <v>3460</v>
      </c>
      <c r="AO661" s="128" t="s">
        <v>3458</v>
      </c>
      <c r="AP661" s="128" t="s">
        <v>3459</v>
      </c>
      <c r="AQ661" s="128" t="s">
        <v>3453</v>
      </c>
    </row>
    <row r="662" spans="1:43" s="16" customFormat="1" ht="27.75">
      <c r="A662" s="43">
        <v>661</v>
      </c>
      <c r="B662" s="44" t="s">
        <v>2129</v>
      </c>
      <c r="C662" s="44" t="s">
        <v>2130</v>
      </c>
      <c r="D662" s="45" t="s">
        <v>2131</v>
      </c>
      <c r="E662" s="38">
        <v>21</v>
      </c>
      <c r="F662" s="48">
        <v>10.25</v>
      </c>
      <c r="G662" s="46">
        <v>30</v>
      </c>
      <c r="H662" s="46" t="s">
        <v>3372</v>
      </c>
      <c r="I662" s="48">
        <v>10.75</v>
      </c>
      <c r="J662" s="46">
        <v>30</v>
      </c>
      <c r="K662" s="46" t="s">
        <v>3373</v>
      </c>
      <c r="L662" s="84">
        <f t="shared" si="194"/>
        <v>10.5</v>
      </c>
      <c r="M662" s="38">
        <f t="shared" si="197"/>
        <v>60</v>
      </c>
      <c r="N662" s="38">
        <f t="shared" si="198"/>
        <v>1</v>
      </c>
      <c r="O662" s="38">
        <f t="shared" si="199"/>
        <v>0</v>
      </c>
      <c r="P662" s="48">
        <v>9.49</v>
      </c>
      <c r="Q662" s="46">
        <v>10</v>
      </c>
      <c r="R662" s="46" t="s">
        <v>3373</v>
      </c>
      <c r="S662" s="48">
        <v>11.65</v>
      </c>
      <c r="T662" s="46">
        <v>30</v>
      </c>
      <c r="U662" s="46" t="s">
        <v>3372</v>
      </c>
      <c r="V662" s="48">
        <f t="shared" si="190"/>
        <v>10.57</v>
      </c>
      <c r="W662" s="46">
        <f t="shared" si="191"/>
        <v>60</v>
      </c>
      <c r="X662" s="46">
        <f t="shared" si="192"/>
        <v>1</v>
      </c>
      <c r="Y662" s="46">
        <f t="shared" si="193"/>
        <v>1</v>
      </c>
      <c r="Z662" s="46">
        <f t="shared" si="200"/>
        <v>2</v>
      </c>
      <c r="AA662" s="46">
        <f t="shared" si="201"/>
        <v>1</v>
      </c>
      <c r="AB662" s="46">
        <f t="shared" si="202"/>
        <v>3</v>
      </c>
      <c r="AC662" s="48">
        <f t="shared" si="206"/>
        <v>0.97</v>
      </c>
      <c r="AD662" s="48">
        <f t="shared" si="203"/>
        <v>10.535</v>
      </c>
      <c r="AE662" s="48">
        <f t="shared" si="204"/>
        <v>10.21895</v>
      </c>
      <c r="AF662" s="46">
        <f t="shared" si="205"/>
        <v>120</v>
      </c>
      <c r="AG662" s="47"/>
      <c r="AH662" s="128" t="s">
        <v>3451</v>
      </c>
      <c r="AI662" s="128" t="s">
        <v>3453</v>
      </c>
      <c r="AJ662" s="128" t="s">
        <v>3452</v>
      </c>
      <c r="AK662" s="128" t="s">
        <v>3457</v>
      </c>
      <c r="AL662" s="128" t="s">
        <v>3456</v>
      </c>
      <c r="AM662" s="128" t="s">
        <v>3454</v>
      </c>
      <c r="AN662" s="128" t="s">
        <v>3455</v>
      </c>
      <c r="AO662" s="128" t="s">
        <v>3460</v>
      </c>
      <c r="AP662" s="128" t="s">
        <v>3459</v>
      </c>
      <c r="AQ662" s="128" t="s">
        <v>3458</v>
      </c>
    </row>
    <row r="663" spans="1:43" s="16" customFormat="1" ht="27.75">
      <c r="A663" s="43">
        <v>662</v>
      </c>
      <c r="B663" s="37" t="s">
        <v>203</v>
      </c>
      <c r="C663" s="37" t="s">
        <v>204</v>
      </c>
      <c r="D663" s="38" t="s">
        <v>205</v>
      </c>
      <c r="E663" s="38">
        <v>2</v>
      </c>
      <c r="F663" s="48">
        <v>11.23</v>
      </c>
      <c r="G663" s="46">
        <v>30</v>
      </c>
      <c r="H663" s="46" t="s">
        <v>3372</v>
      </c>
      <c r="I663" s="48">
        <v>10.72</v>
      </c>
      <c r="J663" s="46">
        <v>30</v>
      </c>
      <c r="K663" s="46" t="s">
        <v>3372</v>
      </c>
      <c r="L663" s="84">
        <f t="shared" si="194"/>
        <v>10.975000000000001</v>
      </c>
      <c r="M663" s="38">
        <f t="shared" si="197"/>
        <v>60</v>
      </c>
      <c r="N663" s="38">
        <f t="shared" si="198"/>
        <v>0</v>
      </c>
      <c r="O663" s="38">
        <f t="shared" si="199"/>
        <v>0</v>
      </c>
      <c r="P663" s="48">
        <v>10.29</v>
      </c>
      <c r="Q663" s="46">
        <v>30</v>
      </c>
      <c r="R663" s="46" t="s">
        <v>3373</v>
      </c>
      <c r="S663" s="48">
        <v>12.18</v>
      </c>
      <c r="T663" s="46">
        <v>30</v>
      </c>
      <c r="U663" s="46" t="s">
        <v>3372</v>
      </c>
      <c r="V663" s="48">
        <f t="shared" si="190"/>
        <v>11.234999999999999</v>
      </c>
      <c r="W663" s="46">
        <f t="shared" si="191"/>
        <v>60</v>
      </c>
      <c r="X663" s="46">
        <f t="shared" si="192"/>
        <v>1</v>
      </c>
      <c r="Y663" s="46">
        <f t="shared" si="193"/>
        <v>0</v>
      </c>
      <c r="Z663" s="46">
        <f t="shared" si="200"/>
        <v>1</v>
      </c>
      <c r="AA663" s="46">
        <f t="shared" si="201"/>
        <v>0</v>
      </c>
      <c r="AB663" s="46">
        <f t="shared" si="202"/>
        <v>1</v>
      </c>
      <c r="AC663" s="48">
        <f>IF(AB663=0,0.93,IF(AB663=1,0.92,IF(AB663=2,0.91,IF(AB663=3,0.9,IF(AB663=4,0.89,IF(AB663=5,0.88,IF(AB663=6,0.87)))))))</f>
        <v>0.92</v>
      </c>
      <c r="AD663" s="48">
        <f t="shared" si="203"/>
        <v>11.105</v>
      </c>
      <c r="AE663" s="48">
        <f t="shared" si="204"/>
        <v>10.216600000000001</v>
      </c>
      <c r="AF663" s="46">
        <f t="shared" si="205"/>
        <v>120</v>
      </c>
      <c r="AG663" s="47"/>
      <c r="AH663" s="128" t="s">
        <v>3453</v>
      </c>
      <c r="AI663" s="128" t="s">
        <v>3455</v>
      </c>
      <c r="AJ663" s="128" t="s">
        <v>3451</v>
      </c>
      <c r="AK663" s="128" t="s">
        <v>3452</v>
      </c>
      <c r="AL663" s="128" t="s">
        <v>3454</v>
      </c>
      <c r="AM663" s="128" t="s">
        <v>3457</v>
      </c>
      <c r="AN663" s="128" t="s">
        <v>3456</v>
      </c>
      <c r="AO663" s="128" t="s">
        <v>3459</v>
      </c>
      <c r="AP663" s="128" t="s">
        <v>3460</v>
      </c>
      <c r="AQ663" s="128" t="s">
        <v>3458</v>
      </c>
    </row>
    <row r="664" spans="1:43" s="16" customFormat="1" ht="27.75">
      <c r="A664" s="43">
        <v>663</v>
      </c>
      <c r="B664" s="44" t="s">
        <v>1204</v>
      </c>
      <c r="C664" s="44" t="s">
        <v>104</v>
      </c>
      <c r="D664" s="45" t="s">
        <v>1198</v>
      </c>
      <c r="E664" s="38">
        <v>11</v>
      </c>
      <c r="F664" s="48">
        <v>11.78</v>
      </c>
      <c r="G664" s="46">
        <v>30</v>
      </c>
      <c r="H664" s="46" t="s">
        <v>3372</v>
      </c>
      <c r="I664" s="48">
        <v>8.7200000000000006</v>
      </c>
      <c r="J664" s="46">
        <v>14</v>
      </c>
      <c r="K664" s="46" t="s">
        <v>3372</v>
      </c>
      <c r="L664" s="84">
        <f t="shared" si="194"/>
        <v>10.25</v>
      </c>
      <c r="M664" s="38">
        <f t="shared" si="197"/>
        <v>60</v>
      </c>
      <c r="N664" s="38">
        <f t="shared" si="198"/>
        <v>0</v>
      </c>
      <c r="O664" s="38">
        <f t="shared" si="199"/>
        <v>1</v>
      </c>
      <c r="P664" s="48">
        <v>9.6199999999999992</v>
      </c>
      <c r="Q664" s="46">
        <v>5</v>
      </c>
      <c r="R664" s="46" t="s">
        <v>3372</v>
      </c>
      <c r="S664" s="48">
        <v>11.57</v>
      </c>
      <c r="T664" s="46">
        <v>30</v>
      </c>
      <c r="U664" s="46" t="s">
        <v>3372</v>
      </c>
      <c r="V664" s="48">
        <f t="shared" si="190"/>
        <v>10.594999999999999</v>
      </c>
      <c r="W664" s="46">
        <f t="shared" si="191"/>
        <v>60</v>
      </c>
      <c r="X664" s="46">
        <f t="shared" si="192"/>
        <v>0</v>
      </c>
      <c r="Y664" s="46">
        <f t="shared" si="193"/>
        <v>1</v>
      </c>
      <c r="Z664" s="46">
        <f t="shared" si="200"/>
        <v>0</v>
      </c>
      <c r="AA664" s="46">
        <f t="shared" si="201"/>
        <v>2</v>
      </c>
      <c r="AB664" s="46">
        <f t="shared" si="202"/>
        <v>2</v>
      </c>
      <c r="AC664" s="48">
        <f>IF(AB664=0,1,IF(AB664=1,0.99,IF(AB664=2,0.98,IF(AB664=3,0.97,IF(AB664=4,0.96,IF(AB664=5,0.95,IF(AB664=6,0.94)))))))</f>
        <v>0.98</v>
      </c>
      <c r="AD664" s="48">
        <f t="shared" si="203"/>
        <v>10.422499999999999</v>
      </c>
      <c r="AE664" s="48">
        <f t="shared" si="204"/>
        <v>10.214049999999999</v>
      </c>
      <c r="AF664" s="46">
        <f t="shared" si="205"/>
        <v>120</v>
      </c>
      <c r="AG664" s="47"/>
      <c r="AH664" s="128" t="s">
        <v>3453</v>
      </c>
      <c r="AI664" s="128" t="s">
        <v>3451</v>
      </c>
      <c r="AJ664" s="128" t="s">
        <v>3456</v>
      </c>
      <c r="AK664" s="128" t="s">
        <v>3457</v>
      </c>
      <c r="AL664" s="128" t="s">
        <v>3460</v>
      </c>
      <c r="AM664" s="128" t="s">
        <v>3455</v>
      </c>
      <c r="AN664" s="128" t="s">
        <v>3452</v>
      </c>
      <c r="AO664" s="128" t="s">
        <v>3459</v>
      </c>
      <c r="AP664" s="128" t="s">
        <v>3454</v>
      </c>
      <c r="AQ664" s="128" t="s">
        <v>3458</v>
      </c>
    </row>
    <row r="665" spans="1:43" s="16" customFormat="1" ht="27.75">
      <c r="A665" s="43">
        <v>664</v>
      </c>
      <c r="B665" s="37" t="s">
        <v>2246</v>
      </c>
      <c r="C665" s="37" t="s">
        <v>1161</v>
      </c>
      <c r="D665" s="38" t="s">
        <v>2247</v>
      </c>
      <c r="E665" s="38">
        <v>22</v>
      </c>
      <c r="F665" s="48">
        <v>11.34</v>
      </c>
      <c r="G665" s="46">
        <v>30</v>
      </c>
      <c r="H665" s="46" t="s">
        <v>3372</v>
      </c>
      <c r="I665" s="48">
        <v>10</v>
      </c>
      <c r="J665" s="46">
        <v>30</v>
      </c>
      <c r="K665" s="46" t="s">
        <v>3373</v>
      </c>
      <c r="L665" s="84">
        <f t="shared" si="194"/>
        <v>10.67</v>
      </c>
      <c r="M665" s="38">
        <f t="shared" si="197"/>
        <v>60</v>
      </c>
      <c r="N665" s="38">
        <f t="shared" si="198"/>
        <v>1</v>
      </c>
      <c r="O665" s="38">
        <f t="shared" si="199"/>
        <v>0</v>
      </c>
      <c r="P665" s="48">
        <v>11.54</v>
      </c>
      <c r="Q665" s="46">
        <v>30</v>
      </c>
      <c r="R665" s="46" t="s">
        <v>3372</v>
      </c>
      <c r="S665" s="48">
        <v>11.51</v>
      </c>
      <c r="T665" s="46">
        <v>30</v>
      </c>
      <c r="U665" s="46" t="s">
        <v>3372</v>
      </c>
      <c r="V665" s="48">
        <f t="shared" si="190"/>
        <v>11.524999999999999</v>
      </c>
      <c r="W665" s="46">
        <f t="shared" si="191"/>
        <v>60</v>
      </c>
      <c r="X665" s="46">
        <f t="shared" si="192"/>
        <v>0</v>
      </c>
      <c r="Y665" s="46">
        <f t="shared" si="193"/>
        <v>0</v>
      </c>
      <c r="Z665" s="46">
        <f t="shared" si="200"/>
        <v>1</v>
      </c>
      <c r="AA665" s="46">
        <f t="shared" si="201"/>
        <v>0</v>
      </c>
      <c r="AB665" s="46">
        <f t="shared" si="202"/>
        <v>1</v>
      </c>
      <c r="AC665" s="48">
        <f>IF(AB665=0,0.93,IF(AB665=1,0.92,IF(AB665=2,0.91,IF(AB665=3,0.9,IF(AB665=4,0.89,IF(AB665=5,0.88,IF(AB665=6,0.87)))))))</f>
        <v>0.92</v>
      </c>
      <c r="AD665" s="48">
        <f t="shared" si="203"/>
        <v>11.0975</v>
      </c>
      <c r="AE665" s="48">
        <f t="shared" si="204"/>
        <v>10.2097</v>
      </c>
      <c r="AF665" s="46">
        <f t="shared" si="205"/>
        <v>120</v>
      </c>
      <c r="AG665" s="47"/>
      <c r="AH665" s="128" t="s">
        <v>3451</v>
      </c>
      <c r="AI665" s="128" t="s">
        <v>3453</v>
      </c>
      <c r="AJ665" s="128" t="s">
        <v>3452</v>
      </c>
      <c r="AK665" s="128" t="s">
        <v>3454</v>
      </c>
      <c r="AL665" s="128" t="s">
        <v>3456</v>
      </c>
      <c r="AM665" s="128" t="s">
        <v>3455</v>
      </c>
      <c r="AN665" s="128" t="s">
        <v>3460</v>
      </c>
      <c r="AO665" s="128" t="s">
        <v>3459</v>
      </c>
      <c r="AP665" s="128" t="s">
        <v>3457</v>
      </c>
      <c r="AQ665" s="128" t="s">
        <v>3458</v>
      </c>
    </row>
    <row r="666" spans="1:43" s="16" customFormat="1" ht="27.75">
      <c r="A666" s="43">
        <v>665</v>
      </c>
      <c r="B666" s="37" t="s">
        <v>732</v>
      </c>
      <c r="C666" s="37" t="s">
        <v>733</v>
      </c>
      <c r="D666" s="38" t="s">
        <v>734</v>
      </c>
      <c r="E666" s="38">
        <v>7</v>
      </c>
      <c r="F666" s="48">
        <v>11.01</v>
      </c>
      <c r="G666" s="46">
        <v>30</v>
      </c>
      <c r="H666" s="46" t="s">
        <v>3372</v>
      </c>
      <c r="I666" s="48">
        <v>10.61</v>
      </c>
      <c r="J666" s="46">
        <v>30</v>
      </c>
      <c r="K666" s="46" t="s">
        <v>3373</v>
      </c>
      <c r="L666" s="84">
        <f t="shared" si="194"/>
        <v>10.809999999999999</v>
      </c>
      <c r="M666" s="38">
        <f t="shared" si="197"/>
        <v>60</v>
      </c>
      <c r="N666" s="38">
        <f t="shared" si="198"/>
        <v>1</v>
      </c>
      <c r="O666" s="38">
        <f t="shared" si="199"/>
        <v>0</v>
      </c>
      <c r="P666" s="48">
        <v>8.74</v>
      </c>
      <c r="Q666" s="46">
        <v>12</v>
      </c>
      <c r="R666" s="46" t="s">
        <v>3373</v>
      </c>
      <c r="S666" s="48">
        <v>11.72</v>
      </c>
      <c r="T666" s="46">
        <v>30</v>
      </c>
      <c r="U666" s="46" t="s">
        <v>3372</v>
      </c>
      <c r="V666" s="48">
        <f t="shared" si="190"/>
        <v>10.23</v>
      </c>
      <c r="W666" s="46">
        <f t="shared" si="191"/>
        <v>60</v>
      </c>
      <c r="X666" s="46">
        <f t="shared" si="192"/>
        <v>1</v>
      </c>
      <c r="Y666" s="46">
        <f t="shared" si="193"/>
        <v>1</v>
      </c>
      <c r="Z666" s="46">
        <f t="shared" si="200"/>
        <v>2</v>
      </c>
      <c r="AA666" s="46">
        <f t="shared" si="201"/>
        <v>1</v>
      </c>
      <c r="AB666" s="46">
        <f t="shared" si="202"/>
        <v>3</v>
      </c>
      <c r="AC666" s="48">
        <f>IF(AB666=0,1,IF(AB666=1,0.99,IF(AB666=2,0.98,IF(AB666=3,0.97,IF(AB666=4,0.96,IF(AB666=5,0.95,IF(AB666=6,0.94)))))))</f>
        <v>0.97</v>
      </c>
      <c r="AD666" s="48">
        <f t="shared" si="203"/>
        <v>10.52</v>
      </c>
      <c r="AE666" s="48">
        <f t="shared" si="204"/>
        <v>10.2044</v>
      </c>
      <c r="AF666" s="46">
        <f t="shared" si="205"/>
        <v>120</v>
      </c>
      <c r="AG666" s="47"/>
      <c r="AH666" s="128" t="s">
        <v>3456</v>
      </c>
      <c r="AI666" s="128" t="s">
        <v>3460</v>
      </c>
      <c r="AJ666" s="128" t="s">
        <v>3457</v>
      </c>
      <c r="AK666" s="128" t="s">
        <v>3455</v>
      </c>
      <c r="AL666" s="128" t="s">
        <v>3454</v>
      </c>
      <c r="AM666" s="128" t="s">
        <v>3459</v>
      </c>
      <c r="AN666" s="128" t="s">
        <v>3451</v>
      </c>
      <c r="AO666" s="128" t="s">
        <v>3453</v>
      </c>
      <c r="AP666" s="128" t="s">
        <v>3452</v>
      </c>
      <c r="AQ666" s="128" t="s">
        <v>3458</v>
      </c>
    </row>
    <row r="667" spans="1:43" s="16" customFormat="1" ht="27.75">
      <c r="A667" s="43">
        <v>666</v>
      </c>
      <c r="B667" s="37" t="s">
        <v>840</v>
      </c>
      <c r="C667" s="37" t="s">
        <v>841</v>
      </c>
      <c r="D667" s="38" t="s">
        <v>842</v>
      </c>
      <c r="E667" s="38">
        <v>8</v>
      </c>
      <c r="F667" s="48">
        <v>11.03</v>
      </c>
      <c r="G667" s="46">
        <v>30</v>
      </c>
      <c r="H667" s="46" t="s">
        <v>3373</v>
      </c>
      <c r="I667" s="48">
        <v>10</v>
      </c>
      <c r="J667" s="46">
        <v>30</v>
      </c>
      <c r="K667" s="46" t="s">
        <v>3373</v>
      </c>
      <c r="L667" s="84">
        <f t="shared" si="194"/>
        <v>10.515000000000001</v>
      </c>
      <c r="M667" s="38">
        <f t="shared" si="197"/>
        <v>60</v>
      </c>
      <c r="N667" s="38">
        <f t="shared" si="198"/>
        <v>2</v>
      </c>
      <c r="O667" s="38">
        <f t="shared" si="199"/>
        <v>0</v>
      </c>
      <c r="P667" s="48">
        <v>9.57</v>
      </c>
      <c r="Q667" s="46">
        <v>10</v>
      </c>
      <c r="R667" s="46" t="s">
        <v>3373</v>
      </c>
      <c r="S667" s="48">
        <v>11.9</v>
      </c>
      <c r="T667" s="46">
        <v>30</v>
      </c>
      <c r="U667" s="46" t="s">
        <v>3372</v>
      </c>
      <c r="V667" s="48">
        <f t="shared" si="190"/>
        <v>10.734999999999999</v>
      </c>
      <c r="W667" s="46">
        <f t="shared" si="191"/>
        <v>60</v>
      </c>
      <c r="X667" s="46">
        <f t="shared" si="192"/>
        <v>1</v>
      </c>
      <c r="Y667" s="46">
        <f t="shared" si="193"/>
        <v>1</v>
      </c>
      <c r="Z667" s="46">
        <f t="shared" si="200"/>
        <v>3</v>
      </c>
      <c r="AA667" s="46">
        <f t="shared" si="201"/>
        <v>1</v>
      </c>
      <c r="AB667" s="46">
        <f t="shared" si="202"/>
        <v>4</v>
      </c>
      <c r="AC667" s="48">
        <f>IF(AB667=0,1,IF(AB667=1,0.99,IF(AB667=2,0.98,IF(AB667=3,0.97,IF(AB667=4,0.96,IF(AB667=5,0.95,IF(AB667=6,0.94)))))))</f>
        <v>0.96</v>
      </c>
      <c r="AD667" s="48">
        <f t="shared" si="203"/>
        <v>10.625</v>
      </c>
      <c r="AE667" s="48">
        <f t="shared" si="204"/>
        <v>10.199999999999999</v>
      </c>
      <c r="AF667" s="46">
        <f t="shared" si="205"/>
        <v>120</v>
      </c>
      <c r="AG667" s="47"/>
      <c r="AH667" s="128" t="s">
        <v>3457</v>
      </c>
      <c r="AI667" s="128" t="s">
        <v>3453</v>
      </c>
      <c r="AJ667" s="128" t="s">
        <v>3451</v>
      </c>
      <c r="AK667" s="128" t="s">
        <v>3452</v>
      </c>
      <c r="AL667" s="128" t="s">
        <v>3456</v>
      </c>
      <c r="AM667" s="128" t="s">
        <v>3455</v>
      </c>
      <c r="AN667" s="128" t="s">
        <v>3454</v>
      </c>
      <c r="AO667" s="128" t="s">
        <v>3460</v>
      </c>
      <c r="AP667" s="128" t="s">
        <v>3459</v>
      </c>
      <c r="AQ667" s="128" t="s">
        <v>3458</v>
      </c>
    </row>
    <row r="668" spans="1:43" s="16" customFormat="1" ht="27.75">
      <c r="A668" s="43">
        <v>667</v>
      </c>
      <c r="B668" s="37" t="s">
        <v>542</v>
      </c>
      <c r="C668" s="37" t="s">
        <v>510</v>
      </c>
      <c r="D668" s="38" t="s">
        <v>543</v>
      </c>
      <c r="E668" s="38">
        <v>5</v>
      </c>
      <c r="F668" s="48">
        <v>10.43</v>
      </c>
      <c r="G668" s="46">
        <v>30</v>
      </c>
      <c r="H668" s="46" t="s">
        <v>3372</v>
      </c>
      <c r="I668" s="48">
        <v>10</v>
      </c>
      <c r="J668" s="46">
        <v>30</v>
      </c>
      <c r="K668" s="46" t="s">
        <v>3372</v>
      </c>
      <c r="L668" s="84">
        <f t="shared" si="194"/>
        <v>10.215</v>
      </c>
      <c r="M668" s="38">
        <f t="shared" si="197"/>
        <v>60</v>
      </c>
      <c r="N668" s="38">
        <f t="shared" si="198"/>
        <v>0</v>
      </c>
      <c r="O668" s="38">
        <f t="shared" si="199"/>
        <v>0</v>
      </c>
      <c r="P668" s="48">
        <v>11.01</v>
      </c>
      <c r="Q668" s="46">
        <v>30</v>
      </c>
      <c r="R668" s="46" t="s">
        <v>3372</v>
      </c>
      <c r="S668" s="48">
        <v>12.43</v>
      </c>
      <c r="T668" s="46">
        <v>30</v>
      </c>
      <c r="U668" s="46" t="s">
        <v>3372</v>
      </c>
      <c r="V668" s="48">
        <f t="shared" si="190"/>
        <v>11.719999999999999</v>
      </c>
      <c r="W668" s="46">
        <f t="shared" si="191"/>
        <v>60</v>
      </c>
      <c r="X668" s="46">
        <f t="shared" si="192"/>
        <v>0</v>
      </c>
      <c r="Y668" s="46">
        <f t="shared" si="193"/>
        <v>0</v>
      </c>
      <c r="Z668" s="46">
        <f t="shared" si="200"/>
        <v>0</v>
      </c>
      <c r="AA668" s="46">
        <f t="shared" si="201"/>
        <v>0</v>
      </c>
      <c r="AB668" s="46">
        <f t="shared" si="202"/>
        <v>0</v>
      </c>
      <c r="AC668" s="48">
        <f>IF(AB668=0,0.93,IF(AB668=1,0.92,IF(AB668=2,0.91,IF(AB668=3,0.9,IF(AB668=4,0.89,IF(AB668=5,0.88,IF(AB668=6,0.87)))))))</f>
        <v>0.93</v>
      </c>
      <c r="AD668" s="48">
        <f t="shared" si="203"/>
        <v>10.967499999999999</v>
      </c>
      <c r="AE668" s="48">
        <f t="shared" si="204"/>
        <v>10.199775000000001</v>
      </c>
      <c r="AF668" s="46">
        <f t="shared" si="205"/>
        <v>120</v>
      </c>
      <c r="AG668" s="47"/>
      <c r="AH668" s="128" t="s">
        <v>3453</v>
      </c>
      <c r="AI668" s="128" t="s">
        <v>3451</v>
      </c>
      <c r="AJ668" s="128" t="s">
        <v>3456</v>
      </c>
      <c r="AK668" s="128" t="s">
        <v>3452</v>
      </c>
      <c r="AL668" s="128" t="s">
        <v>3454</v>
      </c>
      <c r="AM668" s="128" t="s">
        <v>3457</v>
      </c>
      <c r="AN668" s="128" t="s">
        <v>3455</v>
      </c>
      <c r="AO668" s="128" t="s">
        <v>3460</v>
      </c>
      <c r="AP668" s="128" t="s">
        <v>3459</v>
      </c>
      <c r="AQ668" s="128" t="s">
        <v>3458</v>
      </c>
    </row>
    <row r="669" spans="1:43" s="16" customFormat="1" ht="27.75">
      <c r="A669" s="43">
        <v>668</v>
      </c>
      <c r="B669" s="44" t="s">
        <v>585</v>
      </c>
      <c r="C669" s="44" t="s">
        <v>586</v>
      </c>
      <c r="D669" s="45" t="s">
        <v>587</v>
      </c>
      <c r="E669" s="38">
        <v>5</v>
      </c>
      <c r="F669" s="48">
        <v>10.53</v>
      </c>
      <c r="G669" s="46">
        <v>30</v>
      </c>
      <c r="H669" s="46" t="s">
        <v>3373</v>
      </c>
      <c r="I669" s="48">
        <v>10.42</v>
      </c>
      <c r="J669" s="46">
        <v>30</v>
      </c>
      <c r="K669" s="46" t="s">
        <v>3373</v>
      </c>
      <c r="L669" s="84">
        <f t="shared" si="194"/>
        <v>10.475</v>
      </c>
      <c r="M669" s="38">
        <f t="shared" si="197"/>
        <v>60</v>
      </c>
      <c r="N669" s="38">
        <f t="shared" si="198"/>
        <v>2</v>
      </c>
      <c r="O669" s="38">
        <f t="shared" si="199"/>
        <v>0</v>
      </c>
      <c r="P669" s="48">
        <v>10.78</v>
      </c>
      <c r="Q669" s="46">
        <v>30</v>
      </c>
      <c r="R669" s="46" t="s">
        <v>3372</v>
      </c>
      <c r="S669" s="48">
        <v>13.09</v>
      </c>
      <c r="T669" s="46">
        <v>30</v>
      </c>
      <c r="U669" s="46" t="s">
        <v>3372</v>
      </c>
      <c r="V669" s="48">
        <f t="shared" si="190"/>
        <v>11.934999999999999</v>
      </c>
      <c r="W669" s="46">
        <f t="shared" si="191"/>
        <v>60</v>
      </c>
      <c r="X669" s="46">
        <f t="shared" si="192"/>
        <v>0</v>
      </c>
      <c r="Y669" s="46">
        <f t="shared" si="193"/>
        <v>0</v>
      </c>
      <c r="Z669" s="46">
        <f t="shared" si="200"/>
        <v>2</v>
      </c>
      <c r="AA669" s="46">
        <f t="shared" si="201"/>
        <v>0</v>
      </c>
      <c r="AB669" s="46">
        <f t="shared" si="202"/>
        <v>2</v>
      </c>
      <c r="AC669" s="48">
        <f>IF(AB669=0,0.93,IF(AB669=1,0.92,IF(AB669=2,0.91,IF(AB669=3,0.9,IF(AB669=4,0.89,IF(AB669=5,0.88,IF(AB669=6,0.87)))))))</f>
        <v>0.91</v>
      </c>
      <c r="AD669" s="48">
        <f t="shared" si="203"/>
        <v>11.204999999999998</v>
      </c>
      <c r="AE669" s="48">
        <f t="shared" si="204"/>
        <v>10.196549999999998</v>
      </c>
      <c r="AF669" s="46">
        <f t="shared" si="205"/>
        <v>120</v>
      </c>
      <c r="AG669" s="47"/>
      <c r="AH669" s="128" t="s">
        <v>3457</v>
      </c>
      <c r="AI669" s="128" t="s">
        <v>3452</v>
      </c>
      <c r="AJ669" s="128" t="s">
        <v>3456</v>
      </c>
      <c r="AK669" s="128" t="s">
        <v>3451</v>
      </c>
      <c r="AL669" s="128" t="s">
        <v>3454</v>
      </c>
      <c r="AM669" s="128" t="s">
        <v>3455</v>
      </c>
      <c r="AN669" s="128" t="s">
        <v>3460</v>
      </c>
      <c r="AO669" s="128" t="s">
        <v>3459</v>
      </c>
      <c r="AP669" s="128" t="s">
        <v>3458</v>
      </c>
      <c r="AQ669" s="128" t="s">
        <v>3453</v>
      </c>
    </row>
    <row r="670" spans="1:43" s="16" customFormat="1" ht="27.75">
      <c r="A670" s="43">
        <v>669</v>
      </c>
      <c r="B670" s="37" t="s">
        <v>1532</v>
      </c>
      <c r="C670" s="37" t="s">
        <v>3468</v>
      </c>
      <c r="D670" s="38" t="s">
        <v>1534</v>
      </c>
      <c r="E670" s="38">
        <v>15</v>
      </c>
      <c r="F670" s="48">
        <v>11.12</v>
      </c>
      <c r="G670" s="46">
        <v>30</v>
      </c>
      <c r="H670" s="46" t="s">
        <v>3373</v>
      </c>
      <c r="I670" s="48">
        <v>10</v>
      </c>
      <c r="J670" s="46">
        <v>30</v>
      </c>
      <c r="K670" s="46" t="s">
        <v>3373</v>
      </c>
      <c r="L670" s="84">
        <f t="shared" si="194"/>
        <v>10.559999999999999</v>
      </c>
      <c r="M670" s="38">
        <f t="shared" si="197"/>
        <v>60</v>
      </c>
      <c r="N670" s="38">
        <f t="shared" si="198"/>
        <v>2</v>
      </c>
      <c r="O670" s="38">
        <f t="shared" si="199"/>
        <v>0</v>
      </c>
      <c r="P670" s="48">
        <v>10.38</v>
      </c>
      <c r="Q670" s="46">
        <v>30</v>
      </c>
      <c r="R670" s="46" t="s">
        <v>3372</v>
      </c>
      <c r="S670" s="48">
        <v>10.11</v>
      </c>
      <c r="T670" s="46">
        <v>30</v>
      </c>
      <c r="U670" s="46" t="s">
        <v>3372</v>
      </c>
      <c r="V670" s="48">
        <f t="shared" si="190"/>
        <v>10.245000000000001</v>
      </c>
      <c r="W670" s="46">
        <f t="shared" si="191"/>
        <v>60</v>
      </c>
      <c r="X670" s="46">
        <f t="shared" si="192"/>
        <v>0</v>
      </c>
      <c r="Y670" s="46">
        <f t="shared" si="193"/>
        <v>0</v>
      </c>
      <c r="Z670" s="46">
        <f t="shared" si="200"/>
        <v>2</v>
      </c>
      <c r="AA670" s="46">
        <f t="shared" si="201"/>
        <v>0</v>
      </c>
      <c r="AB670" s="46">
        <f t="shared" si="202"/>
        <v>2</v>
      </c>
      <c r="AC670" s="48">
        <f>IF(AB670=0,1,IF(AB670=1,0.99,IF(AB670=2,0.98,IF(AB670=3,0.97,IF(AB670=4,0.96,IF(AB670=5,0.95,IF(AB670=6,0.94)))))))</f>
        <v>0.98</v>
      </c>
      <c r="AD670" s="48">
        <f t="shared" si="203"/>
        <v>10.4025</v>
      </c>
      <c r="AE670" s="48">
        <f t="shared" si="204"/>
        <v>10.19445</v>
      </c>
      <c r="AF670" s="46">
        <f t="shared" si="205"/>
        <v>120</v>
      </c>
      <c r="AG670" s="47"/>
      <c r="AH670" s="128" t="s">
        <v>3456</v>
      </c>
      <c r="AI670" s="128" t="s">
        <v>3451</v>
      </c>
      <c r="AJ670" s="128" t="s">
        <v>3455</v>
      </c>
      <c r="AK670" s="128" t="s">
        <v>3452</v>
      </c>
      <c r="AL670" s="128" t="s">
        <v>3457</v>
      </c>
      <c r="AM670" s="128" t="s">
        <v>3454</v>
      </c>
      <c r="AN670" s="128" t="s">
        <v>3460</v>
      </c>
      <c r="AO670" s="128" t="s">
        <v>3453</v>
      </c>
      <c r="AP670" s="128" t="s">
        <v>3459</v>
      </c>
      <c r="AQ670" s="128" t="s">
        <v>3458</v>
      </c>
    </row>
    <row r="671" spans="1:43" s="16" customFormat="1" ht="27.75">
      <c r="A671" s="43">
        <v>670</v>
      </c>
      <c r="B671" s="37" t="s">
        <v>2008</v>
      </c>
      <c r="C671" s="37" t="s">
        <v>1329</v>
      </c>
      <c r="D671" s="45" t="s">
        <v>2009</v>
      </c>
      <c r="E671" s="38">
        <v>20</v>
      </c>
      <c r="F671" s="48">
        <v>10.71</v>
      </c>
      <c r="G671" s="46">
        <v>30</v>
      </c>
      <c r="H671" s="46" t="s">
        <v>3372</v>
      </c>
      <c r="I671" s="48">
        <v>10</v>
      </c>
      <c r="J671" s="46">
        <v>30</v>
      </c>
      <c r="K671" s="46" t="s">
        <v>3373</v>
      </c>
      <c r="L671" s="84">
        <f t="shared" si="194"/>
        <v>10.355</v>
      </c>
      <c r="M671" s="38">
        <f t="shared" si="197"/>
        <v>60</v>
      </c>
      <c r="N671" s="38">
        <f t="shared" si="198"/>
        <v>1</v>
      </c>
      <c r="O671" s="38">
        <f t="shared" si="199"/>
        <v>0</v>
      </c>
      <c r="P671" s="48">
        <v>10.39</v>
      </c>
      <c r="Q671" s="46">
        <v>30</v>
      </c>
      <c r="R671" s="46" t="s">
        <v>3372</v>
      </c>
      <c r="S671" s="48">
        <v>13.22</v>
      </c>
      <c r="T671" s="46">
        <v>30</v>
      </c>
      <c r="U671" s="46" t="s">
        <v>3372</v>
      </c>
      <c r="V671" s="48">
        <f t="shared" si="190"/>
        <v>11.805</v>
      </c>
      <c r="W671" s="46">
        <f t="shared" si="191"/>
        <v>60</v>
      </c>
      <c r="X671" s="46">
        <f t="shared" si="192"/>
        <v>0</v>
      </c>
      <c r="Y671" s="46">
        <f t="shared" si="193"/>
        <v>0</v>
      </c>
      <c r="Z671" s="46">
        <f t="shared" si="200"/>
        <v>1</v>
      </c>
      <c r="AA671" s="46">
        <f t="shared" si="201"/>
        <v>0</v>
      </c>
      <c r="AB671" s="46">
        <f t="shared" si="202"/>
        <v>1</v>
      </c>
      <c r="AC671" s="48">
        <f>IF(AB671=0,0.93,IF(AB671=1,0.92,IF(AB671=2,0.91,IF(AB671=3,0.9,IF(AB671=4,0.89,IF(AB671=5,0.88,IF(AB671=6,0.87)))))))</f>
        <v>0.92</v>
      </c>
      <c r="AD671" s="48">
        <f t="shared" si="203"/>
        <v>11.08</v>
      </c>
      <c r="AE671" s="48">
        <f t="shared" si="204"/>
        <v>10.1936</v>
      </c>
      <c r="AF671" s="46">
        <f t="shared" si="205"/>
        <v>120</v>
      </c>
      <c r="AG671" s="47"/>
      <c r="AH671" s="128" t="s">
        <v>3456</v>
      </c>
      <c r="AI671" s="128" t="s">
        <v>3455</v>
      </c>
      <c r="AJ671" s="128" t="s">
        <v>3454</v>
      </c>
      <c r="AK671" s="128" t="s">
        <v>3452</v>
      </c>
      <c r="AL671" s="128" t="s">
        <v>3460</v>
      </c>
      <c r="AM671" s="128" t="s">
        <v>3451</v>
      </c>
      <c r="AN671" s="128" t="s">
        <v>3459</v>
      </c>
      <c r="AO671" s="128" t="s">
        <v>3453</v>
      </c>
      <c r="AP671" s="128" t="s">
        <v>3458</v>
      </c>
      <c r="AQ671" s="128" t="s">
        <v>3457</v>
      </c>
    </row>
    <row r="672" spans="1:43" s="16" customFormat="1" ht="27.75">
      <c r="A672" s="43">
        <v>671</v>
      </c>
      <c r="B672" s="44" t="s">
        <v>567</v>
      </c>
      <c r="C672" s="44" t="s">
        <v>568</v>
      </c>
      <c r="D672" s="45" t="s">
        <v>569</v>
      </c>
      <c r="E672" s="38">
        <v>5</v>
      </c>
      <c r="F672" s="48">
        <v>12.18</v>
      </c>
      <c r="G672" s="46">
        <v>30</v>
      </c>
      <c r="H672" s="46" t="s">
        <v>3373</v>
      </c>
      <c r="I672" s="48">
        <v>8.18</v>
      </c>
      <c r="J672" s="46">
        <v>12</v>
      </c>
      <c r="K672" s="46" t="s">
        <v>3372</v>
      </c>
      <c r="L672" s="84">
        <f t="shared" si="194"/>
        <v>10.18</v>
      </c>
      <c r="M672" s="38">
        <f t="shared" si="197"/>
        <v>60</v>
      </c>
      <c r="N672" s="38">
        <f t="shared" si="198"/>
        <v>1</v>
      </c>
      <c r="O672" s="38">
        <f t="shared" si="199"/>
        <v>1</v>
      </c>
      <c r="P672" s="48">
        <v>9.4700000000000006</v>
      </c>
      <c r="Q672" s="46">
        <v>12</v>
      </c>
      <c r="R672" s="46" t="s">
        <v>3373</v>
      </c>
      <c r="S672" s="48">
        <v>12.63</v>
      </c>
      <c r="T672" s="46">
        <v>30</v>
      </c>
      <c r="U672" s="46" t="s">
        <v>3372</v>
      </c>
      <c r="V672" s="48">
        <f t="shared" si="190"/>
        <v>11.05</v>
      </c>
      <c r="W672" s="46">
        <f t="shared" si="191"/>
        <v>60</v>
      </c>
      <c r="X672" s="46">
        <f t="shared" si="192"/>
        <v>1</v>
      </c>
      <c r="Y672" s="46">
        <f t="shared" si="193"/>
        <v>1</v>
      </c>
      <c r="Z672" s="46">
        <f t="shared" si="200"/>
        <v>2</v>
      </c>
      <c r="AA672" s="46">
        <f t="shared" si="201"/>
        <v>2</v>
      </c>
      <c r="AB672" s="46">
        <f t="shared" si="202"/>
        <v>4</v>
      </c>
      <c r="AC672" s="48">
        <f>IF(AB672=0,1,IF(AB672=1,0.99,IF(AB672=2,0.98,IF(AB672=3,0.97,IF(AB672=4,0.96,IF(AB672=5,0.95,IF(AB672=6,0.94)))))))</f>
        <v>0.96</v>
      </c>
      <c r="AD672" s="48">
        <f t="shared" si="203"/>
        <v>10.615</v>
      </c>
      <c r="AE672" s="48">
        <f t="shared" si="204"/>
        <v>10.1904</v>
      </c>
      <c r="AF672" s="46">
        <f t="shared" si="205"/>
        <v>120</v>
      </c>
      <c r="AG672" s="47"/>
      <c r="AH672" s="128" t="s">
        <v>3456</v>
      </c>
      <c r="AI672" s="128" t="s">
        <v>3451</v>
      </c>
      <c r="AJ672" s="128" t="s">
        <v>3452</v>
      </c>
      <c r="AK672" s="128" t="s">
        <v>3457</v>
      </c>
      <c r="AL672" s="128" t="s">
        <v>3460</v>
      </c>
      <c r="AM672" s="128" t="s">
        <v>3453</v>
      </c>
      <c r="AN672" s="128" t="s">
        <v>3455</v>
      </c>
      <c r="AO672" s="128" t="s">
        <v>3454</v>
      </c>
      <c r="AP672" s="128" t="s">
        <v>3458</v>
      </c>
      <c r="AQ672" s="128" t="s">
        <v>3459</v>
      </c>
    </row>
    <row r="673" spans="1:43" s="16" customFormat="1" ht="27.75">
      <c r="A673" s="43">
        <v>672</v>
      </c>
      <c r="B673" s="44" t="s">
        <v>805</v>
      </c>
      <c r="C673" s="44" t="s">
        <v>1169</v>
      </c>
      <c r="D673" s="45" t="s">
        <v>1415</v>
      </c>
      <c r="E673" s="38">
        <v>13</v>
      </c>
      <c r="F673" s="48">
        <v>9.42</v>
      </c>
      <c r="G673" s="46">
        <v>12</v>
      </c>
      <c r="H673" s="46" t="s">
        <v>3373</v>
      </c>
      <c r="I673" s="48">
        <v>10.58</v>
      </c>
      <c r="J673" s="46">
        <v>30</v>
      </c>
      <c r="K673" s="46" t="s">
        <v>3373</v>
      </c>
      <c r="L673" s="84">
        <f t="shared" si="194"/>
        <v>10</v>
      </c>
      <c r="M673" s="38">
        <f t="shared" si="197"/>
        <v>60</v>
      </c>
      <c r="N673" s="38">
        <f t="shared" si="198"/>
        <v>2</v>
      </c>
      <c r="O673" s="38">
        <f t="shared" si="199"/>
        <v>1</v>
      </c>
      <c r="P673" s="48">
        <v>10.74</v>
      </c>
      <c r="Q673" s="46">
        <v>30</v>
      </c>
      <c r="R673" s="46" t="s">
        <v>3373</v>
      </c>
      <c r="S673" s="48">
        <v>11.71</v>
      </c>
      <c r="T673" s="46">
        <v>30</v>
      </c>
      <c r="U673" s="46" t="s">
        <v>3372</v>
      </c>
      <c r="V673" s="48">
        <f t="shared" si="190"/>
        <v>11.225000000000001</v>
      </c>
      <c r="W673" s="46">
        <f t="shared" si="191"/>
        <v>60</v>
      </c>
      <c r="X673" s="46">
        <f t="shared" si="192"/>
        <v>1</v>
      </c>
      <c r="Y673" s="46">
        <f t="shared" si="193"/>
        <v>0</v>
      </c>
      <c r="Z673" s="46">
        <f t="shared" si="200"/>
        <v>3</v>
      </c>
      <c r="AA673" s="46">
        <f t="shared" si="201"/>
        <v>1</v>
      </c>
      <c r="AB673" s="46">
        <f t="shared" si="202"/>
        <v>4</v>
      </c>
      <c r="AC673" s="48">
        <f>IF(AB673=0,1,IF(AB673=1,0.99,IF(AB673=2,0.98,IF(AB673=3,0.97,IF(AB673=4,0.96,IF(AB673=5,0.95,IF(AB673=6,0.94)))))))</f>
        <v>0.96</v>
      </c>
      <c r="AD673" s="48">
        <f t="shared" si="203"/>
        <v>10.612500000000001</v>
      </c>
      <c r="AE673" s="48">
        <f t="shared" si="204"/>
        <v>10.188000000000001</v>
      </c>
      <c r="AF673" s="46">
        <f t="shared" si="205"/>
        <v>120</v>
      </c>
      <c r="AG673" s="47"/>
      <c r="AH673" s="128" t="s">
        <v>3452</v>
      </c>
      <c r="AI673" s="128" t="s">
        <v>3457</v>
      </c>
      <c r="AJ673" s="128" t="s">
        <v>3454</v>
      </c>
      <c r="AK673" s="128" t="s">
        <v>3456</v>
      </c>
      <c r="AL673" s="128" t="s">
        <v>3453</v>
      </c>
      <c r="AM673" s="128" t="s">
        <v>3451</v>
      </c>
      <c r="AN673" s="128" t="s">
        <v>3460</v>
      </c>
      <c r="AO673" s="128" t="s">
        <v>3455</v>
      </c>
      <c r="AP673" s="128" t="s">
        <v>3459</v>
      </c>
      <c r="AQ673" s="128" t="s">
        <v>3458</v>
      </c>
    </row>
    <row r="674" spans="1:43" s="16" customFormat="1" ht="27.75">
      <c r="A674" s="43">
        <v>673</v>
      </c>
      <c r="B674" s="44" t="s">
        <v>2571</v>
      </c>
      <c r="C674" s="44" t="s">
        <v>2572</v>
      </c>
      <c r="D674" s="45" t="s">
        <v>2573</v>
      </c>
      <c r="E674" s="38">
        <v>26</v>
      </c>
      <c r="F674" s="48">
        <v>10.92</v>
      </c>
      <c r="G674" s="46">
        <v>30</v>
      </c>
      <c r="H674" s="46" t="s">
        <v>3373</v>
      </c>
      <c r="I674" s="48">
        <v>9.7200000000000006</v>
      </c>
      <c r="J674" s="46">
        <v>18</v>
      </c>
      <c r="K674" s="46" t="s">
        <v>3373</v>
      </c>
      <c r="L674" s="84">
        <f t="shared" si="194"/>
        <v>10.32</v>
      </c>
      <c r="M674" s="38">
        <f t="shared" si="197"/>
        <v>60</v>
      </c>
      <c r="N674" s="38">
        <f t="shared" si="198"/>
        <v>2</v>
      </c>
      <c r="O674" s="38">
        <f t="shared" si="199"/>
        <v>1</v>
      </c>
      <c r="P674" s="48">
        <v>10.25</v>
      </c>
      <c r="Q674" s="46">
        <v>30</v>
      </c>
      <c r="R674" s="46" t="s">
        <v>3372</v>
      </c>
      <c r="S674" s="48">
        <v>14.39</v>
      </c>
      <c r="T674" s="46">
        <v>30</v>
      </c>
      <c r="U674" s="46" t="s">
        <v>3372</v>
      </c>
      <c r="V674" s="48">
        <f t="shared" si="190"/>
        <v>12.32</v>
      </c>
      <c r="W674" s="46">
        <f t="shared" si="191"/>
        <v>60</v>
      </c>
      <c r="X674" s="46">
        <f t="shared" si="192"/>
        <v>0</v>
      </c>
      <c r="Y674" s="46">
        <f t="shared" si="193"/>
        <v>0</v>
      </c>
      <c r="Z674" s="46">
        <f t="shared" si="200"/>
        <v>2</v>
      </c>
      <c r="AA674" s="46">
        <f t="shared" si="201"/>
        <v>1</v>
      </c>
      <c r="AB674" s="46">
        <f t="shared" si="202"/>
        <v>3</v>
      </c>
      <c r="AC674" s="48">
        <f>IF(AB674=0,0.93,IF(AB674=1,0.92,IF(AB674=2,0.91,IF(AB674=3,0.9,IF(AB674=4,0.89,IF(AB674=5,0.88,IF(AB674=6,0.87)))))))</f>
        <v>0.9</v>
      </c>
      <c r="AD674" s="48">
        <f t="shared" si="203"/>
        <v>11.32</v>
      </c>
      <c r="AE674" s="48">
        <f t="shared" si="204"/>
        <v>10.188000000000001</v>
      </c>
      <c r="AF674" s="46">
        <f t="shared" si="205"/>
        <v>120</v>
      </c>
      <c r="AG674" s="47"/>
      <c r="AH674" s="128" t="s">
        <v>3451</v>
      </c>
      <c r="AI674" s="128" t="s">
        <v>3457</v>
      </c>
      <c r="AJ674" s="128" t="s">
        <v>3453</v>
      </c>
      <c r="AK674" s="128" t="s">
        <v>3454</v>
      </c>
      <c r="AL674" s="128" t="s">
        <v>3452</v>
      </c>
      <c r="AM674" s="128" t="s">
        <v>3455</v>
      </c>
      <c r="AN674" s="128" t="s">
        <v>3460</v>
      </c>
      <c r="AO674" s="128" t="s">
        <v>3456</v>
      </c>
      <c r="AP674" s="128" t="s">
        <v>3459</v>
      </c>
      <c r="AQ674" s="128" t="s">
        <v>3458</v>
      </c>
    </row>
    <row r="675" spans="1:43" s="16" customFormat="1" ht="27.75">
      <c r="A675" s="43">
        <v>674</v>
      </c>
      <c r="B675" s="44" t="s">
        <v>1986</v>
      </c>
      <c r="C675" s="44" t="s">
        <v>1987</v>
      </c>
      <c r="D675" s="45" t="s">
        <v>1988</v>
      </c>
      <c r="E675" s="38">
        <v>19</v>
      </c>
      <c r="F675" s="48">
        <v>10.37</v>
      </c>
      <c r="G675" s="46">
        <v>30</v>
      </c>
      <c r="H675" s="46" t="s">
        <v>3373</v>
      </c>
      <c r="I675" s="48">
        <v>9.6300000000000008</v>
      </c>
      <c r="J675" s="46">
        <v>18</v>
      </c>
      <c r="K675" s="46" t="s">
        <v>3373</v>
      </c>
      <c r="L675" s="84">
        <f t="shared" si="194"/>
        <v>10</v>
      </c>
      <c r="M675" s="38">
        <f t="shared" si="197"/>
        <v>60</v>
      </c>
      <c r="N675" s="38">
        <f t="shared" si="198"/>
        <v>2</v>
      </c>
      <c r="O675" s="38">
        <f t="shared" si="199"/>
        <v>1</v>
      </c>
      <c r="P675" s="48">
        <v>10.72</v>
      </c>
      <c r="Q675" s="46">
        <v>30</v>
      </c>
      <c r="R675" s="46" t="s">
        <v>3373</v>
      </c>
      <c r="S675" s="48">
        <v>11.72</v>
      </c>
      <c r="T675" s="46">
        <v>30</v>
      </c>
      <c r="U675" s="46" t="s">
        <v>3372</v>
      </c>
      <c r="V675" s="48">
        <f t="shared" ref="V675:V738" si="207">(P675+S675)/2</f>
        <v>11.22</v>
      </c>
      <c r="W675" s="46">
        <f t="shared" ref="W675:W738" si="208">IF(V675&gt;=10,60,Q675+T675)</f>
        <v>60</v>
      </c>
      <c r="X675" s="46">
        <f t="shared" ref="X675:X738" si="209">IF(R675="ACC",0,1)+IF(U675="ACC",0,1)</f>
        <v>1</v>
      </c>
      <c r="Y675" s="46">
        <f t="shared" ref="Y675:Y738" si="210">IF(P675&lt;10,1,(IF(S675&lt;10,1,0)))</f>
        <v>0</v>
      </c>
      <c r="Z675" s="46">
        <f t="shared" si="200"/>
        <v>3</v>
      </c>
      <c r="AA675" s="46">
        <f t="shared" si="201"/>
        <v>1</v>
      </c>
      <c r="AB675" s="46">
        <f t="shared" si="202"/>
        <v>4</v>
      </c>
      <c r="AC675" s="48">
        <f>IF(AB675=0,1,IF(AB675=1,0.99,IF(AB675=2,0.98,IF(AB675=3,0.97,IF(AB675=4,0.96,IF(AB675=5,0.95,IF(AB675=6,0.94)))))))</f>
        <v>0.96</v>
      </c>
      <c r="AD675" s="48">
        <f t="shared" si="203"/>
        <v>10.61</v>
      </c>
      <c r="AE675" s="48">
        <f t="shared" si="204"/>
        <v>10.185599999999999</v>
      </c>
      <c r="AF675" s="46">
        <f t="shared" si="205"/>
        <v>120</v>
      </c>
      <c r="AG675" s="47"/>
      <c r="AH675" s="128" t="s">
        <v>3453</v>
      </c>
      <c r="AI675" s="128" t="s">
        <v>3451</v>
      </c>
      <c r="AJ675" s="128" t="s">
        <v>3452</v>
      </c>
      <c r="AK675" s="128" t="s">
        <v>3456</v>
      </c>
      <c r="AL675" s="128" t="s">
        <v>3454</v>
      </c>
      <c r="AM675" s="128" t="s">
        <v>3455</v>
      </c>
      <c r="AN675" s="128" t="s">
        <v>3457</v>
      </c>
      <c r="AO675" s="128" t="s">
        <v>3460</v>
      </c>
      <c r="AP675" s="128" t="s">
        <v>3459</v>
      </c>
      <c r="AQ675" s="128" t="s">
        <v>3458</v>
      </c>
    </row>
    <row r="676" spans="1:43" s="16" customFormat="1" ht="27.75">
      <c r="A676" s="43">
        <v>675</v>
      </c>
      <c r="B676" s="44" t="s">
        <v>776</v>
      </c>
      <c r="C676" s="44" t="s">
        <v>777</v>
      </c>
      <c r="D676" s="45" t="s">
        <v>778</v>
      </c>
      <c r="E676" s="38">
        <v>7</v>
      </c>
      <c r="F676" s="48">
        <v>11.25</v>
      </c>
      <c r="G676" s="46">
        <v>30</v>
      </c>
      <c r="H676" s="46" t="s">
        <v>3372</v>
      </c>
      <c r="I676" s="48">
        <v>10.26</v>
      </c>
      <c r="J676" s="46">
        <v>30</v>
      </c>
      <c r="K676" s="46" t="s">
        <v>3373</v>
      </c>
      <c r="L676" s="84">
        <f t="shared" si="194"/>
        <v>10.754999999999999</v>
      </c>
      <c r="M676" s="38">
        <f t="shared" si="197"/>
        <v>60</v>
      </c>
      <c r="N676" s="38">
        <f t="shared" si="198"/>
        <v>1</v>
      </c>
      <c r="O676" s="38">
        <f t="shared" si="199"/>
        <v>0</v>
      </c>
      <c r="P676" s="48">
        <v>10.45</v>
      </c>
      <c r="Q676" s="46">
        <v>30</v>
      </c>
      <c r="R676" s="46" t="s">
        <v>3373</v>
      </c>
      <c r="S676" s="48">
        <v>12.78</v>
      </c>
      <c r="T676" s="46">
        <v>30</v>
      </c>
      <c r="U676" s="46" t="s">
        <v>3372</v>
      </c>
      <c r="V676" s="48">
        <f t="shared" si="207"/>
        <v>11.614999999999998</v>
      </c>
      <c r="W676" s="46">
        <f t="shared" si="208"/>
        <v>60</v>
      </c>
      <c r="X676" s="46">
        <f t="shared" si="209"/>
        <v>1</v>
      </c>
      <c r="Y676" s="46">
        <f t="shared" si="210"/>
        <v>0</v>
      </c>
      <c r="Z676" s="46">
        <f t="shared" si="200"/>
        <v>2</v>
      </c>
      <c r="AA676" s="46">
        <f t="shared" si="201"/>
        <v>0</v>
      </c>
      <c r="AB676" s="46">
        <f t="shared" si="202"/>
        <v>2</v>
      </c>
      <c r="AC676" s="48">
        <f>IF(AB676=0,0.93,IF(AB676=1,0.92,IF(AB676=2,0.91,IF(AB676=3,0.9,IF(AB676=4,0.89,IF(AB676=5,0.88,IF(AB676=6,0.87)))))))</f>
        <v>0.91</v>
      </c>
      <c r="AD676" s="48">
        <f t="shared" si="203"/>
        <v>11.184999999999999</v>
      </c>
      <c r="AE676" s="48">
        <f t="shared" si="204"/>
        <v>10.17835</v>
      </c>
      <c r="AF676" s="46">
        <f t="shared" si="205"/>
        <v>120</v>
      </c>
      <c r="AG676" s="47"/>
      <c r="AH676" s="128" t="s">
        <v>3456</v>
      </c>
      <c r="AI676" s="128" t="s">
        <v>3452</v>
      </c>
      <c r="AJ676" s="128" t="s">
        <v>3451</v>
      </c>
      <c r="AK676" s="128" t="s">
        <v>3454</v>
      </c>
      <c r="AL676" s="128" t="s">
        <v>3460</v>
      </c>
      <c r="AM676" s="128" t="s">
        <v>3453</v>
      </c>
      <c r="AN676" s="128" t="s">
        <v>3457</v>
      </c>
      <c r="AO676" s="128" t="s">
        <v>3455</v>
      </c>
      <c r="AP676" s="128" t="s">
        <v>3458</v>
      </c>
      <c r="AQ676" s="128" t="s">
        <v>3459</v>
      </c>
    </row>
    <row r="677" spans="1:43" s="16" customFormat="1" ht="27.75">
      <c r="A677" s="43">
        <v>676</v>
      </c>
      <c r="B677" s="37" t="s">
        <v>2516</v>
      </c>
      <c r="C677" s="37" t="s">
        <v>2517</v>
      </c>
      <c r="D677" s="38" t="s">
        <v>2518</v>
      </c>
      <c r="E677" s="38">
        <v>25</v>
      </c>
      <c r="F677" s="48">
        <v>10.67</v>
      </c>
      <c r="G677" s="46">
        <v>30</v>
      </c>
      <c r="H677" s="46" t="s">
        <v>3373</v>
      </c>
      <c r="I677" s="48">
        <v>10</v>
      </c>
      <c r="J677" s="46">
        <v>30</v>
      </c>
      <c r="K677" s="46" t="s">
        <v>3372</v>
      </c>
      <c r="L677" s="84">
        <f t="shared" si="194"/>
        <v>10.335000000000001</v>
      </c>
      <c r="M677" s="38">
        <f t="shared" si="197"/>
        <v>60</v>
      </c>
      <c r="N677" s="38">
        <f t="shared" si="198"/>
        <v>1</v>
      </c>
      <c r="O677" s="38">
        <f t="shared" si="199"/>
        <v>0</v>
      </c>
      <c r="P677" s="48">
        <v>9.43</v>
      </c>
      <c r="Q677" s="46">
        <v>12</v>
      </c>
      <c r="R677" s="46" t="s">
        <v>3373</v>
      </c>
      <c r="S677" s="48">
        <v>11.87</v>
      </c>
      <c r="T677" s="46">
        <v>30</v>
      </c>
      <c r="U677" s="46" t="s">
        <v>3372</v>
      </c>
      <c r="V677" s="48">
        <f t="shared" si="207"/>
        <v>10.649999999999999</v>
      </c>
      <c r="W677" s="46">
        <f t="shared" si="208"/>
        <v>60</v>
      </c>
      <c r="X677" s="46">
        <f t="shared" si="209"/>
        <v>1</v>
      </c>
      <c r="Y677" s="46">
        <f t="shared" si="210"/>
        <v>1</v>
      </c>
      <c r="Z677" s="46">
        <f t="shared" si="200"/>
        <v>2</v>
      </c>
      <c r="AA677" s="46">
        <f t="shared" si="201"/>
        <v>1</v>
      </c>
      <c r="AB677" s="46">
        <f t="shared" si="202"/>
        <v>3</v>
      </c>
      <c r="AC677" s="48">
        <f t="shared" ref="AC677:AC682" si="211">IF(AB677=0,1,IF(AB677=1,0.99,IF(AB677=2,0.98,IF(AB677=3,0.97,IF(AB677=4,0.96,IF(AB677=5,0.95,IF(AB677=6,0.94)))))))</f>
        <v>0.97</v>
      </c>
      <c r="AD677" s="48">
        <f t="shared" si="203"/>
        <v>10.4925</v>
      </c>
      <c r="AE677" s="48">
        <f t="shared" si="204"/>
        <v>10.177724999999999</v>
      </c>
      <c r="AF677" s="46">
        <f t="shared" si="205"/>
        <v>120</v>
      </c>
      <c r="AG677" s="47"/>
      <c r="AH677" s="128" t="s">
        <v>3451</v>
      </c>
      <c r="AI677" s="128" t="s">
        <v>3453</v>
      </c>
      <c r="AJ677" s="128" t="s">
        <v>3452</v>
      </c>
      <c r="AK677" s="128" t="s">
        <v>3454</v>
      </c>
      <c r="AL677" s="128" t="s">
        <v>3455</v>
      </c>
      <c r="AM677" s="128" t="s">
        <v>3456</v>
      </c>
      <c r="AN677" s="128" t="s">
        <v>3457</v>
      </c>
      <c r="AO677" s="128" t="s">
        <v>3460</v>
      </c>
      <c r="AP677" s="128" t="s">
        <v>3459</v>
      </c>
      <c r="AQ677" s="128" t="s">
        <v>3458</v>
      </c>
    </row>
    <row r="678" spans="1:43" s="16" customFormat="1" ht="27.75">
      <c r="A678" s="43">
        <v>677</v>
      </c>
      <c r="B678" s="44" t="s">
        <v>1400</v>
      </c>
      <c r="C678" s="44" t="s">
        <v>580</v>
      </c>
      <c r="D678" s="45" t="s">
        <v>1401</v>
      </c>
      <c r="E678" s="38">
        <v>13</v>
      </c>
      <c r="F678" s="48">
        <v>10.3</v>
      </c>
      <c r="G678" s="46">
        <v>30</v>
      </c>
      <c r="H678" s="46" t="s">
        <v>3372</v>
      </c>
      <c r="I678" s="48">
        <v>9.6999999999999993</v>
      </c>
      <c r="J678" s="46">
        <v>14</v>
      </c>
      <c r="K678" s="46" t="s">
        <v>3373</v>
      </c>
      <c r="L678" s="84">
        <f t="shared" si="194"/>
        <v>10</v>
      </c>
      <c r="M678" s="38">
        <f t="shared" si="197"/>
        <v>60</v>
      </c>
      <c r="N678" s="38">
        <f t="shared" si="198"/>
        <v>1</v>
      </c>
      <c r="O678" s="38">
        <f t="shared" si="199"/>
        <v>1</v>
      </c>
      <c r="P678" s="48">
        <v>9.82</v>
      </c>
      <c r="Q678" s="46">
        <v>12</v>
      </c>
      <c r="R678" s="46" t="s">
        <v>3373</v>
      </c>
      <c r="S678" s="48">
        <v>12.54</v>
      </c>
      <c r="T678" s="46">
        <v>30</v>
      </c>
      <c r="U678" s="46" t="s">
        <v>3372</v>
      </c>
      <c r="V678" s="48">
        <f t="shared" si="207"/>
        <v>11.18</v>
      </c>
      <c r="W678" s="46">
        <f t="shared" si="208"/>
        <v>60</v>
      </c>
      <c r="X678" s="46">
        <f t="shared" si="209"/>
        <v>1</v>
      </c>
      <c r="Y678" s="46">
        <f t="shared" si="210"/>
        <v>1</v>
      </c>
      <c r="Z678" s="46">
        <f t="shared" si="200"/>
        <v>2</v>
      </c>
      <c r="AA678" s="46">
        <f t="shared" si="201"/>
        <v>2</v>
      </c>
      <c r="AB678" s="46">
        <f t="shared" si="202"/>
        <v>4</v>
      </c>
      <c r="AC678" s="48">
        <f t="shared" si="211"/>
        <v>0.96</v>
      </c>
      <c r="AD678" s="48">
        <f t="shared" si="203"/>
        <v>10.59</v>
      </c>
      <c r="AE678" s="48">
        <f t="shared" si="204"/>
        <v>10.166399999999999</v>
      </c>
      <c r="AF678" s="46">
        <f t="shared" si="205"/>
        <v>120</v>
      </c>
      <c r="AG678" s="47"/>
      <c r="AH678" s="128" t="s">
        <v>3456</v>
      </c>
      <c r="AI678" s="128" t="s">
        <v>3457</v>
      </c>
      <c r="AJ678" s="128" t="s">
        <v>3452</v>
      </c>
      <c r="AK678" s="128" t="s">
        <v>3451</v>
      </c>
      <c r="AL678" s="128" t="s">
        <v>3454</v>
      </c>
      <c r="AM678" s="128" t="s">
        <v>3460</v>
      </c>
      <c r="AN678" s="128" t="s">
        <v>3455</v>
      </c>
      <c r="AO678" s="128" t="s">
        <v>3453</v>
      </c>
      <c r="AP678" s="128" t="s">
        <v>3459</v>
      </c>
      <c r="AQ678" s="128" t="s">
        <v>3458</v>
      </c>
    </row>
    <row r="679" spans="1:43" s="16" customFormat="1" ht="27.75">
      <c r="A679" s="43">
        <v>678</v>
      </c>
      <c r="B679" s="47" t="s">
        <v>185</v>
      </c>
      <c r="C679" s="47" t="s">
        <v>186</v>
      </c>
      <c r="D679" s="46" t="s">
        <v>187</v>
      </c>
      <c r="E679" s="38">
        <v>1</v>
      </c>
      <c r="F679" s="48">
        <v>11.28</v>
      </c>
      <c r="G679" s="46">
        <v>30</v>
      </c>
      <c r="H679" s="46" t="s">
        <v>3372</v>
      </c>
      <c r="I679" s="48">
        <v>10</v>
      </c>
      <c r="J679" s="46">
        <v>30</v>
      </c>
      <c r="K679" s="46" t="s">
        <v>3372</v>
      </c>
      <c r="L679" s="84">
        <f t="shared" si="194"/>
        <v>10.64</v>
      </c>
      <c r="M679" s="38">
        <f t="shared" si="197"/>
        <v>60</v>
      </c>
      <c r="N679" s="38">
        <f t="shared" si="198"/>
        <v>0</v>
      </c>
      <c r="O679" s="38">
        <f t="shared" si="199"/>
        <v>0</v>
      </c>
      <c r="P679" s="48">
        <v>8.2200000000000006</v>
      </c>
      <c r="Q679" s="46">
        <v>5</v>
      </c>
      <c r="R679" s="46" t="s">
        <v>3373</v>
      </c>
      <c r="S679" s="48">
        <v>12.4</v>
      </c>
      <c r="T679" s="46">
        <v>30</v>
      </c>
      <c r="U679" s="46" t="s">
        <v>3373</v>
      </c>
      <c r="V679" s="48">
        <f t="shared" si="207"/>
        <v>10.31</v>
      </c>
      <c r="W679" s="46">
        <f t="shared" si="208"/>
        <v>60</v>
      </c>
      <c r="X679" s="46">
        <f t="shared" si="209"/>
        <v>2</v>
      </c>
      <c r="Y679" s="46">
        <f t="shared" si="210"/>
        <v>1</v>
      </c>
      <c r="Z679" s="46">
        <f t="shared" si="200"/>
        <v>2</v>
      </c>
      <c r="AA679" s="46">
        <f t="shared" si="201"/>
        <v>1</v>
      </c>
      <c r="AB679" s="46">
        <f t="shared" si="202"/>
        <v>3</v>
      </c>
      <c r="AC679" s="48">
        <f t="shared" si="211"/>
        <v>0.97</v>
      </c>
      <c r="AD679" s="48">
        <f t="shared" si="203"/>
        <v>10.475000000000001</v>
      </c>
      <c r="AE679" s="48">
        <f t="shared" si="204"/>
        <v>10.160750000000002</v>
      </c>
      <c r="AF679" s="46">
        <f t="shared" si="205"/>
        <v>120</v>
      </c>
      <c r="AG679" s="47"/>
      <c r="AH679" s="128" t="s">
        <v>3451</v>
      </c>
      <c r="AI679" s="128" t="s">
        <v>3456</v>
      </c>
      <c r="AJ679" s="128" t="s">
        <v>3453</v>
      </c>
      <c r="AK679" s="128" t="s">
        <v>3454</v>
      </c>
      <c r="AL679" s="128" t="s">
        <v>3452</v>
      </c>
      <c r="AM679" s="128" t="s">
        <v>3455</v>
      </c>
      <c r="AN679" s="128" t="s">
        <v>3460</v>
      </c>
      <c r="AO679" s="128" t="s">
        <v>3457</v>
      </c>
      <c r="AP679" s="128" t="s">
        <v>3459</v>
      </c>
      <c r="AQ679" s="128" t="s">
        <v>3458</v>
      </c>
    </row>
    <row r="680" spans="1:43" s="16" customFormat="1" ht="27.75">
      <c r="A680" s="43">
        <v>679</v>
      </c>
      <c r="B680" s="61" t="s">
        <v>97</v>
      </c>
      <c r="C680" s="61" t="s">
        <v>98</v>
      </c>
      <c r="D680" s="45" t="s">
        <v>99</v>
      </c>
      <c r="E680" s="38">
        <v>1</v>
      </c>
      <c r="F680" s="48">
        <v>10</v>
      </c>
      <c r="G680" s="46">
        <v>30</v>
      </c>
      <c r="H680" s="46" t="s">
        <v>3373</v>
      </c>
      <c r="I680" s="48">
        <v>10</v>
      </c>
      <c r="J680" s="46">
        <v>30</v>
      </c>
      <c r="K680" s="46" t="s">
        <v>3373</v>
      </c>
      <c r="L680" s="84">
        <f t="shared" si="194"/>
        <v>10</v>
      </c>
      <c r="M680" s="38">
        <f t="shared" si="197"/>
        <v>60</v>
      </c>
      <c r="N680" s="38">
        <f t="shared" si="198"/>
        <v>2</v>
      </c>
      <c r="O680" s="38">
        <f t="shared" si="199"/>
        <v>0</v>
      </c>
      <c r="P680" s="48">
        <v>10.48</v>
      </c>
      <c r="Q680" s="46">
        <v>30</v>
      </c>
      <c r="R680" s="46" t="s">
        <v>3373</v>
      </c>
      <c r="S680" s="48">
        <v>11.41</v>
      </c>
      <c r="T680" s="46">
        <v>30</v>
      </c>
      <c r="U680" s="46" t="s">
        <v>3372</v>
      </c>
      <c r="V680" s="48">
        <f t="shared" si="207"/>
        <v>10.945</v>
      </c>
      <c r="W680" s="46">
        <f t="shared" si="208"/>
        <v>60</v>
      </c>
      <c r="X680" s="46">
        <f t="shared" si="209"/>
        <v>1</v>
      </c>
      <c r="Y680" s="46">
        <f t="shared" si="210"/>
        <v>0</v>
      </c>
      <c r="Z680" s="46">
        <f t="shared" si="200"/>
        <v>3</v>
      </c>
      <c r="AA680" s="46">
        <f t="shared" si="201"/>
        <v>0</v>
      </c>
      <c r="AB680" s="46">
        <f t="shared" si="202"/>
        <v>3</v>
      </c>
      <c r="AC680" s="48">
        <f t="shared" si="211"/>
        <v>0.97</v>
      </c>
      <c r="AD680" s="48">
        <f t="shared" si="203"/>
        <v>10.4725</v>
      </c>
      <c r="AE680" s="48">
        <f t="shared" si="204"/>
        <v>10.158325</v>
      </c>
      <c r="AF680" s="46">
        <f t="shared" si="205"/>
        <v>120</v>
      </c>
      <c r="AG680" s="47"/>
      <c r="AH680" s="128" t="s">
        <v>3453</v>
      </c>
      <c r="AI680" s="128" t="s">
        <v>3452</v>
      </c>
      <c r="AJ680" s="128" t="s">
        <v>3455</v>
      </c>
      <c r="AK680" s="128" t="s">
        <v>3456</v>
      </c>
      <c r="AL680" s="128" t="s">
        <v>3454</v>
      </c>
      <c r="AM680" s="128" t="s">
        <v>3451</v>
      </c>
      <c r="AN680" s="128" t="s">
        <v>3457</v>
      </c>
      <c r="AO680" s="128" t="s">
        <v>3460</v>
      </c>
      <c r="AP680" s="128" t="s">
        <v>3459</v>
      </c>
      <c r="AQ680" s="128" t="s">
        <v>3458</v>
      </c>
    </row>
    <row r="681" spans="1:43" s="16" customFormat="1" ht="27.75">
      <c r="A681" s="43">
        <v>680</v>
      </c>
      <c r="B681" s="44" t="s">
        <v>1143</v>
      </c>
      <c r="C681" s="44" t="s">
        <v>1144</v>
      </c>
      <c r="D681" s="38" t="s">
        <v>2096</v>
      </c>
      <c r="E681" s="38">
        <v>11</v>
      </c>
      <c r="F681" s="48">
        <v>10.15</v>
      </c>
      <c r="G681" s="46">
        <v>30</v>
      </c>
      <c r="H681" s="46" t="s">
        <v>3372</v>
      </c>
      <c r="I681" s="48">
        <v>9.85</v>
      </c>
      <c r="J681" s="46">
        <v>12</v>
      </c>
      <c r="K681" s="46" t="s">
        <v>3373</v>
      </c>
      <c r="L681" s="84">
        <f t="shared" si="194"/>
        <v>10</v>
      </c>
      <c r="M681" s="38">
        <f t="shared" si="197"/>
        <v>60</v>
      </c>
      <c r="N681" s="38">
        <f t="shared" si="198"/>
        <v>1</v>
      </c>
      <c r="O681" s="38">
        <f t="shared" si="199"/>
        <v>1</v>
      </c>
      <c r="P681" s="48">
        <v>9.43</v>
      </c>
      <c r="Q681" s="46">
        <v>12</v>
      </c>
      <c r="R681" s="46" t="s">
        <v>3373</v>
      </c>
      <c r="S681" s="48">
        <v>12.89</v>
      </c>
      <c r="T681" s="46">
        <v>30</v>
      </c>
      <c r="U681" s="46" t="s">
        <v>3372</v>
      </c>
      <c r="V681" s="48">
        <f t="shared" si="207"/>
        <v>11.16</v>
      </c>
      <c r="W681" s="46">
        <f t="shared" si="208"/>
        <v>60</v>
      </c>
      <c r="X681" s="46">
        <f t="shared" si="209"/>
        <v>1</v>
      </c>
      <c r="Y681" s="46">
        <f t="shared" si="210"/>
        <v>1</v>
      </c>
      <c r="Z681" s="46">
        <f t="shared" si="200"/>
        <v>2</v>
      </c>
      <c r="AA681" s="46">
        <f t="shared" si="201"/>
        <v>2</v>
      </c>
      <c r="AB681" s="46">
        <f t="shared" si="202"/>
        <v>4</v>
      </c>
      <c r="AC681" s="48">
        <f t="shared" si="211"/>
        <v>0.96</v>
      </c>
      <c r="AD681" s="48">
        <f t="shared" si="203"/>
        <v>10.58</v>
      </c>
      <c r="AE681" s="48">
        <f t="shared" si="204"/>
        <v>10.1568</v>
      </c>
      <c r="AF681" s="46">
        <f t="shared" si="205"/>
        <v>120</v>
      </c>
      <c r="AG681" s="47"/>
      <c r="AH681" s="128" t="s">
        <v>3456</v>
      </c>
      <c r="AI681" s="128" t="s">
        <v>3453</v>
      </c>
      <c r="AJ681" s="128" t="s">
        <v>3455</v>
      </c>
      <c r="AK681" s="128" t="s">
        <v>3452</v>
      </c>
      <c r="AL681" s="128" t="s">
        <v>3451</v>
      </c>
      <c r="AM681" s="128" t="s">
        <v>3460</v>
      </c>
      <c r="AN681" s="128" t="s">
        <v>3457</v>
      </c>
      <c r="AO681" s="128" t="s">
        <v>3459</v>
      </c>
      <c r="AP681" s="128" t="s">
        <v>3458</v>
      </c>
      <c r="AQ681" s="128" t="s">
        <v>3454</v>
      </c>
    </row>
    <row r="682" spans="1:43" s="16" customFormat="1" ht="27.75">
      <c r="A682" s="43">
        <v>681</v>
      </c>
      <c r="B682" s="44" t="s">
        <v>435</v>
      </c>
      <c r="C682" s="44" t="s">
        <v>698</v>
      </c>
      <c r="D682" s="45" t="s">
        <v>2719</v>
      </c>
      <c r="E682" s="38">
        <v>28</v>
      </c>
      <c r="F682" s="48">
        <v>10</v>
      </c>
      <c r="G682" s="46">
        <v>30</v>
      </c>
      <c r="H682" s="46" t="s">
        <v>3373</v>
      </c>
      <c r="I682" s="48">
        <v>10</v>
      </c>
      <c r="J682" s="46">
        <v>30</v>
      </c>
      <c r="K682" s="46" t="s">
        <v>3373</v>
      </c>
      <c r="L682" s="84">
        <f t="shared" si="194"/>
        <v>10</v>
      </c>
      <c r="M682" s="38">
        <f t="shared" si="197"/>
        <v>60</v>
      </c>
      <c r="N682" s="38">
        <f t="shared" si="198"/>
        <v>2</v>
      </c>
      <c r="O682" s="38">
        <f t="shared" si="199"/>
        <v>0</v>
      </c>
      <c r="P682" s="48">
        <v>10.4</v>
      </c>
      <c r="Q682" s="46">
        <v>30</v>
      </c>
      <c r="R682" s="46" t="s">
        <v>3373</v>
      </c>
      <c r="S682" s="48">
        <v>11.48</v>
      </c>
      <c r="T682" s="46">
        <v>30</v>
      </c>
      <c r="U682" s="46" t="s">
        <v>3372</v>
      </c>
      <c r="V682" s="48">
        <f t="shared" si="207"/>
        <v>10.940000000000001</v>
      </c>
      <c r="W682" s="46">
        <f t="shared" si="208"/>
        <v>60</v>
      </c>
      <c r="X682" s="46">
        <f t="shared" si="209"/>
        <v>1</v>
      </c>
      <c r="Y682" s="46">
        <f t="shared" si="210"/>
        <v>0</v>
      </c>
      <c r="Z682" s="46">
        <f t="shared" si="200"/>
        <v>3</v>
      </c>
      <c r="AA682" s="46">
        <f t="shared" si="201"/>
        <v>0</v>
      </c>
      <c r="AB682" s="46">
        <f t="shared" si="202"/>
        <v>3</v>
      </c>
      <c r="AC682" s="48">
        <f t="shared" si="211"/>
        <v>0.97</v>
      </c>
      <c r="AD682" s="48">
        <f t="shared" si="203"/>
        <v>10.47</v>
      </c>
      <c r="AE682" s="48">
        <f t="shared" si="204"/>
        <v>10.155900000000001</v>
      </c>
      <c r="AF682" s="46">
        <f t="shared" si="205"/>
        <v>120</v>
      </c>
      <c r="AG682" s="47"/>
      <c r="AH682" s="128" t="s">
        <v>3456</v>
      </c>
      <c r="AI682" s="128" t="s">
        <v>3452</v>
      </c>
      <c r="AJ682" s="128" t="s">
        <v>3453</v>
      </c>
      <c r="AK682" s="128" t="s">
        <v>3455</v>
      </c>
      <c r="AL682" s="128" t="s">
        <v>3457</v>
      </c>
      <c r="AM682" s="128" t="s">
        <v>3460</v>
      </c>
      <c r="AN682" s="128" t="s">
        <v>3458</v>
      </c>
      <c r="AO682" s="128" t="s">
        <v>3459</v>
      </c>
      <c r="AP682" s="128" t="s">
        <v>3451</v>
      </c>
      <c r="AQ682" s="128" t="s">
        <v>3454</v>
      </c>
    </row>
    <row r="683" spans="1:43" s="16" customFormat="1" ht="27.75">
      <c r="A683" s="43">
        <v>682</v>
      </c>
      <c r="B683" s="37" t="s">
        <v>1872</v>
      </c>
      <c r="C683" s="37" t="s">
        <v>1873</v>
      </c>
      <c r="D683" s="45" t="s">
        <v>1874</v>
      </c>
      <c r="E683" s="38">
        <v>18</v>
      </c>
      <c r="F683" s="48">
        <v>10</v>
      </c>
      <c r="G683" s="46">
        <v>30</v>
      </c>
      <c r="H683" s="46" t="s">
        <v>3373</v>
      </c>
      <c r="I683" s="48">
        <v>10</v>
      </c>
      <c r="J683" s="46">
        <v>30</v>
      </c>
      <c r="K683" s="46" t="s">
        <v>3373</v>
      </c>
      <c r="L683" s="84">
        <f t="shared" si="194"/>
        <v>10</v>
      </c>
      <c r="M683" s="38">
        <f t="shared" si="197"/>
        <v>60</v>
      </c>
      <c r="N683" s="38">
        <f t="shared" si="198"/>
        <v>2</v>
      </c>
      <c r="O683" s="38">
        <f t="shared" si="199"/>
        <v>0</v>
      </c>
      <c r="P683" s="48">
        <v>11.09</v>
      </c>
      <c r="Q683" s="46">
        <v>30</v>
      </c>
      <c r="R683" s="46" t="s">
        <v>3372</v>
      </c>
      <c r="S683" s="48">
        <v>13.55</v>
      </c>
      <c r="T683" s="46">
        <v>30</v>
      </c>
      <c r="U683" s="46" t="s">
        <v>3372</v>
      </c>
      <c r="V683" s="48">
        <f t="shared" si="207"/>
        <v>12.32</v>
      </c>
      <c r="W683" s="46">
        <f t="shared" si="208"/>
        <v>60</v>
      </c>
      <c r="X683" s="46">
        <f t="shared" si="209"/>
        <v>0</v>
      </c>
      <c r="Y683" s="46">
        <f t="shared" si="210"/>
        <v>0</v>
      </c>
      <c r="Z683" s="46">
        <f t="shared" si="200"/>
        <v>2</v>
      </c>
      <c r="AA683" s="46">
        <f t="shared" si="201"/>
        <v>0</v>
      </c>
      <c r="AB683" s="46">
        <f t="shared" si="202"/>
        <v>2</v>
      </c>
      <c r="AC683" s="48">
        <f>IF(AB683=0,0.93,IF(AB683=1,0.92,IF(AB683=2,0.91,IF(AB683=3,0.9,IF(AB683=4,0.89,IF(AB683=5,0.88,IF(AB683=6,0.87)))))))</f>
        <v>0.91</v>
      </c>
      <c r="AD683" s="48">
        <f t="shared" si="203"/>
        <v>11.16</v>
      </c>
      <c r="AE683" s="48">
        <f t="shared" si="204"/>
        <v>10.1556</v>
      </c>
      <c r="AF683" s="46">
        <f t="shared" si="205"/>
        <v>120</v>
      </c>
      <c r="AG683" s="47"/>
      <c r="AH683" s="128" t="s">
        <v>3453</v>
      </c>
      <c r="AI683" s="128" t="s">
        <v>3452</v>
      </c>
      <c r="AJ683" s="128" t="s">
        <v>3457</v>
      </c>
      <c r="AK683" s="128" t="s">
        <v>3455</v>
      </c>
      <c r="AL683" s="128" t="s">
        <v>3451</v>
      </c>
      <c r="AM683" s="128" t="s">
        <v>3454</v>
      </c>
      <c r="AN683" s="128" t="s">
        <v>3456</v>
      </c>
      <c r="AO683" s="128" t="s">
        <v>3460</v>
      </c>
      <c r="AP683" s="128" t="s">
        <v>3459</v>
      </c>
      <c r="AQ683" s="128" t="s">
        <v>3458</v>
      </c>
    </row>
    <row r="684" spans="1:43" s="16" customFormat="1" ht="27.75">
      <c r="A684" s="43">
        <v>683</v>
      </c>
      <c r="B684" s="37" t="s">
        <v>2668</v>
      </c>
      <c r="C684" s="37" t="s">
        <v>2669</v>
      </c>
      <c r="D684" s="38" t="s">
        <v>2670</v>
      </c>
      <c r="E684" s="38">
        <v>27</v>
      </c>
      <c r="F684" s="48">
        <v>11.36</v>
      </c>
      <c r="G684" s="46">
        <v>30</v>
      </c>
      <c r="H684" s="46" t="s">
        <v>3372</v>
      </c>
      <c r="I684" s="48">
        <v>10.52</v>
      </c>
      <c r="J684" s="46">
        <v>30</v>
      </c>
      <c r="K684" s="46" t="s">
        <v>3372</v>
      </c>
      <c r="L684" s="84">
        <f t="shared" si="194"/>
        <v>10.94</v>
      </c>
      <c r="M684" s="38">
        <f t="shared" si="197"/>
        <v>60</v>
      </c>
      <c r="N684" s="38">
        <f t="shared" si="198"/>
        <v>0</v>
      </c>
      <c r="O684" s="38">
        <f t="shared" si="199"/>
        <v>0</v>
      </c>
      <c r="P684" s="48">
        <v>9.5</v>
      </c>
      <c r="Q684" s="46">
        <v>16</v>
      </c>
      <c r="R684" s="46" t="s">
        <v>3373</v>
      </c>
      <c r="S684" s="48">
        <v>13.26</v>
      </c>
      <c r="T684" s="46">
        <v>30</v>
      </c>
      <c r="U684" s="46" t="s">
        <v>3372</v>
      </c>
      <c r="V684" s="48">
        <f t="shared" si="207"/>
        <v>11.379999999999999</v>
      </c>
      <c r="W684" s="46">
        <f t="shared" si="208"/>
        <v>60</v>
      </c>
      <c r="X684" s="46">
        <f t="shared" si="209"/>
        <v>1</v>
      </c>
      <c r="Y684" s="46">
        <f t="shared" si="210"/>
        <v>1</v>
      </c>
      <c r="Z684" s="46">
        <f t="shared" si="200"/>
        <v>1</v>
      </c>
      <c r="AA684" s="46">
        <f t="shared" si="201"/>
        <v>1</v>
      </c>
      <c r="AB684" s="46">
        <f t="shared" si="202"/>
        <v>2</v>
      </c>
      <c r="AC684" s="48">
        <f>IF(AB684=0,0.93,IF(AB684=1,0.92,IF(AB684=2,0.91,IF(AB684=3,0.9,IF(AB684=4,0.89,IF(AB684=5,0.88,IF(AB684=6,0.87)))))))</f>
        <v>0.91</v>
      </c>
      <c r="AD684" s="48">
        <f t="shared" si="203"/>
        <v>11.16</v>
      </c>
      <c r="AE684" s="48">
        <f t="shared" si="204"/>
        <v>10.1556</v>
      </c>
      <c r="AF684" s="46">
        <f t="shared" si="205"/>
        <v>120</v>
      </c>
      <c r="AG684" s="47"/>
      <c r="AH684" s="128" t="s">
        <v>3457</v>
      </c>
      <c r="AI684" s="128" t="s">
        <v>3452</v>
      </c>
      <c r="AJ684" s="128" t="s">
        <v>3455</v>
      </c>
      <c r="AK684" s="128" t="s">
        <v>3460</v>
      </c>
      <c r="AL684" s="128" t="s">
        <v>3454</v>
      </c>
      <c r="AM684" s="128" t="s">
        <v>3451</v>
      </c>
      <c r="AN684" s="128" t="s">
        <v>3456</v>
      </c>
      <c r="AO684" s="128" t="s">
        <v>3453</v>
      </c>
      <c r="AP684" s="128" t="s">
        <v>3459</v>
      </c>
      <c r="AQ684" s="128" t="s">
        <v>3458</v>
      </c>
    </row>
    <row r="685" spans="1:43" s="16" customFormat="1" ht="27.75">
      <c r="A685" s="43">
        <v>684</v>
      </c>
      <c r="B685" s="44" t="s">
        <v>2003</v>
      </c>
      <c r="C685" s="44" t="s">
        <v>2004</v>
      </c>
      <c r="D685" s="45" t="s">
        <v>2005</v>
      </c>
      <c r="E685" s="38">
        <v>20</v>
      </c>
      <c r="F685" s="48">
        <v>10.45</v>
      </c>
      <c r="G685" s="46">
        <v>30</v>
      </c>
      <c r="H685" s="46" t="s">
        <v>3372</v>
      </c>
      <c r="I685" s="48">
        <v>9.5500000000000007</v>
      </c>
      <c r="J685" s="46">
        <v>18</v>
      </c>
      <c r="K685" s="46" t="s">
        <v>3373</v>
      </c>
      <c r="L685" s="84">
        <f t="shared" si="194"/>
        <v>10</v>
      </c>
      <c r="M685" s="38">
        <f t="shared" si="197"/>
        <v>60</v>
      </c>
      <c r="N685" s="38">
        <f t="shared" si="198"/>
        <v>1</v>
      </c>
      <c r="O685" s="38">
        <f t="shared" si="199"/>
        <v>1</v>
      </c>
      <c r="P685" s="48">
        <v>10.08</v>
      </c>
      <c r="Q685" s="46">
        <v>30</v>
      </c>
      <c r="R685" s="46" t="s">
        <v>3373</v>
      </c>
      <c r="S685" s="48">
        <v>11.79</v>
      </c>
      <c r="T685" s="46">
        <v>30</v>
      </c>
      <c r="U685" s="46" t="s">
        <v>3372</v>
      </c>
      <c r="V685" s="48">
        <f t="shared" si="207"/>
        <v>10.934999999999999</v>
      </c>
      <c r="W685" s="46">
        <f t="shared" si="208"/>
        <v>60</v>
      </c>
      <c r="X685" s="46">
        <f t="shared" si="209"/>
        <v>1</v>
      </c>
      <c r="Y685" s="46">
        <f t="shared" si="210"/>
        <v>0</v>
      </c>
      <c r="Z685" s="46">
        <f t="shared" si="200"/>
        <v>2</v>
      </c>
      <c r="AA685" s="46">
        <f t="shared" si="201"/>
        <v>1</v>
      </c>
      <c r="AB685" s="46">
        <f t="shared" si="202"/>
        <v>3</v>
      </c>
      <c r="AC685" s="48">
        <f>IF(AB685=0,1,IF(AB685=1,0.99,IF(AB685=2,0.98,IF(AB685=3,0.97,IF(AB685=4,0.96,IF(AB685=5,0.95,IF(AB685=6,0.94)))))))</f>
        <v>0.97</v>
      </c>
      <c r="AD685" s="48">
        <f t="shared" si="203"/>
        <v>10.467499999999999</v>
      </c>
      <c r="AE685" s="48">
        <f t="shared" si="204"/>
        <v>10.153474999999998</v>
      </c>
      <c r="AF685" s="46">
        <f t="shared" si="205"/>
        <v>120</v>
      </c>
      <c r="AG685" s="47"/>
      <c r="AH685" s="128" t="s">
        <v>3454</v>
      </c>
      <c r="AI685" s="128" t="s">
        <v>3451</v>
      </c>
      <c r="AJ685" s="128" t="s">
        <v>3456</v>
      </c>
      <c r="AK685" s="128" t="s">
        <v>3452</v>
      </c>
      <c r="AL685" s="128" t="s">
        <v>3453</v>
      </c>
      <c r="AM685" s="128" t="s">
        <v>3457</v>
      </c>
      <c r="AN685" s="128" t="s">
        <v>3455</v>
      </c>
      <c r="AO685" s="128" t="s">
        <v>3460</v>
      </c>
      <c r="AP685" s="128" t="s">
        <v>3459</v>
      </c>
      <c r="AQ685" s="128" t="s">
        <v>3458</v>
      </c>
    </row>
    <row r="686" spans="1:43" s="16" customFormat="1" ht="27.75">
      <c r="A686" s="43">
        <v>685</v>
      </c>
      <c r="B686" s="44" t="s">
        <v>518</v>
      </c>
      <c r="C686" s="44" t="s">
        <v>519</v>
      </c>
      <c r="D686" s="45" t="s">
        <v>520</v>
      </c>
      <c r="E686" s="38">
        <v>5</v>
      </c>
      <c r="F686" s="48">
        <v>11.37</v>
      </c>
      <c r="G686" s="46">
        <v>30</v>
      </c>
      <c r="H686" s="46" t="s">
        <v>3372</v>
      </c>
      <c r="I686" s="48">
        <v>10.28</v>
      </c>
      <c r="J686" s="46">
        <v>30</v>
      </c>
      <c r="K686" s="46" t="s">
        <v>3373</v>
      </c>
      <c r="L686" s="84">
        <f t="shared" ref="L686:L749" si="212">(F686+I686)/2</f>
        <v>10.824999999999999</v>
      </c>
      <c r="M686" s="38">
        <f t="shared" si="197"/>
        <v>60</v>
      </c>
      <c r="N686" s="38">
        <f t="shared" si="198"/>
        <v>1</v>
      </c>
      <c r="O686" s="38">
        <f t="shared" si="199"/>
        <v>0</v>
      </c>
      <c r="P686" s="48">
        <v>9.82</v>
      </c>
      <c r="Q686" s="46">
        <v>10</v>
      </c>
      <c r="R686" s="46" t="s">
        <v>3373</v>
      </c>
      <c r="S686" s="48">
        <v>10.38</v>
      </c>
      <c r="T686" s="46">
        <v>30</v>
      </c>
      <c r="U686" s="46" t="s">
        <v>3372</v>
      </c>
      <c r="V686" s="48">
        <f t="shared" si="207"/>
        <v>10.100000000000001</v>
      </c>
      <c r="W686" s="46">
        <f t="shared" si="208"/>
        <v>60</v>
      </c>
      <c r="X686" s="46">
        <f t="shared" si="209"/>
        <v>1</v>
      </c>
      <c r="Y686" s="46">
        <f t="shared" si="210"/>
        <v>1</v>
      </c>
      <c r="Z686" s="46">
        <f t="shared" si="200"/>
        <v>2</v>
      </c>
      <c r="AA686" s="46">
        <f t="shared" si="201"/>
        <v>1</v>
      </c>
      <c r="AB686" s="46">
        <f t="shared" si="202"/>
        <v>3</v>
      </c>
      <c r="AC686" s="48">
        <f>IF(AB686=0,1,IF(AB686=1,0.99,IF(AB686=2,0.98,IF(AB686=3,0.97,IF(AB686=4,0.96,IF(AB686=5,0.95,IF(AB686=6,0.94)))))))</f>
        <v>0.97</v>
      </c>
      <c r="AD686" s="48">
        <f t="shared" si="203"/>
        <v>10.4625</v>
      </c>
      <c r="AE686" s="48">
        <f t="shared" si="204"/>
        <v>10.148625000000001</v>
      </c>
      <c r="AF686" s="46">
        <f t="shared" si="205"/>
        <v>120</v>
      </c>
      <c r="AG686" s="47"/>
      <c r="AH686" s="128" t="s">
        <v>3456</v>
      </c>
      <c r="AI686" s="128" t="s">
        <v>3459</v>
      </c>
      <c r="AJ686" s="128" t="s">
        <v>3457</v>
      </c>
      <c r="AK686" s="128" t="s">
        <v>3452</v>
      </c>
      <c r="AL686" s="128" t="s">
        <v>3454</v>
      </c>
      <c r="AM686" s="128" t="s">
        <v>3455</v>
      </c>
      <c r="AN686" s="128" t="s">
        <v>3460</v>
      </c>
      <c r="AO686" s="128" t="s">
        <v>3458</v>
      </c>
      <c r="AP686" s="128" t="s">
        <v>3451</v>
      </c>
      <c r="AQ686" s="128" t="s">
        <v>3453</v>
      </c>
    </row>
    <row r="687" spans="1:43" s="16" customFormat="1" ht="27.75">
      <c r="A687" s="43">
        <v>686</v>
      </c>
      <c r="B687" s="37" t="s">
        <v>634</v>
      </c>
      <c r="C687" s="37" t="s">
        <v>637</v>
      </c>
      <c r="D687" s="38" t="s">
        <v>638</v>
      </c>
      <c r="E687" s="38">
        <v>6</v>
      </c>
      <c r="F687" s="48">
        <v>10.039999999999999</v>
      </c>
      <c r="G687" s="46">
        <v>30</v>
      </c>
      <c r="H687" s="46" t="s">
        <v>3373</v>
      </c>
      <c r="I687" s="48">
        <v>10</v>
      </c>
      <c r="J687" s="46">
        <v>30</v>
      </c>
      <c r="K687" s="46" t="s">
        <v>3373</v>
      </c>
      <c r="L687" s="84">
        <f t="shared" si="212"/>
        <v>10.02</v>
      </c>
      <c r="M687" s="38">
        <f t="shared" si="197"/>
        <v>60</v>
      </c>
      <c r="N687" s="38">
        <f t="shared" si="198"/>
        <v>2</v>
      </c>
      <c r="O687" s="38">
        <f t="shared" si="199"/>
        <v>0</v>
      </c>
      <c r="P687" s="48">
        <v>9.92</v>
      </c>
      <c r="Q687" s="46">
        <v>16</v>
      </c>
      <c r="R687" s="46" t="s">
        <v>3373</v>
      </c>
      <c r="S687" s="48">
        <v>12.32</v>
      </c>
      <c r="T687" s="46">
        <v>30</v>
      </c>
      <c r="U687" s="46" t="s">
        <v>3372</v>
      </c>
      <c r="V687" s="48">
        <f t="shared" si="207"/>
        <v>11.120000000000001</v>
      </c>
      <c r="W687" s="46">
        <f t="shared" si="208"/>
        <v>60</v>
      </c>
      <c r="X687" s="46">
        <f t="shared" si="209"/>
        <v>1</v>
      </c>
      <c r="Y687" s="46">
        <f t="shared" si="210"/>
        <v>1</v>
      </c>
      <c r="Z687" s="46">
        <f t="shared" si="200"/>
        <v>3</v>
      </c>
      <c r="AA687" s="46">
        <f t="shared" si="201"/>
        <v>1</v>
      </c>
      <c r="AB687" s="46">
        <f t="shared" si="202"/>
        <v>4</v>
      </c>
      <c r="AC687" s="48">
        <f>IF(AB687=0,1,IF(AB687=1,0.99,IF(AB687=2,0.98,IF(AB687=3,0.97,IF(AB687=4,0.96,IF(AB687=5,0.95,IF(AB687=6,0.94)))))))</f>
        <v>0.96</v>
      </c>
      <c r="AD687" s="48">
        <f t="shared" si="203"/>
        <v>10.57</v>
      </c>
      <c r="AE687" s="48">
        <f t="shared" si="204"/>
        <v>10.1472</v>
      </c>
      <c r="AF687" s="46">
        <f t="shared" si="205"/>
        <v>120</v>
      </c>
      <c r="AG687" s="47"/>
      <c r="AH687" s="128" t="s">
        <v>3457</v>
      </c>
      <c r="AI687" s="128" t="s">
        <v>3455</v>
      </c>
      <c r="AJ687" s="128" t="s">
        <v>3456</v>
      </c>
      <c r="AK687" s="128" t="s">
        <v>3452</v>
      </c>
      <c r="AL687" s="128" t="s">
        <v>3454</v>
      </c>
      <c r="AM687" s="128" t="s">
        <v>3453</v>
      </c>
      <c r="AN687" s="128" t="s">
        <v>3451</v>
      </c>
      <c r="AO687" s="128" t="s">
        <v>3460</v>
      </c>
      <c r="AP687" s="128" t="s">
        <v>3458</v>
      </c>
      <c r="AQ687" s="128" t="s">
        <v>3459</v>
      </c>
    </row>
    <row r="688" spans="1:43" s="16" customFormat="1" ht="27.75">
      <c r="A688" s="43">
        <v>687</v>
      </c>
      <c r="B688" s="37" t="s">
        <v>482</v>
      </c>
      <c r="C688" s="37" t="s">
        <v>1483</v>
      </c>
      <c r="D688" s="38" t="s">
        <v>1484</v>
      </c>
      <c r="E688" s="38">
        <v>14</v>
      </c>
      <c r="F688" s="48">
        <v>10.81</v>
      </c>
      <c r="G688" s="46">
        <v>30</v>
      </c>
      <c r="H688" s="46" t="s">
        <v>3372</v>
      </c>
      <c r="I688" s="48">
        <v>12.21</v>
      </c>
      <c r="J688" s="46">
        <v>30</v>
      </c>
      <c r="K688" s="46" t="s">
        <v>3372</v>
      </c>
      <c r="L688" s="84">
        <f t="shared" si="212"/>
        <v>11.510000000000002</v>
      </c>
      <c r="M688" s="38">
        <f t="shared" si="197"/>
        <v>60</v>
      </c>
      <c r="N688" s="38">
        <f t="shared" si="198"/>
        <v>0</v>
      </c>
      <c r="O688" s="38">
        <f t="shared" si="199"/>
        <v>0</v>
      </c>
      <c r="P688" s="48">
        <v>9.99</v>
      </c>
      <c r="Q688" s="46">
        <v>16</v>
      </c>
      <c r="R688" s="46" t="s">
        <v>3373</v>
      </c>
      <c r="S688" s="48">
        <v>11.56</v>
      </c>
      <c r="T688" s="46">
        <v>30</v>
      </c>
      <c r="U688" s="46" t="s">
        <v>3372</v>
      </c>
      <c r="V688" s="48">
        <f t="shared" si="207"/>
        <v>10.775</v>
      </c>
      <c r="W688" s="46">
        <f t="shared" si="208"/>
        <v>60</v>
      </c>
      <c r="X688" s="46">
        <f t="shared" si="209"/>
        <v>1</v>
      </c>
      <c r="Y688" s="46">
        <f t="shared" si="210"/>
        <v>1</v>
      </c>
      <c r="Z688" s="46">
        <f t="shared" si="200"/>
        <v>1</v>
      </c>
      <c r="AA688" s="46">
        <f t="shared" si="201"/>
        <v>1</v>
      </c>
      <c r="AB688" s="46">
        <f t="shared" si="202"/>
        <v>2</v>
      </c>
      <c r="AC688" s="48">
        <f>IF(AB688=0,0.93,IF(AB688=1,0.92,IF(AB688=2,0.91,IF(AB688=3,0.9,IF(AB688=4,0.89,IF(AB688=5,0.88,IF(AB688=6,0.87)))))))</f>
        <v>0.91</v>
      </c>
      <c r="AD688" s="48">
        <f t="shared" si="203"/>
        <v>11.142500000000002</v>
      </c>
      <c r="AE688" s="48">
        <f t="shared" si="204"/>
        <v>10.139675000000002</v>
      </c>
      <c r="AF688" s="46">
        <f t="shared" si="205"/>
        <v>120</v>
      </c>
      <c r="AG688" s="47"/>
      <c r="AH688" s="128" t="s">
        <v>3456</v>
      </c>
      <c r="AI688" s="128" t="s">
        <v>3460</v>
      </c>
      <c r="AJ688" s="128" t="s">
        <v>3451</v>
      </c>
      <c r="AK688" s="128" t="s">
        <v>3453</v>
      </c>
      <c r="AL688" s="128" t="s">
        <v>3457</v>
      </c>
      <c r="AM688" s="128" t="s">
        <v>3458</v>
      </c>
      <c r="AN688" s="128" t="s">
        <v>3455</v>
      </c>
      <c r="AO688" s="128" t="s">
        <v>3454</v>
      </c>
      <c r="AP688" s="128" t="s">
        <v>3459</v>
      </c>
      <c r="AQ688" s="128" t="s">
        <v>3452</v>
      </c>
    </row>
    <row r="689" spans="1:43" s="16" customFormat="1" ht="27.75">
      <c r="A689" s="43">
        <v>688</v>
      </c>
      <c r="B689" s="37" t="s">
        <v>2431</v>
      </c>
      <c r="C689" s="37" t="s">
        <v>2329</v>
      </c>
      <c r="D689" s="38" t="s">
        <v>2432</v>
      </c>
      <c r="E689" s="38">
        <v>24</v>
      </c>
      <c r="F689" s="48">
        <v>10.199999999999999</v>
      </c>
      <c r="G689" s="46">
        <v>30</v>
      </c>
      <c r="H689" s="46" t="s">
        <v>3372</v>
      </c>
      <c r="I689" s="48">
        <v>11.1</v>
      </c>
      <c r="J689" s="46">
        <v>30</v>
      </c>
      <c r="K689" s="46" t="s">
        <v>3372</v>
      </c>
      <c r="L689" s="84">
        <f t="shared" si="212"/>
        <v>10.649999999999999</v>
      </c>
      <c r="M689" s="38">
        <f t="shared" si="197"/>
        <v>60</v>
      </c>
      <c r="N689" s="38">
        <f t="shared" si="198"/>
        <v>0</v>
      </c>
      <c r="O689" s="38">
        <f t="shared" si="199"/>
        <v>0</v>
      </c>
      <c r="P689" s="48">
        <v>10.62</v>
      </c>
      <c r="Q689" s="46">
        <v>30</v>
      </c>
      <c r="R689" s="46" t="s">
        <v>3372</v>
      </c>
      <c r="S689" s="48">
        <v>11.69</v>
      </c>
      <c r="T689" s="46">
        <v>30</v>
      </c>
      <c r="U689" s="46" t="s">
        <v>3372</v>
      </c>
      <c r="V689" s="48">
        <f t="shared" si="207"/>
        <v>11.154999999999999</v>
      </c>
      <c r="W689" s="46">
        <f t="shared" si="208"/>
        <v>60</v>
      </c>
      <c r="X689" s="46">
        <f t="shared" si="209"/>
        <v>0</v>
      </c>
      <c r="Y689" s="46">
        <f t="shared" si="210"/>
        <v>0</v>
      </c>
      <c r="Z689" s="46">
        <f t="shared" si="200"/>
        <v>0</v>
      </c>
      <c r="AA689" s="46">
        <f t="shared" si="201"/>
        <v>0</v>
      </c>
      <c r="AB689" s="46">
        <f t="shared" si="202"/>
        <v>0</v>
      </c>
      <c r="AC689" s="48">
        <f>IF(AB689=0,0.93,IF(AB689=1,0.92,IF(AB689=2,0.91,IF(AB689=3,0.9,IF(AB689=4,0.89,IF(AB689=5,0.88,IF(AB689=6,0.87)))))))</f>
        <v>0.93</v>
      </c>
      <c r="AD689" s="48">
        <f t="shared" si="203"/>
        <v>10.9025</v>
      </c>
      <c r="AE689" s="48">
        <f t="shared" si="204"/>
        <v>10.139325000000001</v>
      </c>
      <c r="AF689" s="46">
        <f t="shared" si="205"/>
        <v>120</v>
      </c>
      <c r="AG689" s="47"/>
      <c r="AH689" s="128" t="s">
        <v>3453</v>
      </c>
      <c r="AI689" s="128" t="s">
        <v>3451</v>
      </c>
      <c r="AJ689" s="128" t="s">
        <v>3455</v>
      </c>
      <c r="AK689" s="128" t="s">
        <v>3456</v>
      </c>
      <c r="AL689" s="128" t="s">
        <v>3452</v>
      </c>
      <c r="AM689" s="128" t="s">
        <v>3454</v>
      </c>
      <c r="AN689" s="128" t="s">
        <v>3460</v>
      </c>
      <c r="AO689" s="128" t="s">
        <v>3457</v>
      </c>
      <c r="AP689" s="128" t="s">
        <v>3459</v>
      </c>
      <c r="AQ689" s="128" t="s">
        <v>3458</v>
      </c>
    </row>
    <row r="690" spans="1:43" s="16" customFormat="1" ht="27.75">
      <c r="A690" s="43">
        <v>689</v>
      </c>
      <c r="B690" s="44" t="s">
        <v>1677</v>
      </c>
      <c r="C690" s="44" t="s">
        <v>1678</v>
      </c>
      <c r="D690" s="45" t="s">
        <v>1679</v>
      </c>
      <c r="E690" s="38">
        <v>16</v>
      </c>
      <c r="F690" s="48">
        <v>10.96</v>
      </c>
      <c r="G690" s="46">
        <v>30</v>
      </c>
      <c r="H690" s="46" t="s">
        <v>3373</v>
      </c>
      <c r="I690" s="48">
        <v>9.35</v>
      </c>
      <c r="J690" s="46">
        <v>18</v>
      </c>
      <c r="K690" s="46" t="s">
        <v>3373</v>
      </c>
      <c r="L690" s="84">
        <f t="shared" si="212"/>
        <v>10.155000000000001</v>
      </c>
      <c r="M690" s="38">
        <f t="shared" si="197"/>
        <v>60</v>
      </c>
      <c r="N690" s="38">
        <f t="shared" si="198"/>
        <v>2</v>
      </c>
      <c r="O690" s="38">
        <f t="shared" si="199"/>
        <v>1</v>
      </c>
      <c r="P690" s="48">
        <v>14.03</v>
      </c>
      <c r="Q690" s="46">
        <v>30</v>
      </c>
      <c r="R690" s="46" t="s">
        <v>3373</v>
      </c>
      <c r="S690" s="48">
        <v>11.2</v>
      </c>
      <c r="T690" s="46">
        <v>30</v>
      </c>
      <c r="U690" s="46" t="s">
        <v>3372</v>
      </c>
      <c r="V690" s="48">
        <f t="shared" si="207"/>
        <v>12.614999999999998</v>
      </c>
      <c r="W690" s="46">
        <f t="shared" si="208"/>
        <v>60</v>
      </c>
      <c r="X690" s="46">
        <f t="shared" si="209"/>
        <v>1</v>
      </c>
      <c r="Y690" s="46">
        <f t="shared" si="210"/>
        <v>0</v>
      </c>
      <c r="Z690" s="46">
        <f t="shared" si="200"/>
        <v>3</v>
      </c>
      <c r="AA690" s="46">
        <f t="shared" si="201"/>
        <v>1</v>
      </c>
      <c r="AB690" s="46">
        <f t="shared" si="202"/>
        <v>4</v>
      </c>
      <c r="AC690" s="48">
        <f>IF(AB690=0,0.93,IF(AB690=1,0.92,IF(AB690=2,0.91,IF(AB690=3,0.9,IF(AB690=4,0.89,IF(AB690=5,0.88,IF(AB690=6,0.87)))))))</f>
        <v>0.89</v>
      </c>
      <c r="AD690" s="48">
        <f t="shared" si="203"/>
        <v>11.385</v>
      </c>
      <c r="AE690" s="48">
        <f t="shared" si="204"/>
        <v>10.13265</v>
      </c>
      <c r="AF690" s="46">
        <f t="shared" si="205"/>
        <v>120</v>
      </c>
      <c r="AG690" s="47"/>
      <c r="AH690" s="128" t="s">
        <v>3457</v>
      </c>
      <c r="AI690" s="128" t="s">
        <v>3456</v>
      </c>
      <c r="AJ690" s="128" t="s">
        <v>3453</v>
      </c>
      <c r="AK690" s="128" t="s">
        <v>3451</v>
      </c>
      <c r="AL690" s="128" t="s">
        <v>3455</v>
      </c>
      <c r="AM690" s="128" t="s">
        <v>3452</v>
      </c>
      <c r="AN690" s="128" t="s">
        <v>3460</v>
      </c>
      <c r="AO690" s="128" t="s">
        <v>3454</v>
      </c>
      <c r="AP690" s="128" t="s">
        <v>3459</v>
      </c>
      <c r="AQ690" s="128" t="s">
        <v>3458</v>
      </c>
    </row>
    <row r="691" spans="1:43" s="16" customFormat="1" ht="27.75">
      <c r="A691" s="43">
        <v>690</v>
      </c>
      <c r="B691" s="72" t="s">
        <v>2315</v>
      </c>
      <c r="C691" s="72" t="s">
        <v>2316</v>
      </c>
      <c r="D691" s="45" t="s">
        <v>2317</v>
      </c>
      <c r="E691" s="38">
        <v>23</v>
      </c>
      <c r="F691" s="48">
        <v>10.5</v>
      </c>
      <c r="G691" s="46">
        <v>30</v>
      </c>
      <c r="H691" s="46" t="s">
        <v>3372</v>
      </c>
      <c r="I691" s="48">
        <v>10</v>
      </c>
      <c r="J691" s="46">
        <v>30</v>
      </c>
      <c r="K691" s="46" t="s">
        <v>3372</v>
      </c>
      <c r="L691" s="84">
        <f t="shared" si="212"/>
        <v>10.25</v>
      </c>
      <c r="M691" s="38">
        <f t="shared" si="197"/>
        <v>60</v>
      </c>
      <c r="N691" s="38">
        <f t="shared" si="198"/>
        <v>0</v>
      </c>
      <c r="O691" s="38">
        <f t="shared" si="199"/>
        <v>0</v>
      </c>
      <c r="P691" s="48">
        <v>11.02</v>
      </c>
      <c r="Q691" s="46">
        <v>30</v>
      </c>
      <c r="R691" s="46" t="s">
        <v>3373</v>
      </c>
      <c r="S691" s="48">
        <v>12.53</v>
      </c>
      <c r="T691" s="46">
        <v>30</v>
      </c>
      <c r="U691" s="46" t="s">
        <v>3372</v>
      </c>
      <c r="V691" s="48">
        <f t="shared" si="207"/>
        <v>11.774999999999999</v>
      </c>
      <c r="W691" s="46">
        <f t="shared" si="208"/>
        <v>60</v>
      </c>
      <c r="X691" s="46">
        <f t="shared" si="209"/>
        <v>1</v>
      </c>
      <c r="Y691" s="46">
        <f t="shared" si="210"/>
        <v>0</v>
      </c>
      <c r="Z691" s="46">
        <f t="shared" si="200"/>
        <v>1</v>
      </c>
      <c r="AA691" s="46">
        <f t="shared" si="201"/>
        <v>0</v>
      </c>
      <c r="AB691" s="46">
        <f t="shared" si="202"/>
        <v>1</v>
      </c>
      <c r="AC691" s="48">
        <f>IF(AB691=0,0.93,IF(AB691=1,0.92,IF(AB691=2,0.91,IF(AB691=3,0.9,IF(AB691=4,0.89,IF(AB691=5,0.88,IF(AB691=6,0.87)))))))</f>
        <v>0.92</v>
      </c>
      <c r="AD691" s="48">
        <f t="shared" si="203"/>
        <v>11.012499999999999</v>
      </c>
      <c r="AE691" s="48">
        <f t="shared" si="204"/>
        <v>10.131499999999999</v>
      </c>
      <c r="AF691" s="46">
        <f t="shared" si="205"/>
        <v>120</v>
      </c>
      <c r="AG691" s="47"/>
      <c r="AH691" s="128" t="s">
        <v>3455</v>
      </c>
      <c r="AI691" s="128" t="s">
        <v>3451</v>
      </c>
      <c r="AJ691" s="128" t="s">
        <v>3456</v>
      </c>
      <c r="AK691" s="128" t="s">
        <v>3452</v>
      </c>
      <c r="AL691" s="128" t="s">
        <v>3457</v>
      </c>
      <c r="AM691" s="128" t="s">
        <v>3460</v>
      </c>
      <c r="AN691" s="128" t="s">
        <v>3454</v>
      </c>
      <c r="AO691" s="128" t="s">
        <v>3453</v>
      </c>
      <c r="AP691" s="128" t="s">
        <v>3459</v>
      </c>
      <c r="AQ691" s="128" t="s">
        <v>3458</v>
      </c>
    </row>
    <row r="692" spans="1:43" s="16" customFormat="1" ht="27.75">
      <c r="A692" s="43">
        <v>691</v>
      </c>
      <c r="B692" s="37" t="s">
        <v>863</v>
      </c>
      <c r="C692" s="37" t="s">
        <v>864</v>
      </c>
      <c r="D692" s="38" t="s">
        <v>865</v>
      </c>
      <c r="E692" s="38">
        <v>8</v>
      </c>
      <c r="F692" s="48">
        <v>9.48</v>
      </c>
      <c r="G692" s="46">
        <v>21</v>
      </c>
      <c r="H692" s="46" t="s">
        <v>3373</v>
      </c>
      <c r="I692" s="48">
        <v>12.17</v>
      </c>
      <c r="J692" s="46">
        <v>30</v>
      </c>
      <c r="K692" s="46" t="s">
        <v>3372</v>
      </c>
      <c r="L692" s="84">
        <f t="shared" si="212"/>
        <v>10.824999999999999</v>
      </c>
      <c r="M692" s="38">
        <f t="shared" si="197"/>
        <v>60</v>
      </c>
      <c r="N692" s="38">
        <f t="shared" si="198"/>
        <v>1</v>
      </c>
      <c r="O692" s="38">
        <f t="shared" si="199"/>
        <v>1</v>
      </c>
      <c r="P692" s="48">
        <v>10.54</v>
      </c>
      <c r="Q692" s="46">
        <v>30</v>
      </c>
      <c r="R692" s="46" t="s">
        <v>3373</v>
      </c>
      <c r="S692" s="48">
        <v>12.83</v>
      </c>
      <c r="T692" s="46">
        <v>30</v>
      </c>
      <c r="U692" s="46" t="s">
        <v>3372</v>
      </c>
      <c r="V692" s="48">
        <f t="shared" si="207"/>
        <v>11.684999999999999</v>
      </c>
      <c r="W692" s="46">
        <f t="shared" si="208"/>
        <v>60</v>
      </c>
      <c r="X692" s="46">
        <f t="shared" si="209"/>
        <v>1</v>
      </c>
      <c r="Y692" s="46">
        <f t="shared" si="210"/>
        <v>0</v>
      </c>
      <c r="Z692" s="46">
        <f t="shared" si="200"/>
        <v>2</v>
      </c>
      <c r="AA692" s="46">
        <f t="shared" si="201"/>
        <v>1</v>
      </c>
      <c r="AB692" s="46">
        <f t="shared" si="202"/>
        <v>3</v>
      </c>
      <c r="AC692" s="48">
        <f>IF(AB692=0,0.93,IF(AB692=1,0.92,IF(AB692=2,0.91,IF(AB692=3,0.9,IF(AB692=4,0.89,IF(AB692=5,0.88,IF(AB692=6,0.87)))))))</f>
        <v>0.9</v>
      </c>
      <c r="AD692" s="48">
        <f t="shared" si="203"/>
        <v>11.254999999999999</v>
      </c>
      <c r="AE692" s="48">
        <f t="shared" si="204"/>
        <v>10.1295</v>
      </c>
      <c r="AF692" s="46">
        <f t="shared" si="205"/>
        <v>120</v>
      </c>
      <c r="AG692" s="47"/>
      <c r="AH692" s="128" t="s">
        <v>3453</v>
      </c>
      <c r="AI692" s="128" t="s">
        <v>3452</v>
      </c>
      <c r="AJ692" s="128" t="s">
        <v>3457</v>
      </c>
      <c r="AK692" s="128" t="s">
        <v>3456</v>
      </c>
      <c r="AL692" s="128" t="s">
        <v>3451</v>
      </c>
      <c r="AM692" s="128" t="s">
        <v>3454</v>
      </c>
      <c r="AN692" s="128" t="s">
        <v>3455</v>
      </c>
      <c r="AO692" s="128" t="s">
        <v>3460</v>
      </c>
      <c r="AP692" s="128" t="s">
        <v>3459</v>
      </c>
      <c r="AQ692" s="128" t="s">
        <v>3458</v>
      </c>
    </row>
    <row r="693" spans="1:43" s="16" customFormat="1" ht="27.75">
      <c r="A693" s="43">
        <v>692</v>
      </c>
      <c r="B693" s="44" t="s">
        <v>2730</v>
      </c>
      <c r="C693" s="44" t="s">
        <v>2731</v>
      </c>
      <c r="D693" s="45" t="s">
        <v>2732</v>
      </c>
      <c r="E693" s="38">
        <v>28</v>
      </c>
      <c r="F693" s="48">
        <v>10.39</v>
      </c>
      <c r="G693" s="46">
        <v>30</v>
      </c>
      <c r="H693" s="46" t="s">
        <v>3372</v>
      </c>
      <c r="I693" s="48">
        <v>9.61</v>
      </c>
      <c r="J693" s="46">
        <v>12</v>
      </c>
      <c r="K693" s="46" t="s">
        <v>3373</v>
      </c>
      <c r="L693" s="84">
        <f t="shared" si="212"/>
        <v>10</v>
      </c>
      <c r="M693" s="38">
        <f t="shared" si="197"/>
        <v>60</v>
      </c>
      <c r="N693" s="38">
        <f t="shared" si="198"/>
        <v>1</v>
      </c>
      <c r="O693" s="38">
        <f t="shared" si="199"/>
        <v>1</v>
      </c>
      <c r="P693" s="48">
        <v>10.01</v>
      </c>
      <c r="Q693" s="46">
        <v>30</v>
      </c>
      <c r="R693" s="46" t="s">
        <v>3373</v>
      </c>
      <c r="S693" s="48">
        <v>11.76</v>
      </c>
      <c r="T693" s="46">
        <v>30</v>
      </c>
      <c r="U693" s="46" t="s">
        <v>3372</v>
      </c>
      <c r="V693" s="48">
        <f t="shared" si="207"/>
        <v>10.885</v>
      </c>
      <c r="W693" s="46">
        <f t="shared" si="208"/>
        <v>60</v>
      </c>
      <c r="X693" s="46">
        <f t="shared" si="209"/>
        <v>1</v>
      </c>
      <c r="Y693" s="46">
        <f t="shared" si="210"/>
        <v>0</v>
      </c>
      <c r="Z693" s="46">
        <f t="shared" si="200"/>
        <v>2</v>
      </c>
      <c r="AA693" s="46">
        <f t="shared" si="201"/>
        <v>1</v>
      </c>
      <c r="AB693" s="46">
        <f t="shared" si="202"/>
        <v>3</v>
      </c>
      <c r="AC693" s="48">
        <f>IF(AB693=0,1,IF(AB693=1,0.99,IF(AB693=2,0.98,IF(AB693=3,0.97,IF(AB693=4,0.96,IF(AB693=5,0.95,IF(AB693=6,0.94)))))))</f>
        <v>0.97</v>
      </c>
      <c r="AD693" s="48">
        <f t="shared" si="203"/>
        <v>10.442499999999999</v>
      </c>
      <c r="AE693" s="48">
        <f t="shared" si="204"/>
        <v>10.129224999999998</v>
      </c>
      <c r="AF693" s="46">
        <f t="shared" si="205"/>
        <v>120</v>
      </c>
      <c r="AG693" s="47"/>
      <c r="AH693" s="128" t="s">
        <v>3458</v>
      </c>
      <c r="AI693" s="128" t="s">
        <v>3452</v>
      </c>
      <c r="AJ693" s="128" t="s">
        <v>3456</v>
      </c>
      <c r="AK693" s="128" t="s">
        <v>3455</v>
      </c>
      <c r="AL693" s="128" t="s">
        <v>3453</v>
      </c>
      <c r="AM693" s="128" t="s">
        <v>3451</v>
      </c>
      <c r="AN693" s="128" t="s">
        <v>3454</v>
      </c>
      <c r="AO693" s="128" t="s">
        <v>3460</v>
      </c>
      <c r="AP693" s="128" t="s">
        <v>3459</v>
      </c>
      <c r="AQ693" s="128" t="s">
        <v>3457</v>
      </c>
    </row>
    <row r="694" spans="1:43" s="16" customFormat="1" ht="27.75">
      <c r="A694" s="43">
        <v>693</v>
      </c>
      <c r="B694" s="37" t="s">
        <v>957</v>
      </c>
      <c r="C694" s="37" t="s">
        <v>958</v>
      </c>
      <c r="D694" s="38" t="s">
        <v>959</v>
      </c>
      <c r="E694" s="38">
        <v>9</v>
      </c>
      <c r="F694" s="48">
        <v>11.09</v>
      </c>
      <c r="G694" s="46">
        <v>30</v>
      </c>
      <c r="H694" s="46" t="s">
        <v>3372</v>
      </c>
      <c r="I694" s="48">
        <v>10.19</v>
      </c>
      <c r="J694" s="46">
        <v>30</v>
      </c>
      <c r="K694" s="46" t="s">
        <v>3373</v>
      </c>
      <c r="L694" s="84">
        <f t="shared" si="212"/>
        <v>10.64</v>
      </c>
      <c r="M694" s="38">
        <f t="shared" si="197"/>
        <v>60</v>
      </c>
      <c r="N694" s="38">
        <f t="shared" si="198"/>
        <v>1</v>
      </c>
      <c r="O694" s="38">
        <f t="shared" si="199"/>
        <v>0</v>
      </c>
      <c r="P694" s="48">
        <v>10.92</v>
      </c>
      <c r="Q694" s="46">
        <v>30</v>
      </c>
      <c r="R694" s="46" t="s">
        <v>3372</v>
      </c>
      <c r="S694" s="48">
        <v>11.83</v>
      </c>
      <c r="T694" s="46">
        <v>30</v>
      </c>
      <c r="U694" s="46" t="s">
        <v>3372</v>
      </c>
      <c r="V694" s="48">
        <f t="shared" si="207"/>
        <v>11.375</v>
      </c>
      <c r="W694" s="46">
        <f t="shared" si="208"/>
        <v>60</v>
      </c>
      <c r="X694" s="46">
        <f t="shared" si="209"/>
        <v>0</v>
      </c>
      <c r="Y694" s="46">
        <f t="shared" si="210"/>
        <v>0</v>
      </c>
      <c r="Z694" s="46">
        <f t="shared" si="200"/>
        <v>1</v>
      </c>
      <c r="AA694" s="46">
        <f t="shared" si="201"/>
        <v>0</v>
      </c>
      <c r="AB694" s="46">
        <f t="shared" si="202"/>
        <v>1</v>
      </c>
      <c r="AC694" s="48">
        <f>IF(AB694=0,0.93,IF(AB694=1,0.92,IF(AB694=2,0.91,IF(AB694=3,0.9,IF(AB694=4,0.89,IF(AB694=5,0.88,IF(AB694=6,0.87)))))))</f>
        <v>0.92</v>
      </c>
      <c r="AD694" s="48">
        <f t="shared" si="203"/>
        <v>11.0075</v>
      </c>
      <c r="AE694" s="48">
        <f t="shared" si="204"/>
        <v>10.126900000000001</v>
      </c>
      <c r="AF694" s="46">
        <f t="shared" si="205"/>
        <v>120</v>
      </c>
      <c r="AG694" s="47"/>
      <c r="AH694" s="128" t="s">
        <v>3456</v>
      </c>
      <c r="AI694" s="128" t="s">
        <v>3453</v>
      </c>
      <c r="AJ694" s="128" t="s">
        <v>3457</v>
      </c>
      <c r="AK694" s="128" t="s">
        <v>3451</v>
      </c>
      <c r="AL694" s="128" t="s">
        <v>3452</v>
      </c>
      <c r="AM694" s="128" t="s">
        <v>3455</v>
      </c>
      <c r="AN694" s="128" t="s">
        <v>3460</v>
      </c>
      <c r="AO694" s="128" t="s">
        <v>3454</v>
      </c>
      <c r="AP694" s="128" t="s">
        <v>3458</v>
      </c>
      <c r="AQ694" s="128" t="s">
        <v>3459</v>
      </c>
    </row>
    <row r="695" spans="1:43" s="16" customFormat="1" ht="27.75">
      <c r="A695" s="43">
        <v>694</v>
      </c>
      <c r="B695" s="37" t="s">
        <v>674</v>
      </c>
      <c r="C695" s="37" t="s">
        <v>1654</v>
      </c>
      <c r="D695" s="38" t="s">
        <v>1655</v>
      </c>
      <c r="E695" s="38">
        <v>16</v>
      </c>
      <c r="F695" s="48">
        <v>10.8</v>
      </c>
      <c r="G695" s="46">
        <v>30</v>
      </c>
      <c r="H695" s="46" t="s">
        <v>3373</v>
      </c>
      <c r="I695" s="48">
        <v>10.77</v>
      </c>
      <c r="J695" s="46">
        <v>30</v>
      </c>
      <c r="K695" s="46" t="s">
        <v>3372</v>
      </c>
      <c r="L695" s="84">
        <f t="shared" si="212"/>
        <v>10.785</v>
      </c>
      <c r="M695" s="38">
        <f t="shared" si="197"/>
        <v>60</v>
      </c>
      <c r="N695" s="38">
        <f t="shared" si="198"/>
        <v>1</v>
      </c>
      <c r="O695" s="38">
        <f t="shared" si="199"/>
        <v>0</v>
      </c>
      <c r="P695" s="48">
        <v>8.89</v>
      </c>
      <c r="Q695" s="46">
        <v>10</v>
      </c>
      <c r="R695" s="46" t="s">
        <v>3373</v>
      </c>
      <c r="S695" s="48">
        <v>11.3</v>
      </c>
      <c r="T695" s="46">
        <v>30</v>
      </c>
      <c r="U695" s="46" t="s">
        <v>3372</v>
      </c>
      <c r="V695" s="48">
        <f t="shared" si="207"/>
        <v>10.095000000000001</v>
      </c>
      <c r="W695" s="46">
        <f t="shared" si="208"/>
        <v>60</v>
      </c>
      <c r="X695" s="46">
        <f t="shared" si="209"/>
        <v>1</v>
      </c>
      <c r="Y695" s="46">
        <f t="shared" si="210"/>
        <v>1</v>
      </c>
      <c r="Z695" s="46">
        <f t="shared" si="200"/>
        <v>2</v>
      </c>
      <c r="AA695" s="46">
        <f t="shared" si="201"/>
        <v>1</v>
      </c>
      <c r="AB695" s="46">
        <f t="shared" si="202"/>
        <v>3</v>
      </c>
      <c r="AC695" s="48">
        <f>IF(AB695=0,1,IF(AB695=1,0.99,IF(AB695=2,0.98,IF(AB695=3,0.97,IF(AB695=4,0.96,IF(AB695=5,0.95,IF(AB695=6,0.94)))))))</f>
        <v>0.97</v>
      </c>
      <c r="AD695" s="48">
        <f t="shared" si="203"/>
        <v>10.440000000000001</v>
      </c>
      <c r="AE695" s="48">
        <f t="shared" si="204"/>
        <v>10.126800000000001</v>
      </c>
      <c r="AF695" s="46">
        <f t="shared" si="205"/>
        <v>120</v>
      </c>
      <c r="AG695" s="47"/>
      <c r="AH695" s="128" t="s">
        <v>3452</v>
      </c>
      <c r="AI695" s="128" t="s">
        <v>3456</v>
      </c>
      <c r="AJ695" s="128" t="s">
        <v>3457</v>
      </c>
      <c r="AK695" s="128" t="s">
        <v>3455</v>
      </c>
      <c r="AL695" s="128" t="s">
        <v>3459</v>
      </c>
      <c r="AM695" s="128" t="s">
        <v>3460</v>
      </c>
      <c r="AN695" s="128" t="s">
        <v>3454</v>
      </c>
      <c r="AO695" s="128" t="s">
        <v>3451</v>
      </c>
      <c r="AP695" s="128" t="s">
        <v>3453</v>
      </c>
      <c r="AQ695" s="128" t="s">
        <v>3458</v>
      </c>
    </row>
    <row r="696" spans="1:43" s="16" customFormat="1" ht="27.75">
      <c r="A696" s="43">
        <v>695</v>
      </c>
      <c r="B696" s="44" t="s">
        <v>799</v>
      </c>
      <c r="C696" s="44" t="s">
        <v>800</v>
      </c>
      <c r="D696" s="45" t="s">
        <v>801</v>
      </c>
      <c r="E696" s="38">
        <v>7</v>
      </c>
      <c r="F696" s="48">
        <v>10.77</v>
      </c>
      <c r="G696" s="46">
        <v>30</v>
      </c>
      <c r="H696" s="46" t="s">
        <v>3373</v>
      </c>
      <c r="I696" s="48">
        <v>9.23</v>
      </c>
      <c r="J696" s="46">
        <v>12</v>
      </c>
      <c r="K696" s="46" t="s">
        <v>3373</v>
      </c>
      <c r="L696" s="84">
        <f t="shared" si="212"/>
        <v>10</v>
      </c>
      <c r="M696" s="38">
        <f t="shared" si="197"/>
        <v>60</v>
      </c>
      <c r="N696" s="38">
        <f t="shared" si="198"/>
        <v>2</v>
      </c>
      <c r="O696" s="38">
        <f t="shared" si="199"/>
        <v>1</v>
      </c>
      <c r="P696" s="48">
        <v>10.28</v>
      </c>
      <c r="Q696" s="46">
        <v>30</v>
      </c>
      <c r="R696" s="46" t="s">
        <v>3372</v>
      </c>
      <c r="S696" s="48">
        <v>11.48</v>
      </c>
      <c r="T696" s="46">
        <v>30</v>
      </c>
      <c r="U696" s="46" t="s">
        <v>3372</v>
      </c>
      <c r="V696" s="48">
        <f t="shared" si="207"/>
        <v>10.879999999999999</v>
      </c>
      <c r="W696" s="46">
        <f t="shared" si="208"/>
        <v>60</v>
      </c>
      <c r="X696" s="46">
        <f t="shared" si="209"/>
        <v>0</v>
      </c>
      <c r="Y696" s="46">
        <f t="shared" si="210"/>
        <v>0</v>
      </c>
      <c r="Z696" s="46">
        <f t="shared" si="200"/>
        <v>2</v>
      </c>
      <c r="AA696" s="46">
        <f t="shared" si="201"/>
        <v>1</v>
      </c>
      <c r="AB696" s="46">
        <f t="shared" si="202"/>
        <v>3</v>
      </c>
      <c r="AC696" s="48">
        <f>IF(AB696=0,1,IF(AB696=1,0.99,IF(AB696=2,0.98,IF(AB696=3,0.97,IF(AB696=4,0.96,IF(AB696=5,0.95,IF(AB696=6,0.94)))))))</f>
        <v>0.97</v>
      </c>
      <c r="AD696" s="48">
        <f t="shared" si="203"/>
        <v>10.44</v>
      </c>
      <c r="AE696" s="48">
        <f t="shared" si="204"/>
        <v>10.126799999999999</v>
      </c>
      <c r="AF696" s="46">
        <f t="shared" si="205"/>
        <v>120</v>
      </c>
      <c r="AG696" s="47"/>
      <c r="AH696" s="128" t="s">
        <v>3453</v>
      </c>
      <c r="AI696" s="128" t="s">
        <v>3451</v>
      </c>
      <c r="AJ696" s="128" t="s">
        <v>3455</v>
      </c>
      <c r="AK696" s="128" t="s">
        <v>3456</v>
      </c>
      <c r="AL696" s="128" t="s">
        <v>3454</v>
      </c>
      <c r="AM696" s="128" t="s">
        <v>3457</v>
      </c>
      <c r="AN696" s="128" t="s">
        <v>3452</v>
      </c>
      <c r="AO696" s="128" t="s">
        <v>3460</v>
      </c>
      <c r="AP696" s="128" t="s">
        <v>3459</v>
      </c>
      <c r="AQ696" s="128" t="s">
        <v>3458</v>
      </c>
    </row>
    <row r="697" spans="1:43" s="16" customFormat="1" ht="27.75">
      <c r="A697" s="43">
        <v>696</v>
      </c>
      <c r="B697" s="44" t="s">
        <v>1408</v>
      </c>
      <c r="C697" s="44" t="s">
        <v>580</v>
      </c>
      <c r="D697" s="45" t="s">
        <v>1409</v>
      </c>
      <c r="E697" s="38">
        <v>13</v>
      </c>
      <c r="F697" s="48">
        <v>11.84</v>
      </c>
      <c r="G697" s="46">
        <v>30</v>
      </c>
      <c r="H697" s="46" t="s">
        <v>3372</v>
      </c>
      <c r="I697" s="48">
        <v>8.35</v>
      </c>
      <c r="J697" s="46">
        <v>11</v>
      </c>
      <c r="K697" s="46" t="s">
        <v>3372</v>
      </c>
      <c r="L697" s="84">
        <f t="shared" si="212"/>
        <v>10.094999999999999</v>
      </c>
      <c r="M697" s="38">
        <f t="shared" si="197"/>
        <v>60</v>
      </c>
      <c r="N697" s="38">
        <f t="shared" si="198"/>
        <v>0</v>
      </c>
      <c r="O697" s="38">
        <f t="shared" si="199"/>
        <v>1</v>
      </c>
      <c r="P697" s="48">
        <v>10.3</v>
      </c>
      <c r="Q697" s="46">
        <v>30</v>
      </c>
      <c r="R697" s="46" t="s">
        <v>3373</v>
      </c>
      <c r="S697" s="48">
        <v>10.83</v>
      </c>
      <c r="T697" s="46">
        <v>30</v>
      </c>
      <c r="U697" s="46" t="s">
        <v>3372</v>
      </c>
      <c r="V697" s="48">
        <f t="shared" si="207"/>
        <v>10.565000000000001</v>
      </c>
      <c r="W697" s="46">
        <f t="shared" si="208"/>
        <v>60</v>
      </c>
      <c r="X697" s="46">
        <f t="shared" si="209"/>
        <v>1</v>
      </c>
      <c r="Y697" s="46">
        <f t="shared" si="210"/>
        <v>0</v>
      </c>
      <c r="Z697" s="46">
        <f t="shared" si="200"/>
        <v>1</v>
      </c>
      <c r="AA697" s="46">
        <f t="shared" si="201"/>
        <v>1</v>
      </c>
      <c r="AB697" s="46">
        <f t="shared" si="202"/>
        <v>2</v>
      </c>
      <c r="AC697" s="48">
        <f>IF(AB697=0,1,IF(AB697=1,0.99,IF(AB697=2,0.98,IF(AB697=3,0.97,IF(AB697=4,0.96,IF(AB697=5,0.95,IF(AB697=6,0.94)))))))</f>
        <v>0.98</v>
      </c>
      <c r="AD697" s="48">
        <f t="shared" si="203"/>
        <v>10.33</v>
      </c>
      <c r="AE697" s="48">
        <f t="shared" si="204"/>
        <v>10.1234</v>
      </c>
      <c r="AF697" s="46">
        <f t="shared" si="205"/>
        <v>120</v>
      </c>
      <c r="AG697" s="47"/>
      <c r="AH697" s="128" t="s">
        <v>3456</v>
      </c>
      <c r="AI697" s="128" t="s">
        <v>3454</v>
      </c>
      <c r="AJ697" s="128" t="s">
        <v>3451</v>
      </c>
      <c r="AK697" s="128" t="s">
        <v>3452</v>
      </c>
      <c r="AL697" s="128" t="s">
        <v>3455</v>
      </c>
      <c r="AM697" s="128" t="s">
        <v>3457</v>
      </c>
      <c r="AN697" s="128" t="s">
        <v>3453</v>
      </c>
      <c r="AO697" s="128" t="s">
        <v>3459</v>
      </c>
      <c r="AP697" s="128" t="s">
        <v>3460</v>
      </c>
      <c r="AQ697" s="128" t="s">
        <v>3458</v>
      </c>
    </row>
    <row r="698" spans="1:43" s="16" customFormat="1" ht="27.75">
      <c r="A698" s="43">
        <v>697</v>
      </c>
      <c r="B698" s="44" t="s">
        <v>1015</v>
      </c>
      <c r="C698" s="44" t="s">
        <v>1016</v>
      </c>
      <c r="D698" s="45" t="s">
        <v>1017</v>
      </c>
      <c r="E698" s="38">
        <v>9</v>
      </c>
      <c r="F698" s="48">
        <v>10.25</v>
      </c>
      <c r="G698" s="46">
        <v>30</v>
      </c>
      <c r="H698" s="46" t="s">
        <v>3373</v>
      </c>
      <c r="I698" s="48">
        <v>10.050000000000001</v>
      </c>
      <c r="J698" s="46">
        <v>30</v>
      </c>
      <c r="K698" s="46" t="s">
        <v>3373</v>
      </c>
      <c r="L698" s="84">
        <f t="shared" si="212"/>
        <v>10.15</v>
      </c>
      <c r="M698" s="38">
        <f t="shared" si="197"/>
        <v>60</v>
      </c>
      <c r="N698" s="38">
        <f t="shared" si="198"/>
        <v>2</v>
      </c>
      <c r="O698" s="38">
        <f t="shared" si="199"/>
        <v>0</v>
      </c>
      <c r="P698" s="48">
        <v>10.15</v>
      </c>
      <c r="Q698" s="46">
        <v>30</v>
      </c>
      <c r="R698" s="46" t="s">
        <v>3373</v>
      </c>
      <c r="S698" s="48">
        <v>11.28</v>
      </c>
      <c r="T698" s="46">
        <v>30</v>
      </c>
      <c r="U698" s="46" t="s">
        <v>3372</v>
      </c>
      <c r="V698" s="48">
        <f t="shared" si="207"/>
        <v>10.715</v>
      </c>
      <c r="W698" s="46">
        <f t="shared" si="208"/>
        <v>60</v>
      </c>
      <c r="X698" s="46">
        <f t="shared" si="209"/>
        <v>1</v>
      </c>
      <c r="Y698" s="46">
        <f t="shared" si="210"/>
        <v>0</v>
      </c>
      <c r="Z698" s="46">
        <f t="shared" si="200"/>
        <v>3</v>
      </c>
      <c r="AA698" s="46">
        <f t="shared" si="201"/>
        <v>0</v>
      </c>
      <c r="AB698" s="46">
        <f t="shared" si="202"/>
        <v>3</v>
      </c>
      <c r="AC698" s="48">
        <f>IF(AB698=0,1,IF(AB698=1,0.99,IF(AB698=2,0.98,IF(AB698=3,0.97,IF(AB698=4,0.96,IF(AB698=5,0.95,IF(AB698=6,0.94)))))))</f>
        <v>0.97</v>
      </c>
      <c r="AD698" s="48">
        <f t="shared" si="203"/>
        <v>10.432500000000001</v>
      </c>
      <c r="AE698" s="48">
        <f t="shared" si="204"/>
        <v>10.119525000000001</v>
      </c>
      <c r="AF698" s="46">
        <f t="shared" si="205"/>
        <v>120</v>
      </c>
      <c r="AG698" s="47"/>
      <c r="AH698" s="128" t="s">
        <v>3451</v>
      </c>
      <c r="AI698" s="128" t="s">
        <v>3457</v>
      </c>
      <c r="AJ698" s="128" t="s">
        <v>3453</v>
      </c>
      <c r="AK698" s="128" t="s">
        <v>3455</v>
      </c>
      <c r="AL698" s="128" t="s">
        <v>3456</v>
      </c>
      <c r="AM698" s="128" t="s">
        <v>3454</v>
      </c>
      <c r="AN698" s="128" t="s">
        <v>3452</v>
      </c>
      <c r="AO698" s="128" t="s">
        <v>3459</v>
      </c>
      <c r="AP698" s="128" t="s">
        <v>3460</v>
      </c>
      <c r="AQ698" s="128" t="s">
        <v>3458</v>
      </c>
    </row>
    <row r="699" spans="1:43" s="16" customFormat="1" ht="27.75">
      <c r="A699" s="43">
        <v>698</v>
      </c>
      <c r="B699" s="37" t="s">
        <v>211</v>
      </c>
      <c r="C699" s="37" t="s">
        <v>212</v>
      </c>
      <c r="D699" s="38" t="s">
        <v>213</v>
      </c>
      <c r="E699" s="38">
        <v>2</v>
      </c>
      <c r="F699" s="48">
        <v>10</v>
      </c>
      <c r="G699" s="46">
        <v>30</v>
      </c>
      <c r="H699" s="46" t="s">
        <v>3373</v>
      </c>
      <c r="I699" s="48">
        <v>10.45</v>
      </c>
      <c r="J699" s="46">
        <v>30</v>
      </c>
      <c r="K699" s="46" t="s">
        <v>3373</v>
      </c>
      <c r="L699" s="84">
        <f t="shared" si="212"/>
        <v>10.225</v>
      </c>
      <c r="M699" s="38">
        <f t="shared" si="197"/>
        <v>60</v>
      </c>
      <c r="N699" s="38">
        <f t="shared" si="198"/>
        <v>2</v>
      </c>
      <c r="O699" s="38">
        <f t="shared" si="199"/>
        <v>0</v>
      </c>
      <c r="P699" s="48">
        <v>9.73</v>
      </c>
      <c r="Q699" s="46">
        <v>12</v>
      </c>
      <c r="R699" s="46" t="s">
        <v>3373</v>
      </c>
      <c r="S699" s="48">
        <v>11.98</v>
      </c>
      <c r="T699" s="46">
        <v>30</v>
      </c>
      <c r="U699" s="46" t="s">
        <v>3372</v>
      </c>
      <c r="V699" s="48">
        <f t="shared" si="207"/>
        <v>10.855</v>
      </c>
      <c r="W699" s="46">
        <f t="shared" si="208"/>
        <v>60</v>
      </c>
      <c r="X699" s="46">
        <f t="shared" si="209"/>
        <v>1</v>
      </c>
      <c r="Y699" s="46">
        <f t="shared" si="210"/>
        <v>1</v>
      </c>
      <c r="Z699" s="46">
        <f t="shared" si="200"/>
        <v>3</v>
      </c>
      <c r="AA699" s="46">
        <f t="shared" si="201"/>
        <v>1</v>
      </c>
      <c r="AB699" s="46">
        <f t="shared" si="202"/>
        <v>4</v>
      </c>
      <c r="AC699" s="48">
        <f>IF(AB699=0,1,IF(AB699=1,0.99,IF(AB699=2,0.98,IF(AB699=3,0.97,IF(AB699=4,0.96,IF(AB699=5,0.95,IF(AB699=6,0.94)))))))</f>
        <v>0.96</v>
      </c>
      <c r="AD699" s="48">
        <f t="shared" si="203"/>
        <v>10.54</v>
      </c>
      <c r="AE699" s="48">
        <f t="shared" si="204"/>
        <v>10.118399999999999</v>
      </c>
      <c r="AF699" s="46">
        <f t="shared" si="205"/>
        <v>120</v>
      </c>
      <c r="AG699" s="47"/>
      <c r="AH699" s="128" t="s">
        <v>3451</v>
      </c>
      <c r="AI699" s="128" t="s">
        <v>3452</v>
      </c>
      <c r="AJ699" s="128" t="s">
        <v>3455</v>
      </c>
      <c r="AK699" s="128" t="s">
        <v>3454</v>
      </c>
      <c r="AL699" s="128" t="s">
        <v>3453</v>
      </c>
      <c r="AM699" s="128" t="s">
        <v>3460</v>
      </c>
      <c r="AN699" s="128" t="s">
        <v>3456</v>
      </c>
      <c r="AO699" s="128" t="s">
        <v>3457</v>
      </c>
      <c r="AP699" s="128" t="s">
        <v>3459</v>
      </c>
      <c r="AQ699" s="128" t="s">
        <v>3458</v>
      </c>
    </row>
    <row r="700" spans="1:43" s="16" customFormat="1" ht="27.75">
      <c r="A700" s="43">
        <v>699</v>
      </c>
      <c r="B700" s="65" t="s">
        <v>2371</v>
      </c>
      <c r="C700" s="65" t="s">
        <v>2372</v>
      </c>
      <c r="D700" s="45" t="s">
        <v>2373</v>
      </c>
      <c r="E700" s="38">
        <v>23</v>
      </c>
      <c r="F700" s="48">
        <v>11.89</v>
      </c>
      <c r="G700" s="46">
        <v>30</v>
      </c>
      <c r="H700" s="46" t="s">
        <v>3373</v>
      </c>
      <c r="I700" s="48">
        <v>9.1300000000000008</v>
      </c>
      <c r="J700" s="46">
        <v>18</v>
      </c>
      <c r="K700" s="46" t="s">
        <v>3372</v>
      </c>
      <c r="L700" s="84">
        <f t="shared" si="212"/>
        <v>10.510000000000002</v>
      </c>
      <c r="M700" s="38">
        <f t="shared" si="197"/>
        <v>60</v>
      </c>
      <c r="N700" s="38">
        <f t="shared" si="198"/>
        <v>1</v>
      </c>
      <c r="O700" s="38">
        <f t="shared" si="199"/>
        <v>1</v>
      </c>
      <c r="P700" s="48">
        <v>10.76</v>
      </c>
      <c r="Q700" s="46">
        <v>30</v>
      </c>
      <c r="R700" s="46" t="s">
        <v>3372</v>
      </c>
      <c r="S700" s="48">
        <v>12.69</v>
      </c>
      <c r="T700" s="46">
        <v>30</v>
      </c>
      <c r="U700" s="46" t="s">
        <v>3372</v>
      </c>
      <c r="V700" s="48">
        <f t="shared" si="207"/>
        <v>11.725</v>
      </c>
      <c r="W700" s="46">
        <f t="shared" si="208"/>
        <v>60</v>
      </c>
      <c r="X700" s="46">
        <f t="shared" si="209"/>
        <v>0</v>
      </c>
      <c r="Y700" s="46">
        <f t="shared" si="210"/>
        <v>0</v>
      </c>
      <c r="Z700" s="46">
        <f t="shared" si="200"/>
        <v>1</v>
      </c>
      <c r="AA700" s="46">
        <f t="shared" si="201"/>
        <v>1</v>
      </c>
      <c r="AB700" s="46">
        <f t="shared" si="202"/>
        <v>2</v>
      </c>
      <c r="AC700" s="48">
        <f>IF(AB700=0,0.93,IF(AB700=1,0.92,IF(AB700=2,0.91,IF(AB700=3,0.9,IF(AB700=4,0.89,IF(AB700=5,0.88,IF(AB700=6,0.87)))))))</f>
        <v>0.91</v>
      </c>
      <c r="AD700" s="48">
        <f t="shared" si="203"/>
        <v>11.1175</v>
      </c>
      <c r="AE700" s="48">
        <f t="shared" si="204"/>
        <v>10.116925</v>
      </c>
      <c r="AF700" s="46">
        <f t="shared" si="205"/>
        <v>120</v>
      </c>
      <c r="AG700" s="47"/>
      <c r="AH700" s="128" t="s">
        <v>3453</v>
      </c>
      <c r="AI700" s="128" t="s">
        <v>3451</v>
      </c>
      <c r="AJ700" s="128" t="s">
        <v>3456</v>
      </c>
      <c r="AK700" s="128" t="s">
        <v>3452</v>
      </c>
      <c r="AL700" s="128" t="s">
        <v>3454</v>
      </c>
      <c r="AM700" s="128" t="s">
        <v>3455</v>
      </c>
      <c r="AN700" s="128" t="s">
        <v>3457</v>
      </c>
      <c r="AO700" s="128" t="s">
        <v>3458</v>
      </c>
      <c r="AP700" s="128" t="s">
        <v>3460</v>
      </c>
      <c r="AQ700" s="128" t="s">
        <v>3459</v>
      </c>
    </row>
    <row r="701" spans="1:43" s="16" customFormat="1" ht="27.75">
      <c r="A701" s="43">
        <v>700</v>
      </c>
      <c r="B701" s="72" t="s">
        <v>2333</v>
      </c>
      <c r="C701" s="72" t="s">
        <v>769</v>
      </c>
      <c r="D701" s="38" t="s">
        <v>2334</v>
      </c>
      <c r="E701" s="38">
        <v>23</v>
      </c>
      <c r="F701" s="48">
        <v>10</v>
      </c>
      <c r="G701" s="46">
        <v>30</v>
      </c>
      <c r="H701" s="46" t="s">
        <v>3373</v>
      </c>
      <c r="I701" s="48">
        <v>10.7</v>
      </c>
      <c r="J701" s="46">
        <v>30</v>
      </c>
      <c r="K701" s="46" t="s">
        <v>3373</v>
      </c>
      <c r="L701" s="84">
        <f t="shared" si="212"/>
        <v>10.35</v>
      </c>
      <c r="M701" s="38">
        <f t="shared" si="197"/>
        <v>60</v>
      </c>
      <c r="N701" s="38">
        <f t="shared" si="198"/>
        <v>2</v>
      </c>
      <c r="O701" s="38">
        <f t="shared" si="199"/>
        <v>0</v>
      </c>
      <c r="P701" s="48">
        <v>9.73</v>
      </c>
      <c r="Q701" s="46">
        <v>16</v>
      </c>
      <c r="R701" s="46" t="s">
        <v>3373</v>
      </c>
      <c r="S701" s="48">
        <v>11.68</v>
      </c>
      <c r="T701" s="46">
        <v>30</v>
      </c>
      <c r="U701" s="46" t="s">
        <v>3372</v>
      </c>
      <c r="V701" s="48">
        <f t="shared" si="207"/>
        <v>10.705</v>
      </c>
      <c r="W701" s="46">
        <f t="shared" si="208"/>
        <v>60</v>
      </c>
      <c r="X701" s="46">
        <f t="shared" si="209"/>
        <v>1</v>
      </c>
      <c r="Y701" s="46">
        <f t="shared" si="210"/>
        <v>1</v>
      </c>
      <c r="Z701" s="46">
        <f t="shared" si="200"/>
        <v>3</v>
      </c>
      <c r="AA701" s="46">
        <f t="shared" si="201"/>
        <v>1</v>
      </c>
      <c r="AB701" s="46">
        <f t="shared" si="202"/>
        <v>4</v>
      </c>
      <c r="AC701" s="48">
        <f>IF(AB701=0,1,IF(AB701=1,0.99,IF(AB701=2,0.98,IF(AB701=3,0.97,IF(AB701=4,0.96,IF(AB701=5,0.95,IF(AB701=6,0.94)))))))</f>
        <v>0.96</v>
      </c>
      <c r="AD701" s="48">
        <f t="shared" si="203"/>
        <v>10.5275</v>
      </c>
      <c r="AE701" s="48">
        <f t="shared" si="204"/>
        <v>10.106399999999999</v>
      </c>
      <c r="AF701" s="46">
        <f t="shared" si="205"/>
        <v>120</v>
      </c>
      <c r="AG701" s="47"/>
      <c r="AH701" s="128" t="s">
        <v>3452</v>
      </c>
      <c r="AI701" s="128" t="s">
        <v>3456</v>
      </c>
      <c r="AJ701" s="128" t="s">
        <v>3454</v>
      </c>
      <c r="AK701" s="128" t="s">
        <v>3451</v>
      </c>
      <c r="AL701" s="128" t="s">
        <v>3453</v>
      </c>
      <c r="AM701" s="128" t="s">
        <v>3457</v>
      </c>
      <c r="AN701" s="128" t="s">
        <v>3455</v>
      </c>
      <c r="AO701" s="128" t="s">
        <v>3460</v>
      </c>
      <c r="AP701" s="128" t="s">
        <v>3459</v>
      </c>
      <c r="AQ701" s="128" t="s">
        <v>3458</v>
      </c>
    </row>
    <row r="702" spans="1:43" s="16" customFormat="1" ht="27.75">
      <c r="A702" s="43">
        <v>701</v>
      </c>
      <c r="B702" s="65" t="s">
        <v>2309</v>
      </c>
      <c r="C702" s="65" t="s">
        <v>2310</v>
      </c>
      <c r="D702" s="45" t="s">
        <v>2311</v>
      </c>
      <c r="E702" s="38">
        <v>23</v>
      </c>
      <c r="F702" s="48">
        <v>11.31</v>
      </c>
      <c r="G702" s="46">
        <v>30</v>
      </c>
      <c r="H702" s="46" t="s">
        <v>3373</v>
      </c>
      <c r="I702" s="48">
        <v>8.69</v>
      </c>
      <c r="J702" s="46">
        <v>12</v>
      </c>
      <c r="K702" s="46" t="s">
        <v>3373</v>
      </c>
      <c r="L702" s="84">
        <f t="shared" si="212"/>
        <v>10</v>
      </c>
      <c r="M702" s="38">
        <f t="shared" si="197"/>
        <v>60</v>
      </c>
      <c r="N702" s="38">
        <f t="shared" si="198"/>
        <v>2</v>
      </c>
      <c r="O702" s="38">
        <f t="shared" si="199"/>
        <v>1</v>
      </c>
      <c r="P702" s="48">
        <v>12.11</v>
      </c>
      <c r="Q702" s="46">
        <v>30</v>
      </c>
      <c r="R702" s="46" t="s">
        <v>3372</v>
      </c>
      <c r="S702" s="48">
        <v>12.8</v>
      </c>
      <c r="T702" s="46">
        <v>30</v>
      </c>
      <c r="U702" s="46" t="s">
        <v>3372</v>
      </c>
      <c r="V702" s="48">
        <f t="shared" si="207"/>
        <v>12.455</v>
      </c>
      <c r="W702" s="46">
        <f t="shared" si="208"/>
        <v>60</v>
      </c>
      <c r="X702" s="46">
        <f t="shared" si="209"/>
        <v>0</v>
      </c>
      <c r="Y702" s="46">
        <f t="shared" si="210"/>
        <v>0</v>
      </c>
      <c r="Z702" s="46">
        <f t="shared" si="200"/>
        <v>2</v>
      </c>
      <c r="AA702" s="46">
        <f t="shared" si="201"/>
        <v>1</v>
      </c>
      <c r="AB702" s="46">
        <f t="shared" si="202"/>
        <v>3</v>
      </c>
      <c r="AC702" s="48">
        <f>IF(AB702=0,0.93,IF(AB702=1,0.92,IF(AB702=2,0.91,IF(AB702=3,0.9,IF(AB702=4,0.89,IF(AB702=5,0.88,IF(AB702=6,0.87)))))))</f>
        <v>0.9</v>
      </c>
      <c r="AD702" s="48">
        <f t="shared" si="203"/>
        <v>11.227499999999999</v>
      </c>
      <c r="AE702" s="48">
        <f t="shared" si="204"/>
        <v>10.104749999999999</v>
      </c>
      <c r="AF702" s="46">
        <f t="shared" si="205"/>
        <v>120</v>
      </c>
      <c r="AG702" s="47"/>
      <c r="AH702" s="128" t="s">
        <v>3453</v>
      </c>
      <c r="AI702" s="128" t="s">
        <v>3455</v>
      </c>
      <c r="AJ702" s="128" t="s">
        <v>3452</v>
      </c>
      <c r="AK702" s="128" t="s">
        <v>3456</v>
      </c>
      <c r="AL702" s="128" t="s">
        <v>3451</v>
      </c>
      <c r="AM702" s="128" t="s">
        <v>3457</v>
      </c>
      <c r="AN702" s="128" t="s">
        <v>3454</v>
      </c>
      <c r="AO702" s="128" t="s">
        <v>3459</v>
      </c>
      <c r="AP702" s="128" t="s">
        <v>3460</v>
      </c>
      <c r="AQ702" s="128" t="s">
        <v>3458</v>
      </c>
    </row>
    <row r="703" spans="1:43" s="16" customFormat="1" ht="27.75">
      <c r="A703" s="43">
        <v>702</v>
      </c>
      <c r="B703" s="37" t="s">
        <v>1520</v>
      </c>
      <c r="C703" s="37" t="s">
        <v>1521</v>
      </c>
      <c r="D703" s="38" t="s">
        <v>1522</v>
      </c>
      <c r="E703" s="38">
        <v>15</v>
      </c>
      <c r="F703" s="48">
        <v>10.88</v>
      </c>
      <c r="G703" s="46">
        <v>30</v>
      </c>
      <c r="H703" s="46" t="s">
        <v>3372</v>
      </c>
      <c r="I703" s="48">
        <v>11.04</v>
      </c>
      <c r="J703" s="46">
        <v>30</v>
      </c>
      <c r="K703" s="46" t="s">
        <v>3372</v>
      </c>
      <c r="L703" s="84">
        <f t="shared" si="212"/>
        <v>10.96</v>
      </c>
      <c r="M703" s="38">
        <f t="shared" si="197"/>
        <v>60</v>
      </c>
      <c r="N703" s="38">
        <f t="shared" si="198"/>
        <v>0</v>
      </c>
      <c r="O703" s="38">
        <f t="shared" si="199"/>
        <v>0</v>
      </c>
      <c r="P703" s="48">
        <v>9.76</v>
      </c>
      <c r="Q703" s="46">
        <v>13</v>
      </c>
      <c r="R703" s="46" t="s">
        <v>3372</v>
      </c>
      <c r="S703" s="48">
        <v>12.21</v>
      </c>
      <c r="T703" s="46">
        <v>30</v>
      </c>
      <c r="U703" s="46" t="s">
        <v>3372</v>
      </c>
      <c r="V703" s="48">
        <f t="shared" si="207"/>
        <v>10.984999999999999</v>
      </c>
      <c r="W703" s="46">
        <f t="shared" si="208"/>
        <v>60</v>
      </c>
      <c r="X703" s="46">
        <f t="shared" si="209"/>
        <v>0</v>
      </c>
      <c r="Y703" s="46">
        <f t="shared" si="210"/>
        <v>1</v>
      </c>
      <c r="Z703" s="46">
        <f t="shared" si="200"/>
        <v>0</v>
      </c>
      <c r="AA703" s="46">
        <f t="shared" si="201"/>
        <v>1</v>
      </c>
      <c r="AB703" s="46">
        <f t="shared" si="202"/>
        <v>1</v>
      </c>
      <c r="AC703" s="48">
        <f>IF(AB703=0,0.93,IF(AB703=1,0.92,IF(AB703=2,0.91,IF(AB703=3,0.9,IF(AB703=4,0.89,IF(AB703=5,0.88,IF(AB703=6,0.87)))))))</f>
        <v>0.92</v>
      </c>
      <c r="AD703" s="48">
        <f t="shared" si="203"/>
        <v>10.9725</v>
      </c>
      <c r="AE703" s="48">
        <f t="shared" si="204"/>
        <v>10.094700000000001</v>
      </c>
      <c r="AF703" s="46">
        <f t="shared" si="205"/>
        <v>120</v>
      </c>
      <c r="AG703" s="47"/>
      <c r="AH703" s="128" t="s">
        <v>3451</v>
      </c>
      <c r="AI703" s="128" t="s">
        <v>3453</v>
      </c>
      <c r="AJ703" s="128" t="s">
        <v>3455</v>
      </c>
      <c r="AK703" s="128" t="s">
        <v>3456</v>
      </c>
      <c r="AL703" s="128" t="s">
        <v>3454</v>
      </c>
      <c r="AM703" s="128" t="s">
        <v>3452</v>
      </c>
      <c r="AN703" s="128" t="s">
        <v>3457</v>
      </c>
      <c r="AO703" s="128" t="s">
        <v>3458</v>
      </c>
      <c r="AP703" s="128" t="s">
        <v>3460</v>
      </c>
      <c r="AQ703" s="128" t="s">
        <v>3459</v>
      </c>
    </row>
    <row r="704" spans="1:43" s="16" customFormat="1" ht="27.75">
      <c r="A704" s="43">
        <v>703</v>
      </c>
      <c r="B704" s="47" t="s">
        <v>47</v>
      </c>
      <c r="C704" s="47" t="s">
        <v>3376</v>
      </c>
      <c r="D704" s="46" t="s">
        <v>48</v>
      </c>
      <c r="E704" s="38">
        <v>1</v>
      </c>
      <c r="F704" s="48">
        <v>10.74</v>
      </c>
      <c r="G704" s="46">
        <v>30</v>
      </c>
      <c r="H704" s="46" t="s">
        <v>3372</v>
      </c>
      <c r="I704" s="48">
        <v>10.51</v>
      </c>
      <c r="J704" s="46">
        <v>30</v>
      </c>
      <c r="K704" s="46" t="s">
        <v>3373</v>
      </c>
      <c r="L704" s="84">
        <f t="shared" si="212"/>
        <v>10.625</v>
      </c>
      <c r="M704" s="38">
        <f t="shared" si="197"/>
        <v>60</v>
      </c>
      <c r="N704" s="38">
        <f t="shared" si="198"/>
        <v>1</v>
      </c>
      <c r="O704" s="38">
        <f t="shared" si="199"/>
        <v>0</v>
      </c>
      <c r="P704" s="48">
        <v>9.4700000000000006</v>
      </c>
      <c r="Q704" s="46">
        <v>16</v>
      </c>
      <c r="R704" s="46" t="s">
        <v>3373</v>
      </c>
      <c r="S704" s="48">
        <v>11.34</v>
      </c>
      <c r="T704" s="46">
        <v>30</v>
      </c>
      <c r="U704" s="46" t="s">
        <v>3373</v>
      </c>
      <c r="V704" s="48">
        <f t="shared" si="207"/>
        <v>10.405000000000001</v>
      </c>
      <c r="W704" s="46">
        <f t="shared" si="208"/>
        <v>60</v>
      </c>
      <c r="X704" s="46">
        <f t="shared" si="209"/>
        <v>2</v>
      </c>
      <c r="Y704" s="46">
        <f t="shared" si="210"/>
        <v>1</v>
      </c>
      <c r="Z704" s="46">
        <f t="shared" si="200"/>
        <v>3</v>
      </c>
      <c r="AA704" s="46">
        <f t="shared" si="201"/>
        <v>1</v>
      </c>
      <c r="AB704" s="46">
        <f t="shared" si="202"/>
        <v>4</v>
      </c>
      <c r="AC704" s="48">
        <f>IF(AB704=0,1,IF(AB704=1,0.99,IF(AB704=2,0.98,IF(AB704=3,0.97,IF(AB704=4,0.96,IF(AB704=5,0.95,IF(AB704=6,0.94)))))))</f>
        <v>0.96</v>
      </c>
      <c r="AD704" s="48">
        <f t="shared" si="203"/>
        <v>10.515000000000001</v>
      </c>
      <c r="AE704" s="48">
        <f t="shared" si="204"/>
        <v>10.0944</v>
      </c>
      <c r="AF704" s="46">
        <f t="shared" si="205"/>
        <v>120</v>
      </c>
      <c r="AG704" s="47"/>
      <c r="AH704" s="128" t="s">
        <v>3451</v>
      </c>
      <c r="AI704" s="128" t="s">
        <v>3455</v>
      </c>
      <c r="AJ704" s="128" t="s">
        <v>3456</v>
      </c>
      <c r="AK704" s="128" t="s">
        <v>3452</v>
      </c>
      <c r="AL704" s="128" t="s">
        <v>3454</v>
      </c>
      <c r="AM704" s="128" t="s">
        <v>3460</v>
      </c>
      <c r="AN704" s="128" t="s">
        <v>3453</v>
      </c>
      <c r="AO704" s="128" t="s">
        <v>3457</v>
      </c>
      <c r="AP704" s="128" t="s">
        <v>3459</v>
      </c>
      <c r="AQ704" s="128" t="s">
        <v>3458</v>
      </c>
    </row>
    <row r="705" spans="1:43" s="16" customFormat="1" ht="27.75">
      <c r="A705" s="43">
        <v>704</v>
      </c>
      <c r="B705" s="44" t="s">
        <v>943</v>
      </c>
      <c r="C705" s="44" t="s">
        <v>436</v>
      </c>
      <c r="D705" s="45" t="s">
        <v>944</v>
      </c>
      <c r="E705" s="38">
        <v>9</v>
      </c>
      <c r="F705" s="48">
        <v>12</v>
      </c>
      <c r="G705" s="46">
        <v>30</v>
      </c>
      <c r="H705" s="46" t="s">
        <v>3372</v>
      </c>
      <c r="I705" s="48">
        <v>9.76</v>
      </c>
      <c r="J705" s="46">
        <v>12</v>
      </c>
      <c r="K705" s="46" t="s">
        <v>3373</v>
      </c>
      <c r="L705" s="84">
        <f t="shared" si="212"/>
        <v>10.879999999999999</v>
      </c>
      <c r="M705" s="38">
        <f t="shared" si="197"/>
        <v>60</v>
      </c>
      <c r="N705" s="38">
        <f t="shared" si="198"/>
        <v>1</v>
      </c>
      <c r="O705" s="38">
        <f t="shared" si="199"/>
        <v>1</v>
      </c>
      <c r="P705" s="48">
        <v>9.4700000000000006</v>
      </c>
      <c r="Q705" s="46">
        <v>10</v>
      </c>
      <c r="R705" s="46" t="s">
        <v>3373</v>
      </c>
      <c r="S705" s="48">
        <v>10.83</v>
      </c>
      <c r="T705" s="46">
        <v>30</v>
      </c>
      <c r="U705" s="46" t="s">
        <v>3372</v>
      </c>
      <c r="V705" s="48">
        <f t="shared" si="207"/>
        <v>10.15</v>
      </c>
      <c r="W705" s="46">
        <f t="shared" si="208"/>
        <v>60</v>
      </c>
      <c r="X705" s="46">
        <f t="shared" si="209"/>
        <v>1</v>
      </c>
      <c r="Y705" s="46">
        <f t="shared" si="210"/>
        <v>1</v>
      </c>
      <c r="Z705" s="46">
        <f t="shared" si="200"/>
        <v>2</v>
      </c>
      <c r="AA705" s="46">
        <f t="shared" si="201"/>
        <v>2</v>
      </c>
      <c r="AB705" s="46">
        <f t="shared" si="202"/>
        <v>4</v>
      </c>
      <c r="AC705" s="48">
        <f>IF(AB705=0,1,IF(AB705=1,0.99,IF(AB705=2,0.98,IF(AB705=3,0.97,IF(AB705=4,0.96,IF(AB705=5,0.95,IF(AB705=6,0.94)))))))</f>
        <v>0.96</v>
      </c>
      <c r="AD705" s="48">
        <f t="shared" si="203"/>
        <v>10.515000000000001</v>
      </c>
      <c r="AE705" s="48">
        <f t="shared" si="204"/>
        <v>10.0944</v>
      </c>
      <c r="AF705" s="46">
        <f t="shared" si="205"/>
        <v>120</v>
      </c>
      <c r="AG705" s="47"/>
      <c r="AH705" s="128" t="s">
        <v>3453</v>
      </c>
      <c r="AI705" s="128" t="s">
        <v>3451</v>
      </c>
      <c r="AJ705" s="128" t="s">
        <v>3457</v>
      </c>
      <c r="AK705" s="128" t="s">
        <v>3454</v>
      </c>
      <c r="AL705" s="128" t="s">
        <v>3452</v>
      </c>
      <c r="AM705" s="128" t="s">
        <v>3455</v>
      </c>
      <c r="AN705" s="128" t="s">
        <v>3456</v>
      </c>
      <c r="AO705" s="128" t="s">
        <v>3460</v>
      </c>
      <c r="AP705" s="128" t="s">
        <v>3458</v>
      </c>
      <c r="AQ705" s="128" t="s">
        <v>3459</v>
      </c>
    </row>
    <row r="706" spans="1:43" s="16" customFormat="1" ht="27.75">
      <c r="A706" s="43">
        <v>705</v>
      </c>
      <c r="B706" s="37" t="s">
        <v>1537</v>
      </c>
      <c r="C706" s="37" t="s">
        <v>1538</v>
      </c>
      <c r="D706" s="38" t="s">
        <v>1539</v>
      </c>
      <c r="E706" s="38">
        <v>15</v>
      </c>
      <c r="F706" s="48">
        <v>12.01</v>
      </c>
      <c r="G706" s="46">
        <v>30</v>
      </c>
      <c r="H706" s="46" t="s">
        <v>3372</v>
      </c>
      <c r="I706" s="48">
        <v>11.71</v>
      </c>
      <c r="J706" s="46">
        <v>30</v>
      </c>
      <c r="K706" s="46" t="s">
        <v>3372</v>
      </c>
      <c r="L706" s="84">
        <f t="shared" si="212"/>
        <v>11.86</v>
      </c>
      <c r="M706" s="38">
        <f t="shared" ref="M706:M769" si="213">IF(L706&gt;=10,60,G706+J706)</f>
        <v>60</v>
      </c>
      <c r="N706" s="38">
        <f t="shared" ref="N706:N769" si="214">IF(H706="ACC",0,1)+IF(K706="ACC",0,1)</f>
        <v>0</v>
      </c>
      <c r="O706" s="38">
        <f t="shared" ref="O706:O769" si="215">IF(F706&lt;10,1,(IF(I706&lt;10,1,0)))</f>
        <v>0</v>
      </c>
      <c r="P706" s="48">
        <v>10.82</v>
      </c>
      <c r="Q706" s="46">
        <v>30</v>
      </c>
      <c r="R706" s="46" t="s">
        <v>3372</v>
      </c>
      <c r="S706" s="48">
        <v>9.82</v>
      </c>
      <c r="T706" s="46">
        <v>10</v>
      </c>
      <c r="U706" s="46" t="s">
        <v>3373</v>
      </c>
      <c r="V706" s="48">
        <f t="shared" si="207"/>
        <v>10.32</v>
      </c>
      <c r="W706" s="46">
        <f t="shared" si="208"/>
        <v>60</v>
      </c>
      <c r="X706" s="46">
        <f t="shared" si="209"/>
        <v>1</v>
      </c>
      <c r="Y706" s="46">
        <f t="shared" si="210"/>
        <v>1</v>
      </c>
      <c r="Z706" s="46">
        <f t="shared" ref="Z706:Z769" si="216">N706+X706</f>
        <v>1</v>
      </c>
      <c r="AA706" s="46">
        <f t="shared" ref="AA706:AA769" si="217">O706+Y706</f>
        <v>1</v>
      </c>
      <c r="AB706" s="46">
        <f t="shared" ref="AB706:AB769" si="218">Z706+AA706</f>
        <v>2</v>
      </c>
      <c r="AC706" s="48">
        <f>IF(AB706=0,0.93,IF(AB706=1,0.92,IF(AB706=2,0.91,IF(AB706=3,0.9,IF(AB706=4,0.89,IF(AB706=5,0.88,IF(AB706=6,0.87)))))))</f>
        <v>0.91</v>
      </c>
      <c r="AD706" s="48">
        <f t="shared" ref="AD706:AD769" si="219">AVERAGE(L706,V706)</f>
        <v>11.09</v>
      </c>
      <c r="AE706" s="48">
        <f t="shared" ref="AE706:AE769" si="220">AC706*AD706</f>
        <v>10.091900000000001</v>
      </c>
      <c r="AF706" s="46">
        <f t="shared" ref="AF706:AF769" si="221">M706+W706</f>
        <v>120</v>
      </c>
      <c r="AG706" s="47"/>
      <c r="AH706" s="128" t="s">
        <v>3451</v>
      </c>
      <c r="AI706" s="128" t="s">
        <v>3453</v>
      </c>
      <c r="AJ706" s="128" t="s">
        <v>3455</v>
      </c>
      <c r="AK706" s="128" t="s">
        <v>3456</v>
      </c>
      <c r="AL706" s="128" t="s">
        <v>3454</v>
      </c>
      <c r="AM706" s="128" t="s">
        <v>3452</v>
      </c>
      <c r="AN706" s="128" t="s">
        <v>3457</v>
      </c>
      <c r="AO706" s="128" t="s">
        <v>3458</v>
      </c>
      <c r="AP706" s="128" t="s">
        <v>3460</v>
      </c>
      <c r="AQ706" s="128" t="s">
        <v>3459</v>
      </c>
    </row>
    <row r="707" spans="1:43" s="16" customFormat="1" ht="27.75">
      <c r="A707" s="43">
        <v>706</v>
      </c>
      <c r="B707" s="44" t="s">
        <v>100</v>
      </c>
      <c r="C707" s="44" t="s">
        <v>1039</v>
      </c>
      <c r="D707" s="45" t="s">
        <v>1040</v>
      </c>
      <c r="E707" s="38">
        <v>10</v>
      </c>
      <c r="F707" s="48">
        <v>9.18</v>
      </c>
      <c r="G707" s="46">
        <v>21</v>
      </c>
      <c r="H707" s="46" t="s">
        <v>3373</v>
      </c>
      <c r="I707" s="48">
        <v>11.17</v>
      </c>
      <c r="J707" s="46">
        <v>30</v>
      </c>
      <c r="K707" s="46" t="s">
        <v>3373</v>
      </c>
      <c r="L707" s="84">
        <f t="shared" si="212"/>
        <v>10.175000000000001</v>
      </c>
      <c r="M707" s="38">
        <f t="shared" si="213"/>
        <v>60</v>
      </c>
      <c r="N707" s="38">
        <f t="shared" si="214"/>
        <v>2</v>
      </c>
      <c r="O707" s="38">
        <f t="shared" si="215"/>
        <v>1</v>
      </c>
      <c r="P707" s="48">
        <v>9.5500000000000007</v>
      </c>
      <c r="Q707" s="46">
        <v>16</v>
      </c>
      <c r="R707" s="46" t="s">
        <v>3373</v>
      </c>
      <c r="S707" s="48">
        <v>12.59</v>
      </c>
      <c r="T707" s="46">
        <v>30</v>
      </c>
      <c r="U707" s="46" t="s">
        <v>3372</v>
      </c>
      <c r="V707" s="48">
        <f t="shared" si="207"/>
        <v>11.07</v>
      </c>
      <c r="W707" s="46">
        <f t="shared" si="208"/>
        <v>60</v>
      </c>
      <c r="X707" s="46">
        <f t="shared" si="209"/>
        <v>1</v>
      </c>
      <c r="Y707" s="46">
        <f t="shared" si="210"/>
        <v>1</v>
      </c>
      <c r="Z707" s="46">
        <f t="shared" si="216"/>
        <v>3</v>
      </c>
      <c r="AA707" s="46">
        <f t="shared" si="217"/>
        <v>2</v>
      </c>
      <c r="AB707" s="46">
        <f t="shared" si="218"/>
        <v>5</v>
      </c>
      <c r="AC707" s="48">
        <f t="shared" ref="AC707:AC713" si="222">IF(AB707=0,1,IF(AB707=1,0.99,IF(AB707=2,0.98,IF(AB707=3,0.97,IF(AB707=4,0.96,IF(AB707=5,0.95,IF(AB707=6,0.94)))))))</f>
        <v>0.95</v>
      </c>
      <c r="AD707" s="48">
        <f t="shared" si="219"/>
        <v>10.6225</v>
      </c>
      <c r="AE707" s="48">
        <f t="shared" si="220"/>
        <v>10.091374999999999</v>
      </c>
      <c r="AF707" s="46">
        <f t="shared" si="221"/>
        <v>120</v>
      </c>
      <c r="AG707" s="47"/>
      <c r="AH707" s="128" t="s">
        <v>3453</v>
      </c>
      <c r="AI707" s="128" t="s">
        <v>3456</v>
      </c>
      <c r="AJ707" s="128" t="s">
        <v>3454</v>
      </c>
      <c r="AK707" s="128" t="s">
        <v>3452</v>
      </c>
      <c r="AL707" s="128" t="s">
        <v>3451</v>
      </c>
      <c r="AM707" s="128" t="s">
        <v>3457</v>
      </c>
      <c r="AN707" s="128" t="s">
        <v>3459</v>
      </c>
      <c r="AO707" s="128" t="s">
        <v>3455</v>
      </c>
      <c r="AP707" s="128" t="s">
        <v>3460</v>
      </c>
      <c r="AQ707" s="128" t="s">
        <v>3458</v>
      </c>
    </row>
    <row r="708" spans="1:43" s="16" customFormat="1" ht="27.75">
      <c r="A708" s="43">
        <v>707</v>
      </c>
      <c r="B708" s="44" t="s">
        <v>576</v>
      </c>
      <c r="C708" s="44" t="s">
        <v>618</v>
      </c>
      <c r="D708" s="45" t="s">
        <v>2653</v>
      </c>
      <c r="E708" s="38">
        <v>27</v>
      </c>
      <c r="F708" s="48">
        <v>10.97</v>
      </c>
      <c r="G708" s="46">
        <v>30</v>
      </c>
      <c r="H708" s="46" t="s">
        <v>3373</v>
      </c>
      <c r="I708" s="48">
        <v>9.09</v>
      </c>
      <c r="J708" s="46">
        <v>16</v>
      </c>
      <c r="K708" s="46" t="s">
        <v>3373</v>
      </c>
      <c r="L708" s="84">
        <f t="shared" si="212"/>
        <v>10.030000000000001</v>
      </c>
      <c r="M708" s="38">
        <f t="shared" si="213"/>
        <v>60</v>
      </c>
      <c r="N708" s="38">
        <f t="shared" si="214"/>
        <v>2</v>
      </c>
      <c r="O708" s="38">
        <f t="shared" si="215"/>
        <v>1</v>
      </c>
      <c r="P708" s="48">
        <v>11.28</v>
      </c>
      <c r="Q708" s="46">
        <v>30</v>
      </c>
      <c r="R708" s="46" t="s">
        <v>3372</v>
      </c>
      <c r="S708" s="48">
        <v>10.24</v>
      </c>
      <c r="T708" s="46">
        <v>30</v>
      </c>
      <c r="U708" s="46" t="s">
        <v>3372</v>
      </c>
      <c r="V708" s="48">
        <f t="shared" si="207"/>
        <v>10.76</v>
      </c>
      <c r="W708" s="46">
        <f t="shared" si="208"/>
        <v>60</v>
      </c>
      <c r="X708" s="46">
        <f t="shared" si="209"/>
        <v>0</v>
      </c>
      <c r="Y708" s="46">
        <f t="shared" si="210"/>
        <v>0</v>
      </c>
      <c r="Z708" s="46">
        <f t="shared" si="216"/>
        <v>2</v>
      </c>
      <c r="AA708" s="46">
        <f t="shared" si="217"/>
        <v>1</v>
      </c>
      <c r="AB708" s="46">
        <f t="shared" si="218"/>
        <v>3</v>
      </c>
      <c r="AC708" s="48">
        <f t="shared" si="222"/>
        <v>0.97</v>
      </c>
      <c r="AD708" s="48">
        <f t="shared" si="219"/>
        <v>10.395</v>
      </c>
      <c r="AE708" s="48">
        <f t="shared" si="220"/>
        <v>10.08315</v>
      </c>
      <c r="AF708" s="46">
        <f t="shared" si="221"/>
        <v>120</v>
      </c>
      <c r="AG708" s="47"/>
      <c r="AH708" s="128" t="s">
        <v>3456</v>
      </c>
      <c r="AI708" s="128" t="s">
        <v>3453</v>
      </c>
      <c r="AJ708" s="128" t="s">
        <v>3452</v>
      </c>
      <c r="AK708" s="128" t="s">
        <v>3457</v>
      </c>
      <c r="AL708" s="128" t="s">
        <v>3451</v>
      </c>
      <c r="AM708" s="128" t="s">
        <v>3455</v>
      </c>
      <c r="AN708" s="128" t="s">
        <v>3454</v>
      </c>
      <c r="AO708" s="128" t="s">
        <v>3460</v>
      </c>
      <c r="AP708" s="128" t="s">
        <v>3459</v>
      </c>
      <c r="AQ708" s="128" t="s">
        <v>3458</v>
      </c>
    </row>
    <row r="709" spans="1:43" s="16" customFormat="1" ht="27.75">
      <c r="A709" s="43">
        <v>708</v>
      </c>
      <c r="B709" s="44" t="s">
        <v>1107</v>
      </c>
      <c r="C709" s="44" t="s">
        <v>1108</v>
      </c>
      <c r="D709" s="45" t="s">
        <v>1109</v>
      </c>
      <c r="E709" s="38">
        <v>10</v>
      </c>
      <c r="F709" s="48">
        <v>10.64</v>
      </c>
      <c r="G709" s="46">
        <v>30</v>
      </c>
      <c r="H709" s="46" t="s">
        <v>3373</v>
      </c>
      <c r="I709" s="48">
        <v>9.7100000000000009</v>
      </c>
      <c r="J709" s="46">
        <v>18</v>
      </c>
      <c r="K709" s="46" t="s">
        <v>3373</v>
      </c>
      <c r="L709" s="84">
        <f t="shared" si="212"/>
        <v>10.175000000000001</v>
      </c>
      <c r="M709" s="38">
        <f t="shared" si="213"/>
        <v>60</v>
      </c>
      <c r="N709" s="38">
        <f t="shared" si="214"/>
        <v>2</v>
      </c>
      <c r="O709" s="38">
        <f t="shared" si="215"/>
        <v>1</v>
      </c>
      <c r="P709" s="48">
        <v>9.24</v>
      </c>
      <c r="Q709" s="46">
        <v>10</v>
      </c>
      <c r="R709" s="46" t="s">
        <v>3373</v>
      </c>
      <c r="S709" s="48">
        <v>12.85</v>
      </c>
      <c r="T709" s="46">
        <v>30</v>
      </c>
      <c r="U709" s="46" t="s">
        <v>3372</v>
      </c>
      <c r="V709" s="48">
        <f t="shared" si="207"/>
        <v>11.045</v>
      </c>
      <c r="W709" s="46">
        <f t="shared" si="208"/>
        <v>60</v>
      </c>
      <c r="X709" s="46">
        <f t="shared" si="209"/>
        <v>1</v>
      </c>
      <c r="Y709" s="46">
        <f t="shared" si="210"/>
        <v>1</v>
      </c>
      <c r="Z709" s="46">
        <f t="shared" si="216"/>
        <v>3</v>
      </c>
      <c r="AA709" s="46">
        <f t="shared" si="217"/>
        <v>2</v>
      </c>
      <c r="AB709" s="46">
        <f t="shared" si="218"/>
        <v>5</v>
      </c>
      <c r="AC709" s="48">
        <f t="shared" si="222"/>
        <v>0.95</v>
      </c>
      <c r="AD709" s="48">
        <f t="shared" si="219"/>
        <v>10.61</v>
      </c>
      <c r="AE709" s="48">
        <f t="shared" si="220"/>
        <v>10.079499999999999</v>
      </c>
      <c r="AF709" s="46">
        <f t="shared" si="221"/>
        <v>120</v>
      </c>
      <c r="AG709" s="47"/>
      <c r="AH709" s="128" t="s">
        <v>3452</v>
      </c>
      <c r="AI709" s="128" t="s">
        <v>3454</v>
      </c>
      <c r="AJ709" s="128" t="s">
        <v>3456</v>
      </c>
      <c r="AK709" s="128" t="s">
        <v>3457</v>
      </c>
      <c r="AL709" s="128" t="s">
        <v>3451</v>
      </c>
      <c r="AM709" s="128" t="s">
        <v>3455</v>
      </c>
      <c r="AN709" s="128" t="s">
        <v>3460</v>
      </c>
      <c r="AO709" s="128" t="s">
        <v>3459</v>
      </c>
      <c r="AP709" s="128" t="s">
        <v>3453</v>
      </c>
      <c r="AQ709" s="128" t="s">
        <v>3458</v>
      </c>
    </row>
    <row r="710" spans="1:43" s="16" customFormat="1" ht="27.75">
      <c r="A710" s="43">
        <v>709</v>
      </c>
      <c r="B710" s="37" t="s">
        <v>1314</v>
      </c>
      <c r="C710" s="37" t="s">
        <v>1886</v>
      </c>
      <c r="D710" s="45" t="s">
        <v>1887</v>
      </c>
      <c r="E710" s="38">
        <v>18</v>
      </c>
      <c r="F710" s="48">
        <v>11.06</v>
      </c>
      <c r="G710" s="46">
        <v>30</v>
      </c>
      <c r="H710" s="46" t="s">
        <v>3373</v>
      </c>
      <c r="I710" s="48">
        <v>10.68</v>
      </c>
      <c r="J710" s="46">
        <v>30</v>
      </c>
      <c r="K710" s="46" t="s">
        <v>3373</v>
      </c>
      <c r="L710" s="84">
        <f t="shared" si="212"/>
        <v>10.870000000000001</v>
      </c>
      <c r="M710" s="38">
        <f t="shared" si="213"/>
        <v>60</v>
      </c>
      <c r="N710" s="38">
        <f t="shared" si="214"/>
        <v>2</v>
      </c>
      <c r="O710" s="38">
        <f t="shared" si="215"/>
        <v>0</v>
      </c>
      <c r="P710" s="48">
        <v>9.98</v>
      </c>
      <c r="Q710" s="46">
        <v>18</v>
      </c>
      <c r="R710" s="46" t="s">
        <v>3373</v>
      </c>
      <c r="S710" s="48">
        <v>10.7</v>
      </c>
      <c r="T710" s="46">
        <v>30</v>
      </c>
      <c r="U710" s="46" t="s">
        <v>3373</v>
      </c>
      <c r="V710" s="48">
        <f t="shared" si="207"/>
        <v>10.34</v>
      </c>
      <c r="W710" s="46">
        <f t="shared" si="208"/>
        <v>60</v>
      </c>
      <c r="X710" s="46">
        <f t="shared" si="209"/>
        <v>2</v>
      </c>
      <c r="Y710" s="46">
        <f t="shared" si="210"/>
        <v>1</v>
      </c>
      <c r="Z710" s="46">
        <f t="shared" si="216"/>
        <v>4</v>
      </c>
      <c r="AA710" s="46">
        <f t="shared" si="217"/>
        <v>1</v>
      </c>
      <c r="AB710" s="46">
        <f t="shared" si="218"/>
        <v>5</v>
      </c>
      <c r="AC710" s="48">
        <f t="shared" si="222"/>
        <v>0.95</v>
      </c>
      <c r="AD710" s="48">
        <f t="shared" si="219"/>
        <v>10.605</v>
      </c>
      <c r="AE710" s="48">
        <f t="shared" si="220"/>
        <v>10.07475</v>
      </c>
      <c r="AF710" s="46">
        <f t="shared" si="221"/>
        <v>120</v>
      </c>
      <c r="AG710" s="47"/>
      <c r="AH710" s="128" t="s">
        <v>3453</v>
      </c>
      <c r="AI710" s="128" t="s">
        <v>3451</v>
      </c>
      <c r="AJ710" s="128" t="s">
        <v>3455</v>
      </c>
      <c r="AK710" s="128" t="s">
        <v>3454</v>
      </c>
      <c r="AL710" s="128" t="s">
        <v>3452</v>
      </c>
      <c r="AM710" s="128" t="s">
        <v>3456</v>
      </c>
      <c r="AN710" s="128" t="s">
        <v>3460</v>
      </c>
      <c r="AO710" s="128" t="s">
        <v>3459</v>
      </c>
      <c r="AP710" s="128" t="s">
        <v>3457</v>
      </c>
      <c r="AQ710" s="128" t="s">
        <v>3458</v>
      </c>
    </row>
    <row r="711" spans="1:43" s="16" customFormat="1" ht="27.75">
      <c r="A711" s="43">
        <v>710</v>
      </c>
      <c r="B711" s="44" t="s">
        <v>1388</v>
      </c>
      <c r="C711" s="44" t="s">
        <v>1132</v>
      </c>
      <c r="D711" s="45" t="s">
        <v>1389</v>
      </c>
      <c r="E711" s="38">
        <v>13</v>
      </c>
      <c r="F711" s="48">
        <v>11.94</v>
      </c>
      <c r="G711" s="46">
        <v>30</v>
      </c>
      <c r="H711" s="46" t="s">
        <v>3372</v>
      </c>
      <c r="I711" s="48">
        <v>8.7200000000000006</v>
      </c>
      <c r="J711" s="46">
        <v>20</v>
      </c>
      <c r="K711" s="46" t="s">
        <v>3372</v>
      </c>
      <c r="L711" s="84">
        <f t="shared" si="212"/>
        <v>10.33</v>
      </c>
      <c r="M711" s="38">
        <f t="shared" si="213"/>
        <v>60</v>
      </c>
      <c r="N711" s="38">
        <f t="shared" si="214"/>
        <v>0</v>
      </c>
      <c r="O711" s="38">
        <f t="shared" si="215"/>
        <v>1</v>
      </c>
      <c r="P711" s="48">
        <v>9.7200000000000006</v>
      </c>
      <c r="Q711" s="46">
        <v>10</v>
      </c>
      <c r="R711" s="46" t="s">
        <v>3373</v>
      </c>
      <c r="S711" s="48">
        <v>11.11</v>
      </c>
      <c r="T711" s="46">
        <v>30</v>
      </c>
      <c r="U711" s="46" t="s">
        <v>3372</v>
      </c>
      <c r="V711" s="48">
        <f t="shared" si="207"/>
        <v>10.414999999999999</v>
      </c>
      <c r="W711" s="46">
        <f t="shared" si="208"/>
        <v>60</v>
      </c>
      <c r="X711" s="46">
        <f t="shared" si="209"/>
        <v>1</v>
      </c>
      <c r="Y711" s="46">
        <f t="shared" si="210"/>
        <v>1</v>
      </c>
      <c r="Z711" s="46">
        <f t="shared" si="216"/>
        <v>1</v>
      </c>
      <c r="AA711" s="46">
        <f t="shared" si="217"/>
        <v>2</v>
      </c>
      <c r="AB711" s="46">
        <f t="shared" si="218"/>
        <v>3</v>
      </c>
      <c r="AC711" s="48">
        <f t="shared" si="222"/>
        <v>0.97</v>
      </c>
      <c r="AD711" s="48">
        <f t="shared" si="219"/>
        <v>10.372499999999999</v>
      </c>
      <c r="AE711" s="48">
        <f t="shared" si="220"/>
        <v>10.061324999999998</v>
      </c>
      <c r="AF711" s="46">
        <f t="shared" si="221"/>
        <v>120</v>
      </c>
      <c r="AG711" s="47"/>
      <c r="AH711" s="128" t="s">
        <v>3452</v>
      </c>
      <c r="AI711" s="128" t="s">
        <v>3451</v>
      </c>
      <c r="AJ711" s="128" t="s">
        <v>3454</v>
      </c>
      <c r="AK711" s="128" t="s">
        <v>3457</v>
      </c>
      <c r="AL711" s="128" t="s">
        <v>3456</v>
      </c>
      <c r="AM711" s="128" t="s">
        <v>3455</v>
      </c>
      <c r="AN711" s="128" t="s">
        <v>3460</v>
      </c>
      <c r="AO711" s="128" t="s">
        <v>3453</v>
      </c>
      <c r="AP711" s="128" t="s">
        <v>3458</v>
      </c>
      <c r="AQ711" s="128" t="s">
        <v>3459</v>
      </c>
    </row>
    <row r="712" spans="1:43" s="16" customFormat="1" ht="27.75">
      <c r="A712" s="43">
        <v>711</v>
      </c>
      <c r="B712" s="47" t="s">
        <v>1902</v>
      </c>
      <c r="C712" s="47" t="s">
        <v>1903</v>
      </c>
      <c r="D712" s="46" t="s">
        <v>1904</v>
      </c>
      <c r="E712" s="38">
        <v>19</v>
      </c>
      <c r="F712" s="48">
        <v>10.37</v>
      </c>
      <c r="G712" s="46">
        <v>30</v>
      </c>
      <c r="H712" s="46" t="s">
        <v>3372</v>
      </c>
      <c r="I712" s="48">
        <v>10.26</v>
      </c>
      <c r="J712" s="46">
        <v>30</v>
      </c>
      <c r="K712" s="46" t="s">
        <v>3373</v>
      </c>
      <c r="L712" s="84">
        <f t="shared" si="212"/>
        <v>10.315</v>
      </c>
      <c r="M712" s="38">
        <f t="shared" si="213"/>
        <v>60</v>
      </c>
      <c r="N712" s="38">
        <f t="shared" si="214"/>
        <v>1</v>
      </c>
      <c r="O712" s="38">
        <f t="shared" si="215"/>
        <v>0</v>
      </c>
      <c r="P712" s="48">
        <v>9.7200000000000006</v>
      </c>
      <c r="Q712" s="46">
        <v>10</v>
      </c>
      <c r="R712" s="46" t="s">
        <v>3373</v>
      </c>
      <c r="S712" s="48">
        <v>11.12</v>
      </c>
      <c r="T712" s="46">
        <v>30</v>
      </c>
      <c r="U712" s="46" t="s">
        <v>3372</v>
      </c>
      <c r="V712" s="48">
        <f t="shared" si="207"/>
        <v>10.42</v>
      </c>
      <c r="W712" s="46">
        <f t="shared" si="208"/>
        <v>60</v>
      </c>
      <c r="X712" s="46">
        <f t="shared" si="209"/>
        <v>1</v>
      </c>
      <c r="Y712" s="46">
        <f t="shared" si="210"/>
        <v>1</v>
      </c>
      <c r="Z712" s="46">
        <f t="shared" si="216"/>
        <v>2</v>
      </c>
      <c r="AA712" s="46">
        <f t="shared" si="217"/>
        <v>1</v>
      </c>
      <c r="AB712" s="46">
        <f t="shared" si="218"/>
        <v>3</v>
      </c>
      <c r="AC712" s="48">
        <f t="shared" si="222"/>
        <v>0.97</v>
      </c>
      <c r="AD712" s="48">
        <f t="shared" si="219"/>
        <v>10.3675</v>
      </c>
      <c r="AE712" s="48">
        <f t="shared" si="220"/>
        <v>10.056474999999999</v>
      </c>
      <c r="AF712" s="46">
        <f t="shared" si="221"/>
        <v>120</v>
      </c>
      <c r="AG712" s="47"/>
      <c r="AH712" s="128" t="s">
        <v>3453</v>
      </c>
      <c r="AI712" s="128" t="s">
        <v>3451</v>
      </c>
      <c r="AJ712" s="128" t="s">
        <v>3456</v>
      </c>
      <c r="AK712" s="128" t="s">
        <v>3454</v>
      </c>
      <c r="AL712" s="128" t="s">
        <v>3452</v>
      </c>
      <c r="AM712" s="128" t="s">
        <v>3455</v>
      </c>
      <c r="AN712" s="128" t="s">
        <v>3457</v>
      </c>
      <c r="AO712" s="128" t="s">
        <v>3460</v>
      </c>
      <c r="AP712" s="128" t="s">
        <v>3459</v>
      </c>
      <c r="AQ712" s="128" t="s">
        <v>3458</v>
      </c>
    </row>
    <row r="713" spans="1:43" s="16" customFormat="1" ht="27.75">
      <c r="A713" s="43">
        <v>712</v>
      </c>
      <c r="B713" s="37" t="s">
        <v>756</v>
      </c>
      <c r="C713" s="37" t="s">
        <v>757</v>
      </c>
      <c r="D713" s="38" t="s">
        <v>758</v>
      </c>
      <c r="E713" s="38">
        <v>7</v>
      </c>
      <c r="F713" s="48">
        <v>10</v>
      </c>
      <c r="G713" s="46">
        <v>30</v>
      </c>
      <c r="H713" s="46" t="s">
        <v>3373</v>
      </c>
      <c r="I713" s="48">
        <v>10.63</v>
      </c>
      <c r="J713" s="46">
        <v>30</v>
      </c>
      <c r="K713" s="46" t="s">
        <v>3373</v>
      </c>
      <c r="L713" s="84">
        <f t="shared" si="212"/>
        <v>10.315000000000001</v>
      </c>
      <c r="M713" s="38">
        <f t="shared" si="213"/>
        <v>60</v>
      </c>
      <c r="N713" s="38">
        <f t="shared" si="214"/>
        <v>2</v>
      </c>
      <c r="O713" s="38">
        <f t="shared" si="215"/>
        <v>0</v>
      </c>
      <c r="P713" s="48">
        <v>9.5399999999999991</v>
      </c>
      <c r="Q713" s="46">
        <v>10</v>
      </c>
      <c r="R713" s="46" t="s">
        <v>3373</v>
      </c>
      <c r="S713" s="48">
        <v>11.72</v>
      </c>
      <c r="T713" s="46">
        <v>30</v>
      </c>
      <c r="U713" s="46" t="s">
        <v>3372</v>
      </c>
      <c r="V713" s="48">
        <f t="shared" si="207"/>
        <v>10.629999999999999</v>
      </c>
      <c r="W713" s="46">
        <f t="shared" si="208"/>
        <v>60</v>
      </c>
      <c r="X713" s="46">
        <f t="shared" si="209"/>
        <v>1</v>
      </c>
      <c r="Y713" s="46">
        <f t="shared" si="210"/>
        <v>1</v>
      </c>
      <c r="Z713" s="46">
        <f t="shared" si="216"/>
        <v>3</v>
      </c>
      <c r="AA713" s="46">
        <f t="shared" si="217"/>
        <v>1</v>
      </c>
      <c r="AB713" s="46">
        <f t="shared" si="218"/>
        <v>4</v>
      </c>
      <c r="AC713" s="48">
        <f t="shared" si="222"/>
        <v>0.96</v>
      </c>
      <c r="AD713" s="48">
        <f t="shared" si="219"/>
        <v>10.4725</v>
      </c>
      <c r="AE713" s="48">
        <f t="shared" si="220"/>
        <v>10.053599999999999</v>
      </c>
      <c r="AF713" s="46">
        <f t="shared" si="221"/>
        <v>120</v>
      </c>
      <c r="AG713" s="47"/>
      <c r="AH713" s="128" t="s">
        <v>3456</v>
      </c>
      <c r="AI713" s="128" t="s">
        <v>3451</v>
      </c>
      <c r="AJ713" s="128" t="s">
        <v>3453</v>
      </c>
      <c r="AK713" s="128" t="s">
        <v>3452</v>
      </c>
      <c r="AL713" s="128" t="s">
        <v>3454</v>
      </c>
      <c r="AM713" s="128" t="s">
        <v>3457</v>
      </c>
      <c r="AN713" s="128" t="s">
        <v>3455</v>
      </c>
      <c r="AO713" s="128" t="s">
        <v>3460</v>
      </c>
      <c r="AP713" s="128" t="s">
        <v>3459</v>
      </c>
      <c r="AQ713" s="128" t="s">
        <v>3458</v>
      </c>
    </row>
    <row r="714" spans="1:43" s="16" customFormat="1" ht="27.75">
      <c r="A714" s="43">
        <v>713</v>
      </c>
      <c r="B714" s="37" t="s">
        <v>2611</v>
      </c>
      <c r="C714" s="37" t="s">
        <v>2495</v>
      </c>
      <c r="D714" s="38" t="s">
        <v>2612</v>
      </c>
      <c r="E714" s="38">
        <v>26</v>
      </c>
      <c r="F714" s="48">
        <v>10.92</v>
      </c>
      <c r="G714" s="46">
        <v>30</v>
      </c>
      <c r="H714" s="46" t="s">
        <v>3373</v>
      </c>
      <c r="I714" s="48">
        <v>10.16</v>
      </c>
      <c r="J714" s="46">
        <v>30</v>
      </c>
      <c r="K714" s="46" t="s">
        <v>3372</v>
      </c>
      <c r="L714" s="84">
        <f t="shared" si="212"/>
        <v>10.54</v>
      </c>
      <c r="M714" s="38">
        <f t="shared" si="213"/>
        <v>60</v>
      </c>
      <c r="N714" s="38">
        <f t="shared" si="214"/>
        <v>1</v>
      </c>
      <c r="O714" s="38">
        <f t="shared" si="215"/>
        <v>0</v>
      </c>
      <c r="P714" s="48">
        <v>10.51</v>
      </c>
      <c r="Q714" s="46">
        <v>30</v>
      </c>
      <c r="R714" s="46" t="s">
        <v>3373</v>
      </c>
      <c r="S714" s="48">
        <v>12.58</v>
      </c>
      <c r="T714" s="46">
        <v>30</v>
      </c>
      <c r="U714" s="46" t="s">
        <v>3372</v>
      </c>
      <c r="V714" s="48">
        <f t="shared" si="207"/>
        <v>11.545</v>
      </c>
      <c r="W714" s="46">
        <f t="shared" si="208"/>
        <v>60</v>
      </c>
      <c r="X714" s="46">
        <f t="shared" si="209"/>
        <v>1</v>
      </c>
      <c r="Y714" s="46">
        <f t="shared" si="210"/>
        <v>0</v>
      </c>
      <c r="Z714" s="46">
        <f t="shared" si="216"/>
        <v>2</v>
      </c>
      <c r="AA714" s="46">
        <f t="shared" si="217"/>
        <v>0</v>
      </c>
      <c r="AB714" s="46">
        <f t="shared" si="218"/>
        <v>2</v>
      </c>
      <c r="AC714" s="48">
        <f>IF(AB714=0,0.93,IF(AB714=1,0.92,IF(AB714=2,0.91,IF(AB714=3,0.9,IF(AB714=4,0.89,IF(AB714=5,0.88,IF(AB714=6,0.87)))))))</f>
        <v>0.91</v>
      </c>
      <c r="AD714" s="48">
        <f t="shared" si="219"/>
        <v>11.0425</v>
      </c>
      <c r="AE714" s="48">
        <f t="shared" si="220"/>
        <v>10.048675000000001</v>
      </c>
      <c r="AF714" s="46">
        <f t="shared" si="221"/>
        <v>120</v>
      </c>
      <c r="AG714" s="47"/>
      <c r="AH714" s="128" t="s">
        <v>3453</v>
      </c>
      <c r="AI714" s="128" t="s">
        <v>3452</v>
      </c>
      <c r="AJ714" s="128" t="s">
        <v>3456</v>
      </c>
      <c r="AK714" s="128" t="s">
        <v>3451</v>
      </c>
      <c r="AL714" s="128" t="s">
        <v>3454</v>
      </c>
      <c r="AM714" s="128" t="s">
        <v>3457</v>
      </c>
      <c r="AN714" s="128" t="s">
        <v>3455</v>
      </c>
      <c r="AO714" s="128" t="s">
        <v>3459</v>
      </c>
      <c r="AP714" s="128" t="s">
        <v>3458</v>
      </c>
      <c r="AQ714" s="128" t="s">
        <v>3460</v>
      </c>
    </row>
    <row r="715" spans="1:43" s="16" customFormat="1" ht="27.75">
      <c r="A715" s="43">
        <v>714</v>
      </c>
      <c r="B715" s="44" t="s">
        <v>1604</v>
      </c>
      <c r="C715" s="44" t="s">
        <v>1373</v>
      </c>
      <c r="D715" s="45" t="s">
        <v>1605</v>
      </c>
      <c r="E715" s="38">
        <v>15</v>
      </c>
      <c r="F715" s="48">
        <v>9.9</v>
      </c>
      <c r="G715" s="46">
        <v>17</v>
      </c>
      <c r="H715" s="46" t="s">
        <v>3373</v>
      </c>
      <c r="I715" s="48">
        <v>10.1</v>
      </c>
      <c r="J715" s="46">
        <v>30</v>
      </c>
      <c r="K715" s="46" t="s">
        <v>3373</v>
      </c>
      <c r="L715" s="84">
        <f t="shared" si="212"/>
        <v>10</v>
      </c>
      <c r="M715" s="38">
        <f t="shared" si="213"/>
        <v>60</v>
      </c>
      <c r="N715" s="38">
        <f t="shared" si="214"/>
        <v>2</v>
      </c>
      <c r="O715" s="38">
        <f t="shared" si="215"/>
        <v>1</v>
      </c>
      <c r="P715" s="48">
        <v>10.33</v>
      </c>
      <c r="Q715" s="46">
        <v>30</v>
      </c>
      <c r="R715" s="46" t="s">
        <v>3373</v>
      </c>
      <c r="S715" s="48">
        <v>11.53</v>
      </c>
      <c r="T715" s="46">
        <v>30</v>
      </c>
      <c r="U715" s="46" t="s">
        <v>3372</v>
      </c>
      <c r="V715" s="48">
        <f t="shared" si="207"/>
        <v>10.93</v>
      </c>
      <c r="W715" s="46">
        <f t="shared" si="208"/>
        <v>60</v>
      </c>
      <c r="X715" s="46">
        <f t="shared" si="209"/>
        <v>1</v>
      </c>
      <c r="Y715" s="46">
        <f t="shared" si="210"/>
        <v>0</v>
      </c>
      <c r="Z715" s="46">
        <f t="shared" si="216"/>
        <v>3</v>
      </c>
      <c r="AA715" s="46">
        <f t="shared" si="217"/>
        <v>1</v>
      </c>
      <c r="AB715" s="46">
        <f t="shared" si="218"/>
        <v>4</v>
      </c>
      <c r="AC715" s="48">
        <f>IF(AB715=0,1,IF(AB715=1,0.99,IF(AB715=2,0.98,IF(AB715=3,0.97,IF(AB715=4,0.96,IF(AB715=5,0.95,IF(AB715=6,0.94)))))))</f>
        <v>0.96</v>
      </c>
      <c r="AD715" s="48">
        <f t="shared" si="219"/>
        <v>10.465</v>
      </c>
      <c r="AE715" s="48">
        <f t="shared" si="220"/>
        <v>10.0464</v>
      </c>
      <c r="AF715" s="46">
        <f t="shared" si="221"/>
        <v>120</v>
      </c>
      <c r="AG715" s="47"/>
      <c r="AH715" s="128" t="s">
        <v>3451</v>
      </c>
      <c r="AI715" s="128" t="s">
        <v>3452</v>
      </c>
      <c r="AJ715" s="128" t="s">
        <v>3456</v>
      </c>
      <c r="AK715" s="128" t="s">
        <v>3454</v>
      </c>
      <c r="AL715" s="128" t="s">
        <v>3455</v>
      </c>
      <c r="AM715" s="128" t="s">
        <v>3460</v>
      </c>
      <c r="AN715" s="128" t="s">
        <v>3457</v>
      </c>
      <c r="AO715" s="128" t="s">
        <v>3459</v>
      </c>
      <c r="AP715" s="128" t="s">
        <v>3458</v>
      </c>
      <c r="AQ715" s="128" t="s">
        <v>3453</v>
      </c>
    </row>
    <row r="716" spans="1:43" s="16" customFormat="1" ht="27.75">
      <c r="A716" s="43">
        <v>715</v>
      </c>
      <c r="B716" s="37" t="s">
        <v>2210</v>
      </c>
      <c r="C716" s="37" t="s">
        <v>3492</v>
      </c>
      <c r="D716" s="45" t="s">
        <v>2211</v>
      </c>
      <c r="E716" s="38">
        <v>22</v>
      </c>
      <c r="F716" s="48">
        <v>10.67</v>
      </c>
      <c r="G716" s="46">
        <v>30</v>
      </c>
      <c r="H716" s="46" t="s">
        <v>3373</v>
      </c>
      <c r="I716" s="48">
        <v>10.199999999999999</v>
      </c>
      <c r="J716" s="46">
        <v>30</v>
      </c>
      <c r="K716" s="46" t="s">
        <v>3372</v>
      </c>
      <c r="L716" s="84">
        <f t="shared" si="212"/>
        <v>10.434999999999999</v>
      </c>
      <c r="M716" s="38">
        <f t="shared" si="213"/>
        <v>60</v>
      </c>
      <c r="N716" s="38">
        <f t="shared" si="214"/>
        <v>1</v>
      </c>
      <c r="O716" s="38">
        <f t="shared" si="215"/>
        <v>0</v>
      </c>
      <c r="P716" s="48">
        <v>11.18</v>
      </c>
      <c r="Q716" s="46">
        <v>30</v>
      </c>
      <c r="R716" s="46" t="s">
        <v>3373</v>
      </c>
      <c r="S716" s="48">
        <v>12.09</v>
      </c>
      <c r="T716" s="46">
        <v>30</v>
      </c>
      <c r="U716" s="46" t="s">
        <v>3372</v>
      </c>
      <c r="V716" s="48">
        <f t="shared" si="207"/>
        <v>11.635</v>
      </c>
      <c r="W716" s="46">
        <f t="shared" si="208"/>
        <v>60</v>
      </c>
      <c r="X716" s="46">
        <f t="shared" si="209"/>
        <v>1</v>
      </c>
      <c r="Y716" s="46">
        <f t="shared" si="210"/>
        <v>0</v>
      </c>
      <c r="Z716" s="46">
        <f t="shared" si="216"/>
        <v>2</v>
      </c>
      <c r="AA716" s="46">
        <f t="shared" si="217"/>
        <v>0</v>
      </c>
      <c r="AB716" s="46">
        <f t="shared" si="218"/>
        <v>2</v>
      </c>
      <c r="AC716" s="48">
        <f>IF(AB716=0,0.93,IF(AB716=1,0.92,IF(AB716=2,0.91,IF(AB716=3,0.9,IF(AB716=4,0.89,IF(AB716=5,0.88,IF(AB716=6,0.87)))))))</f>
        <v>0.91</v>
      </c>
      <c r="AD716" s="48">
        <f t="shared" si="219"/>
        <v>11.035</v>
      </c>
      <c r="AE716" s="48">
        <f t="shared" si="220"/>
        <v>10.04185</v>
      </c>
      <c r="AF716" s="46">
        <f t="shared" si="221"/>
        <v>120</v>
      </c>
      <c r="AG716" s="47"/>
      <c r="AH716" s="128" t="s">
        <v>3456</v>
      </c>
      <c r="AI716" s="128" t="s">
        <v>3453</v>
      </c>
      <c r="AJ716" s="128" t="s">
        <v>3457</v>
      </c>
      <c r="AK716" s="128" t="s">
        <v>3452</v>
      </c>
      <c r="AL716" s="128" t="s">
        <v>3455</v>
      </c>
      <c r="AM716" s="128" t="s">
        <v>3460</v>
      </c>
      <c r="AN716" s="128" t="s">
        <v>3458</v>
      </c>
      <c r="AO716" s="128" t="s">
        <v>3454</v>
      </c>
      <c r="AP716" s="128" t="s">
        <v>3451</v>
      </c>
      <c r="AQ716" s="128" t="s">
        <v>3459</v>
      </c>
    </row>
    <row r="717" spans="1:43" s="16" customFormat="1" ht="22.5" customHeight="1">
      <c r="A717" s="43">
        <v>716</v>
      </c>
      <c r="B717" s="37" t="s">
        <v>1453</v>
      </c>
      <c r="C717" s="37" t="s">
        <v>1454</v>
      </c>
      <c r="D717" s="38" t="s">
        <v>1455</v>
      </c>
      <c r="E717" s="38">
        <v>14</v>
      </c>
      <c r="F717" s="48">
        <v>10.050000000000001</v>
      </c>
      <c r="G717" s="46">
        <v>30</v>
      </c>
      <c r="H717" s="46" t="s">
        <v>3373</v>
      </c>
      <c r="I717" s="48">
        <v>10.82</v>
      </c>
      <c r="J717" s="46">
        <v>30</v>
      </c>
      <c r="K717" s="46" t="s">
        <v>3373</v>
      </c>
      <c r="L717" s="84">
        <f t="shared" si="212"/>
        <v>10.435</v>
      </c>
      <c r="M717" s="38">
        <f t="shared" si="213"/>
        <v>60</v>
      </c>
      <c r="N717" s="38">
        <f t="shared" si="214"/>
        <v>2</v>
      </c>
      <c r="O717" s="38">
        <f t="shared" si="215"/>
        <v>0</v>
      </c>
      <c r="P717" s="48">
        <v>9.68</v>
      </c>
      <c r="Q717" s="46">
        <v>10</v>
      </c>
      <c r="R717" s="46" t="s">
        <v>3373</v>
      </c>
      <c r="S717" s="48">
        <v>11.29</v>
      </c>
      <c r="T717" s="46">
        <v>30</v>
      </c>
      <c r="U717" s="46" t="s">
        <v>3372</v>
      </c>
      <c r="V717" s="48">
        <f t="shared" si="207"/>
        <v>10.484999999999999</v>
      </c>
      <c r="W717" s="46">
        <f t="shared" si="208"/>
        <v>60</v>
      </c>
      <c r="X717" s="46">
        <f t="shared" si="209"/>
        <v>1</v>
      </c>
      <c r="Y717" s="46">
        <f t="shared" si="210"/>
        <v>1</v>
      </c>
      <c r="Z717" s="46">
        <f t="shared" si="216"/>
        <v>3</v>
      </c>
      <c r="AA717" s="46">
        <f t="shared" si="217"/>
        <v>1</v>
      </c>
      <c r="AB717" s="46">
        <f t="shared" si="218"/>
        <v>4</v>
      </c>
      <c r="AC717" s="48">
        <f>IF(AB717=0,1,IF(AB717=1,0.99,IF(AB717=2,0.98,IF(AB717=3,0.97,IF(AB717=4,0.96,IF(AB717=5,0.95,IF(AB717=6,0.94)))))))</f>
        <v>0.96</v>
      </c>
      <c r="AD717" s="48">
        <f t="shared" si="219"/>
        <v>10.46</v>
      </c>
      <c r="AE717" s="48">
        <f t="shared" si="220"/>
        <v>10.041600000000001</v>
      </c>
      <c r="AF717" s="46">
        <f t="shared" si="221"/>
        <v>120</v>
      </c>
      <c r="AG717" s="47"/>
      <c r="AH717" s="128" t="s">
        <v>3451</v>
      </c>
      <c r="AI717" s="128" t="s">
        <v>3453</v>
      </c>
      <c r="AJ717" s="128" t="s">
        <v>3452</v>
      </c>
      <c r="AK717" s="128" t="s">
        <v>3456</v>
      </c>
      <c r="AL717" s="128" t="s">
        <v>3454</v>
      </c>
      <c r="AM717" s="128" t="s">
        <v>3455</v>
      </c>
      <c r="AN717" s="128" t="s">
        <v>3457</v>
      </c>
      <c r="AO717" s="128" t="s">
        <v>3460</v>
      </c>
      <c r="AP717" s="128" t="s">
        <v>3459</v>
      </c>
      <c r="AQ717" s="128" t="s">
        <v>3458</v>
      </c>
    </row>
    <row r="718" spans="1:43" s="16" customFormat="1" ht="27.75">
      <c r="A718" s="43">
        <v>717</v>
      </c>
      <c r="B718" s="37" t="s">
        <v>2474</v>
      </c>
      <c r="C718" s="37" t="s">
        <v>1555</v>
      </c>
      <c r="D718" s="45" t="s">
        <v>2475</v>
      </c>
      <c r="E718" s="38">
        <v>25</v>
      </c>
      <c r="F718" s="48">
        <v>10</v>
      </c>
      <c r="G718" s="46">
        <v>30</v>
      </c>
      <c r="H718" s="46" t="s">
        <v>3373</v>
      </c>
      <c r="I718" s="48">
        <v>10.59</v>
      </c>
      <c r="J718" s="46">
        <v>30</v>
      </c>
      <c r="K718" s="46" t="s">
        <v>3373</v>
      </c>
      <c r="L718" s="84">
        <f t="shared" si="212"/>
        <v>10.295</v>
      </c>
      <c r="M718" s="38">
        <f t="shared" si="213"/>
        <v>60</v>
      </c>
      <c r="N718" s="38">
        <f t="shared" si="214"/>
        <v>2</v>
      </c>
      <c r="O718" s="38">
        <f t="shared" si="215"/>
        <v>0</v>
      </c>
      <c r="P718" s="48">
        <v>10.71</v>
      </c>
      <c r="Q718" s="46">
        <v>30</v>
      </c>
      <c r="R718" s="46" t="s">
        <v>3372</v>
      </c>
      <c r="S718" s="48">
        <v>12.83</v>
      </c>
      <c r="T718" s="46">
        <v>30</v>
      </c>
      <c r="U718" s="46" t="s">
        <v>3372</v>
      </c>
      <c r="V718" s="48">
        <f t="shared" si="207"/>
        <v>11.77</v>
      </c>
      <c r="W718" s="46">
        <f t="shared" si="208"/>
        <v>60</v>
      </c>
      <c r="X718" s="46">
        <f t="shared" si="209"/>
        <v>0</v>
      </c>
      <c r="Y718" s="46">
        <f t="shared" si="210"/>
        <v>0</v>
      </c>
      <c r="Z718" s="46">
        <f t="shared" si="216"/>
        <v>2</v>
      </c>
      <c r="AA718" s="46">
        <f t="shared" si="217"/>
        <v>0</v>
      </c>
      <c r="AB718" s="46">
        <f t="shared" si="218"/>
        <v>2</v>
      </c>
      <c r="AC718" s="48">
        <f>IF(AB718=0,0.93,IF(AB718=1,0.92,IF(AB718=2,0.91,IF(AB718=3,0.9,IF(AB718=4,0.89,IF(AB718=5,0.88,IF(AB718=6,0.87)))))))</f>
        <v>0.91</v>
      </c>
      <c r="AD718" s="48">
        <f t="shared" si="219"/>
        <v>11.032499999999999</v>
      </c>
      <c r="AE718" s="48">
        <f t="shared" si="220"/>
        <v>10.039574999999999</v>
      </c>
      <c r="AF718" s="46">
        <f t="shared" si="221"/>
        <v>120</v>
      </c>
      <c r="AG718" s="47"/>
      <c r="AH718" s="128" t="s">
        <v>3457</v>
      </c>
      <c r="AI718" s="128" t="s">
        <v>3455</v>
      </c>
      <c r="AJ718" s="128" t="s">
        <v>3453</v>
      </c>
      <c r="AK718" s="128" t="s">
        <v>3451</v>
      </c>
      <c r="AL718" s="128" t="s">
        <v>3454</v>
      </c>
      <c r="AM718" s="128" t="s">
        <v>3452</v>
      </c>
      <c r="AN718" s="128" t="s">
        <v>3456</v>
      </c>
      <c r="AO718" s="128" t="s">
        <v>3459</v>
      </c>
      <c r="AP718" s="128" t="s">
        <v>3460</v>
      </c>
      <c r="AQ718" s="128" t="s">
        <v>3458</v>
      </c>
    </row>
    <row r="719" spans="1:43" s="16" customFormat="1" ht="27.75">
      <c r="A719" s="43">
        <v>718</v>
      </c>
      <c r="B719" s="37" t="s">
        <v>1273</v>
      </c>
      <c r="C719" s="37" t="s">
        <v>212</v>
      </c>
      <c r="D719" s="38" t="s">
        <v>2574</v>
      </c>
      <c r="E719" s="38">
        <v>26</v>
      </c>
      <c r="F719" s="48">
        <v>10.08</v>
      </c>
      <c r="G719" s="46">
        <v>30</v>
      </c>
      <c r="H719" s="46" t="s">
        <v>3373</v>
      </c>
      <c r="I719" s="48">
        <v>9.92</v>
      </c>
      <c r="J719" s="46">
        <v>12</v>
      </c>
      <c r="K719" s="46" t="s">
        <v>3373</v>
      </c>
      <c r="L719" s="84">
        <f t="shared" si="212"/>
        <v>10</v>
      </c>
      <c r="M719" s="38">
        <f t="shared" si="213"/>
        <v>60</v>
      </c>
      <c r="N719" s="38">
        <f t="shared" si="214"/>
        <v>2</v>
      </c>
      <c r="O719" s="38">
        <f t="shared" si="215"/>
        <v>1</v>
      </c>
      <c r="P719" s="48">
        <v>10.28</v>
      </c>
      <c r="Q719" s="46">
        <v>30</v>
      </c>
      <c r="R719" s="46" t="s">
        <v>3372</v>
      </c>
      <c r="S719" s="48">
        <v>11.08</v>
      </c>
      <c r="T719" s="46">
        <v>30</v>
      </c>
      <c r="U719" s="46" t="s">
        <v>3372</v>
      </c>
      <c r="V719" s="48">
        <f t="shared" si="207"/>
        <v>10.68</v>
      </c>
      <c r="W719" s="46">
        <f t="shared" si="208"/>
        <v>60</v>
      </c>
      <c r="X719" s="46">
        <f t="shared" si="209"/>
        <v>0</v>
      </c>
      <c r="Y719" s="46">
        <f t="shared" si="210"/>
        <v>0</v>
      </c>
      <c r="Z719" s="46">
        <f t="shared" si="216"/>
        <v>2</v>
      </c>
      <c r="AA719" s="46">
        <f t="shared" si="217"/>
        <v>1</v>
      </c>
      <c r="AB719" s="46">
        <f t="shared" si="218"/>
        <v>3</v>
      </c>
      <c r="AC719" s="48">
        <f>IF(AB719=0,1,IF(AB719=1,0.99,IF(AB719=2,0.98,IF(AB719=3,0.97,IF(AB719=4,0.96,IF(AB719=5,0.95,IF(AB719=6,0.94)))))))</f>
        <v>0.97</v>
      </c>
      <c r="AD719" s="48">
        <f t="shared" si="219"/>
        <v>10.34</v>
      </c>
      <c r="AE719" s="48">
        <f t="shared" si="220"/>
        <v>10.0298</v>
      </c>
      <c r="AF719" s="46">
        <f t="shared" si="221"/>
        <v>120</v>
      </c>
      <c r="AG719" s="47"/>
      <c r="AH719" s="128" t="s">
        <v>3451</v>
      </c>
      <c r="AI719" s="128" t="s">
        <v>3452</v>
      </c>
      <c r="AJ719" s="128" t="s">
        <v>3454</v>
      </c>
      <c r="AK719" s="128" t="s">
        <v>3457</v>
      </c>
      <c r="AL719" s="128" t="s">
        <v>3456</v>
      </c>
      <c r="AM719" s="128" t="s">
        <v>3453</v>
      </c>
      <c r="AN719" s="128" t="s">
        <v>3455</v>
      </c>
      <c r="AO719" s="128" t="s">
        <v>3460</v>
      </c>
      <c r="AP719" s="128" t="s">
        <v>3458</v>
      </c>
      <c r="AQ719" s="128" t="s">
        <v>3459</v>
      </c>
    </row>
    <row r="720" spans="1:43" s="16" customFormat="1" ht="27.75">
      <c r="A720" s="43">
        <v>719</v>
      </c>
      <c r="B720" s="37" t="s">
        <v>2425</v>
      </c>
      <c r="C720" s="37" t="s">
        <v>3498</v>
      </c>
      <c r="D720" s="38" t="s">
        <v>2426</v>
      </c>
      <c r="E720" s="38">
        <v>24</v>
      </c>
      <c r="F720" s="48">
        <v>10.82</v>
      </c>
      <c r="G720" s="46">
        <v>30</v>
      </c>
      <c r="H720" s="46" t="s">
        <v>3373</v>
      </c>
      <c r="I720" s="48">
        <v>10</v>
      </c>
      <c r="J720" s="46">
        <v>30</v>
      </c>
      <c r="K720" s="46" t="s">
        <v>3373</v>
      </c>
      <c r="L720" s="84">
        <f t="shared" si="212"/>
        <v>10.41</v>
      </c>
      <c r="M720" s="38">
        <f t="shared" si="213"/>
        <v>60</v>
      </c>
      <c r="N720" s="38">
        <f t="shared" si="214"/>
        <v>2</v>
      </c>
      <c r="O720" s="38">
        <f t="shared" si="215"/>
        <v>0</v>
      </c>
      <c r="P720" s="48">
        <v>9.74</v>
      </c>
      <c r="Q720" s="46">
        <v>12</v>
      </c>
      <c r="R720" s="46" t="s">
        <v>3373</v>
      </c>
      <c r="S720" s="48">
        <v>11.66</v>
      </c>
      <c r="T720" s="46">
        <v>30</v>
      </c>
      <c r="U720" s="46" t="s">
        <v>3373</v>
      </c>
      <c r="V720" s="48">
        <f t="shared" si="207"/>
        <v>10.7</v>
      </c>
      <c r="W720" s="46">
        <f t="shared" si="208"/>
        <v>60</v>
      </c>
      <c r="X720" s="46">
        <f t="shared" si="209"/>
        <v>2</v>
      </c>
      <c r="Y720" s="46">
        <f t="shared" si="210"/>
        <v>1</v>
      </c>
      <c r="Z720" s="46">
        <f t="shared" si="216"/>
        <v>4</v>
      </c>
      <c r="AA720" s="46">
        <f t="shared" si="217"/>
        <v>1</v>
      </c>
      <c r="AB720" s="46">
        <f t="shared" si="218"/>
        <v>5</v>
      </c>
      <c r="AC720" s="48">
        <f>IF(AB720=0,1,IF(AB720=1,0.99,IF(AB720=2,0.98,IF(AB720=3,0.97,IF(AB720=4,0.96,IF(AB720=5,0.95,IF(AB720=6,0.94)))))))</f>
        <v>0.95</v>
      </c>
      <c r="AD720" s="48">
        <f t="shared" si="219"/>
        <v>10.555</v>
      </c>
      <c r="AE720" s="48">
        <f t="shared" si="220"/>
        <v>10.027249999999999</v>
      </c>
      <c r="AF720" s="46">
        <f t="shared" si="221"/>
        <v>120</v>
      </c>
      <c r="AG720" s="47"/>
      <c r="AH720" s="128" t="s">
        <v>3456</v>
      </c>
      <c r="AI720" s="128" t="s">
        <v>3451</v>
      </c>
      <c r="AJ720" s="128" t="s">
        <v>3455</v>
      </c>
      <c r="AK720" s="128" t="s">
        <v>3453</v>
      </c>
      <c r="AL720" s="128" t="s">
        <v>3454</v>
      </c>
      <c r="AM720" s="128" t="s">
        <v>3452</v>
      </c>
      <c r="AN720" s="128" t="s">
        <v>3457</v>
      </c>
      <c r="AO720" s="128" t="s">
        <v>3460</v>
      </c>
      <c r="AP720" s="128" t="s">
        <v>3458</v>
      </c>
      <c r="AQ720" s="128" t="s">
        <v>3459</v>
      </c>
    </row>
    <row r="721" spans="1:43" s="16" customFormat="1" ht="27.75">
      <c r="A721" s="43">
        <v>720</v>
      </c>
      <c r="B721" s="37" t="s">
        <v>1710</v>
      </c>
      <c r="C721" s="37" t="s">
        <v>1711</v>
      </c>
      <c r="D721" s="38" t="s">
        <v>1712</v>
      </c>
      <c r="E721" s="38">
        <v>17</v>
      </c>
      <c r="F721" s="48">
        <v>11.58</v>
      </c>
      <c r="G721" s="46">
        <v>30</v>
      </c>
      <c r="H721" s="46" t="s">
        <v>3373</v>
      </c>
      <c r="I721" s="48">
        <v>10.15</v>
      </c>
      <c r="J721" s="46">
        <v>30</v>
      </c>
      <c r="K721" s="46" t="s">
        <v>3372</v>
      </c>
      <c r="L721" s="84">
        <f t="shared" si="212"/>
        <v>10.865</v>
      </c>
      <c r="M721" s="38">
        <f t="shared" si="213"/>
        <v>60</v>
      </c>
      <c r="N721" s="38">
        <f t="shared" si="214"/>
        <v>1</v>
      </c>
      <c r="O721" s="38">
        <f t="shared" si="215"/>
        <v>0</v>
      </c>
      <c r="P721" s="48">
        <v>9.82</v>
      </c>
      <c r="Q721" s="46">
        <v>18</v>
      </c>
      <c r="R721" s="46" t="s">
        <v>3373</v>
      </c>
      <c r="S721" s="48">
        <v>12.98</v>
      </c>
      <c r="T721" s="46">
        <v>30</v>
      </c>
      <c r="U721" s="46" t="s">
        <v>3372</v>
      </c>
      <c r="V721" s="48">
        <f t="shared" si="207"/>
        <v>11.4</v>
      </c>
      <c r="W721" s="46">
        <f t="shared" si="208"/>
        <v>60</v>
      </c>
      <c r="X721" s="46">
        <f t="shared" si="209"/>
        <v>1</v>
      </c>
      <c r="Y721" s="46">
        <f t="shared" si="210"/>
        <v>1</v>
      </c>
      <c r="Z721" s="46">
        <f t="shared" si="216"/>
        <v>2</v>
      </c>
      <c r="AA721" s="46">
        <f t="shared" si="217"/>
        <v>1</v>
      </c>
      <c r="AB721" s="46">
        <f t="shared" si="218"/>
        <v>3</v>
      </c>
      <c r="AC721" s="48">
        <f>IF(AB721=0,0.93,IF(AB721=1,0.92,IF(AB721=2,0.91,IF(AB721=3,0.9,IF(AB721=4,0.89,IF(AB721=5,0.88,IF(AB721=6,0.87)))))))</f>
        <v>0.9</v>
      </c>
      <c r="AD721" s="48">
        <f t="shared" si="219"/>
        <v>11.1325</v>
      </c>
      <c r="AE721" s="48">
        <f t="shared" si="220"/>
        <v>10.019250000000001</v>
      </c>
      <c r="AF721" s="46">
        <f t="shared" si="221"/>
        <v>120</v>
      </c>
      <c r="AG721" s="47"/>
      <c r="AH721" s="128" t="s">
        <v>3457</v>
      </c>
      <c r="AI721" s="128" t="s">
        <v>3452</v>
      </c>
      <c r="AJ721" s="128" t="s">
        <v>3451</v>
      </c>
      <c r="AK721" s="128" t="s">
        <v>3456</v>
      </c>
      <c r="AL721" s="128" t="s">
        <v>3453</v>
      </c>
      <c r="AM721" s="128" t="s">
        <v>3455</v>
      </c>
      <c r="AN721" s="128" t="s">
        <v>3460</v>
      </c>
      <c r="AO721" s="128" t="s">
        <v>3454</v>
      </c>
      <c r="AP721" s="128" t="s">
        <v>3459</v>
      </c>
      <c r="AQ721" s="128" t="s">
        <v>3458</v>
      </c>
    </row>
    <row r="722" spans="1:43" s="16" customFormat="1" ht="27.75">
      <c r="A722" s="43">
        <v>721</v>
      </c>
      <c r="B722" s="44" t="s">
        <v>1348</v>
      </c>
      <c r="C722" s="44" t="s">
        <v>104</v>
      </c>
      <c r="D722" s="45" t="s">
        <v>1621</v>
      </c>
      <c r="E722" s="38">
        <v>16</v>
      </c>
      <c r="F722" s="48">
        <v>10.27</v>
      </c>
      <c r="G722" s="46">
        <v>30</v>
      </c>
      <c r="H722" s="46" t="s">
        <v>3372</v>
      </c>
      <c r="I722" s="48">
        <v>9.73</v>
      </c>
      <c r="J722" s="46">
        <v>18</v>
      </c>
      <c r="K722" s="46" t="s">
        <v>3373</v>
      </c>
      <c r="L722" s="84">
        <f t="shared" si="212"/>
        <v>10</v>
      </c>
      <c r="M722" s="38">
        <f t="shared" si="213"/>
        <v>60</v>
      </c>
      <c r="N722" s="38">
        <f t="shared" si="214"/>
        <v>1</v>
      </c>
      <c r="O722" s="38">
        <f t="shared" si="215"/>
        <v>1</v>
      </c>
      <c r="P722" s="48">
        <v>10.61</v>
      </c>
      <c r="Q722" s="46">
        <v>30</v>
      </c>
      <c r="R722" s="46" t="s">
        <v>3373</v>
      </c>
      <c r="S722" s="48">
        <v>10.69</v>
      </c>
      <c r="T722" s="46">
        <v>30</v>
      </c>
      <c r="U722" s="46" t="s">
        <v>3372</v>
      </c>
      <c r="V722" s="48">
        <f t="shared" si="207"/>
        <v>10.649999999999999</v>
      </c>
      <c r="W722" s="46">
        <f t="shared" si="208"/>
        <v>60</v>
      </c>
      <c r="X722" s="46">
        <f t="shared" si="209"/>
        <v>1</v>
      </c>
      <c r="Y722" s="46">
        <f t="shared" si="210"/>
        <v>0</v>
      </c>
      <c r="Z722" s="46">
        <f t="shared" si="216"/>
        <v>2</v>
      </c>
      <c r="AA722" s="46">
        <f t="shared" si="217"/>
        <v>1</v>
      </c>
      <c r="AB722" s="46">
        <f t="shared" si="218"/>
        <v>3</v>
      </c>
      <c r="AC722" s="48">
        <f>IF(AB722=0,1,IF(AB722=1,0.99,IF(AB722=2,0.98,IF(AB722=3,0.97,IF(AB722=4,0.96,IF(AB722=5,0.95,IF(AB722=6,0.94)))))))</f>
        <v>0.97</v>
      </c>
      <c r="AD722" s="48">
        <f t="shared" si="219"/>
        <v>10.324999999999999</v>
      </c>
      <c r="AE722" s="48">
        <f t="shared" si="220"/>
        <v>10.015249999999998</v>
      </c>
      <c r="AF722" s="46">
        <f t="shared" si="221"/>
        <v>120</v>
      </c>
      <c r="AG722" s="47"/>
      <c r="AH722" s="128" t="s">
        <v>3453</v>
      </c>
      <c r="AI722" s="128" t="s">
        <v>3451</v>
      </c>
      <c r="AJ722" s="128" t="s">
        <v>3452</v>
      </c>
      <c r="AK722" s="128" t="s">
        <v>3454</v>
      </c>
      <c r="AL722" s="128" t="s">
        <v>3456</v>
      </c>
      <c r="AM722" s="128" t="s">
        <v>3457</v>
      </c>
      <c r="AN722" s="128" t="s">
        <v>3455</v>
      </c>
      <c r="AO722" s="128" t="s">
        <v>3460</v>
      </c>
      <c r="AP722" s="128" t="s">
        <v>3458</v>
      </c>
      <c r="AQ722" s="128" t="s">
        <v>3459</v>
      </c>
    </row>
    <row r="723" spans="1:43" s="16" customFormat="1" ht="27.75">
      <c r="A723" s="43">
        <v>722</v>
      </c>
      <c r="B723" s="37" t="s">
        <v>2502</v>
      </c>
      <c r="C723" s="37" t="s">
        <v>318</v>
      </c>
      <c r="D723" s="38" t="s">
        <v>2503</v>
      </c>
      <c r="E723" s="38">
        <v>25</v>
      </c>
      <c r="F723" s="48">
        <v>10.49</v>
      </c>
      <c r="G723" s="46">
        <v>30</v>
      </c>
      <c r="H723" s="46" t="s">
        <v>3373</v>
      </c>
      <c r="I723" s="48">
        <v>10.86</v>
      </c>
      <c r="J723" s="46">
        <v>30</v>
      </c>
      <c r="K723" s="46" t="s">
        <v>3372</v>
      </c>
      <c r="L723" s="84">
        <f t="shared" si="212"/>
        <v>10.675000000000001</v>
      </c>
      <c r="M723" s="38">
        <f t="shared" si="213"/>
        <v>60</v>
      </c>
      <c r="N723" s="38">
        <f t="shared" si="214"/>
        <v>1</v>
      </c>
      <c r="O723" s="38">
        <f t="shared" si="215"/>
        <v>0</v>
      </c>
      <c r="P723" s="48">
        <v>11.04</v>
      </c>
      <c r="Q723" s="46">
        <v>30</v>
      </c>
      <c r="R723" s="46" t="s">
        <v>3372</v>
      </c>
      <c r="S723" s="48">
        <v>11.12</v>
      </c>
      <c r="T723" s="46">
        <v>30</v>
      </c>
      <c r="U723" s="46" t="s">
        <v>3372</v>
      </c>
      <c r="V723" s="48">
        <f t="shared" si="207"/>
        <v>11.079999999999998</v>
      </c>
      <c r="W723" s="46">
        <f t="shared" si="208"/>
        <v>60</v>
      </c>
      <c r="X723" s="46">
        <f t="shared" si="209"/>
        <v>0</v>
      </c>
      <c r="Y723" s="46">
        <f t="shared" si="210"/>
        <v>0</v>
      </c>
      <c r="Z723" s="46">
        <f t="shared" si="216"/>
        <v>1</v>
      </c>
      <c r="AA723" s="46">
        <f t="shared" si="217"/>
        <v>0</v>
      </c>
      <c r="AB723" s="46">
        <f t="shared" si="218"/>
        <v>1</v>
      </c>
      <c r="AC723" s="48">
        <f>IF(AB723=0,0.93,IF(AB723=1,0.92,IF(AB723=2,0.91,IF(AB723=3,0.9,IF(AB723=4,0.89,IF(AB723=5,0.88,IF(AB723=6,0.87)))))))</f>
        <v>0.92</v>
      </c>
      <c r="AD723" s="48">
        <f t="shared" si="219"/>
        <v>10.8775</v>
      </c>
      <c r="AE723" s="48">
        <f t="shared" si="220"/>
        <v>10.007300000000001</v>
      </c>
      <c r="AF723" s="46">
        <f t="shared" si="221"/>
        <v>120</v>
      </c>
      <c r="AG723" s="47"/>
      <c r="AH723" s="128" t="s">
        <v>3451</v>
      </c>
      <c r="AI723" s="128" t="s">
        <v>3457</v>
      </c>
      <c r="AJ723" s="128" t="s">
        <v>3456</v>
      </c>
      <c r="AK723" s="128" t="s">
        <v>3452</v>
      </c>
      <c r="AL723" s="128" t="s">
        <v>3453</v>
      </c>
      <c r="AM723" s="128" t="s">
        <v>3455</v>
      </c>
      <c r="AN723" s="128" t="s">
        <v>3454</v>
      </c>
      <c r="AO723" s="128" t="s">
        <v>3460</v>
      </c>
      <c r="AP723" s="128" t="s">
        <v>3459</v>
      </c>
      <c r="AQ723" s="128" t="s">
        <v>3458</v>
      </c>
    </row>
    <row r="724" spans="1:43" s="16" customFormat="1" ht="27.75">
      <c r="A724" s="43">
        <v>723</v>
      </c>
      <c r="B724" s="44" t="s">
        <v>789</v>
      </c>
      <c r="C724" s="44" t="s">
        <v>790</v>
      </c>
      <c r="D724" s="45" t="s">
        <v>791</v>
      </c>
      <c r="E724" s="38">
        <v>7</v>
      </c>
      <c r="F724" s="48">
        <v>9.9700000000000006</v>
      </c>
      <c r="G724" s="46">
        <v>18</v>
      </c>
      <c r="H724" s="46" t="s">
        <v>3373</v>
      </c>
      <c r="I724" s="48">
        <v>10.029999999999999</v>
      </c>
      <c r="J724" s="46">
        <v>30</v>
      </c>
      <c r="K724" s="46" t="s">
        <v>3373</v>
      </c>
      <c r="L724" s="84">
        <f t="shared" si="212"/>
        <v>10</v>
      </c>
      <c r="M724" s="38">
        <f t="shared" si="213"/>
        <v>60</v>
      </c>
      <c r="N724" s="38">
        <f t="shared" si="214"/>
        <v>2</v>
      </c>
      <c r="O724" s="38">
        <f t="shared" si="215"/>
        <v>1</v>
      </c>
      <c r="P724" s="48">
        <v>9.1300000000000008</v>
      </c>
      <c r="Q724" s="46">
        <v>7</v>
      </c>
      <c r="R724" s="46" t="s">
        <v>3373</v>
      </c>
      <c r="S724" s="48">
        <v>12.99</v>
      </c>
      <c r="T724" s="46">
        <v>30</v>
      </c>
      <c r="U724" s="46" t="s">
        <v>3372</v>
      </c>
      <c r="V724" s="48">
        <f t="shared" si="207"/>
        <v>11.06</v>
      </c>
      <c r="W724" s="46">
        <f t="shared" si="208"/>
        <v>60</v>
      </c>
      <c r="X724" s="46">
        <f t="shared" si="209"/>
        <v>1</v>
      </c>
      <c r="Y724" s="46">
        <f t="shared" si="210"/>
        <v>1</v>
      </c>
      <c r="Z724" s="46">
        <f t="shared" si="216"/>
        <v>3</v>
      </c>
      <c r="AA724" s="46">
        <f t="shared" si="217"/>
        <v>2</v>
      </c>
      <c r="AB724" s="46">
        <f t="shared" si="218"/>
        <v>5</v>
      </c>
      <c r="AC724" s="48">
        <f>IF(AB724=0,1,IF(AB724=1,0.99,IF(AB724=2,0.98,IF(AB724=3,0.97,IF(AB724=4,0.96,IF(AB724=5,0.95,IF(AB724=6,0.94)))))))</f>
        <v>0.95</v>
      </c>
      <c r="AD724" s="48">
        <f t="shared" si="219"/>
        <v>10.530000000000001</v>
      </c>
      <c r="AE724" s="48">
        <f t="shared" si="220"/>
        <v>10.003500000000001</v>
      </c>
      <c r="AF724" s="46">
        <f t="shared" si="221"/>
        <v>120</v>
      </c>
      <c r="AG724" s="47"/>
      <c r="AH724" s="128" t="s">
        <v>3456</v>
      </c>
      <c r="AI724" s="128" t="s">
        <v>3454</v>
      </c>
      <c r="AJ724" s="128" t="s">
        <v>3453</v>
      </c>
      <c r="AK724" s="128" t="s">
        <v>3451</v>
      </c>
      <c r="AL724" s="128" t="s">
        <v>3455</v>
      </c>
      <c r="AM724" s="128" t="s">
        <v>3452</v>
      </c>
      <c r="AN724" s="128" t="s">
        <v>3457</v>
      </c>
      <c r="AO724" s="128" t="s">
        <v>3460</v>
      </c>
      <c r="AP724" s="128" t="s">
        <v>3459</v>
      </c>
      <c r="AQ724" s="128" t="s">
        <v>3458</v>
      </c>
    </row>
    <row r="725" spans="1:43" s="16" customFormat="1" ht="27.75">
      <c r="A725" s="43">
        <v>724</v>
      </c>
      <c r="B725" s="44" t="s">
        <v>1124</v>
      </c>
      <c r="C725" s="44" t="s">
        <v>405</v>
      </c>
      <c r="D725" s="45" t="s">
        <v>1125</v>
      </c>
      <c r="E725" s="38">
        <v>10</v>
      </c>
      <c r="F725" s="48">
        <v>10.25</v>
      </c>
      <c r="G725" s="46">
        <v>30</v>
      </c>
      <c r="H725" s="46" t="s">
        <v>3372</v>
      </c>
      <c r="I725" s="48">
        <v>9.75</v>
      </c>
      <c r="J725" s="46">
        <v>7</v>
      </c>
      <c r="K725" s="46" t="s">
        <v>3373</v>
      </c>
      <c r="L725" s="84">
        <f t="shared" si="212"/>
        <v>10</v>
      </c>
      <c r="M725" s="38">
        <f t="shared" si="213"/>
        <v>60</v>
      </c>
      <c r="N725" s="38">
        <f t="shared" si="214"/>
        <v>1</v>
      </c>
      <c r="O725" s="38">
        <f t="shared" si="215"/>
        <v>1</v>
      </c>
      <c r="P725" s="48">
        <v>9.0299999999999994</v>
      </c>
      <c r="Q725" s="46">
        <v>12</v>
      </c>
      <c r="R725" s="46" t="s">
        <v>3373</v>
      </c>
      <c r="S725" s="48">
        <v>12.64</v>
      </c>
      <c r="T725" s="46">
        <v>30</v>
      </c>
      <c r="U725" s="46" t="s">
        <v>3372</v>
      </c>
      <c r="V725" s="48">
        <f t="shared" si="207"/>
        <v>10.835000000000001</v>
      </c>
      <c r="W725" s="46">
        <f t="shared" si="208"/>
        <v>60</v>
      </c>
      <c r="X725" s="46">
        <f t="shared" si="209"/>
        <v>1</v>
      </c>
      <c r="Y725" s="46">
        <f t="shared" si="210"/>
        <v>1</v>
      </c>
      <c r="Z725" s="46">
        <f t="shared" si="216"/>
        <v>2</v>
      </c>
      <c r="AA725" s="46">
        <f t="shared" si="217"/>
        <v>2</v>
      </c>
      <c r="AB725" s="46">
        <f t="shared" si="218"/>
        <v>4</v>
      </c>
      <c r="AC725" s="48">
        <f>IF(AB725=0,1,IF(AB725=1,0.99,IF(AB725=2,0.98,IF(AB725=3,0.97,IF(AB725=4,0.96,IF(AB725=5,0.95,IF(AB725=6,0.94)))))))</f>
        <v>0.96</v>
      </c>
      <c r="AD725" s="48">
        <f t="shared" si="219"/>
        <v>10.4175</v>
      </c>
      <c r="AE725" s="48">
        <f t="shared" si="220"/>
        <v>10.0008</v>
      </c>
      <c r="AF725" s="46">
        <f t="shared" si="221"/>
        <v>120</v>
      </c>
      <c r="AG725" s="47"/>
      <c r="AH725" s="128" t="s">
        <v>3456</v>
      </c>
      <c r="AI725" s="128" t="s">
        <v>3451</v>
      </c>
      <c r="AJ725" s="128" t="s">
        <v>3457</v>
      </c>
      <c r="AK725" s="128" t="s">
        <v>3455</v>
      </c>
      <c r="AL725" s="128" t="s">
        <v>3453</v>
      </c>
      <c r="AM725" s="128" t="s">
        <v>3454</v>
      </c>
      <c r="AN725" s="128" t="s">
        <v>3452</v>
      </c>
      <c r="AO725" s="128" t="s">
        <v>3460</v>
      </c>
      <c r="AP725" s="128" t="s">
        <v>3459</v>
      </c>
      <c r="AQ725" s="128" t="s">
        <v>3458</v>
      </c>
    </row>
    <row r="726" spans="1:43" s="16" customFormat="1" ht="27.75">
      <c r="A726" s="43">
        <v>725</v>
      </c>
      <c r="B726" s="44" t="s">
        <v>1615</v>
      </c>
      <c r="C726" s="44" t="s">
        <v>1616</v>
      </c>
      <c r="D726" s="45" t="s">
        <v>1617</v>
      </c>
      <c r="E726" s="38">
        <v>16</v>
      </c>
      <c r="F726" s="48">
        <v>11.29</v>
      </c>
      <c r="G726" s="46">
        <v>30</v>
      </c>
      <c r="H726" s="46" t="s">
        <v>3373</v>
      </c>
      <c r="I726" s="48">
        <v>8.8699999999999992</v>
      </c>
      <c r="J726" s="46">
        <v>16</v>
      </c>
      <c r="K726" s="46" t="s">
        <v>3372</v>
      </c>
      <c r="L726" s="84">
        <f t="shared" si="212"/>
        <v>10.079999999999998</v>
      </c>
      <c r="M726" s="38">
        <f t="shared" si="213"/>
        <v>60</v>
      </c>
      <c r="N726" s="38">
        <f t="shared" si="214"/>
        <v>1</v>
      </c>
      <c r="O726" s="38">
        <f t="shared" si="215"/>
        <v>1</v>
      </c>
      <c r="P726" s="48">
        <v>12.2</v>
      </c>
      <c r="Q726" s="46">
        <v>30</v>
      </c>
      <c r="R726" s="46" t="s">
        <v>3372</v>
      </c>
      <c r="S726" s="48">
        <v>11.59</v>
      </c>
      <c r="T726" s="46">
        <v>30</v>
      </c>
      <c r="U726" s="46" t="s">
        <v>3372</v>
      </c>
      <c r="V726" s="48">
        <f t="shared" si="207"/>
        <v>11.895</v>
      </c>
      <c r="W726" s="46">
        <f t="shared" si="208"/>
        <v>60</v>
      </c>
      <c r="X726" s="46">
        <f t="shared" si="209"/>
        <v>0</v>
      </c>
      <c r="Y726" s="46">
        <f t="shared" si="210"/>
        <v>0</v>
      </c>
      <c r="Z726" s="46">
        <f t="shared" si="216"/>
        <v>1</v>
      </c>
      <c r="AA726" s="46">
        <f t="shared" si="217"/>
        <v>1</v>
      </c>
      <c r="AB726" s="46">
        <f t="shared" si="218"/>
        <v>2</v>
      </c>
      <c r="AC726" s="48">
        <f>IF(AB726=0,0.93,IF(AB726=1,0.92,IF(AB726=2,0.91,IF(AB726=3,0.9,IF(AB726=4,0.89,IF(AB726=5,0.88,IF(AB726=6,0.87)))))))</f>
        <v>0.91</v>
      </c>
      <c r="AD726" s="48">
        <f t="shared" si="219"/>
        <v>10.987499999999999</v>
      </c>
      <c r="AE726" s="48">
        <f t="shared" si="220"/>
        <v>9.9986249999999988</v>
      </c>
      <c r="AF726" s="46">
        <f t="shared" si="221"/>
        <v>120</v>
      </c>
      <c r="AG726" s="47"/>
      <c r="AH726" s="128" t="s">
        <v>3454</v>
      </c>
      <c r="AI726" s="128" t="s">
        <v>3451</v>
      </c>
      <c r="AJ726" s="128" t="s">
        <v>3455</v>
      </c>
      <c r="AK726" s="128" t="s">
        <v>3457</v>
      </c>
      <c r="AL726" s="128" t="s">
        <v>3452</v>
      </c>
      <c r="AM726" s="128" t="s">
        <v>3456</v>
      </c>
      <c r="AN726" s="128" t="s">
        <v>3460</v>
      </c>
      <c r="AO726" s="128" t="s">
        <v>3453</v>
      </c>
      <c r="AP726" s="128" t="s">
        <v>3459</v>
      </c>
      <c r="AQ726" s="128" t="s">
        <v>3458</v>
      </c>
    </row>
    <row r="727" spans="1:43" s="16" customFormat="1" ht="27.75">
      <c r="A727" s="43">
        <v>726</v>
      </c>
      <c r="B727" s="44" t="s">
        <v>1057</v>
      </c>
      <c r="C727" s="44" t="s">
        <v>1058</v>
      </c>
      <c r="D727" s="45" t="s">
        <v>1059</v>
      </c>
      <c r="E727" s="38">
        <v>10</v>
      </c>
      <c r="F727" s="48">
        <v>9.6199999999999992</v>
      </c>
      <c r="G727" s="46">
        <v>23</v>
      </c>
      <c r="H727" s="46" t="s">
        <v>3373</v>
      </c>
      <c r="I727" s="48">
        <v>10.38</v>
      </c>
      <c r="J727" s="46">
        <v>30</v>
      </c>
      <c r="K727" s="46" t="s">
        <v>3373</v>
      </c>
      <c r="L727" s="84">
        <f t="shared" si="212"/>
        <v>10</v>
      </c>
      <c r="M727" s="38">
        <f t="shared" si="213"/>
        <v>60</v>
      </c>
      <c r="N727" s="38">
        <f t="shared" si="214"/>
        <v>2</v>
      </c>
      <c r="O727" s="38">
        <f t="shared" si="215"/>
        <v>1</v>
      </c>
      <c r="P727" s="48">
        <v>9.77</v>
      </c>
      <c r="Q727" s="46">
        <v>13</v>
      </c>
      <c r="R727" s="46" t="s">
        <v>3373</v>
      </c>
      <c r="S727" s="48">
        <v>12.31</v>
      </c>
      <c r="T727" s="46">
        <v>30</v>
      </c>
      <c r="U727" s="46" t="s">
        <v>3372</v>
      </c>
      <c r="V727" s="48">
        <f t="shared" si="207"/>
        <v>11.04</v>
      </c>
      <c r="W727" s="46">
        <f t="shared" si="208"/>
        <v>60</v>
      </c>
      <c r="X727" s="46">
        <f t="shared" si="209"/>
        <v>1</v>
      </c>
      <c r="Y727" s="46">
        <f t="shared" si="210"/>
        <v>1</v>
      </c>
      <c r="Z727" s="46">
        <f t="shared" si="216"/>
        <v>3</v>
      </c>
      <c r="AA727" s="46">
        <f t="shared" si="217"/>
        <v>2</v>
      </c>
      <c r="AB727" s="46">
        <f t="shared" si="218"/>
        <v>5</v>
      </c>
      <c r="AC727" s="48">
        <f>IF(AB727=0,1,IF(AB727=1,0.99,IF(AB727=2,0.98,IF(AB727=3,0.97,IF(AB727=4,0.96,IF(AB727=5,0.95,IF(AB727=6,0.94)))))))</f>
        <v>0.95</v>
      </c>
      <c r="AD727" s="48">
        <f t="shared" si="219"/>
        <v>10.52</v>
      </c>
      <c r="AE727" s="48">
        <f t="shared" si="220"/>
        <v>9.9939999999999998</v>
      </c>
      <c r="AF727" s="46">
        <f t="shared" si="221"/>
        <v>120</v>
      </c>
      <c r="AG727" s="47"/>
      <c r="AH727" s="128" t="s">
        <v>3451</v>
      </c>
      <c r="AI727" s="128" t="s">
        <v>3452</v>
      </c>
      <c r="AJ727" s="128" t="s">
        <v>3456</v>
      </c>
      <c r="AK727" s="128" t="s">
        <v>3454</v>
      </c>
      <c r="AL727" s="128" t="s">
        <v>3457</v>
      </c>
      <c r="AM727" s="128" t="s">
        <v>3455</v>
      </c>
      <c r="AN727" s="128" t="s">
        <v>3460</v>
      </c>
      <c r="AO727" s="128" t="s">
        <v>3453</v>
      </c>
      <c r="AP727" s="128" t="s">
        <v>3458</v>
      </c>
      <c r="AQ727" s="128" t="s">
        <v>3459</v>
      </c>
    </row>
    <row r="728" spans="1:43" s="16" customFormat="1" ht="27.75">
      <c r="A728" s="43">
        <v>727</v>
      </c>
      <c r="B728" s="37" t="s">
        <v>1156</v>
      </c>
      <c r="C728" s="37" t="s">
        <v>257</v>
      </c>
      <c r="D728" s="38" t="s">
        <v>1145</v>
      </c>
      <c r="E728" s="38">
        <v>11</v>
      </c>
      <c r="F728" s="48">
        <v>10.64</v>
      </c>
      <c r="G728" s="46">
        <v>30</v>
      </c>
      <c r="H728" s="46" t="s">
        <v>3372</v>
      </c>
      <c r="I728" s="48">
        <v>10.14</v>
      </c>
      <c r="J728" s="46">
        <v>30</v>
      </c>
      <c r="K728" s="46" t="s">
        <v>3373</v>
      </c>
      <c r="L728" s="84">
        <f t="shared" si="212"/>
        <v>10.39</v>
      </c>
      <c r="M728" s="38">
        <f t="shared" si="213"/>
        <v>60</v>
      </c>
      <c r="N728" s="38">
        <f t="shared" si="214"/>
        <v>1</v>
      </c>
      <c r="O728" s="38">
        <f t="shared" si="215"/>
        <v>0</v>
      </c>
      <c r="P728" s="48">
        <v>8.33</v>
      </c>
      <c r="Q728" s="46">
        <v>10</v>
      </c>
      <c r="R728" s="46" t="s">
        <v>3373</v>
      </c>
      <c r="S728" s="48">
        <v>12.08</v>
      </c>
      <c r="T728" s="46">
        <v>30</v>
      </c>
      <c r="U728" s="46" t="s">
        <v>3372</v>
      </c>
      <c r="V728" s="48">
        <f t="shared" si="207"/>
        <v>10.205</v>
      </c>
      <c r="W728" s="46">
        <f t="shared" si="208"/>
        <v>60</v>
      </c>
      <c r="X728" s="46">
        <f t="shared" si="209"/>
        <v>1</v>
      </c>
      <c r="Y728" s="46">
        <f t="shared" si="210"/>
        <v>1</v>
      </c>
      <c r="Z728" s="46">
        <f t="shared" si="216"/>
        <v>2</v>
      </c>
      <c r="AA728" s="46">
        <f t="shared" si="217"/>
        <v>1</v>
      </c>
      <c r="AB728" s="46">
        <f t="shared" si="218"/>
        <v>3</v>
      </c>
      <c r="AC728" s="48">
        <f>IF(AB728=0,1,IF(AB728=1,0.99,IF(AB728=2,0.98,IF(AB728=3,0.97,IF(AB728=4,0.96,IF(AB728=5,0.95,IF(AB728=6,0.94)))))))</f>
        <v>0.97</v>
      </c>
      <c r="AD728" s="48">
        <f t="shared" si="219"/>
        <v>10.297499999999999</v>
      </c>
      <c r="AE728" s="48">
        <f t="shared" si="220"/>
        <v>9.9885749999999991</v>
      </c>
      <c r="AF728" s="46">
        <f t="shared" si="221"/>
        <v>120</v>
      </c>
      <c r="AG728" s="47"/>
      <c r="AH728" s="128" t="s">
        <v>3456</v>
      </c>
      <c r="AI728" s="128" t="s">
        <v>3452</v>
      </c>
      <c r="AJ728" s="128" t="s">
        <v>3455</v>
      </c>
      <c r="AK728" s="128" t="s">
        <v>3457</v>
      </c>
      <c r="AL728" s="128" t="s">
        <v>3451</v>
      </c>
      <c r="AM728" s="128" t="s">
        <v>3453</v>
      </c>
      <c r="AN728" s="128" t="s">
        <v>3460</v>
      </c>
      <c r="AO728" s="128" t="s">
        <v>3454</v>
      </c>
      <c r="AP728" s="128" t="s">
        <v>3459</v>
      </c>
      <c r="AQ728" s="128" t="s">
        <v>3458</v>
      </c>
    </row>
    <row r="729" spans="1:43" s="16" customFormat="1" ht="27.75">
      <c r="A729" s="43">
        <v>728</v>
      </c>
      <c r="B729" s="37" t="s">
        <v>631</v>
      </c>
      <c r="C729" s="37" t="s">
        <v>632</v>
      </c>
      <c r="D729" s="38" t="s">
        <v>633</v>
      </c>
      <c r="E729" s="38">
        <v>6</v>
      </c>
      <c r="F729" s="48">
        <v>12.19</v>
      </c>
      <c r="G729" s="46">
        <v>30</v>
      </c>
      <c r="H729" s="46" t="s">
        <v>3373</v>
      </c>
      <c r="I729" s="48">
        <v>10.96</v>
      </c>
      <c r="J729" s="46">
        <v>30</v>
      </c>
      <c r="K729" s="46" t="s">
        <v>3372</v>
      </c>
      <c r="L729" s="84">
        <f t="shared" si="212"/>
        <v>11.574999999999999</v>
      </c>
      <c r="M729" s="38">
        <f t="shared" si="213"/>
        <v>60</v>
      </c>
      <c r="N729" s="38">
        <f t="shared" si="214"/>
        <v>1</v>
      </c>
      <c r="O729" s="38">
        <f t="shared" si="215"/>
        <v>0</v>
      </c>
      <c r="P729" s="48">
        <v>10.35</v>
      </c>
      <c r="Q729" s="46">
        <v>30</v>
      </c>
      <c r="R729" s="46" t="s">
        <v>3372</v>
      </c>
      <c r="S729" s="48">
        <v>13.49</v>
      </c>
      <c r="T729" s="46">
        <v>30</v>
      </c>
      <c r="U729" s="46" t="s">
        <v>3372</v>
      </c>
      <c r="V729" s="48">
        <f t="shared" si="207"/>
        <v>11.92</v>
      </c>
      <c r="W729" s="46">
        <f t="shared" si="208"/>
        <v>60</v>
      </c>
      <c r="X729" s="46">
        <f t="shared" si="209"/>
        <v>0</v>
      </c>
      <c r="Y729" s="46">
        <f t="shared" si="210"/>
        <v>0</v>
      </c>
      <c r="Z729" s="46">
        <f t="shared" si="216"/>
        <v>1</v>
      </c>
      <c r="AA729" s="46">
        <f t="shared" si="217"/>
        <v>0</v>
      </c>
      <c r="AB729" s="46">
        <f t="shared" si="218"/>
        <v>1</v>
      </c>
      <c r="AC729" s="48">
        <f>IF(AB729=0,0.86,IF(AB729=1,0.85,IF(AB729=2,0.84,IF(AB729=3,0.83,IF(AB729=4,0.82,IF(AB729=5,0.81,IF(AB729=6,0.8)))))))</f>
        <v>0.85</v>
      </c>
      <c r="AD729" s="48">
        <f t="shared" si="219"/>
        <v>11.747499999999999</v>
      </c>
      <c r="AE729" s="48">
        <f t="shared" si="220"/>
        <v>9.9853749999999994</v>
      </c>
      <c r="AF729" s="46">
        <f t="shared" si="221"/>
        <v>120</v>
      </c>
      <c r="AG729" s="47"/>
      <c r="AH729" s="128" t="s">
        <v>3451</v>
      </c>
      <c r="AI729" s="128" t="s">
        <v>3456</v>
      </c>
      <c r="AJ729" s="128" t="s">
        <v>3453</v>
      </c>
      <c r="AK729" s="128" t="s">
        <v>3454</v>
      </c>
      <c r="AL729" s="128" t="s">
        <v>3452</v>
      </c>
      <c r="AM729" s="128" t="s">
        <v>3455</v>
      </c>
      <c r="AN729" s="128" t="s">
        <v>3459</v>
      </c>
      <c r="AO729" s="128" t="s">
        <v>3457</v>
      </c>
      <c r="AP729" s="128" t="s">
        <v>3460</v>
      </c>
      <c r="AQ729" s="128" t="s">
        <v>3458</v>
      </c>
    </row>
    <row r="730" spans="1:43" s="16" customFormat="1" ht="27.75">
      <c r="A730" s="43">
        <v>729</v>
      </c>
      <c r="B730" s="44" t="s">
        <v>805</v>
      </c>
      <c r="C730" s="44" t="s">
        <v>806</v>
      </c>
      <c r="D730" s="45" t="s">
        <v>807</v>
      </c>
      <c r="E730" s="38">
        <v>7</v>
      </c>
      <c r="F730" s="48">
        <v>11.94</v>
      </c>
      <c r="G730" s="46">
        <v>30</v>
      </c>
      <c r="H730" s="46" t="s">
        <v>3373</v>
      </c>
      <c r="I730" s="48">
        <v>8.58</v>
      </c>
      <c r="J730" s="46">
        <v>12</v>
      </c>
      <c r="K730" s="46" t="s">
        <v>3373</v>
      </c>
      <c r="L730" s="84">
        <f t="shared" si="212"/>
        <v>10.26</v>
      </c>
      <c r="M730" s="38">
        <f t="shared" si="213"/>
        <v>60</v>
      </c>
      <c r="N730" s="38">
        <f t="shared" si="214"/>
        <v>2</v>
      </c>
      <c r="O730" s="38">
        <f t="shared" si="215"/>
        <v>1</v>
      </c>
      <c r="P730" s="48">
        <v>8.9600000000000009</v>
      </c>
      <c r="Q730" s="46">
        <v>7</v>
      </c>
      <c r="R730" s="46" t="s">
        <v>3373</v>
      </c>
      <c r="S730" s="48">
        <v>12.56</v>
      </c>
      <c r="T730" s="46">
        <v>30</v>
      </c>
      <c r="U730" s="46" t="s">
        <v>3372</v>
      </c>
      <c r="V730" s="48">
        <f t="shared" si="207"/>
        <v>10.760000000000002</v>
      </c>
      <c r="W730" s="46">
        <f t="shared" si="208"/>
        <v>60</v>
      </c>
      <c r="X730" s="46">
        <f t="shared" si="209"/>
        <v>1</v>
      </c>
      <c r="Y730" s="46">
        <f t="shared" si="210"/>
        <v>1</v>
      </c>
      <c r="Z730" s="46">
        <f t="shared" si="216"/>
        <v>3</v>
      </c>
      <c r="AA730" s="46">
        <f t="shared" si="217"/>
        <v>2</v>
      </c>
      <c r="AB730" s="46">
        <f t="shared" si="218"/>
        <v>5</v>
      </c>
      <c r="AC730" s="48">
        <f>IF(AB730=0,1,IF(AB730=1,0.99,IF(AB730=2,0.98,IF(AB730=3,0.97,IF(AB730=4,0.96,IF(AB730=5,0.95,IF(AB730=6,0.94)))))))</f>
        <v>0.95</v>
      </c>
      <c r="AD730" s="48">
        <f t="shared" si="219"/>
        <v>10.510000000000002</v>
      </c>
      <c r="AE730" s="48">
        <f t="shared" si="220"/>
        <v>9.9845000000000006</v>
      </c>
      <c r="AF730" s="46">
        <f t="shared" si="221"/>
        <v>120</v>
      </c>
      <c r="AG730" s="47"/>
      <c r="AH730" s="128" t="s">
        <v>3452</v>
      </c>
      <c r="AI730" s="128" t="s">
        <v>3456</v>
      </c>
      <c r="AJ730" s="128" t="s">
        <v>3457</v>
      </c>
      <c r="AK730" s="128" t="s">
        <v>3453</v>
      </c>
      <c r="AL730" s="128" t="s">
        <v>3454</v>
      </c>
      <c r="AM730" s="128" t="s">
        <v>3451</v>
      </c>
      <c r="AN730" s="128" t="s">
        <v>3455</v>
      </c>
      <c r="AO730" s="128" t="s">
        <v>3458</v>
      </c>
      <c r="AP730" s="128" t="s">
        <v>3460</v>
      </c>
      <c r="AQ730" s="128" t="s">
        <v>3459</v>
      </c>
    </row>
    <row r="731" spans="1:43" s="16" customFormat="1" ht="27.75">
      <c r="A731" s="43">
        <v>730</v>
      </c>
      <c r="B731" s="37" t="s">
        <v>2676</v>
      </c>
      <c r="C731" s="37" t="s">
        <v>618</v>
      </c>
      <c r="D731" s="38" t="s">
        <v>2677</v>
      </c>
      <c r="E731" s="38">
        <v>27</v>
      </c>
      <c r="F731" s="48">
        <v>10.61</v>
      </c>
      <c r="G731" s="46">
        <v>30</v>
      </c>
      <c r="H731" s="46" t="s">
        <v>3372</v>
      </c>
      <c r="I731" s="48">
        <v>10</v>
      </c>
      <c r="J731" s="46">
        <v>30</v>
      </c>
      <c r="K731" s="46" t="s">
        <v>3373</v>
      </c>
      <c r="L731" s="84">
        <f t="shared" si="212"/>
        <v>10.305</v>
      </c>
      <c r="M731" s="38">
        <f t="shared" si="213"/>
        <v>60</v>
      </c>
      <c r="N731" s="38">
        <f t="shared" si="214"/>
        <v>1</v>
      </c>
      <c r="O731" s="38">
        <f t="shared" si="215"/>
        <v>0</v>
      </c>
      <c r="P731" s="48">
        <v>9.6300000000000008</v>
      </c>
      <c r="Q731" s="46">
        <v>18</v>
      </c>
      <c r="R731" s="46" t="s">
        <v>3373</v>
      </c>
      <c r="S731" s="48">
        <v>10.92</v>
      </c>
      <c r="T731" s="46">
        <v>30</v>
      </c>
      <c r="U731" s="46" t="s">
        <v>3372</v>
      </c>
      <c r="V731" s="48">
        <f t="shared" si="207"/>
        <v>10.275</v>
      </c>
      <c r="W731" s="46">
        <f t="shared" si="208"/>
        <v>60</v>
      </c>
      <c r="X731" s="46">
        <f t="shared" si="209"/>
        <v>1</v>
      </c>
      <c r="Y731" s="46">
        <f t="shared" si="210"/>
        <v>1</v>
      </c>
      <c r="Z731" s="46">
        <f t="shared" si="216"/>
        <v>2</v>
      </c>
      <c r="AA731" s="46">
        <f t="shared" si="217"/>
        <v>1</v>
      </c>
      <c r="AB731" s="46">
        <f t="shared" si="218"/>
        <v>3</v>
      </c>
      <c r="AC731" s="48">
        <f>IF(AB731=0,1,IF(AB731=1,0.99,IF(AB731=2,0.98,IF(AB731=3,0.97,IF(AB731=4,0.96,IF(AB731=5,0.95,IF(AB731=6,0.94)))))))</f>
        <v>0.97</v>
      </c>
      <c r="AD731" s="48">
        <f t="shared" si="219"/>
        <v>10.29</v>
      </c>
      <c r="AE731" s="48">
        <f t="shared" si="220"/>
        <v>9.9812999999999992</v>
      </c>
      <c r="AF731" s="46">
        <f t="shared" si="221"/>
        <v>120</v>
      </c>
      <c r="AG731" s="47"/>
      <c r="AH731" s="128" t="s">
        <v>3457</v>
      </c>
      <c r="AI731" s="128" t="s">
        <v>3452</v>
      </c>
      <c r="AJ731" s="128" t="s">
        <v>3456</v>
      </c>
      <c r="AK731" s="128" t="s">
        <v>3454</v>
      </c>
      <c r="AL731" s="128" t="s">
        <v>3455</v>
      </c>
      <c r="AM731" s="128" t="s">
        <v>3460</v>
      </c>
      <c r="AN731" s="128" t="s">
        <v>3451</v>
      </c>
      <c r="AO731" s="128" t="s">
        <v>3453</v>
      </c>
      <c r="AP731" s="128" t="s">
        <v>3459</v>
      </c>
      <c r="AQ731" s="128" t="s">
        <v>3458</v>
      </c>
    </row>
    <row r="732" spans="1:43" s="16" customFormat="1" ht="27.75">
      <c r="A732" s="43">
        <v>731</v>
      </c>
      <c r="B732" s="37" t="s">
        <v>1557</v>
      </c>
      <c r="C732" s="37" t="s">
        <v>1558</v>
      </c>
      <c r="D732" s="38" t="s">
        <v>1559</v>
      </c>
      <c r="E732" s="38">
        <v>15</v>
      </c>
      <c r="F732" s="48">
        <v>10.08</v>
      </c>
      <c r="G732" s="46">
        <v>30</v>
      </c>
      <c r="H732" s="46" t="s">
        <v>3372</v>
      </c>
      <c r="I732" s="48">
        <v>10.130000000000001</v>
      </c>
      <c r="J732" s="46">
        <v>30</v>
      </c>
      <c r="K732" s="46" t="s">
        <v>3373</v>
      </c>
      <c r="L732" s="84">
        <f t="shared" si="212"/>
        <v>10.105</v>
      </c>
      <c r="M732" s="38">
        <f t="shared" si="213"/>
        <v>60</v>
      </c>
      <c r="N732" s="38">
        <f t="shared" si="214"/>
        <v>1</v>
      </c>
      <c r="O732" s="38">
        <f t="shared" si="215"/>
        <v>0</v>
      </c>
      <c r="P732" s="48">
        <v>9.6300000000000008</v>
      </c>
      <c r="Q732" s="46">
        <v>7</v>
      </c>
      <c r="R732" s="46" t="s">
        <v>3373</v>
      </c>
      <c r="S732" s="48">
        <v>11.28</v>
      </c>
      <c r="T732" s="46">
        <v>30</v>
      </c>
      <c r="U732" s="46" t="s">
        <v>3372</v>
      </c>
      <c r="V732" s="48">
        <f t="shared" si="207"/>
        <v>10.455</v>
      </c>
      <c r="W732" s="46">
        <f t="shared" si="208"/>
        <v>60</v>
      </c>
      <c r="X732" s="46">
        <f t="shared" si="209"/>
        <v>1</v>
      </c>
      <c r="Y732" s="46">
        <f t="shared" si="210"/>
        <v>1</v>
      </c>
      <c r="Z732" s="46">
        <f t="shared" si="216"/>
        <v>2</v>
      </c>
      <c r="AA732" s="46">
        <f t="shared" si="217"/>
        <v>1</v>
      </c>
      <c r="AB732" s="46">
        <f t="shared" si="218"/>
        <v>3</v>
      </c>
      <c r="AC732" s="48">
        <f>IF(AB732=0,1,IF(AB732=1,0.99,IF(AB732=2,0.98,IF(AB732=3,0.97,IF(AB732=4,0.96,IF(AB732=5,0.95,IF(AB732=6,0.94)))))))</f>
        <v>0.97</v>
      </c>
      <c r="AD732" s="48">
        <f t="shared" si="219"/>
        <v>10.280000000000001</v>
      </c>
      <c r="AE732" s="48">
        <f t="shared" si="220"/>
        <v>9.9716000000000005</v>
      </c>
      <c r="AF732" s="46">
        <f t="shared" si="221"/>
        <v>120</v>
      </c>
      <c r="AG732" s="47"/>
      <c r="AH732" s="128" t="s">
        <v>3451</v>
      </c>
      <c r="AI732" s="128" t="s">
        <v>3453</v>
      </c>
      <c r="AJ732" s="128" t="s">
        <v>3456</v>
      </c>
      <c r="AK732" s="128" t="s">
        <v>3452</v>
      </c>
      <c r="AL732" s="128" t="s">
        <v>3454</v>
      </c>
      <c r="AM732" s="128" t="s">
        <v>3455</v>
      </c>
      <c r="AN732" s="128" t="s">
        <v>3460</v>
      </c>
      <c r="AO732" s="128" t="s">
        <v>3457</v>
      </c>
      <c r="AP732" s="128" t="s">
        <v>3459</v>
      </c>
      <c r="AQ732" s="128" t="s">
        <v>3458</v>
      </c>
    </row>
    <row r="733" spans="1:43" s="16" customFormat="1" ht="27.75">
      <c r="A733" s="43">
        <v>732</v>
      </c>
      <c r="B733" s="64" t="s">
        <v>127</v>
      </c>
      <c r="C733" s="64" t="s">
        <v>65</v>
      </c>
      <c r="D733" s="43" t="s">
        <v>128</v>
      </c>
      <c r="E733" s="38">
        <v>1</v>
      </c>
      <c r="F733" s="48">
        <v>10.64</v>
      </c>
      <c r="G733" s="46">
        <v>30</v>
      </c>
      <c r="H733" s="46" t="s">
        <v>3373</v>
      </c>
      <c r="I733" s="48">
        <v>10.42</v>
      </c>
      <c r="J733" s="46">
        <v>30</v>
      </c>
      <c r="K733" s="46" t="s">
        <v>3373</v>
      </c>
      <c r="L733" s="84">
        <f t="shared" si="212"/>
        <v>10.530000000000001</v>
      </c>
      <c r="M733" s="38">
        <f t="shared" si="213"/>
        <v>60</v>
      </c>
      <c r="N733" s="38">
        <f t="shared" si="214"/>
        <v>2</v>
      </c>
      <c r="O733" s="38">
        <f t="shared" si="215"/>
        <v>0</v>
      </c>
      <c r="P733" s="48">
        <v>9.92</v>
      </c>
      <c r="Q733" s="46">
        <v>16</v>
      </c>
      <c r="R733" s="46" t="s">
        <v>3373</v>
      </c>
      <c r="S733" s="48">
        <v>10.55</v>
      </c>
      <c r="T733" s="46">
        <v>30</v>
      </c>
      <c r="U733" s="46" t="s">
        <v>3372</v>
      </c>
      <c r="V733" s="48">
        <f t="shared" si="207"/>
        <v>10.234999999999999</v>
      </c>
      <c r="W733" s="46">
        <f t="shared" si="208"/>
        <v>60</v>
      </c>
      <c r="X733" s="46">
        <f t="shared" si="209"/>
        <v>1</v>
      </c>
      <c r="Y733" s="46">
        <f t="shared" si="210"/>
        <v>1</v>
      </c>
      <c r="Z733" s="46">
        <f t="shared" si="216"/>
        <v>3</v>
      </c>
      <c r="AA733" s="46">
        <f t="shared" si="217"/>
        <v>1</v>
      </c>
      <c r="AB733" s="46">
        <f t="shared" si="218"/>
        <v>4</v>
      </c>
      <c r="AC733" s="48">
        <f>IF(AB733=0,1,IF(AB733=1,0.99,IF(AB733=2,0.98,IF(AB733=3,0.97,IF(AB733=4,0.96,IF(AB733=5,0.95,IF(AB733=6,0.94)))))))</f>
        <v>0.96</v>
      </c>
      <c r="AD733" s="48">
        <f t="shared" si="219"/>
        <v>10.3825</v>
      </c>
      <c r="AE733" s="48">
        <f t="shared" si="220"/>
        <v>9.9672000000000001</v>
      </c>
      <c r="AF733" s="46">
        <f t="shared" si="221"/>
        <v>120</v>
      </c>
      <c r="AG733" s="47"/>
      <c r="AH733" s="128" t="s">
        <v>3451</v>
      </c>
      <c r="AI733" s="128" t="s">
        <v>3456</v>
      </c>
      <c r="AJ733" s="128" t="s">
        <v>3452</v>
      </c>
      <c r="AK733" s="128" t="s">
        <v>3453</v>
      </c>
      <c r="AL733" s="128" t="s">
        <v>3457</v>
      </c>
      <c r="AM733" s="128" t="s">
        <v>3455</v>
      </c>
      <c r="AN733" s="128" t="s">
        <v>3454</v>
      </c>
      <c r="AO733" s="128" t="s">
        <v>3459</v>
      </c>
      <c r="AP733" s="128" t="s">
        <v>3460</v>
      </c>
      <c r="AQ733" s="128" t="s">
        <v>3458</v>
      </c>
    </row>
    <row r="734" spans="1:43" s="16" customFormat="1" ht="27.75">
      <c r="A734" s="43">
        <v>733</v>
      </c>
      <c r="B734" s="53" t="s">
        <v>1206</v>
      </c>
      <c r="C734" s="53" t="s">
        <v>692</v>
      </c>
      <c r="D734" s="54" t="s">
        <v>1213</v>
      </c>
      <c r="E734" s="38">
        <v>11</v>
      </c>
      <c r="F734" s="48">
        <v>11.48</v>
      </c>
      <c r="G734" s="46">
        <v>30</v>
      </c>
      <c r="H734" s="46" t="s">
        <v>3373</v>
      </c>
      <c r="I734" s="48">
        <v>10.66</v>
      </c>
      <c r="J734" s="46">
        <v>30</v>
      </c>
      <c r="K734" s="46" t="s">
        <v>3373</v>
      </c>
      <c r="L734" s="84">
        <f t="shared" si="212"/>
        <v>11.07</v>
      </c>
      <c r="M734" s="38">
        <f t="shared" si="213"/>
        <v>60</v>
      </c>
      <c r="N734" s="38">
        <f t="shared" si="214"/>
        <v>2</v>
      </c>
      <c r="O734" s="38">
        <f t="shared" si="215"/>
        <v>0</v>
      </c>
      <c r="P734" s="48">
        <v>10.23</v>
      </c>
      <c r="Q734" s="46">
        <v>30</v>
      </c>
      <c r="R734" s="46" t="s">
        <v>3373</v>
      </c>
      <c r="S734" s="48">
        <v>11.92</v>
      </c>
      <c r="T734" s="46">
        <v>30</v>
      </c>
      <c r="U734" s="46" t="s">
        <v>3372</v>
      </c>
      <c r="V734" s="48">
        <f t="shared" si="207"/>
        <v>11.074999999999999</v>
      </c>
      <c r="W734" s="46">
        <f t="shared" si="208"/>
        <v>60</v>
      </c>
      <c r="X734" s="46">
        <f t="shared" si="209"/>
        <v>1</v>
      </c>
      <c r="Y734" s="46">
        <f t="shared" si="210"/>
        <v>0</v>
      </c>
      <c r="Z734" s="46">
        <f t="shared" si="216"/>
        <v>3</v>
      </c>
      <c r="AA734" s="46">
        <f t="shared" si="217"/>
        <v>0</v>
      </c>
      <c r="AB734" s="46">
        <f t="shared" si="218"/>
        <v>3</v>
      </c>
      <c r="AC734" s="48">
        <f>IF(AB734=0,0.93,IF(AB734=1,0.92,IF(AB734=2,0.91,IF(AB734=3,0.9,IF(AB734=4,0.89,IF(AB734=5,0.88,IF(AB734=6,0.87)))))))</f>
        <v>0.9</v>
      </c>
      <c r="AD734" s="48">
        <f t="shared" si="219"/>
        <v>11.0725</v>
      </c>
      <c r="AE734" s="48">
        <f t="shared" si="220"/>
        <v>9.9652499999999993</v>
      </c>
      <c r="AF734" s="46">
        <f t="shared" si="221"/>
        <v>120</v>
      </c>
      <c r="AG734" s="47"/>
      <c r="AH734" s="128" t="s">
        <v>3452</v>
      </c>
      <c r="AI734" s="128" t="s">
        <v>3456</v>
      </c>
      <c r="AJ734" s="128" t="s">
        <v>3457</v>
      </c>
      <c r="AK734" s="128" t="s">
        <v>3453</v>
      </c>
      <c r="AL734" s="128" t="s">
        <v>3451</v>
      </c>
      <c r="AM734" s="128" t="s">
        <v>3455</v>
      </c>
      <c r="AN734" s="128" t="s">
        <v>3454</v>
      </c>
      <c r="AO734" s="128" t="s">
        <v>3460</v>
      </c>
      <c r="AP734" s="128" t="s">
        <v>3459</v>
      </c>
      <c r="AQ734" s="128" t="s">
        <v>3458</v>
      </c>
    </row>
    <row r="735" spans="1:43" s="16" customFormat="1" ht="27.75">
      <c r="A735" s="43">
        <v>734</v>
      </c>
      <c r="B735" s="61" t="s">
        <v>1600</v>
      </c>
      <c r="C735" s="61" t="s">
        <v>3471</v>
      </c>
      <c r="D735" s="45" t="s">
        <v>1601</v>
      </c>
      <c r="E735" s="38">
        <v>15</v>
      </c>
      <c r="F735" s="48">
        <v>10.119999999999999</v>
      </c>
      <c r="G735" s="46">
        <v>30</v>
      </c>
      <c r="H735" s="46" t="s">
        <v>3372</v>
      </c>
      <c r="I735" s="48">
        <v>10.28</v>
      </c>
      <c r="J735" s="46">
        <v>30</v>
      </c>
      <c r="K735" s="46" t="s">
        <v>3373</v>
      </c>
      <c r="L735" s="84">
        <f t="shared" si="212"/>
        <v>10.199999999999999</v>
      </c>
      <c r="M735" s="38">
        <f t="shared" si="213"/>
        <v>60</v>
      </c>
      <c r="N735" s="38">
        <f t="shared" si="214"/>
        <v>1</v>
      </c>
      <c r="O735" s="38">
        <f t="shared" si="215"/>
        <v>0</v>
      </c>
      <c r="P735" s="48">
        <v>9.17</v>
      </c>
      <c r="Q735" s="46">
        <v>12</v>
      </c>
      <c r="R735" s="46" t="s">
        <v>3373</v>
      </c>
      <c r="S735" s="48">
        <v>11.92</v>
      </c>
      <c r="T735" s="46">
        <v>30</v>
      </c>
      <c r="U735" s="46" t="s">
        <v>3373</v>
      </c>
      <c r="V735" s="48">
        <f t="shared" si="207"/>
        <v>10.545</v>
      </c>
      <c r="W735" s="46">
        <f t="shared" si="208"/>
        <v>60</v>
      </c>
      <c r="X735" s="46">
        <f t="shared" si="209"/>
        <v>2</v>
      </c>
      <c r="Y735" s="46">
        <f t="shared" si="210"/>
        <v>1</v>
      </c>
      <c r="Z735" s="46">
        <f t="shared" si="216"/>
        <v>3</v>
      </c>
      <c r="AA735" s="46">
        <f t="shared" si="217"/>
        <v>1</v>
      </c>
      <c r="AB735" s="46">
        <f t="shared" si="218"/>
        <v>4</v>
      </c>
      <c r="AC735" s="48">
        <f>IF(AB735=0,1,IF(AB735=1,0.99,IF(AB735=2,0.98,IF(AB735=3,0.97,IF(AB735=4,0.96,IF(AB735=5,0.95,IF(AB735=6,0.94)))))))</f>
        <v>0.96</v>
      </c>
      <c r="AD735" s="48">
        <f t="shared" si="219"/>
        <v>10.372499999999999</v>
      </c>
      <c r="AE735" s="48">
        <f t="shared" si="220"/>
        <v>9.9575999999999976</v>
      </c>
      <c r="AF735" s="46">
        <f t="shared" si="221"/>
        <v>120</v>
      </c>
      <c r="AG735" s="47"/>
      <c r="AH735" s="128" t="s">
        <v>3451</v>
      </c>
      <c r="AI735" s="128" t="s">
        <v>3453</v>
      </c>
      <c r="AJ735" s="128" t="s">
        <v>3455</v>
      </c>
      <c r="AK735" s="128" t="s">
        <v>3456</v>
      </c>
      <c r="AL735" s="128" t="s">
        <v>3452</v>
      </c>
      <c r="AM735" s="128" t="s">
        <v>3454</v>
      </c>
      <c r="AN735" s="128" t="s">
        <v>3457</v>
      </c>
      <c r="AO735" s="128" t="s">
        <v>3460</v>
      </c>
      <c r="AP735" s="128" t="s">
        <v>3459</v>
      </c>
      <c r="AQ735" s="128" t="s">
        <v>3458</v>
      </c>
    </row>
    <row r="736" spans="1:43" s="16" customFormat="1" ht="27.75">
      <c r="A736" s="43">
        <v>735</v>
      </c>
      <c r="B736" s="44" t="s">
        <v>1338</v>
      </c>
      <c r="C736" s="44" t="s">
        <v>760</v>
      </c>
      <c r="D736" s="45" t="s">
        <v>1339</v>
      </c>
      <c r="E736" s="38">
        <v>13</v>
      </c>
      <c r="F736" s="48">
        <v>10.75</v>
      </c>
      <c r="G736" s="46">
        <v>30</v>
      </c>
      <c r="H736" s="46" t="s">
        <v>3373</v>
      </c>
      <c r="I736" s="48">
        <v>9.49</v>
      </c>
      <c r="J736" s="46">
        <v>12</v>
      </c>
      <c r="K736" s="46" t="s">
        <v>3373</v>
      </c>
      <c r="L736" s="84">
        <f t="shared" si="212"/>
        <v>10.120000000000001</v>
      </c>
      <c r="M736" s="38">
        <f t="shared" si="213"/>
        <v>60</v>
      </c>
      <c r="N736" s="38">
        <f t="shared" si="214"/>
        <v>2</v>
      </c>
      <c r="O736" s="38">
        <f t="shared" si="215"/>
        <v>1</v>
      </c>
      <c r="P736" s="48">
        <v>8.7899999999999991</v>
      </c>
      <c r="Q736" s="46">
        <v>10</v>
      </c>
      <c r="R736" s="46" t="s">
        <v>3373</v>
      </c>
      <c r="S736" s="48">
        <v>12.89</v>
      </c>
      <c r="T736" s="46">
        <v>30</v>
      </c>
      <c r="U736" s="46" t="s">
        <v>3372</v>
      </c>
      <c r="V736" s="48">
        <f t="shared" si="207"/>
        <v>10.84</v>
      </c>
      <c r="W736" s="46">
        <f t="shared" si="208"/>
        <v>60</v>
      </c>
      <c r="X736" s="46">
        <f t="shared" si="209"/>
        <v>1</v>
      </c>
      <c r="Y736" s="46">
        <f t="shared" si="210"/>
        <v>1</v>
      </c>
      <c r="Z736" s="46">
        <f t="shared" si="216"/>
        <v>3</v>
      </c>
      <c r="AA736" s="46">
        <f t="shared" si="217"/>
        <v>2</v>
      </c>
      <c r="AB736" s="46">
        <f t="shared" si="218"/>
        <v>5</v>
      </c>
      <c r="AC736" s="48">
        <f>IF(AB736=0,1,IF(AB736=1,0.99,IF(AB736=2,0.98,IF(AB736=3,0.97,IF(AB736=4,0.96,IF(AB736=5,0.95,IF(AB736=6,0.94)))))))</f>
        <v>0.95</v>
      </c>
      <c r="AD736" s="48">
        <f t="shared" si="219"/>
        <v>10.48</v>
      </c>
      <c r="AE736" s="48">
        <f t="shared" si="220"/>
        <v>9.9559999999999995</v>
      </c>
      <c r="AF736" s="46">
        <f t="shared" si="221"/>
        <v>120</v>
      </c>
      <c r="AG736" s="47"/>
      <c r="AH736" s="128" t="s">
        <v>3456</v>
      </c>
      <c r="AI736" s="128" t="s">
        <v>3452</v>
      </c>
      <c r="AJ736" s="128" t="s">
        <v>3454</v>
      </c>
      <c r="AK736" s="128" t="s">
        <v>3451</v>
      </c>
      <c r="AL736" s="128" t="s">
        <v>3455</v>
      </c>
      <c r="AM736" s="128" t="s">
        <v>3459</v>
      </c>
      <c r="AN736" s="128" t="s">
        <v>3460</v>
      </c>
      <c r="AO736" s="128" t="s">
        <v>3453</v>
      </c>
      <c r="AP736" s="128" t="s">
        <v>3457</v>
      </c>
      <c r="AQ736" s="128" t="s">
        <v>3458</v>
      </c>
    </row>
    <row r="737" spans="1:43" s="16" customFormat="1" ht="27.75">
      <c r="A737" s="43">
        <v>736</v>
      </c>
      <c r="B737" s="37" t="s">
        <v>861</v>
      </c>
      <c r="C737" s="37" t="s">
        <v>707</v>
      </c>
      <c r="D737" s="45" t="s">
        <v>862</v>
      </c>
      <c r="E737" s="38">
        <v>8</v>
      </c>
      <c r="F737" s="48">
        <v>10.38</v>
      </c>
      <c r="G737" s="46">
        <v>30</v>
      </c>
      <c r="H737" s="46" t="s">
        <v>3372</v>
      </c>
      <c r="I737" s="48">
        <v>10.27</v>
      </c>
      <c r="J737" s="46">
        <v>30</v>
      </c>
      <c r="K737" s="46" t="s">
        <v>3372</v>
      </c>
      <c r="L737" s="84">
        <f t="shared" si="212"/>
        <v>10.324999999999999</v>
      </c>
      <c r="M737" s="38">
        <f t="shared" si="213"/>
        <v>60</v>
      </c>
      <c r="N737" s="38">
        <f t="shared" si="214"/>
        <v>0</v>
      </c>
      <c r="O737" s="38">
        <f t="shared" si="215"/>
        <v>0</v>
      </c>
      <c r="P737" s="48">
        <v>10.56</v>
      </c>
      <c r="Q737" s="46">
        <v>30</v>
      </c>
      <c r="R737" s="46" t="s">
        <v>3372</v>
      </c>
      <c r="S737" s="48">
        <v>11.61</v>
      </c>
      <c r="T737" s="46">
        <v>30</v>
      </c>
      <c r="U737" s="46" t="s">
        <v>3372</v>
      </c>
      <c r="V737" s="48">
        <f t="shared" si="207"/>
        <v>11.085000000000001</v>
      </c>
      <c r="W737" s="46">
        <f t="shared" si="208"/>
        <v>60</v>
      </c>
      <c r="X737" s="46">
        <f t="shared" si="209"/>
        <v>0</v>
      </c>
      <c r="Y737" s="46">
        <f t="shared" si="210"/>
        <v>0</v>
      </c>
      <c r="Z737" s="46">
        <f t="shared" si="216"/>
        <v>0</v>
      </c>
      <c r="AA737" s="46">
        <f t="shared" si="217"/>
        <v>0</v>
      </c>
      <c r="AB737" s="46">
        <f t="shared" si="218"/>
        <v>0</v>
      </c>
      <c r="AC737" s="48">
        <f>IF(AB737=0,0.93,IF(AB737=1,0.92,IF(AB737=2,0.91,IF(AB737=3,0.9,IF(AB737=4,0.89,IF(AB737=5,0.88,IF(AB737=6,0.87)))))))</f>
        <v>0.93</v>
      </c>
      <c r="AD737" s="48">
        <f t="shared" si="219"/>
        <v>10.705</v>
      </c>
      <c r="AE737" s="48">
        <f t="shared" si="220"/>
        <v>9.9556500000000003</v>
      </c>
      <c r="AF737" s="46">
        <f t="shared" si="221"/>
        <v>120</v>
      </c>
      <c r="AG737" s="47"/>
      <c r="AH737" s="128" t="s">
        <v>3456</v>
      </c>
      <c r="AI737" s="128" t="s">
        <v>3454</v>
      </c>
      <c r="AJ737" s="128" t="s">
        <v>3452</v>
      </c>
      <c r="AK737" s="128" t="s">
        <v>3451</v>
      </c>
      <c r="AL737" s="128" t="s">
        <v>3455</v>
      </c>
      <c r="AM737" s="128" t="s">
        <v>3453</v>
      </c>
      <c r="AN737" s="128" t="s">
        <v>3460</v>
      </c>
      <c r="AO737" s="128" t="s">
        <v>3459</v>
      </c>
      <c r="AP737" s="128" t="s">
        <v>3457</v>
      </c>
      <c r="AQ737" s="128" t="s">
        <v>3458</v>
      </c>
    </row>
    <row r="738" spans="1:43" s="16" customFormat="1" ht="27.75">
      <c r="A738" s="43">
        <v>737</v>
      </c>
      <c r="B738" s="37" t="s">
        <v>2438</v>
      </c>
      <c r="C738" s="37" t="s">
        <v>2439</v>
      </c>
      <c r="D738" s="38" t="s">
        <v>2440</v>
      </c>
      <c r="E738" s="38">
        <v>24</v>
      </c>
      <c r="F738" s="48">
        <v>11.52</v>
      </c>
      <c r="G738" s="46">
        <v>30</v>
      </c>
      <c r="H738" s="46" t="s">
        <v>3372</v>
      </c>
      <c r="I738" s="48">
        <v>10.38</v>
      </c>
      <c r="J738" s="46">
        <v>30</v>
      </c>
      <c r="K738" s="46" t="s">
        <v>3373</v>
      </c>
      <c r="L738" s="84">
        <f t="shared" si="212"/>
        <v>10.95</v>
      </c>
      <c r="M738" s="38">
        <f t="shared" si="213"/>
        <v>60</v>
      </c>
      <c r="N738" s="38">
        <f t="shared" si="214"/>
        <v>1</v>
      </c>
      <c r="O738" s="38">
        <f t="shared" si="215"/>
        <v>0</v>
      </c>
      <c r="P738" s="48">
        <v>10.18</v>
      </c>
      <c r="Q738" s="46">
        <v>30</v>
      </c>
      <c r="R738" s="46" t="s">
        <v>3373</v>
      </c>
      <c r="S738" s="48">
        <v>11.68</v>
      </c>
      <c r="T738" s="46">
        <v>30</v>
      </c>
      <c r="U738" s="46" t="s">
        <v>3372</v>
      </c>
      <c r="V738" s="48">
        <f t="shared" si="207"/>
        <v>10.93</v>
      </c>
      <c r="W738" s="46">
        <f t="shared" si="208"/>
        <v>60</v>
      </c>
      <c r="X738" s="46">
        <f t="shared" si="209"/>
        <v>1</v>
      </c>
      <c r="Y738" s="46">
        <f t="shared" si="210"/>
        <v>0</v>
      </c>
      <c r="Z738" s="46">
        <f t="shared" si="216"/>
        <v>2</v>
      </c>
      <c r="AA738" s="46">
        <f t="shared" si="217"/>
        <v>0</v>
      </c>
      <c r="AB738" s="46">
        <f t="shared" si="218"/>
        <v>2</v>
      </c>
      <c r="AC738" s="48">
        <f>IF(AB738=0,0.93,IF(AB738=1,0.92,IF(AB738=2,0.91,IF(AB738=3,0.9,IF(AB738=4,0.89,IF(AB738=5,0.88,IF(AB738=6,0.87)))))))</f>
        <v>0.91</v>
      </c>
      <c r="AD738" s="48">
        <f t="shared" si="219"/>
        <v>10.94</v>
      </c>
      <c r="AE738" s="48">
        <f t="shared" si="220"/>
        <v>9.9553999999999991</v>
      </c>
      <c r="AF738" s="46">
        <f t="shared" si="221"/>
        <v>120</v>
      </c>
      <c r="AG738" s="47"/>
      <c r="AH738" s="128" t="s">
        <v>3456</v>
      </c>
      <c r="AI738" s="128" t="s">
        <v>3453</v>
      </c>
      <c r="AJ738" s="128" t="s">
        <v>3457</v>
      </c>
      <c r="AK738" s="128" t="s">
        <v>3459</v>
      </c>
      <c r="AL738" s="128" t="s">
        <v>3452</v>
      </c>
      <c r="AM738" s="128" t="s">
        <v>3455</v>
      </c>
      <c r="AN738" s="128" t="s">
        <v>3451</v>
      </c>
      <c r="AO738" s="128" t="s">
        <v>3458</v>
      </c>
      <c r="AP738" s="128" t="s">
        <v>3454</v>
      </c>
      <c r="AQ738" s="128" t="s">
        <v>3460</v>
      </c>
    </row>
    <row r="739" spans="1:43" s="16" customFormat="1" ht="27.75">
      <c r="A739" s="43">
        <v>738</v>
      </c>
      <c r="B739" s="44" t="s">
        <v>518</v>
      </c>
      <c r="C739" s="44" t="s">
        <v>2379</v>
      </c>
      <c r="D739" s="45" t="s">
        <v>2380</v>
      </c>
      <c r="E739" s="38">
        <v>24</v>
      </c>
      <c r="F739" s="48">
        <v>10</v>
      </c>
      <c r="G739" s="46">
        <v>30</v>
      </c>
      <c r="H739" s="46" t="s">
        <v>3373</v>
      </c>
      <c r="I739" s="48">
        <v>10</v>
      </c>
      <c r="J739" s="46">
        <v>30</v>
      </c>
      <c r="K739" s="46" t="s">
        <v>3373</v>
      </c>
      <c r="L739" s="84">
        <f t="shared" si="212"/>
        <v>10</v>
      </c>
      <c r="M739" s="38">
        <f t="shared" si="213"/>
        <v>60</v>
      </c>
      <c r="N739" s="38">
        <f t="shared" si="214"/>
        <v>2</v>
      </c>
      <c r="O739" s="38">
        <f t="shared" si="215"/>
        <v>0</v>
      </c>
      <c r="P739" s="48">
        <v>10.01</v>
      </c>
      <c r="Q739" s="46">
        <v>30</v>
      </c>
      <c r="R739" s="46" t="s">
        <v>3373</v>
      </c>
      <c r="S739" s="48">
        <v>11.04</v>
      </c>
      <c r="T739" s="46">
        <v>30</v>
      </c>
      <c r="U739" s="46" t="s">
        <v>3372</v>
      </c>
      <c r="V739" s="48">
        <f t="shared" ref="V739:V764" si="223">(P739+S739)/2</f>
        <v>10.524999999999999</v>
      </c>
      <c r="W739" s="46">
        <f t="shared" ref="W739:W764" si="224">IF(V739&gt;=10,60,Q739+T739)</f>
        <v>60</v>
      </c>
      <c r="X739" s="46">
        <f t="shared" ref="X739:X764" si="225">IF(R739="ACC",0,1)+IF(U739="ACC",0,1)</f>
        <v>1</v>
      </c>
      <c r="Y739" s="46">
        <f t="shared" ref="Y739:Y764" si="226">IF(P739&lt;10,1,(IF(S739&lt;10,1,0)))</f>
        <v>0</v>
      </c>
      <c r="Z739" s="46">
        <f t="shared" si="216"/>
        <v>3</v>
      </c>
      <c r="AA739" s="46">
        <f t="shared" si="217"/>
        <v>0</v>
      </c>
      <c r="AB739" s="46">
        <f t="shared" si="218"/>
        <v>3</v>
      </c>
      <c r="AC739" s="48">
        <f>IF(AB739=0,1,IF(AB739=1,0.99,IF(AB739=2,0.98,IF(AB739=3,0.97,IF(AB739=4,0.96,IF(AB739=5,0.95,IF(AB739=6,0.94)))))))</f>
        <v>0.97</v>
      </c>
      <c r="AD739" s="48">
        <f t="shared" si="219"/>
        <v>10.262499999999999</v>
      </c>
      <c r="AE739" s="48">
        <f t="shared" si="220"/>
        <v>9.9546249999999983</v>
      </c>
      <c r="AF739" s="46">
        <f t="shared" si="221"/>
        <v>120</v>
      </c>
      <c r="AG739" s="47"/>
      <c r="AH739" s="128" t="s">
        <v>3453</v>
      </c>
      <c r="AI739" s="128" t="s">
        <v>3451</v>
      </c>
      <c r="AJ739" s="128" t="s">
        <v>3456</v>
      </c>
      <c r="AK739" s="128" t="s">
        <v>3452</v>
      </c>
      <c r="AL739" s="128" t="s">
        <v>3455</v>
      </c>
      <c r="AM739" s="128" t="s">
        <v>3454</v>
      </c>
      <c r="AN739" s="128" t="s">
        <v>3457</v>
      </c>
      <c r="AO739" s="128" t="s">
        <v>3460</v>
      </c>
      <c r="AP739" s="128" t="s">
        <v>3458</v>
      </c>
      <c r="AQ739" s="128" t="s">
        <v>3459</v>
      </c>
    </row>
    <row r="740" spans="1:43" s="16" customFormat="1" ht="27.75">
      <c r="A740" s="43">
        <v>739</v>
      </c>
      <c r="B740" s="53" t="s">
        <v>2134</v>
      </c>
      <c r="C740" s="53" t="s">
        <v>2135</v>
      </c>
      <c r="D740" s="54" t="s">
        <v>2136</v>
      </c>
      <c r="E740" s="38">
        <v>21</v>
      </c>
      <c r="F740" s="48">
        <v>11.24</v>
      </c>
      <c r="G740" s="46">
        <v>30</v>
      </c>
      <c r="H740" s="46" t="s">
        <v>3372</v>
      </c>
      <c r="I740" s="48">
        <v>9.7200000000000006</v>
      </c>
      <c r="J740" s="46">
        <v>24</v>
      </c>
      <c r="K740" s="46" t="s">
        <v>3373</v>
      </c>
      <c r="L740" s="84">
        <f t="shared" si="212"/>
        <v>10.48</v>
      </c>
      <c r="M740" s="38">
        <f t="shared" si="213"/>
        <v>60</v>
      </c>
      <c r="N740" s="38">
        <f t="shared" si="214"/>
        <v>1</v>
      </c>
      <c r="O740" s="38">
        <f t="shared" si="215"/>
        <v>1</v>
      </c>
      <c r="P740" s="48">
        <v>10</v>
      </c>
      <c r="Q740" s="46">
        <v>30</v>
      </c>
      <c r="R740" s="46" t="s">
        <v>3373</v>
      </c>
      <c r="S740" s="48">
        <v>13.28</v>
      </c>
      <c r="T740" s="46">
        <v>30</v>
      </c>
      <c r="U740" s="46" t="s">
        <v>3372</v>
      </c>
      <c r="V740" s="48">
        <f t="shared" si="223"/>
        <v>11.64</v>
      </c>
      <c r="W740" s="46">
        <f t="shared" si="224"/>
        <v>60</v>
      </c>
      <c r="X740" s="46">
        <f t="shared" si="225"/>
        <v>1</v>
      </c>
      <c r="Y740" s="46">
        <f t="shared" si="226"/>
        <v>0</v>
      </c>
      <c r="Z740" s="46">
        <f t="shared" si="216"/>
        <v>2</v>
      </c>
      <c r="AA740" s="46">
        <f t="shared" si="217"/>
        <v>1</v>
      </c>
      <c r="AB740" s="46">
        <f t="shared" si="218"/>
        <v>3</v>
      </c>
      <c r="AC740" s="48">
        <f>IF(AB740=0,0.93,IF(AB740=1,0.92,IF(AB740=2,0.91,IF(AB740=3,0.9,IF(AB740=4,0.89,IF(AB740=5,0.88,IF(AB740=6,0.87)))))))</f>
        <v>0.9</v>
      </c>
      <c r="AD740" s="48">
        <f t="shared" si="219"/>
        <v>11.06</v>
      </c>
      <c r="AE740" s="48">
        <f t="shared" si="220"/>
        <v>9.9540000000000006</v>
      </c>
      <c r="AF740" s="46">
        <f t="shared" si="221"/>
        <v>120</v>
      </c>
      <c r="AG740" s="47"/>
      <c r="AH740" s="128" t="s">
        <v>3452</v>
      </c>
      <c r="AI740" s="128" t="s">
        <v>3456</v>
      </c>
      <c r="AJ740" s="128" t="s">
        <v>3451</v>
      </c>
      <c r="AK740" s="128" t="s">
        <v>3455</v>
      </c>
      <c r="AL740" s="128" t="s">
        <v>3453</v>
      </c>
      <c r="AM740" s="128" t="s">
        <v>3457</v>
      </c>
      <c r="AN740" s="128" t="s">
        <v>3454</v>
      </c>
      <c r="AO740" s="128" t="s">
        <v>3460</v>
      </c>
      <c r="AP740" s="128" t="s">
        <v>3458</v>
      </c>
      <c r="AQ740" s="128" t="s">
        <v>3459</v>
      </c>
    </row>
    <row r="741" spans="1:43" s="16" customFormat="1" ht="27.75">
      <c r="A741" s="43">
        <v>740</v>
      </c>
      <c r="B741" s="37" t="s">
        <v>603</v>
      </c>
      <c r="C741" s="37" t="s">
        <v>589</v>
      </c>
      <c r="D741" s="45" t="s">
        <v>604</v>
      </c>
      <c r="E741" s="38">
        <v>5</v>
      </c>
      <c r="F741" s="48">
        <v>10.44</v>
      </c>
      <c r="G741" s="46">
        <v>30</v>
      </c>
      <c r="H741" s="46" t="s">
        <v>3373</v>
      </c>
      <c r="I741" s="48">
        <v>10.09</v>
      </c>
      <c r="J741" s="46">
        <v>30</v>
      </c>
      <c r="K741" s="46" t="s">
        <v>3373</v>
      </c>
      <c r="L741" s="84">
        <f t="shared" si="212"/>
        <v>10.265000000000001</v>
      </c>
      <c r="M741" s="38">
        <f t="shared" si="213"/>
        <v>60</v>
      </c>
      <c r="N741" s="38">
        <f t="shared" si="214"/>
        <v>2</v>
      </c>
      <c r="O741" s="38">
        <f t="shared" si="215"/>
        <v>0</v>
      </c>
      <c r="P741" s="48">
        <v>9.3000000000000007</v>
      </c>
      <c r="Q741" s="46">
        <v>16</v>
      </c>
      <c r="R741" s="46" t="s">
        <v>3373</v>
      </c>
      <c r="S741" s="48">
        <v>14.9</v>
      </c>
      <c r="T741" s="46">
        <v>30</v>
      </c>
      <c r="U741" s="46" t="s">
        <v>3372</v>
      </c>
      <c r="V741" s="48">
        <f t="shared" si="223"/>
        <v>12.100000000000001</v>
      </c>
      <c r="W741" s="46">
        <f t="shared" si="224"/>
        <v>60</v>
      </c>
      <c r="X741" s="46">
        <f t="shared" si="225"/>
        <v>1</v>
      </c>
      <c r="Y741" s="46">
        <f t="shared" si="226"/>
        <v>1</v>
      </c>
      <c r="Z741" s="46">
        <f t="shared" si="216"/>
        <v>3</v>
      </c>
      <c r="AA741" s="46">
        <f t="shared" si="217"/>
        <v>1</v>
      </c>
      <c r="AB741" s="46">
        <f t="shared" si="218"/>
        <v>4</v>
      </c>
      <c r="AC741" s="48">
        <f>IF(AB741=0,0.93,IF(AB741=1,0.92,IF(AB741=2,0.91,IF(AB741=3,0.9,IF(AB741=4,0.89,IF(AB741=5,0.88,IF(AB741=6,0.87)))))))</f>
        <v>0.89</v>
      </c>
      <c r="AD741" s="48">
        <f t="shared" si="219"/>
        <v>11.182500000000001</v>
      </c>
      <c r="AE741" s="48">
        <f t="shared" si="220"/>
        <v>9.9524250000000016</v>
      </c>
      <c r="AF741" s="46">
        <f t="shared" si="221"/>
        <v>120</v>
      </c>
      <c r="AG741" s="47"/>
      <c r="AH741" s="128" t="s">
        <v>3457</v>
      </c>
      <c r="AI741" s="128" t="s">
        <v>3453</v>
      </c>
      <c r="AJ741" s="128" t="s">
        <v>3456</v>
      </c>
      <c r="AK741" s="128" t="s">
        <v>3454</v>
      </c>
      <c r="AL741" s="128" t="s">
        <v>3455</v>
      </c>
      <c r="AM741" s="128" t="s">
        <v>3460</v>
      </c>
      <c r="AN741" s="128" t="s">
        <v>3452</v>
      </c>
      <c r="AO741" s="128" t="s">
        <v>3458</v>
      </c>
      <c r="AP741" s="128" t="s">
        <v>3459</v>
      </c>
      <c r="AQ741" s="128" t="s">
        <v>3451</v>
      </c>
    </row>
    <row r="742" spans="1:43" s="16" customFormat="1" ht="27.75">
      <c r="A742" s="43">
        <v>741</v>
      </c>
      <c r="B742" s="44" t="s">
        <v>1780</v>
      </c>
      <c r="C742" s="44" t="s">
        <v>324</v>
      </c>
      <c r="D742" s="45" t="s">
        <v>1781</v>
      </c>
      <c r="E742" s="38">
        <v>17</v>
      </c>
      <c r="F742" s="48">
        <v>8.2200000000000006</v>
      </c>
      <c r="G742" s="46">
        <v>10</v>
      </c>
      <c r="H742" s="46" t="s">
        <v>3373</v>
      </c>
      <c r="I742" s="48">
        <v>11.82</v>
      </c>
      <c r="J742" s="46">
        <v>30</v>
      </c>
      <c r="K742" s="46" t="s">
        <v>3373</v>
      </c>
      <c r="L742" s="84">
        <f t="shared" si="212"/>
        <v>10.02</v>
      </c>
      <c r="M742" s="38">
        <f t="shared" si="213"/>
        <v>60</v>
      </c>
      <c r="N742" s="38">
        <f t="shared" si="214"/>
        <v>2</v>
      </c>
      <c r="O742" s="38">
        <f t="shared" si="215"/>
        <v>1</v>
      </c>
      <c r="P742" s="48">
        <v>10.029999999999999</v>
      </c>
      <c r="Q742" s="46">
        <v>30</v>
      </c>
      <c r="R742" s="46" t="s">
        <v>3372</v>
      </c>
      <c r="S742" s="48">
        <v>10.96</v>
      </c>
      <c r="T742" s="46">
        <v>30</v>
      </c>
      <c r="U742" s="46" t="s">
        <v>3372</v>
      </c>
      <c r="V742" s="48">
        <f t="shared" si="223"/>
        <v>10.495000000000001</v>
      </c>
      <c r="W742" s="46">
        <f t="shared" si="224"/>
        <v>60</v>
      </c>
      <c r="X742" s="46">
        <f t="shared" si="225"/>
        <v>0</v>
      </c>
      <c r="Y742" s="46">
        <f t="shared" si="226"/>
        <v>0</v>
      </c>
      <c r="Z742" s="46">
        <f t="shared" si="216"/>
        <v>2</v>
      </c>
      <c r="AA742" s="46">
        <f t="shared" si="217"/>
        <v>1</v>
      </c>
      <c r="AB742" s="46">
        <f t="shared" si="218"/>
        <v>3</v>
      </c>
      <c r="AC742" s="48">
        <f>IF(AB742=0,1,IF(AB742=1,0.99,IF(AB742=2,0.98,IF(AB742=3,0.97,IF(AB742=4,0.96,IF(AB742=5,0.95,IF(AB742=6,0.94)))))))</f>
        <v>0.97</v>
      </c>
      <c r="AD742" s="48">
        <f t="shared" si="219"/>
        <v>10.2575</v>
      </c>
      <c r="AE742" s="48">
        <f t="shared" si="220"/>
        <v>9.9497750000000007</v>
      </c>
      <c r="AF742" s="46">
        <f t="shared" si="221"/>
        <v>120</v>
      </c>
      <c r="AG742" s="47"/>
      <c r="AH742" s="128" t="s">
        <v>3452</v>
      </c>
      <c r="AI742" s="128" t="s">
        <v>3456</v>
      </c>
      <c r="AJ742" s="128" t="s">
        <v>3451</v>
      </c>
      <c r="AK742" s="128" t="s">
        <v>3457</v>
      </c>
      <c r="AL742" s="128" t="s">
        <v>3454</v>
      </c>
      <c r="AM742" s="128" t="s">
        <v>3453</v>
      </c>
      <c r="AN742" s="128" t="s">
        <v>3455</v>
      </c>
      <c r="AO742" s="128" t="s">
        <v>3460</v>
      </c>
      <c r="AP742" s="128" t="s">
        <v>3459</v>
      </c>
      <c r="AQ742" s="128" t="s">
        <v>3458</v>
      </c>
    </row>
    <row r="743" spans="1:43" s="16" customFormat="1" ht="27.75">
      <c r="A743" s="43">
        <v>742</v>
      </c>
      <c r="B743" s="44" t="s">
        <v>570</v>
      </c>
      <c r="C743" s="44" t="s">
        <v>663</v>
      </c>
      <c r="D743" s="45" t="s">
        <v>664</v>
      </c>
      <c r="E743" s="38">
        <v>6</v>
      </c>
      <c r="F743" s="48">
        <v>11.45</v>
      </c>
      <c r="G743" s="46">
        <v>30</v>
      </c>
      <c r="H743" s="46" t="s">
        <v>3372</v>
      </c>
      <c r="I743" s="48">
        <v>8.66</v>
      </c>
      <c r="J743" s="46">
        <v>13</v>
      </c>
      <c r="K743" s="46" t="s">
        <v>3372</v>
      </c>
      <c r="L743" s="84">
        <f t="shared" si="212"/>
        <v>10.055</v>
      </c>
      <c r="M743" s="38">
        <f t="shared" si="213"/>
        <v>60</v>
      </c>
      <c r="N743" s="38">
        <f t="shared" si="214"/>
        <v>0</v>
      </c>
      <c r="O743" s="38">
        <f t="shared" si="215"/>
        <v>1</v>
      </c>
      <c r="P743" s="48">
        <v>10.02</v>
      </c>
      <c r="Q743" s="46">
        <v>30</v>
      </c>
      <c r="R743" s="46" t="s">
        <v>3373</v>
      </c>
      <c r="S743" s="48">
        <v>10.46</v>
      </c>
      <c r="T743" s="46">
        <v>30</v>
      </c>
      <c r="U743" s="46" t="s">
        <v>3372</v>
      </c>
      <c r="V743" s="48">
        <f t="shared" si="223"/>
        <v>10.24</v>
      </c>
      <c r="W743" s="46">
        <f t="shared" si="224"/>
        <v>60</v>
      </c>
      <c r="X743" s="46">
        <f t="shared" si="225"/>
        <v>1</v>
      </c>
      <c r="Y743" s="46">
        <f t="shared" si="226"/>
        <v>0</v>
      </c>
      <c r="Z743" s="46">
        <f t="shared" si="216"/>
        <v>1</v>
      </c>
      <c r="AA743" s="46">
        <f t="shared" si="217"/>
        <v>1</v>
      </c>
      <c r="AB743" s="46">
        <f t="shared" si="218"/>
        <v>2</v>
      </c>
      <c r="AC743" s="48">
        <f>IF(AB743=0,1,IF(AB743=1,0.99,IF(AB743=2,0.98,IF(AB743=3,0.97,IF(AB743=4,0.96,IF(AB743=5,0.95,IF(AB743=6,0.94)))))))</f>
        <v>0.98</v>
      </c>
      <c r="AD743" s="48">
        <f t="shared" si="219"/>
        <v>10.147500000000001</v>
      </c>
      <c r="AE743" s="48">
        <f t="shared" si="220"/>
        <v>9.9445500000000013</v>
      </c>
      <c r="AF743" s="46">
        <f t="shared" si="221"/>
        <v>120</v>
      </c>
      <c r="AG743" s="47"/>
      <c r="AH743" s="128" t="s">
        <v>3451</v>
      </c>
      <c r="AI743" s="128" t="s">
        <v>3452</v>
      </c>
      <c r="AJ743" s="128" t="s">
        <v>3457</v>
      </c>
      <c r="AK743" s="128" t="s">
        <v>3453</v>
      </c>
      <c r="AL743" s="128" t="s">
        <v>3456</v>
      </c>
      <c r="AM743" s="128" t="s">
        <v>3454</v>
      </c>
      <c r="AN743" s="128" t="s">
        <v>3455</v>
      </c>
      <c r="AO743" s="128" t="s">
        <v>3460</v>
      </c>
      <c r="AP743" s="128" t="s">
        <v>3459</v>
      </c>
      <c r="AQ743" s="128" t="s">
        <v>3458</v>
      </c>
    </row>
    <row r="744" spans="1:43" s="16" customFormat="1" ht="27.75">
      <c r="A744" s="43">
        <v>743</v>
      </c>
      <c r="B744" s="47" t="s">
        <v>64</v>
      </c>
      <c r="C744" s="47" t="s">
        <v>65</v>
      </c>
      <c r="D744" s="46" t="s">
        <v>66</v>
      </c>
      <c r="E744" s="38">
        <v>1</v>
      </c>
      <c r="F744" s="48">
        <v>10.43</v>
      </c>
      <c r="G744" s="46">
        <v>30</v>
      </c>
      <c r="H744" s="46" t="s">
        <v>3373</v>
      </c>
      <c r="I744" s="48">
        <v>10.01</v>
      </c>
      <c r="J744" s="46">
        <v>30</v>
      </c>
      <c r="K744" s="46" t="s">
        <v>3373</v>
      </c>
      <c r="L744" s="84">
        <f t="shared" si="212"/>
        <v>10.219999999999999</v>
      </c>
      <c r="M744" s="38">
        <f t="shared" si="213"/>
        <v>60</v>
      </c>
      <c r="N744" s="38">
        <f t="shared" si="214"/>
        <v>2</v>
      </c>
      <c r="O744" s="38">
        <f t="shared" si="215"/>
        <v>0</v>
      </c>
      <c r="P744" s="48">
        <v>9.6300000000000008</v>
      </c>
      <c r="Q744" s="46">
        <v>12</v>
      </c>
      <c r="R744" s="46" t="s">
        <v>3373</v>
      </c>
      <c r="S744" s="48">
        <v>11.8</v>
      </c>
      <c r="T744" s="46">
        <v>30</v>
      </c>
      <c r="U744" s="46" t="s">
        <v>3373</v>
      </c>
      <c r="V744" s="48">
        <f t="shared" si="223"/>
        <v>10.715</v>
      </c>
      <c r="W744" s="46">
        <f t="shared" si="224"/>
        <v>60</v>
      </c>
      <c r="X744" s="46">
        <f t="shared" si="225"/>
        <v>2</v>
      </c>
      <c r="Y744" s="46">
        <f t="shared" si="226"/>
        <v>1</v>
      </c>
      <c r="Z744" s="46">
        <f t="shared" si="216"/>
        <v>4</v>
      </c>
      <c r="AA744" s="46">
        <f t="shared" si="217"/>
        <v>1</v>
      </c>
      <c r="AB744" s="46">
        <f t="shared" si="218"/>
        <v>5</v>
      </c>
      <c r="AC744" s="48">
        <f>IF(AB744=0,1,IF(AB744=1,0.99,IF(AB744=2,0.98,IF(AB744=3,0.97,IF(AB744=4,0.96,IF(AB744=5,0.95,IF(AB744=6,0.94)))))))</f>
        <v>0.95</v>
      </c>
      <c r="AD744" s="48">
        <f t="shared" si="219"/>
        <v>10.467499999999999</v>
      </c>
      <c r="AE744" s="48">
        <f t="shared" si="220"/>
        <v>9.9441249999999997</v>
      </c>
      <c r="AF744" s="46">
        <f t="shared" si="221"/>
        <v>120</v>
      </c>
      <c r="AG744" s="47"/>
      <c r="AH744" s="128" t="s">
        <v>3452</v>
      </c>
      <c r="AI744" s="128" t="s">
        <v>3457</v>
      </c>
      <c r="AJ744" s="128" t="s">
        <v>3451</v>
      </c>
      <c r="AK744" s="128" t="s">
        <v>3453</v>
      </c>
      <c r="AL744" s="128" t="s">
        <v>3455</v>
      </c>
      <c r="AM744" s="128" t="s">
        <v>3454</v>
      </c>
      <c r="AN744" s="128" t="s">
        <v>3456</v>
      </c>
      <c r="AO744" s="128" t="s">
        <v>3460</v>
      </c>
      <c r="AP744" s="128" t="s">
        <v>3459</v>
      </c>
      <c r="AQ744" s="128" t="s">
        <v>3458</v>
      </c>
    </row>
    <row r="745" spans="1:43" s="16" customFormat="1" ht="27.75">
      <c r="A745" s="43">
        <v>744</v>
      </c>
      <c r="B745" s="37" t="s">
        <v>482</v>
      </c>
      <c r="C745" s="37" t="s">
        <v>1365</v>
      </c>
      <c r="D745" s="38" t="s">
        <v>1478</v>
      </c>
      <c r="E745" s="38">
        <v>14</v>
      </c>
      <c r="F745" s="48">
        <v>9.57</v>
      </c>
      <c r="G745" s="46">
        <v>18</v>
      </c>
      <c r="H745" s="46" t="s">
        <v>3373</v>
      </c>
      <c r="I745" s="48">
        <v>10.93</v>
      </c>
      <c r="J745" s="46">
        <v>30</v>
      </c>
      <c r="K745" s="46" t="s">
        <v>3373</v>
      </c>
      <c r="L745" s="84">
        <f t="shared" si="212"/>
        <v>10.25</v>
      </c>
      <c r="M745" s="38">
        <f t="shared" si="213"/>
        <v>60</v>
      </c>
      <c r="N745" s="38">
        <f t="shared" si="214"/>
        <v>2</v>
      </c>
      <c r="O745" s="38">
        <f t="shared" si="215"/>
        <v>1</v>
      </c>
      <c r="P745" s="48">
        <v>8.92</v>
      </c>
      <c r="Q745" s="46">
        <v>12</v>
      </c>
      <c r="R745" s="46" t="s">
        <v>3373</v>
      </c>
      <c r="S745" s="48">
        <v>12.38</v>
      </c>
      <c r="T745" s="46">
        <v>30</v>
      </c>
      <c r="U745" s="46" t="s">
        <v>3372</v>
      </c>
      <c r="V745" s="48">
        <f t="shared" si="223"/>
        <v>10.65</v>
      </c>
      <c r="W745" s="46">
        <f t="shared" si="224"/>
        <v>60</v>
      </c>
      <c r="X745" s="46">
        <f t="shared" si="225"/>
        <v>1</v>
      </c>
      <c r="Y745" s="46">
        <f t="shared" si="226"/>
        <v>1</v>
      </c>
      <c r="Z745" s="46">
        <f t="shared" si="216"/>
        <v>3</v>
      </c>
      <c r="AA745" s="46">
        <f t="shared" si="217"/>
        <v>2</v>
      </c>
      <c r="AB745" s="46">
        <f t="shared" si="218"/>
        <v>5</v>
      </c>
      <c r="AC745" s="48">
        <f>IF(AB745=0,1,IF(AB745=1,0.99,IF(AB745=2,0.98,IF(AB745=3,0.97,IF(AB745=4,0.96,IF(AB745=5,0.95,IF(AB745=6,0.94)))))))</f>
        <v>0.95</v>
      </c>
      <c r="AD745" s="48">
        <f t="shared" si="219"/>
        <v>10.45</v>
      </c>
      <c r="AE745" s="48">
        <f t="shared" si="220"/>
        <v>9.9274999999999984</v>
      </c>
      <c r="AF745" s="46">
        <f t="shared" si="221"/>
        <v>120</v>
      </c>
      <c r="AG745" s="47"/>
      <c r="AH745" s="128" t="s">
        <v>3452</v>
      </c>
      <c r="AI745" s="128" t="s">
        <v>3451</v>
      </c>
      <c r="AJ745" s="128" t="s">
        <v>3453</v>
      </c>
      <c r="AK745" s="128" t="s">
        <v>3456</v>
      </c>
      <c r="AL745" s="128" t="s">
        <v>3457</v>
      </c>
      <c r="AM745" s="128" t="s">
        <v>3455</v>
      </c>
      <c r="AN745" s="128" t="s">
        <v>3460</v>
      </c>
      <c r="AO745" s="128" t="s">
        <v>3454</v>
      </c>
      <c r="AP745" s="128" t="s">
        <v>3459</v>
      </c>
      <c r="AQ745" s="128" t="s">
        <v>3458</v>
      </c>
    </row>
    <row r="746" spans="1:43" s="16" customFormat="1" ht="27.75">
      <c r="A746" s="43">
        <v>745</v>
      </c>
      <c r="B746" s="44" t="s">
        <v>3482</v>
      </c>
      <c r="C746" s="44" t="s">
        <v>1787</v>
      </c>
      <c r="D746" s="45" t="s">
        <v>1788</v>
      </c>
      <c r="E746" s="38">
        <v>17</v>
      </c>
      <c r="F746" s="48">
        <v>11.91</v>
      </c>
      <c r="G746" s="46">
        <v>30</v>
      </c>
      <c r="H746" s="46" t="s">
        <v>3372</v>
      </c>
      <c r="I746" s="48">
        <v>9.7799999999999994</v>
      </c>
      <c r="J746" s="46">
        <v>18</v>
      </c>
      <c r="K746" s="46" t="s">
        <v>3373</v>
      </c>
      <c r="L746" s="84">
        <f t="shared" si="212"/>
        <v>10.844999999999999</v>
      </c>
      <c r="M746" s="38">
        <f t="shared" si="213"/>
        <v>60</v>
      </c>
      <c r="N746" s="38">
        <f t="shared" si="214"/>
        <v>1</v>
      </c>
      <c r="O746" s="38">
        <f t="shared" si="215"/>
        <v>1</v>
      </c>
      <c r="P746" s="48">
        <v>10.32</v>
      </c>
      <c r="Q746" s="46">
        <v>30</v>
      </c>
      <c r="R746" s="46" t="s">
        <v>3372</v>
      </c>
      <c r="S746" s="48">
        <v>11.61</v>
      </c>
      <c r="T746" s="46">
        <v>30</v>
      </c>
      <c r="U746" s="46" t="s">
        <v>3372</v>
      </c>
      <c r="V746" s="48">
        <f t="shared" si="223"/>
        <v>10.965</v>
      </c>
      <c r="W746" s="46">
        <f t="shared" si="224"/>
        <v>60</v>
      </c>
      <c r="X746" s="46">
        <f t="shared" si="225"/>
        <v>0</v>
      </c>
      <c r="Y746" s="46">
        <f t="shared" si="226"/>
        <v>0</v>
      </c>
      <c r="Z746" s="46">
        <f t="shared" si="216"/>
        <v>1</v>
      </c>
      <c r="AA746" s="46">
        <f t="shared" si="217"/>
        <v>1</v>
      </c>
      <c r="AB746" s="46">
        <f t="shared" si="218"/>
        <v>2</v>
      </c>
      <c r="AC746" s="48">
        <f>IF(AB746=0,0.93,IF(AB746=1,0.92,IF(AB746=2,0.91,IF(AB746=3,0.9,IF(AB746=4,0.89,IF(AB746=5,0.88,IF(AB746=6,0.87)))))))</f>
        <v>0.91</v>
      </c>
      <c r="AD746" s="48">
        <f t="shared" si="219"/>
        <v>10.904999999999999</v>
      </c>
      <c r="AE746" s="48">
        <f t="shared" si="220"/>
        <v>9.9235500000000005</v>
      </c>
      <c r="AF746" s="46">
        <f t="shared" si="221"/>
        <v>120</v>
      </c>
      <c r="AG746" s="47"/>
      <c r="AH746" s="128" t="s">
        <v>3453</v>
      </c>
      <c r="AI746" s="128" t="s">
        <v>3456</v>
      </c>
      <c r="AJ746" s="128" t="s">
        <v>3451</v>
      </c>
      <c r="AK746" s="128" t="s">
        <v>3457</v>
      </c>
      <c r="AL746" s="128" t="s">
        <v>3452</v>
      </c>
      <c r="AM746" s="128" t="s">
        <v>3454</v>
      </c>
      <c r="AN746" s="128" t="s">
        <v>3459</v>
      </c>
      <c r="AO746" s="128" t="s">
        <v>3455</v>
      </c>
      <c r="AP746" s="128" t="s">
        <v>3460</v>
      </c>
      <c r="AQ746" s="128" t="s">
        <v>3458</v>
      </c>
    </row>
    <row r="747" spans="1:43" s="16" customFormat="1" ht="27.75">
      <c r="A747" s="43">
        <v>746</v>
      </c>
      <c r="B747" s="44" t="s">
        <v>270</v>
      </c>
      <c r="C747" s="44" t="s">
        <v>785</v>
      </c>
      <c r="D747" s="45" t="s">
        <v>786</v>
      </c>
      <c r="E747" s="38">
        <v>7</v>
      </c>
      <c r="F747" s="48">
        <v>11.46</v>
      </c>
      <c r="G747" s="46">
        <v>30</v>
      </c>
      <c r="H747" s="46" t="s">
        <v>3373</v>
      </c>
      <c r="I747" s="48">
        <v>9.5500000000000007</v>
      </c>
      <c r="J747" s="46">
        <v>11</v>
      </c>
      <c r="K747" s="46" t="s">
        <v>3373</v>
      </c>
      <c r="L747" s="84">
        <f t="shared" si="212"/>
        <v>10.505000000000001</v>
      </c>
      <c r="M747" s="38">
        <f t="shared" si="213"/>
        <v>60</v>
      </c>
      <c r="N747" s="38">
        <f t="shared" si="214"/>
        <v>2</v>
      </c>
      <c r="O747" s="38">
        <f t="shared" si="215"/>
        <v>1</v>
      </c>
      <c r="P747" s="48">
        <v>8.9600000000000009</v>
      </c>
      <c r="Q747" s="46">
        <v>10</v>
      </c>
      <c r="R747" s="46" t="s">
        <v>3373</v>
      </c>
      <c r="S747" s="48">
        <v>11.79</v>
      </c>
      <c r="T747" s="46">
        <v>30</v>
      </c>
      <c r="U747" s="46" t="s">
        <v>3372</v>
      </c>
      <c r="V747" s="48">
        <f t="shared" si="223"/>
        <v>10.375</v>
      </c>
      <c r="W747" s="46">
        <f t="shared" si="224"/>
        <v>60</v>
      </c>
      <c r="X747" s="46">
        <f t="shared" si="225"/>
        <v>1</v>
      </c>
      <c r="Y747" s="46">
        <f t="shared" si="226"/>
        <v>1</v>
      </c>
      <c r="Z747" s="46">
        <f t="shared" si="216"/>
        <v>3</v>
      </c>
      <c r="AA747" s="46">
        <f t="shared" si="217"/>
        <v>2</v>
      </c>
      <c r="AB747" s="46">
        <f t="shared" si="218"/>
        <v>5</v>
      </c>
      <c r="AC747" s="48">
        <f>IF(AB747=0,1,IF(AB747=1,0.99,IF(AB747=2,0.98,IF(AB747=3,0.97,IF(AB747=4,0.96,IF(AB747=5,0.95,IF(AB747=6,0.94)))))))</f>
        <v>0.95</v>
      </c>
      <c r="AD747" s="48">
        <f t="shared" si="219"/>
        <v>10.440000000000001</v>
      </c>
      <c r="AE747" s="48">
        <f t="shared" si="220"/>
        <v>9.918000000000001</v>
      </c>
      <c r="AF747" s="46">
        <f t="shared" si="221"/>
        <v>120</v>
      </c>
      <c r="AG747" s="47"/>
      <c r="AH747" s="128" t="s">
        <v>3456</v>
      </c>
      <c r="AI747" s="128" t="s">
        <v>3453</v>
      </c>
      <c r="AJ747" s="128" t="s">
        <v>3452</v>
      </c>
      <c r="AK747" s="128" t="s">
        <v>3451</v>
      </c>
      <c r="AL747" s="128" t="s">
        <v>3454</v>
      </c>
      <c r="AM747" s="128" t="s">
        <v>3465</v>
      </c>
      <c r="AN747" s="128" t="s">
        <v>3455</v>
      </c>
      <c r="AO747" s="128" t="s">
        <v>3460</v>
      </c>
      <c r="AP747" s="128" t="s">
        <v>3459</v>
      </c>
      <c r="AQ747" s="128" t="s">
        <v>3458</v>
      </c>
    </row>
    <row r="748" spans="1:43" s="16" customFormat="1" ht="27.75">
      <c r="A748" s="43">
        <v>747</v>
      </c>
      <c r="B748" s="44" t="s">
        <v>250</v>
      </c>
      <c r="C748" s="44" t="s">
        <v>251</v>
      </c>
      <c r="D748" s="45" t="s">
        <v>252</v>
      </c>
      <c r="E748" s="38">
        <v>2</v>
      </c>
      <c r="F748" s="48">
        <v>9.57</v>
      </c>
      <c r="G748" s="46">
        <v>16</v>
      </c>
      <c r="H748" s="46" t="s">
        <v>3373</v>
      </c>
      <c r="I748" s="48">
        <v>10.91</v>
      </c>
      <c r="J748" s="46">
        <v>30</v>
      </c>
      <c r="K748" s="46" t="s">
        <v>3373</v>
      </c>
      <c r="L748" s="84">
        <f t="shared" si="212"/>
        <v>10.24</v>
      </c>
      <c r="M748" s="38">
        <f t="shared" si="213"/>
        <v>60</v>
      </c>
      <c r="N748" s="38">
        <f t="shared" si="214"/>
        <v>2</v>
      </c>
      <c r="O748" s="38">
        <f t="shared" si="215"/>
        <v>1</v>
      </c>
      <c r="P748" s="48">
        <v>11.32</v>
      </c>
      <c r="Q748" s="46">
        <v>30</v>
      </c>
      <c r="R748" s="46" t="s">
        <v>3372</v>
      </c>
      <c r="S748" s="48">
        <v>12.26</v>
      </c>
      <c r="T748" s="46">
        <v>30</v>
      </c>
      <c r="U748" s="46" t="s">
        <v>3372</v>
      </c>
      <c r="V748" s="48">
        <f t="shared" si="223"/>
        <v>11.79</v>
      </c>
      <c r="W748" s="46">
        <f t="shared" si="224"/>
        <v>60</v>
      </c>
      <c r="X748" s="46">
        <f t="shared" si="225"/>
        <v>0</v>
      </c>
      <c r="Y748" s="46">
        <f t="shared" si="226"/>
        <v>0</v>
      </c>
      <c r="Z748" s="46">
        <f t="shared" si="216"/>
        <v>2</v>
      </c>
      <c r="AA748" s="46">
        <f t="shared" si="217"/>
        <v>1</v>
      </c>
      <c r="AB748" s="46">
        <f t="shared" si="218"/>
        <v>3</v>
      </c>
      <c r="AC748" s="48">
        <f>IF(AB748=0,0.93,IF(AB748=1,0.92,IF(AB748=2,0.91,IF(AB748=3,0.9,IF(AB748=4,0.89,IF(AB748=5,0.88,IF(AB748=6,0.87)))))))</f>
        <v>0.9</v>
      </c>
      <c r="AD748" s="48">
        <f t="shared" si="219"/>
        <v>11.015000000000001</v>
      </c>
      <c r="AE748" s="48">
        <f t="shared" si="220"/>
        <v>9.9135000000000009</v>
      </c>
      <c r="AF748" s="46">
        <f t="shared" si="221"/>
        <v>120</v>
      </c>
      <c r="AG748" s="47"/>
      <c r="AH748" s="128" t="s">
        <v>3452</v>
      </c>
      <c r="AI748" s="128" t="s">
        <v>3453</v>
      </c>
      <c r="AJ748" s="128" t="s">
        <v>3456</v>
      </c>
      <c r="AK748" s="128" t="s">
        <v>3454</v>
      </c>
      <c r="AL748" s="128" t="s">
        <v>3455</v>
      </c>
      <c r="AM748" s="128" t="s">
        <v>3460</v>
      </c>
      <c r="AN748" s="128" t="s">
        <v>3457</v>
      </c>
      <c r="AO748" s="128" t="s">
        <v>3451</v>
      </c>
      <c r="AP748" s="128" t="s">
        <v>3459</v>
      </c>
      <c r="AQ748" s="128" t="s">
        <v>3458</v>
      </c>
    </row>
    <row r="749" spans="1:43" s="16" customFormat="1" ht="27.75">
      <c r="A749" s="43">
        <v>748</v>
      </c>
      <c r="B749" s="37" t="s">
        <v>1458</v>
      </c>
      <c r="C749" s="37" t="s">
        <v>1459</v>
      </c>
      <c r="D749" s="38" t="s">
        <v>1460</v>
      </c>
      <c r="E749" s="38">
        <v>14</v>
      </c>
      <c r="F749" s="48">
        <v>10.37</v>
      </c>
      <c r="G749" s="46">
        <v>30</v>
      </c>
      <c r="H749" s="46" t="s">
        <v>3373</v>
      </c>
      <c r="I749" s="48">
        <v>10.17</v>
      </c>
      <c r="J749" s="46">
        <v>30</v>
      </c>
      <c r="K749" s="46" t="s">
        <v>3373</v>
      </c>
      <c r="L749" s="84">
        <f t="shared" si="212"/>
        <v>10.27</v>
      </c>
      <c r="M749" s="38">
        <f t="shared" si="213"/>
        <v>60</v>
      </c>
      <c r="N749" s="38">
        <f t="shared" si="214"/>
        <v>2</v>
      </c>
      <c r="O749" s="38">
        <f t="shared" si="215"/>
        <v>0</v>
      </c>
      <c r="P749" s="48">
        <v>9.77</v>
      </c>
      <c r="Q749" s="46">
        <v>12</v>
      </c>
      <c r="R749" s="46" t="s">
        <v>3373</v>
      </c>
      <c r="S749" s="48">
        <v>10.97</v>
      </c>
      <c r="T749" s="46">
        <v>30</v>
      </c>
      <c r="U749" s="46" t="s">
        <v>3372</v>
      </c>
      <c r="V749" s="48">
        <f t="shared" si="223"/>
        <v>10.370000000000001</v>
      </c>
      <c r="W749" s="46">
        <f t="shared" si="224"/>
        <v>60</v>
      </c>
      <c r="X749" s="46">
        <f t="shared" si="225"/>
        <v>1</v>
      </c>
      <c r="Y749" s="46">
        <f t="shared" si="226"/>
        <v>1</v>
      </c>
      <c r="Z749" s="46">
        <f t="shared" si="216"/>
        <v>3</v>
      </c>
      <c r="AA749" s="46">
        <f t="shared" si="217"/>
        <v>1</v>
      </c>
      <c r="AB749" s="46">
        <f t="shared" si="218"/>
        <v>4</v>
      </c>
      <c r="AC749" s="48">
        <f>IF(AB749=0,1,IF(AB749=1,0.99,IF(AB749=2,0.98,IF(AB749=3,0.97,IF(AB749=4,0.96,IF(AB749=5,0.95,IF(AB749=6,0.94)))))))</f>
        <v>0.96</v>
      </c>
      <c r="AD749" s="48">
        <f t="shared" si="219"/>
        <v>10.32</v>
      </c>
      <c r="AE749" s="48">
        <f t="shared" si="220"/>
        <v>9.9071999999999996</v>
      </c>
      <c r="AF749" s="46">
        <f t="shared" si="221"/>
        <v>120</v>
      </c>
      <c r="AG749" s="47"/>
      <c r="AH749" s="128" t="s">
        <v>3451</v>
      </c>
      <c r="AI749" s="128" t="s">
        <v>3456</v>
      </c>
      <c r="AJ749" s="128" t="s">
        <v>3452</v>
      </c>
      <c r="AK749" s="128" t="s">
        <v>3457</v>
      </c>
      <c r="AL749" s="128" t="s">
        <v>3454</v>
      </c>
      <c r="AM749" s="128" t="s">
        <v>3453</v>
      </c>
      <c r="AN749" s="128" t="s">
        <v>3455</v>
      </c>
      <c r="AO749" s="128" t="s">
        <v>3460</v>
      </c>
      <c r="AP749" s="128" t="s">
        <v>3458</v>
      </c>
      <c r="AQ749" s="128" t="s">
        <v>3459</v>
      </c>
    </row>
    <row r="750" spans="1:43" s="16" customFormat="1" ht="27.75">
      <c r="A750" s="43">
        <v>749</v>
      </c>
      <c r="B750" s="44" t="s">
        <v>1007</v>
      </c>
      <c r="C750" s="44" t="s">
        <v>318</v>
      </c>
      <c r="D750" s="45" t="s">
        <v>1008</v>
      </c>
      <c r="E750" s="38">
        <v>9</v>
      </c>
      <c r="F750" s="48">
        <v>10</v>
      </c>
      <c r="G750" s="46">
        <v>30</v>
      </c>
      <c r="H750" s="46" t="s">
        <v>3373</v>
      </c>
      <c r="I750" s="48">
        <v>10</v>
      </c>
      <c r="J750" s="46">
        <v>30</v>
      </c>
      <c r="K750" s="46" t="s">
        <v>3372</v>
      </c>
      <c r="L750" s="84">
        <f t="shared" ref="L750:L813" si="227">(F750+I750)/2</f>
        <v>10</v>
      </c>
      <c r="M750" s="38">
        <f t="shared" si="213"/>
        <v>60</v>
      </c>
      <c r="N750" s="38">
        <f t="shared" si="214"/>
        <v>1</v>
      </c>
      <c r="O750" s="38">
        <f t="shared" si="215"/>
        <v>0</v>
      </c>
      <c r="P750" s="48">
        <v>9.89</v>
      </c>
      <c r="Q750" s="46">
        <v>17</v>
      </c>
      <c r="R750" s="46" t="s">
        <v>3373</v>
      </c>
      <c r="S750" s="48">
        <v>10.96</v>
      </c>
      <c r="T750" s="46">
        <v>30</v>
      </c>
      <c r="U750" s="46" t="s">
        <v>3372</v>
      </c>
      <c r="V750" s="48">
        <f t="shared" si="223"/>
        <v>10.425000000000001</v>
      </c>
      <c r="W750" s="46">
        <f t="shared" si="224"/>
        <v>60</v>
      </c>
      <c r="X750" s="46">
        <f t="shared" si="225"/>
        <v>1</v>
      </c>
      <c r="Y750" s="46">
        <f t="shared" si="226"/>
        <v>1</v>
      </c>
      <c r="Z750" s="46">
        <f t="shared" si="216"/>
        <v>2</v>
      </c>
      <c r="AA750" s="46">
        <f t="shared" si="217"/>
        <v>1</v>
      </c>
      <c r="AB750" s="46">
        <f t="shared" si="218"/>
        <v>3</v>
      </c>
      <c r="AC750" s="48">
        <f>IF(AB750=0,1,IF(AB750=1,0.99,IF(AB750=2,0.98,IF(AB750=3,0.97,IF(AB750=4,0.96,IF(AB750=5,0.95,IF(AB750=6,0.94)))))))</f>
        <v>0.97</v>
      </c>
      <c r="AD750" s="48">
        <f t="shared" si="219"/>
        <v>10.2125</v>
      </c>
      <c r="AE750" s="48">
        <f t="shared" si="220"/>
        <v>9.9061249999999994</v>
      </c>
      <c r="AF750" s="46">
        <f t="shared" si="221"/>
        <v>120</v>
      </c>
      <c r="AG750" s="47"/>
      <c r="AH750" s="128" t="s">
        <v>3457</v>
      </c>
      <c r="AI750" s="128" t="s">
        <v>3453</v>
      </c>
      <c r="AJ750" s="128" t="s">
        <v>3451</v>
      </c>
      <c r="AK750" s="130" t="s">
        <v>3452</v>
      </c>
      <c r="AL750" s="128" t="s">
        <v>3456</v>
      </c>
      <c r="AM750" s="128" t="s">
        <v>3455</v>
      </c>
      <c r="AN750" s="128" t="s">
        <v>3454</v>
      </c>
      <c r="AO750" s="128" t="s">
        <v>3460</v>
      </c>
      <c r="AP750" s="128" t="s">
        <v>3459</v>
      </c>
      <c r="AQ750" s="128" t="s">
        <v>3458</v>
      </c>
    </row>
    <row r="751" spans="1:43" s="16" customFormat="1" ht="27.75">
      <c r="A751" s="43">
        <v>750</v>
      </c>
      <c r="B751" s="44" t="s">
        <v>1588</v>
      </c>
      <c r="C751" s="44" t="s">
        <v>2581</v>
      </c>
      <c r="D751" s="45" t="s">
        <v>2582</v>
      </c>
      <c r="E751" s="38">
        <v>26</v>
      </c>
      <c r="F751" s="48">
        <v>9.1300000000000008</v>
      </c>
      <c r="G751" s="46">
        <v>18</v>
      </c>
      <c r="H751" s="46" t="s">
        <v>3373</v>
      </c>
      <c r="I751" s="48">
        <v>10.88</v>
      </c>
      <c r="J751" s="46">
        <v>30</v>
      </c>
      <c r="K751" s="46" t="s">
        <v>3373</v>
      </c>
      <c r="L751" s="84">
        <f t="shared" si="227"/>
        <v>10.005000000000001</v>
      </c>
      <c r="M751" s="38">
        <f t="shared" si="213"/>
        <v>60</v>
      </c>
      <c r="N751" s="38">
        <f t="shared" si="214"/>
        <v>2</v>
      </c>
      <c r="O751" s="38">
        <f t="shared" si="215"/>
        <v>1</v>
      </c>
      <c r="P751" s="48">
        <v>9.2799999999999994</v>
      </c>
      <c r="Q751" s="46">
        <v>10</v>
      </c>
      <c r="R751" s="46" t="s">
        <v>3373</v>
      </c>
      <c r="S751" s="48">
        <v>12.42</v>
      </c>
      <c r="T751" s="46">
        <v>30</v>
      </c>
      <c r="U751" s="46" t="s">
        <v>3372</v>
      </c>
      <c r="V751" s="48">
        <f t="shared" si="223"/>
        <v>10.85</v>
      </c>
      <c r="W751" s="46">
        <f t="shared" si="224"/>
        <v>60</v>
      </c>
      <c r="X751" s="46">
        <f t="shared" si="225"/>
        <v>1</v>
      </c>
      <c r="Y751" s="46">
        <f t="shared" si="226"/>
        <v>1</v>
      </c>
      <c r="Z751" s="46">
        <f t="shared" si="216"/>
        <v>3</v>
      </c>
      <c r="AA751" s="46">
        <f t="shared" si="217"/>
        <v>2</v>
      </c>
      <c r="AB751" s="46">
        <f t="shared" si="218"/>
        <v>5</v>
      </c>
      <c r="AC751" s="48">
        <f>IF(AB751=0,1,IF(AB751=1,0.99,IF(AB751=2,0.98,IF(AB751=3,0.97,IF(AB751=4,0.96,IF(AB751=5,0.95,IF(AB751=6,0.94)))))))</f>
        <v>0.95</v>
      </c>
      <c r="AD751" s="48">
        <f t="shared" si="219"/>
        <v>10.4275</v>
      </c>
      <c r="AE751" s="48">
        <f t="shared" si="220"/>
        <v>9.9061249999999994</v>
      </c>
      <c r="AF751" s="46">
        <f t="shared" si="221"/>
        <v>120</v>
      </c>
      <c r="AG751" s="47"/>
      <c r="AH751" s="128" t="s">
        <v>3453</v>
      </c>
      <c r="AI751" s="128" t="s">
        <v>3451</v>
      </c>
      <c r="AJ751" s="128" t="s">
        <v>3454</v>
      </c>
      <c r="AK751" s="128" t="s">
        <v>3455</v>
      </c>
      <c r="AL751" s="128" t="s">
        <v>3452</v>
      </c>
      <c r="AM751" s="128" t="s">
        <v>3459</v>
      </c>
      <c r="AN751" s="128" t="s">
        <v>3460</v>
      </c>
      <c r="AO751" s="128" t="s">
        <v>3456</v>
      </c>
      <c r="AP751" s="128" t="s">
        <v>3457</v>
      </c>
      <c r="AQ751" s="128" t="s">
        <v>3458</v>
      </c>
    </row>
    <row r="752" spans="1:43" s="16" customFormat="1" ht="27.75">
      <c r="A752" s="43">
        <v>751</v>
      </c>
      <c r="B752" s="61" t="s">
        <v>1416</v>
      </c>
      <c r="C752" s="61" t="s">
        <v>1417</v>
      </c>
      <c r="D752" s="45" t="s">
        <v>1418</v>
      </c>
      <c r="E752" s="38">
        <v>14</v>
      </c>
      <c r="F752" s="48">
        <v>10.43</v>
      </c>
      <c r="G752" s="46">
        <v>30</v>
      </c>
      <c r="H752" s="46" t="s">
        <v>3373</v>
      </c>
      <c r="I752" s="48">
        <v>9.57</v>
      </c>
      <c r="J752" s="46">
        <v>12</v>
      </c>
      <c r="K752" s="46" t="s">
        <v>3373</v>
      </c>
      <c r="L752" s="84">
        <f t="shared" si="227"/>
        <v>10</v>
      </c>
      <c r="M752" s="38">
        <f t="shared" si="213"/>
        <v>60</v>
      </c>
      <c r="N752" s="38">
        <f t="shared" si="214"/>
        <v>2</v>
      </c>
      <c r="O752" s="38">
        <f t="shared" si="215"/>
        <v>1</v>
      </c>
      <c r="P752" s="48">
        <v>9.8000000000000007</v>
      </c>
      <c r="Q752" s="46">
        <v>10</v>
      </c>
      <c r="R752" s="46" t="s">
        <v>3373</v>
      </c>
      <c r="S752" s="48">
        <v>12.35</v>
      </c>
      <c r="T752" s="46">
        <v>30</v>
      </c>
      <c r="U752" s="46" t="s">
        <v>3373</v>
      </c>
      <c r="V752" s="48">
        <f t="shared" si="223"/>
        <v>11.074999999999999</v>
      </c>
      <c r="W752" s="46">
        <f t="shared" si="224"/>
        <v>60</v>
      </c>
      <c r="X752" s="46">
        <f t="shared" si="225"/>
        <v>2</v>
      </c>
      <c r="Y752" s="46">
        <f t="shared" si="226"/>
        <v>1</v>
      </c>
      <c r="Z752" s="46">
        <f t="shared" si="216"/>
        <v>4</v>
      </c>
      <c r="AA752" s="46">
        <f t="shared" si="217"/>
        <v>2</v>
      </c>
      <c r="AB752" s="46">
        <f t="shared" si="218"/>
        <v>6</v>
      </c>
      <c r="AC752" s="48">
        <f>IF(AB752=0,1,IF(AB752=1,0.99,IF(AB752=2,0.98,IF(AB752=3,0.97,IF(AB752=4,0.96,IF(AB752=5,0.95,IF(AB752=6,0.94)))))))</f>
        <v>0.94</v>
      </c>
      <c r="AD752" s="48">
        <f t="shared" si="219"/>
        <v>10.5375</v>
      </c>
      <c r="AE752" s="48">
        <f t="shared" si="220"/>
        <v>9.9052499999999988</v>
      </c>
      <c r="AF752" s="46">
        <f t="shared" si="221"/>
        <v>120</v>
      </c>
      <c r="AG752" s="47"/>
      <c r="AH752" s="128" t="s">
        <v>3456</v>
      </c>
      <c r="AI752" s="128" t="s">
        <v>3452</v>
      </c>
      <c r="AJ752" s="128" t="s">
        <v>3451</v>
      </c>
      <c r="AK752" s="128" t="s">
        <v>3454</v>
      </c>
      <c r="AL752" s="128" t="s">
        <v>3455</v>
      </c>
      <c r="AM752" s="128" t="s">
        <v>3460</v>
      </c>
      <c r="AN752" s="128" t="s">
        <v>3457</v>
      </c>
      <c r="AO752" s="128" t="s">
        <v>3453</v>
      </c>
      <c r="AP752" s="128" t="s">
        <v>3458</v>
      </c>
      <c r="AQ752" s="128" t="s">
        <v>3459</v>
      </c>
    </row>
    <row r="753" spans="1:43" s="16" customFormat="1" ht="27.75">
      <c r="A753" s="43">
        <v>752</v>
      </c>
      <c r="B753" s="44" t="s">
        <v>341</v>
      </c>
      <c r="C753" s="44" t="s">
        <v>1913</v>
      </c>
      <c r="D753" s="45" t="s">
        <v>1914</v>
      </c>
      <c r="E753" s="38">
        <v>19</v>
      </c>
      <c r="F753" s="48">
        <v>11.05</v>
      </c>
      <c r="G753" s="46">
        <v>30</v>
      </c>
      <c r="H753" s="46" t="s">
        <v>3373</v>
      </c>
      <c r="I753" s="48">
        <v>8.9499999999999993</v>
      </c>
      <c r="J753" s="46">
        <v>7</v>
      </c>
      <c r="K753" s="46" t="s">
        <v>3373</v>
      </c>
      <c r="L753" s="84">
        <f t="shared" si="227"/>
        <v>10</v>
      </c>
      <c r="M753" s="38">
        <f t="shared" si="213"/>
        <v>60</v>
      </c>
      <c r="N753" s="38">
        <f t="shared" si="214"/>
        <v>2</v>
      </c>
      <c r="O753" s="38">
        <f t="shared" si="215"/>
        <v>1</v>
      </c>
      <c r="P753" s="48">
        <v>8.8000000000000007</v>
      </c>
      <c r="Q753" s="46">
        <v>12</v>
      </c>
      <c r="R753" s="46" t="s">
        <v>3373</v>
      </c>
      <c r="S753" s="48">
        <v>12.89</v>
      </c>
      <c r="T753" s="46">
        <v>30</v>
      </c>
      <c r="U753" s="46" t="s">
        <v>3372</v>
      </c>
      <c r="V753" s="48">
        <f t="shared" si="223"/>
        <v>10.845000000000001</v>
      </c>
      <c r="W753" s="46">
        <f t="shared" si="224"/>
        <v>60</v>
      </c>
      <c r="X753" s="46">
        <f t="shared" si="225"/>
        <v>1</v>
      </c>
      <c r="Y753" s="46">
        <f t="shared" si="226"/>
        <v>1</v>
      </c>
      <c r="Z753" s="46">
        <f t="shared" si="216"/>
        <v>3</v>
      </c>
      <c r="AA753" s="46">
        <f t="shared" si="217"/>
        <v>2</v>
      </c>
      <c r="AB753" s="46">
        <f t="shared" si="218"/>
        <v>5</v>
      </c>
      <c r="AC753" s="48">
        <f>IF(AB753=0,1,IF(AB753=1,0.99,IF(AB753=2,0.98,IF(AB753=3,0.97,IF(AB753=4,0.96,IF(AB753=5,0.95,IF(AB753=6,0.94)))))))</f>
        <v>0.95</v>
      </c>
      <c r="AD753" s="48">
        <f t="shared" si="219"/>
        <v>10.422499999999999</v>
      </c>
      <c r="AE753" s="48">
        <f t="shared" si="220"/>
        <v>9.9013749999999998</v>
      </c>
      <c r="AF753" s="46">
        <f t="shared" si="221"/>
        <v>120</v>
      </c>
      <c r="AG753" s="47"/>
      <c r="AH753" s="128" t="s">
        <v>3457</v>
      </c>
      <c r="AI753" s="128" t="s">
        <v>3453</v>
      </c>
      <c r="AJ753" s="128" t="s">
        <v>3455</v>
      </c>
      <c r="AK753" s="128" t="s">
        <v>3451</v>
      </c>
      <c r="AL753" s="128" t="s">
        <v>3456</v>
      </c>
      <c r="AM753" s="128" t="s">
        <v>3452</v>
      </c>
      <c r="AN753" s="128" t="s">
        <v>3454</v>
      </c>
      <c r="AO753" s="128" t="s">
        <v>3459</v>
      </c>
      <c r="AP753" s="128" t="s">
        <v>3458</v>
      </c>
      <c r="AQ753" s="128" t="s">
        <v>3460</v>
      </c>
    </row>
    <row r="754" spans="1:43" s="16" customFormat="1" ht="27.75">
      <c r="A754" s="43">
        <v>753</v>
      </c>
      <c r="B754" s="37" t="s">
        <v>2489</v>
      </c>
      <c r="C754" s="37" t="s">
        <v>595</v>
      </c>
      <c r="D754" s="38" t="s">
        <v>2490</v>
      </c>
      <c r="E754" s="38">
        <v>25</v>
      </c>
      <c r="F754" s="48">
        <v>11.15</v>
      </c>
      <c r="G754" s="46">
        <v>30</v>
      </c>
      <c r="H754" s="46" t="s">
        <v>3372</v>
      </c>
      <c r="I754" s="48">
        <v>10</v>
      </c>
      <c r="J754" s="46">
        <v>30</v>
      </c>
      <c r="K754" s="46" t="s">
        <v>3372</v>
      </c>
      <c r="L754" s="84">
        <f t="shared" si="227"/>
        <v>10.574999999999999</v>
      </c>
      <c r="M754" s="38">
        <f t="shared" si="213"/>
        <v>60</v>
      </c>
      <c r="N754" s="38">
        <f t="shared" si="214"/>
        <v>0</v>
      </c>
      <c r="O754" s="38">
        <f t="shared" si="215"/>
        <v>0</v>
      </c>
      <c r="P754" s="48">
        <v>10.66</v>
      </c>
      <c r="Q754" s="46">
        <v>30</v>
      </c>
      <c r="R754" s="46" t="s">
        <v>3373</v>
      </c>
      <c r="S754" s="48">
        <v>11.23</v>
      </c>
      <c r="T754" s="46">
        <v>30</v>
      </c>
      <c r="U754" s="46" t="s">
        <v>3372</v>
      </c>
      <c r="V754" s="48">
        <f t="shared" si="223"/>
        <v>10.945</v>
      </c>
      <c r="W754" s="46">
        <f t="shared" si="224"/>
        <v>60</v>
      </c>
      <c r="X754" s="46">
        <f t="shared" si="225"/>
        <v>1</v>
      </c>
      <c r="Y754" s="46">
        <f t="shared" si="226"/>
        <v>0</v>
      </c>
      <c r="Z754" s="46">
        <f t="shared" si="216"/>
        <v>1</v>
      </c>
      <c r="AA754" s="46">
        <f t="shared" si="217"/>
        <v>0</v>
      </c>
      <c r="AB754" s="46">
        <f t="shared" si="218"/>
        <v>1</v>
      </c>
      <c r="AC754" s="48">
        <f>IF(AB754=0,0.93,IF(AB754=1,0.92,IF(AB754=2,0.91,IF(AB754=3,0.9,IF(AB754=4,0.89,IF(AB754=5,0.88,IF(AB754=6,0.87)))))))</f>
        <v>0.92</v>
      </c>
      <c r="AD754" s="48">
        <f t="shared" si="219"/>
        <v>10.76</v>
      </c>
      <c r="AE754" s="48">
        <f t="shared" si="220"/>
        <v>9.8992000000000004</v>
      </c>
      <c r="AF754" s="46">
        <f t="shared" si="221"/>
        <v>120</v>
      </c>
      <c r="AG754" s="47"/>
      <c r="AH754" s="128" t="s">
        <v>3456</v>
      </c>
      <c r="AI754" s="128" t="s">
        <v>3453</v>
      </c>
      <c r="AJ754" s="128" t="s">
        <v>3455</v>
      </c>
      <c r="AK754" s="128" t="s">
        <v>3460</v>
      </c>
      <c r="AL754" s="128" t="s">
        <v>3454</v>
      </c>
      <c r="AM754" s="128" t="s">
        <v>3457</v>
      </c>
      <c r="AN754" s="128" t="s">
        <v>3452</v>
      </c>
      <c r="AO754" s="128" t="s">
        <v>3451</v>
      </c>
      <c r="AP754" s="128" t="s">
        <v>3459</v>
      </c>
      <c r="AQ754" s="128" t="s">
        <v>3458</v>
      </c>
    </row>
    <row r="755" spans="1:43" s="16" customFormat="1" ht="27.75">
      <c r="A755" s="43">
        <v>754</v>
      </c>
      <c r="B755" s="44" t="s">
        <v>2165</v>
      </c>
      <c r="C755" s="44" t="s">
        <v>2166</v>
      </c>
      <c r="D755" s="45" t="s">
        <v>2167</v>
      </c>
      <c r="E755" s="38">
        <v>21</v>
      </c>
      <c r="F755" s="48">
        <v>10</v>
      </c>
      <c r="G755" s="46">
        <v>30</v>
      </c>
      <c r="H755" s="46" t="s">
        <v>3373</v>
      </c>
      <c r="I755" s="48">
        <v>10</v>
      </c>
      <c r="J755" s="46">
        <v>30</v>
      </c>
      <c r="K755" s="46" t="s">
        <v>3373</v>
      </c>
      <c r="L755" s="84">
        <f t="shared" si="227"/>
        <v>10</v>
      </c>
      <c r="M755" s="38">
        <f t="shared" si="213"/>
        <v>60</v>
      </c>
      <c r="N755" s="38">
        <f t="shared" si="214"/>
        <v>2</v>
      </c>
      <c r="O755" s="38">
        <f t="shared" si="215"/>
        <v>0</v>
      </c>
      <c r="P755" s="48">
        <v>9.76</v>
      </c>
      <c r="Q755" s="46">
        <v>18</v>
      </c>
      <c r="R755" s="46" t="s">
        <v>3373</v>
      </c>
      <c r="S755" s="48">
        <v>11.47</v>
      </c>
      <c r="T755" s="46">
        <v>30</v>
      </c>
      <c r="U755" s="46" t="s">
        <v>3372</v>
      </c>
      <c r="V755" s="48">
        <f t="shared" si="223"/>
        <v>10.615</v>
      </c>
      <c r="W755" s="46">
        <f t="shared" si="224"/>
        <v>60</v>
      </c>
      <c r="X755" s="46">
        <f t="shared" si="225"/>
        <v>1</v>
      </c>
      <c r="Y755" s="46">
        <f t="shared" si="226"/>
        <v>1</v>
      </c>
      <c r="Z755" s="46">
        <f t="shared" si="216"/>
        <v>3</v>
      </c>
      <c r="AA755" s="46">
        <f t="shared" si="217"/>
        <v>1</v>
      </c>
      <c r="AB755" s="46">
        <f t="shared" si="218"/>
        <v>4</v>
      </c>
      <c r="AC755" s="48">
        <f>IF(AB755=0,1,IF(AB755=1,0.99,IF(AB755=2,0.98,IF(AB755=3,0.97,IF(AB755=4,0.96,IF(AB755=5,0.95,IF(AB755=6,0.94)))))))</f>
        <v>0.96</v>
      </c>
      <c r="AD755" s="48">
        <f t="shared" si="219"/>
        <v>10.307500000000001</v>
      </c>
      <c r="AE755" s="48">
        <f t="shared" si="220"/>
        <v>9.8952000000000009</v>
      </c>
      <c r="AF755" s="46">
        <f t="shared" si="221"/>
        <v>120</v>
      </c>
      <c r="AG755" s="47"/>
      <c r="AH755" s="128" t="s">
        <v>3453</v>
      </c>
      <c r="AI755" s="128" t="s">
        <v>3456</v>
      </c>
      <c r="AJ755" s="128" t="s">
        <v>3451</v>
      </c>
      <c r="AK755" s="128" t="s">
        <v>3455</v>
      </c>
      <c r="AL755" s="128" t="s">
        <v>3452</v>
      </c>
      <c r="AM755" s="128" t="s">
        <v>3457</v>
      </c>
      <c r="AN755" s="128" t="s">
        <v>3460</v>
      </c>
      <c r="AO755" s="128" t="s">
        <v>3454</v>
      </c>
      <c r="AP755" s="128" t="s">
        <v>3459</v>
      </c>
      <c r="AQ755" s="128" t="s">
        <v>3458</v>
      </c>
    </row>
    <row r="756" spans="1:43" s="16" customFormat="1" ht="27.75">
      <c r="A756" s="43">
        <v>755</v>
      </c>
      <c r="B756" s="44" t="s">
        <v>1972</v>
      </c>
      <c r="C756" s="44" t="s">
        <v>1973</v>
      </c>
      <c r="D756" s="45" t="s">
        <v>1974</v>
      </c>
      <c r="E756" s="38">
        <v>19</v>
      </c>
      <c r="F756" s="48">
        <v>11.62</v>
      </c>
      <c r="G756" s="46">
        <v>30</v>
      </c>
      <c r="H756" s="46" t="s">
        <v>3372</v>
      </c>
      <c r="I756" s="48">
        <v>8.66</v>
      </c>
      <c r="J756" s="46">
        <v>17</v>
      </c>
      <c r="K756" s="46" t="s">
        <v>3372</v>
      </c>
      <c r="L756" s="84">
        <f t="shared" si="227"/>
        <v>10.14</v>
      </c>
      <c r="M756" s="38">
        <f t="shared" si="213"/>
        <v>60</v>
      </c>
      <c r="N756" s="38">
        <f t="shared" si="214"/>
        <v>0</v>
      </c>
      <c r="O756" s="38">
        <f t="shared" si="215"/>
        <v>1</v>
      </c>
      <c r="P756" s="48">
        <v>11.52</v>
      </c>
      <c r="Q756" s="46">
        <v>30</v>
      </c>
      <c r="R756" s="46" t="s">
        <v>3372</v>
      </c>
      <c r="S756" s="48">
        <v>11.22</v>
      </c>
      <c r="T756" s="46">
        <v>30</v>
      </c>
      <c r="U756" s="46" t="s">
        <v>3372</v>
      </c>
      <c r="V756" s="48">
        <f t="shared" si="223"/>
        <v>11.370000000000001</v>
      </c>
      <c r="W756" s="46">
        <f t="shared" si="224"/>
        <v>60</v>
      </c>
      <c r="X756" s="46">
        <f t="shared" si="225"/>
        <v>0</v>
      </c>
      <c r="Y756" s="46">
        <f t="shared" si="226"/>
        <v>0</v>
      </c>
      <c r="Z756" s="46">
        <f t="shared" si="216"/>
        <v>0</v>
      </c>
      <c r="AA756" s="46">
        <f t="shared" si="217"/>
        <v>1</v>
      </c>
      <c r="AB756" s="46">
        <f t="shared" si="218"/>
        <v>1</v>
      </c>
      <c r="AC756" s="48">
        <f>IF(AB756=0,0.93,IF(AB756=1,0.92,IF(AB756=2,0.91,IF(AB756=3,0.9,IF(AB756=4,0.89,IF(AB756=5,0.88,IF(AB756=6,0.87)))))))</f>
        <v>0.92</v>
      </c>
      <c r="AD756" s="48">
        <f t="shared" si="219"/>
        <v>10.755000000000001</v>
      </c>
      <c r="AE756" s="48">
        <f t="shared" si="220"/>
        <v>9.8946000000000005</v>
      </c>
      <c r="AF756" s="46">
        <f t="shared" si="221"/>
        <v>120</v>
      </c>
      <c r="AG756" s="47"/>
      <c r="AH756" s="128" t="s">
        <v>3453</v>
      </c>
      <c r="AI756" s="128" t="s">
        <v>3452</v>
      </c>
      <c r="AJ756" s="128" t="s">
        <v>3454</v>
      </c>
      <c r="AK756" s="128" t="s">
        <v>3456</v>
      </c>
      <c r="AL756" s="128" t="s">
        <v>3451</v>
      </c>
      <c r="AM756" s="128" t="s">
        <v>3457</v>
      </c>
      <c r="AN756" s="128" t="s">
        <v>3455</v>
      </c>
      <c r="AO756" s="128" t="s">
        <v>3459</v>
      </c>
      <c r="AP756" s="128" t="s">
        <v>3458</v>
      </c>
      <c r="AQ756" s="128" t="s">
        <v>3460</v>
      </c>
    </row>
    <row r="757" spans="1:43" s="16" customFormat="1" ht="27.75">
      <c r="A757" s="43">
        <v>756</v>
      </c>
      <c r="B757" s="37" t="s">
        <v>1896</v>
      </c>
      <c r="C757" s="37" t="s">
        <v>1897</v>
      </c>
      <c r="D757" s="38" t="s">
        <v>1898</v>
      </c>
      <c r="E757" s="38">
        <v>18</v>
      </c>
      <c r="F757" s="48">
        <v>10.5</v>
      </c>
      <c r="G757" s="46">
        <v>30</v>
      </c>
      <c r="H757" s="46" t="s">
        <v>3373</v>
      </c>
      <c r="I757" s="48">
        <v>10.220000000000001</v>
      </c>
      <c r="J757" s="46">
        <v>30</v>
      </c>
      <c r="K757" s="46" t="s">
        <v>3373</v>
      </c>
      <c r="L757" s="84">
        <f t="shared" si="227"/>
        <v>10.36</v>
      </c>
      <c r="M757" s="38">
        <f t="shared" si="213"/>
        <v>60</v>
      </c>
      <c r="N757" s="38">
        <f t="shared" si="214"/>
        <v>2</v>
      </c>
      <c r="O757" s="38">
        <f t="shared" si="215"/>
        <v>0</v>
      </c>
      <c r="P757" s="48">
        <v>10.82</v>
      </c>
      <c r="Q757" s="46">
        <v>30</v>
      </c>
      <c r="R757" s="46" t="s">
        <v>3373</v>
      </c>
      <c r="S757" s="48">
        <v>12.42</v>
      </c>
      <c r="T757" s="46">
        <v>30</v>
      </c>
      <c r="U757" s="46" t="s">
        <v>3372</v>
      </c>
      <c r="V757" s="48">
        <f t="shared" si="223"/>
        <v>11.620000000000001</v>
      </c>
      <c r="W757" s="46">
        <f t="shared" si="224"/>
        <v>60</v>
      </c>
      <c r="X757" s="46">
        <f t="shared" si="225"/>
        <v>1</v>
      </c>
      <c r="Y757" s="46">
        <f t="shared" si="226"/>
        <v>0</v>
      </c>
      <c r="Z757" s="46">
        <f t="shared" si="216"/>
        <v>3</v>
      </c>
      <c r="AA757" s="46">
        <f t="shared" si="217"/>
        <v>0</v>
      </c>
      <c r="AB757" s="46">
        <f t="shared" si="218"/>
        <v>3</v>
      </c>
      <c r="AC757" s="48">
        <f>IF(AB757=0,0.93,IF(AB757=1,0.92,IF(AB757=2,0.91,IF(AB757=3,0.9,IF(AB757=4,0.89,IF(AB757=5,0.88,IF(AB757=6,0.87)))))))</f>
        <v>0.9</v>
      </c>
      <c r="AD757" s="48">
        <f t="shared" si="219"/>
        <v>10.99</v>
      </c>
      <c r="AE757" s="48">
        <f t="shared" si="220"/>
        <v>9.891</v>
      </c>
      <c r="AF757" s="46">
        <f t="shared" si="221"/>
        <v>120</v>
      </c>
      <c r="AG757" s="47"/>
      <c r="AH757" s="128" t="s">
        <v>3453</v>
      </c>
      <c r="AI757" s="128" t="s">
        <v>3451</v>
      </c>
      <c r="AJ757" s="128" t="s">
        <v>3455</v>
      </c>
      <c r="AK757" s="128" t="s">
        <v>3454</v>
      </c>
      <c r="AL757" s="128" t="s">
        <v>3452</v>
      </c>
      <c r="AM757" s="128" t="s">
        <v>3456</v>
      </c>
      <c r="AN757" s="128" t="s">
        <v>3460</v>
      </c>
      <c r="AO757" s="128" t="s">
        <v>3459</v>
      </c>
      <c r="AP757" s="128" t="s">
        <v>3457</v>
      </c>
      <c r="AQ757" s="128" t="s">
        <v>3458</v>
      </c>
    </row>
    <row r="758" spans="1:43" s="16" customFormat="1" ht="27.75">
      <c r="A758" s="43">
        <v>757</v>
      </c>
      <c r="B758" s="53" t="s">
        <v>2589</v>
      </c>
      <c r="C758" s="53" t="s">
        <v>3416</v>
      </c>
      <c r="D758" s="54" t="s">
        <v>2590</v>
      </c>
      <c r="E758" s="38">
        <v>26</v>
      </c>
      <c r="F758" s="48">
        <v>12.32</v>
      </c>
      <c r="G758" s="46">
        <v>30</v>
      </c>
      <c r="H758" s="46" t="s">
        <v>3372</v>
      </c>
      <c r="I758" s="48">
        <v>11.09</v>
      </c>
      <c r="J758" s="46">
        <v>30</v>
      </c>
      <c r="K758" s="46" t="s">
        <v>3372</v>
      </c>
      <c r="L758" s="84">
        <f t="shared" si="227"/>
        <v>11.705</v>
      </c>
      <c r="M758" s="38">
        <f t="shared" si="213"/>
        <v>60</v>
      </c>
      <c r="N758" s="38">
        <f t="shared" si="214"/>
        <v>0</v>
      </c>
      <c r="O758" s="38">
        <f t="shared" si="215"/>
        <v>0</v>
      </c>
      <c r="P758" s="48">
        <v>8.2799999999999994</v>
      </c>
      <c r="Q758" s="46">
        <v>3</v>
      </c>
      <c r="R758" s="46" t="s">
        <v>3373</v>
      </c>
      <c r="S758" s="48">
        <v>11.76</v>
      </c>
      <c r="T758" s="46">
        <v>30</v>
      </c>
      <c r="U758" s="46" t="s">
        <v>3372</v>
      </c>
      <c r="V758" s="48">
        <f t="shared" si="223"/>
        <v>10.02</v>
      </c>
      <c r="W758" s="46">
        <f t="shared" si="224"/>
        <v>60</v>
      </c>
      <c r="X758" s="46">
        <f t="shared" si="225"/>
        <v>1</v>
      </c>
      <c r="Y758" s="46">
        <f t="shared" si="226"/>
        <v>1</v>
      </c>
      <c r="Z758" s="46">
        <f t="shared" si="216"/>
        <v>1</v>
      </c>
      <c r="AA758" s="46">
        <f t="shared" si="217"/>
        <v>1</v>
      </c>
      <c r="AB758" s="46">
        <f t="shared" si="218"/>
        <v>2</v>
      </c>
      <c r="AC758" s="48">
        <f>IF(AB758=0,0.93,IF(AB758=1,0.92,IF(AB758=2,0.91,IF(AB758=3,0.9,IF(AB758=4,0.89,IF(AB758=5,0.88,IF(AB758=6,0.87)))))))</f>
        <v>0.91</v>
      </c>
      <c r="AD758" s="48">
        <f t="shared" si="219"/>
        <v>10.862500000000001</v>
      </c>
      <c r="AE758" s="48">
        <f t="shared" si="220"/>
        <v>9.884875000000001</v>
      </c>
      <c r="AF758" s="46">
        <f t="shared" si="221"/>
        <v>120</v>
      </c>
      <c r="AG758" s="47"/>
      <c r="AH758" s="128" t="s">
        <v>3451</v>
      </c>
      <c r="AI758" s="128" t="s">
        <v>3453</v>
      </c>
      <c r="AJ758" s="128" t="s">
        <v>3454</v>
      </c>
      <c r="AK758" s="128" t="s">
        <v>3452</v>
      </c>
      <c r="AL758" s="128" t="s">
        <v>3457</v>
      </c>
      <c r="AM758" s="128" t="s">
        <v>3456</v>
      </c>
      <c r="AN758" s="128" t="s">
        <v>3455</v>
      </c>
      <c r="AO758" s="128" t="s">
        <v>3460</v>
      </c>
      <c r="AP758" s="128" t="s">
        <v>3458</v>
      </c>
      <c r="AQ758" s="128" t="s">
        <v>3459</v>
      </c>
    </row>
    <row r="759" spans="1:43" s="16" customFormat="1" ht="27.75">
      <c r="A759" s="43">
        <v>758</v>
      </c>
      <c r="B759" s="44" t="s">
        <v>410</v>
      </c>
      <c r="C759" s="44" t="s">
        <v>324</v>
      </c>
      <c r="D759" s="45" t="s">
        <v>411</v>
      </c>
      <c r="E759" s="38">
        <v>3</v>
      </c>
      <c r="F759" s="48">
        <v>10.74</v>
      </c>
      <c r="G759" s="46">
        <v>30</v>
      </c>
      <c r="H759" s="46" t="s">
        <v>3373</v>
      </c>
      <c r="I759" s="48">
        <v>9.26</v>
      </c>
      <c r="J759" s="46">
        <v>13</v>
      </c>
      <c r="K759" s="46" t="s">
        <v>3373</v>
      </c>
      <c r="L759" s="84">
        <f t="shared" si="227"/>
        <v>10</v>
      </c>
      <c r="M759" s="38">
        <f t="shared" si="213"/>
        <v>60</v>
      </c>
      <c r="N759" s="38">
        <f t="shared" si="214"/>
        <v>2</v>
      </c>
      <c r="O759" s="38">
        <f t="shared" si="215"/>
        <v>1</v>
      </c>
      <c r="P759" s="48">
        <v>11.84</v>
      </c>
      <c r="Q759" s="46">
        <v>30</v>
      </c>
      <c r="R759" s="46" t="s">
        <v>3372</v>
      </c>
      <c r="S759" s="48">
        <v>9.76</v>
      </c>
      <c r="T759" s="46">
        <v>24</v>
      </c>
      <c r="U759" s="46" t="s">
        <v>3373</v>
      </c>
      <c r="V759" s="48">
        <f t="shared" si="223"/>
        <v>10.8</v>
      </c>
      <c r="W759" s="46">
        <f t="shared" si="224"/>
        <v>60</v>
      </c>
      <c r="X759" s="46">
        <f t="shared" si="225"/>
        <v>1</v>
      </c>
      <c r="Y759" s="46">
        <f t="shared" si="226"/>
        <v>1</v>
      </c>
      <c r="Z759" s="46">
        <f t="shared" si="216"/>
        <v>3</v>
      </c>
      <c r="AA759" s="46">
        <f t="shared" si="217"/>
        <v>2</v>
      </c>
      <c r="AB759" s="46">
        <f t="shared" si="218"/>
        <v>5</v>
      </c>
      <c r="AC759" s="48">
        <f>IF(AB759=0,1,IF(AB759=1,0.99,IF(AB759=2,0.98,IF(AB759=3,0.97,IF(AB759=4,0.96,IF(AB759=5,0.95,IF(AB759=6,0.94)))))))</f>
        <v>0.95</v>
      </c>
      <c r="AD759" s="48">
        <f t="shared" si="219"/>
        <v>10.4</v>
      </c>
      <c r="AE759" s="48">
        <f t="shared" si="220"/>
        <v>9.879999999999999</v>
      </c>
      <c r="AF759" s="46">
        <f t="shared" si="221"/>
        <v>120</v>
      </c>
      <c r="AG759" s="47"/>
      <c r="AH759" s="128" t="s">
        <v>3453</v>
      </c>
      <c r="AI759" s="128" t="s">
        <v>3451</v>
      </c>
      <c r="AJ759" s="128" t="s">
        <v>3455</v>
      </c>
      <c r="AK759" s="128" t="s">
        <v>3454</v>
      </c>
      <c r="AL759" s="128" t="s">
        <v>3452</v>
      </c>
      <c r="AM759" s="128" t="s">
        <v>3456</v>
      </c>
      <c r="AN759" s="128" t="s">
        <v>3457</v>
      </c>
      <c r="AO759" s="128" t="s">
        <v>3460</v>
      </c>
      <c r="AP759" s="128" t="s">
        <v>3459</v>
      </c>
      <c r="AQ759" s="128" t="s">
        <v>3458</v>
      </c>
    </row>
    <row r="760" spans="1:43" s="16" customFormat="1" ht="27.75">
      <c r="A760" s="43">
        <v>759</v>
      </c>
      <c r="B760" s="44" t="s">
        <v>1052</v>
      </c>
      <c r="C760" s="44" t="s">
        <v>1053</v>
      </c>
      <c r="D760" s="45" t="s">
        <v>1054</v>
      </c>
      <c r="E760" s="38">
        <v>10</v>
      </c>
      <c r="F760" s="48">
        <v>10.81</v>
      </c>
      <c r="G760" s="46">
        <v>30</v>
      </c>
      <c r="H760" s="46" t="s">
        <v>3373</v>
      </c>
      <c r="I760" s="48">
        <v>9.2899999999999991</v>
      </c>
      <c r="J760" s="46">
        <v>13</v>
      </c>
      <c r="K760" s="46" t="s">
        <v>3373</v>
      </c>
      <c r="L760" s="84">
        <f t="shared" si="227"/>
        <v>10.050000000000001</v>
      </c>
      <c r="M760" s="38">
        <f t="shared" si="213"/>
        <v>60</v>
      </c>
      <c r="N760" s="38">
        <f t="shared" si="214"/>
        <v>2</v>
      </c>
      <c r="O760" s="38">
        <f t="shared" si="215"/>
        <v>1</v>
      </c>
      <c r="P760" s="48">
        <v>9.7200000000000006</v>
      </c>
      <c r="Q760" s="46">
        <v>10</v>
      </c>
      <c r="R760" s="46" t="s">
        <v>3373</v>
      </c>
      <c r="S760" s="48">
        <v>11.77</v>
      </c>
      <c r="T760" s="46">
        <v>30</v>
      </c>
      <c r="U760" s="46" t="s">
        <v>3372</v>
      </c>
      <c r="V760" s="48">
        <f t="shared" si="223"/>
        <v>10.745000000000001</v>
      </c>
      <c r="W760" s="46">
        <f t="shared" si="224"/>
        <v>60</v>
      </c>
      <c r="X760" s="46">
        <f t="shared" si="225"/>
        <v>1</v>
      </c>
      <c r="Y760" s="46">
        <f t="shared" si="226"/>
        <v>1</v>
      </c>
      <c r="Z760" s="46">
        <f t="shared" si="216"/>
        <v>3</v>
      </c>
      <c r="AA760" s="46">
        <f t="shared" si="217"/>
        <v>2</v>
      </c>
      <c r="AB760" s="46">
        <f t="shared" si="218"/>
        <v>5</v>
      </c>
      <c r="AC760" s="48">
        <f>IF(AB760=0,1,IF(AB760=1,0.99,IF(AB760=2,0.98,IF(AB760=3,0.97,IF(AB760=4,0.96,IF(AB760=5,0.95,IF(AB760=6,0.94)))))))</f>
        <v>0.95</v>
      </c>
      <c r="AD760" s="48">
        <f t="shared" si="219"/>
        <v>10.397500000000001</v>
      </c>
      <c r="AE760" s="48">
        <f t="shared" si="220"/>
        <v>9.8776250000000001</v>
      </c>
      <c r="AF760" s="46">
        <f t="shared" si="221"/>
        <v>120</v>
      </c>
      <c r="AG760" s="47"/>
      <c r="AH760" s="128" t="s">
        <v>3452</v>
      </c>
      <c r="AI760" s="128" t="s">
        <v>3454</v>
      </c>
      <c r="AJ760" s="128" t="s">
        <v>3456</v>
      </c>
      <c r="AK760" s="130" t="s">
        <v>3457</v>
      </c>
      <c r="AL760" s="128" t="s">
        <v>3451</v>
      </c>
      <c r="AM760" s="128" t="s">
        <v>3455</v>
      </c>
      <c r="AN760" s="128" t="s">
        <v>3460</v>
      </c>
      <c r="AO760" s="128" t="s">
        <v>3459</v>
      </c>
      <c r="AP760" s="128" t="s">
        <v>3453</v>
      </c>
      <c r="AQ760" s="128" t="s">
        <v>3458</v>
      </c>
    </row>
    <row r="761" spans="1:43" s="16" customFormat="1" ht="27.75">
      <c r="A761" s="43">
        <v>760</v>
      </c>
      <c r="B761" s="37" t="s">
        <v>1756</v>
      </c>
      <c r="C761" s="37" t="s">
        <v>1757</v>
      </c>
      <c r="D761" s="38" t="s">
        <v>1758</v>
      </c>
      <c r="E761" s="38">
        <v>17</v>
      </c>
      <c r="F761" s="48">
        <v>10</v>
      </c>
      <c r="G761" s="46">
        <v>30</v>
      </c>
      <c r="H761" s="46" t="s">
        <v>3373</v>
      </c>
      <c r="I761" s="48">
        <v>10.44</v>
      </c>
      <c r="J761" s="46">
        <v>30</v>
      </c>
      <c r="K761" s="46" t="s">
        <v>3373</v>
      </c>
      <c r="L761" s="84">
        <f t="shared" si="227"/>
        <v>10.219999999999999</v>
      </c>
      <c r="M761" s="38">
        <f t="shared" si="213"/>
        <v>60</v>
      </c>
      <c r="N761" s="38">
        <f t="shared" si="214"/>
        <v>2</v>
      </c>
      <c r="O761" s="38">
        <f t="shared" si="215"/>
        <v>0</v>
      </c>
      <c r="P761" s="48">
        <v>10.06</v>
      </c>
      <c r="Q761" s="46">
        <v>30</v>
      </c>
      <c r="R761" s="46" t="s">
        <v>3373</v>
      </c>
      <c r="S761" s="48">
        <v>10.63</v>
      </c>
      <c r="T761" s="46">
        <v>30</v>
      </c>
      <c r="U761" s="46" t="s">
        <v>3373</v>
      </c>
      <c r="V761" s="48">
        <f t="shared" si="223"/>
        <v>10.345000000000001</v>
      </c>
      <c r="W761" s="46">
        <f t="shared" si="224"/>
        <v>60</v>
      </c>
      <c r="X761" s="46">
        <f t="shared" si="225"/>
        <v>2</v>
      </c>
      <c r="Y761" s="46">
        <f t="shared" si="226"/>
        <v>0</v>
      </c>
      <c r="Z761" s="46">
        <f t="shared" si="216"/>
        <v>4</v>
      </c>
      <c r="AA761" s="46">
        <f t="shared" si="217"/>
        <v>0</v>
      </c>
      <c r="AB761" s="46">
        <f t="shared" si="218"/>
        <v>4</v>
      </c>
      <c r="AC761" s="48">
        <f>IF(AB761=0,1,IF(AB761=1,0.99,IF(AB761=2,0.98,IF(AB761=3,0.97,IF(AB761=4,0.96,IF(AB761=5,0.95,IF(AB761=6,0.94)))))))</f>
        <v>0.96</v>
      </c>
      <c r="AD761" s="48">
        <f t="shared" si="219"/>
        <v>10.282499999999999</v>
      </c>
      <c r="AE761" s="48">
        <f t="shared" si="220"/>
        <v>9.8711999999999982</v>
      </c>
      <c r="AF761" s="46">
        <f t="shared" si="221"/>
        <v>120</v>
      </c>
      <c r="AG761" s="47"/>
      <c r="AH761" s="128" t="s">
        <v>3453</v>
      </c>
      <c r="AI761" s="128" t="s">
        <v>3451</v>
      </c>
      <c r="AJ761" s="128" t="s">
        <v>3456</v>
      </c>
      <c r="AK761" s="128" t="s">
        <v>3452</v>
      </c>
      <c r="AL761" s="128" t="s">
        <v>3454</v>
      </c>
      <c r="AM761" s="128" t="s">
        <v>3457</v>
      </c>
      <c r="AN761" s="128" t="s">
        <v>3455</v>
      </c>
      <c r="AO761" s="128" t="s">
        <v>3460</v>
      </c>
      <c r="AP761" s="128" t="s">
        <v>3458</v>
      </c>
      <c r="AQ761" s="128" t="s">
        <v>3459</v>
      </c>
    </row>
    <row r="762" spans="1:43" s="16" customFormat="1" ht="27.75">
      <c r="A762" s="43">
        <v>761</v>
      </c>
      <c r="B762" s="44" t="s">
        <v>2728</v>
      </c>
      <c r="C762" s="44" t="s">
        <v>1876</v>
      </c>
      <c r="D762" s="45" t="s">
        <v>2729</v>
      </c>
      <c r="E762" s="38">
        <v>28</v>
      </c>
      <c r="F762" s="48">
        <v>9.1199999999999992</v>
      </c>
      <c r="G762" s="46">
        <v>13</v>
      </c>
      <c r="H762" s="46" t="s">
        <v>3372</v>
      </c>
      <c r="I762" s="48">
        <v>10.88</v>
      </c>
      <c r="J762" s="46">
        <v>30</v>
      </c>
      <c r="K762" s="46" t="s">
        <v>3373</v>
      </c>
      <c r="L762" s="84">
        <f t="shared" si="227"/>
        <v>10</v>
      </c>
      <c r="M762" s="38">
        <f t="shared" si="213"/>
        <v>60</v>
      </c>
      <c r="N762" s="38">
        <f t="shared" si="214"/>
        <v>1</v>
      </c>
      <c r="O762" s="38">
        <f t="shared" si="215"/>
        <v>1</v>
      </c>
      <c r="P762" s="48">
        <v>10.050000000000001</v>
      </c>
      <c r="Q762" s="46">
        <v>30</v>
      </c>
      <c r="R762" s="46" t="s">
        <v>3372</v>
      </c>
      <c r="S762" s="48">
        <v>10.65</v>
      </c>
      <c r="T762" s="46">
        <v>30</v>
      </c>
      <c r="U762" s="46" t="s">
        <v>3373</v>
      </c>
      <c r="V762" s="48">
        <f t="shared" si="223"/>
        <v>10.350000000000001</v>
      </c>
      <c r="W762" s="46">
        <f t="shared" si="224"/>
        <v>60</v>
      </c>
      <c r="X762" s="46">
        <f t="shared" si="225"/>
        <v>1</v>
      </c>
      <c r="Y762" s="46">
        <f t="shared" si="226"/>
        <v>0</v>
      </c>
      <c r="Z762" s="46">
        <f t="shared" si="216"/>
        <v>2</v>
      </c>
      <c r="AA762" s="46">
        <f t="shared" si="217"/>
        <v>1</v>
      </c>
      <c r="AB762" s="46">
        <f t="shared" si="218"/>
        <v>3</v>
      </c>
      <c r="AC762" s="48">
        <f>IF(AB762=0,1,IF(AB762=1,0.99,IF(AB762=2,0.98,IF(AB762=3,0.97,IF(AB762=4,0.96,IF(AB762=5,0.95,IF(AB762=6,0.94)))))))</f>
        <v>0.97</v>
      </c>
      <c r="AD762" s="48">
        <f t="shared" si="219"/>
        <v>10.175000000000001</v>
      </c>
      <c r="AE762" s="48">
        <f t="shared" si="220"/>
        <v>9.8697499999999998</v>
      </c>
      <c r="AF762" s="46">
        <f t="shared" si="221"/>
        <v>120</v>
      </c>
      <c r="AG762" s="47"/>
      <c r="AH762" s="128" t="s">
        <v>3456</v>
      </c>
      <c r="AI762" s="128" t="s">
        <v>3453</v>
      </c>
      <c r="AJ762" s="128" t="s">
        <v>3451</v>
      </c>
      <c r="AK762" s="128" t="s">
        <v>3452</v>
      </c>
      <c r="AL762" s="128" t="s">
        <v>3455</v>
      </c>
      <c r="AM762" s="128" t="s">
        <v>3459</v>
      </c>
      <c r="AN762" s="128" t="s">
        <v>3454</v>
      </c>
      <c r="AO762" s="128" t="s">
        <v>3460</v>
      </c>
      <c r="AP762" s="128" t="s">
        <v>3458</v>
      </c>
      <c r="AQ762" s="128" t="s">
        <v>3457</v>
      </c>
    </row>
    <row r="763" spans="1:43" s="16" customFormat="1" ht="27.75">
      <c r="A763" s="43">
        <v>762</v>
      </c>
      <c r="B763" s="44" t="s">
        <v>485</v>
      </c>
      <c r="C763" s="44" t="s">
        <v>204</v>
      </c>
      <c r="D763" s="45" t="s">
        <v>486</v>
      </c>
      <c r="E763" s="38">
        <v>4</v>
      </c>
      <c r="F763" s="48">
        <v>11.71</v>
      </c>
      <c r="G763" s="46">
        <v>30</v>
      </c>
      <c r="H763" s="46" t="s">
        <v>3372</v>
      </c>
      <c r="I763" s="48">
        <v>9.5500000000000007</v>
      </c>
      <c r="J763" s="46">
        <v>27</v>
      </c>
      <c r="K763" s="46" t="s">
        <v>3372</v>
      </c>
      <c r="L763" s="84">
        <f t="shared" si="227"/>
        <v>10.63</v>
      </c>
      <c r="M763" s="38">
        <f t="shared" si="213"/>
        <v>60</v>
      </c>
      <c r="N763" s="38">
        <f t="shared" si="214"/>
        <v>0</v>
      </c>
      <c r="O763" s="38">
        <f t="shared" si="215"/>
        <v>1</v>
      </c>
      <c r="P763" s="48">
        <v>10.14</v>
      </c>
      <c r="Q763" s="46">
        <v>30</v>
      </c>
      <c r="R763" s="46" t="s">
        <v>3372</v>
      </c>
      <c r="S763" s="48">
        <v>11.48</v>
      </c>
      <c r="T763" s="46">
        <v>30</v>
      </c>
      <c r="U763" s="46" t="s">
        <v>3372</v>
      </c>
      <c r="V763" s="48">
        <f t="shared" si="223"/>
        <v>10.81</v>
      </c>
      <c r="W763" s="46">
        <f t="shared" si="224"/>
        <v>60</v>
      </c>
      <c r="X763" s="46">
        <f t="shared" si="225"/>
        <v>0</v>
      </c>
      <c r="Y763" s="46">
        <f t="shared" si="226"/>
        <v>0</v>
      </c>
      <c r="Z763" s="46">
        <f t="shared" si="216"/>
        <v>0</v>
      </c>
      <c r="AA763" s="46">
        <f t="shared" si="217"/>
        <v>1</v>
      </c>
      <c r="AB763" s="46">
        <f t="shared" si="218"/>
        <v>1</v>
      </c>
      <c r="AC763" s="48">
        <f>IF(AB763=0,0.93,IF(AB763=1,0.92,IF(AB763=2,0.91,IF(AB763=3,0.9,IF(AB763=4,0.89,IF(AB763=5,0.88,IF(AB763=6,0.87)))))))</f>
        <v>0.92</v>
      </c>
      <c r="AD763" s="48">
        <f t="shared" si="219"/>
        <v>10.72</v>
      </c>
      <c r="AE763" s="48">
        <f t="shared" si="220"/>
        <v>9.8624000000000009</v>
      </c>
      <c r="AF763" s="46">
        <f t="shared" si="221"/>
        <v>120</v>
      </c>
      <c r="AG763" s="47"/>
      <c r="AH763" s="128" t="s">
        <v>3456</v>
      </c>
      <c r="AI763" s="128" t="s">
        <v>3455</v>
      </c>
      <c r="AJ763" s="128" t="s">
        <v>3452</v>
      </c>
      <c r="AK763" s="128" t="s">
        <v>3451</v>
      </c>
      <c r="AL763" s="128" t="s">
        <v>3454</v>
      </c>
      <c r="AM763" s="128" t="s">
        <v>3457</v>
      </c>
      <c r="AN763" s="128" t="s">
        <v>3453</v>
      </c>
      <c r="AO763" s="128" t="s">
        <v>3460</v>
      </c>
      <c r="AP763" s="128" t="s">
        <v>3458</v>
      </c>
      <c r="AQ763" s="128" t="s">
        <v>3459</v>
      </c>
    </row>
    <row r="764" spans="1:43" s="16" customFormat="1" ht="27.75">
      <c r="A764" s="43">
        <v>763</v>
      </c>
      <c r="B764" s="44" t="s">
        <v>886</v>
      </c>
      <c r="C764" s="44" t="s">
        <v>887</v>
      </c>
      <c r="D764" s="45" t="s">
        <v>888</v>
      </c>
      <c r="E764" s="38">
        <v>8</v>
      </c>
      <c r="F764" s="48">
        <v>10.02</v>
      </c>
      <c r="G764" s="46">
        <v>30</v>
      </c>
      <c r="H764" s="46" t="s">
        <v>3373</v>
      </c>
      <c r="I764" s="48">
        <v>11.01</v>
      </c>
      <c r="J764" s="46">
        <v>30</v>
      </c>
      <c r="K764" s="46" t="s">
        <v>3373</v>
      </c>
      <c r="L764" s="84">
        <f t="shared" si="227"/>
        <v>10.515000000000001</v>
      </c>
      <c r="M764" s="38">
        <f t="shared" si="213"/>
        <v>60</v>
      </c>
      <c r="N764" s="38">
        <f t="shared" si="214"/>
        <v>2</v>
      </c>
      <c r="O764" s="38">
        <f t="shared" si="215"/>
        <v>0</v>
      </c>
      <c r="P764" s="48">
        <v>10.11</v>
      </c>
      <c r="Q764" s="46">
        <v>30</v>
      </c>
      <c r="R764" s="46" t="s">
        <v>3372</v>
      </c>
      <c r="S764" s="48">
        <v>12.21</v>
      </c>
      <c r="T764" s="46">
        <v>30</v>
      </c>
      <c r="U764" s="46" t="s">
        <v>3372</v>
      </c>
      <c r="V764" s="48">
        <f t="shared" si="223"/>
        <v>11.16</v>
      </c>
      <c r="W764" s="46">
        <f t="shared" si="224"/>
        <v>60</v>
      </c>
      <c r="X764" s="46">
        <f t="shared" si="225"/>
        <v>0</v>
      </c>
      <c r="Y764" s="46">
        <f t="shared" si="226"/>
        <v>0</v>
      </c>
      <c r="Z764" s="46">
        <f t="shared" si="216"/>
        <v>2</v>
      </c>
      <c r="AA764" s="46">
        <f t="shared" si="217"/>
        <v>0</v>
      </c>
      <c r="AB764" s="46">
        <f t="shared" si="218"/>
        <v>2</v>
      </c>
      <c r="AC764" s="48">
        <f>IF(AB764=0,0.93,IF(AB764=1,0.92,IF(AB764=2,0.91,IF(AB764=3,0.9,IF(AB764=4,0.89,IF(AB764=5,0.88,IF(AB764=6,0.87)))))))</f>
        <v>0.91</v>
      </c>
      <c r="AD764" s="48">
        <f t="shared" si="219"/>
        <v>10.8375</v>
      </c>
      <c r="AE764" s="48">
        <f t="shared" si="220"/>
        <v>9.8621250000000007</v>
      </c>
      <c r="AF764" s="46">
        <f t="shared" si="221"/>
        <v>120</v>
      </c>
      <c r="AG764" s="47"/>
      <c r="AH764" s="128" t="s">
        <v>3452</v>
      </c>
      <c r="AI764" s="128" t="s">
        <v>3453</v>
      </c>
      <c r="AJ764" s="128" t="s">
        <v>3455</v>
      </c>
      <c r="AK764" s="128" t="s">
        <v>3456</v>
      </c>
      <c r="AL764" s="128" t="s">
        <v>3460</v>
      </c>
      <c r="AM764" s="128" t="s">
        <v>3454</v>
      </c>
      <c r="AN764" s="128" t="s">
        <v>3457</v>
      </c>
      <c r="AO764" s="128" t="s">
        <v>3459</v>
      </c>
      <c r="AP764" s="128" t="s">
        <v>3458</v>
      </c>
      <c r="AQ764" s="128" t="s">
        <v>3451</v>
      </c>
    </row>
    <row r="765" spans="1:43" s="16" customFormat="1" ht="27.75">
      <c r="A765" s="43">
        <v>764</v>
      </c>
      <c r="B765" s="44" t="s">
        <v>314</v>
      </c>
      <c r="C765" s="44" t="s">
        <v>3401</v>
      </c>
      <c r="D765" s="45" t="s">
        <v>2099</v>
      </c>
      <c r="E765" s="38">
        <v>21</v>
      </c>
      <c r="F765" s="48">
        <v>10.15</v>
      </c>
      <c r="G765" s="46">
        <v>30</v>
      </c>
      <c r="H765" s="46" t="s">
        <v>3373</v>
      </c>
      <c r="I765" s="48">
        <v>9.85</v>
      </c>
      <c r="J765" s="46">
        <v>13</v>
      </c>
      <c r="K765" s="46" t="s">
        <v>3373</v>
      </c>
      <c r="L765" s="84">
        <f t="shared" si="227"/>
        <v>10</v>
      </c>
      <c r="M765" s="38">
        <f t="shared" si="213"/>
        <v>60</v>
      </c>
      <c r="N765" s="38">
        <f t="shared" si="214"/>
        <v>2</v>
      </c>
      <c r="O765" s="38">
        <f t="shared" si="215"/>
        <v>1</v>
      </c>
      <c r="P765" s="48">
        <v>9.8699999999999992</v>
      </c>
      <c r="Q765" s="46">
        <v>16</v>
      </c>
      <c r="R765" s="46" t="s">
        <v>3373</v>
      </c>
      <c r="S765" s="46">
        <v>10.93</v>
      </c>
      <c r="T765" s="46">
        <v>30</v>
      </c>
      <c r="U765" s="46" t="s">
        <v>3372</v>
      </c>
      <c r="V765" s="48">
        <f>(P765+S766)/2</f>
        <v>12.135</v>
      </c>
      <c r="W765" s="46">
        <f>IF(V765&gt;=10,60,Q765+T766)</f>
        <v>60</v>
      </c>
      <c r="X765" s="46">
        <f>IF(R765="ACC",0,1)+IF(U766="ACC",0,1)</f>
        <v>1</v>
      </c>
      <c r="Y765" s="46">
        <f>IF(P765&lt;10,1,(IF(S766&lt;10,1,0)))</f>
        <v>1</v>
      </c>
      <c r="Z765" s="46">
        <f t="shared" si="216"/>
        <v>3</v>
      </c>
      <c r="AA765" s="46">
        <f t="shared" si="217"/>
        <v>2</v>
      </c>
      <c r="AB765" s="46">
        <f t="shared" si="218"/>
        <v>5</v>
      </c>
      <c r="AC765" s="48">
        <f>IF(AB765=0,1,IF(AB765=1,0.99,IF(AB765=2,0.98,IF(AB765=3,0.97,IF(AB765=4,0.96,IF(AB765=5,0.95,IF(AB765=6,0.94)))))))</f>
        <v>0.95</v>
      </c>
      <c r="AD765" s="48">
        <f t="shared" si="219"/>
        <v>11.067499999999999</v>
      </c>
      <c r="AE765" s="48">
        <f t="shared" si="220"/>
        <v>10.514124999999998</v>
      </c>
      <c r="AF765" s="46">
        <f t="shared" si="221"/>
        <v>120</v>
      </c>
      <c r="AG765" s="47"/>
      <c r="AH765" s="128" t="s">
        <v>3457</v>
      </c>
      <c r="AI765" s="128" t="s">
        <v>3460</v>
      </c>
      <c r="AJ765" s="128" t="s">
        <v>3456</v>
      </c>
      <c r="AK765" s="128" t="s">
        <v>3455</v>
      </c>
      <c r="AL765" s="128" t="s">
        <v>3452</v>
      </c>
      <c r="AM765" s="128" t="s">
        <v>3459</v>
      </c>
      <c r="AN765" s="128" t="s">
        <v>3453</v>
      </c>
      <c r="AO765" s="128" t="s">
        <v>3458</v>
      </c>
      <c r="AP765" s="128" t="s">
        <v>3454</v>
      </c>
      <c r="AQ765" s="128" t="s">
        <v>3451</v>
      </c>
    </row>
    <row r="766" spans="1:43" s="16" customFormat="1" ht="27.75">
      <c r="A766" s="43">
        <v>765</v>
      </c>
      <c r="B766" s="68" t="s">
        <v>1160</v>
      </c>
      <c r="C766" s="68" t="s">
        <v>1161</v>
      </c>
      <c r="D766" s="45" t="s">
        <v>1220</v>
      </c>
      <c r="E766" s="38">
        <v>11</v>
      </c>
      <c r="F766" s="48">
        <v>10</v>
      </c>
      <c r="G766" s="46">
        <v>30</v>
      </c>
      <c r="H766" s="46" t="s">
        <v>3372</v>
      </c>
      <c r="I766" s="48">
        <v>12.41</v>
      </c>
      <c r="J766" s="46">
        <v>30</v>
      </c>
      <c r="K766" s="46" t="s">
        <v>3372</v>
      </c>
      <c r="L766" s="84">
        <f t="shared" si="227"/>
        <v>11.205</v>
      </c>
      <c r="M766" s="38">
        <f t="shared" si="213"/>
        <v>60</v>
      </c>
      <c r="N766" s="38">
        <f t="shared" si="214"/>
        <v>0</v>
      </c>
      <c r="O766" s="38">
        <f t="shared" si="215"/>
        <v>0</v>
      </c>
      <c r="P766" s="48">
        <v>13.1</v>
      </c>
      <c r="Q766" s="46">
        <v>30</v>
      </c>
      <c r="R766" s="46" t="s">
        <v>3372</v>
      </c>
      <c r="S766" s="48">
        <v>14.4</v>
      </c>
      <c r="T766" s="46">
        <v>30</v>
      </c>
      <c r="U766" s="46" t="s">
        <v>3372</v>
      </c>
      <c r="V766" s="48">
        <f t="shared" ref="V766:V797" si="228">(P766+S766)/2</f>
        <v>13.75</v>
      </c>
      <c r="W766" s="46">
        <f t="shared" ref="W766:W797" si="229">IF(V766&gt;=10,60,Q766+T766)</f>
        <v>60</v>
      </c>
      <c r="X766" s="46">
        <f t="shared" ref="X766:X797" si="230">IF(R766="ACC",0,1)+IF(U766="ACC",0,1)</f>
        <v>0</v>
      </c>
      <c r="Y766" s="46">
        <f t="shared" ref="Y766:Y797" si="231">IF(P766&lt;10,1,(IF(S766&lt;10,1,0)))</f>
        <v>0</v>
      </c>
      <c r="Z766" s="46">
        <f t="shared" si="216"/>
        <v>0</v>
      </c>
      <c r="AA766" s="46">
        <f t="shared" si="217"/>
        <v>0</v>
      </c>
      <c r="AB766" s="46">
        <f t="shared" si="218"/>
        <v>0</v>
      </c>
      <c r="AC766" s="48">
        <f>IF(AB766=0,0.79,IF(AB766=1,0.78,IF(AB766=2,0.77,IF(AB766=3,0.76,IF(AB766=4,0.75,IF(AB766=5,0.74,IF(AB766=6,0.73)))))))</f>
        <v>0.79</v>
      </c>
      <c r="AD766" s="48">
        <f t="shared" si="219"/>
        <v>12.477499999999999</v>
      </c>
      <c r="AE766" s="48">
        <f t="shared" si="220"/>
        <v>9.8572249999999997</v>
      </c>
      <c r="AF766" s="46">
        <f t="shared" si="221"/>
        <v>120</v>
      </c>
      <c r="AG766" s="47"/>
      <c r="AH766" s="128" t="s">
        <v>3453</v>
      </c>
      <c r="AI766" s="128" t="s">
        <v>3451</v>
      </c>
      <c r="AJ766" s="128" t="s">
        <v>3455</v>
      </c>
      <c r="AK766" s="128" t="s">
        <v>3454</v>
      </c>
      <c r="AL766" s="128" t="s">
        <v>3452</v>
      </c>
      <c r="AM766" s="128" t="s">
        <v>3457</v>
      </c>
      <c r="AN766" s="128" t="s">
        <v>3456</v>
      </c>
      <c r="AO766" s="128" t="s">
        <v>3460</v>
      </c>
      <c r="AP766" s="128" t="s">
        <v>3459</v>
      </c>
      <c r="AQ766" s="128" t="s">
        <v>3458</v>
      </c>
    </row>
    <row r="767" spans="1:43" s="16" customFormat="1" ht="27.75">
      <c r="A767" s="43">
        <v>766</v>
      </c>
      <c r="B767" s="65" t="s">
        <v>2285</v>
      </c>
      <c r="C767" s="65" t="s">
        <v>2286</v>
      </c>
      <c r="D767" s="45" t="s">
        <v>2287</v>
      </c>
      <c r="E767" s="38">
        <v>23</v>
      </c>
      <c r="F767" s="48">
        <v>10.81</v>
      </c>
      <c r="G767" s="46">
        <v>30</v>
      </c>
      <c r="H767" s="46" t="s">
        <v>3372</v>
      </c>
      <c r="I767" s="48">
        <v>9.36</v>
      </c>
      <c r="J767" s="46">
        <v>12</v>
      </c>
      <c r="K767" s="46" t="s">
        <v>3373</v>
      </c>
      <c r="L767" s="84">
        <f t="shared" si="227"/>
        <v>10.085000000000001</v>
      </c>
      <c r="M767" s="38">
        <f t="shared" si="213"/>
        <v>60</v>
      </c>
      <c r="N767" s="38">
        <f t="shared" si="214"/>
        <v>1</v>
      </c>
      <c r="O767" s="38">
        <f t="shared" si="215"/>
        <v>1</v>
      </c>
      <c r="P767" s="48">
        <v>9.86</v>
      </c>
      <c r="Q767" s="46">
        <v>16</v>
      </c>
      <c r="R767" s="46" t="s">
        <v>3373</v>
      </c>
      <c r="S767" s="48">
        <v>11.04</v>
      </c>
      <c r="T767" s="46">
        <v>30</v>
      </c>
      <c r="U767" s="46" t="s">
        <v>3372</v>
      </c>
      <c r="V767" s="48">
        <f t="shared" si="228"/>
        <v>10.45</v>
      </c>
      <c r="W767" s="46">
        <f t="shared" si="229"/>
        <v>60</v>
      </c>
      <c r="X767" s="46">
        <f t="shared" si="230"/>
        <v>1</v>
      </c>
      <c r="Y767" s="46">
        <f t="shared" si="231"/>
        <v>1</v>
      </c>
      <c r="Z767" s="46">
        <f t="shared" si="216"/>
        <v>2</v>
      </c>
      <c r="AA767" s="46">
        <f t="shared" si="217"/>
        <v>2</v>
      </c>
      <c r="AB767" s="46">
        <f t="shared" si="218"/>
        <v>4</v>
      </c>
      <c r="AC767" s="48">
        <f>IF(AB767=0,1,IF(AB767=1,0.99,IF(AB767=2,0.98,IF(AB767=3,0.97,IF(AB767=4,0.96,IF(AB767=5,0.95,IF(AB767=6,0.94)))))))</f>
        <v>0.96</v>
      </c>
      <c r="AD767" s="48">
        <f t="shared" si="219"/>
        <v>10.2675</v>
      </c>
      <c r="AE767" s="48">
        <f t="shared" si="220"/>
        <v>9.8567999999999998</v>
      </c>
      <c r="AF767" s="46">
        <f t="shared" si="221"/>
        <v>120</v>
      </c>
      <c r="AG767" s="47"/>
      <c r="AH767" s="128" t="s">
        <v>3453</v>
      </c>
      <c r="AI767" s="128" t="s">
        <v>3451</v>
      </c>
      <c r="AJ767" s="128" t="s">
        <v>3457</v>
      </c>
      <c r="AK767" s="128" t="s">
        <v>3456</v>
      </c>
      <c r="AL767" s="128" t="s">
        <v>3452</v>
      </c>
      <c r="AM767" s="128" t="s">
        <v>3454</v>
      </c>
      <c r="AN767" s="128" t="s">
        <v>3455</v>
      </c>
      <c r="AO767" s="128" t="s">
        <v>3460</v>
      </c>
      <c r="AP767" s="128" t="s">
        <v>3459</v>
      </c>
      <c r="AQ767" s="128" t="s">
        <v>3458</v>
      </c>
    </row>
    <row r="768" spans="1:43" s="16" customFormat="1" ht="27.75">
      <c r="A768" s="43">
        <v>767</v>
      </c>
      <c r="B768" s="44" t="s">
        <v>2381</v>
      </c>
      <c r="C768" s="44" t="s">
        <v>1454</v>
      </c>
      <c r="D768" s="45" t="s">
        <v>2382</v>
      </c>
      <c r="E768" s="38">
        <v>24</v>
      </c>
      <c r="F768" s="48">
        <v>10.37</v>
      </c>
      <c r="G768" s="46">
        <v>30</v>
      </c>
      <c r="H768" s="46" t="s">
        <v>3373</v>
      </c>
      <c r="I768" s="48">
        <v>9.6300000000000008</v>
      </c>
      <c r="J768" s="46">
        <v>13</v>
      </c>
      <c r="K768" s="46" t="s">
        <v>3373</v>
      </c>
      <c r="L768" s="84">
        <f t="shared" si="227"/>
        <v>10</v>
      </c>
      <c r="M768" s="38">
        <f t="shared" si="213"/>
        <v>60</v>
      </c>
      <c r="N768" s="38">
        <f t="shared" si="214"/>
        <v>2</v>
      </c>
      <c r="O768" s="38">
        <f t="shared" si="215"/>
        <v>1</v>
      </c>
      <c r="P768" s="48">
        <v>9.9499999999999993</v>
      </c>
      <c r="Q768" s="46">
        <v>10</v>
      </c>
      <c r="R768" s="46" t="s">
        <v>3373</v>
      </c>
      <c r="S768" s="48">
        <v>11.54</v>
      </c>
      <c r="T768" s="46">
        <v>30</v>
      </c>
      <c r="U768" s="46" t="s">
        <v>3372</v>
      </c>
      <c r="V768" s="48">
        <f t="shared" si="228"/>
        <v>10.744999999999999</v>
      </c>
      <c r="W768" s="46">
        <f t="shared" si="229"/>
        <v>60</v>
      </c>
      <c r="X768" s="46">
        <f t="shared" si="230"/>
        <v>1</v>
      </c>
      <c r="Y768" s="46">
        <f t="shared" si="231"/>
        <v>1</v>
      </c>
      <c r="Z768" s="46">
        <f t="shared" si="216"/>
        <v>3</v>
      </c>
      <c r="AA768" s="46">
        <f t="shared" si="217"/>
        <v>2</v>
      </c>
      <c r="AB768" s="46">
        <f t="shared" si="218"/>
        <v>5</v>
      </c>
      <c r="AC768" s="48">
        <f>IF(AB768=0,1,IF(AB768=1,0.99,IF(AB768=2,0.98,IF(AB768=3,0.97,IF(AB768=4,0.96,IF(AB768=5,0.95,IF(AB768=6,0.94)))))))</f>
        <v>0.95</v>
      </c>
      <c r="AD768" s="48">
        <f t="shared" si="219"/>
        <v>10.372499999999999</v>
      </c>
      <c r="AE768" s="48">
        <f t="shared" si="220"/>
        <v>9.8538749999999986</v>
      </c>
      <c r="AF768" s="46">
        <f t="shared" si="221"/>
        <v>120</v>
      </c>
      <c r="AG768" s="47"/>
      <c r="AH768" s="128" t="s">
        <v>3452</v>
      </c>
      <c r="AI768" s="128" t="s">
        <v>3457</v>
      </c>
      <c r="AJ768" s="128" t="s">
        <v>3456</v>
      </c>
      <c r="AK768" s="128" t="s">
        <v>3454</v>
      </c>
      <c r="AL768" s="128" t="s">
        <v>3455</v>
      </c>
      <c r="AM768" s="128" t="s">
        <v>3453</v>
      </c>
      <c r="AN768" s="128" t="s">
        <v>3459</v>
      </c>
      <c r="AO768" s="128" t="s">
        <v>3458</v>
      </c>
      <c r="AP768" s="128" t="s">
        <v>3460</v>
      </c>
      <c r="AQ768" s="128" t="s">
        <v>3451</v>
      </c>
    </row>
    <row r="769" spans="1:43" s="16" customFormat="1" ht="27.75">
      <c r="A769" s="43">
        <v>768</v>
      </c>
      <c r="B769" s="44" t="s">
        <v>2467</v>
      </c>
      <c r="C769" s="44" t="s">
        <v>436</v>
      </c>
      <c r="D769" s="45" t="s">
        <v>2468</v>
      </c>
      <c r="E769" s="38">
        <v>25</v>
      </c>
      <c r="F769" s="48">
        <v>10.24</v>
      </c>
      <c r="G769" s="46">
        <v>30</v>
      </c>
      <c r="H769" s="46" t="s">
        <v>3373</v>
      </c>
      <c r="I769" s="48">
        <v>9.76</v>
      </c>
      <c r="J769" s="46">
        <v>24</v>
      </c>
      <c r="K769" s="46" t="s">
        <v>3373</v>
      </c>
      <c r="L769" s="84">
        <f t="shared" si="227"/>
        <v>10</v>
      </c>
      <c r="M769" s="38">
        <f t="shared" si="213"/>
        <v>60</v>
      </c>
      <c r="N769" s="38">
        <f t="shared" si="214"/>
        <v>2</v>
      </c>
      <c r="O769" s="38">
        <f t="shared" si="215"/>
        <v>1</v>
      </c>
      <c r="P769" s="48">
        <v>10.08</v>
      </c>
      <c r="Q769" s="46">
        <v>30</v>
      </c>
      <c r="R769" s="46" t="s">
        <v>3373</v>
      </c>
      <c r="S769" s="48">
        <v>10.96</v>
      </c>
      <c r="T769" s="46">
        <v>30</v>
      </c>
      <c r="U769" s="46" t="s">
        <v>3372</v>
      </c>
      <c r="V769" s="48">
        <f t="shared" si="228"/>
        <v>10.52</v>
      </c>
      <c r="W769" s="46">
        <f t="shared" si="229"/>
        <v>60</v>
      </c>
      <c r="X769" s="46">
        <f t="shared" si="230"/>
        <v>1</v>
      </c>
      <c r="Y769" s="46">
        <f t="shared" si="231"/>
        <v>0</v>
      </c>
      <c r="Z769" s="46">
        <f t="shared" si="216"/>
        <v>3</v>
      </c>
      <c r="AA769" s="46">
        <f t="shared" si="217"/>
        <v>1</v>
      </c>
      <c r="AB769" s="46">
        <f t="shared" si="218"/>
        <v>4</v>
      </c>
      <c r="AC769" s="48">
        <f>IF(AB769=0,1,IF(AB769=1,0.99,IF(AB769=2,0.98,IF(AB769=3,0.97,IF(AB769=4,0.96,IF(AB769=5,0.95,IF(AB769=6,0.94)))))))</f>
        <v>0.96</v>
      </c>
      <c r="AD769" s="48">
        <f t="shared" si="219"/>
        <v>10.26</v>
      </c>
      <c r="AE769" s="48">
        <f t="shared" si="220"/>
        <v>9.8495999999999988</v>
      </c>
      <c r="AF769" s="46">
        <f t="shared" si="221"/>
        <v>120</v>
      </c>
      <c r="AG769" s="47"/>
      <c r="AH769" s="128" t="s">
        <v>3453</v>
      </c>
      <c r="AI769" s="128" t="s">
        <v>3451</v>
      </c>
      <c r="AJ769" s="128" t="s">
        <v>3456</v>
      </c>
      <c r="AK769" s="128" t="s">
        <v>3455</v>
      </c>
      <c r="AL769" s="128" t="s">
        <v>3452</v>
      </c>
      <c r="AM769" s="128" t="s">
        <v>3454</v>
      </c>
      <c r="AN769" s="128" t="s">
        <v>3457</v>
      </c>
      <c r="AO769" s="128" t="s">
        <v>3460</v>
      </c>
      <c r="AP769" s="128" t="s">
        <v>3459</v>
      </c>
      <c r="AQ769" s="128" t="s">
        <v>3458</v>
      </c>
    </row>
    <row r="770" spans="1:43" s="16" customFormat="1" ht="27.75">
      <c r="A770" s="43">
        <v>769</v>
      </c>
      <c r="B770" s="37" t="s">
        <v>2697</v>
      </c>
      <c r="C770" s="37" t="s">
        <v>2698</v>
      </c>
      <c r="D770" s="38" t="s">
        <v>2699</v>
      </c>
      <c r="E770" s="38">
        <v>27</v>
      </c>
      <c r="F770" s="48">
        <v>11.32</v>
      </c>
      <c r="G770" s="46">
        <v>30</v>
      </c>
      <c r="H770" s="46" t="s">
        <v>3372</v>
      </c>
      <c r="I770" s="48">
        <v>10</v>
      </c>
      <c r="J770" s="46">
        <v>30</v>
      </c>
      <c r="K770" s="46" t="s">
        <v>3372</v>
      </c>
      <c r="L770" s="84">
        <f t="shared" si="227"/>
        <v>10.66</v>
      </c>
      <c r="M770" s="38">
        <f t="shared" ref="M770:M833" si="232">IF(L770&gt;=10,60,G770+J770)</f>
        <v>60</v>
      </c>
      <c r="N770" s="38">
        <f t="shared" ref="N770:N833" si="233">IF(H770="ACC",0,1)+IF(K770="ACC",0,1)</f>
        <v>0</v>
      </c>
      <c r="O770" s="38">
        <f t="shared" ref="O770:O833" si="234">IF(F770&lt;10,1,(IF(I770&lt;10,1,0)))</f>
        <v>0</v>
      </c>
      <c r="P770" s="48">
        <v>9.36</v>
      </c>
      <c r="Q770" s="46">
        <v>12</v>
      </c>
      <c r="R770" s="46" t="s">
        <v>3373</v>
      </c>
      <c r="S770" s="48">
        <v>12.57</v>
      </c>
      <c r="T770" s="46">
        <v>30</v>
      </c>
      <c r="U770" s="46" t="s">
        <v>3372</v>
      </c>
      <c r="V770" s="48">
        <f t="shared" si="228"/>
        <v>10.965</v>
      </c>
      <c r="W770" s="46">
        <f t="shared" si="229"/>
        <v>60</v>
      </c>
      <c r="X770" s="46">
        <f t="shared" si="230"/>
        <v>1</v>
      </c>
      <c r="Y770" s="46">
        <f t="shared" si="231"/>
        <v>1</v>
      </c>
      <c r="Z770" s="46">
        <f t="shared" ref="Z770:Z833" si="235">N770+X770</f>
        <v>1</v>
      </c>
      <c r="AA770" s="46">
        <f t="shared" ref="AA770:AA833" si="236">O770+Y770</f>
        <v>1</v>
      </c>
      <c r="AB770" s="46">
        <f t="shared" ref="AB770:AB833" si="237">Z770+AA770</f>
        <v>2</v>
      </c>
      <c r="AC770" s="48">
        <f>IF(AB770=0,0.93,IF(AB770=1,0.92,IF(AB770=2,0.91,IF(AB770=3,0.9,IF(AB770=4,0.89,IF(AB770=5,0.88,IF(AB770=6,0.87)))))))</f>
        <v>0.91</v>
      </c>
      <c r="AD770" s="48">
        <f t="shared" ref="AD770:AD833" si="238">AVERAGE(L770,V770)</f>
        <v>10.8125</v>
      </c>
      <c r="AE770" s="48">
        <f t="shared" ref="AE770:AE833" si="239">AC770*AD770</f>
        <v>9.8393750000000004</v>
      </c>
      <c r="AF770" s="46">
        <f t="shared" ref="AF770:AF833" si="240">M770+W770</f>
        <v>120</v>
      </c>
      <c r="AG770" s="47"/>
      <c r="AH770" s="128" t="s">
        <v>3457</v>
      </c>
      <c r="AI770" s="128" t="s">
        <v>3451</v>
      </c>
      <c r="AJ770" s="128" t="s">
        <v>3453</v>
      </c>
      <c r="AK770" s="128" t="s">
        <v>3456</v>
      </c>
      <c r="AL770" s="128" t="s">
        <v>3454</v>
      </c>
      <c r="AM770" s="128" t="s">
        <v>3452</v>
      </c>
      <c r="AN770" s="128" t="s">
        <v>3455</v>
      </c>
      <c r="AO770" s="128" t="s">
        <v>3460</v>
      </c>
      <c r="AP770" s="128" t="s">
        <v>3459</v>
      </c>
      <c r="AQ770" s="128" t="s">
        <v>3458</v>
      </c>
    </row>
    <row r="771" spans="1:43" s="16" customFormat="1" ht="27.75">
      <c r="A771" s="43">
        <v>770</v>
      </c>
      <c r="B771" s="37" t="s">
        <v>2605</v>
      </c>
      <c r="C771" s="37" t="s">
        <v>2747</v>
      </c>
      <c r="D771" s="45" t="s">
        <v>2748</v>
      </c>
      <c r="E771" s="38">
        <v>28</v>
      </c>
      <c r="F771" s="48">
        <v>10.63</v>
      </c>
      <c r="G771" s="46">
        <v>30</v>
      </c>
      <c r="H771" s="46" t="s">
        <v>3373</v>
      </c>
      <c r="I771" s="48">
        <v>10.19</v>
      </c>
      <c r="J771" s="46">
        <v>30</v>
      </c>
      <c r="K771" s="46" t="s">
        <v>3372</v>
      </c>
      <c r="L771" s="84">
        <f t="shared" si="227"/>
        <v>10.41</v>
      </c>
      <c r="M771" s="38">
        <f t="shared" si="232"/>
        <v>60</v>
      </c>
      <c r="N771" s="38">
        <f t="shared" si="233"/>
        <v>1</v>
      </c>
      <c r="O771" s="38">
        <f t="shared" si="234"/>
        <v>0</v>
      </c>
      <c r="P771" s="48">
        <v>10.029999999999999</v>
      </c>
      <c r="Q771" s="46">
        <v>30</v>
      </c>
      <c r="R771" s="46" t="s">
        <v>3373</v>
      </c>
      <c r="S771" s="48">
        <v>12.4</v>
      </c>
      <c r="T771" s="46">
        <v>30</v>
      </c>
      <c r="U771" s="46" t="s">
        <v>3372</v>
      </c>
      <c r="V771" s="48">
        <f t="shared" si="228"/>
        <v>11.215</v>
      </c>
      <c r="W771" s="46">
        <f t="shared" si="229"/>
        <v>60</v>
      </c>
      <c r="X771" s="46">
        <f t="shared" si="230"/>
        <v>1</v>
      </c>
      <c r="Y771" s="46">
        <f t="shared" si="231"/>
        <v>0</v>
      </c>
      <c r="Z771" s="46">
        <f t="shared" si="235"/>
        <v>2</v>
      </c>
      <c r="AA771" s="46">
        <f t="shared" si="236"/>
        <v>0</v>
      </c>
      <c r="AB771" s="46">
        <f t="shared" si="237"/>
        <v>2</v>
      </c>
      <c r="AC771" s="48">
        <f>IF(AB771=0,0.93,IF(AB771=1,0.92,IF(AB771=2,0.91,IF(AB771=3,0.9,IF(AB771=4,0.89,IF(AB771=5,0.88,IF(AB771=6,0.87)))))))</f>
        <v>0.91</v>
      </c>
      <c r="AD771" s="48">
        <f t="shared" si="238"/>
        <v>10.8125</v>
      </c>
      <c r="AE771" s="48">
        <f t="shared" si="239"/>
        <v>9.8393750000000004</v>
      </c>
      <c r="AF771" s="46">
        <f t="shared" si="240"/>
        <v>120</v>
      </c>
      <c r="AG771" s="47"/>
      <c r="AH771" s="128" t="s">
        <v>3452</v>
      </c>
      <c r="AI771" s="128" t="s">
        <v>3455</v>
      </c>
      <c r="AJ771" s="128" t="s">
        <v>3456</v>
      </c>
      <c r="AK771" s="128" t="s">
        <v>3457</v>
      </c>
      <c r="AL771" s="128" t="s">
        <v>3451</v>
      </c>
      <c r="AM771" s="128" t="s">
        <v>3454</v>
      </c>
      <c r="AN771" s="128" t="s">
        <v>3453</v>
      </c>
      <c r="AO771" s="128" t="s">
        <v>3460</v>
      </c>
      <c r="AP771" s="128" t="s">
        <v>3459</v>
      </c>
      <c r="AQ771" s="128" t="s">
        <v>3458</v>
      </c>
    </row>
    <row r="772" spans="1:43" s="16" customFormat="1" ht="27.75">
      <c r="A772" s="43">
        <v>771</v>
      </c>
      <c r="B772" s="72" t="s">
        <v>2338</v>
      </c>
      <c r="C772" s="72" t="s">
        <v>2339</v>
      </c>
      <c r="D772" s="38" t="s">
        <v>2340</v>
      </c>
      <c r="E772" s="38">
        <v>23</v>
      </c>
      <c r="F772" s="48">
        <v>10</v>
      </c>
      <c r="G772" s="46">
        <v>30</v>
      </c>
      <c r="H772" s="46" t="s">
        <v>3373</v>
      </c>
      <c r="I772" s="48">
        <v>10.18</v>
      </c>
      <c r="J772" s="46">
        <v>30</v>
      </c>
      <c r="K772" s="46" t="s">
        <v>3373</v>
      </c>
      <c r="L772" s="84">
        <f t="shared" si="227"/>
        <v>10.09</v>
      </c>
      <c r="M772" s="38">
        <f t="shared" si="232"/>
        <v>60</v>
      </c>
      <c r="N772" s="38">
        <f t="shared" si="233"/>
        <v>2</v>
      </c>
      <c r="O772" s="38">
        <f t="shared" si="234"/>
        <v>0</v>
      </c>
      <c r="P772" s="48">
        <v>9.91</v>
      </c>
      <c r="Q772" s="46">
        <v>18</v>
      </c>
      <c r="R772" s="46" t="s">
        <v>3373</v>
      </c>
      <c r="S772" s="48">
        <v>10.9</v>
      </c>
      <c r="T772" s="46">
        <v>30</v>
      </c>
      <c r="U772" s="46" t="s">
        <v>3372</v>
      </c>
      <c r="V772" s="48">
        <f t="shared" si="228"/>
        <v>10.405000000000001</v>
      </c>
      <c r="W772" s="46">
        <f t="shared" si="229"/>
        <v>60</v>
      </c>
      <c r="X772" s="46">
        <f t="shared" si="230"/>
        <v>1</v>
      </c>
      <c r="Y772" s="46">
        <f t="shared" si="231"/>
        <v>1</v>
      </c>
      <c r="Z772" s="46">
        <f t="shared" si="235"/>
        <v>3</v>
      </c>
      <c r="AA772" s="46">
        <f t="shared" si="236"/>
        <v>1</v>
      </c>
      <c r="AB772" s="46">
        <f t="shared" si="237"/>
        <v>4</v>
      </c>
      <c r="AC772" s="48">
        <f>IF(AB772=0,1,IF(AB772=1,0.99,IF(AB772=2,0.98,IF(AB772=3,0.97,IF(AB772=4,0.96,IF(AB772=5,0.95,IF(AB772=6,0.94)))))))</f>
        <v>0.96</v>
      </c>
      <c r="AD772" s="48">
        <f t="shared" si="238"/>
        <v>10.2475</v>
      </c>
      <c r="AE772" s="48">
        <f t="shared" si="239"/>
        <v>9.8376000000000001</v>
      </c>
      <c r="AF772" s="46">
        <f t="shared" si="240"/>
        <v>120</v>
      </c>
      <c r="AG772" s="47"/>
      <c r="AH772" s="128" t="s">
        <v>3453</v>
      </c>
      <c r="AI772" s="128" t="s">
        <v>3456</v>
      </c>
      <c r="AJ772" s="128" t="s">
        <v>3452</v>
      </c>
      <c r="AK772" s="128" t="s">
        <v>3454</v>
      </c>
      <c r="AL772" s="128" t="s">
        <v>3455</v>
      </c>
      <c r="AM772" s="128" t="s">
        <v>3451</v>
      </c>
      <c r="AN772" s="128" t="s">
        <v>3457</v>
      </c>
      <c r="AO772" s="128" t="s">
        <v>3458</v>
      </c>
      <c r="AP772" s="128" t="s">
        <v>3460</v>
      </c>
      <c r="AQ772" s="128" t="s">
        <v>3459</v>
      </c>
    </row>
    <row r="773" spans="1:43" s="16" customFormat="1" ht="27.75">
      <c r="A773" s="43">
        <v>772</v>
      </c>
      <c r="B773" s="37" t="s">
        <v>467</v>
      </c>
      <c r="C773" s="37" t="s">
        <v>524</v>
      </c>
      <c r="D773" s="38" t="s">
        <v>525</v>
      </c>
      <c r="E773" s="38">
        <v>5</v>
      </c>
      <c r="F773" s="48">
        <v>10</v>
      </c>
      <c r="G773" s="46">
        <v>30</v>
      </c>
      <c r="H773" s="46" t="s">
        <v>3373</v>
      </c>
      <c r="I773" s="48">
        <v>10.19</v>
      </c>
      <c r="J773" s="46">
        <v>30</v>
      </c>
      <c r="K773" s="46" t="s">
        <v>3373</v>
      </c>
      <c r="L773" s="84">
        <f t="shared" si="227"/>
        <v>10.094999999999999</v>
      </c>
      <c r="M773" s="38">
        <f t="shared" si="232"/>
        <v>60</v>
      </c>
      <c r="N773" s="38">
        <f t="shared" si="233"/>
        <v>2</v>
      </c>
      <c r="O773" s="38">
        <f t="shared" si="234"/>
        <v>0</v>
      </c>
      <c r="P773" s="48">
        <v>9.27</v>
      </c>
      <c r="Q773" s="46">
        <v>7</v>
      </c>
      <c r="R773" s="46" t="s">
        <v>3373</v>
      </c>
      <c r="S773" s="48">
        <v>11.52</v>
      </c>
      <c r="T773" s="46">
        <v>30</v>
      </c>
      <c r="U773" s="46" t="s">
        <v>3372</v>
      </c>
      <c r="V773" s="48">
        <f t="shared" si="228"/>
        <v>10.395</v>
      </c>
      <c r="W773" s="46">
        <f t="shared" si="229"/>
        <v>60</v>
      </c>
      <c r="X773" s="46">
        <f t="shared" si="230"/>
        <v>1</v>
      </c>
      <c r="Y773" s="46">
        <f t="shared" si="231"/>
        <v>1</v>
      </c>
      <c r="Z773" s="46">
        <f t="shared" si="235"/>
        <v>3</v>
      </c>
      <c r="AA773" s="46">
        <f t="shared" si="236"/>
        <v>1</v>
      </c>
      <c r="AB773" s="46">
        <f t="shared" si="237"/>
        <v>4</v>
      </c>
      <c r="AC773" s="48">
        <f>IF(AB773=0,1,IF(AB773=1,0.99,IF(AB773=2,0.98,IF(AB773=3,0.97,IF(AB773=4,0.96,IF(AB773=5,0.95,IF(AB773=6,0.94)))))))</f>
        <v>0.96</v>
      </c>
      <c r="AD773" s="48">
        <f t="shared" si="238"/>
        <v>10.244999999999999</v>
      </c>
      <c r="AE773" s="48">
        <f t="shared" si="239"/>
        <v>9.8351999999999986</v>
      </c>
      <c r="AF773" s="46">
        <f t="shared" si="240"/>
        <v>120</v>
      </c>
      <c r="AG773" s="47"/>
      <c r="AH773" s="128" t="s">
        <v>3456</v>
      </c>
      <c r="AI773" s="128" t="s">
        <v>3459</v>
      </c>
      <c r="AJ773" s="128" t="s">
        <v>3457</v>
      </c>
      <c r="AK773" s="128" t="s">
        <v>3452</v>
      </c>
      <c r="AL773" s="128" t="s">
        <v>3454</v>
      </c>
      <c r="AM773" s="128" t="s">
        <v>3455</v>
      </c>
      <c r="AN773" s="128" t="s">
        <v>3460</v>
      </c>
      <c r="AO773" s="128" t="s">
        <v>3458</v>
      </c>
      <c r="AP773" s="128" t="s">
        <v>3453</v>
      </c>
      <c r="AQ773" s="128" t="s">
        <v>3451</v>
      </c>
    </row>
    <row r="774" spans="1:43" s="16" customFormat="1" ht="27.75">
      <c r="A774" s="43">
        <v>773</v>
      </c>
      <c r="B774" s="37" t="s">
        <v>1273</v>
      </c>
      <c r="C774" s="37" t="s">
        <v>1274</v>
      </c>
      <c r="D774" s="38" t="s">
        <v>1275</v>
      </c>
      <c r="E774" s="38">
        <v>12</v>
      </c>
      <c r="F774" s="48">
        <v>11.38</v>
      </c>
      <c r="G774" s="46">
        <v>30</v>
      </c>
      <c r="H774" s="46" t="s">
        <v>3372</v>
      </c>
      <c r="I774" s="48">
        <v>10.6</v>
      </c>
      <c r="J774" s="46">
        <v>30</v>
      </c>
      <c r="K774" s="46" t="s">
        <v>3372</v>
      </c>
      <c r="L774" s="84">
        <f t="shared" si="227"/>
        <v>10.99</v>
      </c>
      <c r="M774" s="38">
        <f t="shared" si="232"/>
        <v>60</v>
      </c>
      <c r="N774" s="38">
        <f t="shared" si="233"/>
        <v>0</v>
      </c>
      <c r="O774" s="38">
        <f t="shared" si="234"/>
        <v>0</v>
      </c>
      <c r="P774" s="48">
        <v>10.38</v>
      </c>
      <c r="Q774" s="46">
        <v>30</v>
      </c>
      <c r="R774" s="46" t="s">
        <v>3373</v>
      </c>
      <c r="S774" s="48">
        <v>10.38</v>
      </c>
      <c r="T774" s="46">
        <v>30</v>
      </c>
      <c r="U774" s="46" t="s">
        <v>3372</v>
      </c>
      <c r="V774" s="48">
        <f t="shared" si="228"/>
        <v>10.38</v>
      </c>
      <c r="W774" s="46">
        <f t="shared" si="229"/>
        <v>60</v>
      </c>
      <c r="X774" s="46">
        <f t="shared" si="230"/>
        <v>1</v>
      </c>
      <c r="Y774" s="46">
        <f t="shared" si="231"/>
        <v>0</v>
      </c>
      <c r="Z774" s="46">
        <f t="shared" si="235"/>
        <v>1</v>
      </c>
      <c r="AA774" s="46">
        <f t="shared" si="236"/>
        <v>0</v>
      </c>
      <c r="AB774" s="46">
        <f t="shared" si="237"/>
        <v>1</v>
      </c>
      <c r="AC774" s="48">
        <f>IF(AB774=0,0.93,IF(AB774=1,0.92,IF(AB774=2,0.91,IF(AB774=3,0.9,IF(AB774=4,0.89,IF(AB774=5,0.88,IF(AB774=6,0.87)))))))</f>
        <v>0.92</v>
      </c>
      <c r="AD774" s="48">
        <f t="shared" si="238"/>
        <v>10.685</v>
      </c>
      <c r="AE774" s="48">
        <f t="shared" si="239"/>
        <v>9.8302000000000014</v>
      </c>
      <c r="AF774" s="46">
        <f t="shared" si="240"/>
        <v>120</v>
      </c>
      <c r="AG774" s="47"/>
      <c r="AH774" s="128" t="s">
        <v>3456</v>
      </c>
      <c r="AI774" s="128" t="s">
        <v>3455</v>
      </c>
      <c r="AJ774" s="128" t="s">
        <v>3451</v>
      </c>
      <c r="AK774" s="128" t="s">
        <v>3453</v>
      </c>
      <c r="AL774" s="128" t="s">
        <v>3457</v>
      </c>
      <c r="AM774" s="128" t="s">
        <v>3452</v>
      </c>
      <c r="AN774" s="128" t="s">
        <v>3454</v>
      </c>
      <c r="AO774" s="128" t="s">
        <v>3460</v>
      </c>
      <c r="AP774" s="128" t="s">
        <v>3459</v>
      </c>
      <c r="AQ774" s="128" t="s">
        <v>3458</v>
      </c>
    </row>
    <row r="775" spans="1:43" s="16" customFormat="1" ht="27.75">
      <c r="A775" s="43">
        <v>774</v>
      </c>
      <c r="B775" s="37" t="s">
        <v>1769</v>
      </c>
      <c r="C775" s="37" t="s">
        <v>1770</v>
      </c>
      <c r="D775" s="38" t="s">
        <v>1771</v>
      </c>
      <c r="E775" s="38">
        <v>17</v>
      </c>
      <c r="F775" s="48">
        <v>10.17</v>
      </c>
      <c r="G775" s="46">
        <v>30</v>
      </c>
      <c r="H775" s="46" t="s">
        <v>3372</v>
      </c>
      <c r="I775" s="48">
        <v>10.54</v>
      </c>
      <c r="J775" s="46">
        <v>30</v>
      </c>
      <c r="K775" s="46" t="s">
        <v>3372</v>
      </c>
      <c r="L775" s="84">
        <f t="shared" si="227"/>
        <v>10.355</v>
      </c>
      <c r="M775" s="38">
        <f t="shared" si="232"/>
        <v>60</v>
      </c>
      <c r="N775" s="38">
        <f t="shared" si="233"/>
        <v>0</v>
      </c>
      <c r="O775" s="38">
        <f t="shared" si="234"/>
        <v>0</v>
      </c>
      <c r="P775" s="48">
        <v>10.66</v>
      </c>
      <c r="Q775" s="46">
        <v>30</v>
      </c>
      <c r="R775" s="46" t="s">
        <v>3372</v>
      </c>
      <c r="S775" s="48">
        <v>10.89</v>
      </c>
      <c r="T775" s="46">
        <v>30</v>
      </c>
      <c r="U775" s="46" t="s">
        <v>3372</v>
      </c>
      <c r="V775" s="48">
        <f t="shared" si="228"/>
        <v>10.775</v>
      </c>
      <c r="W775" s="46">
        <f t="shared" si="229"/>
        <v>60</v>
      </c>
      <c r="X775" s="46">
        <f t="shared" si="230"/>
        <v>0</v>
      </c>
      <c r="Y775" s="46">
        <f t="shared" si="231"/>
        <v>0</v>
      </c>
      <c r="Z775" s="46">
        <f t="shared" si="235"/>
        <v>0</v>
      </c>
      <c r="AA775" s="46">
        <f t="shared" si="236"/>
        <v>0</v>
      </c>
      <c r="AB775" s="46">
        <f t="shared" si="237"/>
        <v>0</v>
      </c>
      <c r="AC775" s="48">
        <f>IF(AB775=0,0.93,IF(AB775=1,0.92,IF(AB775=2,0.91,IF(AB775=3,0.9,IF(AB775=4,0.89,IF(AB775=5,0.88,IF(AB775=6,0.87)))))))</f>
        <v>0.93</v>
      </c>
      <c r="AD775" s="48">
        <f t="shared" si="238"/>
        <v>10.565000000000001</v>
      </c>
      <c r="AE775" s="48">
        <f t="shared" si="239"/>
        <v>9.8254500000000018</v>
      </c>
      <c r="AF775" s="46">
        <f t="shared" si="240"/>
        <v>120</v>
      </c>
      <c r="AG775" s="47"/>
      <c r="AH775" s="128" t="s">
        <v>3451</v>
      </c>
      <c r="AI775" s="128" t="s">
        <v>3453</v>
      </c>
      <c r="AJ775" s="128" t="s">
        <v>3452</v>
      </c>
      <c r="AK775" s="128" t="s">
        <v>3456</v>
      </c>
      <c r="AL775" s="128" t="s">
        <v>3454</v>
      </c>
      <c r="AM775" s="128" t="s">
        <v>3457</v>
      </c>
      <c r="AN775" s="128" t="s">
        <v>3460</v>
      </c>
      <c r="AO775" s="128" t="s">
        <v>3455</v>
      </c>
      <c r="AP775" s="128" t="s">
        <v>3458</v>
      </c>
      <c r="AQ775" s="128" t="s">
        <v>3459</v>
      </c>
    </row>
    <row r="776" spans="1:43" s="16" customFormat="1" ht="27.75">
      <c r="A776" s="43">
        <v>775</v>
      </c>
      <c r="B776" s="44" t="s">
        <v>576</v>
      </c>
      <c r="C776" s="44" t="s">
        <v>577</v>
      </c>
      <c r="D776" s="45" t="s">
        <v>578</v>
      </c>
      <c r="E776" s="38">
        <v>5</v>
      </c>
      <c r="F776" s="48">
        <v>9.73</v>
      </c>
      <c r="G776" s="46">
        <v>7</v>
      </c>
      <c r="H776" s="46" t="s">
        <v>3373</v>
      </c>
      <c r="I776" s="48">
        <v>10.27</v>
      </c>
      <c r="J776" s="46">
        <v>30</v>
      </c>
      <c r="K776" s="46" t="s">
        <v>3373</v>
      </c>
      <c r="L776" s="84">
        <f t="shared" si="227"/>
        <v>10</v>
      </c>
      <c r="M776" s="38">
        <f t="shared" si="232"/>
        <v>60</v>
      </c>
      <c r="N776" s="38">
        <f t="shared" si="233"/>
        <v>2</v>
      </c>
      <c r="O776" s="38">
        <f t="shared" si="234"/>
        <v>1</v>
      </c>
      <c r="P776" s="48">
        <v>10.48</v>
      </c>
      <c r="Q776" s="46">
        <v>30</v>
      </c>
      <c r="R776" s="46" t="s">
        <v>3372</v>
      </c>
      <c r="S776" s="48">
        <v>13.18</v>
      </c>
      <c r="T776" s="46">
        <v>30</v>
      </c>
      <c r="U776" s="46" t="s">
        <v>3372</v>
      </c>
      <c r="V776" s="48">
        <f t="shared" si="228"/>
        <v>11.83</v>
      </c>
      <c r="W776" s="46">
        <f t="shared" si="229"/>
        <v>60</v>
      </c>
      <c r="X776" s="46">
        <f t="shared" si="230"/>
        <v>0</v>
      </c>
      <c r="Y776" s="46">
        <f t="shared" si="231"/>
        <v>0</v>
      </c>
      <c r="Z776" s="46">
        <f t="shared" si="235"/>
        <v>2</v>
      </c>
      <c r="AA776" s="46">
        <f t="shared" si="236"/>
        <v>1</v>
      </c>
      <c r="AB776" s="46">
        <f t="shared" si="237"/>
        <v>3</v>
      </c>
      <c r="AC776" s="48">
        <f>IF(AB776=0,0.93,IF(AB776=1,0.92,IF(AB776=2,0.91,IF(AB776=3,0.9,IF(AB776=4,0.89,IF(AB776=5,0.88,IF(AB776=6,0.87)))))))</f>
        <v>0.9</v>
      </c>
      <c r="AD776" s="48">
        <f t="shared" si="238"/>
        <v>10.914999999999999</v>
      </c>
      <c r="AE776" s="48">
        <f t="shared" si="239"/>
        <v>9.8234999999999992</v>
      </c>
      <c r="AF776" s="46">
        <f t="shared" si="240"/>
        <v>120</v>
      </c>
      <c r="AG776" s="47"/>
      <c r="AH776" s="128" t="s">
        <v>3457</v>
      </c>
      <c r="AI776" s="128" t="s">
        <v>3452</v>
      </c>
      <c r="AJ776" s="128" t="s">
        <v>3456</v>
      </c>
      <c r="AK776" s="128" t="s">
        <v>3451</v>
      </c>
      <c r="AL776" s="128" t="s">
        <v>3454</v>
      </c>
      <c r="AM776" s="128" t="s">
        <v>3455</v>
      </c>
      <c r="AN776" s="128" t="s">
        <v>3460</v>
      </c>
      <c r="AO776" s="128" t="s">
        <v>3459</v>
      </c>
      <c r="AP776" s="128" t="s">
        <v>3458</v>
      </c>
      <c r="AQ776" s="128" t="s">
        <v>3453</v>
      </c>
    </row>
    <row r="777" spans="1:43" s="16" customFormat="1" ht="27.75">
      <c r="A777" s="43">
        <v>776</v>
      </c>
      <c r="B777" s="37" t="s">
        <v>1595</v>
      </c>
      <c r="C777" s="37" t="s">
        <v>2067</v>
      </c>
      <c r="D777" s="38" t="s">
        <v>2068</v>
      </c>
      <c r="E777" s="38">
        <v>20</v>
      </c>
      <c r="F777" s="48">
        <v>10.57</v>
      </c>
      <c r="G777" s="46">
        <v>30</v>
      </c>
      <c r="H777" s="46" t="s">
        <v>3373</v>
      </c>
      <c r="I777" s="48">
        <v>10</v>
      </c>
      <c r="J777" s="46">
        <v>30</v>
      </c>
      <c r="K777" s="46" t="s">
        <v>3373</v>
      </c>
      <c r="L777" s="84">
        <f t="shared" si="227"/>
        <v>10.285</v>
      </c>
      <c r="M777" s="38">
        <f t="shared" si="232"/>
        <v>60</v>
      </c>
      <c r="N777" s="38">
        <f t="shared" si="233"/>
        <v>2</v>
      </c>
      <c r="O777" s="38">
        <f t="shared" si="234"/>
        <v>0</v>
      </c>
      <c r="P777" s="48">
        <v>10</v>
      </c>
      <c r="Q777" s="46">
        <v>30</v>
      </c>
      <c r="R777" s="46" t="s">
        <v>3373</v>
      </c>
      <c r="S777" s="48">
        <v>13.09</v>
      </c>
      <c r="T777" s="46">
        <v>30</v>
      </c>
      <c r="U777" s="46" t="s">
        <v>3372</v>
      </c>
      <c r="V777" s="48">
        <f t="shared" si="228"/>
        <v>11.545</v>
      </c>
      <c r="W777" s="46">
        <f t="shared" si="229"/>
        <v>60</v>
      </c>
      <c r="X777" s="46">
        <f t="shared" si="230"/>
        <v>1</v>
      </c>
      <c r="Y777" s="46">
        <f t="shared" si="231"/>
        <v>0</v>
      </c>
      <c r="Z777" s="46">
        <f t="shared" si="235"/>
        <v>3</v>
      </c>
      <c r="AA777" s="46">
        <f t="shared" si="236"/>
        <v>0</v>
      </c>
      <c r="AB777" s="46">
        <f t="shared" si="237"/>
        <v>3</v>
      </c>
      <c r="AC777" s="48">
        <f>IF(AB777=0,0.93,IF(AB777=1,0.92,IF(AB777=2,0.91,IF(AB777=3,0.9,IF(AB777=4,0.89,IF(AB777=5,0.88,IF(AB777=6,0.87)))))))</f>
        <v>0.9</v>
      </c>
      <c r="AD777" s="48">
        <f t="shared" si="238"/>
        <v>10.914999999999999</v>
      </c>
      <c r="AE777" s="48">
        <f t="shared" si="239"/>
        <v>9.8234999999999992</v>
      </c>
      <c r="AF777" s="46">
        <f t="shared" si="240"/>
        <v>120</v>
      </c>
      <c r="AG777" s="47"/>
      <c r="AH777" s="128" t="s">
        <v>3452</v>
      </c>
      <c r="AI777" s="128" t="s">
        <v>3456</v>
      </c>
      <c r="AJ777" s="128" t="s">
        <v>3455</v>
      </c>
      <c r="AK777" s="128" t="s">
        <v>3453</v>
      </c>
      <c r="AL777" s="128" t="s">
        <v>3457</v>
      </c>
      <c r="AM777" s="128" t="s">
        <v>3460</v>
      </c>
      <c r="AN777" s="128" t="s">
        <v>3459</v>
      </c>
      <c r="AO777" s="128" t="s">
        <v>3454</v>
      </c>
      <c r="AP777" s="128" t="s">
        <v>3458</v>
      </c>
      <c r="AQ777" s="128" t="s">
        <v>3451</v>
      </c>
    </row>
    <row r="778" spans="1:43" s="16" customFormat="1" ht="27.75">
      <c r="A778" s="43">
        <v>777</v>
      </c>
      <c r="B778" s="44" t="s">
        <v>2001</v>
      </c>
      <c r="C778" s="44" t="s">
        <v>941</v>
      </c>
      <c r="D778" s="132" t="s">
        <v>2002</v>
      </c>
      <c r="E778" s="38">
        <v>20</v>
      </c>
      <c r="F778" s="48">
        <v>9.86</v>
      </c>
      <c r="G778" s="46">
        <v>18</v>
      </c>
      <c r="H778" s="46" t="s">
        <v>3373</v>
      </c>
      <c r="I778" s="48">
        <v>10.14</v>
      </c>
      <c r="J778" s="46">
        <v>30</v>
      </c>
      <c r="K778" s="46" t="s">
        <v>3373</v>
      </c>
      <c r="L778" s="84">
        <f t="shared" si="227"/>
        <v>10</v>
      </c>
      <c r="M778" s="38">
        <f t="shared" si="232"/>
        <v>60</v>
      </c>
      <c r="N778" s="38">
        <f t="shared" si="233"/>
        <v>2</v>
      </c>
      <c r="O778" s="38">
        <f t="shared" si="234"/>
        <v>1</v>
      </c>
      <c r="P778" s="48">
        <v>9.98</v>
      </c>
      <c r="Q778" s="46">
        <v>18</v>
      </c>
      <c r="R778" s="46" t="s">
        <v>3373</v>
      </c>
      <c r="S778" s="48">
        <v>11.33</v>
      </c>
      <c r="T778" s="46">
        <v>30</v>
      </c>
      <c r="U778" s="46" t="s">
        <v>3372</v>
      </c>
      <c r="V778" s="48">
        <f t="shared" si="228"/>
        <v>10.655000000000001</v>
      </c>
      <c r="W778" s="46">
        <f t="shared" si="229"/>
        <v>60</v>
      </c>
      <c r="X778" s="46">
        <f t="shared" si="230"/>
        <v>1</v>
      </c>
      <c r="Y778" s="46">
        <f t="shared" si="231"/>
        <v>1</v>
      </c>
      <c r="Z778" s="46">
        <f t="shared" si="235"/>
        <v>3</v>
      </c>
      <c r="AA778" s="46">
        <f t="shared" si="236"/>
        <v>2</v>
      </c>
      <c r="AB778" s="46">
        <f t="shared" si="237"/>
        <v>5</v>
      </c>
      <c r="AC778" s="48">
        <f>IF(AB778=0,1,IF(AB778=1,0.99,IF(AB778=2,0.98,IF(AB778=3,0.97,IF(AB778=4,0.96,IF(AB778=5,0.95,IF(AB778=6,0.94)))))))</f>
        <v>0.95</v>
      </c>
      <c r="AD778" s="48">
        <f t="shared" si="238"/>
        <v>10.327500000000001</v>
      </c>
      <c r="AE778" s="48">
        <f t="shared" si="239"/>
        <v>9.8111250000000005</v>
      </c>
      <c r="AF778" s="46">
        <f t="shared" si="240"/>
        <v>120</v>
      </c>
      <c r="AG778" s="47"/>
      <c r="AH778" s="128" t="s">
        <v>3451</v>
      </c>
      <c r="AI778" s="128" t="s">
        <v>3452</v>
      </c>
      <c r="AJ778" s="128" t="s">
        <v>3456</v>
      </c>
      <c r="AK778" s="128" t="s">
        <v>3454</v>
      </c>
      <c r="AL778" s="128" t="s">
        <v>3457</v>
      </c>
      <c r="AM778" s="128" t="s">
        <v>3453</v>
      </c>
      <c r="AN778" s="128" t="s">
        <v>3455</v>
      </c>
      <c r="AO778" s="128" t="s">
        <v>3460</v>
      </c>
      <c r="AP778" s="128" t="s">
        <v>3459</v>
      </c>
      <c r="AQ778" s="128" t="s">
        <v>3458</v>
      </c>
    </row>
    <row r="779" spans="1:43" s="16" customFormat="1" ht="27.75">
      <c r="A779" s="43">
        <v>778</v>
      </c>
      <c r="B779" s="53" t="s">
        <v>497</v>
      </c>
      <c r="C779" s="53" t="s">
        <v>498</v>
      </c>
      <c r="D779" s="54" t="s">
        <v>499</v>
      </c>
      <c r="E779" s="38">
        <v>4</v>
      </c>
      <c r="F779" s="48">
        <v>10.15</v>
      </c>
      <c r="G779" s="46">
        <v>30</v>
      </c>
      <c r="H779" s="46" t="s">
        <v>3373</v>
      </c>
      <c r="I779" s="48">
        <v>11.6</v>
      </c>
      <c r="J779" s="46">
        <v>30</v>
      </c>
      <c r="K779" s="46" t="s">
        <v>3373</v>
      </c>
      <c r="L779" s="84">
        <f t="shared" si="227"/>
        <v>10.875</v>
      </c>
      <c r="M779" s="38">
        <f t="shared" si="232"/>
        <v>60</v>
      </c>
      <c r="N779" s="38">
        <f t="shared" si="233"/>
        <v>2</v>
      </c>
      <c r="O779" s="38">
        <f t="shared" si="234"/>
        <v>0</v>
      </c>
      <c r="P779" s="48">
        <v>10.09</v>
      </c>
      <c r="Q779" s="46">
        <v>30</v>
      </c>
      <c r="R779" s="46" t="s">
        <v>3373</v>
      </c>
      <c r="S779" s="48">
        <v>11.73</v>
      </c>
      <c r="T779" s="46">
        <v>30</v>
      </c>
      <c r="U779" s="46" t="s">
        <v>3372</v>
      </c>
      <c r="V779" s="48">
        <f t="shared" si="228"/>
        <v>10.91</v>
      </c>
      <c r="W779" s="46">
        <f t="shared" si="229"/>
        <v>60</v>
      </c>
      <c r="X779" s="46">
        <f t="shared" si="230"/>
        <v>1</v>
      </c>
      <c r="Y779" s="46">
        <f t="shared" si="231"/>
        <v>0</v>
      </c>
      <c r="Z779" s="46">
        <f t="shared" si="235"/>
        <v>3</v>
      </c>
      <c r="AA779" s="46">
        <f t="shared" si="236"/>
        <v>0</v>
      </c>
      <c r="AB779" s="46">
        <f t="shared" si="237"/>
        <v>3</v>
      </c>
      <c r="AC779" s="48">
        <f>IF(AB779=0,0.93,IF(AB779=1,0.92,IF(AB779=2,0.91,IF(AB779=3,0.9,IF(AB779=4,0.89,IF(AB779=5,0.88,IF(AB779=6,0.87)))))))</f>
        <v>0.9</v>
      </c>
      <c r="AD779" s="48">
        <f t="shared" si="238"/>
        <v>10.8925</v>
      </c>
      <c r="AE779" s="48">
        <f t="shared" si="239"/>
        <v>9.8032500000000002</v>
      </c>
      <c r="AF779" s="46">
        <f t="shared" si="240"/>
        <v>120</v>
      </c>
      <c r="AG779" s="47"/>
      <c r="AH779" s="128" t="s">
        <v>3457</v>
      </c>
      <c r="AI779" s="128" t="s">
        <v>3451</v>
      </c>
      <c r="AJ779" s="128" t="s">
        <v>3453</v>
      </c>
      <c r="AK779" s="128" t="s">
        <v>3452</v>
      </c>
      <c r="AL779" s="128" t="s">
        <v>3454</v>
      </c>
      <c r="AM779" s="128" t="s">
        <v>3455</v>
      </c>
      <c r="AN779" s="128" t="s">
        <v>3460</v>
      </c>
      <c r="AO779" s="128" t="s">
        <v>3456</v>
      </c>
      <c r="AP779" s="128" t="s">
        <v>3459</v>
      </c>
      <c r="AQ779" s="128" t="s">
        <v>3458</v>
      </c>
    </row>
    <row r="780" spans="1:43" s="16" customFormat="1" ht="27.75">
      <c r="A780" s="43">
        <v>779</v>
      </c>
      <c r="B780" s="44" t="s">
        <v>287</v>
      </c>
      <c r="C780" s="44" t="s">
        <v>288</v>
      </c>
      <c r="D780" s="45" t="s">
        <v>289</v>
      </c>
      <c r="E780" s="38">
        <v>2</v>
      </c>
      <c r="F780" s="48">
        <v>10.24</v>
      </c>
      <c r="G780" s="46">
        <v>30</v>
      </c>
      <c r="H780" s="46" t="s">
        <v>3373</v>
      </c>
      <c r="I780" s="48">
        <v>9.76</v>
      </c>
      <c r="J780" s="46">
        <v>12</v>
      </c>
      <c r="K780" s="46" t="s">
        <v>3373</v>
      </c>
      <c r="L780" s="84">
        <f t="shared" si="227"/>
        <v>10</v>
      </c>
      <c r="M780" s="38">
        <f t="shared" si="232"/>
        <v>60</v>
      </c>
      <c r="N780" s="38">
        <f t="shared" si="233"/>
        <v>2</v>
      </c>
      <c r="O780" s="38">
        <f t="shared" si="234"/>
        <v>1</v>
      </c>
      <c r="P780" s="48">
        <v>9.31</v>
      </c>
      <c r="Q780" s="46">
        <v>11</v>
      </c>
      <c r="R780" s="46" t="s">
        <v>3373</v>
      </c>
      <c r="S780" s="48">
        <v>11.96</v>
      </c>
      <c r="T780" s="46">
        <v>30</v>
      </c>
      <c r="U780" s="46" t="s">
        <v>3372</v>
      </c>
      <c r="V780" s="48">
        <f t="shared" si="228"/>
        <v>10.635000000000002</v>
      </c>
      <c r="W780" s="46">
        <f t="shared" si="229"/>
        <v>60</v>
      </c>
      <c r="X780" s="46">
        <f t="shared" si="230"/>
        <v>1</v>
      </c>
      <c r="Y780" s="46">
        <f t="shared" si="231"/>
        <v>1</v>
      </c>
      <c r="Z780" s="46">
        <f t="shared" si="235"/>
        <v>3</v>
      </c>
      <c r="AA780" s="46">
        <f t="shared" si="236"/>
        <v>2</v>
      </c>
      <c r="AB780" s="46">
        <f t="shared" si="237"/>
        <v>5</v>
      </c>
      <c r="AC780" s="48">
        <f>IF(AB780=0,1,IF(AB780=1,0.99,IF(AB780=2,0.98,IF(AB780=3,0.97,IF(AB780=4,0.96,IF(AB780=5,0.95,IF(AB780=6,0.94)))))))</f>
        <v>0.95</v>
      </c>
      <c r="AD780" s="48">
        <f t="shared" si="238"/>
        <v>10.317500000000001</v>
      </c>
      <c r="AE780" s="48">
        <f t="shared" si="239"/>
        <v>9.8016249999999996</v>
      </c>
      <c r="AF780" s="46">
        <f t="shared" si="240"/>
        <v>120</v>
      </c>
      <c r="AG780" s="47"/>
      <c r="AH780" s="128" t="s">
        <v>3457</v>
      </c>
      <c r="AI780" s="128" t="s">
        <v>3451</v>
      </c>
      <c r="AJ780" s="128" t="s">
        <v>3452</v>
      </c>
      <c r="AK780" s="128" t="s">
        <v>3453</v>
      </c>
      <c r="AL780" s="128" t="s">
        <v>3455</v>
      </c>
      <c r="AM780" s="128" t="s">
        <v>3454</v>
      </c>
      <c r="AN780" s="128" t="s">
        <v>3460</v>
      </c>
      <c r="AO780" s="128" t="s">
        <v>3456</v>
      </c>
      <c r="AP780" s="128" t="s">
        <v>3458</v>
      </c>
      <c r="AQ780" s="128" t="s">
        <v>3459</v>
      </c>
    </row>
    <row r="781" spans="1:43" s="16" customFormat="1" ht="27.75">
      <c r="A781" s="43">
        <v>780</v>
      </c>
      <c r="B781" s="44" t="s">
        <v>1721</v>
      </c>
      <c r="C781" s="44" t="s">
        <v>324</v>
      </c>
      <c r="D781" s="45" t="s">
        <v>1722</v>
      </c>
      <c r="E781" s="38">
        <v>17</v>
      </c>
      <c r="F781" s="48">
        <v>9.6199999999999992</v>
      </c>
      <c r="G781" s="46">
        <v>11</v>
      </c>
      <c r="H781" s="46" t="s">
        <v>3373</v>
      </c>
      <c r="I781" s="48">
        <v>10.38</v>
      </c>
      <c r="J781" s="46">
        <v>30</v>
      </c>
      <c r="K781" s="46" t="s">
        <v>3373</v>
      </c>
      <c r="L781" s="84">
        <f t="shared" si="227"/>
        <v>10</v>
      </c>
      <c r="M781" s="38">
        <f t="shared" si="232"/>
        <v>60</v>
      </c>
      <c r="N781" s="38">
        <f t="shared" si="233"/>
        <v>2</v>
      </c>
      <c r="O781" s="38">
        <f t="shared" si="234"/>
        <v>1</v>
      </c>
      <c r="P781" s="48">
        <v>9.3000000000000007</v>
      </c>
      <c r="Q781" s="46">
        <v>18</v>
      </c>
      <c r="R781" s="46" t="s">
        <v>3373</v>
      </c>
      <c r="S781" s="48">
        <v>12.37</v>
      </c>
      <c r="T781" s="46">
        <v>30</v>
      </c>
      <c r="U781" s="46" t="s">
        <v>3373</v>
      </c>
      <c r="V781" s="48">
        <f t="shared" si="228"/>
        <v>10.835000000000001</v>
      </c>
      <c r="W781" s="46">
        <f t="shared" si="229"/>
        <v>60</v>
      </c>
      <c r="X781" s="46">
        <f t="shared" si="230"/>
        <v>2</v>
      </c>
      <c r="Y781" s="46">
        <f t="shared" si="231"/>
        <v>1</v>
      </c>
      <c r="Z781" s="46">
        <f t="shared" si="235"/>
        <v>4</v>
      </c>
      <c r="AA781" s="46">
        <f t="shared" si="236"/>
        <v>2</v>
      </c>
      <c r="AB781" s="46">
        <f t="shared" si="237"/>
        <v>6</v>
      </c>
      <c r="AC781" s="48">
        <f>IF(AB781=0,1,IF(AB781=1,0.99,IF(AB781=2,0.98,IF(AB781=3,0.97,IF(AB781=4,0.96,IF(AB781=5,0.95,IF(AB781=6,0.94)))))))</f>
        <v>0.94</v>
      </c>
      <c r="AD781" s="48">
        <f t="shared" si="238"/>
        <v>10.4175</v>
      </c>
      <c r="AE781" s="48">
        <f t="shared" si="239"/>
        <v>9.7924500000000005</v>
      </c>
      <c r="AF781" s="46">
        <f t="shared" si="240"/>
        <v>120</v>
      </c>
      <c r="AG781" s="47"/>
      <c r="AH781" s="128" t="s">
        <v>3452</v>
      </c>
      <c r="AI781" s="128" t="s">
        <v>3451</v>
      </c>
      <c r="AJ781" s="128" t="s">
        <v>3453</v>
      </c>
      <c r="AK781" s="128" t="s">
        <v>3456</v>
      </c>
      <c r="AL781" s="128" t="s">
        <v>3457</v>
      </c>
      <c r="AM781" s="128" t="s">
        <v>3454</v>
      </c>
      <c r="AN781" s="128" t="s">
        <v>3455</v>
      </c>
      <c r="AO781" s="128" t="s">
        <v>3460</v>
      </c>
      <c r="AP781" s="128" t="s">
        <v>3459</v>
      </c>
      <c r="AQ781" s="128" t="s">
        <v>3458</v>
      </c>
    </row>
    <row r="782" spans="1:43" s="16" customFormat="1" ht="27.75">
      <c r="A782" s="43">
        <v>781</v>
      </c>
      <c r="B782" s="44" t="s">
        <v>979</v>
      </c>
      <c r="C782" s="44" t="s">
        <v>980</v>
      </c>
      <c r="D782" s="45" t="s">
        <v>981</v>
      </c>
      <c r="E782" s="38">
        <v>9</v>
      </c>
      <c r="F782" s="48">
        <v>11.49</v>
      </c>
      <c r="G782" s="46">
        <v>30</v>
      </c>
      <c r="H782" s="46" t="s">
        <v>3372</v>
      </c>
      <c r="I782" s="48">
        <v>8.9600000000000009</v>
      </c>
      <c r="J782" s="46">
        <v>18</v>
      </c>
      <c r="K782" s="46" t="s">
        <v>3373</v>
      </c>
      <c r="L782" s="84">
        <f t="shared" si="227"/>
        <v>10.225000000000001</v>
      </c>
      <c r="M782" s="38">
        <f t="shared" si="232"/>
        <v>60</v>
      </c>
      <c r="N782" s="38">
        <f t="shared" si="233"/>
        <v>1</v>
      </c>
      <c r="O782" s="38">
        <f t="shared" si="234"/>
        <v>1</v>
      </c>
      <c r="P782" s="48">
        <v>10.58</v>
      </c>
      <c r="Q782" s="46">
        <v>30</v>
      </c>
      <c r="R782" s="46" t="s">
        <v>3373</v>
      </c>
      <c r="S782" s="48">
        <v>12.49</v>
      </c>
      <c r="T782" s="46">
        <v>30</v>
      </c>
      <c r="U782" s="46" t="s">
        <v>3372</v>
      </c>
      <c r="V782" s="48">
        <f t="shared" si="228"/>
        <v>11.535</v>
      </c>
      <c r="W782" s="46">
        <f t="shared" si="229"/>
        <v>60</v>
      </c>
      <c r="X782" s="46">
        <f t="shared" si="230"/>
        <v>1</v>
      </c>
      <c r="Y782" s="46">
        <f t="shared" si="231"/>
        <v>0</v>
      </c>
      <c r="Z782" s="46">
        <f t="shared" si="235"/>
        <v>2</v>
      </c>
      <c r="AA782" s="46">
        <f t="shared" si="236"/>
        <v>1</v>
      </c>
      <c r="AB782" s="46">
        <f t="shared" si="237"/>
        <v>3</v>
      </c>
      <c r="AC782" s="48">
        <f>IF(AB782=0,0.93,IF(AB782=1,0.92,IF(AB782=2,0.91,IF(AB782=3,0.9,IF(AB782=4,0.89,IF(AB782=5,0.88,IF(AB782=6,0.87)))))))</f>
        <v>0.9</v>
      </c>
      <c r="AD782" s="48">
        <f t="shared" si="238"/>
        <v>10.88</v>
      </c>
      <c r="AE782" s="48">
        <f t="shared" si="239"/>
        <v>9.7920000000000016</v>
      </c>
      <c r="AF782" s="46">
        <f t="shared" si="240"/>
        <v>120</v>
      </c>
      <c r="AG782" s="47"/>
      <c r="AH782" s="128" t="s">
        <v>3452</v>
      </c>
      <c r="AI782" s="128" t="s">
        <v>3451</v>
      </c>
      <c r="AJ782" s="128" t="s">
        <v>3453</v>
      </c>
      <c r="AK782" s="128" t="s">
        <v>3455</v>
      </c>
      <c r="AL782" s="128" t="s">
        <v>3457</v>
      </c>
      <c r="AM782" s="128" t="s">
        <v>3456</v>
      </c>
      <c r="AN782" s="128" t="s">
        <v>3454</v>
      </c>
      <c r="AO782" s="128" t="s">
        <v>3460</v>
      </c>
      <c r="AP782" s="128" t="s">
        <v>3458</v>
      </c>
      <c r="AQ782" s="128" t="s">
        <v>3459</v>
      </c>
    </row>
    <row r="783" spans="1:43" s="16" customFormat="1" ht="27.75">
      <c r="A783" s="43">
        <v>782</v>
      </c>
      <c r="B783" s="37" t="s">
        <v>2535</v>
      </c>
      <c r="C783" s="37" t="s">
        <v>2536</v>
      </c>
      <c r="D783" s="38" t="s">
        <v>2537</v>
      </c>
      <c r="E783" s="38">
        <v>25</v>
      </c>
      <c r="F783" s="48">
        <v>9.57</v>
      </c>
      <c r="G783" s="46">
        <v>16</v>
      </c>
      <c r="H783" s="46" t="s">
        <v>3373</v>
      </c>
      <c r="I783" s="48">
        <v>10.99</v>
      </c>
      <c r="J783" s="46">
        <v>30</v>
      </c>
      <c r="K783" s="46" t="s">
        <v>3373</v>
      </c>
      <c r="L783" s="84">
        <f t="shared" si="227"/>
        <v>10.280000000000001</v>
      </c>
      <c r="M783" s="38">
        <f t="shared" si="232"/>
        <v>60</v>
      </c>
      <c r="N783" s="38">
        <f t="shared" si="233"/>
        <v>2</v>
      </c>
      <c r="O783" s="38">
        <f t="shared" si="234"/>
        <v>1</v>
      </c>
      <c r="P783" s="48">
        <v>8.9499999999999993</v>
      </c>
      <c r="Q783" s="46">
        <v>10</v>
      </c>
      <c r="R783" s="46" t="s">
        <v>3373</v>
      </c>
      <c r="S783" s="48">
        <v>11.71</v>
      </c>
      <c r="T783" s="46">
        <v>30</v>
      </c>
      <c r="U783" s="46" t="s">
        <v>3372</v>
      </c>
      <c r="V783" s="48">
        <f t="shared" si="228"/>
        <v>10.33</v>
      </c>
      <c r="W783" s="46">
        <f t="shared" si="229"/>
        <v>60</v>
      </c>
      <c r="X783" s="46">
        <f t="shared" si="230"/>
        <v>1</v>
      </c>
      <c r="Y783" s="46">
        <f t="shared" si="231"/>
        <v>1</v>
      </c>
      <c r="Z783" s="46">
        <f t="shared" si="235"/>
        <v>3</v>
      </c>
      <c r="AA783" s="46">
        <f t="shared" si="236"/>
        <v>2</v>
      </c>
      <c r="AB783" s="46">
        <f t="shared" si="237"/>
        <v>5</v>
      </c>
      <c r="AC783" s="48">
        <f>IF(AB783=0,1,IF(AB783=1,0.99,IF(AB783=2,0.98,IF(AB783=3,0.97,IF(AB783=4,0.96,IF(AB783=5,0.95,IF(AB783=6,0.94)))))))</f>
        <v>0.95</v>
      </c>
      <c r="AD783" s="48">
        <f t="shared" si="238"/>
        <v>10.305</v>
      </c>
      <c r="AE783" s="48">
        <f t="shared" si="239"/>
        <v>9.7897499999999997</v>
      </c>
      <c r="AF783" s="46">
        <f t="shared" si="240"/>
        <v>120</v>
      </c>
      <c r="AG783" s="47"/>
      <c r="AH783" s="128" t="s">
        <v>3451</v>
      </c>
      <c r="AI783" s="128" t="s">
        <v>3456</v>
      </c>
      <c r="AJ783" s="128" t="s">
        <v>3453</v>
      </c>
      <c r="AK783" s="128" t="s">
        <v>3452</v>
      </c>
      <c r="AL783" s="128" t="s">
        <v>3454</v>
      </c>
      <c r="AM783" s="128" t="s">
        <v>3459</v>
      </c>
      <c r="AN783" s="128" t="s">
        <v>3457</v>
      </c>
      <c r="AO783" s="128" t="s">
        <v>3460</v>
      </c>
      <c r="AP783" s="128" t="s">
        <v>3455</v>
      </c>
      <c r="AQ783" s="128" t="s">
        <v>3458</v>
      </c>
    </row>
    <row r="784" spans="1:43" s="16" customFormat="1" ht="27.75">
      <c r="A784" s="43">
        <v>783</v>
      </c>
      <c r="B784" s="37" t="s">
        <v>614</v>
      </c>
      <c r="C784" s="37" t="s">
        <v>615</v>
      </c>
      <c r="D784" s="38" t="s">
        <v>616</v>
      </c>
      <c r="E784" s="38">
        <v>6</v>
      </c>
      <c r="F784" s="48">
        <v>10</v>
      </c>
      <c r="G784" s="46">
        <v>30</v>
      </c>
      <c r="H784" s="46" t="s">
        <v>3373</v>
      </c>
      <c r="I784" s="48">
        <v>10.26</v>
      </c>
      <c r="J784" s="46">
        <v>30</v>
      </c>
      <c r="K784" s="46" t="s">
        <v>3372</v>
      </c>
      <c r="L784" s="84">
        <f t="shared" si="227"/>
        <v>10.129999999999999</v>
      </c>
      <c r="M784" s="38">
        <f t="shared" si="232"/>
        <v>60</v>
      </c>
      <c r="N784" s="38">
        <f t="shared" si="233"/>
        <v>1</v>
      </c>
      <c r="O784" s="38">
        <f t="shared" si="234"/>
        <v>0</v>
      </c>
      <c r="P784" s="48">
        <v>9.34</v>
      </c>
      <c r="Q784" s="46">
        <v>10</v>
      </c>
      <c r="R784" s="46" t="s">
        <v>3373</v>
      </c>
      <c r="S784" s="48">
        <v>11.19</v>
      </c>
      <c r="T784" s="46">
        <v>30</v>
      </c>
      <c r="U784" s="46" t="s">
        <v>3373</v>
      </c>
      <c r="V784" s="48">
        <f t="shared" si="228"/>
        <v>10.265000000000001</v>
      </c>
      <c r="W784" s="46">
        <f t="shared" si="229"/>
        <v>60</v>
      </c>
      <c r="X784" s="46">
        <f t="shared" si="230"/>
        <v>2</v>
      </c>
      <c r="Y784" s="46">
        <f t="shared" si="231"/>
        <v>1</v>
      </c>
      <c r="Z784" s="46">
        <f t="shared" si="235"/>
        <v>3</v>
      </c>
      <c r="AA784" s="46">
        <f t="shared" si="236"/>
        <v>1</v>
      </c>
      <c r="AB784" s="46">
        <f t="shared" si="237"/>
        <v>4</v>
      </c>
      <c r="AC784" s="48">
        <f>IF(AB784=0,1,IF(AB784=1,0.99,IF(AB784=2,0.98,IF(AB784=3,0.97,IF(AB784=4,0.96,IF(AB784=5,0.95,IF(AB784=6,0.94)))))))</f>
        <v>0.96</v>
      </c>
      <c r="AD784" s="48">
        <f t="shared" si="238"/>
        <v>10.1975</v>
      </c>
      <c r="AE784" s="48">
        <f t="shared" si="239"/>
        <v>9.7896000000000001</v>
      </c>
      <c r="AF784" s="46">
        <f t="shared" si="240"/>
        <v>120</v>
      </c>
      <c r="AG784" s="47"/>
      <c r="AH784" s="128" t="s">
        <v>3451</v>
      </c>
      <c r="AI784" s="128" t="s">
        <v>3453</v>
      </c>
      <c r="AJ784" s="128" t="s">
        <v>3456</v>
      </c>
      <c r="AK784" s="128" t="s">
        <v>3454</v>
      </c>
      <c r="AL784" s="128" t="s">
        <v>3452</v>
      </c>
      <c r="AM784" s="128" t="s">
        <v>3457</v>
      </c>
      <c r="AN784" s="128" t="s">
        <v>3455</v>
      </c>
      <c r="AO784" s="128" t="s">
        <v>3460</v>
      </c>
      <c r="AP784" s="128" t="s">
        <v>3459</v>
      </c>
      <c r="AQ784" s="128" t="s">
        <v>3458</v>
      </c>
    </row>
    <row r="785" spans="1:43" s="16" customFormat="1" ht="27.75">
      <c r="A785" s="43">
        <v>784</v>
      </c>
      <c r="B785" s="44" t="s">
        <v>1804</v>
      </c>
      <c r="C785" s="44" t="s">
        <v>1805</v>
      </c>
      <c r="D785" s="45" t="s">
        <v>1806</v>
      </c>
      <c r="E785" s="38">
        <v>18</v>
      </c>
      <c r="F785" s="48">
        <v>10.81</v>
      </c>
      <c r="G785" s="46">
        <v>30</v>
      </c>
      <c r="H785" s="46" t="s">
        <v>3372</v>
      </c>
      <c r="I785" s="48">
        <v>9.2899999999999991</v>
      </c>
      <c r="J785" s="46">
        <v>18</v>
      </c>
      <c r="K785" s="46" t="s">
        <v>3373</v>
      </c>
      <c r="L785" s="84">
        <f t="shared" si="227"/>
        <v>10.050000000000001</v>
      </c>
      <c r="M785" s="38">
        <f t="shared" si="232"/>
        <v>60</v>
      </c>
      <c r="N785" s="38">
        <f t="shared" si="233"/>
        <v>1</v>
      </c>
      <c r="O785" s="38">
        <f t="shared" si="234"/>
        <v>1</v>
      </c>
      <c r="P785" s="48">
        <v>9.7200000000000006</v>
      </c>
      <c r="Q785" s="46">
        <v>12</v>
      </c>
      <c r="R785" s="46" t="s">
        <v>3373</v>
      </c>
      <c r="S785" s="48">
        <v>14.15</v>
      </c>
      <c r="T785" s="46">
        <v>30</v>
      </c>
      <c r="U785" s="46" t="s">
        <v>3372</v>
      </c>
      <c r="V785" s="48">
        <f t="shared" si="228"/>
        <v>11.935</v>
      </c>
      <c r="W785" s="46">
        <f t="shared" si="229"/>
        <v>60</v>
      </c>
      <c r="X785" s="46">
        <f t="shared" si="230"/>
        <v>1</v>
      </c>
      <c r="Y785" s="46">
        <f t="shared" si="231"/>
        <v>1</v>
      </c>
      <c r="Z785" s="46">
        <f t="shared" si="235"/>
        <v>2</v>
      </c>
      <c r="AA785" s="46">
        <f t="shared" si="236"/>
        <v>2</v>
      </c>
      <c r="AB785" s="46">
        <f t="shared" si="237"/>
        <v>4</v>
      </c>
      <c r="AC785" s="48">
        <f>IF(AB785=0,0.93,IF(AB785=1,0.92,IF(AB785=2,0.91,IF(AB785=3,0.9,IF(AB785=4,0.89,IF(AB785=5,0.88,IF(AB785=6,0.87)))))))</f>
        <v>0.89</v>
      </c>
      <c r="AD785" s="48">
        <f t="shared" si="238"/>
        <v>10.9925</v>
      </c>
      <c r="AE785" s="48">
        <f t="shared" si="239"/>
        <v>9.7833249999999996</v>
      </c>
      <c r="AF785" s="46">
        <f t="shared" si="240"/>
        <v>120</v>
      </c>
      <c r="AG785" s="47"/>
      <c r="AH785" s="128" t="s">
        <v>3455</v>
      </c>
      <c r="AI785" s="128" t="s">
        <v>3453</v>
      </c>
      <c r="AJ785" s="130" t="s">
        <v>3451</v>
      </c>
      <c r="AK785" s="128" t="s">
        <v>3457</v>
      </c>
      <c r="AL785" s="128" t="s">
        <v>3452</v>
      </c>
      <c r="AM785" s="128" t="s">
        <v>3456</v>
      </c>
      <c r="AN785" s="128" t="s">
        <v>3454</v>
      </c>
      <c r="AO785" s="128" t="s">
        <v>3460</v>
      </c>
      <c r="AP785" s="128" t="s">
        <v>3458</v>
      </c>
      <c r="AQ785" s="128" t="s">
        <v>3459</v>
      </c>
    </row>
    <row r="786" spans="1:43" s="16" customFormat="1" ht="27.75">
      <c r="A786" s="43">
        <v>785</v>
      </c>
      <c r="B786" s="44" t="s">
        <v>591</v>
      </c>
      <c r="C786" s="44" t="s">
        <v>592</v>
      </c>
      <c r="D786" s="45" t="s">
        <v>593</v>
      </c>
      <c r="E786" s="38">
        <v>5</v>
      </c>
      <c r="F786" s="48">
        <v>11.17</v>
      </c>
      <c r="G786" s="46">
        <v>30</v>
      </c>
      <c r="H786" s="46" t="s">
        <v>3373</v>
      </c>
      <c r="I786" s="48">
        <v>9.73</v>
      </c>
      <c r="J786" s="46">
        <v>13</v>
      </c>
      <c r="K786" s="46" t="s">
        <v>3373</v>
      </c>
      <c r="L786" s="84">
        <f t="shared" si="227"/>
        <v>10.45</v>
      </c>
      <c r="M786" s="38">
        <f t="shared" si="232"/>
        <v>60</v>
      </c>
      <c r="N786" s="38">
        <f t="shared" si="233"/>
        <v>2</v>
      </c>
      <c r="O786" s="38">
        <f t="shared" si="234"/>
        <v>1</v>
      </c>
      <c r="P786" s="48">
        <v>10.210000000000001</v>
      </c>
      <c r="Q786" s="46">
        <v>30</v>
      </c>
      <c r="R786" s="46" t="s">
        <v>3372</v>
      </c>
      <c r="S786" s="48">
        <v>12.36</v>
      </c>
      <c r="T786" s="46">
        <v>30</v>
      </c>
      <c r="U786" s="46" t="s">
        <v>3372</v>
      </c>
      <c r="V786" s="48">
        <f t="shared" si="228"/>
        <v>11.285</v>
      </c>
      <c r="W786" s="46">
        <f t="shared" si="229"/>
        <v>60</v>
      </c>
      <c r="X786" s="46">
        <f t="shared" si="230"/>
        <v>0</v>
      </c>
      <c r="Y786" s="46">
        <f t="shared" si="231"/>
        <v>0</v>
      </c>
      <c r="Z786" s="46">
        <f t="shared" si="235"/>
        <v>2</v>
      </c>
      <c r="AA786" s="46">
        <f t="shared" si="236"/>
        <v>1</v>
      </c>
      <c r="AB786" s="46">
        <f t="shared" si="237"/>
        <v>3</v>
      </c>
      <c r="AC786" s="48">
        <f>IF(AB786=0,0.93,IF(AB786=1,0.92,IF(AB786=2,0.91,IF(AB786=3,0.9,IF(AB786=4,0.89,IF(AB786=5,0.88,IF(AB786=6,0.87)))))))</f>
        <v>0.9</v>
      </c>
      <c r="AD786" s="48">
        <f t="shared" si="238"/>
        <v>10.8675</v>
      </c>
      <c r="AE786" s="48">
        <f t="shared" si="239"/>
        <v>9.7807499999999994</v>
      </c>
      <c r="AF786" s="46">
        <f t="shared" si="240"/>
        <v>120</v>
      </c>
      <c r="AG786" s="47"/>
      <c r="AH786" s="128" t="s">
        <v>3453</v>
      </c>
      <c r="AI786" s="128" t="s">
        <v>3452</v>
      </c>
      <c r="AJ786" s="128" t="s">
        <v>3451</v>
      </c>
      <c r="AK786" s="128" t="s">
        <v>3456</v>
      </c>
      <c r="AL786" s="128" t="s">
        <v>3454</v>
      </c>
      <c r="AM786" s="128" t="s">
        <v>3457</v>
      </c>
      <c r="AN786" s="128" t="s">
        <v>3455</v>
      </c>
      <c r="AO786" s="128" t="s">
        <v>3460</v>
      </c>
      <c r="AP786" s="128" t="s">
        <v>3459</v>
      </c>
      <c r="AQ786" s="128" t="s">
        <v>3458</v>
      </c>
    </row>
    <row r="787" spans="1:43" s="16" customFormat="1" ht="27.75">
      <c r="A787" s="43">
        <v>786</v>
      </c>
      <c r="B787" s="37" t="s">
        <v>782</v>
      </c>
      <c r="C787" s="37" t="s">
        <v>413</v>
      </c>
      <c r="D787" s="38" t="s">
        <v>1276</v>
      </c>
      <c r="E787" s="38">
        <v>12</v>
      </c>
      <c r="F787" s="48">
        <v>10.55</v>
      </c>
      <c r="G787" s="46">
        <v>30</v>
      </c>
      <c r="H787" s="46" t="s">
        <v>3373</v>
      </c>
      <c r="I787" s="48">
        <v>11.21</v>
      </c>
      <c r="J787" s="46">
        <v>30</v>
      </c>
      <c r="K787" s="46" t="s">
        <v>3373</v>
      </c>
      <c r="L787" s="84">
        <f t="shared" si="227"/>
        <v>10.88</v>
      </c>
      <c r="M787" s="38">
        <f t="shared" si="232"/>
        <v>60</v>
      </c>
      <c r="N787" s="38">
        <f t="shared" si="233"/>
        <v>2</v>
      </c>
      <c r="O787" s="38">
        <f t="shared" si="234"/>
        <v>0</v>
      </c>
      <c r="P787" s="48">
        <v>9.4499999999999993</v>
      </c>
      <c r="Q787" s="46">
        <v>16</v>
      </c>
      <c r="R787" s="46" t="s">
        <v>3373</v>
      </c>
      <c r="S787" s="48">
        <v>12.74</v>
      </c>
      <c r="T787" s="46">
        <v>30</v>
      </c>
      <c r="U787" s="46" t="s">
        <v>3372</v>
      </c>
      <c r="V787" s="48">
        <f t="shared" si="228"/>
        <v>11.094999999999999</v>
      </c>
      <c r="W787" s="46">
        <f t="shared" si="229"/>
        <v>60</v>
      </c>
      <c r="X787" s="46">
        <f t="shared" si="230"/>
        <v>1</v>
      </c>
      <c r="Y787" s="46">
        <f t="shared" si="231"/>
        <v>1</v>
      </c>
      <c r="Z787" s="46">
        <f t="shared" si="235"/>
        <v>3</v>
      </c>
      <c r="AA787" s="46">
        <f t="shared" si="236"/>
        <v>1</v>
      </c>
      <c r="AB787" s="46">
        <f t="shared" si="237"/>
        <v>4</v>
      </c>
      <c r="AC787" s="48">
        <f>IF(AB787=0,0.93,IF(AB787=1,0.92,IF(AB787=2,0.91,IF(AB787=3,0.9,IF(AB787=4,0.89,IF(AB787=5,0.88,IF(AB787=6,0.87)))))))</f>
        <v>0.89</v>
      </c>
      <c r="AD787" s="48">
        <f t="shared" si="238"/>
        <v>10.987500000000001</v>
      </c>
      <c r="AE787" s="48">
        <f t="shared" si="239"/>
        <v>9.7788750000000011</v>
      </c>
      <c r="AF787" s="46">
        <f t="shared" si="240"/>
        <v>120</v>
      </c>
      <c r="AG787" s="47"/>
      <c r="AH787" s="128" t="s">
        <v>3451</v>
      </c>
      <c r="AI787" s="128" t="s">
        <v>3455</v>
      </c>
      <c r="AJ787" s="128" t="s">
        <v>3456</v>
      </c>
      <c r="AK787" s="128" t="s">
        <v>3460</v>
      </c>
      <c r="AL787" s="128" t="s">
        <v>3457</v>
      </c>
      <c r="AM787" s="128" t="s">
        <v>3459</v>
      </c>
      <c r="AN787" s="128" t="s">
        <v>3454</v>
      </c>
      <c r="AO787" s="128" t="s">
        <v>3452</v>
      </c>
      <c r="AP787" s="128" t="s">
        <v>3453</v>
      </c>
      <c r="AQ787" s="128" t="s">
        <v>3458</v>
      </c>
    </row>
    <row r="788" spans="1:43" s="16" customFormat="1" ht="27.75">
      <c r="A788" s="43">
        <v>787</v>
      </c>
      <c r="B788" s="37" t="s">
        <v>906</v>
      </c>
      <c r="C788" s="37" t="s">
        <v>907</v>
      </c>
      <c r="D788" s="45" t="s">
        <v>908</v>
      </c>
      <c r="E788" s="38">
        <v>8</v>
      </c>
      <c r="F788" s="48">
        <v>10.01</v>
      </c>
      <c r="G788" s="46">
        <v>30</v>
      </c>
      <c r="H788" s="46" t="s">
        <v>3372</v>
      </c>
      <c r="I788" s="48">
        <v>10</v>
      </c>
      <c r="J788" s="46">
        <v>30</v>
      </c>
      <c r="K788" s="46" t="s">
        <v>3373</v>
      </c>
      <c r="L788" s="84">
        <f t="shared" si="227"/>
        <v>10.004999999999999</v>
      </c>
      <c r="M788" s="38">
        <f t="shared" si="232"/>
        <v>60</v>
      </c>
      <c r="N788" s="38">
        <f t="shared" si="233"/>
        <v>1</v>
      </c>
      <c r="O788" s="38">
        <f t="shared" si="234"/>
        <v>0</v>
      </c>
      <c r="P788" s="48">
        <v>10.72</v>
      </c>
      <c r="Q788" s="46">
        <v>30</v>
      </c>
      <c r="R788" s="46" t="s">
        <v>3372</v>
      </c>
      <c r="S788" s="48">
        <v>11.77</v>
      </c>
      <c r="T788" s="46">
        <v>30</v>
      </c>
      <c r="U788" s="46" t="s">
        <v>3372</v>
      </c>
      <c r="V788" s="48">
        <f t="shared" si="228"/>
        <v>11.245000000000001</v>
      </c>
      <c r="W788" s="46">
        <f t="shared" si="229"/>
        <v>60</v>
      </c>
      <c r="X788" s="46">
        <f t="shared" si="230"/>
        <v>0</v>
      </c>
      <c r="Y788" s="46">
        <f t="shared" si="231"/>
        <v>0</v>
      </c>
      <c r="Z788" s="46">
        <f t="shared" si="235"/>
        <v>1</v>
      </c>
      <c r="AA788" s="46">
        <f t="shared" si="236"/>
        <v>0</v>
      </c>
      <c r="AB788" s="46">
        <f t="shared" si="237"/>
        <v>1</v>
      </c>
      <c r="AC788" s="48">
        <f>IF(AB788=0,0.93,IF(AB788=1,0.92,IF(AB788=2,0.91,IF(AB788=3,0.9,IF(AB788=4,0.89,IF(AB788=5,0.88,IF(AB788=6,0.87)))))))</f>
        <v>0.92</v>
      </c>
      <c r="AD788" s="48">
        <f t="shared" si="238"/>
        <v>10.625</v>
      </c>
      <c r="AE788" s="48">
        <f t="shared" si="239"/>
        <v>9.7750000000000004</v>
      </c>
      <c r="AF788" s="46">
        <f t="shared" si="240"/>
        <v>120</v>
      </c>
      <c r="AG788" s="47"/>
      <c r="AH788" s="128" t="s">
        <v>3456</v>
      </c>
      <c r="AI788" s="128" t="s">
        <v>3454</v>
      </c>
      <c r="AJ788" s="128" t="s">
        <v>3452</v>
      </c>
      <c r="AK788" s="128" t="s">
        <v>3451</v>
      </c>
      <c r="AL788" s="128" t="s">
        <v>3455</v>
      </c>
      <c r="AM788" s="128" t="s">
        <v>3453</v>
      </c>
      <c r="AN788" s="128" t="s">
        <v>3460</v>
      </c>
      <c r="AO788" s="128" t="s">
        <v>3459</v>
      </c>
      <c r="AP788" s="128" t="s">
        <v>3457</v>
      </c>
      <c r="AQ788" s="128" t="s">
        <v>3458</v>
      </c>
    </row>
    <row r="789" spans="1:43" s="16" customFormat="1" ht="27.75">
      <c r="A789" s="43">
        <v>788</v>
      </c>
      <c r="B789" s="65" t="s">
        <v>2363</v>
      </c>
      <c r="C789" s="65" t="s">
        <v>2364</v>
      </c>
      <c r="D789" s="45" t="s">
        <v>2365</v>
      </c>
      <c r="E789" s="38">
        <v>23</v>
      </c>
      <c r="F789" s="48">
        <v>10.72</v>
      </c>
      <c r="G789" s="46">
        <v>30</v>
      </c>
      <c r="H789" s="46" t="s">
        <v>3372</v>
      </c>
      <c r="I789" s="48">
        <v>9.42</v>
      </c>
      <c r="J789" s="46">
        <v>18</v>
      </c>
      <c r="K789" s="46" t="s">
        <v>3373</v>
      </c>
      <c r="L789" s="84">
        <f t="shared" si="227"/>
        <v>10.07</v>
      </c>
      <c r="M789" s="38">
        <f t="shared" si="232"/>
        <v>60</v>
      </c>
      <c r="N789" s="38">
        <f t="shared" si="233"/>
        <v>1</v>
      </c>
      <c r="O789" s="38">
        <f t="shared" si="234"/>
        <v>1</v>
      </c>
      <c r="P789" s="48">
        <v>9.4600000000000009</v>
      </c>
      <c r="Q789" s="46">
        <v>16</v>
      </c>
      <c r="R789" s="46" t="s">
        <v>3373</v>
      </c>
      <c r="S789" s="48">
        <v>11.06</v>
      </c>
      <c r="T789" s="46">
        <v>30</v>
      </c>
      <c r="U789" s="46" t="s">
        <v>3372</v>
      </c>
      <c r="V789" s="48">
        <f t="shared" si="228"/>
        <v>10.260000000000002</v>
      </c>
      <c r="W789" s="46">
        <f t="shared" si="229"/>
        <v>60</v>
      </c>
      <c r="X789" s="46">
        <f t="shared" si="230"/>
        <v>1</v>
      </c>
      <c r="Y789" s="46">
        <f t="shared" si="231"/>
        <v>1</v>
      </c>
      <c r="Z789" s="46">
        <f t="shared" si="235"/>
        <v>2</v>
      </c>
      <c r="AA789" s="46">
        <f t="shared" si="236"/>
        <v>2</v>
      </c>
      <c r="AB789" s="46">
        <f t="shared" si="237"/>
        <v>4</v>
      </c>
      <c r="AC789" s="48">
        <f t="shared" ref="AC789:AC795" si="241">IF(AB789=0,1,IF(AB789=1,0.99,IF(AB789=2,0.98,IF(AB789=3,0.97,IF(AB789=4,0.96,IF(AB789=5,0.95,IF(AB789=6,0.94)))))))</f>
        <v>0.96</v>
      </c>
      <c r="AD789" s="48">
        <f t="shared" si="238"/>
        <v>10.165000000000001</v>
      </c>
      <c r="AE789" s="48">
        <f t="shared" si="239"/>
        <v>9.7584</v>
      </c>
      <c r="AF789" s="46">
        <f t="shared" si="240"/>
        <v>120</v>
      </c>
      <c r="AG789" s="47"/>
      <c r="AH789" s="128" t="s">
        <v>3456</v>
      </c>
      <c r="AI789" s="128" t="s">
        <v>3451</v>
      </c>
      <c r="AJ789" s="128" t="s">
        <v>3453</v>
      </c>
      <c r="AK789" s="128" t="s">
        <v>3452</v>
      </c>
      <c r="AL789" s="128" t="s">
        <v>3454</v>
      </c>
      <c r="AM789" s="128" t="s">
        <v>3457</v>
      </c>
      <c r="AN789" s="128" t="s">
        <v>3455</v>
      </c>
      <c r="AO789" s="128" t="s">
        <v>3460</v>
      </c>
      <c r="AP789" s="128" t="s">
        <v>3459</v>
      </c>
      <c r="AQ789" s="128" t="s">
        <v>3458</v>
      </c>
    </row>
    <row r="790" spans="1:43" s="16" customFormat="1" ht="27.75">
      <c r="A790" s="43">
        <v>789</v>
      </c>
      <c r="B790" s="44" t="s">
        <v>1905</v>
      </c>
      <c r="C790" s="44" t="s">
        <v>1906</v>
      </c>
      <c r="D790" s="45" t="s">
        <v>1907</v>
      </c>
      <c r="E790" s="38">
        <v>19</v>
      </c>
      <c r="F790" s="48">
        <v>10.37</v>
      </c>
      <c r="G790" s="46">
        <v>30</v>
      </c>
      <c r="H790" s="46" t="s">
        <v>3373</v>
      </c>
      <c r="I790" s="48">
        <v>9.66</v>
      </c>
      <c r="J790" s="46">
        <v>12</v>
      </c>
      <c r="K790" s="46" t="s">
        <v>3373</v>
      </c>
      <c r="L790" s="84">
        <f t="shared" si="227"/>
        <v>10.015000000000001</v>
      </c>
      <c r="M790" s="38">
        <f t="shared" si="232"/>
        <v>60</v>
      </c>
      <c r="N790" s="38">
        <f t="shared" si="233"/>
        <v>2</v>
      </c>
      <c r="O790" s="38">
        <f t="shared" si="234"/>
        <v>1</v>
      </c>
      <c r="P790" s="48">
        <v>9.3000000000000007</v>
      </c>
      <c r="Q790" s="46">
        <v>16</v>
      </c>
      <c r="R790" s="46" t="s">
        <v>3373</v>
      </c>
      <c r="S790" s="48">
        <v>11.74</v>
      </c>
      <c r="T790" s="46">
        <v>30</v>
      </c>
      <c r="U790" s="46" t="s">
        <v>3372</v>
      </c>
      <c r="V790" s="48">
        <f t="shared" si="228"/>
        <v>10.52</v>
      </c>
      <c r="W790" s="46">
        <f t="shared" si="229"/>
        <v>60</v>
      </c>
      <c r="X790" s="46">
        <f t="shared" si="230"/>
        <v>1</v>
      </c>
      <c r="Y790" s="46">
        <f t="shared" si="231"/>
        <v>1</v>
      </c>
      <c r="Z790" s="46">
        <f t="shared" si="235"/>
        <v>3</v>
      </c>
      <c r="AA790" s="46">
        <f t="shared" si="236"/>
        <v>2</v>
      </c>
      <c r="AB790" s="46">
        <f t="shared" si="237"/>
        <v>5</v>
      </c>
      <c r="AC790" s="48">
        <f t="shared" si="241"/>
        <v>0.95</v>
      </c>
      <c r="AD790" s="48">
        <f t="shared" si="238"/>
        <v>10.2675</v>
      </c>
      <c r="AE790" s="48">
        <f t="shared" si="239"/>
        <v>9.7541250000000002</v>
      </c>
      <c r="AF790" s="46">
        <f t="shared" si="240"/>
        <v>120</v>
      </c>
      <c r="AG790" s="47"/>
      <c r="AH790" s="128" t="s">
        <v>3453</v>
      </c>
      <c r="AI790" s="128" t="s">
        <v>3451</v>
      </c>
      <c r="AJ790" s="128" t="s">
        <v>3455</v>
      </c>
      <c r="AK790" s="128" t="s">
        <v>3454</v>
      </c>
      <c r="AL790" s="128" t="s">
        <v>3452</v>
      </c>
      <c r="AM790" s="128" t="s">
        <v>3456</v>
      </c>
      <c r="AN790" s="128" t="s">
        <v>3457</v>
      </c>
      <c r="AO790" s="128" t="s">
        <v>3459</v>
      </c>
      <c r="AP790" s="128" t="s">
        <v>3458</v>
      </c>
      <c r="AQ790" s="128" t="s">
        <v>3460</v>
      </c>
    </row>
    <row r="791" spans="1:43" s="16" customFormat="1" ht="27.75">
      <c r="A791" s="43">
        <v>790</v>
      </c>
      <c r="B791" s="37" t="s">
        <v>1363</v>
      </c>
      <c r="C791" s="37" t="s">
        <v>1365</v>
      </c>
      <c r="D791" s="38" t="s">
        <v>1366</v>
      </c>
      <c r="E791" s="38">
        <v>13</v>
      </c>
      <c r="F791" s="48">
        <v>9.67</v>
      </c>
      <c r="G791" s="46">
        <v>20</v>
      </c>
      <c r="H791" s="46" t="s">
        <v>3373</v>
      </c>
      <c r="I791" s="48">
        <v>10.72</v>
      </c>
      <c r="J791" s="46">
        <v>30</v>
      </c>
      <c r="K791" s="46" t="s">
        <v>3372</v>
      </c>
      <c r="L791" s="84">
        <f t="shared" si="227"/>
        <v>10.195</v>
      </c>
      <c r="M791" s="38">
        <f t="shared" si="232"/>
        <v>60</v>
      </c>
      <c r="N791" s="38">
        <f t="shared" si="233"/>
        <v>1</v>
      </c>
      <c r="O791" s="38">
        <f t="shared" si="234"/>
        <v>1</v>
      </c>
      <c r="P791" s="48">
        <v>9.6999999999999993</v>
      </c>
      <c r="Q791" s="46">
        <v>12</v>
      </c>
      <c r="R791" s="46" t="s">
        <v>3373</v>
      </c>
      <c r="S791" s="48">
        <v>10.55</v>
      </c>
      <c r="T791" s="46">
        <v>30</v>
      </c>
      <c r="U791" s="46" t="s">
        <v>3372</v>
      </c>
      <c r="V791" s="48">
        <f t="shared" si="228"/>
        <v>10.125</v>
      </c>
      <c r="W791" s="46">
        <f t="shared" si="229"/>
        <v>60</v>
      </c>
      <c r="X791" s="46">
        <f t="shared" si="230"/>
        <v>1</v>
      </c>
      <c r="Y791" s="46">
        <f t="shared" si="231"/>
        <v>1</v>
      </c>
      <c r="Z791" s="46">
        <f t="shared" si="235"/>
        <v>2</v>
      </c>
      <c r="AA791" s="46">
        <f t="shared" si="236"/>
        <v>2</v>
      </c>
      <c r="AB791" s="46">
        <f t="shared" si="237"/>
        <v>4</v>
      </c>
      <c r="AC791" s="48">
        <f t="shared" si="241"/>
        <v>0.96</v>
      </c>
      <c r="AD791" s="48">
        <f t="shared" si="238"/>
        <v>10.16</v>
      </c>
      <c r="AE791" s="48">
        <f t="shared" si="239"/>
        <v>9.7536000000000005</v>
      </c>
      <c r="AF791" s="46">
        <f t="shared" si="240"/>
        <v>120</v>
      </c>
      <c r="AG791" s="47"/>
      <c r="AH791" s="128" t="s">
        <v>3451</v>
      </c>
      <c r="AI791" s="128" t="s">
        <v>3452</v>
      </c>
      <c r="AJ791" s="128" t="s">
        <v>3456</v>
      </c>
      <c r="AK791" s="128" t="s">
        <v>3453</v>
      </c>
      <c r="AL791" s="128" t="s">
        <v>3454</v>
      </c>
      <c r="AM791" s="128" t="s">
        <v>3455</v>
      </c>
      <c r="AN791" s="128" t="s">
        <v>3459</v>
      </c>
      <c r="AO791" s="128" t="s">
        <v>3460</v>
      </c>
      <c r="AP791" s="128" t="s">
        <v>3457</v>
      </c>
      <c r="AQ791" s="128" t="s">
        <v>3458</v>
      </c>
    </row>
    <row r="792" spans="1:43" s="16" customFormat="1" ht="27.75">
      <c r="A792" s="43">
        <v>791</v>
      </c>
      <c r="B792" s="37" t="s">
        <v>506</v>
      </c>
      <c r="C792" s="37" t="s">
        <v>580</v>
      </c>
      <c r="D792" s="38" t="s">
        <v>2682</v>
      </c>
      <c r="E792" s="38">
        <v>27</v>
      </c>
      <c r="F792" s="48">
        <v>8.0399999999999991</v>
      </c>
      <c r="G792" s="46">
        <v>10</v>
      </c>
      <c r="H792" s="46" t="s">
        <v>3373</v>
      </c>
      <c r="I792" s="48">
        <v>12.62</v>
      </c>
      <c r="J792" s="46">
        <v>30</v>
      </c>
      <c r="K792" s="46" t="s">
        <v>3373</v>
      </c>
      <c r="L792" s="84">
        <f t="shared" si="227"/>
        <v>10.329999999999998</v>
      </c>
      <c r="M792" s="38">
        <f t="shared" si="232"/>
        <v>60</v>
      </c>
      <c r="N792" s="38">
        <f t="shared" si="233"/>
        <v>2</v>
      </c>
      <c r="O792" s="38">
        <f t="shared" si="234"/>
        <v>1</v>
      </c>
      <c r="P792" s="48">
        <v>8.5299999999999994</v>
      </c>
      <c r="Q792" s="46">
        <v>10</v>
      </c>
      <c r="R792" s="46" t="s">
        <v>3373</v>
      </c>
      <c r="S792" s="48">
        <v>12.31</v>
      </c>
      <c r="T792" s="46">
        <v>30</v>
      </c>
      <c r="U792" s="46" t="s">
        <v>3373</v>
      </c>
      <c r="V792" s="48">
        <f t="shared" si="228"/>
        <v>10.42</v>
      </c>
      <c r="W792" s="46">
        <f t="shared" si="229"/>
        <v>60</v>
      </c>
      <c r="X792" s="46">
        <f t="shared" si="230"/>
        <v>2</v>
      </c>
      <c r="Y792" s="46">
        <f t="shared" si="231"/>
        <v>1</v>
      </c>
      <c r="Z792" s="46">
        <f t="shared" si="235"/>
        <v>4</v>
      </c>
      <c r="AA792" s="46">
        <f t="shared" si="236"/>
        <v>2</v>
      </c>
      <c r="AB792" s="46">
        <f t="shared" si="237"/>
        <v>6</v>
      </c>
      <c r="AC792" s="48">
        <f t="shared" si="241"/>
        <v>0.94</v>
      </c>
      <c r="AD792" s="48">
        <f t="shared" si="238"/>
        <v>10.375</v>
      </c>
      <c r="AE792" s="48">
        <f t="shared" si="239"/>
        <v>9.7524999999999995</v>
      </c>
      <c r="AF792" s="46">
        <f t="shared" si="240"/>
        <v>120</v>
      </c>
      <c r="AG792" s="47"/>
      <c r="AH792" s="128" t="s">
        <v>3453</v>
      </c>
      <c r="AI792" s="128" t="s">
        <v>3451</v>
      </c>
      <c r="AJ792" s="128" t="s">
        <v>3454</v>
      </c>
      <c r="AK792" s="128" t="s">
        <v>3452</v>
      </c>
      <c r="AL792" s="128" t="s">
        <v>3455</v>
      </c>
      <c r="AM792" s="128" t="s">
        <v>3457</v>
      </c>
      <c r="AN792" s="128" t="s">
        <v>3456</v>
      </c>
      <c r="AO792" s="128" t="s">
        <v>3460</v>
      </c>
      <c r="AP792" s="128" t="s">
        <v>3459</v>
      </c>
      <c r="AQ792" s="128" t="s">
        <v>3458</v>
      </c>
    </row>
    <row r="793" spans="1:43" s="16" customFormat="1" ht="27.75">
      <c r="A793" s="43">
        <v>792</v>
      </c>
      <c r="B793" s="44" t="s">
        <v>1975</v>
      </c>
      <c r="C793" s="44" t="s">
        <v>1524</v>
      </c>
      <c r="D793" s="45" t="s">
        <v>1976</v>
      </c>
      <c r="E793" s="38">
        <v>19</v>
      </c>
      <c r="F793" s="48">
        <v>9.26</v>
      </c>
      <c r="G793" s="46">
        <v>15</v>
      </c>
      <c r="H793" s="46" t="s">
        <v>3373</v>
      </c>
      <c r="I793" s="48">
        <v>10.74</v>
      </c>
      <c r="J793" s="46">
        <v>30</v>
      </c>
      <c r="K793" s="46" t="s">
        <v>3373</v>
      </c>
      <c r="L793" s="84">
        <f t="shared" si="227"/>
        <v>10</v>
      </c>
      <c r="M793" s="38">
        <f t="shared" si="232"/>
        <v>60</v>
      </c>
      <c r="N793" s="38">
        <f t="shared" si="233"/>
        <v>2</v>
      </c>
      <c r="O793" s="38">
        <f t="shared" si="234"/>
        <v>1</v>
      </c>
      <c r="P793" s="48">
        <v>9.4499999999999993</v>
      </c>
      <c r="Q793" s="46">
        <v>12</v>
      </c>
      <c r="R793" s="46" t="s">
        <v>3373</v>
      </c>
      <c r="S793" s="48">
        <v>11.61</v>
      </c>
      <c r="T793" s="46">
        <v>30</v>
      </c>
      <c r="U793" s="46" t="s">
        <v>3372</v>
      </c>
      <c r="V793" s="48">
        <f t="shared" si="228"/>
        <v>10.53</v>
      </c>
      <c r="W793" s="46">
        <f t="shared" si="229"/>
        <v>60</v>
      </c>
      <c r="X793" s="46">
        <f t="shared" si="230"/>
        <v>1</v>
      </c>
      <c r="Y793" s="46">
        <f t="shared" si="231"/>
        <v>1</v>
      </c>
      <c r="Z793" s="46">
        <f t="shared" si="235"/>
        <v>3</v>
      </c>
      <c r="AA793" s="46">
        <f t="shared" si="236"/>
        <v>2</v>
      </c>
      <c r="AB793" s="46">
        <f t="shared" si="237"/>
        <v>5</v>
      </c>
      <c r="AC793" s="48">
        <f t="shared" si="241"/>
        <v>0.95</v>
      </c>
      <c r="AD793" s="48">
        <f t="shared" si="238"/>
        <v>10.265000000000001</v>
      </c>
      <c r="AE793" s="48">
        <f t="shared" si="239"/>
        <v>9.7517499999999995</v>
      </c>
      <c r="AF793" s="46">
        <f t="shared" si="240"/>
        <v>120</v>
      </c>
      <c r="AG793" s="47"/>
      <c r="AH793" s="128" t="s">
        <v>3453</v>
      </c>
      <c r="AI793" s="128" t="s">
        <v>3451</v>
      </c>
      <c r="AJ793" s="128" t="s">
        <v>3457</v>
      </c>
      <c r="AK793" s="128" t="s">
        <v>3455</v>
      </c>
      <c r="AL793" s="128" t="s">
        <v>3452</v>
      </c>
      <c r="AM793" s="128" t="s">
        <v>3454</v>
      </c>
      <c r="AN793" s="128" t="s">
        <v>3456</v>
      </c>
      <c r="AO793" s="128" t="s">
        <v>3459</v>
      </c>
      <c r="AP793" s="128" t="s">
        <v>3460</v>
      </c>
      <c r="AQ793" s="128" t="s">
        <v>3458</v>
      </c>
    </row>
    <row r="794" spans="1:43" s="16" customFormat="1" ht="27.75">
      <c r="A794" s="43">
        <v>793</v>
      </c>
      <c r="B794" s="37" t="s">
        <v>229</v>
      </c>
      <c r="C794" s="37" t="s">
        <v>230</v>
      </c>
      <c r="D794" s="38" t="s">
        <v>231</v>
      </c>
      <c r="E794" s="38">
        <v>2</v>
      </c>
      <c r="F794" s="48">
        <v>10.06</v>
      </c>
      <c r="G794" s="46">
        <v>30</v>
      </c>
      <c r="H794" s="46" t="s">
        <v>3373</v>
      </c>
      <c r="I794" s="48">
        <v>10.11</v>
      </c>
      <c r="J794" s="46">
        <v>30</v>
      </c>
      <c r="K794" s="46" t="s">
        <v>3373</v>
      </c>
      <c r="L794" s="84">
        <f t="shared" si="227"/>
        <v>10.085000000000001</v>
      </c>
      <c r="M794" s="38">
        <f t="shared" si="232"/>
        <v>60</v>
      </c>
      <c r="N794" s="38">
        <f t="shared" si="233"/>
        <v>2</v>
      </c>
      <c r="O794" s="38">
        <f t="shared" si="234"/>
        <v>0</v>
      </c>
      <c r="P794" s="48">
        <v>9.49</v>
      </c>
      <c r="Q794" s="46">
        <v>12</v>
      </c>
      <c r="R794" s="46" t="s">
        <v>3373</v>
      </c>
      <c r="S794" s="48">
        <v>10.95</v>
      </c>
      <c r="T794" s="46">
        <v>30</v>
      </c>
      <c r="U794" s="46" t="s">
        <v>3372</v>
      </c>
      <c r="V794" s="48">
        <f t="shared" si="228"/>
        <v>10.219999999999999</v>
      </c>
      <c r="W794" s="46">
        <f t="shared" si="229"/>
        <v>60</v>
      </c>
      <c r="X794" s="46">
        <f t="shared" si="230"/>
        <v>1</v>
      </c>
      <c r="Y794" s="46">
        <f t="shared" si="231"/>
        <v>1</v>
      </c>
      <c r="Z794" s="46">
        <f t="shared" si="235"/>
        <v>3</v>
      </c>
      <c r="AA794" s="46">
        <f t="shared" si="236"/>
        <v>1</v>
      </c>
      <c r="AB794" s="46">
        <f t="shared" si="237"/>
        <v>4</v>
      </c>
      <c r="AC794" s="48">
        <f t="shared" si="241"/>
        <v>0.96</v>
      </c>
      <c r="AD794" s="48">
        <f t="shared" si="238"/>
        <v>10.1525</v>
      </c>
      <c r="AE794" s="48">
        <f t="shared" si="239"/>
        <v>9.7463999999999995</v>
      </c>
      <c r="AF794" s="46">
        <f t="shared" si="240"/>
        <v>120</v>
      </c>
      <c r="AG794" s="47"/>
      <c r="AH794" s="128" t="s">
        <v>3456</v>
      </c>
      <c r="AI794" s="128" t="s">
        <v>3454</v>
      </c>
      <c r="AJ794" s="128" t="s">
        <v>3451</v>
      </c>
      <c r="AK794" s="128" t="s">
        <v>3452</v>
      </c>
      <c r="AL794" s="128" t="s">
        <v>3455</v>
      </c>
      <c r="AM794" s="128" t="s">
        <v>3460</v>
      </c>
      <c r="AN794" s="128" t="s">
        <v>3453</v>
      </c>
      <c r="AO794" s="128" t="s">
        <v>3457</v>
      </c>
      <c r="AP794" s="128" t="s">
        <v>3459</v>
      </c>
      <c r="AQ794" s="128" t="s">
        <v>3458</v>
      </c>
    </row>
    <row r="795" spans="1:43" s="16" customFormat="1" ht="27.75">
      <c r="A795" s="43">
        <v>794</v>
      </c>
      <c r="B795" s="44" t="s">
        <v>915</v>
      </c>
      <c r="C795" s="44" t="s">
        <v>916</v>
      </c>
      <c r="D795" s="45" t="s">
        <v>917</v>
      </c>
      <c r="E795" s="38">
        <v>8</v>
      </c>
      <c r="F795" s="48">
        <v>10.69</v>
      </c>
      <c r="G795" s="46">
        <v>30</v>
      </c>
      <c r="H795" s="46" t="s">
        <v>3373</v>
      </c>
      <c r="I795" s="48">
        <v>9.31</v>
      </c>
      <c r="J795" s="46">
        <v>12</v>
      </c>
      <c r="K795" s="46" t="s">
        <v>3373</v>
      </c>
      <c r="L795" s="84">
        <f t="shared" si="227"/>
        <v>10</v>
      </c>
      <c r="M795" s="38">
        <f t="shared" si="232"/>
        <v>60</v>
      </c>
      <c r="N795" s="38">
        <f t="shared" si="233"/>
        <v>2</v>
      </c>
      <c r="O795" s="38">
        <f t="shared" si="234"/>
        <v>1</v>
      </c>
      <c r="P795" s="48">
        <v>9.26</v>
      </c>
      <c r="Q795" s="46">
        <v>12</v>
      </c>
      <c r="R795" s="46" t="s">
        <v>3373</v>
      </c>
      <c r="S795" s="48">
        <v>11.76</v>
      </c>
      <c r="T795" s="46">
        <v>30</v>
      </c>
      <c r="U795" s="46" t="s">
        <v>3372</v>
      </c>
      <c r="V795" s="48">
        <f t="shared" si="228"/>
        <v>10.51</v>
      </c>
      <c r="W795" s="46">
        <f t="shared" si="229"/>
        <v>60</v>
      </c>
      <c r="X795" s="46">
        <f t="shared" si="230"/>
        <v>1</v>
      </c>
      <c r="Y795" s="46">
        <f t="shared" si="231"/>
        <v>1</v>
      </c>
      <c r="Z795" s="46">
        <f t="shared" si="235"/>
        <v>3</v>
      </c>
      <c r="AA795" s="46">
        <f t="shared" si="236"/>
        <v>2</v>
      </c>
      <c r="AB795" s="46">
        <f t="shared" si="237"/>
        <v>5</v>
      </c>
      <c r="AC795" s="48">
        <f t="shared" si="241"/>
        <v>0.95</v>
      </c>
      <c r="AD795" s="48">
        <f t="shared" si="238"/>
        <v>10.254999999999999</v>
      </c>
      <c r="AE795" s="48">
        <f t="shared" si="239"/>
        <v>9.7422499999999985</v>
      </c>
      <c r="AF795" s="46">
        <f t="shared" si="240"/>
        <v>120</v>
      </c>
      <c r="AG795" s="47"/>
      <c r="AH795" s="128" t="s">
        <v>3453</v>
      </c>
      <c r="AI795" s="128" t="s">
        <v>3451</v>
      </c>
      <c r="AJ795" s="128" t="s">
        <v>3457</v>
      </c>
      <c r="AK795" s="128" t="s">
        <v>3455</v>
      </c>
      <c r="AL795" s="128" t="s">
        <v>3454</v>
      </c>
      <c r="AM795" s="128" t="s">
        <v>3452</v>
      </c>
      <c r="AN795" s="128" t="s">
        <v>3456</v>
      </c>
      <c r="AO795" s="128" t="s">
        <v>3459</v>
      </c>
      <c r="AP795" s="128" t="s">
        <v>3460</v>
      </c>
      <c r="AQ795" s="128" t="s">
        <v>3458</v>
      </c>
    </row>
    <row r="796" spans="1:43" s="16" customFormat="1" ht="27.75">
      <c r="A796" s="43">
        <v>795</v>
      </c>
      <c r="B796" s="37" t="s">
        <v>2526</v>
      </c>
      <c r="C796" s="37" t="s">
        <v>2527</v>
      </c>
      <c r="D796" s="38" t="s">
        <v>2528</v>
      </c>
      <c r="E796" s="38">
        <v>25</v>
      </c>
      <c r="F796" s="48">
        <v>11.17</v>
      </c>
      <c r="G796" s="46">
        <v>30</v>
      </c>
      <c r="H796" s="46" t="s">
        <v>3372</v>
      </c>
      <c r="I796" s="48">
        <v>10.1</v>
      </c>
      <c r="J796" s="46">
        <v>30</v>
      </c>
      <c r="K796" s="46" t="s">
        <v>3373</v>
      </c>
      <c r="L796" s="84">
        <f t="shared" si="227"/>
        <v>10.635</v>
      </c>
      <c r="M796" s="38">
        <f t="shared" si="232"/>
        <v>60</v>
      </c>
      <c r="N796" s="38">
        <f t="shared" si="233"/>
        <v>1</v>
      </c>
      <c r="O796" s="38">
        <f t="shared" si="234"/>
        <v>0</v>
      </c>
      <c r="P796" s="48">
        <v>10.16</v>
      </c>
      <c r="Q796" s="46">
        <v>30</v>
      </c>
      <c r="R796" s="46" t="s">
        <v>3373</v>
      </c>
      <c r="S796" s="48">
        <v>11.84</v>
      </c>
      <c r="T796" s="46">
        <v>30</v>
      </c>
      <c r="U796" s="46" t="s">
        <v>3373</v>
      </c>
      <c r="V796" s="48">
        <f t="shared" si="228"/>
        <v>11</v>
      </c>
      <c r="W796" s="46">
        <f t="shared" si="229"/>
        <v>60</v>
      </c>
      <c r="X796" s="46">
        <f t="shared" si="230"/>
        <v>2</v>
      </c>
      <c r="Y796" s="46">
        <f t="shared" si="231"/>
        <v>0</v>
      </c>
      <c r="Z796" s="46">
        <f t="shared" si="235"/>
        <v>3</v>
      </c>
      <c r="AA796" s="46">
        <f t="shared" si="236"/>
        <v>0</v>
      </c>
      <c r="AB796" s="46">
        <f t="shared" si="237"/>
        <v>3</v>
      </c>
      <c r="AC796" s="48">
        <f>IF(AB796=0,0.93,IF(AB796=1,0.92,IF(AB796=2,0.91,IF(AB796=3,0.9,IF(AB796=4,0.89,IF(AB796=5,0.88,IF(AB796=6,0.87)))))))</f>
        <v>0.9</v>
      </c>
      <c r="AD796" s="48">
        <f t="shared" si="238"/>
        <v>10.817499999999999</v>
      </c>
      <c r="AE796" s="48">
        <f t="shared" si="239"/>
        <v>9.7357499999999995</v>
      </c>
      <c r="AF796" s="46">
        <f t="shared" si="240"/>
        <v>120</v>
      </c>
      <c r="AG796" s="47"/>
      <c r="AH796" s="128" t="s">
        <v>3452</v>
      </c>
      <c r="AI796" s="128" t="s">
        <v>3456</v>
      </c>
      <c r="AJ796" s="128" t="s">
        <v>3455</v>
      </c>
      <c r="AK796" s="128" t="s">
        <v>3460</v>
      </c>
      <c r="AL796" s="128" t="s">
        <v>3454</v>
      </c>
      <c r="AM796" s="128" t="s">
        <v>3451</v>
      </c>
      <c r="AN796" s="128" t="s">
        <v>3453</v>
      </c>
      <c r="AO796" s="128" t="s">
        <v>3457</v>
      </c>
      <c r="AP796" s="128" t="s">
        <v>3459</v>
      </c>
      <c r="AQ796" s="128" t="s">
        <v>3458</v>
      </c>
    </row>
    <row r="797" spans="1:43" s="16" customFormat="1" ht="27.75">
      <c r="A797" s="43">
        <v>796</v>
      </c>
      <c r="B797" s="44" t="s">
        <v>671</v>
      </c>
      <c r="C797" s="44" t="s">
        <v>672</v>
      </c>
      <c r="D797" s="45" t="s">
        <v>673</v>
      </c>
      <c r="E797" s="38">
        <v>6</v>
      </c>
      <c r="F797" s="48">
        <v>11.36</v>
      </c>
      <c r="G797" s="46">
        <v>30</v>
      </c>
      <c r="H797" s="46" t="s">
        <v>3372</v>
      </c>
      <c r="I797" s="48">
        <v>9.14</v>
      </c>
      <c r="J797" s="46">
        <v>18</v>
      </c>
      <c r="K797" s="46" t="s">
        <v>3372</v>
      </c>
      <c r="L797" s="84">
        <f t="shared" si="227"/>
        <v>10.25</v>
      </c>
      <c r="M797" s="38">
        <f t="shared" si="232"/>
        <v>60</v>
      </c>
      <c r="N797" s="38">
        <f t="shared" si="233"/>
        <v>0</v>
      </c>
      <c r="O797" s="38">
        <f t="shared" si="234"/>
        <v>1</v>
      </c>
      <c r="P797" s="48">
        <v>10.130000000000001</v>
      </c>
      <c r="Q797" s="46">
        <v>30</v>
      </c>
      <c r="R797" s="46" t="s">
        <v>3373</v>
      </c>
      <c r="S797" s="48">
        <v>12.14</v>
      </c>
      <c r="T797" s="46">
        <v>30</v>
      </c>
      <c r="U797" s="46" t="s">
        <v>3372</v>
      </c>
      <c r="V797" s="48">
        <f t="shared" si="228"/>
        <v>11.135000000000002</v>
      </c>
      <c r="W797" s="46">
        <f t="shared" si="229"/>
        <v>60</v>
      </c>
      <c r="X797" s="46">
        <f t="shared" si="230"/>
        <v>1</v>
      </c>
      <c r="Y797" s="46">
        <f t="shared" si="231"/>
        <v>0</v>
      </c>
      <c r="Z797" s="46">
        <f t="shared" si="235"/>
        <v>1</v>
      </c>
      <c r="AA797" s="46">
        <f t="shared" si="236"/>
        <v>1</v>
      </c>
      <c r="AB797" s="46">
        <f t="shared" si="237"/>
        <v>2</v>
      </c>
      <c r="AC797" s="48">
        <f>IF(AB797=0,0.93,IF(AB797=1,0.92,IF(AB797=2,0.91,IF(AB797=3,0.9,IF(AB797=4,0.89,IF(AB797=5,0.88,IF(AB797=6,0.87)))))))</f>
        <v>0.91</v>
      </c>
      <c r="AD797" s="48">
        <f t="shared" si="238"/>
        <v>10.692500000000001</v>
      </c>
      <c r="AE797" s="48">
        <f t="shared" si="239"/>
        <v>9.7301750000000009</v>
      </c>
      <c r="AF797" s="46">
        <f t="shared" si="240"/>
        <v>120</v>
      </c>
      <c r="AG797" s="47"/>
      <c r="AH797" s="128" t="s">
        <v>3457</v>
      </c>
      <c r="AI797" s="128" t="s">
        <v>3453</v>
      </c>
      <c r="AJ797" s="128" t="s">
        <v>3456</v>
      </c>
      <c r="AK797" s="128" t="s">
        <v>3454</v>
      </c>
      <c r="AL797" s="128" t="s">
        <v>3460</v>
      </c>
      <c r="AM797" s="128" t="s">
        <v>3455</v>
      </c>
      <c r="AN797" s="128" t="s">
        <v>3452</v>
      </c>
      <c r="AO797" s="128" t="s">
        <v>3459</v>
      </c>
      <c r="AP797" s="128" t="s">
        <v>3458</v>
      </c>
      <c r="AQ797" s="128" t="s">
        <v>3451</v>
      </c>
    </row>
    <row r="798" spans="1:43" s="16" customFormat="1" ht="27.75">
      <c r="A798" s="43">
        <v>797</v>
      </c>
      <c r="B798" s="44" t="s">
        <v>1884</v>
      </c>
      <c r="C798" s="44" t="s">
        <v>207</v>
      </c>
      <c r="D798" s="45" t="s">
        <v>1885</v>
      </c>
      <c r="E798" s="38">
        <v>18</v>
      </c>
      <c r="F798" s="48">
        <v>11.48</v>
      </c>
      <c r="G798" s="46">
        <v>30</v>
      </c>
      <c r="H798" s="46" t="s">
        <v>3373</v>
      </c>
      <c r="I798" s="48">
        <v>9.19</v>
      </c>
      <c r="J798" s="46">
        <v>18</v>
      </c>
      <c r="K798" s="46" t="s">
        <v>3373</v>
      </c>
      <c r="L798" s="84">
        <f t="shared" si="227"/>
        <v>10.335000000000001</v>
      </c>
      <c r="M798" s="38">
        <f t="shared" si="232"/>
        <v>60</v>
      </c>
      <c r="N798" s="38">
        <f t="shared" si="233"/>
        <v>2</v>
      </c>
      <c r="O798" s="38">
        <f t="shared" si="234"/>
        <v>1</v>
      </c>
      <c r="P798" s="48">
        <v>9.0500000000000007</v>
      </c>
      <c r="Q798" s="46">
        <v>10</v>
      </c>
      <c r="R798" s="46" t="s">
        <v>3373</v>
      </c>
      <c r="S798" s="48">
        <v>11.23</v>
      </c>
      <c r="T798" s="46">
        <v>30</v>
      </c>
      <c r="U798" s="46" t="s">
        <v>3372</v>
      </c>
      <c r="V798" s="48">
        <f t="shared" ref="V798:V829" si="242">(P798+S798)/2</f>
        <v>10.14</v>
      </c>
      <c r="W798" s="46">
        <f t="shared" ref="W798:W829" si="243">IF(V798&gt;=10,60,Q798+T798)</f>
        <v>60</v>
      </c>
      <c r="X798" s="46">
        <f t="shared" ref="X798:X829" si="244">IF(R798="ACC",0,1)+IF(U798="ACC",0,1)</f>
        <v>1</v>
      </c>
      <c r="Y798" s="46">
        <f t="shared" ref="Y798:Y829" si="245">IF(P798&lt;10,1,(IF(S798&lt;10,1,0)))</f>
        <v>1</v>
      </c>
      <c r="Z798" s="46">
        <f t="shared" si="235"/>
        <v>3</v>
      </c>
      <c r="AA798" s="46">
        <f t="shared" si="236"/>
        <v>2</v>
      </c>
      <c r="AB798" s="46">
        <f t="shared" si="237"/>
        <v>5</v>
      </c>
      <c r="AC798" s="48">
        <f>IF(AB798=0,1,IF(AB798=1,0.99,IF(AB798=2,0.98,IF(AB798=3,0.97,IF(AB798=4,0.96,IF(AB798=5,0.95,IF(AB798=6,0.94)))))))</f>
        <v>0.95</v>
      </c>
      <c r="AD798" s="48">
        <f t="shared" si="238"/>
        <v>10.237500000000001</v>
      </c>
      <c r="AE798" s="48">
        <f t="shared" si="239"/>
        <v>9.7256250000000009</v>
      </c>
      <c r="AF798" s="46">
        <f t="shared" si="240"/>
        <v>120</v>
      </c>
      <c r="AG798" s="47"/>
      <c r="AH798" s="128" t="s">
        <v>3453</v>
      </c>
      <c r="AI798" s="128" t="s">
        <v>3452</v>
      </c>
      <c r="AJ798" s="128" t="s">
        <v>3454</v>
      </c>
      <c r="AK798" s="128" t="s">
        <v>3457</v>
      </c>
      <c r="AL798" s="128" t="s">
        <v>3451</v>
      </c>
      <c r="AM798" s="128" t="s">
        <v>3456</v>
      </c>
      <c r="AN798" s="128" t="s">
        <v>3455</v>
      </c>
      <c r="AO798" s="128" t="s">
        <v>3460</v>
      </c>
      <c r="AP798" s="128" t="s">
        <v>3459</v>
      </c>
      <c r="AQ798" s="128" t="s">
        <v>3458</v>
      </c>
    </row>
    <row r="799" spans="1:43" s="16" customFormat="1" ht="27.75">
      <c r="A799" s="43">
        <v>798</v>
      </c>
      <c r="B799" s="44" t="s">
        <v>279</v>
      </c>
      <c r="C799" s="44" t="s">
        <v>280</v>
      </c>
      <c r="D799" s="45" t="s">
        <v>281</v>
      </c>
      <c r="E799" s="38">
        <v>2</v>
      </c>
      <c r="F799" s="48">
        <v>10.5</v>
      </c>
      <c r="G799" s="46">
        <v>30</v>
      </c>
      <c r="H799" s="46" t="s">
        <v>3372</v>
      </c>
      <c r="I799" s="48">
        <v>10.79</v>
      </c>
      <c r="J799" s="46">
        <v>30</v>
      </c>
      <c r="K799" s="46" t="s">
        <v>3373</v>
      </c>
      <c r="L799" s="84">
        <f t="shared" si="227"/>
        <v>10.645</v>
      </c>
      <c r="M799" s="38">
        <f t="shared" si="232"/>
        <v>60</v>
      </c>
      <c r="N799" s="38">
        <f t="shared" si="233"/>
        <v>1</v>
      </c>
      <c r="O799" s="38">
        <f t="shared" si="234"/>
        <v>0</v>
      </c>
      <c r="P799" s="48">
        <v>9.7899999999999991</v>
      </c>
      <c r="Q799" s="46">
        <v>16</v>
      </c>
      <c r="R799" s="46" t="s">
        <v>3373</v>
      </c>
      <c r="S799" s="48">
        <v>12.12</v>
      </c>
      <c r="T799" s="46">
        <v>30</v>
      </c>
      <c r="U799" s="46" t="s">
        <v>3372</v>
      </c>
      <c r="V799" s="48">
        <f t="shared" si="242"/>
        <v>10.954999999999998</v>
      </c>
      <c r="W799" s="46">
        <f t="shared" si="243"/>
        <v>60</v>
      </c>
      <c r="X799" s="46">
        <f t="shared" si="244"/>
        <v>1</v>
      </c>
      <c r="Y799" s="46">
        <f t="shared" si="245"/>
        <v>1</v>
      </c>
      <c r="Z799" s="46">
        <f t="shared" si="235"/>
        <v>2</v>
      </c>
      <c r="AA799" s="46">
        <f t="shared" si="236"/>
        <v>1</v>
      </c>
      <c r="AB799" s="46">
        <f t="shared" si="237"/>
        <v>3</v>
      </c>
      <c r="AC799" s="48">
        <f>IF(AB799=0,0.93,IF(AB799=1,0.92,IF(AB799=2,0.91,IF(AB799=3,0.9,IF(AB799=4,0.89,IF(AB799=5,0.88,IF(AB799=6,0.87)))))))</f>
        <v>0.9</v>
      </c>
      <c r="AD799" s="48">
        <f t="shared" si="238"/>
        <v>10.799999999999999</v>
      </c>
      <c r="AE799" s="48">
        <f t="shared" si="239"/>
        <v>9.7199999999999989</v>
      </c>
      <c r="AF799" s="46">
        <f t="shared" si="240"/>
        <v>120</v>
      </c>
      <c r="AG799" s="47"/>
      <c r="AH799" s="128" t="s">
        <v>3453</v>
      </c>
      <c r="AI799" s="128" t="s">
        <v>3451</v>
      </c>
      <c r="AJ799" s="128" t="s">
        <v>3452</v>
      </c>
      <c r="AK799" s="128" t="s">
        <v>3456</v>
      </c>
      <c r="AL799" s="128" t="s">
        <v>3455</v>
      </c>
      <c r="AM799" s="128" t="s">
        <v>3457</v>
      </c>
      <c r="AN799" s="128" t="s">
        <v>3460</v>
      </c>
      <c r="AO799" s="128" t="s">
        <v>3454</v>
      </c>
      <c r="AP799" s="128" t="s">
        <v>3459</v>
      </c>
      <c r="AQ799" s="128" t="s">
        <v>3458</v>
      </c>
    </row>
    <row r="800" spans="1:43" s="16" customFormat="1" ht="27.75">
      <c r="A800" s="43">
        <v>799</v>
      </c>
      <c r="B800" s="37" t="s">
        <v>144</v>
      </c>
      <c r="C800" s="37" t="s">
        <v>1962</v>
      </c>
      <c r="D800" s="38" t="s">
        <v>1963</v>
      </c>
      <c r="E800" s="38">
        <v>19</v>
      </c>
      <c r="F800" s="48">
        <v>10.53</v>
      </c>
      <c r="G800" s="46">
        <v>30</v>
      </c>
      <c r="H800" s="46" t="s">
        <v>3373</v>
      </c>
      <c r="I800" s="48">
        <v>10.55</v>
      </c>
      <c r="J800" s="46">
        <v>30</v>
      </c>
      <c r="K800" s="46" t="s">
        <v>3373</v>
      </c>
      <c r="L800" s="84">
        <f t="shared" si="227"/>
        <v>10.54</v>
      </c>
      <c r="M800" s="38">
        <f t="shared" si="232"/>
        <v>60</v>
      </c>
      <c r="N800" s="38">
        <f t="shared" si="233"/>
        <v>2</v>
      </c>
      <c r="O800" s="38">
        <f t="shared" si="234"/>
        <v>0</v>
      </c>
      <c r="P800" s="48">
        <v>9.94</v>
      </c>
      <c r="Q800" s="46">
        <v>12</v>
      </c>
      <c r="R800" s="46" t="s">
        <v>3373</v>
      </c>
      <c r="S800" s="48">
        <v>12.66</v>
      </c>
      <c r="T800" s="46">
        <v>30</v>
      </c>
      <c r="U800" s="46" t="s">
        <v>3372</v>
      </c>
      <c r="V800" s="48">
        <f t="shared" si="242"/>
        <v>11.3</v>
      </c>
      <c r="W800" s="46">
        <f t="shared" si="243"/>
        <v>60</v>
      </c>
      <c r="X800" s="46">
        <f t="shared" si="244"/>
        <v>1</v>
      </c>
      <c r="Y800" s="46">
        <f t="shared" si="245"/>
        <v>1</v>
      </c>
      <c r="Z800" s="46">
        <f t="shared" si="235"/>
        <v>3</v>
      </c>
      <c r="AA800" s="46">
        <f t="shared" si="236"/>
        <v>1</v>
      </c>
      <c r="AB800" s="46">
        <f t="shared" si="237"/>
        <v>4</v>
      </c>
      <c r="AC800" s="48">
        <f>IF(AB800=0,0.93,IF(AB800=1,0.92,IF(AB800=2,0.91,IF(AB800=3,0.9,IF(AB800=4,0.89,IF(AB800=5,0.88,IF(AB800=6,0.87)))))))</f>
        <v>0.89</v>
      </c>
      <c r="AD800" s="48">
        <f t="shared" si="238"/>
        <v>10.92</v>
      </c>
      <c r="AE800" s="48">
        <f t="shared" si="239"/>
        <v>9.7187999999999999</v>
      </c>
      <c r="AF800" s="46">
        <f t="shared" si="240"/>
        <v>120</v>
      </c>
      <c r="AG800" s="47"/>
      <c r="AH800" s="128" t="s">
        <v>3453</v>
      </c>
      <c r="AI800" s="128" t="s">
        <v>3451</v>
      </c>
      <c r="AJ800" s="128" t="s">
        <v>3456</v>
      </c>
      <c r="AK800" s="128" t="s">
        <v>3454</v>
      </c>
      <c r="AL800" s="128" t="s">
        <v>3452</v>
      </c>
      <c r="AM800" s="128" t="s">
        <v>3455</v>
      </c>
      <c r="AN800" s="128" t="s">
        <v>3457</v>
      </c>
      <c r="AO800" s="128" t="s">
        <v>3460</v>
      </c>
      <c r="AP800" s="128" t="s">
        <v>3459</v>
      </c>
      <c r="AQ800" s="128" t="s">
        <v>3458</v>
      </c>
    </row>
    <row r="801" spans="1:43" s="16" customFormat="1" ht="27.75">
      <c r="A801" s="43">
        <v>800</v>
      </c>
      <c r="B801" s="37" t="s">
        <v>438</v>
      </c>
      <c r="C801" s="37" t="s">
        <v>439</v>
      </c>
      <c r="D801" s="38" t="s">
        <v>440</v>
      </c>
      <c r="E801" s="38">
        <v>4</v>
      </c>
      <c r="F801" s="48">
        <v>10.8</v>
      </c>
      <c r="G801" s="46">
        <v>30</v>
      </c>
      <c r="H801" s="46" t="s">
        <v>3373</v>
      </c>
      <c r="I801" s="48">
        <v>12.14</v>
      </c>
      <c r="J801" s="46">
        <v>30</v>
      </c>
      <c r="K801" s="46" t="s">
        <v>3372</v>
      </c>
      <c r="L801" s="84">
        <f t="shared" si="227"/>
        <v>11.47</v>
      </c>
      <c r="M801" s="38">
        <f t="shared" si="232"/>
        <v>60</v>
      </c>
      <c r="N801" s="38">
        <f t="shared" si="233"/>
        <v>1</v>
      </c>
      <c r="O801" s="38">
        <f t="shared" si="234"/>
        <v>0</v>
      </c>
      <c r="P801" s="48">
        <v>10.73</v>
      </c>
      <c r="Q801" s="46">
        <v>30</v>
      </c>
      <c r="R801" s="46" t="s">
        <v>3373</v>
      </c>
      <c r="S801" s="48">
        <v>12.54</v>
      </c>
      <c r="T801" s="46">
        <v>30</v>
      </c>
      <c r="U801" s="46" t="s">
        <v>3372</v>
      </c>
      <c r="V801" s="48">
        <f t="shared" si="242"/>
        <v>11.635</v>
      </c>
      <c r="W801" s="46">
        <f t="shared" si="243"/>
        <v>60</v>
      </c>
      <c r="X801" s="46">
        <f t="shared" si="244"/>
        <v>1</v>
      </c>
      <c r="Y801" s="46">
        <f t="shared" si="245"/>
        <v>0</v>
      </c>
      <c r="Z801" s="46">
        <f t="shared" si="235"/>
        <v>2</v>
      </c>
      <c r="AA801" s="46">
        <f t="shared" si="236"/>
        <v>0</v>
      </c>
      <c r="AB801" s="46">
        <f t="shared" si="237"/>
        <v>2</v>
      </c>
      <c r="AC801" s="48">
        <f>IF(AB801=0,0.86,IF(AB801=1,0.85,IF(AB801=2,0.84,IF(AB801=3,0.83,IF(AB801=4,0.82,IF(AB801=5,0.81,IF(AB801=6,0.8)))))))</f>
        <v>0.84</v>
      </c>
      <c r="AD801" s="48">
        <f t="shared" si="238"/>
        <v>11.5525</v>
      </c>
      <c r="AE801" s="48">
        <f t="shared" si="239"/>
        <v>9.7041000000000004</v>
      </c>
      <c r="AF801" s="46">
        <f t="shared" si="240"/>
        <v>120</v>
      </c>
      <c r="AG801" s="47"/>
      <c r="AH801" s="128" t="s">
        <v>3457</v>
      </c>
      <c r="AI801" s="128" t="s">
        <v>3455</v>
      </c>
      <c r="AJ801" s="128" t="s">
        <v>3451</v>
      </c>
      <c r="AK801" s="128" t="s">
        <v>3460</v>
      </c>
      <c r="AL801" s="128" t="s">
        <v>3454</v>
      </c>
      <c r="AM801" s="128" t="s">
        <v>3456</v>
      </c>
      <c r="AN801" s="128" t="s">
        <v>3452</v>
      </c>
      <c r="AO801" s="128" t="s">
        <v>3459</v>
      </c>
      <c r="AP801" s="128" t="s">
        <v>3453</v>
      </c>
      <c r="AQ801" s="128" t="s">
        <v>3458</v>
      </c>
    </row>
    <row r="802" spans="1:43" s="16" customFormat="1" ht="27.75">
      <c r="A802" s="43">
        <v>801</v>
      </c>
      <c r="B802" s="44" t="s">
        <v>2579</v>
      </c>
      <c r="C802" s="44" t="s">
        <v>227</v>
      </c>
      <c r="D802" s="45" t="s">
        <v>2580</v>
      </c>
      <c r="E802" s="38">
        <v>26</v>
      </c>
      <c r="F802" s="48">
        <v>10.95</v>
      </c>
      <c r="G802" s="46">
        <v>30</v>
      </c>
      <c r="H802" s="46" t="s">
        <v>3373</v>
      </c>
      <c r="I802" s="48">
        <v>9.23</v>
      </c>
      <c r="J802" s="46">
        <v>12</v>
      </c>
      <c r="K802" s="46" t="s">
        <v>3373</v>
      </c>
      <c r="L802" s="84">
        <f t="shared" si="227"/>
        <v>10.09</v>
      </c>
      <c r="M802" s="38">
        <f t="shared" si="232"/>
        <v>60</v>
      </c>
      <c r="N802" s="38">
        <f t="shared" si="233"/>
        <v>2</v>
      </c>
      <c r="O802" s="38">
        <f t="shared" si="234"/>
        <v>1</v>
      </c>
      <c r="P802" s="48">
        <v>8.94</v>
      </c>
      <c r="Q802" s="46">
        <v>10</v>
      </c>
      <c r="R802" s="46" t="s">
        <v>3373</v>
      </c>
      <c r="S802" s="48">
        <v>11.72</v>
      </c>
      <c r="T802" s="46">
        <v>30</v>
      </c>
      <c r="U802" s="46" t="s">
        <v>3372</v>
      </c>
      <c r="V802" s="48">
        <f t="shared" si="242"/>
        <v>10.33</v>
      </c>
      <c r="W802" s="46">
        <f t="shared" si="243"/>
        <v>60</v>
      </c>
      <c r="X802" s="46">
        <f t="shared" si="244"/>
        <v>1</v>
      </c>
      <c r="Y802" s="46">
        <f t="shared" si="245"/>
        <v>1</v>
      </c>
      <c r="Z802" s="46">
        <f t="shared" si="235"/>
        <v>3</v>
      </c>
      <c r="AA802" s="46">
        <f t="shared" si="236"/>
        <v>2</v>
      </c>
      <c r="AB802" s="46">
        <f t="shared" si="237"/>
        <v>5</v>
      </c>
      <c r="AC802" s="48">
        <f>IF(AB802=0,1,IF(AB802=1,0.99,IF(AB802=2,0.98,IF(AB802=3,0.97,IF(AB802=4,0.96,IF(AB802=5,0.95,IF(AB802=6,0.94)))))))</f>
        <v>0.95</v>
      </c>
      <c r="AD802" s="48">
        <f t="shared" si="238"/>
        <v>10.210000000000001</v>
      </c>
      <c r="AE802" s="48">
        <f t="shared" si="239"/>
        <v>9.6995000000000005</v>
      </c>
      <c r="AF802" s="46">
        <f t="shared" si="240"/>
        <v>120</v>
      </c>
      <c r="AG802" s="47"/>
      <c r="AH802" s="128" t="s">
        <v>3451</v>
      </c>
      <c r="AI802" s="128" t="s">
        <v>3452</v>
      </c>
      <c r="AJ802" s="128" t="s">
        <v>3456</v>
      </c>
      <c r="AK802" s="128" t="s">
        <v>3453</v>
      </c>
      <c r="AL802" s="128" t="s">
        <v>3454</v>
      </c>
      <c r="AM802" s="128" t="s">
        <v>3455</v>
      </c>
      <c r="AN802" s="128" t="s">
        <v>3457</v>
      </c>
      <c r="AO802" s="128" t="s">
        <v>3460</v>
      </c>
      <c r="AP802" s="128" t="s">
        <v>3459</v>
      </c>
      <c r="AQ802" s="128" t="s">
        <v>3458</v>
      </c>
    </row>
    <row r="803" spans="1:43" s="16" customFormat="1" ht="27.75">
      <c r="A803" s="43">
        <v>802</v>
      </c>
      <c r="B803" s="44" t="s">
        <v>597</v>
      </c>
      <c r="C803" s="44" t="s">
        <v>598</v>
      </c>
      <c r="D803" s="45" t="s">
        <v>599</v>
      </c>
      <c r="E803" s="38">
        <v>5</v>
      </c>
      <c r="F803" s="48">
        <v>11.16</v>
      </c>
      <c r="G803" s="46">
        <v>30</v>
      </c>
      <c r="H803" s="46" t="s">
        <v>3373</v>
      </c>
      <c r="I803" s="48">
        <v>9.4600000000000009</v>
      </c>
      <c r="J803" s="46">
        <v>18</v>
      </c>
      <c r="K803" s="46" t="s">
        <v>3373</v>
      </c>
      <c r="L803" s="84">
        <f t="shared" si="227"/>
        <v>10.31</v>
      </c>
      <c r="M803" s="38">
        <f t="shared" si="232"/>
        <v>60</v>
      </c>
      <c r="N803" s="38">
        <f t="shared" si="233"/>
        <v>2</v>
      </c>
      <c r="O803" s="38">
        <f t="shared" si="234"/>
        <v>1</v>
      </c>
      <c r="P803" s="48">
        <v>9.33</v>
      </c>
      <c r="Q803" s="46">
        <v>10</v>
      </c>
      <c r="R803" s="46" t="s">
        <v>3373</v>
      </c>
      <c r="S803" s="48">
        <v>10.83</v>
      </c>
      <c r="T803" s="46">
        <v>30</v>
      </c>
      <c r="U803" s="46" t="s">
        <v>3372</v>
      </c>
      <c r="V803" s="48">
        <f t="shared" si="242"/>
        <v>10.08</v>
      </c>
      <c r="W803" s="46">
        <f t="shared" si="243"/>
        <v>60</v>
      </c>
      <c r="X803" s="46">
        <f t="shared" si="244"/>
        <v>1</v>
      </c>
      <c r="Y803" s="46">
        <f t="shared" si="245"/>
        <v>1</v>
      </c>
      <c r="Z803" s="46">
        <f t="shared" si="235"/>
        <v>3</v>
      </c>
      <c r="AA803" s="46">
        <f t="shared" si="236"/>
        <v>2</v>
      </c>
      <c r="AB803" s="46">
        <f t="shared" si="237"/>
        <v>5</v>
      </c>
      <c r="AC803" s="48">
        <f>IF(AB803=0,1,IF(AB803=1,0.99,IF(AB803=2,0.98,IF(AB803=3,0.97,IF(AB803=4,0.96,IF(AB803=5,0.95,IF(AB803=6,0.94)))))))</f>
        <v>0.95</v>
      </c>
      <c r="AD803" s="48">
        <f t="shared" si="238"/>
        <v>10.195</v>
      </c>
      <c r="AE803" s="48">
        <f t="shared" si="239"/>
        <v>9.6852499999999999</v>
      </c>
      <c r="AF803" s="46">
        <f t="shared" si="240"/>
        <v>120</v>
      </c>
      <c r="AG803" s="47"/>
      <c r="AH803" s="128" t="s">
        <v>3456</v>
      </c>
      <c r="AI803" s="128" t="s">
        <v>3451</v>
      </c>
      <c r="AJ803" s="128" t="s">
        <v>3454</v>
      </c>
      <c r="AK803" s="128" t="s">
        <v>3452</v>
      </c>
      <c r="AL803" s="128" t="s">
        <v>3455</v>
      </c>
      <c r="AM803" s="128" t="s">
        <v>3453</v>
      </c>
      <c r="AN803" s="128" t="s">
        <v>3460</v>
      </c>
      <c r="AO803" s="128" t="s">
        <v>3457</v>
      </c>
      <c r="AP803" s="128" t="s">
        <v>3459</v>
      </c>
      <c r="AQ803" s="128" t="s">
        <v>3458</v>
      </c>
    </row>
    <row r="804" spans="1:43" s="16" customFormat="1" ht="27.75">
      <c r="A804" s="43">
        <v>803</v>
      </c>
      <c r="B804" s="44" t="s">
        <v>1336</v>
      </c>
      <c r="C804" s="44" t="s">
        <v>142</v>
      </c>
      <c r="D804" s="45" t="s">
        <v>1337</v>
      </c>
      <c r="E804" s="38">
        <v>13</v>
      </c>
      <c r="F804" s="48">
        <v>11.61</v>
      </c>
      <c r="G804" s="46">
        <v>30</v>
      </c>
      <c r="H804" s="46" t="s">
        <v>3373</v>
      </c>
      <c r="I804" s="48">
        <v>8.94</v>
      </c>
      <c r="J804" s="46">
        <v>7</v>
      </c>
      <c r="K804" s="46" t="s">
        <v>3373</v>
      </c>
      <c r="L804" s="84">
        <f t="shared" si="227"/>
        <v>10.274999999999999</v>
      </c>
      <c r="M804" s="38">
        <f t="shared" si="232"/>
        <v>60</v>
      </c>
      <c r="N804" s="38">
        <f t="shared" si="233"/>
        <v>2</v>
      </c>
      <c r="O804" s="38">
        <f t="shared" si="234"/>
        <v>1</v>
      </c>
      <c r="P804" s="48">
        <v>8.9700000000000006</v>
      </c>
      <c r="Q804" s="46">
        <v>10</v>
      </c>
      <c r="R804" s="46" t="s">
        <v>3373</v>
      </c>
      <c r="S804" s="48">
        <v>11.26</v>
      </c>
      <c r="T804" s="46">
        <v>30</v>
      </c>
      <c r="U804" s="46" t="s">
        <v>3372</v>
      </c>
      <c r="V804" s="48">
        <f t="shared" si="242"/>
        <v>10.115</v>
      </c>
      <c r="W804" s="46">
        <f t="shared" si="243"/>
        <v>60</v>
      </c>
      <c r="X804" s="46">
        <f t="shared" si="244"/>
        <v>1</v>
      </c>
      <c r="Y804" s="46">
        <f t="shared" si="245"/>
        <v>1</v>
      </c>
      <c r="Z804" s="46">
        <f t="shared" si="235"/>
        <v>3</v>
      </c>
      <c r="AA804" s="46">
        <f t="shared" si="236"/>
        <v>2</v>
      </c>
      <c r="AB804" s="46">
        <f t="shared" si="237"/>
        <v>5</v>
      </c>
      <c r="AC804" s="48">
        <f>IF(AB804=0,1,IF(AB804=1,0.99,IF(AB804=2,0.98,IF(AB804=3,0.97,IF(AB804=4,0.96,IF(AB804=5,0.95,IF(AB804=6,0.94)))))))</f>
        <v>0.95</v>
      </c>
      <c r="AD804" s="48">
        <f t="shared" si="238"/>
        <v>10.195</v>
      </c>
      <c r="AE804" s="48">
        <f t="shared" si="239"/>
        <v>9.6852499999999999</v>
      </c>
      <c r="AF804" s="46">
        <f t="shared" si="240"/>
        <v>120</v>
      </c>
      <c r="AG804" s="47"/>
      <c r="AH804" s="128" t="s">
        <v>3453</v>
      </c>
      <c r="AI804" s="128" t="s">
        <v>3451</v>
      </c>
      <c r="AJ804" s="128" t="s">
        <v>3452</v>
      </c>
      <c r="AK804" s="128" t="s">
        <v>3456</v>
      </c>
      <c r="AL804" s="128" t="s">
        <v>3455</v>
      </c>
      <c r="AM804" s="128" t="s">
        <v>3459</v>
      </c>
      <c r="AN804" s="128" t="s">
        <v>3454</v>
      </c>
      <c r="AO804" s="128" t="s">
        <v>3457</v>
      </c>
      <c r="AP804" s="128" t="s">
        <v>3460</v>
      </c>
      <c r="AQ804" s="128" t="s">
        <v>3458</v>
      </c>
    </row>
    <row r="805" spans="1:43" s="16" customFormat="1" ht="27.75">
      <c r="A805" s="43">
        <v>804</v>
      </c>
      <c r="B805" s="72" t="s">
        <v>2304</v>
      </c>
      <c r="C805" s="72" t="s">
        <v>2305</v>
      </c>
      <c r="D805" s="45" t="s">
        <v>2306</v>
      </c>
      <c r="E805" s="38">
        <v>23</v>
      </c>
      <c r="F805" s="48">
        <v>10.54</v>
      </c>
      <c r="G805" s="46">
        <v>30</v>
      </c>
      <c r="H805" s="46" t="s">
        <v>3372</v>
      </c>
      <c r="I805" s="48">
        <v>10.220000000000001</v>
      </c>
      <c r="J805" s="46">
        <v>30</v>
      </c>
      <c r="K805" s="46" t="s">
        <v>3373</v>
      </c>
      <c r="L805" s="84">
        <f t="shared" si="227"/>
        <v>10.379999999999999</v>
      </c>
      <c r="M805" s="38">
        <f t="shared" si="232"/>
        <v>60</v>
      </c>
      <c r="N805" s="38">
        <f t="shared" si="233"/>
        <v>1</v>
      </c>
      <c r="O805" s="38">
        <f t="shared" si="234"/>
        <v>0</v>
      </c>
      <c r="P805" s="48">
        <v>11.6</v>
      </c>
      <c r="Q805" s="46">
        <v>30</v>
      </c>
      <c r="R805" s="46" t="s">
        <v>3373</v>
      </c>
      <c r="S805" s="48">
        <v>10.68</v>
      </c>
      <c r="T805" s="46">
        <v>30</v>
      </c>
      <c r="U805" s="46" t="s">
        <v>3373</v>
      </c>
      <c r="V805" s="48">
        <f t="shared" si="242"/>
        <v>11.14</v>
      </c>
      <c r="W805" s="46">
        <f t="shared" si="243"/>
        <v>60</v>
      </c>
      <c r="X805" s="46">
        <f t="shared" si="244"/>
        <v>2</v>
      </c>
      <c r="Y805" s="46">
        <f t="shared" si="245"/>
        <v>0</v>
      </c>
      <c r="Z805" s="46">
        <f t="shared" si="235"/>
        <v>3</v>
      </c>
      <c r="AA805" s="46">
        <f t="shared" si="236"/>
        <v>0</v>
      </c>
      <c r="AB805" s="46">
        <f t="shared" si="237"/>
        <v>3</v>
      </c>
      <c r="AC805" s="48">
        <f>IF(AB805=0,0.93,IF(AB805=1,0.92,IF(AB805=2,0.91,IF(AB805=3,0.9,IF(AB805=4,0.89,IF(AB805=5,0.88,IF(AB805=6,0.87)))))))</f>
        <v>0.9</v>
      </c>
      <c r="AD805" s="48">
        <f t="shared" si="238"/>
        <v>10.76</v>
      </c>
      <c r="AE805" s="48">
        <f t="shared" si="239"/>
        <v>9.6839999999999993</v>
      </c>
      <c r="AF805" s="46">
        <f t="shared" si="240"/>
        <v>120</v>
      </c>
      <c r="AG805" s="47"/>
      <c r="AH805" s="128" t="s">
        <v>3453</v>
      </c>
      <c r="AI805" s="128" t="s">
        <v>3451</v>
      </c>
      <c r="AJ805" s="128" t="s">
        <v>3456</v>
      </c>
      <c r="AK805" s="128" t="s">
        <v>3457</v>
      </c>
      <c r="AL805" s="128" t="s">
        <v>3454</v>
      </c>
      <c r="AM805" s="128" t="s">
        <v>3458</v>
      </c>
      <c r="AN805" s="128" t="s">
        <v>3455</v>
      </c>
      <c r="AO805" s="128" t="s">
        <v>3460</v>
      </c>
      <c r="AP805" s="128" t="s">
        <v>3452</v>
      </c>
      <c r="AQ805" s="128" t="s">
        <v>3459</v>
      </c>
    </row>
    <row r="806" spans="1:43" s="16" customFormat="1" ht="27.75">
      <c r="A806" s="43">
        <v>805</v>
      </c>
      <c r="B806" s="37" t="s">
        <v>1238</v>
      </c>
      <c r="C806" s="37" t="s">
        <v>1239</v>
      </c>
      <c r="D806" s="45" t="s">
        <v>1240</v>
      </c>
      <c r="E806" s="38">
        <v>12</v>
      </c>
      <c r="F806" s="48">
        <v>11.06</v>
      </c>
      <c r="G806" s="46">
        <v>30</v>
      </c>
      <c r="H806" s="46" t="s">
        <v>3372</v>
      </c>
      <c r="I806" s="48">
        <v>10</v>
      </c>
      <c r="J806" s="46">
        <v>30</v>
      </c>
      <c r="K806" s="46" t="s">
        <v>3373</v>
      </c>
      <c r="L806" s="84">
        <f t="shared" si="227"/>
        <v>10.530000000000001</v>
      </c>
      <c r="M806" s="38">
        <f t="shared" si="232"/>
        <v>60</v>
      </c>
      <c r="N806" s="38">
        <f t="shared" si="233"/>
        <v>1</v>
      </c>
      <c r="O806" s="38">
        <f t="shared" si="234"/>
        <v>0</v>
      </c>
      <c r="P806" s="48">
        <v>9.34</v>
      </c>
      <c r="Q806" s="46">
        <v>22</v>
      </c>
      <c r="R806" s="46" t="s">
        <v>3373</v>
      </c>
      <c r="S806" s="48">
        <v>12.53</v>
      </c>
      <c r="T806" s="46">
        <v>30</v>
      </c>
      <c r="U806" s="46" t="s">
        <v>3372</v>
      </c>
      <c r="V806" s="48">
        <f t="shared" si="242"/>
        <v>10.934999999999999</v>
      </c>
      <c r="W806" s="46">
        <f t="shared" si="243"/>
        <v>60</v>
      </c>
      <c r="X806" s="46">
        <f t="shared" si="244"/>
        <v>1</v>
      </c>
      <c r="Y806" s="46">
        <f t="shared" si="245"/>
        <v>1</v>
      </c>
      <c r="Z806" s="46">
        <f t="shared" si="235"/>
        <v>2</v>
      </c>
      <c r="AA806" s="46">
        <f t="shared" si="236"/>
        <v>1</v>
      </c>
      <c r="AB806" s="46">
        <f t="shared" si="237"/>
        <v>3</v>
      </c>
      <c r="AC806" s="48">
        <f>IF(AB806=0,0.93,IF(AB806=1,0.92,IF(AB806=2,0.91,IF(AB806=3,0.9,IF(AB806=4,0.89,IF(AB806=5,0.88,IF(AB806=6,0.87)))))))</f>
        <v>0.9</v>
      </c>
      <c r="AD806" s="48">
        <f t="shared" si="238"/>
        <v>10.7325</v>
      </c>
      <c r="AE806" s="48">
        <f t="shared" si="239"/>
        <v>9.6592500000000001</v>
      </c>
      <c r="AF806" s="46">
        <f t="shared" si="240"/>
        <v>120</v>
      </c>
      <c r="AG806" s="47"/>
      <c r="AH806" s="128" t="s">
        <v>3456</v>
      </c>
      <c r="AI806" s="128" t="s">
        <v>3455</v>
      </c>
      <c r="AJ806" s="128" t="s">
        <v>3452</v>
      </c>
      <c r="AK806" s="128" t="s">
        <v>3454</v>
      </c>
      <c r="AL806" s="128" t="s">
        <v>3451</v>
      </c>
      <c r="AM806" s="128" t="s">
        <v>3459</v>
      </c>
      <c r="AN806" s="128" t="s">
        <v>3453</v>
      </c>
      <c r="AO806" s="128" t="s">
        <v>3460</v>
      </c>
      <c r="AP806" s="128" t="s">
        <v>3457</v>
      </c>
      <c r="AQ806" s="128" t="s">
        <v>3458</v>
      </c>
    </row>
    <row r="807" spans="1:43" s="16" customFormat="1" ht="27.75">
      <c r="A807" s="43">
        <v>806</v>
      </c>
      <c r="B807" s="61" t="s">
        <v>1595</v>
      </c>
      <c r="C807" s="61" t="s">
        <v>1284</v>
      </c>
      <c r="D807" s="50" t="s">
        <v>1596</v>
      </c>
      <c r="E807" s="38">
        <v>15</v>
      </c>
      <c r="F807" s="48">
        <v>10.31</v>
      </c>
      <c r="G807" s="46">
        <v>30</v>
      </c>
      <c r="H807" s="46" t="s">
        <v>3373</v>
      </c>
      <c r="I807" s="48">
        <v>9.69</v>
      </c>
      <c r="J807" s="46">
        <v>12</v>
      </c>
      <c r="K807" s="46" t="s">
        <v>3373</v>
      </c>
      <c r="L807" s="84">
        <f t="shared" si="227"/>
        <v>10</v>
      </c>
      <c r="M807" s="38">
        <f t="shared" si="232"/>
        <v>60</v>
      </c>
      <c r="N807" s="38">
        <f t="shared" si="233"/>
        <v>2</v>
      </c>
      <c r="O807" s="38">
        <f t="shared" si="234"/>
        <v>1</v>
      </c>
      <c r="P807" s="48">
        <v>8.8000000000000007</v>
      </c>
      <c r="Q807" s="46">
        <v>5</v>
      </c>
      <c r="R807" s="46" t="s">
        <v>3373</v>
      </c>
      <c r="S807" s="48">
        <v>11.84</v>
      </c>
      <c r="T807" s="46">
        <v>30</v>
      </c>
      <c r="U807" s="46" t="s">
        <v>3372</v>
      </c>
      <c r="V807" s="48">
        <f t="shared" si="242"/>
        <v>10.32</v>
      </c>
      <c r="W807" s="46">
        <f t="shared" si="243"/>
        <v>60</v>
      </c>
      <c r="X807" s="46">
        <f t="shared" si="244"/>
        <v>1</v>
      </c>
      <c r="Y807" s="46">
        <f t="shared" si="245"/>
        <v>1</v>
      </c>
      <c r="Z807" s="46">
        <f t="shared" si="235"/>
        <v>3</v>
      </c>
      <c r="AA807" s="46">
        <f t="shared" si="236"/>
        <v>2</v>
      </c>
      <c r="AB807" s="46">
        <f t="shared" si="237"/>
        <v>5</v>
      </c>
      <c r="AC807" s="48">
        <f>IF(AB807=0,1,IF(AB807=1,0.99,IF(AB807=2,0.98,IF(AB807=3,0.97,IF(AB807=4,0.96,IF(AB807=5,0.95,IF(AB807=6,0.94)))))))</f>
        <v>0.95</v>
      </c>
      <c r="AD807" s="48">
        <f t="shared" si="238"/>
        <v>10.16</v>
      </c>
      <c r="AE807" s="48">
        <f t="shared" si="239"/>
        <v>9.6519999999999992</v>
      </c>
      <c r="AF807" s="46">
        <f t="shared" si="240"/>
        <v>120</v>
      </c>
      <c r="AG807" s="47"/>
      <c r="AH807" s="128" t="s">
        <v>3451</v>
      </c>
      <c r="AI807" s="128" t="s">
        <v>3453</v>
      </c>
      <c r="AJ807" s="128" t="s">
        <v>3456</v>
      </c>
      <c r="AK807" s="128" t="s">
        <v>3452</v>
      </c>
      <c r="AL807" s="128" t="s">
        <v>3455</v>
      </c>
      <c r="AM807" s="128" t="s">
        <v>3454</v>
      </c>
      <c r="AN807" s="128" t="s">
        <v>3457</v>
      </c>
      <c r="AO807" s="128" t="s">
        <v>3460</v>
      </c>
      <c r="AP807" s="128" t="s">
        <v>3459</v>
      </c>
      <c r="AQ807" s="128" t="s">
        <v>3458</v>
      </c>
    </row>
    <row r="808" spans="1:43" s="16" customFormat="1" ht="27.75">
      <c r="A808" s="43">
        <v>807</v>
      </c>
      <c r="B808" s="44" t="s">
        <v>1009</v>
      </c>
      <c r="C808" s="44" t="s">
        <v>1010</v>
      </c>
      <c r="D808" s="45" t="s">
        <v>1011</v>
      </c>
      <c r="E808" s="38">
        <v>9</v>
      </c>
      <c r="F808" s="48">
        <v>10.69</v>
      </c>
      <c r="G808" s="46">
        <v>30</v>
      </c>
      <c r="H808" s="46" t="s">
        <v>3372</v>
      </c>
      <c r="I808" s="48">
        <v>9.31</v>
      </c>
      <c r="J808" s="46">
        <v>14</v>
      </c>
      <c r="K808" s="46" t="s">
        <v>3373</v>
      </c>
      <c r="L808" s="84">
        <f t="shared" si="227"/>
        <v>10</v>
      </c>
      <c r="M808" s="38">
        <f t="shared" si="232"/>
        <v>60</v>
      </c>
      <c r="N808" s="38">
        <f t="shared" si="233"/>
        <v>1</v>
      </c>
      <c r="O808" s="38">
        <f t="shared" si="234"/>
        <v>1</v>
      </c>
      <c r="P808" s="48">
        <v>9.76</v>
      </c>
      <c r="Q808" s="46">
        <v>22</v>
      </c>
      <c r="R808" s="46" t="s">
        <v>3373</v>
      </c>
      <c r="S808" s="48">
        <v>13.6</v>
      </c>
      <c r="T808" s="46">
        <v>30</v>
      </c>
      <c r="U808" s="46" t="s">
        <v>3372</v>
      </c>
      <c r="V808" s="48">
        <f t="shared" si="242"/>
        <v>11.68</v>
      </c>
      <c r="W808" s="46">
        <f t="shared" si="243"/>
        <v>60</v>
      </c>
      <c r="X808" s="46">
        <f t="shared" si="244"/>
        <v>1</v>
      </c>
      <c r="Y808" s="46">
        <f t="shared" si="245"/>
        <v>1</v>
      </c>
      <c r="Z808" s="46">
        <f t="shared" si="235"/>
        <v>2</v>
      </c>
      <c r="AA808" s="46">
        <f t="shared" si="236"/>
        <v>2</v>
      </c>
      <c r="AB808" s="46">
        <f t="shared" si="237"/>
        <v>4</v>
      </c>
      <c r="AC808" s="48">
        <f>IF(AB808=0,0.93,IF(AB808=1,0.92,IF(AB808=2,0.91,IF(AB808=3,0.9,IF(AB808=4,0.89,IF(AB808=5,0.88,IF(AB808=6,0.87)))))))</f>
        <v>0.89</v>
      </c>
      <c r="AD808" s="48">
        <f t="shared" si="238"/>
        <v>10.84</v>
      </c>
      <c r="AE808" s="48">
        <f t="shared" si="239"/>
        <v>9.6476000000000006</v>
      </c>
      <c r="AF808" s="46">
        <f t="shared" si="240"/>
        <v>120</v>
      </c>
      <c r="AG808" s="47"/>
      <c r="AH808" s="128" t="s">
        <v>3453</v>
      </c>
      <c r="AI808" s="128" t="s">
        <v>3451</v>
      </c>
      <c r="AJ808" s="128" t="s">
        <v>3456</v>
      </c>
      <c r="AK808" s="128" t="s">
        <v>3457</v>
      </c>
      <c r="AL808" s="128" t="s">
        <v>3455</v>
      </c>
      <c r="AM808" s="128" t="s">
        <v>3452</v>
      </c>
      <c r="AN808" s="128" t="s">
        <v>3454</v>
      </c>
      <c r="AO808" s="128" t="s">
        <v>3460</v>
      </c>
      <c r="AP808" s="128" t="s">
        <v>3459</v>
      </c>
      <c r="AQ808" s="128" t="s">
        <v>3458</v>
      </c>
    </row>
    <row r="809" spans="1:43" s="16" customFormat="1" ht="27.75">
      <c r="A809" s="43">
        <v>808</v>
      </c>
      <c r="B809" s="44" t="s">
        <v>135</v>
      </c>
      <c r="C809" s="44" t="s">
        <v>1730</v>
      </c>
      <c r="D809" s="45" t="s">
        <v>1731</v>
      </c>
      <c r="E809" s="38">
        <v>17</v>
      </c>
      <c r="F809" s="48">
        <v>10.33</v>
      </c>
      <c r="G809" s="46">
        <v>30</v>
      </c>
      <c r="H809" s="46" t="s">
        <v>3373</v>
      </c>
      <c r="I809" s="48">
        <v>10.029999999999999</v>
      </c>
      <c r="J809" s="46">
        <v>30</v>
      </c>
      <c r="K809" s="46" t="s">
        <v>3373</v>
      </c>
      <c r="L809" s="84">
        <f t="shared" si="227"/>
        <v>10.18</v>
      </c>
      <c r="M809" s="38">
        <f t="shared" si="232"/>
        <v>60</v>
      </c>
      <c r="N809" s="38">
        <f t="shared" si="233"/>
        <v>2</v>
      </c>
      <c r="O809" s="38">
        <f t="shared" si="234"/>
        <v>0</v>
      </c>
      <c r="P809" s="48">
        <v>9.2799999999999994</v>
      </c>
      <c r="Q809" s="46">
        <v>12</v>
      </c>
      <c r="R809" s="46" t="s">
        <v>3373</v>
      </c>
      <c r="S809" s="48">
        <v>10.96</v>
      </c>
      <c r="T809" s="46">
        <v>30</v>
      </c>
      <c r="U809" s="46" t="s">
        <v>3373</v>
      </c>
      <c r="V809" s="48">
        <f t="shared" si="242"/>
        <v>10.120000000000001</v>
      </c>
      <c r="W809" s="46">
        <f t="shared" si="243"/>
        <v>60</v>
      </c>
      <c r="X809" s="46">
        <f t="shared" si="244"/>
        <v>2</v>
      </c>
      <c r="Y809" s="46">
        <f t="shared" si="245"/>
        <v>1</v>
      </c>
      <c r="Z809" s="46">
        <f t="shared" si="235"/>
        <v>4</v>
      </c>
      <c r="AA809" s="46">
        <f t="shared" si="236"/>
        <v>1</v>
      </c>
      <c r="AB809" s="46">
        <f t="shared" si="237"/>
        <v>5</v>
      </c>
      <c r="AC809" s="48">
        <f>IF(AB809=0,1,IF(AB809=1,0.99,IF(AB809=2,0.98,IF(AB809=3,0.97,IF(AB809=4,0.96,IF(AB809=5,0.95,IF(AB809=6,0.94)))))))</f>
        <v>0.95</v>
      </c>
      <c r="AD809" s="48">
        <f t="shared" si="238"/>
        <v>10.15</v>
      </c>
      <c r="AE809" s="48">
        <f t="shared" si="239"/>
        <v>9.6425000000000001</v>
      </c>
      <c r="AF809" s="46">
        <f t="shared" si="240"/>
        <v>120</v>
      </c>
      <c r="AG809" s="47"/>
      <c r="AH809" s="128" t="s">
        <v>3451</v>
      </c>
      <c r="AI809" s="128" t="s">
        <v>3453</v>
      </c>
      <c r="AJ809" s="128" t="s">
        <v>3452</v>
      </c>
      <c r="AK809" s="128" t="s">
        <v>3454</v>
      </c>
      <c r="AL809" s="128" t="s">
        <v>3456</v>
      </c>
      <c r="AM809" s="128" t="s">
        <v>3455</v>
      </c>
      <c r="AN809" s="128" t="s">
        <v>3457</v>
      </c>
      <c r="AO809" s="128" t="s">
        <v>3460</v>
      </c>
      <c r="AP809" s="128" t="s">
        <v>3459</v>
      </c>
      <c r="AQ809" s="128" t="s">
        <v>3458</v>
      </c>
    </row>
    <row r="810" spans="1:43" s="16" customFormat="1" ht="27.75">
      <c r="A810" s="43">
        <v>809</v>
      </c>
      <c r="B810" s="44" t="s">
        <v>2180</v>
      </c>
      <c r="C810" s="44" t="s">
        <v>2181</v>
      </c>
      <c r="D810" s="45" t="s">
        <v>2182</v>
      </c>
      <c r="E810" s="38">
        <v>21</v>
      </c>
      <c r="F810" s="48">
        <v>11.3</v>
      </c>
      <c r="G810" s="46">
        <v>30</v>
      </c>
      <c r="H810" s="46" t="s">
        <v>3372</v>
      </c>
      <c r="I810" s="48">
        <v>9.2200000000000006</v>
      </c>
      <c r="J810" s="46">
        <v>18</v>
      </c>
      <c r="K810" s="46" t="s">
        <v>3373</v>
      </c>
      <c r="L810" s="84">
        <f t="shared" si="227"/>
        <v>10.260000000000002</v>
      </c>
      <c r="M810" s="38">
        <f t="shared" si="232"/>
        <v>60</v>
      </c>
      <c r="N810" s="38">
        <f t="shared" si="233"/>
        <v>1</v>
      </c>
      <c r="O810" s="38">
        <f t="shared" si="234"/>
        <v>1</v>
      </c>
      <c r="P810" s="48">
        <v>9.3699999999999992</v>
      </c>
      <c r="Q810" s="46">
        <v>16</v>
      </c>
      <c r="R810" s="46" t="s">
        <v>3373</v>
      </c>
      <c r="S810" s="48">
        <v>13.39</v>
      </c>
      <c r="T810" s="46">
        <v>30</v>
      </c>
      <c r="U810" s="46" t="s">
        <v>3372</v>
      </c>
      <c r="V810" s="48">
        <f t="shared" si="242"/>
        <v>11.379999999999999</v>
      </c>
      <c r="W810" s="46">
        <f t="shared" si="243"/>
        <v>60</v>
      </c>
      <c r="X810" s="46">
        <f t="shared" si="244"/>
        <v>1</v>
      </c>
      <c r="Y810" s="46">
        <f t="shared" si="245"/>
        <v>1</v>
      </c>
      <c r="Z810" s="46">
        <f t="shared" si="235"/>
        <v>2</v>
      </c>
      <c r="AA810" s="46">
        <f t="shared" si="236"/>
        <v>2</v>
      </c>
      <c r="AB810" s="46">
        <f t="shared" si="237"/>
        <v>4</v>
      </c>
      <c r="AC810" s="48">
        <f>IF(AB810=0,0.93,IF(AB810=1,0.92,IF(AB810=2,0.91,IF(AB810=3,0.9,IF(AB810=4,0.89,IF(AB810=5,0.88,IF(AB810=6,0.87)))))))</f>
        <v>0.89</v>
      </c>
      <c r="AD810" s="48">
        <f t="shared" si="238"/>
        <v>10.82</v>
      </c>
      <c r="AE810" s="48">
        <f t="shared" si="239"/>
        <v>9.6298000000000012</v>
      </c>
      <c r="AF810" s="46">
        <f t="shared" si="240"/>
        <v>120</v>
      </c>
      <c r="AG810" s="47"/>
      <c r="AH810" s="128" t="s">
        <v>3453</v>
      </c>
      <c r="AI810" s="128" t="s">
        <v>3456</v>
      </c>
      <c r="AJ810" s="128" t="s">
        <v>3451</v>
      </c>
      <c r="AK810" s="128" t="s">
        <v>3452</v>
      </c>
      <c r="AL810" s="128" t="s">
        <v>3457</v>
      </c>
      <c r="AM810" s="128" t="s">
        <v>3460</v>
      </c>
      <c r="AN810" s="128" t="s">
        <v>3454</v>
      </c>
      <c r="AO810" s="128" t="s">
        <v>3455</v>
      </c>
      <c r="AP810" s="128" t="s">
        <v>3459</v>
      </c>
      <c r="AQ810" s="128" t="s">
        <v>3458</v>
      </c>
    </row>
    <row r="811" spans="1:43" s="16" customFormat="1" ht="27.75">
      <c r="A811" s="43">
        <v>810</v>
      </c>
      <c r="B811" s="44" t="s">
        <v>694</v>
      </c>
      <c r="C811" s="44" t="s">
        <v>695</v>
      </c>
      <c r="D811" s="45" t="s">
        <v>696</v>
      </c>
      <c r="E811" s="38">
        <v>6</v>
      </c>
      <c r="F811" s="48">
        <v>10.5</v>
      </c>
      <c r="G811" s="46">
        <v>30</v>
      </c>
      <c r="H811" s="46" t="s">
        <v>3373</v>
      </c>
      <c r="I811" s="48">
        <v>9.5</v>
      </c>
      <c r="J811" s="46">
        <v>14</v>
      </c>
      <c r="K811" s="46" t="s">
        <v>3373</v>
      </c>
      <c r="L811" s="84">
        <f t="shared" si="227"/>
        <v>10</v>
      </c>
      <c r="M811" s="38">
        <f t="shared" si="232"/>
        <v>60</v>
      </c>
      <c r="N811" s="38">
        <f t="shared" si="233"/>
        <v>2</v>
      </c>
      <c r="O811" s="38">
        <f t="shared" si="234"/>
        <v>1</v>
      </c>
      <c r="P811" s="48">
        <v>9.27</v>
      </c>
      <c r="Q811" s="46">
        <v>10</v>
      </c>
      <c r="R811" s="46" t="s">
        <v>3373</v>
      </c>
      <c r="S811" s="48">
        <v>11.68</v>
      </c>
      <c r="T811" s="46">
        <v>30</v>
      </c>
      <c r="U811" s="46" t="s">
        <v>3373</v>
      </c>
      <c r="V811" s="48">
        <f t="shared" si="242"/>
        <v>10.475</v>
      </c>
      <c r="W811" s="46">
        <f t="shared" si="243"/>
        <v>60</v>
      </c>
      <c r="X811" s="46">
        <f t="shared" si="244"/>
        <v>2</v>
      </c>
      <c r="Y811" s="46">
        <f t="shared" si="245"/>
        <v>1</v>
      </c>
      <c r="Z811" s="46">
        <f t="shared" si="235"/>
        <v>4</v>
      </c>
      <c r="AA811" s="46">
        <f t="shared" si="236"/>
        <v>2</v>
      </c>
      <c r="AB811" s="46">
        <f t="shared" si="237"/>
        <v>6</v>
      </c>
      <c r="AC811" s="48">
        <f>IF(AB811=0,1,IF(AB811=1,0.99,IF(AB811=2,0.98,IF(AB811=3,0.97,IF(AB811=4,0.96,IF(AB811=5,0.95,IF(AB811=6,0.94)))))))</f>
        <v>0.94</v>
      </c>
      <c r="AD811" s="48">
        <f t="shared" si="238"/>
        <v>10.237500000000001</v>
      </c>
      <c r="AE811" s="48">
        <f t="shared" si="239"/>
        <v>9.6232500000000005</v>
      </c>
      <c r="AF811" s="46">
        <f t="shared" si="240"/>
        <v>120</v>
      </c>
      <c r="AG811" s="47"/>
      <c r="AH811" s="128" t="s">
        <v>3451</v>
      </c>
      <c r="AI811" s="128" t="s">
        <v>3453</v>
      </c>
      <c r="AJ811" s="128" t="s">
        <v>3456</v>
      </c>
      <c r="AK811" s="128" t="s">
        <v>3452</v>
      </c>
      <c r="AL811" s="128" t="s">
        <v>3454</v>
      </c>
      <c r="AM811" s="128" t="s">
        <v>3457</v>
      </c>
      <c r="AN811" s="128" t="s">
        <v>3455</v>
      </c>
      <c r="AO811" s="128" t="s">
        <v>3460</v>
      </c>
      <c r="AP811" s="128" t="s">
        <v>3458</v>
      </c>
      <c r="AQ811" s="128" t="s">
        <v>3459</v>
      </c>
    </row>
    <row r="812" spans="1:43" s="16" customFormat="1" ht="27.75">
      <c r="A812" s="43">
        <v>811</v>
      </c>
      <c r="B812" s="37" t="s">
        <v>2162</v>
      </c>
      <c r="C812" s="37" t="s">
        <v>2163</v>
      </c>
      <c r="D812" s="38" t="s">
        <v>2164</v>
      </c>
      <c r="E812" s="38">
        <v>21</v>
      </c>
      <c r="F812" s="48">
        <v>10.029999999999999</v>
      </c>
      <c r="G812" s="46">
        <v>30</v>
      </c>
      <c r="H812" s="46" t="s">
        <v>3373</v>
      </c>
      <c r="I812" s="48">
        <v>11.51</v>
      </c>
      <c r="J812" s="46">
        <v>30</v>
      </c>
      <c r="K812" s="46" t="s">
        <v>3373</v>
      </c>
      <c r="L812" s="84">
        <f t="shared" si="227"/>
        <v>10.77</v>
      </c>
      <c r="M812" s="38">
        <f t="shared" si="232"/>
        <v>60</v>
      </c>
      <c r="N812" s="38">
        <f t="shared" si="233"/>
        <v>2</v>
      </c>
      <c r="O812" s="38">
        <f t="shared" si="234"/>
        <v>0</v>
      </c>
      <c r="P812" s="48">
        <v>8.7100000000000009</v>
      </c>
      <c r="Q812" s="46">
        <v>10</v>
      </c>
      <c r="R812" s="46" t="s">
        <v>3373</v>
      </c>
      <c r="S812" s="48">
        <v>12.99</v>
      </c>
      <c r="T812" s="46">
        <v>30</v>
      </c>
      <c r="U812" s="46" t="s">
        <v>3372</v>
      </c>
      <c r="V812" s="48">
        <f t="shared" si="242"/>
        <v>10.850000000000001</v>
      </c>
      <c r="W812" s="46">
        <f t="shared" si="243"/>
        <v>60</v>
      </c>
      <c r="X812" s="46">
        <f t="shared" si="244"/>
        <v>1</v>
      </c>
      <c r="Y812" s="46">
        <f t="shared" si="245"/>
        <v>1</v>
      </c>
      <c r="Z812" s="46">
        <f t="shared" si="235"/>
        <v>3</v>
      </c>
      <c r="AA812" s="46">
        <f t="shared" si="236"/>
        <v>1</v>
      </c>
      <c r="AB812" s="46">
        <f t="shared" si="237"/>
        <v>4</v>
      </c>
      <c r="AC812" s="48">
        <f>IF(AB812=0,0.93,IF(AB812=1,0.92,IF(AB812=2,0.91,IF(AB812=3,0.9,IF(AB812=4,0.89,IF(AB812=5,0.88,IF(AB812=6,0.87)))))))</f>
        <v>0.89</v>
      </c>
      <c r="AD812" s="48">
        <f t="shared" si="238"/>
        <v>10.81</v>
      </c>
      <c r="AE812" s="48">
        <f t="shared" si="239"/>
        <v>9.6209000000000007</v>
      </c>
      <c r="AF812" s="46">
        <f t="shared" si="240"/>
        <v>120</v>
      </c>
      <c r="AG812" s="47"/>
      <c r="AH812" s="128" t="s">
        <v>3456</v>
      </c>
      <c r="AI812" s="128" t="s">
        <v>3451</v>
      </c>
      <c r="AJ812" s="128" t="s">
        <v>3453</v>
      </c>
      <c r="AK812" s="128" t="s">
        <v>3452</v>
      </c>
      <c r="AL812" s="128" t="s">
        <v>3457</v>
      </c>
      <c r="AM812" s="128" t="s">
        <v>3455</v>
      </c>
      <c r="AN812" s="128" t="s">
        <v>3454</v>
      </c>
      <c r="AO812" s="128" t="s">
        <v>3460</v>
      </c>
      <c r="AP812" s="128" t="s">
        <v>3458</v>
      </c>
      <c r="AQ812" s="128" t="s">
        <v>3459</v>
      </c>
    </row>
    <row r="813" spans="1:43" s="16" customFormat="1" ht="27.75">
      <c r="A813" s="43">
        <v>812</v>
      </c>
      <c r="B813" s="44" t="s">
        <v>2566</v>
      </c>
      <c r="C813" s="44" t="s">
        <v>3503</v>
      </c>
      <c r="D813" s="45" t="s">
        <v>2567</v>
      </c>
      <c r="E813" s="38">
        <v>26</v>
      </c>
      <c r="F813" s="48">
        <v>10.98</v>
      </c>
      <c r="G813" s="46">
        <v>30</v>
      </c>
      <c r="H813" s="46" t="s">
        <v>3373</v>
      </c>
      <c r="I813" s="48">
        <v>9.0399999999999991</v>
      </c>
      <c r="J813" s="46">
        <v>13</v>
      </c>
      <c r="K813" s="46" t="s">
        <v>3372</v>
      </c>
      <c r="L813" s="84">
        <f t="shared" si="227"/>
        <v>10.01</v>
      </c>
      <c r="M813" s="38">
        <f t="shared" si="232"/>
        <v>60</v>
      </c>
      <c r="N813" s="38">
        <f t="shared" si="233"/>
        <v>1</v>
      </c>
      <c r="O813" s="38">
        <f t="shared" si="234"/>
        <v>1</v>
      </c>
      <c r="P813" s="48">
        <v>8.74</v>
      </c>
      <c r="Q813" s="46">
        <v>18</v>
      </c>
      <c r="R813" s="46" t="s">
        <v>3373</v>
      </c>
      <c r="S813" s="48">
        <v>11.26</v>
      </c>
      <c r="T813" s="46">
        <v>30</v>
      </c>
      <c r="U813" s="46" t="s">
        <v>3372</v>
      </c>
      <c r="V813" s="48">
        <f t="shared" si="242"/>
        <v>10</v>
      </c>
      <c r="W813" s="46">
        <f t="shared" si="243"/>
        <v>60</v>
      </c>
      <c r="X813" s="46">
        <f t="shared" si="244"/>
        <v>1</v>
      </c>
      <c r="Y813" s="46">
        <f t="shared" si="245"/>
        <v>1</v>
      </c>
      <c r="Z813" s="46">
        <f t="shared" si="235"/>
        <v>2</v>
      </c>
      <c r="AA813" s="46">
        <f t="shared" si="236"/>
        <v>2</v>
      </c>
      <c r="AB813" s="46">
        <f t="shared" si="237"/>
        <v>4</v>
      </c>
      <c r="AC813" s="48">
        <f>IF(AB813=0,1,IF(AB813=1,0.99,IF(AB813=2,0.98,IF(AB813=3,0.97,IF(AB813=4,0.96,IF(AB813=5,0.95,IF(AB813=6,0.94)))))))</f>
        <v>0.96</v>
      </c>
      <c r="AD813" s="48">
        <f t="shared" si="238"/>
        <v>10.004999999999999</v>
      </c>
      <c r="AE813" s="48">
        <f t="shared" si="239"/>
        <v>9.6047999999999991</v>
      </c>
      <c r="AF813" s="46">
        <f t="shared" si="240"/>
        <v>120</v>
      </c>
      <c r="AG813" s="47"/>
      <c r="AH813" s="128" t="s">
        <v>3456</v>
      </c>
      <c r="AI813" s="128" t="s">
        <v>3457</v>
      </c>
      <c r="AJ813" s="128" t="s">
        <v>3452</v>
      </c>
      <c r="AK813" s="128" t="s">
        <v>3455</v>
      </c>
      <c r="AL813" s="128" t="s">
        <v>3454</v>
      </c>
      <c r="AM813" s="128" t="s">
        <v>3453</v>
      </c>
      <c r="AN813" s="128" t="s">
        <v>3460</v>
      </c>
      <c r="AO813" s="128" t="s">
        <v>3458</v>
      </c>
      <c r="AP813" s="128" t="s">
        <v>3459</v>
      </c>
      <c r="AQ813" s="128" t="s">
        <v>3451</v>
      </c>
    </row>
    <row r="814" spans="1:43" s="16" customFormat="1" ht="27.75">
      <c r="A814" s="43">
        <v>813</v>
      </c>
      <c r="B814" s="44" t="s">
        <v>512</v>
      </c>
      <c r="C814" s="44" t="s">
        <v>513</v>
      </c>
      <c r="D814" s="45" t="s">
        <v>514</v>
      </c>
      <c r="E814" s="38">
        <v>4</v>
      </c>
      <c r="F814" s="48">
        <v>10.44</v>
      </c>
      <c r="G814" s="46">
        <v>30</v>
      </c>
      <c r="H814" s="46" t="s">
        <v>3372</v>
      </c>
      <c r="I814" s="48">
        <v>9.56</v>
      </c>
      <c r="J814" s="46">
        <v>12</v>
      </c>
      <c r="K814" s="46" t="s">
        <v>3373</v>
      </c>
      <c r="L814" s="84">
        <f t="shared" ref="L814:L877" si="246">(F814+I814)/2</f>
        <v>10</v>
      </c>
      <c r="M814" s="38">
        <f t="shared" si="232"/>
        <v>60</v>
      </c>
      <c r="N814" s="38">
        <f t="shared" si="233"/>
        <v>1</v>
      </c>
      <c r="O814" s="38">
        <f t="shared" si="234"/>
        <v>1</v>
      </c>
      <c r="P814" s="48">
        <v>8.7799999999999994</v>
      </c>
      <c r="Q814" s="46">
        <v>12</v>
      </c>
      <c r="R814" s="46" t="s">
        <v>3373</v>
      </c>
      <c r="S814" s="48">
        <v>11.22</v>
      </c>
      <c r="T814" s="46">
        <v>30</v>
      </c>
      <c r="U814" s="46" t="s">
        <v>3372</v>
      </c>
      <c r="V814" s="48">
        <f t="shared" si="242"/>
        <v>10</v>
      </c>
      <c r="W814" s="46">
        <f t="shared" si="243"/>
        <v>60</v>
      </c>
      <c r="X814" s="46">
        <f t="shared" si="244"/>
        <v>1</v>
      </c>
      <c r="Y814" s="46">
        <f t="shared" si="245"/>
        <v>1</v>
      </c>
      <c r="Z814" s="46">
        <f t="shared" si="235"/>
        <v>2</v>
      </c>
      <c r="AA814" s="46">
        <f t="shared" si="236"/>
        <v>2</v>
      </c>
      <c r="AB814" s="46">
        <f t="shared" si="237"/>
        <v>4</v>
      </c>
      <c r="AC814" s="48">
        <f>IF(AB814=0,1,IF(AB814=1,0.99,IF(AB814=2,0.98,IF(AB814=3,0.97,IF(AB814=4,0.96,IF(AB814=5,0.95,IF(AB814=6,0.94)))))))</f>
        <v>0.96</v>
      </c>
      <c r="AD814" s="48">
        <f t="shared" si="238"/>
        <v>10</v>
      </c>
      <c r="AE814" s="48">
        <f t="shared" si="239"/>
        <v>9.6</v>
      </c>
      <c r="AF814" s="46">
        <f t="shared" si="240"/>
        <v>120</v>
      </c>
      <c r="AG814" s="47"/>
      <c r="AH814" s="128" t="s">
        <v>3451</v>
      </c>
      <c r="AI814" s="128" t="s">
        <v>3453</v>
      </c>
      <c r="AJ814" s="128" t="s">
        <v>3452</v>
      </c>
      <c r="AK814" s="128" t="s">
        <v>3454</v>
      </c>
      <c r="AL814" s="128" t="s">
        <v>3455</v>
      </c>
      <c r="AM814" s="128" t="s">
        <v>3456</v>
      </c>
      <c r="AN814" s="128" t="s">
        <v>3457</v>
      </c>
      <c r="AO814" s="128" t="s">
        <v>3460</v>
      </c>
      <c r="AP814" s="128" t="s">
        <v>3459</v>
      </c>
      <c r="AQ814" s="128" t="s">
        <v>3458</v>
      </c>
    </row>
    <row r="815" spans="1:43" s="16" customFormat="1" ht="27.75">
      <c r="A815" s="43">
        <v>814</v>
      </c>
      <c r="B815" s="37" t="s">
        <v>1926</v>
      </c>
      <c r="C815" s="37" t="s">
        <v>1270</v>
      </c>
      <c r="D815" s="45" t="s">
        <v>1927</v>
      </c>
      <c r="E815" s="38">
        <v>19</v>
      </c>
      <c r="F815" s="48">
        <v>9.58</v>
      </c>
      <c r="G815" s="46">
        <v>23</v>
      </c>
      <c r="H815" s="46" t="s">
        <v>3372</v>
      </c>
      <c r="I815" s="48">
        <v>10.66</v>
      </c>
      <c r="J815" s="46">
        <v>30</v>
      </c>
      <c r="K815" s="46" t="s">
        <v>3373</v>
      </c>
      <c r="L815" s="84">
        <f t="shared" si="246"/>
        <v>10.120000000000001</v>
      </c>
      <c r="M815" s="38">
        <f t="shared" si="232"/>
        <v>60</v>
      </c>
      <c r="N815" s="38">
        <f t="shared" si="233"/>
        <v>1</v>
      </c>
      <c r="O815" s="38">
        <f t="shared" si="234"/>
        <v>1</v>
      </c>
      <c r="P815" s="48">
        <v>10.11</v>
      </c>
      <c r="Q815" s="46">
        <v>30</v>
      </c>
      <c r="R815" s="46" t="s">
        <v>3373</v>
      </c>
      <c r="S815" s="48">
        <v>12.31</v>
      </c>
      <c r="T815" s="46">
        <v>30</v>
      </c>
      <c r="U815" s="46" t="s">
        <v>3372</v>
      </c>
      <c r="V815" s="48">
        <f t="shared" si="242"/>
        <v>11.21</v>
      </c>
      <c r="W815" s="46">
        <f t="shared" si="243"/>
        <v>60</v>
      </c>
      <c r="X815" s="46">
        <f t="shared" si="244"/>
        <v>1</v>
      </c>
      <c r="Y815" s="46">
        <f t="shared" si="245"/>
        <v>0</v>
      </c>
      <c r="Z815" s="46">
        <f t="shared" si="235"/>
        <v>2</v>
      </c>
      <c r="AA815" s="46">
        <f t="shared" si="236"/>
        <v>1</v>
      </c>
      <c r="AB815" s="46">
        <f t="shared" si="237"/>
        <v>3</v>
      </c>
      <c r="AC815" s="48">
        <f t="shared" ref="AC815:AC820" si="247">IF(AB815=0,0.93,IF(AB815=1,0.92,IF(AB815=2,0.91,IF(AB815=3,0.9,IF(AB815=4,0.89,IF(AB815=5,0.88,IF(AB815=6,0.87)))))))</f>
        <v>0.9</v>
      </c>
      <c r="AD815" s="48">
        <f t="shared" si="238"/>
        <v>10.665000000000001</v>
      </c>
      <c r="AE815" s="48">
        <f t="shared" si="239"/>
        <v>9.5985000000000014</v>
      </c>
      <c r="AF815" s="46">
        <f t="shared" si="240"/>
        <v>120</v>
      </c>
      <c r="AG815" s="47"/>
      <c r="AH815" s="128" t="s">
        <v>3457</v>
      </c>
      <c r="AI815" s="128" t="s">
        <v>3451</v>
      </c>
      <c r="AJ815" s="128" t="s">
        <v>3456</v>
      </c>
      <c r="AK815" s="128" t="s">
        <v>3453</v>
      </c>
      <c r="AL815" s="128" t="s">
        <v>3452</v>
      </c>
      <c r="AM815" s="128" t="s">
        <v>3454</v>
      </c>
      <c r="AN815" s="128" t="s">
        <v>3455</v>
      </c>
      <c r="AO815" s="128" t="s">
        <v>3459</v>
      </c>
      <c r="AP815" s="128" t="s">
        <v>3460</v>
      </c>
      <c r="AQ815" s="128" t="s">
        <v>3458</v>
      </c>
    </row>
    <row r="816" spans="1:43" s="16" customFormat="1" ht="27.75">
      <c r="A816" s="43">
        <v>815</v>
      </c>
      <c r="B816" s="44" t="s">
        <v>364</v>
      </c>
      <c r="C816" s="44" t="s">
        <v>365</v>
      </c>
      <c r="D816" s="45" t="s">
        <v>366</v>
      </c>
      <c r="E816" s="38">
        <v>3</v>
      </c>
      <c r="F816" s="48">
        <v>11.21</v>
      </c>
      <c r="G816" s="46">
        <v>30</v>
      </c>
      <c r="H816" s="46" t="s">
        <v>3372</v>
      </c>
      <c r="I816" s="48">
        <v>10.050000000000001</v>
      </c>
      <c r="J816" s="46">
        <v>30</v>
      </c>
      <c r="K816" s="46" t="s">
        <v>3372</v>
      </c>
      <c r="L816" s="84">
        <f t="shared" si="246"/>
        <v>10.63</v>
      </c>
      <c r="M816" s="38">
        <f t="shared" si="232"/>
        <v>60</v>
      </c>
      <c r="N816" s="38">
        <f t="shared" si="233"/>
        <v>0</v>
      </c>
      <c r="O816" s="38">
        <f t="shared" si="234"/>
        <v>0</v>
      </c>
      <c r="P816" s="48">
        <v>9.17</v>
      </c>
      <c r="Q816" s="46">
        <v>12</v>
      </c>
      <c r="R816" s="46" t="s">
        <v>3373</v>
      </c>
      <c r="S816" s="48">
        <v>11.74</v>
      </c>
      <c r="T816" s="46">
        <v>30</v>
      </c>
      <c r="U816" s="46" t="s">
        <v>3372</v>
      </c>
      <c r="V816" s="48">
        <f t="shared" si="242"/>
        <v>10.455</v>
      </c>
      <c r="W816" s="46">
        <f t="shared" si="243"/>
        <v>60</v>
      </c>
      <c r="X816" s="46">
        <f t="shared" si="244"/>
        <v>1</v>
      </c>
      <c r="Y816" s="46">
        <f t="shared" si="245"/>
        <v>1</v>
      </c>
      <c r="Z816" s="46">
        <f t="shared" si="235"/>
        <v>1</v>
      </c>
      <c r="AA816" s="46">
        <f t="shared" si="236"/>
        <v>1</v>
      </c>
      <c r="AB816" s="46">
        <f t="shared" si="237"/>
        <v>2</v>
      </c>
      <c r="AC816" s="48">
        <f t="shared" si="247"/>
        <v>0.91</v>
      </c>
      <c r="AD816" s="48">
        <f t="shared" si="238"/>
        <v>10.5425</v>
      </c>
      <c r="AE816" s="48">
        <f t="shared" si="239"/>
        <v>9.5936750000000011</v>
      </c>
      <c r="AF816" s="46">
        <f t="shared" si="240"/>
        <v>120</v>
      </c>
      <c r="AG816" s="47"/>
      <c r="AH816" s="128" t="s">
        <v>3456</v>
      </c>
      <c r="AI816" s="128" t="s">
        <v>3457</v>
      </c>
      <c r="AJ816" s="128" t="s">
        <v>3453</v>
      </c>
      <c r="AK816" s="128" t="s">
        <v>3452</v>
      </c>
      <c r="AL816" s="128" t="s">
        <v>3458</v>
      </c>
      <c r="AM816" s="128" t="s">
        <v>3460</v>
      </c>
      <c r="AN816" s="128" t="s">
        <v>3455</v>
      </c>
      <c r="AO816" s="128" t="s">
        <v>3459</v>
      </c>
      <c r="AP816" s="128" t="s">
        <v>3454</v>
      </c>
      <c r="AQ816" s="128" t="s">
        <v>3451</v>
      </c>
    </row>
    <row r="817" spans="1:43" s="16" customFormat="1" ht="27.75">
      <c r="A817" s="43">
        <v>816</v>
      </c>
      <c r="B817" s="37" t="s">
        <v>1434</v>
      </c>
      <c r="C817" s="37" t="s">
        <v>1435</v>
      </c>
      <c r="D817" s="38" t="s">
        <v>1436</v>
      </c>
      <c r="E817" s="38">
        <v>14</v>
      </c>
      <c r="F817" s="48">
        <v>10.63</v>
      </c>
      <c r="G817" s="46">
        <v>30</v>
      </c>
      <c r="H817" s="46" t="s">
        <v>3373</v>
      </c>
      <c r="I817" s="48">
        <v>10.71</v>
      </c>
      <c r="J817" s="46">
        <v>30</v>
      </c>
      <c r="K817" s="46" t="s">
        <v>3373</v>
      </c>
      <c r="L817" s="84">
        <f t="shared" si="246"/>
        <v>10.670000000000002</v>
      </c>
      <c r="M817" s="38">
        <f t="shared" si="232"/>
        <v>60</v>
      </c>
      <c r="N817" s="38">
        <f t="shared" si="233"/>
        <v>2</v>
      </c>
      <c r="O817" s="38">
        <f t="shared" si="234"/>
        <v>0</v>
      </c>
      <c r="P817" s="48">
        <v>9.15</v>
      </c>
      <c r="Q817" s="46">
        <v>10</v>
      </c>
      <c r="R817" s="46" t="s">
        <v>3373</v>
      </c>
      <c r="S817" s="48">
        <v>12.61</v>
      </c>
      <c r="T817" s="46">
        <v>30</v>
      </c>
      <c r="U817" s="46" t="s">
        <v>3372</v>
      </c>
      <c r="V817" s="48">
        <f t="shared" si="242"/>
        <v>10.879999999999999</v>
      </c>
      <c r="W817" s="46">
        <f t="shared" si="243"/>
        <v>60</v>
      </c>
      <c r="X817" s="46">
        <f t="shared" si="244"/>
        <v>1</v>
      </c>
      <c r="Y817" s="46">
        <f t="shared" si="245"/>
        <v>1</v>
      </c>
      <c r="Z817" s="46">
        <f t="shared" si="235"/>
        <v>3</v>
      </c>
      <c r="AA817" s="46">
        <f t="shared" si="236"/>
        <v>1</v>
      </c>
      <c r="AB817" s="46">
        <f t="shared" si="237"/>
        <v>4</v>
      </c>
      <c r="AC817" s="48">
        <f t="shared" si="247"/>
        <v>0.89</v>
      </c>
      <c r="AD817" s="48">
        <f t="shared" si="238"/>
        <v>10.775</v>
      </c>
      <c r="AE817" s="48">
        <f t="shared" si="239"/>
        <v>9.5897500000000004</v>
      </c>
      <c r="AF817" s="46">
        <f t="shared" si="240"/>
        <v>120</v>
      </c>
      <c r="AG817" s="47"/>
      <c r="AH817" s="128" t="s">
        <v>3456</v>
      </c>
      <c r="AI817" s="128" t="s">
        <v>3451</v>
      </c>
      <c r="AJ817" s="128" t="s">
        <v>3455</v>
      </c>
      <c r="AK817" s="128" t="s">
        <v>3452</v>
      </c>
      <c r="AL817" s="128" t="s">
        <v>3457</v>
      </c>
      <c r="AM817" s="128" t="s">
        <v>3454</v>
      </c>
      <c r="AN817" s="128" t="s">
        <v>3460</v>
      </c>
      <c r="AO817" s="128" t="s">
        <v>3453</v>
      </c>
      <c r="AP817" s="128" t="s">
        <v>3459</v>
      </c>
      <c r="AQ817" s="128" t="s">
        <v>3458</v>
      </c>
    </row>
    <row r="818" spans="1:43" s="16" customFormat="1" ht="27.75">
      <c r="A818" s="43">
        <v>817</v>
      </c>
      <c r="B818" s="44" t="s">
        <v>1815</v>
      </c>
      <c r="C818" s="44" t="s">
        <v>1208</v>
      </c>
      <c r="D818" s="45" t="s">
        <v>1816</v>
      </c>
      <c r="E818" s="38">
        <v>18</v>
      </c>
      <c r="F818" s="48">
        <v>10</v>
      </c>
      <c r="G818" s="46">
        <v>30</v>
      </c>
      <c r="H818" s="46" t="s">
        <v>3373</v>
      </c>
      <c r="I818" s="48">
        <v>10</v>
      </c>
      <c r="J818" s="46">
        <v>30</v>
      </c>
      <c r="K818" s="46" t="s">
        <v>3373</v>
      </c>
      <c r="L818" s="84">
        <f t="shared" si="246"/>
        <v>10</v>
      </c>
      <c r="M818" s="38">
        <f t="shared" si="232"/>
        <v>60</v>
      </c>
      <c r="N818" s="38">
        <f t="shared" si="233"/>
        <v>2</v>
      </c>
      <c r="O818" s="38">
        <f t="shared" si="234"/>
        <v>0</v>
      </c>
      <c r="P818" s="48">
        <v>11.34</v>
      </c>
      <c r="Q818" s="46">
        <v>30</v>
      </c>
      <c r="R818" s="46" t="s">
        <v>3372</v>
      </c>
      <c r="S818" s="48">
        <v>11.24</v>
      </c>
      <c r="T818" s="46">
        <v>30</v>
      </c>
      <c r="U818" s="46" t="s">
        <v>3373</v>
      </c>
      <c r="V818" s="48">
        <f t="shared" si="242"/>
        <v>11.29</v>
      </c>
      <c r="W818" s="46">
        <f t="shared" si="243"/>
        <v>60</v>
      </c>
      <c r="X818" s="46">
        <f t="shared" si="244"/>
        <v>1</v>
      </c>
      <c r="Y818" s="46">
        <f t="shared" si="245"/>
        <v>0</v>
      </c>
      <c r="Z818" s="46">
        <f t="shared" si="235"/>
        <v>3</v>
      </c>
      <c r="AA818" s="46">
        <f t="shared" si="236"/>
        <v>0</v>
      </c>
      <c r="AB818" s="46">
        <f t="shared" si="237"/>
        <v>3</v>
      </c>
      <c r="AC818" s="48">
        <f t="shared" si="247"/>
        <v>0.9</v>
      </c>
      <c r="AD818" s="48">
        <f t="shared" si="238"/>
        <v>10.645</v>
      </c>
      <c r="AE818" s="48">
        <f t="shared" si="239"/>
        <v>9.5805000000000007</v>
      </c>
      <c r="AF818" s="46">
        <f t="shared" si="240"/>
        <v>120</v>
      </c>
      <c r="AG818" s="47"/>
      <c r="AH818" s="128" t="s">
        <v>3452</v>
      </c>
      <c r="AI818" s="128" t="s">
        <v>3454</v>
      </c>
      <c r="AJ818" s="128" t="s">
        <v>3455</v>
      </c>
      <c r="AK818" s="128" t="s">
        <v>3451</v>
      </c>
      <c r="AL818" s="128" t="s">
        <v>3457</v>
      </c>
      <c r="AM818" s="128" t="s">
        <v>3456</v>
      </c>
      <c r="AN818" s="128" t="s">
        <v>3460</v>
      </c>
      <c r="AO818" s="128" t="s">
        <v>3453</v>
      </c>
      <c r="AP818" s="128" t="s">
        <v>3459</v>
      </c>
      <c r="AQ818" s="128" t="s">
        <v>3458</v>
      </c>
    </row>
    <row r="819" spans="1:43" s="16" customFormat="1" ht="27.75">
      <c r="A819" s="43">
        <v>818</v>
      </c>
      <c r="B819" s="37" t="s">
        <v>2023</v>
      </c>
      <c r="C819" s="37" t="s">
        <v>2024</v>
      </c>
      <c r="D819" s="45" t="s">
        <v>2025</v>
      </c>
      <c r="E819" s="38">
        <v>20</v>
      </c>
      <c r="F819" s="48">
        <v>10.53</v>
      </c>
      <c r="G819" s="46">
        <v>30</v>
      </c>
      <c r="H819" s="46" t="s">
        <v>3372</v>
      </c>
      <c r="I819" s="48">
        <v>10.11</v>
      </c>
      <c r="J819" s="46">
        <v>30</v>
      </c>
      <c r="K819" s="46" t="s">
        <v>3372</v>
      </c>
      <c r="L819" s="84">
        <f t="shared" si="246"/>
        <v>10.32</v>
      </c>
      <c r="M819" s="38">
        <f t="shared" si="232"/>
        <v>60</v>
      </c>
      <c r="N819" s="38">
        <f t="shared" si="233"/>
        <v>0</v>
      </c>
      <c r="O819" s="38">
        <f t="shared" si="234"/>
        <v>0</v>
      </c>
      <c r="P819" s="48">
        <v>9.51</v>
      </c>
      <c r="Q819" s="46">
        <v>18</v>
      </c>
      <c r="R819" s="46" t="s">
        <v>3373</v>
      </c>
      <c r="S819" s="48">
        <v>11.96</v>
      </c>
      <c r="T819" s="46">
        <v>30</v>
      </c>
      <c r="U819" s="46" t="s">
        <v>3372</v>
      </c>
      <c r="V819" s="48">
        <f t="shared" si="242"/>
        <v>10.734999999999999</v>
      </c>
      <c r="W819" s="46">
        <f t="shared" si="243"/>
        <v>60</v>
      </c>
      <c r="X819" s="46">
        <f t="shared" si="244"/>
        <v>1</v>
      </c>
      <c r="Y819" s="46">
        <f t="shared" si="245"/>
        <v>1</v>
      </c>
      <c r="Z819" s="46">
        <f t="shared" si="235"/>
        <v>1</v>
      </c>
      <c r="AA819" s="46">
        <f t="shared" si="236"/>
        <v>1</v>
      </c>
      <c r="AB819" s="46">
        <f t="shared" si="237"/>
        <v>2</v>
      </c>
      <c r="AC819" s="48">
        <f t="shared" si="247"/>
        <v>0.91</v>
      </c>
      <c r="AD819" s="48">
        <f t="shared" si="238"/>
        <v>10.5275</v>
      </c>
      <c r="AE819" s="48">
        <f t="shared" si="239"/>
        <v>9.5800250000000009</v>
      </c>
      <c r="AF819" s="46">
        <f t="shared" si="240"/>
        <v>120</v>
      </c>
      <c r="AG819" s="47"/>
      <c r="AH819" s="128" t="s">
        <v>3456</v>
      </c>
      <c r="AI819" s="128" t="s">
        <v>3455</v>
      </c>
      <c r="AJ819" s="128" t="s">
        <v>3452</v>
      </c>
      <c r="AK819" s="128" t="s">
        <v>3454</v>
      </c>
      <c r="AL819" s="128" t="s">
        <v>3451</v>
      </c>
      <c r="AM819" s="128" t="s">
        <v>3460</v>
      </c>
      <c r="AN819" s="128" t="s">
        <v>3459</v>
      </c>
      <c r="AO819" s="128" t="s">
        <v>3458</v>
      </c>
      <c r="AP819" s="128" t="s">
        <v>3457</v>
      </c>
      <c r="AQ819" s="130" t="s">
        <v>3453</v>
      </c>
    </row>
    <row r="820" spans="1:43" s="16" customFormat="1" ht="27.75">
      <c r="A820" s="43">
        <v>819</v>
      </c>
      <c r="B820" s="37" t="s">
        <v>424</v>
      </c>
      <c r="C820" s="37" t="s">
        <v>425</v>
      </c>
      <c r="D820" s="38" t="s">
        <v>426</v>
      </c>
      <c r="E820" s="38">
        <v>4</v>
      </c>
      <c r="F820" s="48">
        <v>10.48</v>
      </c>
      <c r="G820" s="46">
        <v>30</v>
      </c>
      <c r="H820" s="46" t="s">
        <v>3372</v>
      </c>
      <c r="I820" s="48">
        <v>10.36</v>
      </c>
      <c r="J820" s="46">
        <v>30</v>
      </c>
      <c r="K820" s="46" t="s">
        <v>3373</v>
      </c>
      <c r="L820" s="84">
        <f t="shared" si="246"/>
        <v>10.42</v>
      </c>
      <c r="M820" s="38">
        <f t="shared" si="232"/>
        <v>60</v>
      </c>
      <c r="N820" s="38">
        <f t="shared" si="233"/>
        <v>1</v>
      </c>
      <c r="O820" s="38">
        <f t="shared" si="234"/>
        <v>0</v>
      </c>
      <c r="P820" s="48">
        <v>9.69</v>
      </c>
      <c r="Q820" s="46">
        <v>12</v>
      </c>
      <c r="R820" s="46" t="s">
        <v>3373</v>
      </c>
      <c r="S820" s="48">
        <v>12.52</v>
      </c>
      <c r="T820" s="46">
        <v>30</v>
      </c>
      <c r="U820" s="46" t="s">
        <v>3373</v>
      </c>
      <c r="V820" s="48">
        <f t="shared" si="242"/>
        <v>11.105</v>
      </c>
      <c r="W820" s="46">
        <f t="shared" si="243"/>
        <v>60</v>
      </c>
      <c r="X820" s="46">
        <f t="shared" si="244"/>
        <v>2</v>
      </c>
      <c r="Y820" s="46">
        <f t="shared" si="245"/>
        <v>1</v>
      </c>
      <c r="Z820" s="46">
        <f t="shared" si="235"/>
        <v>3</v>
      </c>
      <c r="AA820" s="46">
        <f t="shared" si="236"/>
        <v>1</v>
      </c>
      <c r="AB820" s="46">
        <f t="shared" si="237"/>
        <v>4</v>
      </c>
      <c r="AC820" s="48">
        <f t="shared" si="247"/>
        <v>0.89</v>
      </c>
      <c r="AD820" s="48">
        <f t="shared" si="238"/>
        <v>10.762499999999999</v>
      </c>
      <c r="AE820" s="48">
        <f t="shared" si="239"/>
        <v>9.5786249999999988</v>
      </c>
      <c r="AF820" s="46">
        <f t="shared" si="240"/>
        <v>120</v>
      </c>
      <c r="AG820" s="47"/>
      <c r="AH820" s="128" t="s">
        <v>3451</v>
      </c>
      <c r="AI820" s="128" t="s">
        <v>3452</v>
      </c>
      <c r="AJ820" s="128" t="s">
        <v>3453</v>
      </c>
      <c r="AK820" s="128" t="s">
        <v>3455</v>
      </c>
      <c r="AL820" s="128" t="s">
        <v>3454</v>
      </c>
      <c r="AM820" s="128" t="s">
        <v>3456</v>
      </c>
      <c r="AN820" s="128" t="s">
        <v>3457</v>
      </c>
      <c r="AO820" s="128" t="s">
        <v>3460</v>
      </c>
      <c r="AP820" s="128" t="s">
        <v>3458</v>
      </c>
      <c r="AQ820" s="128" t="s">
        <v>3459</v>
      </c>
    </row>
    <row r="821" spans="1:43" s="16" customFormat="1" ht="27.75">
      <c r="A821" s="43">
        <v>820</v>
      </c>
      <c r="B821" s="37" t="s">
        <v>341</v>
      </c>
      <c r="C821" s="37" t="s">
        <v>342</v>
      </c>
      <c r="D821" s="38" t="s">
        <v>343</v>
      </c>
      <c r="E821" s="38">
        <v>3</v>
      </c>
      <c r="F821" s="48">
        <v>9.1300000000000008</v>
      </c>
      <c r="G821" s="46">
        <v>12</v>
      </c>
      <c r="H821" s="46" t="s">
        <v>3373</v>
      </c>
      <c r="I821" s="48">
        <v>11.34</v>
      </c>
      <c r="J821" s="46">
        <v>30</v>
      </c>
      <c r="K821" s="46" t="s">
        <v>3373</v>
      </c>
      <c r="L821" s="84">
        <f t="shared" si="246"/>
        <v>10.234999999999999</v>
      </c>
      <c r="M821" s="38">
        <f t="shared" si="232"/>
        <v>60</v>
      </c>
      <c r="N821" s="38">
        <f t="shared" si="233"/>
        <v>2</v>
      </c>
      <c r="O821" s="38">
        <f t="shared" si="234"/>
        <v>1</v>
      </c>
      <c r="P821" s="48">
        <v>8.9700000000000006</v>
      </c>
      <c r="Q821" s="46">
        <v>12</v>
      </c>
      <c r="R821" s="46" t="s">
        <v>3373</v>
      </c>
      <c r="S821" s="48">
        <v>11.28</v>
      </c>
      <c r="T821" s="46">
        <v>30</v>
      </c>
      <c r="U821" s="46" t="s">
        <v>3373</v>
      </c>
      <c r="V821" s="48">
        <f t="shared" si="242"/>
        <v>10.125</v>
      </c>
      <c r="W821" s="46">
        <f t="shared" si="243"/>
        <v>60</v>
      </c>
      <c r="X821" s="46">
        <f t="shared" si="244"/>
        <v>2</v>
      </c>
      <c r="Y821" s="46">
        <f t="shared" si="245"/>
        <v>1</v>
      </c>
      <c r="Z821" s="46">
        <f t="shared" si="235"/>
        <v>4</v>
      </c>
      <c r="AA821" s="46">
        <f t="shared" si="236"/>
        <v>2</v>
      </c>
      <c r="AB821" s="46">
        <f t="shared" si="237"/>
        <v>6</v>
      </c>
      <c r="AC821" s="48">
        <f>IF(AB821=0,1,IF(AB821=1,0.99,IF(AB821=2,0.98,IF(AB821=3,0.97,IF(AB821=4,0.96,IF(AB821=5,0.95,IF(AB821=6,0.94)))))))</f>
        <v>0.94</v>
      </c>
      <c r="AD821" s="48">
        <f t="shared" si="238"/>
        <v>10.18</v>
      </c>
      <c r="AE821" s="48">
        <f t="shared" si="239"/>
        <v>9.5691999999999986</v>
      </c>
      <c r="AF821" s="46">
        <f t="shared" si="240"/>
        <v>120</v>
      </c>
      <c r="AG821" s="47"/>
      <c r="AH821" s="128" t="s">
        <v>3452</v>
      </c>
      <c r="AI821" s="128" t="s">
        <v>3456</v>
      </c>
      <c r="AJ821" s="128" t="s">
        <v>3451</v>
      </c>
      <c r="AK821" s="128" t="s">
        <v>3454</v>
      </c>
      <c r="AL821" s="128" t="s">
        <v>3453</v>
      </c>
      <c r="AM821" s="128" t="s">
        <v>3455</v>
      </c>
      <c r="AN821" s="128" t="s">
        <v>3457</v>
      </c>
      <c r="AO821" s="128" t="s">
        <v>3460</v>
      </c>
      <c r="AP821" s="128" t="s">
        <v>3459</v>
      </c>
      <c r="AQ821" s="128" t="s">
        <v>3458</v>
      </c>
    </row>
    <row r="822" spans="1:43" s="16" customFormat="1" ht="27.75">
      <c r="A822" s="43">
        <v>821</v>
      </c>
      <c r="B822" s="44" t="s">
        <v>2383</v>
      </c>
      <c r="C822" s="44" t="s">
        <v>392</v>
      </c>
      <c r="D822" s="45" t="s">
        <v>2384</v>
      </c>
      <c r="E822" s="38">
        <v>24</v>
      </c>
      <c r="F822" s="48">
        <v>9.1300000000000008</v>
      </c>
      <c r="G822" s="46">
        <v>5</v>
      </c>
      <c r="H822" s="46" t="s">
        <v>3373</v>
      </c>
      <c r="I822" s="48">
        <v>10.87</v>
      </c>
      <c r="J822" s="46">
        <v>30</v>
      </c>
      <c r="K822" s="46" t="s">
        <v>3373</v>
      </c>
      <c r="L822" s="84">
        <f t="shared" si="246"/>
        <v>10</v>
      </c>
      <c r="M822" s="38">
        <f t="shared" si="232"/>
        <v>60</v>
      </c>
      <c r="N822" s="38">
        <f t="shared" si="233"/>
        <v>2</v>
      </c>
      <c r="O822" s="38">
        <f t="shared" si="234"/>
        <v>1</v>
      </c>
      <c r="P822" s="48">
        <v>9.43</v>
      </c>
      <c r="Q822" s="46">
        <v>9</v>
      </c>
      <c r="R822" s="46" t="s">
        <v>3373</v>
      </c>
      <c r="S822" s="48">
        <v>10.86</v>
      </c>
      <c r="T822" s="46">
        <v>30</v>
      </c>
      <c r="U822" s="46" t="s">
        <v>3372</v>
      </c>
      <c r="V822" s="48">
        <f t="shared" si="242"/>
        <v>10.145</v>
      </c>
      <c r="W822" s="46">
        <f t="shared" si="243"/>
        <v>60</v>
      </c>
      <c r="X822" s="46">
        <f t="shared" si="244"/>
        <v>1</v>
      </c>
      <c r="Y822" s="46">
        <f t="shared" si="245"/>
        <v>1</v>
      </c>
      <c r="Z822" s="46">
        <f t="shared" si="235"/>
        <v>3</v>
      </c>
      <c r="AA822" s="46">
        <f t="shared" si="236"/>
        <v>2</v>
      </c>
      <c r="AB822" s="46">
        <f t="shared" si="237"/>
        <v>5</v>
      </c>
      <c r="AC822" s="48">
        <f>IF(AB822=0,1,IF(AB822=1,0.99,IF(AB822=2,0.98,IF(AB822=3,0.97,IF(AB822=4,0.96,IF(AB822=5,0.95,IF(AB822=6,0.94)))))))</f>
        <v>0.95</v>
      </c>
      <c r="AD822" s="48">
        <f t="shared" si="238"/>
        <v>10.0725</v>
      </c>
      <c r="AE822" s="48">
        <f t="shared" si="239"/>
        <v>9.5688749999999985</v>
      </c>
      <c r="AF822" s="46">
        <f t="shared" si="240"/>
        <v>120</v>
      </c>
      <c r="AG822" s="47"/>
      <c r="AH822" s="128" t="s">
        <v>3451</v>
      </c>
      <c r="AI822" s="128" t="s">
        <v>3453</v>
      </c>
      <c r="AJ822" s="128" t="s">
        <v>3456</v>
      </c>
      <c r="AK822" s="128" t="s">
        <v>3455</v>
      </c>
      <c r="AL822" s="128" t="s">
        <v>3452</v>
      </c>
      <c r="AM822" s="128" t="s">
        <v>3454</v>
      </c>
      <c r="AN822" s="128" t="s">
        <v>3460</v>
      </c>
      <c r="AO822" s="128" t="s">
        <v>3457</v>
      </c>
      <c r="AP822" s="128" t="s">
        <v>3459</v>
      </c>
      <c r="AQ822" s="128" t="s">
        <v>3458</v>
      </c>
    </row>
    <row r="823" spans="1:43" s="16" customFormat="1" ht="27.75">
      <c r="A823" s="43">
        <v>822</v>
      </c>
      <c r="B823" s="65" t="s">
        <v>2298</v>
      </c>
      <c r="C823" s="65" t="s">
        <v>2299</v>
      </c>
      <c r="D823" s="45" t="s">
        <v>2300</v>
      </c>
      <c r="E823" s="38">
        <v>23</v>
      </c>
      <c r="F823" s="48">
        <v>10.95</v>
      </c>
      <c r="G823" s="46">
        <v>30</v>
      </c>
      <c r="H823" s="46" t="s">
        <v>3373</v>
      </c>
      <c r="I823" s="48">
        <v>9.41</v>
      </c>
      <c r="J823" s="46">
        <v>18</v>
      </c>
      <c r="K823" s="46" t="s">
        <v>3373</v>
      </c>
      <c r="L823" s="84">
        <f t="shared" si="246"/>
        <v>10.18</v>
      </c>
      <c r="M823" s="38">
        <f t="shared" si="232"/>
        <v>60</v>
      </c>
      <c r="N823" s="38">
        <f t="shared" si="233"/>
        <v>2</v>
      </c>
      <c r="O823" s="38">
        <f t="shared" si="234"/>
        <v>1</v>
      </c>
      <c r="P823" s="48">
        <v>8.77</v>
      </c>
      <c r="Q823" s="46">
        <v>12</v>
      </c>
      <c r="R823" s="46" t="s">
        <v>3373</v>
      </c>
      <c r="S823" s="48">
        <v>11.56</v>
      </c>
      <c r="T823" s="46">
        <v>30</v>
      </c>
      <c r="U823" s="46" t="s">
        <v>3373</v>
      </c>
      <c r="V823" s="48">
        <f t="shared" si="242"/>
        <v>10.164999999999999</v>
      </c>
      <c r="W823" s="46">
        <f t="shared" si="243"/>
        <v>60</v>
      </c>
      <c r="X823" s="46">
        <f t="shared" si="244"/>
        <v>2</v>
      </c>
      <c r="Y823" s="46">
        <f t="shared" si="245"/>
        <v>1</v>
      </c>
      <c r="Z823" s="46">
        <f t="shared" si="235"/>
        <v>4</v>
      </c>
      <c r="AA823" s="46">
        <f t="shared" si="236"/>
        <v>2</v>
      </c>
      <c r="AB823" s="46">
        <f t="shared" si="237"/>
        <v>6</v>
      </c>
      <c r="AC823" s="48">
        <f>IF(AB823=0,1,IF(AB823=1,0.99,IF(AB823=2,0.98,IF(AB823=3,0.97,IF(AB823=4,0.96,IF(AB823=5,0.95,IF(AB823=6,0.94)))))))</f>
        <v>0.94</v>
      </c>
      <c r="AD823" s="48">
        <f t="shared" si="238"/>
        <v>10.172499999999999</v>
      </c>
      <c r="AE823" s="48">
        <f t="shared" si="239"/>
        <v>9.562149999999999</v>
      </c>
      <c r="AF823" s="46">
        <f t="shared" si="240"/>
        <v>120</v>
      </c>
      <c r="AG823" s="47"/>
      <c r="AH823" s="128" t="s">
        <v>3453</v>
      </c>
      <c r="AI823" s="128" t="s">
        <v>3451</v>
      </c>
      <c r="AJ823" s="128" t="s">
        <v>3455</v>
      </c>
      <c r="AK823" s="128" t="s">
        <v>3452</v>
      </c>
      <c r="AL823" s="128" t="s">
        <v>3454</v>
      </c>
      <c r="AM823" s="128" t="s">
        <v>3457</v>
      </c>
      <c r="AN823" s="128" t="s">
        <v>3458</v>
      </c>
      <c r="AO823" s="128" t="s">
        <v>3459</v>
      </c>
      <c r="AP823" s="128" t="s">
        <v>3456</v>
      </c>
      <c r="AQ823" s="128" t="s">
        <v>3460</v>
      </c>
    </row>
    <row r="824" spans="1:43" s="16" customFormat="1" ht="27.75">
      <c r="A824" s="43">
        <v>823</v>
      </c>
      <c r="B824" s="44" t="s">
        <v>709</v>
      </c>
      <c r="C824" s="44" t="s">
        <v>687</v>
      </c>
      <c r="D824" s="45" t="s">
        <v>710</v>
      </c>
      <c r="E824" s="38">
        <v>6</v>
      </c>
      <c r="F824" s="48">
        <v>10.88</v>
      </c>
      <c r="G824" s="46">
        <v>30</v>
      </c>
      <c r="H824" s="46" t="s">
        <v>3373</v>
      </c>
      <c r="I824" s="48">
        <v>9.25</v>
      </c>
      <c r="J824" s="46">
        <v>12</v>
      </c>
      <c r="K824" s="46" t="s">
        <v>3372</v>
      </c>
      <c r="L824" s="84">
        <f t="shared" si="246"/>
        <v>10.065000000000001</v>
      </c>
      <c r="M824" s="38">
        <f t="shared" si="232"/>
        <v>60</v>
      </c>
      <c r="N824" s="38">
        <f t="shared" si="233"/>
        <v>1</v>
      </c>
      <c r="O824" s="38">
        <f t="shared" si="234"/>
        <v>1</v>
      </c>
      <c r="P824" s="48">
        <v>10.029999999999999</v>
      </c>
      <c r="Q824" s="46">
        <v>30</v>
      </c>
      <c r="R824" s="46" t="s">
        <v>3373</v>
      </c>
      <c r="S824" s="48">
        <v>12.33</v>
      </c>
      <c r="T824" s="46">
        <v>30</v>
      </c>
      <c r="U824" s="46" t="s">
        <v>3372</v>
      </c>
      <c r="V824" s="48">
        <f t="shared" si="242"/>
        <v>11.18</v>
      </c>
      <c r="W824" s="46">
        <f t="shared" si="243"/>
        <v>60</v>
      </c>
      <c r="X824" s="46">
        <f t="shared" si="244"/>
        <v>1</v>
      </c>
      <c r="Y824" s="46">
        <f t="shared" si="245"/>
        <v>0</v>
      </c>
      <c r="Z824" s="46">
        <f t="shared" si="235"/>
        <v>2</v>
      </c>
      <c r="AA824" s="46">
        <f t="shared" si="236"/>
        <v>1</v>
      </c>
      <c r="AB824" s="46">
        <f t="shared" si="237"/>
        <v>3</v>
      </c>
      <c r="AC824" s="48">
        <f>IF(AB824=0,0.93,IF(AB824=1,0.92,IF(AB824=2,0.91,IF(AB824=3,0.9,IF(AB824=4,0.89,IF(AB824=5,0.88,IF(AB824=6,0.87)))))))</f>
        <v>0.9</v>
      </c>
      <c r="AD824" s="48">
        <f t="shared" si="238"/>
        <v>10.6225</v>
      </c>
      <c r="AE824" s="48">
        <f t="shared" si="239"/>
        <v>9.5602499999999999</v>
      </c>
      <c r="AF824" s="46">
        <f t="shared" si="240"/>
        <v>120</v>
      </c>
      <c r="AG824" s="47"/>
      <c r="AH824" s="128" t="s">
        <v>3453</v>
      </c>
      <c r="AI824" s="128" t="s">
        <v>3451</v>
      </c>
      <c r="AJ824" s="128" t="s">
        <v>3457</v>
      </c>
      <c r="AK824" s="128" t="s">
        <v>3452</v>
      </c>
      <c r="AL824" s="128" t="s">
        <v>3454</v>
      </c>
      <c r="AM824" s="128" t="s">
        <v>3455</v>
      </c>
      <c r="AN824" s="128" t="s">
        <v>3460</v>
      </c>
      <c r="AO824" s="128" t="s">
        <v>3456</v>
      </c>
      <c r="AP824" s="128" t="s">
        <v>3459</v>
      </c>
      <c r="AQ824" s="128" t="s">
        <v>3458</v>
      </c>
    </row>
    <row r="825" spans="1:43" s="16" customFormat="1" ht="27.75">
      <c r="A825" s="43">
        <v>824</v>
      </c>
      <c r="B825" s="44" t="s">
        <v>1302</v>
      </c>
      <c r="C825" s="44" t="s">
        <v>724</v>
      </c>
      <c r="D825" s="45" t="s">
        <v>1303</v>
      </c>
      <c r="E825" s="38">
        <v>12</v>
      </c>
      <c r="F825" s="48">
        <v>10.07</v>
      </c>
      <c r="G825" s="46">
        <v>30</v>
      </c>
      <c r="H825" s="46" t="s">
        <v>3373</v>
      </c>
      <c r="I825" s="48">
        <v>9.93</v>
      </c>
      <c r="J825" s="46">
        <v>13</v>
      </c>
      <c r="K825" s="46" t="s">
        <v>3373</v>
      </c>
      <c r="L825" s="84">
        <f t="shared" si="246"/>
        <v>10</v>
      </c>
      <c r="M825" s="38">
        <f t="shared" si="232"/>
        <v>60</v>
      </c>
      <c r="N825" s="38">
        <f t="shared" si="233"/>
        <v>2</v>
      </c>
      <c r="O825" s="38">
        <f t="shared" si="234"/>
        <v>1</v>
      </c>
      <c r="P825" s="48">
        <v>9.16</v>
      </c>
      <c r="Q825" s="46">
        <v>5</v>
      </c>
      <c r="R825" s="46" t="s">
        <v>3373</v>
      </c>
      <c r="S825" s="48">
        <v>11.08</v>
      </c>
      <c r="T825" s="46">
        <v>30</v>
      </c>
      <c r="U825" s="46" t="s">
        <v>3372</v>
      </c>
      <c r="V825" s="48">
        <f t="shared" si="242"/>
        <v>10.120000000000001</v>
      </c>
      <c r="W825" s="46">
        <f t="shared" si="243"/>
        <v>60</v>
      </c>
      <c r="X825" s="46">
        <f t="shared" si="244"/>
        <v>1</v>
      </c>
      <c r="Y825" s="46">
        <f t="shared" si="245"/>
        <v>1</v>
      </c>
      <c r="Z825" s="46">
        <f t="shared" si="235"/>
        <v>3</v>
      </c>
      <c r="AA825" s="46">
        <f t="shared" si="236"/>
        <v>2</v>
      </c>
      <c r="AB825" s="46">
        <f t="shared" si="237"/>
        <v>5</v>
      </c>
      <c r="AC825" s="48">
        <f>IF(AB825=0,1,IF(AB825=1,0.99,IF(AB825=2,0.98,IF(AB825=3,0.97,IF(AB825=4,0.96,IF(AB825=5,0.95,IF(AB825=6,0.94)))))))</f>
        <v>0.95</v>
      </c>
      <c r="AD825" s="48">
        <f t="shared" si="238"/>
        <v>10.06</v>
      </c>
      <c r="AE825" s="48">
        <f t="shared" si="239"/>
        <v>9.5570000000000004</v>
      </c>
      <c r="AF825" s="46">
        <f t="shared" si="240"/>
        <v>120</v>
      </c>
      <c r="AG825" s="47"/>
      <c r="AH825" s="128" t="s">
        <v>3451</v>
      </c>
      <c r="AI825" s="128" t="s">
        <v>3456</v>
      </c>
      <c r="AJ825" s="128" t="s">
        <v>3452</v>
      </c>
      <c r="AK825" s="128" t="s">
        <v>3457</v>
      </c>
      <c r="AL825" s="128" t="s">
        <v>3454</v>
      </c>
      <c r="AM825" s="128" t="s">
        <v>3460</v>
      </c>
      <c r="AN825" s="128" t="s">
        <v>3455</v>
      </c>
      <c r="AO825" s="128" t="s">
        <v>3453</v>
      </c>
      <c r="AP825" s="128" t="s">
        <v>3459</v>
      </c>
      <c r="AQ825" s="128" t="s">
        <v>3458</v>
      </c>
    </row>
    <row r="826" spans="1:43" s="16" customFormat="1" ht="27.75">
      <c r="A826" s="43">
        <v>825</v>
      </c>
      <c r="B826" s="44" t="s">
        <v>1608</v>
      </c>
      <c r="C826" s="44" t="s">
        <v>1609</v>
      </c>
      <c r="D826" s="45" t="s">
        <v>1610</v>
      </c>
      <c r="E826" s="38">
        <v>16</v>
      </c>
      <c r="F826" s="48">
        <v>10.1</v>
      </c>
      <c r="G826" s="46">
        <v>30</v>
      </c>
      <c r="H826" s="46" t="s">
        <v>3373</v>
      </c>
      <c r="I826" s="48">
        <v>9.9</v>
      </c>
      <c r="J826" s="46">
        <v>12</v>
      </c>
      <c r="K826" s="46" t="s">
        <v>3373</v>
      </c>
      <c r="L826" s="84">
        <f t="shared" si="246"/>
        <v>10</v>
      </c>
      <c r="M826" s="38">
        <f t="shared" si="232"/>
        <v>60</v>
      </c>
      <c r="N826" s="38">
        <f t="shared" si="233"/>
        <v>2</v>
      </c>
      <c r="O826" s="38">
        <f t="shared" si="234"/>
        <v>1</v>
      </c>
      <c r="P826" s="48">
        <v>9.1199999999999992</v>
      </c>
      <c r="Q826" s="46">
        <v>13</v>
      </c>
      <c r="R826" s="46" t="s">
        <v>3373</v>
      </c>
      <c r="S826" s="48">
        <v>11.12</v>
      </c>
      <c r="T826" s="46">
        <v>30</v>
      </c>
      <c r="U826" s="46" t="s">
        <v>3372</v>
      </c>
      <c r="V826" s="48">
        <f t="shared" si="242"/>
        <v>10.119999999999999</v>
      </c>
      <c r="W826" s="46">
        <f t="shared" si="243"/>
        <v>60</v>
      </c>
      <c r="X826" s="46">
        <f t="shared" si="244"/>
        <v>1</v>
      </c>
      <c r="Y826" s="46">
        <f t="shared" si="245"/>
        <v>1</v>
      </c>
      <c r="Z826" s="46">
        <f t="shared" si="235"/>
        <v>3</v>
      </c>
      <c r="AA826" s="46">
        <f t="shared" si="236"/>
        <v>2</v>
      </c>
      <c r="AB826" s="46">
        <f t="shared" si="237"/>
        <v>5</v>
      </c>
      <c r="AC826" s="48">
        <f>IF(AB826=0,1,IF(AB826=1,0.99,IF(AB826=2,0.98,IF(AB826=3,0.97,IF(AB826=4,0.96,IF(AB826=5,0.95,IF(AB826=6,0.94)))))))</f>
        <v>0.95</v>
      </c>
      <c r="AD826" s="48">
        <f t="shared" si="238"/>
        <v>10.059999999999999</v>
      </c>
      <c r="AE826" s="48">
        <f t="shared" si="239"/>
        <v>9.5569999999999986</v>
      </c>
      <c r="AF826" s="46">
        <f t="shared" si="240"/>
        <v>120</v>
      </c>
      <c r="AG826" s="47"/>
      <c r="AH826" s="128" t="s">
        <v>3453</v>
      </c>
      <c r="AI826" s="128" t="s">
        <v>3457</v>
      </c>
      <c r="AJ826" s="128" t="s">
        <v>3451</v>
      </c>
      <c r="AK826" s="128" t="s">
        <v>3454</v>
      </c>
      <c r="AL826" s="128" t="s">
        <v>3452</v>
      </c>
      <c r="AM826" s="128" t="s">
        <v>3455</v>
      </c>
      <c r="AN826" s="128" t="s">
        <v>3456</v>
      </c>
      <c r="AO826" s="128" t="s">
        <v>3459</v>
      </c>
      <c r="AP826" s="128" t="s">
        <v>3460</v>
      </c>
      <c r="AQ826" s="128" t="s">
        <v>3458</v>
      </c>
    </row>
    <row r="827" spans="1:43" s="16" customFormat="1" ht="27.75">
      <c r="A827" s="43">
        <v>826</v>
      </c>
      <c r="B827" s="61" t="s">
        <v>118</v>
      </c>
      <c r="C827" s="61" t="s">
        <v>119</v>
      </c>
      <c r="D827" s="45" t="s">
        <v>120</v>
      </c>
      <c r="E827" s="38">
        <v>1</v>
      </c>
      <c r="F827" s="48">
        <v>10.84</v>
      </c>
      <c r="G827" s="46">
        <v>30</v>
      </c>
      <c r="H827" s="46" t="s">
        <v>3372</v>
      </c>
      <c r="I827" s="48">
        <v>11.19</v>
      </c>
      <c r="J827" s="46">
        <v>30</v>
      </c>
      <c r="K827" s="46" t="s">
        <v>3372</v>
      </c>
      <c r="L827" s="84">
        <f t="shared" si="246"/>
        <v>11.015000000000001</v>
      </c>
      <c r="M827" s="38">
        <f t="shared" si="232"/>
        <v>60</v>
      </c>
      <c r="N827" s="38">
        <f t="shared" si="233"/>
        <v>0</v>
      </c>
      <c r="O827" s="38">
        <f t="shared" si="234"/>
        <v>0</v>
      </c>
      <c r="P827" s="48">
        <v>10.68</v>
      </c>
      <c r="Q827" s="46">
        <v>30</v>
      </c>
      <c r="R827" s="46" t="s">
        <v>3372</v>
      </c>
      <c r="S827" s="48">
        <v>11.71</v>
      </c>
      <c r="T827" s="46">
        <v>30</v>
      </c>
      <c r="U827" s="46" t="s">
        <v>3372</v>
      </c>
      <c r="V827" s="48">
        <f t="shared" si="242"/>
        <v>11.195</v>
      </c>
      <c r="W827" s="46">
        <f t="shared" si="243"/>
        <v>60</v>
      </c>
      <c r="X827" s="46">
        <f t="shared" si="244"/>
        <v>0</v>
      </c>
      <c r="Y827" s="46">
        <f t="shared" si="245"/>
        <v>0</v>
      </c>
      <c r="Z827" s="46">
        <f t="shared" si="235"/>
        <v>0</v>
      </c>
      <c r="AA827" s="46">
        <f t="shared" si="236"/>
        <v>0</v>
      </c>
      <c r="AB827" s="46">
        <f t="shared" si="237"/>
        <v>0</v>
      </c>
      <c r="AC827" s="48">
        <f>IF(AB827=0,0.86,IF(AB827=1,0.85,IF(AB827=2,0.84,IF(AB827=3,0.83,IF(AB827=4,0.82,IF(AB827=5,0.81,IF(AB827=6,0.8)))))))</f>
        <v>0.86</v>
      </c>
      <c r="AD827" s="48">
        <f t="shared" si="238"/>
        <v>11.105</v>
      </c>
      <c r="AE827" s="48">
        <f t="shared" si="239"/>
        <v>9.5503</v>
      </c>
      <c r="AF827" s="46">
        <f t="shared" si="240"/>
        <v>120</v>
      </c>
      <c r="AG827" s="47"/>
      <c r="AH827" s="128" t="s">
        <v>3451</v>
      </c>
      <c r="AI827" s="128" t="s">
        <v>3452</v>
      </c>
      <c r="AJ827" s="128" t="s">
        <v>3454</v>
      </c>
      <c r="AK827" s="128" t="s">
        <v>3457</v>
      </c>
      <c r="AL827" s="128" t="s">
        <v>3456</v>
      </c>
      <c r="AM827" s="128" t="s">
        <v>3453</v>
      </c>
      <c r="AN827" s="128" t="s">
        <v>3455</v>
      </c>
      <c r="AO827" s="128" t="s">
        <v>3460</v>
      </c>
      <c r="AP827" s="128" t="s">
        <v>3459</v>
      </c>
      <c r="AQ827" s="128" t="s">
        <v>3458</v>
      </c>
    </row>
    <row r="828" spans="1:43" s="16" customFormat="1" ht="27.75">
      <c r="A828" s="43">
        <v>827</v>
      </c>
      <c r="B828" s="44" t="s">
        <v>2786</v>
      </c>
      <c r="C828" s="44" t="s">
        <v>2787</v>
      </c>
      <c r="D828" s="45" t="s">
        <v>2788</v>
      </c>
      <c r="E828" s="38"/>
      <c r="F828" s="48">
        <v>10.38</v>
      </c>
      <c r="G828" s="46">
        <v>30</v>
      </c>
      <c r="H828" s="46" t="s">
        <v>3372</v>
      </c>
      <c r="I828" s="48">
        <v>11.03</v>
      </c>
      <c r="J828" s="46">
        <v>30</v>
      </c>
      <c r="K828" s="46" t="s">
        <v>3372</v>
      </c>
      <c r="L828" s="84">
        <f t="shared" si="246"/>
        <v>10.705</v>
      </c>
      <c r="M828" s="38">
        <f t="shared" si="232"/>
        <v>60</v>
      </c>
      <c r="N828" s="38">
        <f t="shared" si="233"/>
        <v>0</v>
      </c>
      <c r="O828" s="38">
        <f t="shared" si="234"/>
        <v>0</v>
      </c>
      <c r="P828" s="48">
        <v>10.34</v>
      </c>
      <c r="Q828" s="46">
        <v>30</v>
      </c>
      <c r="R828" s="46" t="s">
        <v>3373</v>
      </c>
      <c r="S828" s="48">
        <v>10.19</v>
      </c>
      <c r="T828" s="46">
        <v>30</v>
      </c>
      <c r="U828" s="46" t="s">
        <v>3373</v>
      </c>
      <c r="V828" s="48">
        <f t="shared" si="242"/>
        <v>10.265000000000001</v>
      </c>
      <c r="W828" s="46">
        <f t="shared" si="243"/>
        <v>60</v>
      </c>
      <c r="X828" s="46">
        <f t="shared" si="244"/>
        <v>2</v>
      </c>
      <c r="Y828" s="46">
        <f t="shared" si="245"/>
        <v>0</v>
      </c>
      <c r="Z828" s="46">
        <f t="shared" si="235"/>
        <v>2</v>
      </c>
      <c r="AA828" s="46">
        <f t="shared" si="236"/>
        <v>0</v>
      </c>
      <c r="AB828" s="46">
        <f t="shared" si="237"/>
        <v>2</v>
      </c>
      <c r="AC828" s="48">
        <f>IF(AB828=0,0.93,IF(AB828=1,0.92,IF(AB828=2,0.91,IF(AB828=3,0.9,IF(AB828=4,0.89,IF(AB828=5,0.88,IF(AB828=6,0.87)))))))</f>
        <v>0.91</v>
      </c>
      <c r="AD828" s="48">
        <f t="shared" si="238"/>
        <v>10.484999999999999</v>
      </c>
      <c r="AE828" s="48">
        <f t="shared" si="239"/>
        <v>9.5413499999999996</v>
      </c>
      <c r="AF828" s="46">
        <f t="shared" si="240"/>
        <v>120</v>
      </c>
      <c r="AG828" s="47"/>
      <c r="AH828" s="128"/>
      <c r="AI828" s="128"/>
      <c r="AJ828" s="128"/>
      <c r="AK828" s="128"/>
      <c r="AL828" s="128"/>
      <c r="AM828" s="128"/>
      <c r="AN828" s="128"/>
      <c r="AO828" s="128"/>
      <c r="AP828" s="128"/>
      <c r="AQ828" s="128"/>
    </row>
    <row r="829" spans="1:43" s="16" customFormat="1" ht="27.75">
      <c r="A829" s="43">
        <v>828</v>
      </c>
      <c r="B829" s="37" t="s">
        <v>1948</v>
      </c>
      <c r="C829" s="37" t="s">
        <v>661</v>
      </c>
      <c r="D829" s="38" t="s">
        <v>1949</v>
      </c>
      <c r="E829" s="38">
        <v>19</v>
      </c>
      <c r="F829" s="48">
        <v>10</v>
      </c>
      <c r="G829" s="46">
        <v>30</v>
      </c>
      <c r="H829" s="46" t="s">
        <v>3373</v>
      </c>
      <c r="I829" s="48">
        <v>10</v>
      </c>
      <c r="J829" s="46">
        <v>30</v>
      </c>
      <c r="K829" s="46" t="s">
        <v>3373</v>
      </c>
      <c r="L829" s="84">
        <f t="shared" si="246"/>
        <v>10</v>
      </c>
      <c r="M829" s="38">
        <f t="shared" si="232"/>
        <v>60</v>
      </c>
      <c r="N829" s="38">
        <f t="shared" si="233"/>
        <v>2</v>
      </c>
      <c r="O829" s="38">
        <f t="shared" si="234"/>
        <v>0</v>
      </c>
      <c r="P829" s="48">
        <v>10.18</v>
      </c>
      <c r="Q829" s="46">
        <v>30</v>
      </c>
      <c r="R829" s="46" t="s">
        <v>3372</v>
      </c>
      <c r="S829" s="48">
        <v>11.75</v>
      </c>
      <c r="T829" s="46">
        <v>30</v>
      </c>
      <c r="U829" s="46" t="s">
        <v>3372</v>
      </c>
      <c r="V829" s="48">
        <f t="shared" si="242"/>
        <v>10.965</v>
      </c>
      <c r="W829" s="46">
        <f t="shared" si="243"/>
        <v>60</v>
      </c>
      <c r="X829" s="46">
        <f t="shared" si="244"/>
        <v>0</v>
      </c>
      <c r="Y829" s="46">
        <f t="shared" si="245"/>
        <v>0</v>
      </c>
      <c r="Z829" s="46">
        <f t="shared" si="235"/>
        <v>2</v>
      </c>
      <c r="AA829" s="46">
        <f t="shared" si="236"/>
        <v>0</v>
      </c>
      <c r="AB829" s="46">
        <f t="shared" si="237"/>
        <v>2</v>
      </c>
      <c r="AC829" s="48">
        <f>IF(AB829=0,0.93,IF(AB829=1,0.92,IF(AB829=2,0.91,IF(AB829=3,0.9,IF(AB829=4,0.89,IF(AB829=5,0.88,IF(AB829=6,0.87)))))))</f>
        <v>0.91</v>
      </c>
      <c r="AD829" s="48">
        <f t="shared" si="238"/>
        <v>10.4825</v>
      </c>
      <c r="AE829" s="48">
        <f t="shared" si="239"/>
        <v>9.5390750000000004</v>
      </c>
      <c r="AF829" s="46">
        <f t="shared" si="240"/>
        <v>120</v>
      </c>
      <c r="AG829" s="47"/>
      <c r="AH829" s="128" t="s">
        <v>3456</v>
      </c>
      <c r="AI829" s="128" t="s">
        <v>3457</v>
      </c>
      <c r="AJ829" s="128" t="s">
        <v>3455</v>
      </c>
      <c r="AK829" s="128" t="s">
        <v>3460</v>
      </c>
      <c r="AL829" s="128" t="s">
        <v>3454</v>
      </c>
      <c r="AM829" s="128" t="s">
        <v>3459</v>
      </c>
      <c r="AN829" s="128" t="s">
        <v>3452</v>
      </c>
      <c r="AO829" s="128" t="s">
        <v>3453</v>
      </c>
      <c r="AP829" s="128" t="s">
        <v>3451</v>
      </c>
      <c r="AQ829" s="128" t="s">
        <v>3458</v>
      </c>
    </row>
    <row r="830" spans="1:43" s="16" customFormat="1" ht="27.75">
      <c r="A830" s="43">
        <v>829</v>
      </c>
      <c r="B830" s="44" t="s">
        <v>495</v>
      </c>
      <c r="C830" s="44" t="s">
        <v>609</v>
      </c>
      <c r="D830" s="45" t="s">
        <v>1676</v>
      </c>
      <c r="E830" s="38">
        <v>16</v>
      </c>
      <c r="F830" s="48">
        <v>11.3</v>
      </c>
      <c r="G830" s="46">
        <v>30</v>
      </c>
      <c r="H830" s="46" t="s">
        <v>3372</v>
      </c>
      <c r="I830" s="48">
        <v>9.4</v>
      </c>
      <c r="J830" s="46">
        <v>17</v>
      </c>
      <c r="K830" s="46" t="s">
        <v>3372</v>
      </c>
      <c r="L830" s="84">
        <f t="shared" si="246"/>
        <v>10.350000000000001</v>
      </c>
      <c r="M830" s="38">
        <f t="shared" si="232"/>
        <v>60</v>
      </c>
      <c r="N830" s="38">
        <f t="shared" si="233"/>
        <v>0</v>
      </c>
      <c r="O830" s="38">
        <f t="shared" si="234"/>
        <v>1</v>
      </c>
      <c r="P830" s="48">
        <v>10.48</v>
      </c>
      <c r="Q830" s="46">
        <v>30</v>
      </c>
      <c r="R830" s="46" t="s">
        <v>3373</v>
      </c>
      <c r="S830" s="48">
        <v>10.71</v>
      </c>
      <c r="T830" s="46">
        <v>30</v>
      </c>
      <c r="U830" s="46" t="s">
        <v>3372</v>
      </c>
      <c r="V830" s="48">
        <f t="shared" ref="V830:V865" si="248">(P830+S830)/2</f>
        <v>10.595000000000001</v>
      </c>
      <c r="W830" s="46">
        <f t="shared" ref="W830:W861" si="249">IF(V830&gt;=10,60,Q830+T830)</f>
        <v>60</v>
      </c>
      <c r="X830" s="46">
        <f t="shared" ref="X830:X865" si="250">IF(R830="ACC",0,1)+IF(U830="ACC",0,1)</f>
        <v>1</v>
      </c>
      <c r="Y830" s="46">
        <f t="shared" ref="Y830:Y865" si="251">IF(P830&lt;10,1,(IF(S830&lt;10,1,0)))</f>
        <v>0</v>
      </c>
      <c r="Z830" s="46">
        <f t="shared" si="235"/>
        <v>1</v>
      </c>
      <c r="AA830" s="46">
        <f t="shared" si="236"/>
        <v>1</v>
      </c>
      <c r="AB830" s="46">
        <f t="shared" si="237"/>
        <v>2</v>
      </c>
      <c r="AC830" s="48">
        <f>IF(AB830=0,0.93,IF(AB830=1,0.92,IF(AB830=2,0.91,IF(AB830=3,0.9,IF(AB830=4,0.89,IF(AB830=5,0.88,IF(AB830=6,0.87)))))))</f>
        <v>0.91</v>
      </c>
      <c r="AD830" s="48">
        <f t="shared" si="238"/>
        <v>10.4725</v>
      </c>
      <c r="AE830" s="48">
        <f t="shared" si="239"/>
        <v>9.5299750000000003</v>
      </c>
      <c r="AF830" s="46">
        <f t="shared" si="240"/>
        <v>120</v>
      </c>
      <c r="AG830" s="47"/>
      <c r="AH830" s="128" t="s">
        <v>3451</v>
      </c>
      <c r="AI830" s="128" t="s">
        <v>3453</v>
      </c>
      <c r="AJ830" s="128" t="s">
        <v>3452</v>
      </c>
      <c r="AK830" s="128" t="s">
        <v>3456</v>
      </c>
      <c r="AL830" s="128" t="s">
        <v>3454</v>
      </c>
      <c r="AM830" s="128" t="s">
        <v>3457</v>
      </c>
      <c r="AN830" s="128" t="s">
        <v>3459</v>
      </c>
      <c r="AO830" s="128" t="s">
        <v>3460</v>
      </c>
      <c r="AP830" s="128" t="s">
        <v>3458</v>
      </c>
      <c r="AQ830" s="128" t="s">
        <v>3455</v>
      </c>
    </row>
    <row r="831" spans="1:43" s="16" customFormat="1" ht="27.75">
      <c r="A831" s="43">
        <v>830</v>
      </c>
      <c r="B831" s="37" t="s">
        <v>2691</v>
      </c>
      <c r="C831" s="37" t="s">
        <v>2692</v>
      </c>
      <c r="D831" s="38" t="s">
        <v>2693</v>
      </c>
      <c r="E831" s="38">
        <v>27</v>
      </c>
      <c r="F831" s="48">
        <v>10.64</v>
      </c>
      <c r="G831" s="46">
        <v>30</v>
      </c>
      <c r="H831" s="46" t="s">
        <v>3373</v>
      </c>
      <c r="I831" s="48">
        <v>10.78</v>
      </c>
      <c r="J831" s="46">
        <v>30</v>
      </c>
      <c r="K831" s="46" t="s">
        <v>3373</v>
      </c>
      <c r="L831" s="84">
        <f t="shared" si="246"/>
        <v>10.71</v>
      </c>
      <c r="M831" s="38">
        <f t="shared" si="232"/>
        <v>60</v>
      </c>
      <c r="N831" s="38">
        <f t="shared" si="233"/>
        <v>2</v>
      </c>
      <c r="O831" s="38">
        <f t="shared" si="234"/>
        <v>0</v>
      </c>
      <c r="P831" s="48">
        <v>9.69</v>
      </c>
      <c r="Q831" s="46">
        <v>12</v>
      </c>
      <c r="R831" s="46" t="s">
        <v>3373</v>
      </c>
      <c r="S831" s="48">
        <v>11.72</v>
      </c>
      <c r="T831" s="46">
        <v>30</v>
      </c>
      <c r="U831" s="46" t="s">
        <v>3372</v>
      </c>
      <c r="V831" s="48">
        <f t="shared" si="248"/>
        <v>10.705</v>
      </c>
      <c r="W831" s="46">
        <f t="shared" si="249"/>
        <v>60</v>
      </c>
      <c r="X831" s="46">
        <f t="shared" si="250"/>
        <v>1</v>
      </c>
      <c r="Y831" s="46">
        <f t="shared" si="251"/>
        <v>1</v>
      </c>
      <c r="Z831" s="46">
        <f t="shared" si="235"/>
        <v>3</v>
      </c>
      <c r="AA831" s="46">
        <f t="shared" si="236"/>
        <v>1</v>
      </c>
      <c r="AB831" s="46">
        <f t="shared" si="237"/>
        <v>4</v>
      </c>
      <c r="AC831" s="48">
        <f>IF(AB831=0,0.93,IF(AB831=1,0.92,IF(AB831=2,0.91,IF(AB831=3,0.9,IF(AB831=4,0.89,IF(AB831=5,0.88,IF(AB831=6,0.87)))))))</f>
        <v>0.89</v>
      </c>
      <c r="AD831" s="48">
        <f t="shared" si="238"/>
        <v>10.7075</v>
      </c>
      <c r="AE831" s="48">
        <f t="shared" si="239"/>
        <v>9.5296749999999992</v>
      </c>
      <c r="AF831" s="46">
        <f t="shared" si="240"/>
        <v>120</v>
      </c>
      <c r="AG831" s="47"/>
      <c r="AH831" s="128" t="s">
        <v>3452</v>
      </c>
      <c r="AI831" s="128" t="s">
        <v>3453</v>
      </c>
      <c r="AJ831" s="128" t="s">
        <v>3451</v>
      </c>
      <c r="AK831" s="128" t="s">
        <v>3454</v>
      </c>
      <c r="AL831" s="128" t="s">
        <v>3455</v>
      </c>
      <c r="AM831" s="128" t="s">
        <v>3457</v>
      </c>
      <c r="AN831" s="128" t="s">
        <v>3456</v>
      </c>
      <c r="AO831" s="128" t="s">
        <v>3460</v>
      </c>
      <c r="AP831" s="128" t="s">
        <v>3458</v>
      </c>
      <c r="AQ831" s="128" t="s">
        <v>3459</v>
      </c>
    </row>
    <row r="832" spans="1:43" s="16" customFormat="1" ht="27.75">
      <c r="A832" s="43">
        <v>831</v>
      </c>
      <c r="B832" s="37" t="s">
        <v>112</v>
      </c>
      <c r="C832" s="37" t="s">
        <v>649</v>
      </c>
      <c r="D832" s="38" t="s">
        <v>650</v>
      </c>
      <c r="E832" s="38">
        <v>6</v>
      </c>
      <c r="F832" s="48">
        <v>9.61</v>
      </c>
      <c r="G832" s="46">
        <v>13</v>
      </c>
      <c r="H832" s="46" t="s">
        <v>3372</v>
      </c>
      <c r="I832" s="48">
        <v>10.51</v>
      </c>
      <c r="J832" s="46">
        <v>30</v>
      </c>
      <c r="K832" s="46" t="s">
        <v>3373</v>
      </c>
      <c r="L832" s="84">
        <f t="shared" si="246"/>
        <v>10.059999999999999</v>
      </c>
      <c r="M832" s="38">
        <f t="shared" si="232"/>
        <v>60</v>
      </c>
      <c r="N832" s="38">
        <f t="shared" si="233"/>
        <v>1</v>
      </c>
      <c r="O832" s="38">
        <f t="shared" si="234"/>
        <v>1</v>
      </c>
      <c r="P832" s="48">
        <v>8.92</v>
      </c>
      <c r="Q832" s="46">
        <v>7</v>
      </c>
      <c r="R832" s="46" t="s">
        <v>3373</v>
      </c>
      <c r="S832" s="48">
        <v>11.08</v>
      </c>
      <c r="T832" s="46">
        <v>30</v>
      </c>
      <c r="U832" s="46" t="s">
        <v>3373</v>
      </c>
      <c r="V832" s="48">
        <f t="shared" si="248"/>
        <v>10</v>
      </c>
      <c r="W832" s="46">
        <f t="shared" si="249"/>
        <v>60</v>
      </c>
      <c r="X832" s="46">
        <f t="shared" si="250"/>
        <v>2</v>
      </c>
      <c r="Y832" s="46">
        <f t="shared" si="251"/>
        <v>1</v>
      </c>
      <c r="Z832" s="46">
        <f t="shared" si="235"/>
        <v>3</v>
      </c>
      <c r="AA832" s="46">
        <f t="shared" si="236"/>
        <v>2</v>
      </c>
      <c r="AB832" s="46">
        <f t="shared" si="237"/>
        <v>5</v>
      </c>
      <c r="AC832" s="48">
        <f>IF(AB832=0,1,IF(AB832=1,0.99,IF(AB832=2,0.98,IF(AB832=3,0.97,IF(AB832=4,0.96,IF(AB832=5,0.95,IF(AB832=6,0.94)))))))</f>
        <v>0.95</v>
      </c>
      <c r="AD832" s="48">
        <f t="shared" si="238"/>
        <v>10.029999999999999</v>
      </c>
      <c r="AE832" s="48">
        <f t="shared" si="239"/>
        <v>9.5284999999999993</v>
      </c>
      <c r="AF832" s="46">
        <f t="shared" si="240"/>
        <v>120</v>
      </c>
      <c r="AG832" s="47"/>
      <c r="AH832" s="128" t="s">
        <v>3451</v>
      </c>
      <c r="AI832" s="128" t="s">
        <v>3453</v>
      </c>
      <c r="AJ832" s="128" t="s">
        <v>3455</v>
      </c>
      <c r="AK832" s="128" t="s">
        <v>3457</v>
      </c>
      <c r="AL832" s="128" t="s">
        <v>3464</v>
      </c>
      <c r="AM832" s="128" t="s">
        <v>3456</v>
      </c>
      <c r="AN832" s="128" t="s">
        <v>3452</v>
      </c>
      <c r="AO832" s="128" t="s">
        <v>3460</v>
      </c>
      <c r="AP832" s="128" t="s">
        <v>3458</v>
      </c>
      <c r="AQ832" s="128" t="s">
        <v>3459</v>
      </c>
    </row>
    <row r="833" spans="1:43" s="16" customFormat="1" ht="27.75">
      <c r="A833" s="43">
        <v>832</v>
      </c>
      <c r="B833" s="72" t="s">
        <v>1884</v>
      </c>
      <c r="C833" s="72" t="s">
        <v>65</v>
      </c>
      <c r="D833" s="38" t="s">
        <v>2327</v>
      </c>
      <c r="E833" s="38">
        <v>23</v>
      </c>
      <c r="F833" s="48">
        <v>10</v>
      </c>
      <c r="G833" s="46">
        <v>30</v>
      </c>
      <c r="H833" s="46" t="s">
        <v>3373</v>
      </c>
      <c r="I833" s="48">
        <v>10</v>
      </c>
      <c r="J833" s="46">
        <v>30</v>
      </c>
      <c r="K833" s="46" t="s">
        <v>3373</v>
      </c>
      <c r="L833" s="84">
        <f t="shared" si="246"/>
        <v>10</v>
      </c>
      <c r="M833" s="38">
        <f t="shared" si="232"/>
        <v>60</v>
      </c>
      <c r="N833" s="38">
        <f t="shared" si="233"/>
        <v>2</v>
      </c>
      <c r="O833" s="38">
        <f t="shared" si="234"/>
        <v>0</v>
      </c>
      <c r="P833" s="48">
        <v>9.3699999999999992</v>
      </c>
      <c r="Q833" s="46">
        <v>10</v>
      </c>
      <c r="R833" s="46" t="s">
        <v>3373</v>
      </c>
      <c r="S833" s="48">
        <v>10.75</v>
      </c>
      <c r="T833" s="46">
        <v>30</v>
      </c>
      <c r="U833" s="46" t="s">
        <v>3373</v>
      </c>
      <c r="V833" s="48">
        <f t="shared" si="248"/>
        <v>10.059999999999999</v>
      </c>
      <c r="W833" s="46">
        <f t="shared" si="249"/>
        <v>60</v>
      </c>
      <c r="X833" s="46">
        <f t="shared" si="250"/>
        <v>2</v>
      </c>
      <c r="Y833" s="46">
        <f t="shared" si="251"/>
        <v>1</v>
      </c>
      <c r="Z833" s="46">
        <f t="shared" si="235"/>
        <v>4</v>
      </c>
      <c r="AA833" s="46">
        <f t="shared" si="236"/>
        <v>1</v>
      </c>
      <c r="AB833" s="46">
        <f t="shared" si="237"/>
        <v>5</v>
      </c>
      <c r="AC833" s="48">
        <f>IF(AB833=0,1,IF(AB833=1,0.99,IF(AB833=2,0.98,IF(AB833=3,0.97,IF(AB833=4,0.96,IF(AB833=5,0.95,IF(AB833=6,0.94)))))))</f>
        <v>0.95</v>
      </c>
      <c r="AD833" s="48">
        <f t="shared" si="238"/>
        <v>10.029999999999999</v>
      </c>
      <c r="AE833" s="48">
        <f t="shared" si="239"/>
        <v>9.5284999999999993</v>
      </c>
      <c r="AF833" s="46">
        <f t="shared" si="240"/>
        <v>120</v>
      </c>
      <c r="AG833" s="47"/>
      <c r="AH833" s="128" t="s">
        <v>3453</v>
      </c>
      <c r="AI833" s="128" t="s">
        <v>3454</v>
      </c>
      <c r="AJ833" s="128" t="s">
        <v>3451</v>
      </c>
      <c r="AK833" s="128" t="s">
        <v>3452</v>
      </c>
      <c r="AL833" s="128" t="s">
        <v>3457</v>
      </c>
      <c r="AM833" s="128" t="s">
        <v>3455</v>
      </c>
      <c r="AN833" s="128" t="s">
        <v>3456</v>
      </c>
      <c r="AO833" s="128" t="s">
        <v>3460</v>
      </c>
      <c r="AP833" s="128" t="s">
        <v>3459</v>
      </c>
      <c r="AQ833" s="128" t="s">
        <v>3458</v>
      </c>
    </row>
    <row r="834" spans="1:43" s="16" customFormat="1" ht="27.75">
      <c r="A834" s="43">
        <v>833</v>
      </c>
      <c r="B834" s="37" t="s">
        <v>1894</v>
      </c>
      <c r="C834" s="37" t="s">
        <v>442</v>
      </c>
      <c r="D834" s="45" t="s">
        <v>1895</v>
      </c>
      <c r="E834" s="38">
        <v>18</v>
      </c>
      <c r="F834" s="48">
        <v>11.65</v>
      </c>
      <c r="G834" s="46">
        <v>30</v>
      </c>
      <c r="H834" s="46" t="s">
        <v>3372</v>
      </c>
      <c r="I834" s="48">
        <v>8.73</v>
      </c>
      <c r="J834" s="46">
        <v>19</v>
      </c>
      <c r="K834" s="46" t="s">
        <v>3372</v>
      </c>
      <c r="L834" s="84">
        <f t="shared" si="246"/>
        <v>10.190000000000001</v>
      </c>
      <c r="M834" s="38">
        <f t="shared" ref="M834:M897" si="252">IF(L834&gt;=10,60,G834+J834)</f>
        <v>60</v>
      </c>
      <c r="N834" s="38">
        <f t="shared" ref="N834:N897" si="253">IF(H834="ACC",0,1)+IF(K834="ACC",0,1)</f>
        <v>0</v>
      </c>
      <c r="O834" s="38">
        <f t="shared" ref="O834:O897" si="254">IF(F834&lt;10,1,(IF(I834&lt;10,1,0)))</f>
        <v>1</v>
      </c>
      <c r="P834" s="48">
        <v>10.97</v>
      </c>
      <c r="Q834" s="46">
        <v>30</v>
      </c>
      <c r="R834" s="46" t="s">
        <v>3372</v>
      </c>
      <c r="S834" s="48">
        <v>10.050000000000001</v>
      </c>
      <c r="T834" s="46">
        <v>30</v>
      </c>
      <c r="U834" s="46" t="s">
        <v>3372</v>
      </c>
      <c r="V834" s="48">
        <f t="shared" si="248"/>
        <v>10.510000000000002</v>
      </c>
      <c r="W834" s="46">
        <f t="shared" si="249"/>
        <v>60</v>
      </c>
      <c r="X834" s="46">
        <f t="shared" si="250"/>
        <v>0</v>
      </c>
      <c r="Y834" s="46">
        <f t="shared" si="251"/>
        <v>0</v>
      </c>
      <c r="Z834" s="46">
        <f t="shared" ref="Z834:Z897" si="255">N834+X834</f>
        <v>0</v>
      </c>
      <c r="AA834" s="46">
        <f t="shared" ref="AA834:AA897" si="256">O834+Y834</f>
        <v>1</v>
      </c>
      <c r="AB834" s="46">
        <f t="shared" ref="AB834:AB897" si="257">Z834+AA834</f>
        <v>1</v>
      </c>
      <c r="AC834" s="48">
        <f>IF(AB834=0,0.93,IF(AB834=1,0.92,IF(AB834=2,0.91,IF(AB834=3,0.9,IF(AB834=4,0.89,IF(AB834=5,0.88,IF(AB834=6,0.87)))))))</f>
        <v>0.92</v>
      </c>
      <c r="AD834" s="48">
        <f t="shared" ref="AD834:AD897" si="258">AVERAGE(L834,V834)</f>
        <v>10.350000000000001</v>
      </c>
      <c r="AE834" s="48">
        <f t="shared" ref="AE834:AE897" si="259">AC834*AD834</f>
        <v>9.522000000000002</v>
      </c>
      <c r="AF834" s="46">
        <f t="shared" ref="AF834:AF897" si="260">M834+W834</f>
        <v>120</v>
      </c>
      <c r="AG834" s="47"/>
      <c r="AH834" s="128" t="s">
        <v>3451</v>
      </c>
      <c r="AI834" s="128" t="s">
        <v>3456</v>
      </c>
      <c r="AJ834" s="128" t="s">
        <v>3452</v>
      </c>
      <c r="AK834" s="128" t="s">
        <v>3453</v>
      </c>
      <c r="AL834" s="128" t="s">
        <v>3454</v>
      </c>
      <c r="AM834" s="128" t="s">
        <v>3459</v>
      </c>
      <c r="AN834" s="128" t="s">
        <v>3455</v>
      </c>
      <c r="AO834" s="128" t="s">
        <v>3460</v>
      </c>
      <c r="AP834" s="128" t="s">
        <v>3457</v>
      </c>
      <c r="AQ834" s="128" t="s">
        <v>3458</v>
      </c>
    </row>
    <row r="835" spans="1:43" s="16" customFormat="1" ht="27.75">
      <c r="A835" s="43">
        <v>834</v>
      </c>
      <c r="B835" s="44" t="s">
        <v>430</v>
      </c>
      <c r="C835" s="44" t="s">
        <v>3418</v>
      </c>
      <c r="D835" s="45" t="s">
        <v>431</v>
      </c>
      <c r="E835" s="38">
        <v>4</v>
      </c>
      <c r="F835" s="48">
        <v>10</v>
      </c>
      <c r="G835" s="46">
        <v>30</v>
      </c>
      <c r="H835" s="46" t="s">
        <v>3373</v>
      </c>
      <c r="I835" s="48">
        <v>10</v>
      </c>
      <c r="J835" s="46">
        <v>30</v>
      </c>
      <c r="K835" s="46" t="s">
        <v>3373</v>
      </c>
      <c r="L835" s="84">
        <f t="shared" si="246"/>
        <v>10</v>
      </c>
      <c r="M835" s="38">
        <f t="shared" si="252"/>
        <v>60</v>
      </c>
      <c r="N835" s="38">
        <f t="shared" si="253"/>
        <v>2</v>
      </c>
      <c r="O835" s="38">
        <f t="shared" si="254"/>
        <v>0</v>
      </c>
      <c r="P835" s="48">
        <v>10.25</v>
      </c>
      <c r="Q835" s="46">
        <v>30</v>
      </c>
      <c r="R835" s="46" t="s">
        <v>3373</v>
      </c>
      <c r="S835" s="48">
        <v>12.04</v>
      </c>
      <c r="T835" s="46">
        <v>30</v>
      </c>
      <c r="U835" s="46" t="s">
        <v>3372</v>
      </c>
      <c r="V835" s="48">
        <f t="shared" si="248"/>
        <v>11.145</v>
      </c>
      <c r="W835" s="46">
        <f t="shared" si="249"/>
        <v>60</v>
      </c>
      <c r="X835" s="46">
        <f t="shared" si="250"/>
        <v>1</v>
      </c>
      <c r="Y835" s="46">
        <f t="shared" si="251"/>
        <v>0</v>
      </c>
      <c r="Z835" s="46">
        <f t="shared" si="255"/>
        <v>3</v>
      </c>
      <c r="AA835" s="46">
        <f t="shared" si="256"/>
        <v>0</v>
      </c>
      <c r="AB835" s="46">
        <f t="shared" si="257"/>
        <v>3</v>
      </c>
      <c r="AC835" s="48">
        <f>IF(AB835=0,0.93,IF(AB835=1,0.92,IF(AB835=2,0.91,IF(AB835=3,0.9,IF(AB835=4,0.89,IF(AB835=5,0.88,IF(AB835=6,0.87)))))))</f>
        <v>0.9</v>
      </c>
      <c r="AD835" s="48">
        <f t="shared" si="258"/>
        <v>10.5725</v>
      </c>
      <c r="AE835" s="48">
        <f t="shared" si="259"/>
        <v>9.51525</v>
      </c>
      <c r="AF835" s="46">
        <f t="shared" si="260"/>
        <v>120</v>
      </c>
      <c r="AG835" s="47"/>
      <c r="AH835" s="128" t="s">
        <v>3451</v>
      </c>
      <c r="AI835" s="128" t="s">
        <v>3453</v>
      </c>
      <c r="AJ835" s="128" t="s">
        <v>3456</v>
      </c>
      <c r="AK835" s="128" t="s">
        <v>3455</v>
      </c>
      <c r="AL835" s="128" t="s">
        <v>3452</v>
      </c>
      <c r="AM835" s="128" t="s">
        <v>3460</v>
      </c>
      <c r="AN835" s="128" t="s">
        <v>3457</v>
      </c>
      <c r="AO835" s="128" t="s">
        <v>3454</v>
      </c>
      <c r="AP835" s="128" t="s">
        <v>3458</v>
      </c>
      <c r="AQ835" s="128" t="s">
        <v>3459</v>
      </c>
    </row>
    <row r="836" spans="1:43" s="16" customFormat="1" ht="27.75">
      <c r="A836" s="43">
        <v>835</v>
      </c>
      <c r="B836" s="44" t="s">
        <v>994</v>
      </c>
      <c r="C836" s="44" t="s">
        <v>436</v>
      </c>
      <c r="D836" s="45" t="s">
        <v>995</v>
      </c>
      <c r="E836" s="38">
        <v>9</v>
      </c>
      <c r="F836" s="48">
        <v>9.11</v>
      </c>
      <c r="G836" s="46">
        <v>7</v>
      </c>
      <c r="H836" s="46" t="s">
        <v>3373</v>
      </c>
      <c r="I836" s="48">
        <v>11.01</v>
      </c>
      <c r="J836" s="46">
        <v>30</v>
      </c>
      <c r="K836" s="46" t="s">
        <v>3372</v>
      </c>
      <c r="L836" s="84">
        <f t="shared" si="246"/>
        <v>10.059999999999999</v>
      </c>
      <c r="M836" s="38">
        <f t="shared" si="252"/>
        <v>60</v>
      </c>
      <c r="N836" s="38">
        <f t="shared" si="253"/>
        <v>1</v>
      </c>
      <c r="O836" s="38">
        <f t="shared" si="254"/>
        <v>1</v>
      </c>
      <c r="P836" s="48">
        <v>10.87</v>
      </c>
      <c r="Q836" s="46">
        <v>30</v>
      </c>
      <c r="R836" s="46" t="s">
        <v>3372</v>
      </c>
      <c r="S836" s="48">
        <v>14.31</v>
      </c>
      <c r="T836" s="46">
        <v>30</v>
      </c>
      <c r="U836" s="46" t="s">
        <v>3372</v>
      </c>
      <c r="V836" s="48">
        <f t="shared" si="248"/>
        <v>12.59</v>
      </c>
      <c r="W836" s="46">
        <f t="shared" si="249"/>
        <v>60</v>
      </c>
      <c r="X836" s="46">
        <f t="shared" si="250"/>
        <v>0</v>
      </c>
      <c r="Y836" s="46">
        <f t="shared" si="251"/>
        <v>0</v>
      </c>
      <c r="Z836" s="46">
        <f t="shared" si="255"/>
        <v>1</v>
      </c>
      <c r="AA836" s="46">
        <f t="shared" si="256"/>
        <v>1</v>
      </c>
      <c r="AB836" s="46">
        <f t="shared" si="257"/>
        <v>2</v>
      </c>
      <c r="AC836" s="48">
        <f>IF(AB836=0,0.86,IF(AB836=1,0.85,IF(AB836=2,0.84,IF(AB836=3,0.83,IF(AB836=4,0.82,IF(AB836=5,0.81,IF(AB836=6,0.8)))))))</f>
        <v>0.84</v>
      </c>
      <c r="AD836" s="48">
        <f t="shared" si="258"/>
        <v>11.324999999999999</v>
      </c>
      <c r="AE836" s="48">
        <f t="shared" si="259"/>
        <v>9.5129999999999999</v>
      </c>
      <c r="AF836" s="46">
        <f t="shared" si="260"/>
        <v>120</v>
      </c>
      <c r="AG836" s="47"/>
      <c r="AH836" s="128" t="s">
        <v>3456</v>
      </c>
      <c r="AI836" s="128" t="s">
        <v>3453</v>
      </c>
      <c r="AJ836" s="128" t="s">
        <v>3457</v>
      </c>
      <c r="AK836" s="128" t="s">
        <v>3451</v>
      </c>
      <c r="AL836" s="128" t="s">
        <v>3455</v>
      </c>
      <c r="AM836" s="128" t="s">
        <v>3452</v>
      </c>
      <c r="AN836" s="128" t="s">
        <v>3460</v>
      </c>
      <c r="AO836" s="128" t="s">
        <v>3454</v>
      </c>
      <c r="AP836" s="128" t="s">
        <v>3459</v>
      </c>
      <c r="AQ836" s="128" t="s">
        <v>3458</v>
      </c>
    </row>
    <row r="837" spans="1:43" s="16" customFormat="1" ht="27.75">
      <c r="A837" s="43">
        <v>836</v>
      </c>
      <c r="B837" s="37" t="s">
        <v>937</v>
      </c>
      <c r="C837" s="37" t="s">
        <v>938</v>
      </c>
      <c r="D837" s="45" t="s">
        <v>939</v>
      </c>
      <c r="E837" s="38">
        <v>9</v>
      </c>
      <c r="F837" s="48">
        <v>10.32</v>
      </c>
      <c r="G837" s="46">
        <v>30</v>
      </c>
      <c r="H837" s="46" t="s">
        <v>3372</v>
      </c>
      <c r="I837" s="48">
        <v>10.220000000000001</v>
      </c>
      <c r="J837" s="46">
        <v>30</v>
      </c>
      <c r="K837" s="46" t="s">
        <v>3373</v>
      </c>
      <c r="L837" s="84">
        <f t="shared" si="246"/>
        <v>10.27</v>
      </c>
      <c r="M837" s="38">
        <f t="shared" si="252"/>
        <v>60</v>
      </c>
      <c r="N837" s="38">
        <f t="shared" si="253"/>
        <v>1</v>
      </c>
      <c r="O837" s="38">
        <f t="shared" si="254"/>
        <v>0</v>
      </c>
      <c r="P837" s="48">
        <v>10.52</v>
      </c>
      <c r="Q837" s="46">
        <v>30</v>
      </c>
      <c r="R837" s="46" t="s">
        <v>3373</v>
      </c>
      <c r="S837" s="48">
        <v>10.7</v>
      </c>
      <c r="T837" s="46">
        <v>30</v>
      </c>
      <c r="U837" s="46" t="s">
        <v>3372</v>
      </c>
      <c r="V837" s="48">
        <f t="shared" si="248"/>
        <v>10.61</v>
      </c>
      <c r="W837" s="46">
        <f t="shared" si="249"/>
        <v>60</v>
      </c>
      <c r="X837" s="46">
        <f t="shared" si="250"/>
        <v>1</v>
      </c>
      <c r="Y837" s="46">
        <f t="shared" si="251"/>
        <v>0</v>
      </c>
      <c r="Z837" s="46">
        <f t="shared" si="255"/>
        <v>2</v>
      </c>
      <c r="AA837" s="46">
        <f t="shared" si="256"/>
        <v>0</v>
      </c>
      <c r="AB837" s="46">
        <f t="shared" si="257"/>
        <v>2</v>
      </c>
      <c r="AC837" s="48">
        <f>IF(AB837=0,0.93,IF(AB837=1,0.92,IF(AB837=2,0.91,IF(AB837=3,0.9,IF(AB837=4,0.89,IF(AB837=5,0.88,IF(AB837=6,0.87)))))))</f>
        <v>0.91</v>
      </c>
      <c r="AD837" s="48">
        <f t="shared" si="258"/>
        <v>10.44</v>
      </c>
      <c r="AE837" s="48">
        <f t="shared" si="259"/>
        <v>9.5003999999999991</v>
      </c>
      <c r="AF837" s="46">
        <f t="shared" si="260"/>
        <v>120</v>
      </c>
      <c r="AG837" s="47"/>
      <c r="AH837" s="128" t="s">
        <v>3453</v>
      </c>
      <c r="AI837" s="128" t="s">
        <v>3451</v>
      </c>
      <c r="AJ837" s="128" t="s">
        <v>3452</v>
      </c>
      <c r="AK837" s="128" t="s">
        <v>3454</v>
      </c>
      <c r="AL837" s="128" t="s">
        <v>3455</v>
      </c>
      <c r="AM837" s="128" t="s">
        <v>3456</v>
      </c>
      <c r="AN837" s="128" t="s">
        <v>3457</v>
      </c>
      <c r="AO837" s="128" t="s">
        <v>3460</v>
      </c>
      <c r="AP837" s="128" t="s">
        <v>3459</v>
      </c>
      <c r="AQ837" s="128" t="s">
        <v>3458</v>
      </c>
    </row>
    <row r="838" spans="1:43" s="16" customFormat="1" ht="27.75">
      <c r="A838" s="43">
        <v>837</v>
      </c>
      <c r="B838" s="61" t="s">
        <v>103</v>
      </c>
      <c r="C838" s="61" t="s">
        <v>104</v>
      </c>
      <c r="D838" s="45" t="s">
        <v>105</v>
      </c>
      <c r="E838" s="38">
        <v>1</v>
      </c>
      <c r="F838" s="48">
        <v>10.63</v>
      </c>
      <c r="G838" s="46">
        <v>30</v>
      </c>
      <c r="H838" s="46" t="s">
        <v>3373</v>
      </c>
      <c r="I838" s="48">
        <v>9.3699999999999992</v>
      </c>
      <c r="J838" s="46">
        <v>12</v>
      </c>
      <c r="K838" s="46" t="s">
        <v>3373</v>
      </c>
      <c r="L838" s="84">
        <f t="shared" si="246"/>
        <v>10</v>
      </c>
      <c r="M838" s="38">
        <f t="shared" si="252"/>
        <v>60</v>
      </c>
      <c r="N838" s="38">
        <f t="shared" si="253"/>
        <v>2</v>
      </c>
      <c r="O838" s="38">
        <f t="shared" si="254"/>
        <v>1</v>
      </c>
      <c r="P838" s="48">
        <v>9.2799999999999994</v>
      </c>
      <c r="Q838" s="46">
        <v>12</v>
      </c>
      <c r="R838" s="46" t="s">
        <v>3373</v>
      </c>
      <c r="S838" s="48">
        <v>10.72</v>
      </c>
      <c r="T838" s="46">
        <v>30</v>
      </c>
      <c r="U838" s="46" t="s">
        <v>3372</v>
      </c>
      <c r="V838" s="48">
        <f t="shared" si="248"/>
        <v>10</v>
      </c>
      <c r="W838" s="46">
        <f t="shared" si="249"/>
        <v>60</v>
      </c>
      <c r="X838" s="46">
        <f t="shared" si="250"/>
        <v>1</v>
      </c>
      <c r="Y838" s="46">
        <f t="shared" si="251"/>
        <v>1</v>
      </c>
      <c r="Z838" s="46">
        <f t="shared" si="255"/>
        <v>3</v>
      </c>
      <c r="AA838" s="46">
        <f t="shared" si="256"/>
        <v>2</v>
      </c>
      <c r="AB838" s="46">
        <f t="shared" si="257"/>
        <v>5</v>
      </c>
      <c r="AC838" s="48">
        <f>IF(AB838=0,1,IF(AB838=1,0.99,IF(AB838=2,0.98,IF(AB838=3,0.97,IF(AB838=4,0.96,IF(AB838=5,0.95,IF(AB838=6,0.94)))))))</f>
        <v>0.95</v>
      </c>
      <c r="AD838" s="48">
        <f t="shared" si="258"/>
        <v>10</v>
      </c>
      <c r="AE838" s="48">
        <f t="shared" si="259"/>
        <v>9.5</v>
      </c>
      <c r="AF838" s="46">
        <f t="shared" si="260"/>
        <v>120</v>
      </c>
      <c r="AG838" s="47"/>
      <c r="AH838" s="128" t="s">
        <v>3451</v>
      </c>
      <c r="AI838" s="128" t="s">
        <v>3453</v>
      </c>
      <c r="AJ838" s="128" t="s">
        <v>3456</v>
      </c>
      <c r="AK838" s="128" t="s">
        <v>3452</v>
      </c>
      <c r="AL838" s="128" t="s">
        <v>3454</v>
      </c>
      <c r="AM838" s="128" t="s">
        <v>3455</v>
      </c>
      <c r="AN838" s="128" t="s">
        <v>3460</v>
      </c>
      <c r="AO838" s="128" t="s">
        <v>3457</v>
      </c>
      <c r="AP838" s="128" t="s">
        <v>3459</v>
      </c>
      <c r="AQ838" s="128" t="s">
        <v>3458</v>
      </c>
    </row>
    <row r="839" spans="1:43" s="16" customFormat="1" ht="27.75">
      <c r="A839" s="43">
        <v>838</v>
      </c>
      <c r="B839" s="44" t="s">
        <v>1424</v>
      </c>
      <c r="C839" s="44" t="s">
        <v>227</v>
      </c>
      <c r="D839" s="45" t="s">
        <v>1425</v>
      </c>
      <c r="E839" s="38">
        <v>14</v>
      </c>
      <c r="F839" s="48">
        <v>9.16</v>
      </c>
      <c r="G839" s="46">
        <v>13</v>
      </c>
      <c r="H839" s="46" t="s">
        <v>3373</v>
      </c>
      <c r="I839" s="48">
        <v>10.84</v>
      </c>
      <c r="J839" s="46">
        <v>30</v>
      </c>
      <c r="K839" s="46" t="s">
        <v>3373</v>
      </c>
      <c r="L839" s="84">
        <f t="shared" si="246"/>
        <v>10</v>
      </c>
      <c r="M839" s="38">
        <f t="shared" si="252"/>
        <v>60</v>
      </c>
      <c r="N839" s="38">
        <f t="shared" si="253"/>
        <v>2</v>
      </c>
      <c r="O839" s="38">
        <f t="shared" si="254"/>
        <v>1</v>
      </c>
      <c r="P839" s="48">
        <v>8.89</v>
      </c>
      <c r="Q839" s="46">
        <v>12</v>
      </c>
      <c r="R839" s="46" t="s">
        <v>3373</v>
      </c>
      <c r="S839" s="48">
        <v>11.11</v>
      </c>
      <c r="T839" s="46">
        <v>30</v>
      </c>
      <c r="U839" s="46" t="s">
        <v>3372</v>
      </c>
      <c r="V839" s="48">
        <f t="shared" si="248"/>
        <v>10</v>
      </c>
      <c r="W839" s="46">
        <f t="shared" si="249"/>
        <v>60</v>
      </c>
      <c r="X839" s="46">
        <f t="shared" si="250"/>
        <v>1</v>
      </c>
      <c r="Y839" s="46">
        <f t="shared" si="251"/>
        <v>1</v>
      </c>
      <c r="Z839" s="46">
        <f t="shared" si="255"/>
        <v>3</v>
      </c>
      <c r="AA839" s="46">
        <f t="shared" si="256"/>
        <v>2</v>
      </c>
      <c r="AB839" s="46">
        <f t="shared" si="257"/>
        <v>5</v>
      </c>
      <c r="AC839" s="48">
        <f>IF(AB839=0,1,IF(AB839=1,0.99,IF(AB839=2,0.98,IF(AB839=3,0.97,IF(AB839=4,0.96,IF(AB839=5,0.95,IF(AB839=6,0.94)))))))</f>
        <v>0.95</v>
      </c>
      <c r="AD839" s="48">
        <f t="shared" si="258"/>
        <v>10</v>
      </c>
      <c r="AE839" s="48">
        <f t="shared" si="259"/>
        <v>9.5</v>
      </c>
      <c r="AF839" s="46">
        <f t="shared" si="260"/>
        <v>120</v>
      </c>
      <c r="AG839" s="47"/>
      <c r="AH839" s="128" t="s">
        <v>3456</v>
      </c>
      <c r="AI839" s="128" t="s">
        <v>3460</v>
      </c>
      <c r="AJ839" s="128" t="s">
        <v>3457</v>
      </c>
      <c r="AK839" s="128" t="s">
        <v>3455</v>
      </c>
      <c r="AL839" s="128" t="s">
        <v>3451</v>
      </c>
      <c r="AM839" s="128" t="s">
        <v>3452</v>
      </c>
      <c r="AN839" s="128" t="s">
        <v>3454</v>
      </c>
      <c r="AO839" s="128" t="s">
        <v>3459</v>
      </c>
      <c r="AP839" s="128" t="s">
        <v>3453</v>
      </c>
      <c r="AQ839" s="128" t="s">
        <v>3458</v>
      </c>
    </row>
    <row r="840" spans="1:43" s="16" customFormat="1" ht="27.75">
      <c r="A840" s="43">
        <v>839</v>
      </c>
      <c r="B840" s="44" t="s">
        <v>2139</v>
      </c>
      <c r="C840" s="44" t="s">
        <v>2140</v>
      </c>
      <c r="D840" s="45" t="s">
        <v>2141</v>
      </c>
      <c r="E840" s="38">
        <v>21</v>
      </c>
      <c r="F840" s="48">
        <v>10.83</v>
      </c>
      <c r="G840" s="46">
        <v>30</v>
      </c>
      <c r="H840" s="46" t="s">
        <v>3373</v>
      </c>
      <c r="I840" s="48">
        <v>9.17</v>
      </c>
      <c r="J840" s="46">
        <v>12</v>
      </c>
      <c r="K840" s="46" t="s">
        <v>3373</v>
      </c>
      <c r="L840" s="84">
        <f t="shared" si="246"/>
        <v>10</v>
      </c>
      <c r="M840" s="38">
        <f t="shared" si="252"/>
        <v>60</v>
      </c>
      <c r="N840" s="38">
        <f t="shared" si="253"/>
        <v>2</v>
      </c>
      <c r="O840" s="38">
        <f t="shared" si="254"/>
        <v>1</v>
      </c>
      <c r="P840" s="48">
        <v>9.52</v>
      </c>
      <c r="Q840" s="46">
        <v>10</v>
      </c>
      <c r="R840" s="46" t="s">
        <v>3373</v>
      </c>
      <c r="S840" s="48">
        <v>10.48</v>
      </c>
      <c r="T840" s="46">
        <v>30</v>
      </c>
      <c r="U840" s="46" t="s">
        <v>3372</v>
      </c>
      <c r="V840" s="48">
        <f t="shared" si="248"/>
        <v>10</v>
      </c>
      <c r="W840" s="46">
        <f t="shared" si="249"/>
        <v>60</v>
      </c>
      <c r="X840" s="46">
        <f t="shared" si="250"/>
        <v>1</v>
      </c>
      <c r="Y840" s="46">
        <f t="shared" si="251"/>
        <v>1</v>
      </c>
      <c r="Z840" s="46">
        <f t="shared" si="255"/>
        <v>3</v>
      </c>
      <c r="AA840" s="46">
        <f t="shared" si="256"/>
        <v>2</v>
      </c>
      <c r="AB840" s="46">
        <f t="shared" si="257"/>
        <v>5</v>
      </c>
      <c r="AC840" s="48">
        <f>IF(AB840=0,1,IF(AB840=1,0.99,IF(AB840=2,0.98,IF(AB840=3,0.97,IF(AB840=4,0.96,IF(AB840=5,0.95,IF(AB840=6,0.94)))))))</f>
        <v>0.95</v>
      </c>
      <c r="AD840" s="48">
        <f t="shared" si="258"/>
        <v>10</v>
      </c>
      <c r="AE840" s="48">
        <f t="shared" si="259"/>
        <v>9.5</v>
      </c>
      <c r="AF840" s="46">
        <f t="shared" si="260"/>
        <v>120</v>
      </c>
      <c r="AG840" s="47"/>
      <c r="AH840" s="128" t="s">
        <v>3460</v>
      </c>
      <c r="AI840" s="128" t="s">
        <v>3451</v>
      </c>
      <c r="AJ840" s="128" t="s">
        <v>3456</v>
      </c>
      <c r="AK840" s="128" t="s">
        <v>3455</v>
      </c>
      <c r="AL840" s="128" t="s">
        <v>3452</v>
      </c>
      <c r="AM840" s="128" t="s">
        <v>3454</v>
      </c>
      <c r="AN840" s="128" t="s">
        <v>3457</v>
      </c>
      <c r="AO840" s="128" t="s">
        <v>3453</v>
      </c>
      <c r="AP840" s="128" t="s">
        <v>3459</v>
      </c>
      <c r="AQ840" s="128" t="s">
        <v>3458</v>
      </c>
    </row>
    <row r="841" spans="1:43" s="16" customFormat="1" ht="27.75">
      <c r="A841" s="43">
        <v>840</v>
      </c>
      <c r="B841" s="44" t="s">
        <v>1983</v>
      </c>
      <c r="C841" s="44" t="s">
        <v>1984</v>
      </c>
      <c r="D841" s="45" t="s">
        <v>1985</v>
      </c>
      <c r="E841" s="38">
        <v>19</v>
      </c>
      <c r="F841" s="48">
        <v>10.14</v>
      </c>
      <c r="G841" s="46">
        <v>30</v>
      </c>
      <c r="H841" s="46" t="s">
        <v>3373</v>
      </c>
      <c r="I841" s="48">
        <v>9.86</v>
      </c>
      <c r="J841" s="46">
        <v>18</v>
      </c>
      <c r="K841" s="46" t="s">
        <v>3373</v>
      </c>
      <c r="L841" s="84">
        <f t="shared" si="246"/>
        <v>10</v>
      </c>
      <c r="M841" s="38">
        <f t="shared" si="252"/>
        <v>60</v>
      </c>
      <c r="N841" s="38">
        <f t="shared" si="253"/>
        <v>2</v>
      </c>
      <c r="O841" s="38">
        <f t="shared" si="254"/>
        <v>1</v>
      </c>
      <c r="P841" s="48">
        <v>9.15</v>
      </c>
      <c r="Q841" s="46">
        <v>10</v>
      </c>
      <c r="R841" s="46" t="s">
        <v>3373</v>
      </c>
      <c r="S841" s="48">
        <v>11.24</v>
      </c>
      <c r="T841" s="46">
        <v>30</v>
      </c>
      <c r="U841" s="46" t="s">
        <v>3373</v>
      </c>
      <c r="V841" s="48">
        <f t="shared" si="248"/>
        <v>10.195</v>
      </c>
      <c r="W841" s="46">
        <f t="shared" si="249"/>
        <v>60</v>
      </c>
      <c r="X841" s="46">
        <f t="shared" si="250"/>
        <v>2</v>
      </c>
      <c r="Y841" s="46">
        <f t="shared" si="251"/>
        <v>1</v>
      </c>
      <c r="Z841" s="46">
        <f t="shared" si="255"/>
        <v>4</v>
      </c>
      <c r="AA841" s="46">
        <f t="shared" si="256"/>
        <v>2</v>
      </c>
      <c r="AB841" s="46">
        <f t="shared" si="257"/>
        <v>6</v>
      </c>
      <c r="AC841" s="48">
        <f>IF(AB841=0,1,IF(AB841=1,0.99,IF(AB841=2,0.98,IF(AB841=3,0.97,IF(AB841=4,0.96,IF(AB841=5,0.95,IF(AB841=6,0.94)))))))</f>
        <v>0.94</v>
      </c>
      <c r="AD841" s="48">
        <f t="shared" si="258"/>
        <v>10.0975</v>
      </c>
      <c r="AE841" s="48">
        <f t="shared" si="259"/>
        <v>9.4916499999999999</v>
      </c>
      <c r="AF841" s="46">
        <f t="shared" si="260"/>
        <v>120</v>
      </c>
      <c r="AG841" s="47"/>
      <c r="AH841" s="128" t="s">
        <v>3451</v>
      </c>
      <c r="AI841" s="128" t="s">
        <v>3456</v>
      </c>
      <c r="AJ841" s="128" t="s">
        <v>3453</v>
      </c>
      <c r="AK841" s="128" t="s">
        <v>3452</v>
      </c>
      <c r="AL841" s="128" t="s">
        <v>3455</v>
      </c>
      <c r="AM841" s="128" t="s">
        <v>3454</v>
      </c>
      <c r="AN841" s="128" t="s">
        <v>3457</v>
      </c>
      <c r="AO841" s="128" t="s">
        <v>3459</v>
      </c>
      <c r="AP841" s="128" t="s">
        <v>3460</v>
      </c>
      <c r="AQ841" s="128" t="s">
        <v>3458</v>
      </c>
    </row>
    <row r="842" spans="1:43" s="16" customFormat="1" ht="27.75">
      <c r="A842" s="43">
        <v>841</v>
      </c>
      <c r="B842" s="44" t="s">
        <v>293</v>
      </c>
      <c r="C842" s="44" t="s">
        <v>294</v>
      </c>
      <c r="D842" s="45" t="s">
        <v>295</v>
      </c>
      <c r="E842" s="38">
        <v>2</v>
      </c>
      <c r="F842" s="48">
        <v>9.73</v>
      </c>
      <c r="G842" s="46">
        <v>15</v>
      </c>
      <c r="H842" s="46" t="s">
        <v>3373</v>
      </c>
      <c r="I842" s="48">
        <v>10.27</v>
      </c>
      <c r="J842" s="46">
        <v>30</v>
      </c>
      <c r="K842" s="46" t="s">
        <v>3372</v>
      </c>
      <c r="L842" s="84">
        <f t="shared" si="246"/>
        <v>10</v>
      </c>
      <c r="M842" s="38">
        <f t="shared" si="252"/>
        <v>60</v>
      </c>
      <c r="N842" s="38">
        <f t="shared" si="253"/>
        <v>1</v>
      </c>
      <c r="O842" s="38">
        <f t="shared" si="254"/>
        <v>1</v>
      </c>
      <c r="P842" s="48">
        <v>8.84</v>
      </c>
      <c r="Q842" s="46">
        <v>10</v>
      </c>
      <c r="R842" s="46" t="s">
        <v>3373</v>
      </c>
      <c r="S842" s="48">
        <v>13.67</v>
      </c>
      <c r="T842" s="46">
        <v>30</v>
      </c>
      <c r="U842" s="46" t="s">
        <v>3372</v>
      </c>
      <c r="V842" s="48">
        <f t="shared" si="248"/>
        <v>11.254999999999999</v>
      </c>
      <c r="W842" s="46">
        <f t="shared" si="249"/>
        <v>60</v>
      </c>
      <c r="X842" s="46">
        <f t="shared" si="250"/>
        <v>1</v>
      </c>
      <c r="Y842" s="46">
        <f t="shared" si="251"/>
        <v>1</v>
      </c>
      <c r="Z842" s="46">
        <f t="shared" si="255"/>
        <v>2</v>
      </c>
      <c r="AA842" s="46">
        <f t="shared" si="256"/>
        <v>2</v>
      </c>
      <c r="AB842" s="46">
        <f t="shared" si="257"/>
        <v>4</v>
      </c>
      <c r="AC842" s="48">
        <f>IF(AB842=0,0.93,IF(AB842=1,0.92,IF(AB842=2,0.91,IF(AB842=3,0.9,IF(AB842=4,0.89,IF(AB842=5,0.88,IF(AB842=6,0.87)))))))</f>
        <v>0.89</v>
      </c>
      <c r="AD842" s="48">
        <f t="shared" si="258"/>
        <v>10.6275</v>
      </c>
      <c r="AE842" s="48">
        <f t="shared" si="259"/>
        <v>9.458475</v>
      </c>
      <c r="AF842" s="46">
        <f t="shared" si="260"/>
        <v>120</v>
      </c>
      <c r="AG842" s="47"/>
      <c r="AH842" s="128" t="s">
        <v>3451</v>
      </c>
      <c r="AI842" s="128" t="s">
        <v>3456</v>
      </c>
      <c r="AJ842" s="128" t="s">
        <v>3452</v>
      </c>
      <c r="AK842" s="128" t="s">
        <v>3454</v>
      </c>
      <c r="AL842" s="128" t="s">
        <v>3453</v>
      </c>
      <c r="AM842" s="128" t="s">
        <v>3457</v>
      </c>
      <c r="AN842" s="128" t="s">
        <v>3460</v>
      </c>
      <c r="AO842" s="128" t="s">
        <v>3455</v>
      </c>
      <c r="AP842" s="128" t="s">
        <v>3459</v>
      </c>
      <c r="AQ842" s="128" t="s">
        <v>3458</v>
      </c>
    </row>
    <row r="843" spans="1:43" s="16" customFormat="1" ht="27.75">
      <c r="A843" s="43">
        <v>842</v>
      </c>
      <c r="B843" s="37" t="s">
        <v>2617</v>
      </c>
      <c r="C843" s="37" t="s">
        <v>2618</v>
      </c>
      <c r="D843" s="38" t="s">
        <v>2619</v>
      </c>
      <c r="E843" s="38">
        <v>26</v>
      </c>
      <c r="F843" s="48">
        <v>11.22</v>
      </c>
      <c r="G843" s="46">
        <v>30</v>
      </c>
      <c r="H843" s="46" t="s">
        <v>3373</v>
      </c>
      <c r="I843" s="48">
        <v>10.24</v>
      </c>
      <c r="J843" s="46">
        <v>30</v>
      </c>
      <c r="K843" s="46" t="s">
        <v>3372</v>
      </c>
      <c r="L843" s="84">
        <f t="shared" si="246"/>
        <v>10.73</v>
      </c>
      <c r="M843" s="38">
        <f t="shared" si="252"/>
        <v>60</v>
      </c>
      <c r="N843" s="38">
        <f t="shared" si="253"/>
        <v>1</v>
      </c>
      <c r="O843" s="38">
        <f t="shared" si="254"/>
        <v>0</v>
      </c>
      <c r="P843" s="48">
        <v>10.75</v>
      </c>
      <c r="Q843" s="46">
        <v>30</v>
      </c>
      <c r="R843" s="46" t="s">
        <v>3372</v>
      </c>
      <c r="S843" s="48">
        <v>12.3</v>
      </c>
      <c r="T843" s="46">
        <v>30</v>
      </c>
      <c r="U843" s="46" t="s">
        <v>3372</v>
      </c>
      <c r="V843" s="48">
        <f t="shared" si="248"/>
        <v>11.525</v>
      </c>
      <c r="W843" s="46">
        <f t="shared" si="249"/>
        <v>60</v>
      </c>
      <c r="X843" s="46">
        <f t="shared" si="250"/>
        <v>0</v>
      </c>
      <c r="Y843" s="46">
        <f t="shared" si="251"/>
        <v>0</v>
      </c>
      <c r="Z843" s="46">
        <f t="shared" si="255"/>
        <v>1</v>
      </c>
      <c r="AA843" s="46">
        <f t="shared" si="256"/>
        <v>0</v>
      </c>
      <c r="AB843" s="46">
        <f t="shared" si="257"/>
        <v>1</v>
      </c>
      <c r="AC843" s="48">
        <f>IF(AB843=0,0.86,IF(AB843=1,0.85,IF(AB843=2,0.84,IF(AB843=3,0.83,IF(AB843=4,0.82,IF(AB843=5,0.81,IF(AB843=6,0.8)))))))</f>
        <v>0.85</v>
      </c>
      <c r="AD843" s="48">
        <f t="shared" si="258"/>
        <v>11.127500000000001</v>
      </c>
      <c r="AE843" s="48">
        <f t="shared" si="259"/>
        <v>9.4583750000000002</v>
      </c>
      <c r="AF843" s="46">
        <f t="shared" si="260"/>
        <v>120</v>
      </c>
      <c r="AG843" s="47"/>
      <c r="AH843" s="128" t="s">
        <v>3460</v>
      </c>
      <c r="AI843" s="128" t="s">
        <v>3456</v>
      </c>
      <c r="AJ843" s="128" t="s">
        <v>3452</v>
      </c>
      <c r="AK843" s="128" t="s">
        <v>3451</v>
      </c>
      <c r="AL843" s="128" t="s">
        <v>3455</v>
      </c>
      <c r="AM843" s="128" t="s">
        <v>3454</v>
      </c>
      <c r="AN843" s="128" t="s">
        <v>3457</v>
      </c>
      <c r="AO843" s="128" t="s">
        <v>3453</v>
      </c>
      <c r="AP843" s="128" t="s">
        <v>3458</v>
      </c>
      <c r="AQ843" s="128" t="s">
        <v>3459</v>
      </c>
    </row>
    <row r="844" spans="1:43" s="16" customFormat="1" ht="27.75">
      <c r="A844" s="43">
        <v>843</v>
      </c>
      <c r="B844" s="44" t="s">
        <v>2457</v>
      </c>
      <c r="C844" s="44" t="s">
        <v>692</v>
      </c>
      <c r="D844" s="45" t="s">
        <v>2458</v>
      </c>
      <c r="E844" s="38">
        <v>24</v>
      </c>
      <c r="F844" s="48">
        <v>10</v>
      </c>
      <c r="G844" s="46">
        <v>30</v>
      </c>
      <c r="H844" s="46" t="s">
        <v>3373</v>
      </c>
      <c r="I844" s="48">
        <v>10</v>
      </c>
      <c r="J844" s="46">
        <v>30</v>
      </c>
      <c r="K844" s="46" t="s">
        <v>3373</v>
      </c>
      <c r="L844" s="84">
        <f t="shared" si="246"/>
        <v>10</v>
      </c>
      <c r="M844" s="38">
        <f t="shared" si="252"/>
        <v>60</v>
      </c>
      <c r="N844" s="38">
        <f t="shared" si="253"/>
        <v>2</v>
      </c>
      <c r="O844" s="38">
        <f t="shared" si="254"/>
        <v>0</v>
      </c>
      <c r="P844" s="48">
        <v>10.32</v>
      </c>
      <c r="Q844" s="46">
        <v>30</v>
      </c>
      <c r="R844" s="46" t="s">
        <v>3373</v>
      </c>
      <c r="S844" s="48">
        <v>11.61</v>
      </c>
      <c r="T844" s="46">
        <v>30</v>
      </c>
      <c r="U844" s="46" t="s">
        <v>3372</v>
      </c>
      <c r="V844" s="48">
        <f t="shared" si="248"/>
        <v>10.965</v>
      </c>
      <c r="W844" s="46">
        <f t="shared" si="249"/>
        <v>60</v>
      </c>
      <c r="X844" s="46">
        <f t="shared" si="250"/>
        <v>1</v>
      </c>
      <c r="Y844" s="46">
        <f t="shared" si="251"/>
        <v>0</v>
      </c>
      <c r="Z844" s="46">
        <f t="shared" si="255"/>
        <v>3</v>
      </c>
      <c r="AA844" s="46">
        <f t="shared" si="256"/>
        <v>0</v>
      </c>
      <c r="AB844" s="46">
        <f t="shared" si="257"/>
        <v>3</v>
      </c>
      <c r="AC844" s="48">
        <f>IF(AB844=0,0.93,IF(AB844=1,0.92,IF(AB844=2,0.91,IF(AB844=3,0.9,IF(AB844=4,0.89,IF(AB844=5,0.88,IF(AB844=6,0.87)))))))</f>
        <v>0.9</v>
      </c>
      <c r="AD844" s="48">
        <f t="shared" si="258"/>
        <v>10.4825</v>
      </c>
      <c r="AE844" s="48">
        <f t="shared" si="259"/>
        <v>9.4342500000000005</v>
      </c>
      <c r="AF844" s="46">
        <f t="shared" si="260"/>
        <v>120</v>
      </c>
      <c r="AG844" s="47"/>
      <c r="AH844" s="128" t="s">
        <v>3455</v>
      </c>
      <c r="AI844" s="128" t="s">
        <v>3454</v>
      </c>
      <c r="AJ844" s="128" t="s">
        <v>3456</v>
      </c>
      <c r="AK844" s="128" t="s">
        <v>3452</v>
      </c>
      <c r="AL844" s="128" t="s">
        <v>3451</v>
      </c>
      <c r="AM844" s="128" t="s">
        <v>3457</v>
      </c>
      <c r="AN844" s="128" t="s">
        <v>3460</v>
      </c>
      <c r="AO844" s="128" t="s">
        <v>3459</v>
      </c>
      <c r="AP844" s="128" t="s">
        <v>3453</v>
      </c>
      <c r="AQ844" s="128" t="s">
        <v>3458</v>
      </c>
    </row>
    <row r="845" spans="1:43" s="16" customFormat="1" ht="27.75">
      <c r="A845" s="43">
        <v>844</v>
      </c>
      <c r="B845" s="37" t="s">
        <v>2156</v>
      </c>
      <c r="C845" s="37" t="s">
        <v>986</v>
      </c>
      <c r="D845" s="38" t="s">
        <v>2157</v>
      </c>
      <c r="E845" s="38">
        <v>21</v>
      </c>
      <c r="F845" s="48">
        <v>10.66</v>
      </c>
      <c r="G845" s="46">
        <v>30</v>
      </c>
      <c r="H845" s="46" t="s">
        <v>3372</v>
      </c>
      <c r="I845" s="48">
        <v>11.5</v>
      </c>
      <c r="J845" s="46">
        <v>30</v>
      </c>
      <c r="K845" s="46" t="s">
        <v>3373</v>
      </c>
      <c r="L845" s="84">
        <f t="shared" si="246"/>
        <v>11.08</v>
      </c>
      <c r="M845" s="38">
        <f t="shared" si="252"/>
        <v>60</v>
      </c>
      <c r="N845" s="38">
        <f t="shared" si="253"/>
        <v>1</v>
      </c>
      <c r="O845" s="38">
        <f t="shared" si="254"/>
        <v>0</v>
      </c>
      <c r="P845" s="48">
        <v>10.36</v>
      </c>
      <c r="Q845" s="46">
        <v>30</v>
      </c>
      <c r="R845" s="46" t="s">
        <v>3373</v>
      </c>
      <c r="S845" s="48">
        <v>9.86</v>
      </c>
      <c r="T845" s="46">
        <v>16</v>
      </c>
      <c r="U845" s="46" t="s">
        <v>3373</v>
      </c>
      <c r="V845" s="48">
        <f t="shared" si="248"/>
        <v>10.11</v>
      </c>
      <c r="W845" s="46">
        <f t="shared" si="249"/>
        <v>60</v>
      </c>
      <c r="X845" s="46">
        <f t="shared" si="250"/>
        <v>2</v>
      </c>
      <c r="Y845" s="46">
        <f t="shared" si="251"/>
        <v>1</v>
      </c>
      <c r="Z845" s="46">
        <f t="shared" si="255"/>
        <v>3</v>
      </c>
      <c r="AA845" s="46">
        <f t="shared" si="256"/>
        <v>1</v>
      </c>
      <c r="AB845" s="46">
        <f t="shared" si="257"/>
        <v>4</v>
      </c>
      <c r="AC845" s="48">
        <f>IF(AB845=0,0.93,IF(AB845=1,0.92,IF(AB845=2,0.91,IF(AB845=3,0.9,IF(AB845=4,0.89,IF(AB845=5,0.88,IF(AB845=6,0.87)))))))</f>
        <v>0.89</v>
      </c>
      <c r="AD845" s="48">
        <f t="shared" si="258"/>
        <v>10.594999999999999</v>
      </c>
      <c r="AE845" s="48">
        <f t="shared" si="259"/>
        <v>9.429549999999999</v>
      </c>
      <c r="AF845" s="46">
        <f t="shared" si="260"/>
        <v>120</v>
      </c>
      <c r="AG845" s="47"/>
      <c r="AH845" s="128" t="s">
        <v>3456</v>
      </c>
      <c r="AI845" s="128" t="s">
        <v>3451</v>
      </c>
      <c r="AJ845" s="128" t="s">
        <v>3454</v>
      </c>
      <c r="AK845" s="128" t="s">
        <v>3452</v>
      </c>
      <c r="AL845" s="128" t="s">
        <v>3453</v>
      </c>
      <c r="AM845" s="128" t="s">
        <v>3457</v>
      </c>
      <c r="AN845" s="128" t="s">
        <v>3455</v>
      </c>
      <c r="AO845" s="128" t="s">
        <v>3460</v>
      </c>
      <c r="AP845" s="128" t="s">
        <v>3459</v>
      </c>
      <c r="AQ845" s="128" t="s">
        <v>3458</v>
      </c>
    </row>
    <row r="846" spans="1:43" s="16" customFormat="1" ht="27.75">
      <c r="A846" s="43">
        <v>845</v>
      </c>
      <c r="B846" s="37" t="s">
        <v>2385</v>
      </c>
      <c r="C846" s="37" t="s">
        <v>2386</v>
      </c>
      <c r="D846" s="45" t="s">
        <v>2387</v>
      </c>
      <c r="E846" s="38">
        <v>24</v>
      </c>
      <c r="F846" s="48">
        <v>10.63</v>
      </c>
      <c r="G846" s="46">
        <v>30</v>
      </c>
      <c r="H846" s="46" t="s">
        <v>3372</v>
      </c>
      <c r="I846" s="48">
        <v>10.15</v>
      </c>
      <c r="J846" s="46">
        <v>30</v>
      </c>
      <c r="K846" s="46" t="s">
        <v>3373</v>
      </c>
      <c r="L846" s="84">
        <f t="shared" si="246"/>
        <v>10.39</v>
      </c>
      <c r="M846" s="38">
        <f t="shared" si="252"/>
        <v>60</v>
      </c>
      <c r="N846" s="38">
        <f t="shared" si="253"/>
        <v>1</v>
      </c>
      <c r="O846" s="38">
        <f t="shared" si="254"/>
        <v>0</v>
      </c>
      <c r="P846" s="48">
        <v>10.89</v>
      </c>
      <c r="Q846" s="46">
        <v>30</v>
      </c>
      <c r="R846" s="46" t="s">
        <v>3373</v>
      </c>
      <c r="S846" s="48">
        <v>10.18</v>
      </c>
      <c r="T846" s="46">
        <v>30</v>
      </c>
      <c r="U846" s="46" t="s">
        <v>3373</v>
      </c>
      <c r="V846" s="48">
        <f t="shared" si="248"/>
        <v>10.535</v>
      </c>
      <c r="W846" s="46">
        <f t="shared" si="249"/>
        <v>60</v>
      </c>
      <c r="X846" s="46">
        <f t="shared" si="250"/>
        <v>2</v>
      </c>
      <c r="Y846" s="46">
        <f t="shared" si="251"/>
        <v>0</v>
      </c>
      <c r="Z846" s="46">
        <f t="shared" si="255"/>
        <v>3</v>
      </c>
      <c r="AA846" s="46">
        <f t="shared" si="256"/>
        <v>0</v>
      </c>
      <c r="AB846" s="46">
        <f t="shared" si="257"/>
        <v>3</v>
      </c>
      <c r="AC846" s="48">
        <f>IF(AB846=0,0.93,IF(AB846=1,0.92,IF(AB846=2,0.91,IF(AB846=3,0.9,IF(AB846=4,0.89,IF(AB846=5,0.88,IF(AB846=6,0.87)))))))</f>
        <v>0.9</v>
      </c>
      <c r="AD846" s="48">
        <f t="shared" si="258"/>
        <v>10.4625</v>
      </c>
      <c r="AE846" s="48">
        <f t="shared" si="259"/>
        <v>9.4162499999999998</v>
      </c>
      <c r="AF846" s="46">
        <f t="shared" si="260"/>
        <v>120</v>
      </c>
      <c r="AG846" s="47"/>
      <c r="AH846" s="128" t="s">
        <v>3453</v>
      </c>
      <c r="AI846" s="128" t="s">
        <v>3456</v>
      </c>
      <c r="AJ846" s="128" t="s">
        <v>3452</v>
      </c>
      <c r="AK846" s="128" t="s">
        <v>3454</v>
      </c>
      <c r="AL846" s="128" t="s">
        <v>3451</v>
      </c>
      <c r="AM846" s="128" t="s">
        <v>3457</v>
      </c>
      <c r="AN846" s="128" t="s">
        <v>3455</v>
      </c>
      <c r="AO846" s="128" t="s">
        <v>3460</v>
      </c>
      <c r="AP846" s="128" t="s">
        <v>3459</v>
      </c>
      <c r="AQ846" s="128" t="s">
        <v>3458</v>
      </c>
    </row>
    <row r="847" spans="1:43" s="16" customFormat="1" ht="27.75">
      <c r="A847" s="43">
        <v>846</v>
      </c>
      <c r="B847" s="37" t="s">
        <v>356</v>
      </c>
      <c r="C847" s="37" t="s">
        <v>357</v>
      </c>
      <c r="D847" s="45" t="s">
        <v>358</v>
      </c>
      <c r="E847" s="38">
        <v>3</v>
      </c>
      <c r="F847" s="48">
        <v>10</v>
      </c>
      <c r="G847" s="46">
        <v>30</v>
      </c>
      <c r="H847" s="46" t="s">
        <v>3373</v>
      </c>
      <c r="I847" s="48">
        <v>10</v>
      </c>
      <c r="J847" s="46">
        <v>30</v>
      </c>
      <c r="K847" s="46" t="s">
        <v>3373</v>
      </c>
      <c r="L847" s="84">
        <f t="shared" si="246"/>
        <v>10</v>
      </c>
      <c r="M847" s="38">
        <f t="shared" si="252"/>
        <v>60</v>
      </c>
      <c r="N847" s="38">
        <f t="shared" si="253"/>
        <v>2</v>
      </c>
      <c r="O847" s="38">
        <f t="shared" si="254"/>
        <v>0</v>
      </c>
      <c r="P847" s="48">
        <v>9.6999999999999993</v>
      </c>
      <c r="Q847" s="46">
        <v>18</v>
      </c>
      <c r="R847" s="46" t="s">
        <v>3373</v>
      </c>
      <c r="S847" s="48">
        <v>13.08</v>
      </c>
      <c r="T847" s="46">
        <v>30</v>
      </c>
      <c r="U847" s="46" t="s">
        <v>3373</v>
      </c>
      <c r="V847" s="48">
        <f t="shared" si="248"/>
        <v>11.39</v>
      </c>
      <c r="W847" s="46">
        <f t="shared" si="249"/>
        <v>60</v>
      </c>
      <c r="X847" s="46">
        <f t="shared" si="250"/>
        <v>2</v>
      </c>
      <c r="Y847" s="46">
        <f t="shared" si="251"/>
        <v>1</v>
      </c>
      <c r="Z847" s="46">
        <f t="shared" si="255"/>
        <v>4</v>
      </c>
      <c r="AA847" s="46">
        <f t="shared" si="256"/>
        <v>1</v>
      </c>
      <c r="AB847" s="46">
        <f t="shared" si="257"/>
        <v>5</v>
      </c>
      <c r="AC847" s="48">
        <f>IF(AB847=0,0.93,IF(AB847=1,0.92,IF(AB847=2,0.91,IF(AB847=3,0.9,IF(AB847=4,0.89,IF(AB847=5,0.88,IF(AB847=6,0.87)))))))</f>
        <v>0.88</v>
      </c>
      <c r="AD847" s="48">
        <f t="shared" si="258"/>
        <v>10.695</v>
      </c>
      <c r="AE847" s="48">
        <f t="shared" si="259"/>
        <v>9.4116</v>
      </c>
      <c r="AF847" s="46">
        <f t="shared" si="260"/>
        <v>120</v>
      </c>
      <c r="AG847" s="47"/>
      <c r="AH847" s="128" t="s">
        <v>3452</v>
      </c>
      <c r="AI847" s="128" t="s">
        <v>3451</v>
      </c>
      <c r="AJ847" s="128" t="s">
        <v>3456</v>
      </c>
      <c r="AK847" s="128" t="s">
        <v>3459</v>
      </c>
      <c r="AL847" s="128" t="s">
        <v>3454</v>
      </c>
      <c r="AM847" s="128" t="s">
        <v>3455</v>
      </c>
      <c r="AN847" s="128" t="s">
        <v>3457</v>
      </c>
      <c r="AO847" s="128" t="s">
        <v>3460</v>
      </c>
      <c r="AP847" s="128" t="s">
        <v>3453</v>
      </c>
      <c r="AQ847" s="128" t="s">
        <v>3458</v>
      </c>
    </row>
    <row r="848" spans="1:43" s="16" customFormat="1" ht="27.75">
      <c r="A848" s="43">
        <v>847</v>
      </c>
      <c r="B848" s="44" t="s">
        <v>265</v>
      </c>
      <c r="C848" s="44" t="s">
        <v>266</v>
      </c>
      <c r="D848" s="45" t="s">
        <v>267</v>
      </c>
      <c r="E848" s="38">
        <v>2</v>
      </c>
      <c r="F848" s="48">
        <v>10.31</v>
      </c>
      <c r="G848" s="46">
        <v>30</v>
      </c>
      <c r="H848" s="46" t="s">
        <v>3373</v>
      </c>
      <c r="I848" s="48">
        <v>9.69</v>
      </c>
      <c r="J848" s="46">
        <v>16</v>
      </c>
      <c r="K848" s="46" t="s">
        <v>3373</v>
      </c>
      <c r="L848" s="84">
        <f t="shared" si="246"/>
        <v>10</v>
      </c>
      <c r="M848" s="38">
        <f t="shared" si="252"/>
        <v>60</v>
      </c>
      <c r="N848" s="38">
        <f t="shared" si="253"/>
        <v>2</v>
      </c>
      <c r="O848" s="38">
        <f t="shared" si="254"/>
        <v>1</v>
      </c>
      <c r="P848" s="48">
        <v>9.34</v>
      </c>
      <c r="Q848" s="46">
        <v>10</v>
      </c>
      <c r="R848" s="46" t="s">
        <v>3373</v>
      </c>
      <c r="S848" s="48">
        <v>10.66</v>
      </c>
      <c r="T848" s="46">
        <v>30</v>
      </c>
      <c r="U848" s="46" t="s">
        <v>3373</v>
      </c>
      <c r="V848" s="48">
        <f t="shared" si="248"/>
        <v>10</v>
      </c>
      <c r="W848" s="46">
        <f t="shared" si="249"/>
        <v>60</v>
      </c>
      <c r="X848" s="46">
        <f t="shared" si="250"/>
        <v>2</v>
      </c>
      <c r="Y848" s="46">
        <f t="shared" si="251"/>
        <v>1</v>
      </c>
      <c r="Z848" s="46">
        <f t="shared" si="255"/>
        <v>4</v>
      </c>
      <c r="AA848" s="46">
        <f t="shared" si="256"/>
        <v>2</v>
      </c>
      <c r="AB848" s="46">
        <f t="shared" si="257"/>
        <v>6</v>
      </c>
      <c r="AC848" s="48">
        <f>IF(AB848=0,1,IF(AB848=1,0.99,IF(AB848=2,0.98,IF(AB848=3,0.97,IF(AB848=4,0.96,IF(AB848=5,0.95,IF(AB848=6,0.94)))))))</f>
        <v>0.94</v>
      </c>
      <c r="AD848" s="48">
        <f t="shared" si="258"/>
        <v>10</v>
      </c>
      <c r="AE848" s="48">
        <f t="shared" si="259"/>
        <v>9.3999999999999986</v>
      </c>
      <c r="AF848" s="46">
        <f t="shared" si="260"/>
        <v>120</v>
      </c>
      <c r="AG848" s="47"/>
      <c r="AH848" s="128" t="s">
        <v>3453</v>
      </c>
      <c r="AI848" s="128" t="s">
        <v>3451</v>
      </c>
      <c r="AJ848" s="128" t="s">
        <v>3452</v>
      </c>
      <c r="AK848" s="128" t="s">
        <v>3456</v>
      </c>
      <c r="AL848" s="128" t="s">
        <v>3460</v>
      </c>
      <c r="AM848" s="128" t="s">
        <v>3457</v>
      </c>
      <c r="AN848" s="128" t="s">
        <v>3454</v>
      </c>
      <c r="AO848" s="128" t="s">
        <v>3455</v>
      </c>
      <c r="AP848" s="128" t="s">
        <v>3458</v>
      </c>
      <c r="AQ848" s="128" t="s">
        <v>3459</v>
      </c>
    </row>
    <row r="849" spans="1:43" s="16" customFormat="1" ht="27.75">
      <c r="A849" s="43">
        <v>848</v>
      </c>
      <c r="B849" s="44" t="s">
        <v>1791</v>
      </c>
      <c r="C849" s="44" t="s">
        <v>769</v>
      </c>
      <c r="D849" s="45" t="s">
        <v>1792</v>
      </c>
      <c r="E849" s="38">
        <v>17</v>
      </c>
      <c r="F849" s="48">
        <v>9.89</v>
      </c>
      <c r="G849" s="46">
        <v>12</v>
      </c>
      <c r="H849" s="46" t="s">
        <v>3373</v>
      </c>
      <c r="I849" s="48">
        <v>10.11</v>
      </c>
      <c r="J849" s="46">
        <v>30</v>
      </c>
      <c r="K849" s="46" t="s">
        <v>3373</v>
      </c>
      <c r="L849" s="84">
        <f t="shared" si="246"/>
        <v>10</v>
      </c>
      <c r="M849" s="38">
        <f t="shared" si="252"/>
        <v>60</v>
      </c>
      <c r="N849" s="38">
        <f t="shared" si="253"/>
        <v>2</v>
      </c>
      <c r="O849" s="38">
        <f t="shared" si="254"/>
        <v>1</v>
      </c>
      <c r="P849" s="48">
        <v>10.09</v>
      </c>
      <c r="Q849" s="46">
        <v>30</v>
      </c>
      <c r="R849" s="46" t="s">
        <v>3373</v>
      </c>
      <c r="S849" s="48">
        <v>9.91</v>
      </c>
      <c r="T849" s="46">
        <v>14</v>
      </c>
      <c r="U849" s="46" t="s">
        <v>3373</v>
      </c>
      <c r="V849" s="48">
        <f t="shared" si="248"/>
        <v>10</v>
      </c>
      <c r="W849" s="46">
        <f t="shared" si="249"/>
        <v>60</v>
      </c>
      <c r="X849" s="46">
        <f t="shared" si="250"/>
        <v>2</v>
      </c>
      <c r="Y849" s="46">
        <f t="shared" si="251"/>
        <v>1</v>
      </c>
      <c r="Z849" s="46">
        <f t="shared" si="255"/>
        <v>4</v>
      </c>
      <c r="AA849" s="46">
        <f t="shared" si="256"/>
        <v>2</v>
      </c>
      <c r="AB849" s="46">
        <f t="shared" si="257"/>
        <v>6</v>
      </c>
      <c r="AC849" s="48">
        <f>IF(AB849=0,1,IF(AB849=1,0.99,IF(AB849=2,0.98,IF(AB849=3,0.97,IF(AB849=4,0.96,IF(AB849=5,0.95,IF(AB849=6,0.94)))))))</f>
        <v>0.94</v>
      </c>
      <c r="AD849" s="48">
        <f t="shared" si="258"/>
        <v>10</v>
      </c>
      <c r="AE849" s="48">
        <f t="shared" si="259"/>
        <v>9.3999999999999986</v>
      </c>
      <c r="AF849" s="46">
        <f t="shared" si="260"/>
        <v>120</v>
      </c>
      <c r="AG849" s="47"/>
      <c r="AH849" s="128" t="s">
        <v>3453</v>
      </c>
      <c r="AI849" s="128" t="s">
        <v>3451</v>
      </c>
      <c r="AJ849" s="128" t="s">
        <v>3454</v>
      </c>
      <c r="AK849" s="128" t="s">
        <v>3456</v>
      </c>
      <c r="AL849" s="128" t="s">
        <v>3457</v>
      </c>
      <c r="AM849" s="128" t="s">
        <v>3452</v>
      </c>
      <c r="AN849" s="130" t="s">
        <v>3455</v>
      </c>
      <c r="AO849" s="128" t="s">
        <v>3459</v>
      </c>
      <c r="AP849" s="128" t="s">
        <v>3460</v>
      </c>
      <c r="AQ849" s="128" t="s">
        <v>3458</v>
      </c>
    </row>
    <row r="850" spans="1:43" s="16" customFormat="1" ht="27.75">
      <c r="A850" s="43">
        <v>849</v>
      </c>
      <c r="B850" s="37" t="s">
        <v>1783</v>
      </c>
      <c r="C850" s="37" t="s">
        <v>1010</v>
      </c>
      <c r="D850" s="45" t="s">
        <v>1784</v>
      </c>
      <c r="E850" s="38">
        <v>17</v>
      </c>
      <c r="F850" s="48">
        <v>10.51</v>
      </c>
      <c r="G850" s="46">
        <v>30</v>
      </c>
      <c r="H850" s="46" t="s">
        <v>3373</v>
      </c>
      <c r="I850" s="48">
        <v>9.75</v>
      </c>
      <c r="J850" s="46">
        <v>20</v>
      </c>
      <c r="K850" s="46" t="s">
        <v>3373</v>
      </c>
      <c r="L850" s="84">
        <f t="shared" si="246"/>
        <v>10.129999999999999</v>
      </c>
      <c r="M850" s="38">
        <f t="shared" si="252"/>
        <v>60</v>
      </c>
      <c r="N850" s="38">
        <f t="shared" si="253"/>
        <v>2</v>
      </c>
      <c r="O850" s="38">
        <f t="shared" si="254"/>
        <v>1</v>
      </c>
      <c r="P850" s="48">
        <v>9.64</v>
      </c>
      <c r="Q850" s="46">
        <v>22</v>
      </c>
      <c r="R850" s="46" t="s">
        <v>3373</v>
      </c>
      <c r="S850" s="48">
        <v>12.8</v>
      </c>
      <c r="T850" s="46">
        <v>30</v>
      </c>
      <c r="U850" s="46" t="s">
        <v>3372</v>
      </c>
      <c r="V850" s="48">
        <f t="shared" si="248"/>
        <v>11.22</v>
      </c>
      <c r="W850" s="46">
        <f t="shared" si="249"/>
        <v>60</v>
      </c>
      <c r="X850" s="46">
        <f t="shared" si="250"/>
        <v>1</v>
      </c>
      <c r="Y850" s="46">
        <f t="shared" si="251"/>
        <v>1</v>
      </c>
      <c r="Z850" s="46">
        <f t="shared" si="255"/>
        <v>3</v>
      </c>
      <c r="AA850" s="46">
        <f t="shared" si="256"/>
        <v>2</v>
      </c>
      <c r="AB850" s="46">
        <f t="shared" si="257"/>
        <v>5</v>
      </c>
      <c r="AC850" s="48">
        <f t="shared" ref="AC850:AC856" si="261">IF(AB850=0,0.93,IF(AB850=1,0.92,IF(AB850=2,0.91,IF(AB850=3,0.9,IF(AB850=4,0.89,IF(AB850=5,0.88,IF(AB850=6,0.87)))))))</f>
        <v>0.88</v>
      </c>
      <c r="AD850" s="48">
        <f t="shared" si="258"/>
        <v>10.675000000000001</v>
      </c>
      <c r="AE850" s="48">
        <f t="shared" si="259"/>
        <v>9.3940000000000001</v>
      </c>
      <c r="AF850" s="46">
        <f t="shared" si="260"/>
        <v>120</v>
      </c>
      <c r="AG850" s="47"/>
      <c r="AH850" s="128" t="s">
        <v>3454</v>
      </c>
      <c r="AI850" s="128" t="s">
        <v>3455</v>
      </c>
      <c r="AJ850" s="128" t="s">
        <v>3456</v>
      </c>
      <c r="AK850" s="128" t="s">
        <v>3451</v>
      </c>
      <c r="AL850" s="128" t="s">
        <v>3452</v>
      </c>
      <c r="AM850" s="128" t="s">
        <v>3457</v>
      </c>
      <c r="AN850" s="128" t="s">
        <v>3453</v>
      </c>
      <c r="AO850" s="128" t="s">
        <v>3459</v>
      </c>
      <c r="AP850" s="128" t="s">
        <v>3460</v>
      </c>
      <c r="AQ850" s="128" t="s">
        <v>3458</v>
      </c>
    </row>
    <row r="851" spans="1:43" s="16" customFormat="1" ht="27.75">
      <c r="A851" s="43">
        <v>850</v>
      </c>
      <c r="B851" s="37" t="s">
        <v>1080</v>
      </c>
      <c r="C851" s="37" t="s">
        <v>1081</v>
      </c>
      <c r="D851" s="38" t="s">
        <v>1082</v>
      </c>
      <c r="E851" s="38">
        <v>10</v>
      </c>
      <c r="F851" s="48">
        <v>10.42</v>
      </c>
      <c r="G851" s="46">
        <v>30</v>
      </c>
      <c r="H851" s="46" t="s">
        <v>3372</v>
      </c>
      <c r="I851" s="48">
        <v>10.9</v>
      </c>
      <c r="J851" s="46">
        <v>30</v>
      </c>
      <c r="K851" s="46" t="s">
        <v>3373</v>
      </c>
      <c r="L851" s="84">
        <f t="shared" si="246"/>
        <v>10.66</v>
      </c>
      <c r="M851" s="38">
        <f t="shared" si="252"/>
        <v>60</v>
      </c>
      <c r="N851" s="38">
        <f t="shared" si="253"/>
        <v>1</v>
      </c>
      <c r="O851" s="38">
        <f t="shared" si="254"/>
        <v>0</v>
      </c>
      <c r="P851" s="48">
        <v>9.68</v>
      </c>
      <c r="Q851" s="46">
        <v>12</v>
      </c>
      <c r="R851" s="46" t="s">
        <v>3373</v>
      </c>
      <c r="S851" s="48">
        <v>10.73</v>
      </c>
      <c r="T851" s="46">
        <v>30</v>
      </c>
      <c r="U851" s="46" t="s">
        <v>3372</v>
      </c>
      <c r="V851" s="48">
        <f t="shared" si="248"/>
        <v>10.205</v>
      </c>
      <c r="W851" s="46">
        <f t="shared" si="249"/>
        <v>60</v>
      </c>
      <c r="X851" s="46">
        <f t="shared" si="250"/>
        <v>1</v>
      </c>
      <c r="Y851" s="46">
        <f t="shared" si="251"/>
        <v>1</v>
      </c>
      <c r="Z851" s="46">
        <f t="shared" si="255"/>
        <v>2</v>
      </c>
      <c r="AA851" s="46">
        <f t="shared" si="256"/>
        <v>1</v>
      </c>
      <c r="AB851" s="46">
        <f t="shared" si="257"/>
        <v>3</v>
      </c>
      <c r="AC851" s="48">
        <f t="shared" si="261"/>
        <v>0.9</v>
      </c>
      <c r="AD851" s="48">
        <f t="shared" si="258"/>
        <v>10.432500000000001</v>
      </c>
      <c r="AE851" s="48">
        <f t="shared" si="259"/>
        <v>9.3892500000000005</v>
      </c>
      <c r="AF851" s="46">
        <f t="shared" si="260"/>
        <v>120</v>
      </c>
      <c r="AG851" s="47"/>
      <c r="AH851" s="128" t="s">
        <v>3453</v>
      </c>
      <c r="AI851" s="128" t="s">
        <v>3452</v>
      </c>
      <c r="AJ851" s="128" t="s">
        <v>3454</v>
      </c>
      <c r="AK851" s="128" t="s">
        <v>3451</v>
      </c>
      <c r="AL851" s="128" t="s">
        <v>3455</v>
      </c>
      <c r="AM851" s="128" t="s">
        <v>3456</v>
      </c>
      <c r="AN851" s="128" t="s">
        <v>3457</v>
      </c>
      <c r="AO851" s="128" t="s">
        <v>3460</v>
      </c>
      <c r="AP851" s="128" t="s">
        <v>3459</v>
      </c>
      <c r="AQ851" s="128" t="s">
        <v>3458</v>
      </c>
    </row>
    <row r="852" spans="1:43" s="16" customFormat="1" ht="27.75">
      <c r="A852" s="43">
        <v>851</v>
      </c>
      <c r="B852" s="37" t="s">
        <v>2434</v>
      </c>
      <c r="C852" s="37" t="s">
        <v>2435</v>
      </c>
      <c r="D852" s="38" t="s">
        <v>2436</v>
      </c>
      <c r="E852" s="38">
        <v>24</v>
      </c>
      <c r="F852" s="48">
        <v>10</v>
      </c>
      <c r="G852" s="46">
        <v>30</v>
      </c>
      <c r="H852" s="46" t="s">
        <v>3373</v>
      </c>
      <c r="I852" s="48">
        <v>10.79</v>
      </c>
      <c r="J852" s="46">
        <v>30</v>
      </c>
      <c r="K852" s="46" t="s">
        <v>3373</v>
      </c>
      <c r="L852" s="84">
        <f t="shared" si="246"/>
        <v>10.395</v>
      </c>
      <c r="M852" s="38">
        <f t="shared" si="252"/>
        <v>60</v>
      </c>
      <c r="N852" s="38">
        <f t="shared" si="253"/>
        <v>2</v>
      </c>
      <c r="O852" s="38">
        <f t="shared" si="254"/>
        <v>0</v>
      </c>
      <c r="P852" s="48">
        <v>10.15</v>
      </c>
      <c r="Q852" s="46">
        <v>30</v>
      </c>
      <c r="R852" s="46" t="s">
        <v>3372</v>
      </c>
      <c r="S852" s="48">
        <v>10.28</v>
      </c>
      <c r="T852" s="46">
        <v>30</v>
      </c>
      <c r="U852" s="46" t="s">
        <v>3372</v>
      </c>
      <c r="V852" s="48">
        <f t="shared" si="248"/>
        <v>10.215</v>
      </c>
      <c r="W852" s="46">
        <f t="shared" si="249"/>
        <v>60</v>
      </c>
      <c r="X852" s="46">
        <f t="shared" si="250"/>
        <v>0</v>
      </c>
      <c r="Y852" s="46">
        <f t="shared" si="251"/>
        <v>0</v>
      </c>
      <c r="Z852" s="46">
        <f t="shared" si="255"/>
        <v>2</v>
      </c>
      <c r="AA852" s="46">
        <f t="shared" si="256"/>
        <v>0</v>
      </c>
      <c r="AB852" s="46">
        <f t="shared" si="257"/>
        <v>2</v>
      </c>
      <c r="AC852" s="48">
        <f t="shared" si="261"/>
        <v>0.91</v>
      </c>
      <c r="AD852" s="48">
        <f t="shared" si="258"/>
        <v>10.305</v>
      </c>
      <c r="AE852" s="48">
        <f t="shared" si="259"/>
        <v>9.3775499999999994</v>
      </c>
      <c r="AF852" s="46">
        <f t="shared" si="260"/>
        <v>120</v>
      </c>
      <c r="AG852" s="47"/>
      <c r="AH852" s="128" t="s">
        <v>3451</v>
      </c>
      <c r="AI852" s="128" t="s">
        <v>3456</v>
      </c>
      <c r="AJ852" s="128" t="s">
        <v>3452</v>
      </c>
      <c r="AK852" s="128" t="s">
        <v>3455</v>
      </c>
      <c r="AL852" s="128" t="s">
        <v>3453</v>
      </c>
      <c r="AM852" s="128" t="s">
        <v>3457</v>
      </c>
      <c r="AN852" s="128" t="s">
        <v>3454</v>
      </c>
      <c r="AO852" s="128" t="s">
        <v>3460</v>
      </c>
      <c r="AP852" s="128" t="s">
        <v>3458</v>
      </c>
      <c r="AQ852" s="128" t="s">
        <v>3459</v>
      </c>
    </row>
    <row r="853" spans="1:43" s="16" customFormat="1" ht="27.75">
      <c r="A853" s="43">
        <v>852</v>
      </c>
      <c r="B853" s="44" t="s">
        <v>1317</v>
      </c>
      <c r="C853" s="44" t="s">
        <v>1318</v>
      </c>
      <c r="D853" s="45" t="s">
        <v>1319</v>
      </c>
      <c r="E853" s="38">
        <v>12</v>
      </c>
      <c r="F853" s="48">
        <v>9.77</v>
      </c>
      <c r="G853" s="46">
        <v>24</v>
      </c>
      <c r="H853" s="46" t="s">
        <v>3373</v>
      </c>
      <c r="I853" s="48">
        <v>10.23</v>
      </c>
      <c r="J853" s="46">
        <v>30</v>
      </c>
      <c r="K853" s="46" t="s">
        <v>3373</v>
      </c>
      <c r="L853" s="84">
        <f t="shared" si="246"/>
        <v>10</v>
      </c>
      <c r="M853" s="38">
        <f t="shared" si="252"/>
        <v>60</v>
      </c>
      <c r="N853" s="38">
        <f t="shared" si="253"/>
        <v>2</v>
      </c>
      <c r="O853" s="38">
        <f t="shared" si="254"/>
        <v>1</v>
      </c>
      <c r="P853" s="48">
        <v>10.11</v>
      </c>
      <c r="Q853" s="46">
        <v>30</v>
      </c>
      <c r="R853" s="46" t="s">
        <v>3373</v>
      </c>
      <c r="S853" s="48">
        <v>12.02</v>
      </c>
      <c r="T853" s="46">
        <v>30</v>
      </c>
      <c r="U853" s="46" t="s">
        <v>3372</v>
      </c>
      <c r="V853" s="48">
        <f t="shared" si="248"/>
        <v>11.065</v>
      </c>
      <c r="W853" s="46">
        <f t="shared" si="249"/>
        <v>60</v>
      </c>
      <c r="X853" s="46">
        <f t="shared" si="250"/>
        <v>1</v>
      </c>
      <c r="Y853" s="46">
        <f t="shared" si="251"/>
        <v>0</v>
      </c>
      <c r="Z853" s="46">
        <f t="shared" si="255"/>
        <v>3</v>
      </c>
      <c r="AA853" s="46">
        <f t="shared" si="256"/>
        <v>1</v>
      </c>
      <c r="AB853" s="46">
        <f t="shared" si="257"/>
        <v>4</v>
      </c>
      <c r="AC853" s="48">
        <f t="shared" si="261"/>
        <v>0.89</v>
      </c>
      <c r="AD853" s="48">
        <f t="shared" si="258"/>
        <v>10.532499999999999</v>
      </c>
      <c r="AE853" s="48">
        <f t="shared" si="259"/>
        <v>9.3739249999999998</v>
      </c>
      <c r="AF853" s="46">
        <f t="shared" si="260"/>
        <v>120</v>
      </c>
      <c r="AG853" s="47"/>
      <c r="AH853" s="128" t="s">
        <v>3455</v>
      </c>
      <c r="AI853" s="128" t="s">
        <v>3453</v>
      </c>
      <c r="AJ853" s="128" t="s">
        <v>3451</v>
      </c>
      <c r="AK853" s="128" t="s">
        <v>3452</v>
      </c>
      <c r="AL853" s="128" t="s">
        <v>3454</v>
      </c>
      <c r="AM853" s="128" t="s">
        <v>3457</v>
      </c>
      <c r="AN853" s="128" t="s">
        <v>3456</v>
      </c>
      <c r="AO853" s="128" t="s">
        <v>3459</v>
      </c>
      <c r="AP853" s="128" t="s">
        <v>3460</v>
      </c>
      <c r="AQ853" s="128" t="s">
        <v>3458</v>
      </c>
    </row>
    <row r="854" spans="1:43" s="16" customFormat="1" ht="27.75">
      <c r="A854" s="43">
        <v>853</v>
      </c>
      <c r="B854" s="37" t="s">
        <v>1363</v>
      </c>
      <c r="C854" s="37" t="s">
        <v>1367</v>
      </c>
      <c r="D854" s="38" t="s">
        <v>1368</v>
      </c>
      <c r="E854" s="38">
        <v>13</v>
      </c>
      <c r="F854" s="48">
        <v>10.039999999999999</v>
      </c>
      <c r="G854" s="46">
        <v>30</v>
      </c>
      <c r="H854" s="46" t="s">
        <v>3372</v>
      </c>
      <c r="I854" s="48">
        <v>10.039999999999999</v>
      </c>
      <c r="J854" s="46">
        <v>30</v>
      </c>
      <c r="K854" s="46" t="s">
        <v>3373</v>
      </c>
      <c r="L854" s="84">
        <f t="shared" si="246"/>
        <v>10.039999999999999</v>
      </c>
      <c r="M854" s="38">
        <f t="shared" si="252"/>
        <v>60</v>
      </c>
      <c r="N854" s="38">
        <f t="shared" si="253"/>
        <v>1</v>
      </c>
      <c r="O854" s="38">
        <f t="shared" si="254"/>
        <v>0</v>
      </c>
      <c r="P854" s="48">
        <v>10.37</v>
      </c>
      <c r="Q854" s="46">
        <v>30</v>
      </c>
      <c r="R854" s="46" t="s">
        <v>3373</v>
      </c>
      <c r="S854" s="48">
        <v>11.21</v>
      </c>
      <c r="T854" s="46">
        <v>30</v>
      </c>
      <c r="U854" s="46" t="s">
        <v>3373</v>
      </c>
      <c r="V854" s="48">
        <f t="shared" si="248"/>
        <v>10.79</v>
      </c>
      <c r="W854" s="46">
        <f t="shared" si="249"/>
        <v>60</v>
      </c>
      <c r="X854" s="46">
        <f t="shared" si="250"/>
        <v>2</v>
      </c>
      <c r="Y854" s="46">
        <f t="shared" si="251"/>
        <v>0</v>
      </c>
      <c r="Z854" s="46">
        <f t="shared" si="255"/>
        <v>3</v>
      </c>
      <c r="AA854" s="46">
        <f t="shared" si="256"/>
        <v>0</v>
      </c>
      <c r="AB854" s="46">
        <f t="shared" si="257"/>
        <v>3</v>
      </c>
      <c r="AC854" s="48">
        <f t="shared" si="261"/>
        <v>0.9</v>
      </c>
      <c r="AD854" s="48">
        <f t="shared" si="258"/>
        <v>10.414999999999999</v>
      </c>
      <c r="AE854" s="48">
        <f t="shared" si="259"/>
        <v>9.3734999999999999</v>
      </c>
      <c r="AF854" s="46">
        <f t="shared" si="260"/>
        <v>120</v>
      </c>
      <c r="AG854" s="47"/>
      <c r="AH854" s="128" t="s">
        <v>3456</v>
      </c>
      <c r="AI854" s="128" t="s">
        <v>3458</v>
      </c>
      <c r="AJ854" s="128" t="s">
        <v>3452</v>
      </c>
      <c r="AK854" s="128" t="s">
        <v>3454</v>
      </c>
      <c r="AL854" s="128" t="s">
        <v>3455</v>
      </c>
      <c r="AM854" s="128" t="s">
        <v>3451</v>
      </c>
      <c r="AN854" s="128" t="s">
        <v>3459</v>
      </c>
      <c r="AO854" s="128" t="s">
        <v>3460</v>
      </c>
      <c r="AP854" s="128" t="s">
        <v>3457</v>
      </c>
      <c r="AQ854" s="128" t="s">
        <v>3453</v>
      </c>
    </row>
    <row r="855" spans="1:43" s="16" customFormat="1" ht="27.75">
      <c r="A855" s="43">
        <v>854</v>
      </c>
      <c r="B855" s="44" t="s">
        <v>2132</v>
      </c>
      <c r="C855" s="44" t="s">
        <v>3437</v>
      </c>
      <c r="D855" s="45" t="s">
        <v>2133</v>
      </c>
      <c r="E855" s="38">
        <v>21</v>
      </c>
      <c r="F855" s="48">
        <v>11.15</v>
      </c>
      <c r="G855" s="46">
        <v>30</v>
      </c>
      <c r="H855" s="46" t="s">
        <v>3372</v>
      </c>
      <c r="I855" s="48">
        <v>9.66</v>
      </c>
      <c r="J855" s="46">
        <v>12</v>
      </c>
      <c r="K855" s="46" t="s">
        <v>3373</v>
      </c>
      <c r="L855" s="84">
        <f t="shared" si="246"/>
        <v>10.405000000000001</v>
      </c>
      <c r="M855" s="38">
        <f t="shared" si="252"/>
        <v>60</v>
      </c>
      <c r="N855" s="38">
        <f t="shared" si="253"/>
        <v>1</v>
      </c>
      <c r="O855" s="38">
        <f t="shared" si="254"/>
        <v>1</v>
      </c>
      <c r="P855" s="48">
        <v>9.17</v>
      </c>
      <c r="Q855" s="46">
        <v>12</v>
      </c>
      <c r="R855" s="46" t="s">
        <v>3373</v>
      </c>
      <c r="S855" s="48">
        <v>12.13</v>
      </c>
      <c r="T855" s="46">
        <v>30</v>
      </c>
      <c r="U855" s="46" t="s">
        <v>3372</v>
      </c>
      <c r="V855" s="48">
        <f t="shared" si="248"/>
        <v>10.65</v>
      </c>
      <c r="W855" s="46">
        <f t="shared" si="249"/>
        <v>60</v>
      </c>
      <c r="X855" s="46">
        <f t="shared" si="250"/>
        <v>1</v>
      </c>
      <c r="Y855" s="46">
        <f t="shared" si="251"/>
        <v>1</v>
      </c>
      <c r="Z855" s="46">
        <f t="shared" si="255"/>
        <v>2</v>
      </c>
      <c r="AA855" s="46">
        <f t="shared" si="256"/>
        <v>2</v>
      </c>
      <c r="AB855" s="46">
        <f t="shared" si="257"/>
        <v>4</v>
      </c>
      <c r="AC855" s="48">
        <f t="shared" si="261"/>
        <v>0.89</v>
      </c>
      <c r="AD855" s="48">
        <f t="shared" si="258"/>
        <v>10.5275</v>
      </c>
      <c r="AE855" s="48">
        <f t="shared" si="259"/>
        <v>9.3694749999999996</v>
      </c>
      <c r="AF855" s="46">
        <f t="shared" si="260"/>
        <v>120</v>
      </c>
      <c r="AG855" s="47"/>
      <c r="AH855" s="128" t="s">
        <v>3453</v>
      </c>
      <c r="AI855" s="128" t="s">
        <v>3451</v>
      </c>
      <c r="AJ855" s="128" t="s">
        <v>3456</v>
      </c>
      <c r="AK855" s="128" t="s">
        <v>3452</v>
      </c>
      <c r="AL855" s="128" t="s">
        <v>3454</v>
      </c>
      <c r="AM855" s="128" t="s">
        <v>3455</v>
      </c>
      <c r="AN855" s="128" t="s">
        <v>3457</v>
      </c>
      <c r="AO855" s="128" t="s">
        <v>3459</v>
      </c>
      <c r="AP855" s="128" t="s">
        <v>3460</v>
      </c>
      <c r="AQ855" s="128" t="s">
        <v>3458</v>
      </c>
    </row>
    <row r="856" spans="1:43" s="16" customFormat="1" ht="27.75">
      <c r="A856" s="43">
        <v>855</v>
      </c>
      <c r="B856" s="61" t="s">
        <v>1419</v>
      </c>
      <c r="C856" s="61" t="s">
        <v>1420</v>
      </c>
      <c r="D856" s="45" t="s">
        <v>1421</v>
      </c>
      <c r="E856" s="38">
        <v>14</v>
      </c>
      <c r="F856" s="48">
        <v>10.91</v>
      </c>
      <c r="G856" s="46">
        <v>30</v>
      </c>
      <c r="H856" s="46" t="s">
        <v>3373</v>
      </c>
      <c r="I856" s="48">
        <v>9.6999999999999993</v>
      </c>
      <c r="J856" s="46">
        <v>18</v>
      </c>
      <c r="K856" s="46" t="s">
        <v>3373</v>
      </c>
      <c r="L856" s="84">
        <f t="shared" si="246"/>
        <v>10.305</v>
      </c>
      <c r="M856" s="38">
        <f t="shared" si="252"/>
        <v>60</v>
      </c>
      <c r="N856" s="38">
        <f t="shared" si="253"/>
        <v>2</v>
      </c>
      <c r="O856" s="38">
        <f t="shared" si="254"/>
        <v>1</v>
      </c>
      <c r="P856" s="48">
        <v>10.98</v>
      </c>
      <c r="Q856" s="46">
        <v>30</v>
      </c>
      <c r="R856" s="46" t="s">
        <v>3373</v>
      </c>
      <c r="S856" s="48">
        <v>10.99</v>
      </c>
      <c r="T856" s="46">
        <v>30</v>
      </c>
      <c r="U856" s="46" t="s">
        <v>3373</v>
      </c>
      <c r="V856" s="48">
        <f t="shared" si="248"/>
        <v>10.984999999999999</v>
      </c>
      <c r="W856" s="46">
        <f t="shared" si="249"/>
        <v>60</v>
      </c>
      <c r="X856" s="46">
        <f t="shared" si="250"/>
        <v>2</v>
      </c>
      <c r="Y856" s="46">
        <f t="shared" si="251"/>
        <v>0</v>
      </c>
      <c r="Z856" s="46">
        <f t="shared" si="255"/>
        <v>4</v>
      </c>
      <c r="AA856" s="46">
        <f t="shared" si="256"/>
        <v>1</v>
      </c>
      <c r="AB856" s="46">
        <f t="shared" si="257"/>
        <v>5</v>
      </c>
      <c r="AC856" s="48">
        <f t="shared" si="261"/>
        <v>0.88</v>
      </c>
      <c r="AD856" s="48">
        <f t="shared" si="258"/>
        <v>10.645</v>
      </c>
      <c r="AE856" s="48">
        <f t="shared" si="259"/>
        <v>9.3675999999999995</v>
      </c>
      <c r="AF856" s="46">
        <f t="shared" si="260"/>
        <v>120</v>
      </c>
      <c r="AG856" s="47"/>
      <c r="AH856" s="128" t="s">
        <v>3456</v>
      </c>
      <c r="AI856" s="128" t="s">
        <v>3451</v>
      </c>
      <c r="AJ856" s="128" t="s">
        <v>3454</v>
      </c>
      <c r="AK856" s="128" t="s">
        <v>3452</v>
      </c>
      <c r="AL856" s="128" t="s">
        <v>3453</v>
      </c>
      <c r="AM856" s="128" t="s">
        <v>3457</v>
      </c>
      <c r="AN856" s="128" t="s">
        <v>3458</v>
      </c>
      <c r="AO856" s="128" t="s">
        <v>3455</v>
      </c>
      <c r="AP856" s="128" t="s">
        <v>3460</v>
      </c>
      <c r="AQ856" s="128" t="s">
        <v>3459</v>
      </c>
    </row>
    <row r="857" spans="1:43" s="16" customFormat="1" ht="27.75">
      <c r="A857" s="43">
        <v>856</v>
      </c>
      <c r="B857" s="37" t="s">
        <v>2413</v>
      </c>
      <c r="C857" s="37" t="s">
        <v>2495</v>
      </c>
      <c r="D857" s="45" t="s">
        <v>2496</v>
      </c>
      <c r="E857" s="38">
        <v>25</v>
      </c>
      <c r="F857" s="48">
        <v>10.27</v>
      </c>
      <c r="G857" s="46">
        <v>30</v>
      </c>
      <c r="H857" s="46" t="s">
        <v>3373</v>
      </c>
      <c r="I857" s="48">
        <v>10.38</v>
      </c>
      <c r="J857" s="46">
        <v>30</v>
      </c>
      <c r="K857" s="46" t="s">
        <v>3373</v>
      </c>
      <c r="L857" s="84">
        <f t="shared" si="246"/>
        <v>10.324999999999999</v>
      </c>
      <c r="M857" s="38">
        <f t="shared" si="252"/>
        <v>60</v>
      </c>
      <c r="N857" s="38">
        <f t="shared" si="253"/>
        <v>2</v>
      </c>
      <c r="O857" s="38">
        <f t="shared" si="254"/>
        <v>0</v>
      </c>
      <c r="P857" s="48">
        <v>10.35</v>
      </c>
      <c r="Q857" s="46">
        <v>30</v>
      </c>
      <c r="R857" s="46" t="s">
        <v>3372</v>
      </c>
      <c r="S857" s="48">
        <v>13.48</v>
      </c>
      <c r="T857" s="46">
        <v>30</v>
      </c>
      <c r="U857" s="46" t="s">
        <v>3372</v>
      </c>
      <c r="V857" s="48">
        <f t="shared" si="248"/>
        <v>11.914999999999999</v>
      </c>
      <c r="W857" s="46">
        <f t="shared" si="249"/>
        <v>60</v>
      </c>
      <c r="X857" s="46">
        <f t="shared" si="250"/>
        <v>0</v>
      </c>
      <c r="Y857" s="46">
        <f t="shared" si="251"/>
        <v>0</v>
      </c>
      <c r="Z857" s="46">
        <f t="shared" si="255"/>
        <v>2</v>
      </c>
      <c r="AA857" s="46">
        <f t="shared" si="256"/>
        <v>0</v>
      </c>
      <c r="AB857" s="46">
        <f t="shared" si="257"/>
        <v>2</v>
      </c>
      <c r="AC857" s="48">
        <f>IF(AB857=0,0.86,IF(AB857=1,0.85,IF(AB857=2,0.84,IF(AB857=3,0.83,IF(AB857=4,0.82,IF(AB857=5,0.81,IF(AB857=6,0.8)))))))</f>
        <v>0.84</v>
      </c>
      <c r="AD857" s="48">
        <f t="shared" si="258"/>
        <v>11.12</v>
      </c>
      <c r="AE857" s="48">
        <f t="shared" si="259"/>
        <v>9.3407999999999998</v>
      </c>
      <c r="AF857" s="46">
        <f t="shared" si="260"/>
        <v>120</v>
      </c>
      <c r="AG857" s="47"/>
      <c r="AH857" s="128" t="s">
        <v>3457</v>
      </c>
      <c r="AI857" s="128" t="s">
        <v>3452</v>
      </c>
      <c r="AJ857" s="128" t="s">
        <v>3451</v>
      </c>
      <c r="AK857" s="128" t="s">
        <v>3455</v>
      </c>
      <c r="AL857" s="128" t="s">
        <v>3453</v>
      </c>
      <c r="AM857" s="128" t="s">
        <v>3456</v>
      </c>
      <c r="AN857" s="128" t="s">
        <v>3454</v>
      </c>
      <c r="AO857" s="128" t="s">
        <v>3459</v>
      </c>
      <c r="AP857" s="128" t="s">
        <v>3460</v>
      </c>
      <c r="AQ857" s="128" t="s">
        <v>3458</v>
      </c>
    </row>
    <row r="858" spans="1:43" s="16" customFormat="1" ht="27.75">
      <c r="A858" s="43">
        <v>857</v>
      </c>
      <c r="B858" s="37" t="s">
        <v>2723</v>
      </c>
      <c r="C858" s="37" t="s">
        <v>2724</v>
      </c>
      <c r="D858" s="38" t="s">
        <v>2725</v>
      </c>
      <c r="E858" s="38">
        <v>28</v>
      </c>
      <c r="F858" s="48">
        <v>10.52</v>
      </c>
      <c r="G858" s="46">
        <v>30</v>
      </c>
      <c r="H858" s="46" t="s">
        <v>3372</v>
      </c>
      <c r="I858" s="48">
        <v>10</v>
      </c>
      <c r="J858" s="46">
        <v>30</v>
      </c>
      <c r="K858" s="46" t="s">
        <v>3373</v>
      </c>
      <c r="L858" s="84">
        <f t="shared" si="246"/>
        <v>10.26</v>
      </c>
      <c r="M858" s="38">
        <f t="shared" si="252"/>
        <v>60</v>
      </c>
      <c r="N858" s="38">
        <f t="shared" si="253"/>
        <v>1</v>
      </c>
      <c r="O858" s="38">
        <f t="shared" si="254"/>
        <v>0</v>
      </c>
      <c r="P858" s="48">
        <v>9.75</v>
      </c>
      <c r="Q858" s="46">
        <v>12</v>
      </c>
      <c r="R858" s="46" t="s">
        <v>3373</v>
      </c>
      <c r="S858" s="48">
        <v>11.24</v>
      </c>
      <c r="T858" s="46">
        <v>30</v>
      </c>
      <c r="U858" s="46" t="s">
        <v>3372</v>
      </c>
      <c r="V858" s="48">
        <f t="shared" si="248"/>
        <v>10.495000000000001</v>
      </c>
      <c r="W858" s="46">
        <f t="shared" si="249"/>
        <v>60</v>
      </c>
      <c r="X858" s="46">
        <f t="shared" si="250"/>
        <v>1</v>
      </c>
      <c r="Y858" s="46">
        <f t="shared" si="251"/>
        <v>1</v>
      </c>
      <c r="Z858" s="46">
        <f t="shared" si="255"/>
        <v>2</v>
      </c>
      <c r="AA858" s="46">
        <f t="shared" si="256"/>
        <v>1</v>
      </c>
      <c r="AB858" s="46">
        <f t="shared" si="257"/>
        <v>3</v>
      </c>
      <c r="AC858" s="48">
        <f t="shared" ref="AC858:AC863" si="262">IF(AB858=0,0.93,IF(AB858=1,0.92,IF(AB858=2,0.91,IF(AB858=3,0.9,IF(AB858=4,0.89,IF(AB858=5,0.88,IF(AB858=6,0.87)))))))</f>
        <v>0.9</v>
      </c>
      <c r="AD858" s="48">
        <f t="shared" si="258"/>
        <v>10.377500000000001</v>
      </c>
      <c r="AE858" s="48">
        <f t="shared" si="259"/>
        <v>9.3397500000000022</v>
      </c>
      <c r="AF858" s="46">
        <f t="shared" si="260"/>
        <v>120</v>
      </c>
      <c r="AG858" s="47"/>
      <c r="AH858" s="128" t="s">
        <v>3453</v>
      </c>
      <c r="AI858" s="128" t="s">
        <v>3451</v>
      </c>
      <c r="AJ858" s="128" t="s">
        <v>3457</v>
      </c>
      <c r="AK858" s="128" t="s">
        <v>3456</v>
      </c>
      <c r="AL858" s="128" t="s">
        <v>3452</v>
      </c>
      <c r="AM858" s="128" t="s">
        <v>3455</v>
      </c>
      <c r="AN858" s="128" t="s">
        <v>3460</v>
      </c>
      <c r="AO858" s="128" t="s">
        <v>3454</v>
      </c>
      <c r="AP858" s="128" t="s">
        <v>3459</v>
      </c>
      <c r="AQ858" s="128" t="s">
        <v>3458</v>
      </c>
    </row>
    <row r="859" spans="1:43" s="16" customFormat="1" ht="27.75">
      <c r="A859" s="43">
        <v>858</v>
      </c>
      <c r="B859" s="44" t="s">
        <v>1426</v>
      </c>
      <c r="C859" s="44" t="s">
        <v>1427</v>
      </c>
      <c r="D859" s="45" t="s">
        <v>1428</v>
      </c>
      <c r="E859" s="38">
        <v>14</v>
      </c>
      <c r="F859" s="48">
        <v>10.97</v>
      </c>
      <c r="G859" s="46">
        <v>30</v>
      </c>
      <c r="H859" s="46" t="s">
        <v>3372</v>
      </c>
      <c r="I859" s="48">
        <v>9.1199999999999992</v>
      </c>
      <c r="J859" s="46">
        <v>13</v>
      </c>
      <c r="K859" s="46" t="s">
        <v>3373</v>
      </c>
      <c r="L859" s="84">
        <f t="shared" si="246"/>
        <v>10.045</v>
      </c>
      <c r="M859" s="38">
        <f t="shared" si="252"/>
        <v>60</v>
      </c>
      <c r="N859" s="38">
        <f t="shared" si="253"/>
        <v>1</v>
      </c>
      <c r="O859" s="38">
        <f t="shared" si="254"/>
        <v>1</v>
      </c>
      <c r="P859" s="48">
        <v>9.3800000000000008</v>
      </c>
      <c r="Q859" s="46">
        <v>12</v>
      </c>
      <c r="R859" s="46" t="s">
        <v>3373</v>
      </c>
      <c r="S859" s="48">
        <v>12.47</v>
      </c>
      <c r="T859" s="46">
        <v>30</v>
      </c>
      <c r="U859" s="46" t="s">
        <v>3372</v>
      </c>
      <c r="V859" s="48">
        <f t="shared" si="248"/>
        <v>10.925000000000001</v>
      </c>
      <c r="W859" s="46">
        <f t="shared" si="249"/>
        <v>60</v>
      </c>
      <c r="X859" s="46">
        <f t="shared" si="250"/>
        <v>1</v>
      </c>
      <c r="Y859" s="46">
        <f t="shared" si="251"/>
        <v>1</v>
      </c>
      <c r="Z859" s="46">
        <f t="shared" si="255"/>
        <v>2</v>
      </c>
      <c r="AA859" s="46">
        <f t="shared" si="256"/>
        <v>2</v>
      </c>
      <c r="AB859" s="46">
        <f t="shared" si="257"/>
        <v>4</v>
      </c>
      <c r="AC859" s="48">
        <f t="shared" si="262"/>
        <v>0.89</v>
      </c>
      <c r="AD859" s="48">
        <f t="shared" si="258"/>
        <v>10.484999999999999</v>
      </c>
      <c r="AE859" s="48">
        <f t="shared" si="259"/>
        <v>9.3316499999999998</v>
      </c>
      <c r="AF859" s="46">
        <f t="shared" si="260"/>
        <v>120</v>
      </c>
      <c r="AG859" s="47"/>
      <c r="AH859" s="128" t="s">
        <v>3451</v>
      </c>
      <c r="AI859" s="128" t="s">
        <v>3453</v>
      </c>
      <c r="AJ859" s="128" t="s">
        <v>3452</v>
      </c>
      <c r="AK859" s="128" t="s">
        <v>3456</v>
      </c>
      <c r="AL859" s="128" t="s">
        <v>3459</v>
      </c>
      <c r="AM859" s="128" t="s">
        <v>3457</v>
      </c>
      <c r="AN859" s="128" t="s">
        <v>3455</v>
      </c>
      <c r="AO859" s="128" t="s">
        <v>3460</v>
      </c>
      <c r="AP859" s="128" t="s">
        <v>3454</v>
      </c>
      <c r="AQ859" s="128" t="s">
        <v>3458</v>
      </c>
    </row>
    <row r="860" spans="1:43" s="16" customFormat="1" ht="27.75">
      <c r="A860" s="43">
        <v>859</v>
      </c>
      <c r="B860" s="37" t="s">
        <v>2091</v>
      </c>
      <c r="C860" s="37" t="s">
        <v>2092</v>
      </c>
      <c r="D860" s="45" t="s">
        <v>2093</v>
      </c>
      <c r="E860" s="38">
        <v>21</v>
      </c>
      <c r="F860" s="48">
        <v>11.19</v>
      </c>
      <c r="G860" s="46">
        <v>30</v>
      </c>
      <c r="H860" s="46" t="s">
        <v>3373</v>
      </c>
      <c r="I860" s="48">
        <v>10.050000000000001</v>
      </c>
      <c r="J860" s="46">
        <v>30</v>
      </c>
      <c r="K860" s="46" t="s">
        <v>3373</v>
      </c>
      <c r="L860" s="84">
        <f t="shared" si="246"/>
        <v>10.620000000000001</v>
      </c>
      <c r="M860" s="38">
        <f t="shared" si="252"/>
        <v>60</v>
      </c>
      <c r="N860" s="38">
        <f t="shared" si="253"/>
        <v>2</v>
      </c>
      <c r="O860" s="38">
        <f t="shared" si="254"/>
        <v>0</v>
      </c>
      <c r="P860" s="48">
        <v>10.18</v>
      </c>
      <c r="Q860" s="46">
        <v>30</v>
      </c>
      <c r="R860" s="46" t="s">
        <v>3372</v>
      </c>
      <c r="S860" s="48">
        <v>10.050000000000001</v>
      </c>
      <c r="T860" s="46">
        <v>30</v>
      </c>
      <c r="U860" s="46" t="s">
        <v>3373</v>
      </c>
      <c r="V860" s="48">
        <f t="shared" si="248"/>
        <v>10.115</v>
      </c>
      <c r="W860" s="46">
        <f t="shared" si="249"/>
        <v>60</v>
      </c>
      <c r="X860" s="46">
        <f t="shared" si="250"/>
        <v>1</v>
      </c>
      <c r="Y860" s="46">
        <f t="shared" si="251"/>
        <v>0</v>
      </c>
      <c r="Z860" s="46">
        <f t="shared" si="255"/>
        <v>3</v>
      </c>
      <c r="AA860" s="46">
        <f t="shared" si="256"/>
        <v>0</v>
      </c>
      <c r="AB860" s="46">
        <f t="shared" si="257"/>
        <v>3</v>
      </c>
      <c r="AC860" s="48">
        <f t="shared" si="262"/>
        <v>0.9</v>
      </c>
      <c r="AD860" s="48">
        <f t="shared" si="258"/>
        <v>10.3675</v>
      </c>
      <c r="AE860" s="48">
        <f t="shared" si="259"/>
        <v>9.3307500000000001</v>
      </c>
      <c r="AF860" s="46">
        <f t="shared" si="260"/>
        <v>120</v>
      </c>
      <c r="AG860" s="47"/>
      <c r="AH860" s="128" t="s">
        <v>3456</v>
      </c>
      <c r="AI860" s="128" t="s">
        <v>3453</v>
      </c>
      <c r="AJ860" s="128" t="s">
        <v>3455</v>
      </c>
      <c r="AK860" s="128" t="s">
        <v>3452</v>
      </c>
      <c r="AL860" s="128" t="s">
        <v>3454</v>
      </c>
      <c r="AM860" s="128" t="s">
        <v>3457</v>
      </c>
      <c r="AN860" s="128" t="s">
        <v>3451</v>
      </c>
      <c r="AO860" s="128" t="s">
        <v>3460</v>
      </c>
      <c r="AP860" s="128" t="s">
        <v>3459</v>
      </c>
      <c r="AQ860" s="128" t="s">
        <v>3458</v>
      </c>
    </row>
    <row r="861" spans="1:43" s="16" customFormat="1" ht="27.75">
      <c r="A861" s="43">
        <v>860</v>
      </c>
      <c r="B861" s="37" t="s">
        <v>2183</v>
      </c>
      <c r="C861" s="37" t="s">
        <v>2184</v>
      </c>
      <c r="D861" s="38" t="s">
        <v>2185</v>
      </c>
      <c r="E861" s="38">
        <v>21</v>
      </c>
      <c r="F861" s="48">
        <v>10.84</v>
      </c>
      <c r="G861" s="46">
        <v>30</v>
      </c>
      <c r="H861" s="46" t="s">
        <v>3372</v>
      </c>
      <c r="I861" s="48">
        <v>10</v>
      </c>
      <c r="J861" s="46">
        <v>30</v>
      </c>
      <c r="K861" s="46" t="s">
        <v>3373</v>
      </c>
      <c r="L861" s="84">
        <f t="shared" si="246"/>
        <v>10.42</v>
      </c>
      <c r="M861" s="38">
        <f t="shared" si="252"/>
        <v>60</v>
      </c>
      <c r="N861" s="38">
        <f t="shared" si="253"/>
        <v>1</v>
      </c>
      <c r="O861" s="38">
        <f t="shared" si="254"/>
        <v>0</v>
      </c>
      <c r="P861" s="48">
        <v>9.11</v>
      </c>
      <c r="Q861" s="46">
        <v>12</v>
      </c>
      <c r="R861" s="46" t="s">
        <v>3373</v>
      </c>
      <c r="S861" s="48">
        <v>11.51</v>
      </c>
      <c r="T861" s="46">
        <v>30</v>
      </c>
      <c r="U861" s="46" t="s">
        <v>3372</v>
      </c>
      <c r="V861" s="48">
        <f t="shared" si="248"/>
        <v>10.309999999999999</v>
      </c>
      <c r="W861" s="46">
        <f t="shared" si="249"/>
        <v>60</v>
      </c>
      <c r="X861" s="46">
        <f t="shared" si="250"/>
        <v>1</v>
      </c>
      <c r="Y861" s="46">
        <f t="shared" si="251"/>
        <v>1</v>
      </c>
      <c r="Z861" s="46">
        <f t="shared" si="255"/>
        <v>2</v>
      </c>
      <c r="AA861" s="46">
        <f t="shared" si="256"/>
        <v>1</v>
      </c>
      <c r="AB861" s="46">
        <f t="shared" si="257"/>
        <v>3</v>
      </c>
      <c r="AC861" s="48">
        <f t="shared" si="262"/>
        <v>0.9</v>
      </c>
      <c r="AD861" s="48">
        <f t="shared" si="258"/>
        <v>10.364999999999998</v>
      </c>
      <c r="AE861" s="48">
        <f t="shared" si="259"/>
        <v>9.3284999999999982</v>
      </c>
      <c r="AF861" s="46">
        <f t="shared" si="260"/>
        <v>120</v>
      </c>
      <c r="AG861" s="47"/>
      <c r="AH861" s="128" t="s">
        <v>3453</v>
      </c>
      <c r="AI861" s="128" t="s">
        <v>3456</v>
      </c>
      <c r="AJ861" s="128" t="s">
        <v>3451</v>
      </c>
      <c r="AK861" s="128" t="s">
        <v>3455</v>
      </c>
      <c r="AL861" s="128" t="s">
        <v>3452</v>
      </c>
      <c r="AM861" s="128" t="s">
        <v>3457</v>
      </c>
      <c r="AN861" s="128" t="s">
        <v>3460</v>
      </c>
      <c r="AO861" s="128" t="s">
        <v>3454</v>
      </c>
      <c r="AP861" s="128" t="s">
        <v>3459</v>
      </c>
      <c r="AQ861" s="128" t="s">
        <v>3458</v>
      </c>
    </row>
    <row r="862" spans="1:43" s="16" customFormat="1" ht="27.75">
      <c r="A862" s="43">
        <v>861</v>
      </c>
      <c r="B862" s="37" t="s">
        <v>197</v>
      </c>
      <c r="C862" s="37" t="s">
        <v>198</v>
      </c>
      <c r="D862" s="38" t="s">
        <v>199</v>
      </c>
      <c r="E862" s="38">
        <v>2</v>
      </c>
      <c r="F862" s="48">
        <v>10.71</v>
      </c>
      <c r="G862" s="46">
        <v>30</v>
      </c>
      <c r="H862" s="46" t="s">
        <v>3372</v>
      </c>
      <c r="I862" s="48">
        <v>10</v>
      </c>
      <c r="J862" s="46">
        <v>30</v>
      </c>
      <c r="K862" s="46" t="s">
        <v>3373</v>
      </c>
      <c r="L862" s="84">
        <f t="shared" si="246"/>
        <v>10.355</v>
      </c>
      <c r="M862" s="38">
        <f t="shared" si="252"/>
        <v>60</v>
      </c>
      <c r="N862" s="38">
        <f t="shared" si="253"/>
        <v>1</v>
      </c>
      <c r="O862" s="38">
        <f t="shared" si="254"/>
        <v>0</v>
      </c>
      <c r="P862" s="48">
        <v>9.7899999999999991</v>
      </c>
      <c r="Q862" s="46">
        <v>12</v>
      </c>
      <c r="R862" s="46" t="s">
        <v>3373</v>
      </c>
      <c r="S862" s="48">
        <v>10.94</v>
      </c>
      <c r="T862" s="46">
        <v>30</v>
      </c>
      <c r="U862" s="46" t="s">
        <v>3372</v>
      </c>
      <c r="V862" s="48">
        <f t="shared" si="248"/>
        <v>10.364999999999998</v>
      </c>
      <c r="W862" s="46">
        <f t="shared" ref="W862:W893" si="263">IF(V862&gt;=10,60,Q862+T862)</f>
        <v>60</v>
      </c>
      <c r="X862" s="46">
        <f t="shared" si="250"/>
        <v>1</v>
      </c>
      <c r="Y862" s="46">
        <f t="shared" si="251"/>
        <v>1</v>
      </c>
      <c r="Z862" s="46">
        <f t="shared" si="255"/>
        <v>2</v>
      </c>
      <c r="AA862" s="46">
        <f t="shared" si="256"/>
        <v>1</v>
      </c>
      <c r="AB862" s="46">
        <f t="shared" si="257"/>
        <v>3</v>
      </c>
      <c r="AC862" s="48">
        <f t="shared" si="262"/>
        <v>0.9</v>
      </c>
      <c r="AD862" s="48">
        <f t="shared" si="258"/>
        <v>10.36</v>
      </c>
      <c r="AE862" s="48">
        <f t="shared" si="259"/>
        <v>9.3239999999999998</v>
      </c>
      <c r="AF862" s="46">
        <f t="shared" si="260"/>
        <v>120</v>
      </c>
      <c r="AG862" s="47"/>
      <c r="AH862" s="128" t="s">
        <v>3452</v>
      </c>
      <c r="AI862" s="128" t="s">
        <v>3456</v>
      </c>
      <c r="AJ862" s="128" t="s">
        <v>3455</v>
      </c>
      <c r="AK862" s="128" t="s">
        <v>3453</v>
      </c>
      <c r="AL862" s="128" t="s">
        <v>3454</v>
      </c>
      <c r="AM862" s="128" t="s">
        <v>3451</v>
      </c>
      <c r="AN862" s="128" t="s">
        <v>3460</v>
      </c>
      <c r="AO862" s="128" t="s">
        <v>3457</v>
      </c>
      <c r="AP862" s="128" t="s">
        <v>3459</v>
      </c>
      <c r="AQ862" s="128" t="s">
        <v>3458</v>
      </c>
    </row>
    <row r="863" spans="1:43" s="16" customFormat="1" ht="27.75">
      <c r="A863" s="43">
        <v>862</v>
      </c>
      <c r="B863" s="37" t="s">
        <v>1929</v>
      </c>
      <c r="C863" s="37" t="s">
        <v>595</v>
      </c>
      <c r="D863" s="45" t="s">
        <v>2735</v>
      </c>
      <c r="E863" s="38">
        <v>28</v>
      </c>
      <c r="F863" s="48">
        <v>10.01</v>
      </c>
      <c r="G863" s="46">
        <v>30</v>
      </c>
      <c r="H863" s="46" t="s">
        <v>3372</v>
      </c>
      <c r="I863" s="48">
        <v>10</v>
      </c>
      <c r="J863" s="46">
        <v>30</v>
      </c>
      <c r="K863" s="46" t="s">
        <v>3373</v>
      </c>
      <c r="L863" s="84">
        <f t="shared" si="246"/>
        <v>10.004999999999999</v>
      </c>
      <c r="M863" s="38">
        <f t="shared" si="252"/>
        <v>60</v>
      </c>
      <c r="N863" s="38">
        <f t="shared" si="253"/>
        <v>1</v>
      </c>
      <c r="O863" s="38">
        <f t="shared" si="254"/>
        <v>0</v>
      </c>
      <c r="P863" s="48">
        <v>9.6300000000000008</v>
      </c>
      <c r="Q863" s="46">
        <v>22</v>
      </c>
      <c r="R863" s="46" t="s">
        <v>3373</v>
      </c>
      <c r="S863" s="48">
        <v>11.75</v>
      </c>
      <c r="T863" s="46">
        <v>30</v>
      </c>
      <c r="U863" s="46" t="s">
        <v>3372</v>
      </c>
      <c r="V863" s="48">
        <f t="shared" si="248"/>
        <v>10.690000000000001</v>
      </c>
      <c r="W863" s="46">
        <f t="shared" si="263"/>
        <v>60</v>
      </c>
      <c r="X863" s="46">
        <f t="shared" si="250"/>
        <v>1</v>
      </c>
      <c r="Y863" s="46">
        <f t="shared" si="251"/>
        <v>1</v>
      </c>
      <c r="Z863" s="46">
        <f t="shared" si="255"/>
        <v>2</v>
      </c>
      <c r="AA863" s="46">
        <f t="shared" si="256"/>
        <v>1</v>
      </c>
      <c r="AB863" s="46">
        <f t="shared" si="257"/>
        <v>3</v>
      </c>
      <c r="AC863" s="48">
        <f t="shared" si="262"/>
        <v>0.9</v>
      </c>
      <c r="AD863" s="48">
        <f t="shared" si="258"/>
        <v>10.3475</v>
      </c>
      <c r="AE863" s="48">
        <f t="shared" si="259"/>
        <v>9.3127500000000012</v>
      </c>
      <c r="AF863" s="46">
        <f t="shared" si="260"/>
        <v>120</v>
      </c>
      <c r="AG863" s="47"/>
      <c r="AH863" s="128" t="s">
        <v>3452</v>
      </c>
      <c r="AI863" s="128" t="s">
        <v>3456</v>
      </c>
      <c r="AJ863" s="128" t="s">
        <v>3454</v>
      </c>
      <c r="AK863" s="128" t="s">
        <v>3457</v>
      </c>
      <c r="AL863" s="128" t="s">
        <v>3460</v>
      </c>
      <c r="AM863" s="128" t="s">
        <v>3455</v>
      </c>
      <c r="AN863" s="128" t="s">
        <v>3451</v>
      </c>
      <c r="AO863" s="128" t="s">
        <v>3453</v>
      </c>
      <c r="AP863" s="128" t="s">
        <v>3458</v>
      </c>
      <c r="AQ863" s="128" t="s">
        <v>3459</v>
      </c>
    </row>
    <row r="864" spans="1:43" s="16" customFormat="1" ht="27.75">
      <c r="A864" s="43">
        <v>863</v>
      </c>
      <c r="B864" s="37" t="s">
        <v>1177</v>
      </c>
      <c r="C864" s="37" t="s">
        <v>1340</v>
      </c>
      <c r="D864" s="45" t="s">
        <v>1341</v>
      </c>
      <c r="E864" s="38">
        <v>13</v>
      </c>
      <c r="F864" s="48">
        <v>11.81</v>
      </c>
      <c r="G864" s="46">
        <v>30</v>
      </c>
      <c r="H864" s="46" t="s">
        <v>3372</v>
      </c>
      <c r="I864" s="48">
        <v>10</v>
      </c>
      <c r="J864" s="46">
        <v>30</v>
      </c>
      <c r="K864" s="46" t="s">
        <v>3373</v>
      </c>
      <c r="L864" s="84">
        <f t="shared" si="246"/>
        <v>10.905000000000001</v>
      </c>
      <c r="M864" s="38">
        <f t="shared" si="252"/>
        <v>60</v>
      </c>
      <c r="N864" s="38">
        <f t="shared" si="253"/>
        <v>1</v>
      </c>
      <c r="O864" s="38">
        <f t="shared" si="254"/>
        <v>0</v>
      </c>
      <c r="P864" s="48">
        <v>10.24</v>
      </c>
      <c r="Q864" s="46">
        <v>30</v>
      </c>
      <c r="R864" s="46" t="s">
        <v>3373</v>
      </c>
      <c r="S864" s="48">
        <v>12.29</v>
      </c>
      <c r="T864" s="46">
        <v>30</v>
      </c>
      <c r="U864" s="46" t="s">
        <v>3372</v>
      </c>
      <c r="V864" s="48">
        <f t="shared" si="248"/>
        <v>11.265000000000001</v>
      </c>
      <c r="W864" s="46">
        <f t="shared" si="263"/>
        <v>60</v>
      </c>
      <c r="X864" s="46">
        <f t="shared" si="250"/>
        <v>1</v>
      </c>
      <c r="Y864" s="46">
        <f t="shared" si="251"/>
        <v>0</v>
      </c>
      <c r="Z864" s="46">
        <f t="shared" si="255"/>
        <v>2</v>
      </c>
      <c r="AA864" s="46">
        <f t="shared" si="256"/>
        <v>0</v>
      </c>
      <c r="AB864" s="46">
        <f t="shared" si="257"/>
        <v>2</v>
      </c>
      <c r="AC864" s="48">
        <f>IF(AB864=0,0.86,IF(AB864=1,0.85,IF(AB864=2,0.84,IF(AB864=3,0.83,IF(AB864=4,0.82,IF(AB864=5,0.81,IF(AB864=6,0.8)))))))</f>
        <v>0.84</v>
      </c>
      <c r="AD864" s="48">
        <f t="shared" si="258"/>
        <v>11.085000000000001</v>
      </c>
      <c r="AE864" s="48">
        <f t="shared" si="259"/>
        <v>9.3114000000000008</v>
      </c>
      <c r="AF864" s="46">
        <f t="shared" si="260"/>
        <v>120</v>
      </c>
      <c r="AG864" s="47"/>
      <c r="AH864" s="128" t="s">
        <v>3456</v>
      </c>
      <c r="AI864" s="128" t="s">
        <v>3457</v>
      </c>
      <c r="AJ864" s="128" t="s">
        <v>3455</v>
      </c>
      <c r="AK864" s="128" t="s">
        <v>3460</v>
      </c>
      <c r="AL864" s="128" t="s">
        <v>3451</v>
      </c>
      <c r="AM864" s="128" t="s">
        <v>3454</v>
      </c>
      <c r="AN864" s="128" t="s">
        <v>3453</v>
      </c>
      <c r="AO864" s="128" t="s">
        <v>3452</v>
      </c>
      <c r="AP864" s="128" t="s">
        <v>3459</v>
      </c>
      <c r="AQ864" s="128" t="s">
        <v>3458</v>
      </c>
    </row>
    <row r="865" spans="1:43" s="16" customFormat="1" ht="27.75">
      <c r="A865" s="43">
        <v>864</v>
      </c>
      <c r="B865" s="44" t="s">
        <v>270</v>
      </c>
      <c r="C865" s="44" t="s">
        <v>1723</v>
      </c>
      <c r="D865" s="45" t="s">
        <v>1724</v>
      </c>
      <c r="E865" s="38">
        <v>17</v>
      </c>
      <c r="F865" s="48">
        <v>11.43</v>
      </c>
      <c r="G865" s="46">
        <v>30</v>
      </c>
      <c r="H865" s="46" t="s">
        <v>3372</v>
      </c>
      <c r="I865" s="48">
        <v>9.32</v>
      </c>
      <c r="J865" s="46">
        <v>18</v>
      </c>
      <c r="K865" s="46" t="s">
        <v>3372</v>
      </c>
      <c r="L865" s="84">
        <f t="shared" si="246"/>
        <v>10.375</v>
      </c>
      <c r="M865" s="38">
        <f t="shared" si="252"/>
        <v>60</v>
      </c>
      <c r="N865" s="38">
        <f t="shared" si="253"/>
        <v>0</v>
      </c>
      <c r="O865" s="38">
        <f t="shared" si="254"/>
        <v>1</v>
      </c>
      <c r="P865" s="48">
        <v>9.8800000000000008</v>
      </c>
      <c r="Q865" s="46">
        <v>16</v>
      </c>
      <c r="R865" s="46" t="s">
        <v>3373</v>
      </c>
      <c r="S865" s="48">
        <v>10.72</v>
      </c>
      <c r="T865" s="46">
        <v>30</v>
      </c>
      <c r="U865" s="46" t="s">
        <v>3372</v>
      </c>
      <c r="V865" s="48">
        <f t="shared" si="248"/>
        <v>10.3</v>
      </c>
      <c r="W865" s="46">
        <f t="shared" si="263"/>
        <v>60</v>
      </c>
      <c r="X865" s="46">
        <f t="shared" si="250"/>
        <v>1</v>
      </c>
      <c r="Y865" s="46">
        <f t="shared" si="251"/>
        <v>1</v>
      </c>
      <c r="Z865" s="46">
        <f t="shared" si="255"/>
        <v>1</v>
      </c>
      <c r="AA865" s="46">
        <f t="shared" si="256"/>
        <v>2</v>
      </c>
      <c r="AB865" s="46">
        <f t="shared" si="257"/>
        <v>3</v>
      </c>
      <c r="AC865" s="48">
        <f>IF(AB865=0,0.93,IF(AB865=1,0.92,IF(AB865=2,0.91,IF(AB865=3,0.9,IF(AB865=4,0.89,IF(AB865=5,0.88,IF(AB865=6,0.87)))))))</f>
        <v>0.9</v>
      </c>
      <c r="AD865" s="48">
        <f t="shared" si="258"/>
        <v>10.3375</v>
      </c>
      <c r="AE865" s="48">
        <f t="shared" si="259"/>
        <v>9.3037500000000009</v>
      </c>
      <c r="AF865" s="46">
        <f t="shared" si="260"/>
        <v>120</v>
      </c>
      <c r="AG865" s="47"/>
      <c r="AH865" s="128" t="s">
        <v>3453</v>
      </c>
      <c r="AI865" s="128" t="s">
        <v>3451</v>
      </c>
      <c r="AJ865" s="128" t="s">
        <v>3455</v>
      </c>
      <c r="AK865" s="128" t="s">
        <v>3454</v>
      </c>
      <c r="AL865" s="128" t="s">
        <v>3452</v>
      </c>
      <c r="AM865" s="128" t="s">
        <v>3457</v>
      </c>
      <c r="AN865" s="128" t="s">
        <v>3456</v>
      </c>
      <c r="AO865" s="128" t="s">
        <v>3460</v>
      </c>
      <c r="AP865" s="128" t="s">
        <v>3458</v>
      </c>
      <c r="AQ865" s="128" t="s">
        <v>3459</v>
      </c>
    </row>
    <row r="866" spans="1:43" s="16" customFormat="1" ht="27.75">
      <c r="A866" s="43">
        <v>865</v>
      </c>
      <c r="B866" s="44" t="s">
        <v>2193</v>
      </c>
      <c r="C866" s="44" t="s">
        <v>2194</v>
      </c>
      <c r="D866" s="45" t="s">
        <v>2195</v>
      </c>
      <c r="E866" s="38">
        <v>21</v>
      </c>
      <c r="F866" s="48">
        <v>10.73</v>
      </c>
      <c r="G866" s="46">
        <v>30</v>
      </c>
      <c r="H866" s="46" t="s">
        <v>3372</v>
      </c>
      <c r="I866" s="48">
        <v>10.54</v>
      </c>
      <c r="J866" s="46">
        <v>30</v>
      </c>
      <c r="K866" s="46" t="s">
        <v>3372</v>
      </c>
      <c r="L866" s="84">
        <f t="shared" si="246"/>
        <v>10.635</v>
      </c>
      <c r="M866" s="38">
        <f t="shared" si="252"/>
        <v>60</v>
      </c>
      <c r="N866" s="38">
        <f t="shared" si="253"/>
        <v>0</v>
      </c>
      <c r="O866" s="38">
        <f t="shared" si="254"/>
        <v>0</v>
      </c>
      <c r="P866" s="48">
        <v>8.91</v>
      </c>
      <c r="Q866" s="46">
        <v>18</v>
      </c>
      <c r="R866" s="46" t="s">
        <v>3373</v>
      </c>
      <c r="S866" s="48">
        <v>13.78</v>
      </c>
      <c r="T866" s="46">
        <v>30</v>
      </c>
      <c r="U866" s="46" t="s">
        <v>3372</v>
      </c>
      <c r="V866" s="48">
        <v>11.34</v>
      </c>
      <c r="W866" s="46">
        <f t="shared" si="263"/>
        <v>60</v>
      </c>
      <c r="X866" s="46">
        <f>IF(R866="ACC",0,1)+IF(U867="ACC",0,1)</f>
        <v>1</v>
      </c>
      <c r="Y866" s="46">
        <f>IF(P866&lt;10,1,(IF(S867&lt;10,1,0)))</f>
        <v>1</v>
      </c>
      <c r="Z866" s="46">
        <f t="shared" si="255"/>
        <v>1</v>
      </c>
      <c r="AA866" s="46">
        <f t="shared" si="256"/>
        <v>1</v>
      </c>
      <c r="AB866" s="46">
        <f t="shared" si="257"/>
        <v>2</v>
      </c>
      <c r="AC866" s="48">
        <f>IF(AB866=0,0.93,IF(AB866=1,0.92,IF(AB866=2,0.91,IF(AB866=3,0.9,IF(AB866=4,0.89,IF(AB866=5,0.88,IF(AB866=6,0.87)))))))</f>
        <v>0.91</v>
      </c>
      <c r="AD866" s="48">
        <f t="shared" si="258"/>
        <v>10.987500000000001</v>
      </c>
      <c r="AE866" s="48">
        <f t="shared" si="259"/>
        <v>9.9986250000000005</v>
      </c>
      <c r="AF866" s="46">
        <f t="shared" si="260"/>
        <v>120</v>
      </c>
      <c r="AG866" s="47"/>
      <c r="AH866" s="128" t="s">
        <v>3452</v>
      </c>
      <c r="AI866" s="128" t="s">
        <v>3451</v>
      </c>
      <c r="AJ866" s="128" t="s">
        <v>3456</v>
      </c>
      <c r="AK866" s="128" t="s">
        <v>3454</v>
      </c>
      <c r="AL866" s="128" t="s">
        <v>3455</v>
      </c>
      <c r="AM866" s="128" t="s">
        <v>3453</v>
      </c>
      <c r="AN866" s="128" t="s">
        <v>3457</v>
      </c>
      <c r="AO866" s="128" t="s">
        <v>3460</v>
      </c>
      <c r="AP866" s="128" t="s">
        <v>3459</v>
      </c>
      <c r="AQ866" s="128" t="s">
        <v>3458</v>
      </c>
    </row>
    <row r="867" spans="1:43" s="16" customFormat="1" ht="27.75">
      <c r="A867" s="43">
        <v>866</v>
      </c>
      <c r="B867" s="44" t="s">
        <v>912</v>
      </c>
      <c r="C867" s="44" t="s">
        <v>913</v>
      </c>
      <c r="D867" s="45" t="s">
        <v>914</v>
      </c>
      <c r="E867" s="38">
        <v>8</v>
      </c>
      <c r="F867" s="48">
        <v>10.67</v>
      </c>
      <c r="G867" s="46">
        <v>30</v>
      </c>
      <c r="H867" s="46" t="s">
        <v>3372</v>
      </c>
      <c r="I867" s="48">
        <v>9.33</v>
      </c>
      <c r="J867" s="46">
        <v>18</v>
      </c>
      <c r="K867" s="46" t="s">
        <v>3373</v>
      </c>
      <c r="L867" s="84">
        <f t="shared" si="246"/>
        <v>10</v>
      </c>
      <c r="M867" s="38">
        <f t="shared" si="252"/>
        <v>60</v>
      </c>
      <c r="N867" s="38">
        <f t="shared" si="253"/>
        <v>1</v>
      </c>
      <c r="O867" s="38">
        <f t="shared" si="254"/>
        <v>1</v>
      </c>
      <c r="P867" s="48">
        <v>10.36</v>
      </c>
      <c r="Q867" s="46">
        <v>30</v>
      </c>
      <c r="R867" s="46" t="s">
        <v>3373</v>
      </c>
      <c r="S867" s="48">
        <v>10.91</v>
      </c>
      <c r="T867" s="46">
        <v>30</v>
      </c>
      <c r="U867" s="46" t="s">
        <v>3372</v>
      </c>
      <c r="V867" s="48">
        <f t="shared" ref="V867:V898" si="264">(P867+S867)/2</f>
        <v>10.635</v>
      </c>
      <c r="W867" s="46">
        <f t="shared" si="263"/>
        <v>60</v>
      </c>
      <c r="X867" s="46">
        <f t="shared" ref="X867:X898" si="265">IF(R867="ACC",0,1)+IF(U867="ACC",0,1)</f>
        <v>1</v>
      </c>
      <c r="Y867" s="46">
        <f t="shared" ref="Y867:Y898" si="266">IF(P867&lt;10,1,(IF(S867&lt;10,1,0)))</f>
        <v>0</v>
      </c>
      <c r="Z867" s="46">
        <f t="shared" si="255"/>
        <v>2</v>
      </c>
      <c r="AA867" s="46">
        <f t="shared" si="256"/>
        <v>1</v>
      </c>
      <c r="AB867" s="46">
        <f t="shared" si="257"/>
        <v>3</v>
      </c>
      <c r="AC867" s="48">
        <f>IF(AB867=0,0.93,IF(AB867=1,0.92,IF(AB867=2,0.91,IF(AB867=3,0.9,IF(AB867=4,0.89,IF(AB867=5,0.88,IF(AB867=6,0.87)))))))</f>
        <v>0.9</v>
      </c>
      <c r="AD867" s="48">
        <f t="shared" si="258"/>
        <v>10.317499999999999</v>
      </c>
      <c r="AE867" s="48">
        <f t="shared" si="259"/>
        <v>9.2857500000000002</v>
      </c>
      <c r="AF867" s="46">
        <f t="shared" si="260"/>
        <v>120</v>
      </c>
      <c r="AG867" s="47"/>
      <c r="AH867" s="128" t="s">
        <v>3451</v>
      </c>
      <c r="AI867" s="128" t="s">
        <v>3456</v>
      </c>
      <c r="AJ867" s="128" t="s">
        <v>3452</v>
      </c>
      <c r="AK867" s="128" t="s">
        <v>3453</v>
      </c>
      <c r="AL867" s="128" t="s">
        <v>3454</v>
      </c>
      <c r="AM867" s="128" t="s">
        <v>3455</v>
      </c>
      <c r="AN867" s="128" t="s">
        <v>3457</v>
      </c>
      <c r="AO867" s="128" t="s">
        <v>3458</v>
      </c>
      <c r="AP867" s="128" t="s">
        <v>3460</v>
      </c>
      <c r="AQ867" s="128" t="s">
        <v>3459</v>
      </c>
    </row>
    <row r="868" spans="1:43" s="16" customFormat="1" ht="27.75">
      <c r="A868" s="43">
        <v>867</v>
      </c>
      <c r="B868" s="44" t="s">
        <v>985</v>
      </c>
      <c r="C868" s="44" t="s">
        <v>986</v>
      </c>
      <c r="D868" s="45" t="s">
        <v>987</v>
      </c>
      <c r="E868" s="38">
        <v>9</v>
      </c>
      <c r="F868" s="48">
        <v>9.34</v>
      </c>
      <c r="G868" s="46">
        <v>11</v>
      </c>
      <c r="H868" s="46" t="s">
        <v>3373</v>
      </c>
      <c r="I868" s="48">
        <v>10.66</v>
      </c>
      <c r="J868" s="46">
        <v>30</v>
      </c>
      <c r="K868" s="46" t="s">
        <v>3373</v>
      </c>
      <c r="L868" s="84">
        <f t="shared" si="246"/>
        <v>10</v>
      </c>
      <c r="M868" s="38">
        <f t="shared" si="252"/>
        <v>60</v>
      </c>
      <c r="N868" s="38">
        <f t="shared" si="253"/>
        <v>2</v>
      </c>
      <c r="O868" s="38">
        <f t="shared" si="254"/>
        <v>1</v>
      </c>
      <c r="P868" s="48">
        <v>9.06</v>
      </c>
      <c r="Q868" s="46">
        <v>5</v>
      </c>
      <c r="R868" s="46" t="s">
        <v>3373</v>
      </c>
      <c r="S868" s="48">
        <v>13.56</v>
      </c>
      <c r="T868" s="46">
        <v>30</v>
      </c>
      <c r="U868" s="46" t="s">
        <v>3373</v>
      </c>
      <c r="V868" s="48">
        <f t="shared" si="264"/>
        <v>11.31</v>
      </c>
      <c r="W868" s="46">
        <f t="shared" si="263"/>
        <v>60</v>
      </c>
      <c r="X868" s="46">
        <f t="shared" si="265"/>
        <v>2</v>
      </c>
      <c r="Y868" s="46">
        <f t="shared" si="266"/>
        <v>1</v>
      </c>
      <c r="Z868" s="46">
        <f t="shared" si="255"/>
        <v>4</v>
      </c>
      <c r="AA868" s="46">
        <f t="shared" si="256"/>
        <v>2</v>
      </c>
      <c r="AB868" s="46">
        <f t="shared" si="257"/>
        <v>6</v>
      </c>
      <c r="AC868" s="48">
        <f>IF(AB868=0,0.93,IF(AB868=1,0.92,IF(AB868=2,0.91,IF(AB868=3,0.9,IF(AB868=4,0.89,IF(AB868=5,0.88,IF(AB868=6,0.87)))))))</f>
        <v>0.87</v>
      </c>
      <c r="AD868" s="48">
        <f t="shared" si="258"/>
        <v>10.655000000000001</v>
      </c>
      <c r="AE868" s="48">
        <f t="shared" si="259"/>
        <v>9.2698500000000017</v>
      </c>
      <c r="AF868" s="46">
        <f t="shared" si="260"/>
        <v>120</v>
      </c>
      <c r="AG868" s="47"/>
      <c r="AH868" s="128" t="s">
        <v>3452</v>
      </c>
      <c r="AI868" s="128" t="s">
        <v>3451</v>
      </c>
      <c r="AJ868" s="128" t="s">
        <v>3453</v>
      </c>
      <c r="AK868" s="128" t="s">
        <v>3457</v>
      </c>
      <c r="AL868" s="128" t="s">
        <v>3456</v>
      </c>
      <c r="AM868" s="128" t="s">
        <v>3454</v>
      </c>
      <c r="AN868" s="128" t="s">
        <v>3455</v>
      </c>
      <c r="AO868" s="128" t="s">
        <v>3460</v>
      </c>
      <c r="AP868" s="128" t="s">
        <v>3458</v>
      </c>
      <c r="AQ868" s="128" t="s">
        <v>3459</v>
      </c>
    </row>
    <row r="869" spans="1:43" s="16" customFormat="1" ht="27.75">
      <c r="A869" s="43">
        <v>868</v>
      </c>
      <c r="B869" s="44" t="s">
        <v>397</v>
      </c>
      <c r="C869" s="44" t="s">
        <v>398</v>
      </c>
      <c r="D869" s="45" t="s">
        <v>399</v>
      </c>
      <c r="E869" s="38">
        <v>3</v>
      </c>
      <c r="F869" s="48">
        <v>10.59</v>
      </c>
      <c r="G869" s="46">
        <v>30</v>
      </c>
      <c r="H869" s="46" t="s">
        <v>3373</v>
      </c>
      <c r="I869" s="48">
        <v>9.41</v>
      </c>
      <c r="J869" s="46">
        <v>18</v>
      </c>
      <c r="K869" s="46" t="s">
        <v>3373</v>
      </c>
      <c r="L869" s="84">
        <f t="shared" si="246"/>
        <v>10</v>
      </c>
      <c r="M869" s="38">
        <f t="shared" si="252"/>
        <v>60</v>
      </c>
      <c r="N869" s="38">
        <f t="shared" si="253"/>
        <v>2</v>
      </c>
      <c r="O869" s="38">
        <f t="shared" si="254"/>
        <v>1</v>
      </c>
      <c r="P869" s="48">
        <v>9.6300000000000008</v>
      </c>
      <c r="Q869" s="46">
        <v>10</v>
      </c>
      <c r="R869" s="46" t="s">
        <v>3373</v>
      </c>
      <c r="S869" s="48">
        <v>12.49</v>
      </c>
      <c r="T869" s="46">
        <v>30</v>
      </c>
      <c r="U869" s="46" t="s">
        <v>3372</v>
      </c>
      <c r="V869" s="48">
        <f t="shared" si="264"/>
        <v>11.06</v>
      </c>
      <c r="W869" s="46">
        <f t="shared" si="263"/>
        <v>60</v>
      </c>
      <c r="X869" s="46">
        <f t="shared" si="265"/>
        <v>1</v>
      </c>
      <c r="Y869" s="46">
        <f t="shared" si="266"/>
        <v>1</v>
      </c>
      <c r="Z869" s="46">
        <f t="shared" si="255"/>
        <v>3</v>
      </c>
      <c r="AA869" s="46">
        <f t="shared" si="256"/>
        <v>2</v>
      </c>
      <c r="AB869" s="46">
        <f t="shared" si="257"/>
        <v>5</v>
      </c>
      <c r="AC869" s="48">
        <f>IF(AB869=0,0.93,IF(AB869=1,0.92,IF(AB869=2,0.91,IF(AB869=3,0.9,IF(AB869=4,0.89,IF(AB869=5,0.88,IF(AB869=6,0.87)))))))</f>
        <v>0.88</v>
      </c>
      <c r="AD869" s="48">
        <f t="shared" si="258"/>
        <v>10.530000000000001</v>
      </c>
      <c r="AE869" s="48">
        <f t="shared" si="259"/>
        <v>9.2664000000000009</v>
      </c>
      <c r="AF869" s="46">
        <f t="shared" si="260"/>
        <v>120</v>
      </c>
      <c r="AG869" s="47"/>
      <c r="AH869" s="128" t="s">
        <v>3453</v>
      </c>
      <c r="AI869" s="128" t="s">
        <v>3451</v>
      </c>
      <c r="AJ869" s="128" t="s">
        <v>3456</v>
      </c>
      <c r="AK869" s="128" t="s">
        <v>3457</v>
      </c>
      <c r="AL869" s="128" t="s">
        <v>3460</v>
      </c>
      <c r="AM869" s="128" t="s">
        <v>3455</v>
      </c>
      <c r="AN869" s="128" t="s">
        <v>3454</v>
      </c>
      <c r="AO869" s="128" t="s">
        <v>3452</v>
      </c>
      <c r="AP869" s="128" t="s">
        <v>3459</v>
      </c>
      <c r="AQ869" s="128" t="s">
        <v>3458</v>
      </c>
    </row>
    <row r="870" spans="1:43" s="16" customFormat="1" ht="27.75">
      <c r="A870" s="43">
        <v>869</v>
      </c>
      <c r="B870" s="37" t="s">
        <v>2662</v>
      </c>
      <c r="C870" s="37" t="s">
        <v>3444</v>
      </c>
      <c r="D870" s="45" t="s">
        <v>2663</v>
      </c>
      <c r="E870" s="38">
        <v>27</v>
      </c>
      <c r="F870" s="48">
        <v>13.11</v>
      </c>
      <c r="G870" s="46">
        <v>30</v>
      </c>
      <c r="H870" s="46" t="s">
        <v>3372</v>
      </c>
      <c r="I870" s="48">
        <v>9.7200000000000006</v>
      </c>
      <c r="J870" s="46">
        <v>12</v>
      </c>
      <c r="K870" s="46" t="s">
        <v>3372</v>
      </c>
      <c r="L870" s="84">
        <f t="shared" si="246"/>
        <v>11.414999999999999</v>
      </c>
      <c r="M870" s="38">
        <f t="shared" si="252"/>
        <v>60</v>
      </c>
      <c r="N870" s="38">
        <f t="shared" si="253"/>
        <v>0</v>
      </c>
      <c r="O870" s="38">
        <f t="shared" si="254"/>
        <v>1</v>
      </c>
      <c r="P870" s="48">
        <v>9.5</v>
      </c>
      <c r="Q870" s="46">
        <v>18</v>
      </c>
      <c r="R870" s="46" t="s">
        <v>3373</v>
      </c>
      <c r="S870" s="48">
        <v>12.84</v>
      </c>
      <c r="T870" s="46">
        <v>30</v>
      </c>
      <c r="U870" s="46" t="s">
        <v>3373</v>
      </c>
      <c r="V870" s="48">
        <f t="shared" si="264"/>
        <v>11.17</v>
      </c>
      <c r="W870" s="46">
        <f t="shared" si="263"/>
        <v>60</v>
      </c>
      <c r="X870" s="46">
        <f t="shared" si="265"/>
        <v>2</v>
      </c>
      <c r="Y870" s="46">
        <f t="shared" si="266"/>
        <v>1</v>
      </c>
      <c r="Z870" s="46">
        <f t="shared" si="255"/>
        <v>2</v>
      </c>
      <c r="AA870" s="46">
        <f t="shared" si="256"/>
        <v>2</v>
      </c>
      <c r="AB870" s="46">
        <f t="shared" si="257"/>
        <v>4</v>
      </c>
      <c r="AC870" s="48">
        <f>IF(AB870=0,0.86,IF(AB870=1,0.85,IF(AB870=2,0.84,IF(AB870=3,0.83,IF(AB870=4,0.82,IF(AB870=5,0.81,IF(AB870=6,0.8)))))))</f>
        <v>0.82</v>
      </c>
      <c r="AD870" s="48">
        <f t="shared" si="258"/>
        <v>11.2925</v>
      </c>
      <c r="AE870" s="48">
        <f t="shared" si="259"/>
        <v>9.2598500000000001</v>
      </c>
      <c r="AF870" s="46">
        <f t="shared" si="260"/>
        <v>120</v>
      </c>
      <c r="AG870" s="47"/>
      <c r="AH870" s="128" t="s">
        <v>3452</v>
      </c>
      <c r="AI870" s="128" t="s">
        <v>3455</v>
      </c>
      <c r="AJ870" s="128" t="s">
        <v>3456</v>
      </c>
      <c r="AK870" s="128" t="s">
        <v>3458</v>
      </c>
      <c r="AL870" s="128" t="s">
        <v>3457</v>
      </c>
      <c r="AM870" s="128" t="s">
        <v>3454</v>
      </c>
      <c r="AN870" s="128" t="s">
        <v>3451</v>
      </c>
      <c r="AO870" s="128" t="s">
        <v>3459</v>
      </c>
      <c r="AP870" s="128" t="s">
        <v>3460</v>
      </c>
      <c r="AQ870" s="128" t="s">
        <v>3453</v>
      </c>
    </row>
    <row r="871" spans="1:43" s="16" customFormat="1" ht="27.75">
      <c r="A871" s="43">
        <v>870</v>
      </c>
      <c r="B871" s="37" t="s">
        <v>382</v>
      </c>
      <c r="C871" s="37" t="s">
        <v>383</v>
      </c>
      <c r="D871" s="45" t="s">
        <v>384</v>
      </c>
      <c r="E871" s="38">
        <v>3</v>
      </c>
      <c r="F871" s="48">
        <v>10.07</v>
      </c>
      <c r="G871" s="46">
        <v>30</v>
      </c>
      <c r="H871" s="46" t="s">
        <v>3372</v>
      </c>
      <c r="I871" s="48">
        <v>10.58</v>
      </c>
      <c r="J871" s="46">
        <v>30</v>
      </c>
      <c r="K871" s="46" t="s">
        <v>3373</v>
      </c>
      <c r="L871" s="84">
        <f t="shared" si="246"/>
        <v>10.324999999999999</v>
      </c>
      <c r="M871" s="38">
        <f t="shared" si="252"/>
        <v>60</v>
      </c>
      <c r="N871" s="38">
        <f t="shared" si="253"/>
        <v>1</v>
      </c>
      <c r="O871" s="38">
        <f t="shared" si="254"/>
        <v>0</v>
      </c>
      <c r="P871" s="48">
        <v>8.89</v>
      </c>
      <c r="Q871" s="46">
        <v>10</v>
      </c>
      <c r="R871" s="46" t="s">
        <v>3373</v>
      </c>
      <c r="S871" s="48">
        <v>11.56</v>
      </c>
      <c r="T871" s="46">
        <v>30</v>
      </c>
      <c r="U871" s="46" t="s">
        <v>3372</v>
      </c>
      <c r="V871" s="48">
        <f t="shared" si="264"/>
        <v>10.225000000000001</v>
      </c>
      <c r="W871" s="46">
        <f t="shared" si="263"/>
        <v>60</v>
      </c>
      <c r="X871" s="46">
        <f t="shared" si="265"/>
        <v>1</v>
      </c>
      <c r="Y871" s="46">
        <f t="shared" si="266"/>
        <v>1</v>
      </c>
      <c r="Z871" s="46">
        <f t="shared" si="255"/>
        <v>2</v>
      </c>
      <c r="AA871" s="46">
        <f t="shared" si="256"/>
        <v>1</v>
      </c>
      <c r="AB871" s="46">
        <f t="shared" si="257"/>
        <v>3</v>
      </c>
      <c r="AC871" s="48">
        <f>IF(AB871=0,0.93,IF(AB871=1,0.92,IF(AB871=2,0.91,IF(AB871=3,0.9,IF(AB871=4,0.89,IF(AB871=5,0.88,IF(AB871=6,0.87)))))))</f>
        <v>0.9</v>
      </c>
      <c r="AD871" s="48">
        <f t="shared" si="258"/>
        <v>10.275</v>
      </c>
      <c r="AE871" s="48">
        <f t="shared" si="259"/>
        <v>9.2475000000000005</v>
      </c>
      <c r="AF871" s="46">
        <f t="shared" si="260"/>
        <v>120</v>
      </c>
      <c r="AG871" s="47"/>
      <c r="AH871" s="128" t="s">
        <v>3451</v>
      </c>
      <c r="AI871" s="128" t="s">
        <v>3457</v>
      </c>
      <c r="AJ871" s="128" t="s">
        <v>3456</v>
      </c>
      <c r="AK871" s="128" t="s">
        <v>3453</v>
      </c>
      <c r="AL871" s="128" t="s">
        <v>3460</v>
      </c>
      <c r="AM871" s="128" t="s">
        <v>3458</v>
      </c>
      <c r="AN871" s="128" t="s">
        <v>3452</v>
      </c>
      <c r="AO871" s="128" t="s">
        <v>3455</v>
      </c>
      <c r="AP871" s="128" t="s">
        <v>3454</v>
      </c>
      <c r="AQ871" s="128" t="s">
        <v>3459</v>
      </c>
    </row>
    <row r="872" spans="1:43" s="16" customFormat="1" ht="27.75">
      <c r="A872" s="43">
        <v>871</v>
      </c>
      <c r="B872" s="44" t="s">
        <v>2279</v>
      </c>
      <c r="C872" s="44" t="s">
        <v>2280</v>
      </c>
      <c r="D872" s="45" t="s">
        <v>2281</v>
      </c>
      <c r="E872" s="38">
        <v>22</v>
      </c>
      <c r="F872" s="48">
        <v>10.33</v>
      </c>
      <c r="G872" s="46">
        <v>30</v>
      </c>
      <c r="H872" s="46" t="s">
        <v>3372</v>
      </c>
      <c r="I872" s="48">
        <v>10.039999999999999</v>
      </c>
      <c r="J872" s="46">
        <v>30</v>
      </c>
      <c r="K872" s="46" t="s">
        <v>3373</v>
      </c>
      <c r="L872" s="84">
        <f t="shared" si="246"/>
        <v>10.184999999999999</v>
      </c>
      <c r="M872" s="38">
        <f t="shared" si="252"/>
        <v>60</v>
      </c>
      <c r="N872" s="38">
        <f t="shared" si="253"/>
        <v>1</v>
      </c>
      <c r="O872" s="38">
        <f t="shared" si="254"/>
        <v>0</v>
      </c>
      <c r="P872" s="48">
        <v>8.9600000000000009</v>
      </c>
      <c r="Q872" s="46">
        <v>10</v>
      </c>
      <c r="R872" s="46" t="s">
        <v>3373</v>
      </c>
      <c r="S872" s="48">
        <v>11.76</v>
      </c>
      <c r="T872" s="46">
        <v>30</v>
      </c>
      <c r="U872" s="46" t="s">
        <v>3372</v>
      </c>
      <c r="V872" s="48">
        <f t="shared" si="264"/>
        <v>10.36</v>
      </c>
      <c r="W872" s="46">
        <f t="shared" si="263"/>
        <v>60</v>
      </c>
      <c r="X872" s="46">
        <f t="shared" si="265"/>
        <v>1</v>
      </c>
      <c r="Y872" s="46">
        <f t="shared" si="266"/>
        <v>1</v>
      </c>
      <c r="Z872" s="46">
        <f t="shared" si="255"/>
        <v>2</v>
      </c>
      <c r="AA872" s="46">
        <f t="shared" si="256"/>
        <v>1</v>
      </c>
      <c r="AB872" s="46">
        <f t="shared" si="257"/>
        <v>3</v>
      </c>
      <c r="AC872" s="48">
        <f>IF(AB872=0,0.93,IF(AB872=1,0.92,IF(AB872=2,0.91,IF(AB872=3,0.9,IF(AB872=4,0.89,IF(AB872=5,0.88,IF(AB872=6,0.87)))))))</f>
        <v>0.9</v>
      </c>
      <c r="AD872" s="48">
        <f t="shared" si="258"/>
        <v>10.272499999999999</v>
      </c>
      <c r="AE872" s="48">
        <f t="shared" si="259"/>
        <v>9.2452499999999986</v>
      </c>
      <c r="AF872" s="46">
        <f t="shared" si="260"/>
        <v>120</v>
      </c>
      <c r="AG872" s="47"/>
      <c r="AH872" s="128" t="s">
        <v>3457</v>
      </c>
      <c r="AI872" s="128" t="s">
        <v>3456</v>
      </c>
      <c r="AJ872" s="128" t="s">
        <v>3454</v>
      </c>
      <c r="AK872" s="128" t="s">
        <v>3452</v>
      </c>
      <c r="AL872" s="128" t="s">
        <v>3451</v>
      </c>
      <c r="AM872" s="128" t="s">
        <v>3453</v>
      </c>
      <c r="AN872" s="128" t="s">
        <v>3455</v>
      </c>
      <c r="AO872" s="128" t="s">
        <v>3460</v>
      </c>
      <c r="AP872" s="128" t="s">
        <v>3459</v>
      </c>
      <c r="AQ872" s="128" t="s">
        <v>3458</v>
      </c>
    </row>
    <row r="873" spans="1:43" s="16" customFormat="1" ht="27.75">
      <c r="A873" s="43">
        <v>872</v>
      </c>
      <c r="B873" s="44" t="s">
        <v>1331</v>
      </c>
      <c r="C873" s="44" t="s">
        <v>3391</v>
      </c>
      <c r="D873" s="45" t="s">
        <v>1332</v>
      </c>
      <c r="E873" s="38">
        <v>13</v>
      </c>
      <c r="F873" s="48">
        <v>10.88</v>
      </c>
      <c r="G873" s="46">
        <v>30</v>
      </c>
      <c r="H873" s="46" t="s">
        <v>3372</v>
      </c>
      <c r="I873" s="48">
        <v>9.2100000000000009</v>
      </c>
      <c r="J873" s="46">
        <v>18</v>
      </c>
      <c r="K873" s="46" t="s">
        <v>3373</v>
      </c>
      <c r="L873" s="84">
        <f t="shared" si="246"/>
        <v>10.045000000000002</v>
      </c>
      <c r="M873" s="38">
        <f t="shared" si="252"/>
        <v>60</v>
      </c>
      <c r="N873" s="38">
        <f t="shared" si="253"/>
        <v>1</v>
      </c>
      <c r="O873" s="38">
        <f t="shared" si="254"/>
        <v>1</v>
      </c>
      <c r="P873" s="48">
        <v>8.4</v>
      </c>
      <c r="Q873" s="46">
        <v>10</v>
      </c>
      <c r="R873" s="46" t="s">
        <v>3373</v>
      </c>
      <c r="S873" s="48">
        <v>13.04</v>
      </c>
      <c r="T873" s="46">
        <v>30</v>
      </c>
      <c r="U873" s="46" t="s">
        <v>3372</v>
      </c>
      <c r="V873" s="48">
        <f t="shared" si="264"/>
        <v>10.719999999999999</v>
      </c>
      <c r="W873" s="46">
        <f t="shared" si="263"/>
        <v>60</v>
      </c>
      <c r="X873" s="46">
        <f t="shared" si="265"/>
        <v>1</v>
      </c>
      <c r="Y873" s="46">
        <f t="shared" si="266"/>
        <v>1</v>
      </c>
      <c r="Z873" s="46">
        <f t="shared" si="255"/>
        <v>2</v>
      </c>
      <c r="AA873" s="46">
        <f t="shared" si="256"/>
        <v>2</v>
      </c>
      <c r="AB873" s="46">
        <f t="shared" si="257"/>
        <v>4</v>
      </c>
      <c r="AC873" s="48">
        <f>IF(AB873=0,0.93,IF(AB873=1,0.92,IF(AB873=2,0.91,IF(AB873=3,0.9,IF(AB873=4,0.89,IF(AB873=5,0.88,IF(AB873=6,0.87)))))))</f>
        <v>0.89</v>
      </c>
      <c r="AD873" s="48">
        <f t="shared" si="258"/>
        <v>10.3825</v>
      </c>
      <c r="AE873" s="48">
        <f t="shared" si="259"/>
        <v>9.2404250000000001</v>
      </c>
      <c r="AF873" s="46">
        <f t="shared" si="260"/>
        <v>120</v>
      </c>
      <c r="AG873" s="47"/>
      <c r="AH873" s="128" t="s">
        <v>3456</v>
      </c>
      <c r="AI873" s="128" t="s">
        <v>3452</v>
      </c>
      <c r="AJ873" s="128" t="s">
        <v>3457</v>
      </c>
      <c r="AK873" s="128" t="s">
        <v>3451</v>
      </c>
      <c r="AL873" s="128" t="s">
        <v>3454</v>
      </c>
      <c r="AM873" s="128" t="s">
        <v>3455</v>
      </c>
      <c r="AN873" s="128" t="s">
        <v>3453</v>
      </c>
      <c r="AO873" s="128" t="s">
        <v>3460</v>
      </c>
      <c r="AP873" s="128" t="s">
        <v>3458</v>
      </c>
      <c r="AQ873" s="128" t="s">
        <v>3459</v>
      </c>
    </row>
    <row r="874" spans="1:43" s="16" customFormat="1" ht="27.75">
      <c r="A874" s="43">
        <v>873</v>
      </c>
      <c r="B874" s="37" t="s">
        <v>1375</v>
      </c>
      <c r="C874" s="37" t="s">
        <v>1376</v>
      </c>
      <c r="D874" s="38" t="s">
        <v>1377</v>
      </c>
      <c r="E874" s="38">
        <v>13</v>
      </c>
      <c r="F874" s="48">
        <v>10.32</v>
      </c>
      <c r="G874" s="46">
        <v>30</v>
      </c>
      <c r="H874" s="46" t="s">
        <v>3372</v>
      </c>
      <c r="I874" s="48">
        <v>10</v>
      </c>
      <c r="J874" s="46">
        <v>30</v>
      </c>
      <c r="K874" s="46" t="s">
        <v>3373</v>
      </c>
      <c r="L874" s="84">
        <f t="shared" si="246"/>
        <v>10.16</v>
      </c>
      <c r="M874" s="38">
        <f t="shared" si="252"/>
        <v>60</v>
      </c>
      <c r="N874" s="38">
        <f t="shared" si="253"/>
        <v>1</v>
      </c>
      <c r="O874" s="38">
        <f t="shared" si="254"/>
        <v>0</v>
      </c>
      <c r="P874" s="48">
        <v>9.52</v>
      </c>
      <c r="Q874" s="46">
        <v>10</v>
      </c>
      <c r="R874" s="46" t="s">
        <v>3373</v>
      </c>
      <c r="S874" s="48">
        <v>11.68</v>
      </c>
      <c r="T874" s="46">
        <v>30</v>
      </c>
      <c r="U874" s="46" t="s">
        <v>3373</v>
      </c>
      <c r="V874" s="48">
        <f t="shared" si="264"/>
        <v>10.6</v>
      </c>
      <c r="W874" s="46">
        <f t="shared" si="263"/>
        <v>60</v>
      </c>
      <c r="X874" s="46">
        <f t="shared" si="265"/>
        <v>2</v>
      </c>
      <c r="Y874" s="46">
        <f t="shared" si="266"/>
        <v>1</v>
      </c>
      <c r="Z874" s="46">
        <f t="shared" si="255"/>
        <v>3</v>
      </c>
      <c r="AA874" s="46">
        <f t="shared" si="256"/>
        <v>1</v>
      </c>
      <c r="AB874" s="46">
        <f t="shared" si="257"/>
        <v>4</v>
      </c>
      <c r="AC874" s="48">
        <f>IF(AB874=0,0.93,IF(AB874=1,0.92,IF(AB874=2,0.91,IF(AB874=3,0.9,IF(AB874=4,0.89,IF(AB874=5,0.88,IF(AB874=6,0.87)))))))</f>
        <v>0.89</v>
      </c>
      <c r="AD874" s="48">
        <f t="shared" si="258"/>
        <v>10.379999999999999</v>
      </c>
      <c r="AE874" s="48">
        <f t="shared" si="259"/>
        <v>9.2381999999999991</v>
      </c>
      <c r="AF874" s="46">
        <f t="shared" si="260"/>
        <v>120</v>
      </c>
      <c r="AG874" s="47"/>
      <c r="AH874" s="128" t="s">
        <v>3452</v>
      </c>
      <c r="AI874" s="128" t="s">
        <v>3457</v>
      </c>
      <c r="AJ874" s="128" t="s">
        <v>3456</v>
      </c>
      <c r="AK874" s="128" t="s">
        <v>3460</v>
      </c>
      <c r="AL874" s="128" t="s">
        <v>3459</v>
      </c>
      <c r="AM874" s="128" t="s">
        <v>3451</v>
      </c>
      <c r="AN874" s="128" t="s">
        <v>3454</v>
      </c>
      <c r="AO874" s="128" t="s">
        <v>3455</v>
      </c>
      <c r="AP874" s="128" t="s">
        <v>3453</v>
      </c>
      <c r="AQ874" s="128" t="s">
        <v>3458</v>
      </c>
    </row>
    <row r="875" spans="1:43" s="16" customFormat="1" ht="27.75">
      <c r="A875" s="43">
        <v>874</v>
      </c>
      <c r="B875" s="37" t="s">
        <v>1177</v>
      </c>
      <c r="C875" s="37" t="s">
        <v>1178</v>
      </c>
      <c r="D875" s="38" t="s">
        <v>1170</v>
      </c>
      <c r="E875" s="38">
        <v>11</v>
      </c>
      <c r="F875" s="48">
        <v>13.76</v>
      </c>
      <c r="G875" s="46">
        <v>30</v>
      </c>
      <c r="H875" s="46" t="s">
        <v>3372</v>
      </c>
      <c r="I875" s="48">
        <v>11.31</v>
      </c>
      <c r="J875" s="46">
        <v>30</v>
      </c>
      <c r="K875" s="46" t="s">
        <v>3372</v>
      </c>
      <c r="L875" s="84">
        <f t="shared" si="246"/>
        <v>12.535</v>
      </c>
      <c r="M875" s="38">
        <f t="shared" si="252"/>
        <v>60</v>
      </c>
      <c r="N875" s="38">
        <f t="shared" si="253"/>
        <v>0</v>
      </c>
      <c r="O875" s="38">
        <f t="shared" si="254"/>
        <v>0</v>
      </c>
      <c r="P875" s="48">
        <v>10.199999999999999</v>
      </c>
      <c r="Q875" s="46">
        <v>30</v>
      </c>
      <c r="R875" s="46" t="s">
        <v>3372</v>
      </c>
      <c r="S875" s="48">
        <v>11.5</v>
      </c>
      <c r="T875" s="46">
        <v>30</v>
      </c>
      <c r="U875" s="46" t="s">
        <v>3372</v>
      </c>
      <c r="V875" s="48">
        <f t="shared" si="264"/>
        <v>10.85</v>
      </c>
      <c r="W875" s="46">
        <f t="shared" si="263"/>
        <v>60</v>
      </c>
      <c r="X875" s="46">
        <f t="shared" si="265"/>
        <v>0</v>
      </c>
      <c r="Y875" s="46">
        <f t="shared" si="266"/>
        <v>0</v>
      </c>
      <c r="Z875" s="46">
        <f t="shared" si="255"/>
        <v>0</v>
      </c>
      <c r="AA875" s="46">
        <f t="shared" si="256"/>
        <v>0</v>
      </c>
      <c r="AB875" s="46">
        <f t="shared" si="257"/>
        <v>0</v>
      </c>
      <c r="AC875" s="48">
        <f>IF(AB875=0,0.79,IF(AB875=1,0.78,IF(AB875=2,0.77,IF(AB875=3,0.76,IF(AB875=4,0.75,IF(AB875=5,0.74,IF(AB875=6,0.73)))))))</f>
        <v>0.79</v>
      </c>
      <c r="AD875" s="48">
        <f t="shared" si="258"/>
        <v>11.692499999999999</v>
      </c>
      <c r="AE875" s="48">
        <f t="shared" si="259"/>
        <v>9.237074999999999</v>
      </c>
      <c r="AF875" s="46">
        <f t="shared" si="260"/>
        <v>120</v>
      </c>
      <c r="AG875" s="47"/>
      <c r="AH875" s="128" t="s">
        <v>3456</v>
      </c>
      <c r="AI875" s="128" t="s">
        <v>3451</v>
      </c>
      <c r="AJ875" s="128" t="s">
        <v>3453</v>
      </c>
      <c r="AK875" s="128" t="s">
        <v>3452</v>
      </c>
      <c r="AL875" s="128" t="s">
        <v>3455</v>
      </c>
      <c r="AM875" s="128" t="s">
        <v>3454</v>
      </c>
      <c r="AN875" s="128" t="s">
        <v>3460</v>
      </c>
      <c r="AO875" s="128" t="s">
        <v>3457</v>
      </c>
      <c r="AP875" s="128" t="s">
        <v>3459</v>
      </c>
      <c r="AQ875" s="128" t="s">
        <v>3458</v>
      </c>
    </row>
    <row r="876" spans="1:43" s="16" customFormat="1" ht="27.75">
      <c r="A876" s="43">
        <v>875</v>
      </c>
      <c r="B876" s="37" t="s">
        <v>1875</v>
      </c>
      <c r="C876" s="37" t="s">
        <v>2059</v>
      </c>
      <c r="D876" s="45" t="s">
        <v>2060</v>
      </c>
      <c r="E876" s="38">
        <v>20</v>
      </c>
      <c r="F876" s="48">
        <v>10.02</v>
      </c>
      <c r="G876" s="46">
        <v>30</v>
      </c>
      <c r="H876" s="46" t="s">
        <v>3373</v>
      </c>
      <c r="I876" s="48">
        <v>9.98</v>
      </c>
      <c r="J876" s="46">
        <v>24</v>
      </c>
      <c r="K876" s="46" t="s">
        <v>3373</v>
      </c>
      <c r="L876" s="84">
        <f t="shared" si="246"/>
        <v>10</v>
      </c>
      <c r="M876" s="38">
        <f t="shared" si="252"/>
        <v>60</v>
      </c>
      <c r="N876" s="38">
        <f t="shared" si="253"/>
        <v>2</v>
      </c>
      <c r="O876" s="38">
        <f t="shared" si="254"/>
        <v>1</v>
      </c>
      <c r="P876" s="48">
        <v>9.9</v>
      </c>
      <c r="Q876" s="46">
        <v>18</v>
      </c>
      <c r="R876" s="46" t="s">
        <v>3373</v>
      </c>
      <c r="S876" s="48">
        <v>12.06</v>
      </c>
      <c r="T876" s="46">
        <v>30</v>
      </c>
      <c r="U876" s="46" t="s">
        <v>3372</v>
      </c>
      <c r="V876" s="48">
        <f t="shared" si="264"/>
        <v>10.98</v>
      </c>
      <c r="W876" s="46">
        <f t="shared" si="263"/>
        <v>60</v>
      </c>
      <c r="X876" s="46">
        <f t="shared" si="265"/>
        <v>1</v>
      </c>
      <c r="Y876" s="46">
        <f t="shared" si="266"/>
        <v>1</v>
      </c>
      <c r="Z876" s="46">
        <f t="shared" si="255"/>
        <v>3</v>
      </c>
      <c r="AA876" s="46">
        <f t="shared" si="256"/>
        <v>2</v>
      </c>
      <c r="AB876" s="46">
        <f t="shared" si="257"/>
        <v>5</v>
      </c>
      <c r="AC876" s="48">
        <f t="shared" ref="AC876:AC881" si="267">IF(AB876=0,0.93,IF(AB876=1,0.92,IF(AB876=2,0.91,IF(AB876=3,0.9,IF(AB876=4,0.89,IF(AB876=5,0.88,IF(AB876=6,0.87)))))))</f>
        <v>0.88</v>
      </c>
      <c r="AD876" s="48">
        <f t="shared" si="258"/>
        <v>10.49</v>
      </c>
      <c r="AE876" s="48">
        <f t="shared" si="259"/>
        <v>9.2311999999999994</v>
      </c>
      <c r="AF876" s="46">
        <f t="shared" si="260"/>
        <v>120</v>
      </c>
      <c r="AG876" s="47"/>
      <c r="AH876" s="128" t="s">
        <v>3460</v>
      </c>
      <c r="AI876" s="128" t="s">
        <v>3453</v>
      </c>
      <c r="AJ876" s="128" t="s">
        <v>3451</v>
      </c>
      <c r="AK876" s="128" t="s">
        <v>3452</v>
      </c>
      <c r="AL876" s="128" t="s">
        <v>3456</v>
      </c>
      <c r="AM876" s="128" t="s">
        <v>3454</v>
      </c>
      <c r="AN876" s="128" t="s">
        <v>3459</v>
      </c>
      <c r="AO876" s="128" t="s">
        <v>3455</v>
      </c>
      <c r="AP876" s="128" t="s">
        <v>3457</v>
      </c>
      <c r="AQ876" s="128" t="s">
        <v>3458</v>
      </c>
    </row>
    <row r="877" spans="1:43" s="16" customFormat="1" ht="27.75">
      <c r="A877" s="43">
        <v>876</v>
      </c>
      <c r="B877" s="37" t="s">
        <v>284</v>
      </c>
      <c r="C877" s="37" t="s">
        <v>487</v>
      </c>
      <c r="D877" s="45" t="s">
        <v>488</v>
      </c>
      <c r="E877" s="38">
        <v>4</v>
      </c>
      <c r="F877" s="48">
        <v>11.91</v>
      </c>
      <c r="G877" s="46">
        <v>30</v>
      </c>
      <c r="H877" s="46" t="s">
        <v>3373</v>
      </c>
      <c r="I877" s="48">
        <v>8.35</v>
      </c>
      <c r="J877" s="46">
        <v>12</v>
      </c>
      <c r="K877" s="46" t="s">
        <v>3372</v>
      </c>
      <c r="L877" s="84">
        <f t="shared" si="246"/>
        <v>10.129999999999999</v>
      </c>
      <c r="M877" s="38">
        <f t="shared" si="252"/>
        <v>60</v>
      </c>
      <c r="N877" s="38">
        <f t="shared" si="253"/>
        <v>1</v>
      </c>
      <c r="O877" s="38">
        <f t="shared" si="254"/>
        <v>1</v>
      </c>
      <c r="P877" s="48">
        <v>9.8000000000000007</v>
      </c>
      <c r="Q877" s="46">
        <v>12</v>
      </c>
      <c r="R877" s="46" t="s">
        <v>3373</v>
      </c>
      <c r="S877" s="48">
        <v>11.85</v>
      </c>
      <c r="T877" s="46">
        <v>30</v>
      </c>
      <c r="U877" s="46" t="s">
        <v>3373</v>
      </c>
      <c r="V877" s="48">
        <f t="shared" si="264"/>
        <v>10.824999999999999</v>
      </c>
      <c r="W877" s="46">
        <f t="shared" si="263"/>
        <v>60</v>
      </c>
      <c r="X877" s="46">
        <f t="shared" si="265"/>
        <v>2</v>
      </c>
      <c r="Y877" s="46">
        <f t="shared" si="266"/>
        <v>1</v>
      </c>
      <c r="Z877" s="46">
        <f t="shared" si="255"/>
        <v>3</v>
      </c>
      <c r="AA877" s="46">
        <f t="shared" si="256"/>
        <v>2</v>
      </c>
      <c r="AB877" s="46">
        <f t="shared" si="257"/>
        <v>5</v>
      </c>
      <c r="AC877" s="48">
        <f t="shared" si="267"/>
        <v>0.88</v>
      </c>
      <c r="AD877" s="48">
        <f t="shared" si="258"/>
        <v>10.477499999999999</v>
      </c>
      <c r="AE877" s="48">
        <f t="shared" si="259"/>
        <v>9.2202000000000002</v>
      </c>
      <c r="AF877" s="46">
        <f t="shared" si="260"/>
        <v>120</v>
      </c>
      <c r="AG877" s="47"/>
      <c r="AH877" s="128" t="s">
        <v>3456</v>
      </c>
      <c r="AI877" s="128" t="s">
        <v>3451</v>
      </c>
      <c r="AJ877" s="128" t="s">
        <v>3453</v>
      </c>
      <c r="AK877" s="128" t="s">
        <v>3457</v>
      </c>
      <c r="AL877" s="128" t="s">
        <v>3452</v>
      </c>
      <c r="AM877" s="128" t="s">
        <v>3455</v>
      </c>
      <c r="AN877" s="128" t="s">
        <v>3454</v>
      </c>
      <c r="AO877" s="128" t="s">
        <v>3460</v>
      </c>
      <c r="AP877" s="128" t="s">
        <v>3458</v>
      </c>
      <c r="AQ877" s="128" t="s">
        <v>3459</v>
      </c>
    </row>
    <row r="878" spans="1:43" s="16" customFormat="1" ht="27.75">
      <c r="A878" s="43">
        <v>877</v>
      </c>
      <c r="B878" s="37" t="s">
        <v>1473</v>
      </c>
      <c r="C878" s="37" t="s">
        <v>1474</v>
      </c>
      <c r="D878" s="38" t="s">
        <v>1475</v>
      </c>
      <c r="E878" s="38">
        <v>14</v>
      </c>
      <c r="F878" s="48">
        <v>10.25</v>
      </c>
      <c r="G878" s="46">
        <v>30</v>
      </c>
      <c r="H878" s="46" t="s">
        <v>3372</v>
      </c>
      <c r="I878" s="48">
        <v>10.28</v>
      </c>
      <c r="J878" s="46">
        <v>30</v>
      </c>
      <c r="K878" s="46" t="s">
        <v>3373</v>
      </c>
      <c r="L878" s="84">
        <f t="shared" ref="L878:L941" si="268">(F878+I878)/2</f>
        <v>10.265000000000001</v>
      </c>
      <c r="M878" s="38">
        <f t="shared" si="252"/>
        <v>60</v>
      </c>
      <c r="N878" s="38">
        <f t="shared" si="253"/>
        <v>1</v>
      </c>
      <c r="O878" s="38">
        <f t="shared" si="254"/>
        <v>0</v>
      </c>
      <c r="P878" s="48">
        <v>9.11</v>
      </c>
      <c r="Q878" s="46">
        <v>10</v>
      </c>
      <c r="R878" s="46" t="s">
        <v>3373</v>
      </c>
      <c r="S878" s="48">
        <v>11.32</v>
      </c>
      <c r="T878" s="46">
        <v>30</v>
      </c>
      <c r="U878" s="46" t="s">
        <v>3372</v>
      </c>
      <c r="V878" s="48">
        <f t="shared" si="264"/>
        <v>10.215</v>
      </c>
      <c r="W878" s="46">
        <f t="shared" si="263"/>
        <v>60</v>
      </c>
      <c r="X878" s="46">
        <f t="shared" si="265"/>
        <v>1</v>
      </c>
      <c r="Y878" s="46">
        <f t="shared" si="266"/>
        <v>1</v>
      </c>
      <c r="Z878" s="46">
        <f t="shared" si="255"/>
        <v>2</v>
      </c>
      <c r="AA878" s="46">
        <f t="shared" si="256"/>
        <v>1</v>
      </c>
      <c r="AB878" s="46">
        <f t="shared" si="257"/>
        <v>3</v>
      </c>
      <c r="AC878" s="48">
        <f t="shared" si="267"/>
        <v>0.9</v>
      </c>
      <c r="AD878" s="48">
        <f t="shared" si="258"/>
        <v>10.24</v>
      </c>
      <c r="AE878" s="48">
        <f t="shared" si="259"/>
        <v>9.2160000000000011</v>
      </c>
      <c r="AF878" s="46">
        <f t="shared" si="260"/>
        <v>120</v>
      </c>
      <c r="AG878" s="47"/>
      <c r="AH878" s="128" t="s">
        <v>3451</v>
      </c>
      <c r="AI878" s="128" t="s">
        <v>3453</v>
      </c>
      <c r="AJ878" s="128" t="s">
        <v>3457</v>
      </c>
      <c r="AK878" s="128" t="s">
        <v>3452</v>
      </c>
      <c r="AL878" s="128" t="s">
        <v>3454</v>
      </c>
      <c r="AM878" s="128" t="s">
        <v>3455</v>
      </c>
      <c r="AN878" s="128" t="s">
        <v>3456</v>
      </c>
      <c r="AO878" s="128" t="s">
        <v>3460</v>
      </c>
      <c r="AP878" s="128" t="s">
        <v>3458</v>
      </c>
      <c r="AQ878" s="128" t="s">
        <v>3459</v>
      </c>
    </row>
    <row r="879" spans="1:43" s="16" customFormat="1" ht="27.75">
      <c r="A879" s="43">
        <v>878</v>
      </c>
      <c r="B879" s="44" t="s">
        <v>674</v>
      </c>
      <c r="C879" s="44" t="s">
        <v>675</v>
      </c>
      <c r="D879" s="45" t="s">
        <v>676</v>
      </c>
      <c r="E879" s="38">
        <v>6</v>
      </c>
      <c r="F879" s="48">
        <v>9.8800000000000008</v>
      </c>
      <c r="G879" s="46">
        <v>25</v>
      </c>
      <c r="H879" s="46" t="s">
        <v>3373</v>
      </c>
      <c r="I879" s="48">
        <v>10.119999999999999</v>
      </c>
      <c r="J879" s="46">
        <v>30</v>
      </c>
      <c r="K879" s="46" t="s">
        <v>3373</v>
      </c>
      <c r="L879" s="84">
        <f t="shared" si="268"/>
        <v>10</v>
      </c>
      <c r="M879" s="38">
        <f t="shared" si="252"/>
        <v>60</v>
      </c>
      <c r="N879" s="38">
        <f t="shared" si="253"/>
        <v>2</v>
      </c>
      <c r="O879" s="38">
        <f t="shared" si="254"/>
        <v>1</v>
      </c>
      <c r="P879" s="48">
        <v>10.24</v>
      </c>
      <c r="Q879" s="46">
        <v>30</v>
      </c>
      <c r="R879" s="46" t="s">
        <v>3372</v>
      </c>
      <c r="S879" s="48">
        <v>11.15</v>
      </c>
      <c r="T879" s="46">
        <v>30</v>
      </c>
      <c r="U879" s="46" t="s">
        <v>3373</v>
      </c>
      <c r="V879" s="48">
        <f t="shared" si="264"/>
        <v>10.695</v>
      </c>
      <c r="W879" s="46">
        <f t="shared" si="263"/>
        <v>60</v>
      </c>
      <c r="X879" s="46">
        <f t="shared" si="265"/>
        <v>1</v>
      </c>
      <c r="Y879" s="46">
        <f t="shared" si="266"/>
        <v>0</v>
      </c>
      <c r="Z879" s="46">
        <f t="shared" si="255"/>
        <v>3</v>
      </c>
      <c r="AA879" s="46">
        <f t="shared" si="256"/>
        <v>1</v>
      </c>
      <c r="AB879" s="46">
        <f t="shared" si="257"/>
        <v>4</v>
      </c>
      <c r="AC879" s="48">
        <f t="shared" si="267"/>
        <v>0.89</v>
      </c>
      <c r="AD879" s="48">
        <f t="shared" si="258"/>
        <v>10.3475</v>
      </c>
      <c r="AE879" s="48">
        <f t="shared" si="259"/>
        <v>9.2092749999999999</v>
      </c>
      <c r="AF879" s="46">
        <f t="shared" si="260"/>
        <v>120</v>
      </c>
      <c r="AG879" s="47"/>
      <c r="AH879" s="128" t="s">
        <v>3456</v>
      </c>
      <c r="AI879" s="128" t="s">
        <v>3451</v>
      </c>
      <c r="AJ879" s="128" t="s">
        <v>3452</v>
      </c>
      <c r="AK879" s="128" t="s">
        <v>3454</v>
      </c>
      <c r="AL879" s="128" t="s">
        <v>3459</v>
      </c>
      <c r="AM879" s="128" t="s">
        <v>3457</v>
      </c>
      <c r="AN879" s="128" t="s">
        <v>3453</v>
      </c>
      <c r="AO879" s="128" t="s">
        <v>3460</v>
      </c>
      <c r="AP879" s="128" t="s">
        <v>3455</v>
      </c>
      <c r="AQ879" s="128" t="s">
        <v>3458</v>
      </c>
    </row>
    <row r="880" spans="1:43" s="16" customFormat="1" ht="27.75">
      <c r="A880" s="43">
        <v>879</v>
      </c>
      <c r="B880" s="44" t="s">
        <v>1996</v>
      </c>
      <c r="C880" s="44" t="s">
        <v>609</v>
      </c>
      <c r="D880" s="45" t="s">
        <v>2785</v>
      </c>
      <c r="E880" s="38">
        <v>28</v>
      </c>
      <c r="F880" s="48">
        <v>10.48</v>
      </c>
      <c r="G880" s="46">
        <v>30</v>
      </c>
      <c r="H880" s="46" t="s">
        <v>3373</v>
      </c>
      <c r="I880" s="48">
        <v>9.52</v>
      </c>
      <c r="J880" s="46">
        <v>23</v>
      </c>
      <c r="K880" s="46" t="s">
        <v>3373</v>
      </c>
      <c r="L880" s="84">
        <f t="shared" si="268"/>
        <v>10</v>
      </c>
      <c r="M880" s="38">
        <f t="shared" si="252"/>
        <v>60</v>
      </c>
      <c r="N880" s="38">
        <f t="shared" si="253"/>
        <v>2</v>
      </c>
      <c r="O880" s="38">
        <f t="shared" si="254"/>
        <v>1</v>
      </c>
      <c r="P880" s="48">
        <v>9.99</v>
      </c>
      <c r="Q880" s="46">
        <v>10</v>
      </c>
      <c r="R880" s="46" t="s">
        <v>3373</v>
      </c>
      <c r="S880" s="48">
        <v>11.85</v>
      </c>
      <c r="T880" s="46">
        <v>30</v>
      </c>
      <c r="U880" s="46" t="s">
        <v>3372</v>
      </c>
      <c r="V880" s="48">
        <f t="shared" si="264"/>
        <v>10.92</v>
      </c>
      <c r="W880" s="46">
        <f t="shared" si="263"/>
        <v>60</v>
      </c>
      <c r="X880" s="46">
        <f t="shared" si="265"/>
        <v>1</v>
      </c>
      <c r="Y880" s="46">
        <f t="shared" si="266"/>
        <v>1</v>
      </c>
      <c r="Z880" s="46">
        <f t="shared" si="255"/>
        <v>3</v>
      </c>
      <c r="AA880" s="46">
        <f t="shared" si="256"/>
        <v>2</v>
      </c>
      <c r="AB880" s="46">
        <f t="shared" si="257"/>
        <v>5</v>
      </c>
      <c r="AC880" s="48">
        <f t="shared" si="267"/>
        <v>0.88</v>
      </c>
      <c r="AD880" s="48">
        <f t="shared" si="258"/>
        <v>10.46</v>
      </c>
      <c r="AE880" s="48">
        <f t="shared" si="259"/>
        <v>9.2048000000000005</v>
      </c>
      <c r="AF880" s="46">
        <f t="shared" si="260"/>
        <v>120</v>
      </c>
      <c r="AG880" s="47"/>
      <c r="AH880" s="128" t="s">
        <v>3456</v>
      </c>
      <c r="AI880" s="128" t="s">
        <v>3452</v>
      </c>
      <c r="AJ880" s="128" t="s">
        <v>3454</v>
      </c>
      <c r="AK880" s="128" t="s">
        <v>3453</v>
      </c>
      <c r="AL880" s="128" t="s">
        <v>3451</v>
      </c>
      <c r="AM880" s="128" t="s">
        <v>3457</v>
      </c>
      <c r="AN880" s="128" t="s">
        <v>3460</v>
      </c>
      <c r="AO880" s="128" t="s">
        <v>3455</v>
      </c>
      <c r="AP880" s="128" t="s">
        <v>3459</v>
      </c>
      <c r="AQ880" s="128" t="s">
        <v>3458</v>
      </c>
    </row>
    <row r="881" spans="1:43" s="16" customFormat="1" ht="27.75">
      <c r="A881" s="43">
        <v>880</v>
      </c>
      <c r="B881" s="37" t="s">
        <v>2248</v>
      </c>
      <c r="C881" s="37" t="s">
        <v>2249</v>
      </c>
      <c r="D881" s="38" t="s">
        <v>2250</v>
      </c>
      <c r="E881" s="38">
        <v>22</v>
      </c>
      <c r="F881" s="48">
        <v>10.01</v>
      </c>
      <c r="G881" s="46">
        <v>30</v>
      </c>
      <c r="H881" s="46" t="s">
        <v>3373</v>
      </c>
      <c r="I881" s="48">
        <v>10.64</v>
      </c>
      <c r="J881" s="46">
        <v>30</v>
      </c>
      <c r="K881" s="46" t="s">
        <v>3373</v>
      </c>
      <c r="L881" s="84">
        <f t="shared" si="268"/>
        <v>10.324999999999999</v>
      </c>
      <c r="M881" s="38">
        <f t="shared" si="252"/>
        <v>60</v>
      </c>
      <c r="N881" s="38">
        <f t="shared" si="253"/>
        <v>2</v>
      </c>
      <c r="O881" s="38">
        <f t="shared" si="254"/>
        <v>0</v>
      </c>
      <c r="P881" s="48">
        <v>9.4700000000000006</v>
      </c>
      <c r="Q881" s="46">
        <v>10</v>
      </c>
      <c r="R881" s="46" t="s">
        <v>3373</v>
      </c>
      <c r="S881" s="48">
        <v>11.63</v>
      </c>
      <c r="T881" s="46">
        <v>30</v>
      </c>
      <c r="U881" s="46" t="s">
        <v>3373</v>
      </c>
      <c r="V881" s="48">
        <f t="shared" si="264"/>
        <v>10.55</v>
      </c>
      <c r="W881" s="46">
        <f t="shared" si="263"/>
        <v>60</v>
      </c>
      <c r="X881" s="46">
        <f t="shared" si="265"/>
        <v>2</v>
      </c>
      <c r="Y881" s="46">
        <f t="shared" si="266"/>
        <v>1</v>
      </c>
      <c r="Z881" s="46">
        <f t="shared" si="255"/>
        <v>4</v>
      </c>
      <c r="AA881" s="46">
        <f t="shared" si="256"/>
        <v>1</v>
      </c>
      <c r="AB881" s="46">
        <f t="shared" si="257"/>
        <v>5</v>
      </c>
      <c r="AC881" s="48">
        <f t="shared" si="267"/>
        <v>0.88</v>
      </c>
      <c r="AD881" s="48">
        <f t="shared" si="258"/>
        <v>10.4375</v>
      </c>
      <c r="AE881" s="48">
        <f t="shared" si="259"/>
        <v>9.1850000000000005</v>
      </c>
      <c r="AF881" s="46">
        <f t="shared" si="260"/>
        <v>120</v>
      </c>
      <c r="AG881" s="47"/>
      <c r="AH881" s="128" t="s">
        <v>3451</v>
      </c>
      <c r="AI881" s="128" t="s">
        <v>3453</v>
      </c>
      <c r="AJ881" s="128" t="s">
        <v>3456</v>
      </c>
      <c r="AK881" s="128" t="s">
        <v>3452</v>
      </c>
      <c r="AL881" s="128" t="s">
        <v>3455</v>
      </c>
      <c r="AM881" s="128" t="s">
        <v>3460</v>
      </c>
      <c r="AN881" s="128" t="s">
        <v>3454</v>
      </c>
      <c r="AO881" s="128" t="s">
        <v>3457</v>
      </c>
      <c r="AP881" s="128" t="s">
        <v>3459</v>
      </c>
      <c r="AQ881" s="128" t="s">
        <v>3458</v>
      </c>
    </row>
    <row r="882" spans="1:43" s="16" customFormat="1" ht="27.75">
      <c r="A882" s="43">
        <v>881</v>
      </c>
      <c r="B882" s="37" t="s">
        <v>1996</v>
      </c>
      <c r="C882" s="37" t="s">
        <v>3184</v>
      </c>
      <c r="D882" s="45" t="s">
        <v>2459</v>
      </c>
      <c r="E882" s="38">
        <v>24</v>
      </c>
      <c r="F882" s="48">
        <v>10.34</v>
      </c>
      <c r="G882" s="46">
        <v>30</v>
      </c>
      <c r="H882" s="46" t="s">
        <v>3372</v>
      </c>
      <c r="I882" s="48">
        <v>10</v>
      </c>
      <c r="J882" s="46">
        <v>30</v>
      </c>
      <c r="K882" s="46" t="s">
        <v>3372</v>
      </c>
      <c r="L882" s="84">
        <f t="shared" si="268"/>
        <v>10.17</v>
      </c>
      <c r="M882" s="38">
        <f t="shared" si="252"/>
        <v>60</v>
      </c>
      <c r="N882" s="38">
        <f t="shared" si="253"/>
        <v>0</v>
      </c>
      <c r="O882" s="38">
        <f t="shared" si="254"/>
        <v>0</v>
      </c>
      <c r="P882" s="48">
        <v>10.49</v>
      </c>
      <c r="Q882" s="46">
        <v>30</v>
      </c>
      <c r="R882" s="46" t="s">
        <v>3372</v>
      </c>
      <c r="S882" s="48">
        <v>11.89</v>
      </c>
      <c r="T882" s="46">
        <v>30</v>
      </c>
      <c r="U882" s="46" t="s">
        <v>3372</v>
      </c>
      <c r="V882" s="48">
        <f t="shared" si="264"/>
        <v>11.190000000000001</v>
      </c>
      <c r="W882" s="46">
        <f t="shared" si="263"/>
        <v>60</v>
      </c>
      <c r="X882" s="46">
        <f t="shared" si="265"/>
        <v>0</v>
      </c>
      <c r="Y882" s="46">
        <f t="shared" si="266"/>
        <v>0</v>
      </c>
      <c r="Z882" s="46">
        <f t="shared" si="255"/>
        <v>0</v>
      </c>
      <c r="AA882" s="46">
        <f t="shared" si="256"/>
        <v>0</v>
      </c>
      <c r="AB882" s="46">
        <f t="shared" si="257"/>
        <v>0</v>
      </c>
      <c r="AC882" s="48">
        <f>IF(AB882=0,0.86,IF(AB882=1,0.85,IF(AB882=2,0.84,IF(AB882=3,0.83,IF(AB882=4,0.82,IF(AB882=5,0.81,IF(AB882=6,0.8)))))))</f>
        <v>0.86</v>
      </c>
      <c r="AD882" s="48">
        <f t="shared" si="258"/>
        <v>10.68</v>
      </c>
      <c r="AE882" s="48">
        <f t="shared" si="259"/>
        <v>9.1847999999999992</v>
      </c>
      <c r="AF882" s="46">
        <f t="shared" si="260"/>
        <v>120</v>
      </c>
      <c r="AG882" s="47"/>
      <c r="AH882" s="128" t="s">
        <v>3456</v>
      </c>
      <c r="AI882" s="128" t="s">
        <v>3455</v>
      </c>
      <c r="AJ882" s="128" t="s">
        <v>3452</v>
      </c>
      <c r="AK882" s="128" t="s">
        <v>3454</v>
      </c>
      <c r="AL882" s="128" t="s">
        <v>3457</v>
      </c>
      <c r="AM882" s="128" t="s">
        <v>3451</v>
      </c>
      <c r="AN882" s="128" t="s">
        <v>3453</v>
      </c>
      <c r="AO882" s="128" t="s">
        <v>3460</v>
      </c>
      <c r="AP882" s="128" t="s">
        <v>3458</v>
      </c>
      <c r="AQ882" s="128" t="s">
        <v>3459</v>
      </c>
    </row>
    <row r="883" spans="1:43" s="16" customFormat="1" ht="27.75">
      <c r="A883" s="43">
        <v>882</v>
      </c>
      <c r="B883" s="37" t="s">
        <v>748</v>
      </c>
      <c r="C883" s="37" t="s">
        <v>749</v>
      </c>
      <c r="D883" s="38" t="s">
        <v>750</v>
      </c>
      <c r="E883" s="38">
        <v>7</v>
      </c>
      <c r="F883" s="48">
        <v>11.01</v>
      </c>
      <c r="G883" s="46">
        <v>30</v>
      </c>
      <c r="H883" s="46" t="s">
        <v>3373</v>
      </c>
      <c r="I883" s="48">
        <v>10.76</v>
      </c>
      <c r="J883" s="46">
        <v>30</v>
      </c>
      <c r="K883" s="46" t="s">
        <v>3373</v>
      </c>
      <c r="L883" s="84">
        <f t="shared" si="268"/>
        <v>10.885</v>
      </c>
      <c r="M883" s="38">
        <f t="shared" si="252"/>
        <v>60</v>
      </c>
      <c r="N883" s="38">
        <f t="shared" si="253"/>
        <v>2</v>
      </c>
      <c r="O883" s="38">
        <f t="shared" si="254"/>
        <v>0</v>
      </c>
      <c r="P883" s="48">
        <v>9.94</v>
      </c>
      <c r="Q883" s="46">
        <v>10</v>
      </c>
      <c r="R883" s="46" t="s">
        <v>3373</v>
      </c>
      <c r="S883" s="48">
        <v>13.06</v>
      </c>
      <c r="T883" s="46">
        <v>30</v>
      </c>
      <c r="U883" s="46" t="s">
        <v>3372</v>
      </c>
      <c r="V883" s="48">
        <f t="shared" si="264"/>
        <v>11.5</v>
      </c>
      <c r="W883" s="46">
        <f t="shared" si="263"/>
        <v>60</v>
      </c>
      <c r="X883" s="46">
        <f t="shared" si="265"/>
        <v>1</v>
      </c>
      <c r="Y883" s="46">
        <f t="shared" si="266"/>
        <v>1</v>
      </c>
      <c r="Z883" s="46">
        <f t="shared" si="255"/>
        <v>3</v>
      </c>
      <c r="AA883" s="46">
        <f t="shared" si="256"/>
        <v>1</v>
      </c>
      <c r="AB883" s="46">
        <f t="shared" si="257"/>
        <v>4</v>
      </c>
      <c r="AC883" s="48">
        <f>IF(AB883=0,0.86,IF(AB883=1,0.85,IF(AB883=2,0.84,IF(AB883=3,0.83,IF(AB883=4,0.82,IF(AB883=5,0.81,IF(AB883=6,0.8)))))))</f>
        <v>0.82</v>
      </c>
      <c r="AD883" s="48">
        <f t="shared" si="258"/>
        <v>11.192499999999999</v>
      </c>
      <c r="AE883" s="48">
        <f t="shared" si="259"/>
        <v>9.1778499999999994</v>
      </c>
      <c r="AF883" s="46">
        <f t="shared" si="260"/>
        <v>120</v>
      </c>
      <c r="AG883" s="47"/>
      <c r="AH883" s="128" t="s">
        <v>3451</v>
      </c>
      <c r="AI883" s="128" t="s">
        <v>3453</v>
      </c>
      <c r="AJ883" s="128" t="s">
        <v>3456</v>
      </c>
      <c r="AK883" s="128" t="s">
        <v>3452</v>
      </c>
      <c r="AL883" s="128" t="s">
        <v>3455</v>
      </c>
      <c r="AM883" s="128" t="s">
        <v>3454</v>
      </c>
      <c r="AN883" s="128" t="s">
        <v>3457</v>
      </c>
      <c r="AO883" s="128" t="s">
        <v>3460</v>
      </c>
      <c r="AP883" s="128" t="s">
        <v>3459</v>
      </c>
      <c r="AQ883" s="128" t="s">
        <v>3458</v>
      </c>
    </row>
    <row r="884" spans="1:43" s="16" customFormat="1" ht="27.75">
      <c r="A884" s="43">
        <v>883</v>
      </c>
      <c r="B884" s="44" t="s">
        <v>1328</v>
      </c>
      <c r="C884" s="44" t="s">
        <v>1329</v>
      </c>
      <c r="D884" s="45" t="s">
        <v>1330</v>
      </c>
      <c r="E884" s="38">
        <v>13</v>
      </c>
      <c r="F884" s="48">
        <v>7.92</v>
      </c>
      <c r="G884" s="46">
        <v>4</v>
      </c>
      <c r="H884" s="46" t="s">
        <v>3373</v>
      </c>
      <c r="I884" s="48">
        <v>12.08</v>
      </c>
      <c r="J884" s="46">
        <v>30</v>
      </c>
      <c r="K884" s="46" t="s">
        <v>3373</v>
      </c>
      <c r="L884" s="84">
        <f t="shared" si="268"/>
        <v>10</v>
      </c>
      <c r="M884" s="38">
        <f t="shared" si="252"/>
        <v>60</v>
      </c>
      <c r="N884" s="38">
        <f t="shared" si="253"/>
        <v>2</v>
      </c>
      <c r="O884" s="38">
        <f t="shared" si="254"/>
        <v>1</v>
      </c>
      <c r="P884" s="48">
        <v>10.210000000000001</v>
      </c>
      <c r="Q884" s="46">
        <v>30</v>
      </c>
      <c r="R884" s="46" t="s">
        <v>3373</v>
      </c>
      <c r="S884" s="48">
        <v>14.56</v>
      </c>
      <c r="T884" s="46">
        <v>30</v>
      </c>
      <c r="U884" s="46" t="s">
        <v>3372</v>
      </c>
      <c r="V884" s="48">
        <f t="shared" si="264"/>
        <v>12.385000000000002</v>
      </c>
      <c r="W884" s="46">
        <f t="shared" si="263"/>
        <v>60</v>
      </c>
      <c r="X884" s="46">
        <f t="shared" si="265"/>
        <v>1</v>
      </c>
      <c r="Y884" s="46">
        <f t="shared" si="266"/>
        <v>0</v>
      </c>
      <c r="Z884" s="46">
        <f t="shared" si="255"/>
        <v>3</v>
      </c>
      <c r="AA884" s="46">
        <f t="shared" si="256"/>
        <v>1</v>
      </c>
      <c r="AB884" s="46">
        <f t="shared" si="257"/>
        <v>4</v>
      </c>
      <c r="AC884" s="48">
        <f>IF(AB884=0,0.86,IF(AB884=1,0.85,IF(AB884=2,0.84,IF(AB884=3,0.83,IF(AB884=4,0.82,IF(AB884=5,0.81,IF(AB884=6,0.8)))))))</f>
        <v>0.82</v>
      </c>
      <c r="AD884" s="48">
        <f t="shared" si="258"/>
        <v>11.192500000000001</v>
      </c>
      <c r="AE884" s="48">
        <f t="shared" si="259"/>
        <v>9.1778499999999994</v>
      </c>
      <c r="AF884" s="46">
        <f t="shared" si="260"/>
        <v>120</v>
      </c>
      <c r="AG884" s="47"/>
      <c r="AH884" s="128" t="s">
        <v>3453</v>
      </c>
      <c r="AI884" s="128" t="s">
        <v>3451</v>
      </c>
      <c r="AJ884" s="128" t="s">
        <v>3456</v>
      </c>
      <c r="AK884" s="128" t="s">
        <v>3452</v>
      </c>
      <c r="AL884" s="128" t="s">
        <v>3455</v>
      </c>
      <c r="AM884" s="128" t="s">
        <v>3454</v>
      </c>
      <c r="AN884" s="128" t="s">
        <v>3459</v>
      </c>
      <c r="AO884" s="128" t="s">
        <v>3457</v>
      </c>
      <c r="AP884" s="128" t="s">
        <v>3460</v>
      </c>
      <c r="AQ884" s="128" t="s">
        <v>3458</v>
      </c>
    </row>
    <row r="885" spans="1:43" s="16" customFormat="1" ht="27.75">
      <c r="A885" s="43">
        <v>884</v>
      </c>
      <c r="B885" s="44" t="s">
        <v>1580</v>
      </c>
      <c r="C885" s="44" t="s">
        <v>1581</v>
      </c>
      <c r="D885" s="45" t="s">
        <v>1582</v>
      </c>
      <c r="E885" s="38">
        <v>15</v>
      </c>
      <c r="F885" s="48">
        <v>10</v>
      </c>
      <c r="G885" s="46">
        <v>30</v>
      </c>
      <c r="H885" s="46" t="s">
        <v>3373</v>
      </c>
      <c r="I885" s="48">
        <v>10.199999999999999</v>
      </c>
      <c r="J885" s="46">
        <v>30</v>
      </c>
      <c r="K885" s="46" t="s">
        <v>3373</v>
      </c>
      <c r="L885" s="84">
        <f t="shared" si="268"/>
        <v>10.1</v>
      </c>
      <c r="M885" s="38">
        <f t="shared" si="252"/>
        <v>60</v>
      </c>
      <c r="N885" s="38">
        <f t="shared" si="253"/>
        <v>2</v>
      </c>
      <c r="O885" s="38">
        <f t="shared" si="254"/>
        <v>0</v>
      </c>
      <c r="P885" s="48">
        <v>9.67</v>
      </c>
      <c r="Q885" s="46">
        <v>10</v>
      </c>
      <c r="R885" s="46" t="s">
        <v>3373</v>
      </c>
      <c r="S885" s="48">
        <v>11.34</v>
      </c>
      <c r="T885" s="46">
        <v>30</v>
      </c>
      <c r="U885" s="46" t="s">
        <v>3372</v>
      </c>
      <c r="V885" s="48">
        <f t="shared" si="264"/>
        <v>10.504999999999999</v>
      </c>
      <c r="W885" s="46">
        <f t="shared" si="263"/>
        <v>60</v>
      </c>
      <c r="X885" s="46">
        <f t="shared" si="265"/>
        <v>1</v>
      </c>
      <c r="Y885" s="46">
        <f t="shared" si="266"/>
        <v>1</v>
      </c>
      <c r="Z885" s="46">
        <f t="shared" si="255"/>
        <v>3</v>
      </c>
      <c r="AA885" s="46">
        <f t="shared" si="256"/>
        <v>1</v>
      </c>
      <c r="AB885" s="46">
        <f t="shared" si="257"/>
        <v>4</v>
      </c>
      <c r="AC885" s="48">
        <f>IF(AB885=0,0.93,IF(AB885=1,0.92,IF(AB885=2,0.91,IF(AB885=3,0.9,IF(AB885=4,0.89,IF(AB885=5,0.88,IF(AB885=6,0.87)))))))</f>
        <v>0.89</v>
      </c>
      <c r="AD885" s="48">
        <f t="shared" si="258"/>
        <v>10.302499999999998</v>
      </c>
      <c r="AE885" s="48">
        <f t="shared" si="259"/>
        <v>9.1692249999999991</v>
      </c>
      <c r="AF885" s="46">
        <f t="shared" si="260"/>
        <v>120</v>
      </c>
      <c r="AG885" s="47"/>
      <c r="AH885" s="128" t="s">
        <v>3452</v>
      </c>
      <c r="AI885" s="128" t="s">
        <v>3453</v>
      </c>
      <c r="AJ885" s="128" t="s">
        <v>3457</v>
      </c>
      <c r="AK885" s="128" t="s">
        <v>3456</v>
      </c>
      <c r="AL885" s="128" t="s">
        <v>3454</v>
      </c>
      <c r="AM885" s="128" t="s">
        <v>3455</v>
      </c>
      <c r="AN885" s="128" t="s">
        <v>3460</v>
      </c>
      <c r="AO885" s="128" t="s">
        <v>3451</v>
      </c>
      <c r="AP885" s="128" t="s">
        <v>3458</v>
      </c>
      <c r="AQ885" s="128" t="s">
        <v>3459</v>
      </c>
    </row>
    <row r="886" spans="1:43" s="16" customFormat="1" ht="27.75">
      <c r="A886" s="43">
        <v>885</v>
      </c>
      <c r="B886" s="37" t="s">
        <v>2083</v>
      </c>
      <c r="C886" s="37" t="s">
        <v>2084</v>
      </c>
      <c r="D886" s="45" t="s">
        <v>2085</v>
      </c>
      <c r="E886" s="38">
        <v>20</v>
      </c>
      <c r="F886" s="48">
        <v>11.19</v>
      </c>
      <c r="G886" s="46">
        <v>30</v>
      </c>
      <c r="H886" s="46" t="s">
        <v>3373</v>
      </c>
      <c r="I886" s="48">
        <v>9.7100000000000009</v>
      </c>
      <c r="J886" s="46">
        <v>22</v>
      </c>
      <c r="K886" s="46" t="s">
        <v>3373</v>
      </c>
      <c r="L886" s="84">
        <f t="shared" si="268"/>
        <v>10.45</v>
      </c>
      <c r="M886" s="38">
        <f t="shared" si="252"/>
        <v>60</v>
      </c>
      <c r="N886" s="38">
        <f t="shared" si="253"/>
        <v>2</v>
      </c>
      <c r="O886" s="38">
        <f t="shared" si="254"/>
        <v>1</v>
      </c>
      <c r="P886" s="48">
        <v>10.199999999999999</v>
      </c>
      <c r="Q886" s="46">
        <v>30</v>
      </c>
      <c r="R886" s="46" t="s">
        <v>3372</v>
      </c>
      <c r="S886" s="48">
        <v>10.1</v>
      </c>
      <c r="T886" s="46">
        <v>30</v>
      </c>
      <c r="U886" s="46" t="s">
        <v>3373</v>
      </c>
      <c r="V886" s="48">
        <f t="shared" si="264"/>
        <v>10.149999999999999</v>
      </c>
      <c r="W886" s="46">
        <f t="shared" si="263"/>
        <v>60</v>
      </c>
      <c r="X886" s="46">
        <f t="shared" si="265"/>
        <v>1</v>
      </c>
      <c r="Y886" s="46">
        <f t="shared" si="266"/>
        <v>0</v>
      </c>
      <c r="Z886" s="46">
        <f t="shared" si="255"/>
        <v>3</v>
      </c>
      <c r="AA886" s="46">
        <f t="shared" si="256"/>
        <v>1</v>
      </c>
      <c r="AB886" s="46">
        <f t="shared" si="257"/>
        <v>4</v>
      </c>
      <c r="AC886" s="48">
        <f>IF(AB886=0,0.93,IF(AB886=1,0.92,IF(AB886=2,0.91,IF(AB886=3,0.9,IF(AB886=4,0.89,IF(AB886=5,0.88,IF(AB886=6,0.87)))))))</f>
        <v>0.89</v>
      </c>
      <c r="AD886" s="48">
        <f t="shared" si="258"/>
        <v>10.299999999999999</v>
      </c>
      <c r="AE886" s="48">
        <f t="shared" si="259"/>
        <v>9.1669999999999998</v>
      </c>
      <c r="AF886" s="46">
        <f t="shared" si="260"/>
        <v>120</v>
      </c>
      <c r="AG886" s="47"/>
      <c r="AH886" s="128"/>
      <c r="AI886" s="128"/>
      <c r="AJ886" s="128"/>
      <c r="AK886" s="128"/>
      <c r="AL886" s="128"/>
      <c r="AM886" s="128"/>
      <c r="AN886" s="128"/>
      <c r="AO886" s="128"/>
      <c r="AP886" s="128"/>
      <c r="AQ886" s="128"/>
    </row>
    <row r="887" spans="1:43" s="16" customFormat="1" ht="27.75">
      <c r="A887" s="43">
        <v>886</v>
      </c>
      <c r="B887" s="37" t="s">
        <v>1246</v>
      </c>
      <c r="C887" s="37" t="s">
        <v>1247</v>
      </c>
      <c r="D887" s="45" t="s">
        <v>1248</v>
      </c>
      <c r="E887" s="38">
        <v>12</v>
      </c>
      <c r="F887" s="48">
        <v>10</v>
      </c>
      <c r="G887" s="46">
        <v>30</v>
      </c>
      <c r="H887" s="46" t="s">
        <v>3372</v>
      </c>
      <c r="I887" s="48">
        <v>10.95</v>
      </c>
      <c r="J887" s="46">
        <v>30</v>
      </c>
      <c r="K887" s="46" t="s">
        <v>3372</v>
      </c>
      <c r="L887" s="84">
        <f t="shared" si="268"/>
        <v>10.475</v>
      </c>
      <c r="M887" s="38">
        <f t="shared" si="252"/>
        <v>60</v>
      </c>
      <c r="N887" s="38">
        <f t="shared" si="253"/>
        <v>0</v>
      </c>
      <c r="O887" s="38">
        <f t="shared" si="254"/>
        <v>0</v>
      </c>
      <c r="P887" s="48">
        <v>8.8800000000000008</v>
      </c>
      <c r="Q887" s="46">
        <v>5</v>
      </c>
      <c r="R887" s="46" t="s">
        <v>3373</v>
      </c>
      <c r="S887" s="48">
        <v>13.82</v>
      </c>
      <c r="T887" s="46">
        <v>30</v>
      </c>
      <c r="U887" s="46" t="s">
        <v>3372</v>
      </c>
      <c r="V887" s="48">
        <f t="shared" si="264"/>
        <v>11.350000000000001</v>
      </c>
      <c r="W887" s="46">
        <f t="shared" si="263"/>
        <v>60</v>
      </c>
      <c r="X887" s="46">
        <f t="shared" si="265"/>
        <v>1</v>
      </c>
      <c r="Y887" s="46">
        <f t="shared" si="266"/>
        <v>1</v>
      </c>
      <c r="Z887" s="46">
        <f t="shared" si="255"/>
        <v>1</v>
      </c>
      <c r="AA887" s="46">
        <f t="shared" si="256"/>
        <v>1</v>
      </c>
      <c r="AB887" s="46">
        <f t="shared" si="257"/>
        <v>2</v>
      </c>
      <c r="AC887" s="48">
        <f>IF(AB887=0,0.86,IF(AB887=1,0.85,IF(AB887=2,0.84,IF(AB887=3,0.83,IF(AB887=4,0.82,IF(AB887=5,0.81,IF(AB887=6,0.8)))))))</f>
        <v>0.84</v>
      </c>
      <c r="AD887" s="48">
        <f t="shared" si="258"/>
        <v>10.912500000000001</v>
      </c>
      <c r="AE887" s="48">
        <f t="shared" si="259"/>
        <v>9.166500000000001</v>
      </c>
      <c r="AF887" s="46">
        <f t="shared" si="260"/>
        <v>120</v>
      </c>
      <c r="AG887" s="47"/>
      <c r="AH887" s="128"/>
      <c r="AI887" s="128"/>
      <c r="AJ887" s="128"/>
      <c r="AK887" s="128"/>
      <c r="AL887" s="128"/>
      <c r="AM887" s="128"/>
      <c r="AN887" s="128"/>
      <c r="AO887" s="128"/>
      <c r="AP887" s="128"/>
      <c r="AQ887" s="128"/>
    </row>
    <row r="888" spans="1:43" s="16" customFormat="1" ht="27.75">
      <c r="A888" s="43">
        <v>887</v>
      </c>
      <c r="B888" s="44" t="s">
        <v>645</v>
      </c>
      <c r="C888" s="44" t="s">
        <v>941</v>
      </c>
      <c r="D888" s="45" t="s">
        <v>1044</v>
      </c>
      <c r="E888" s="38">
        <v>10</v>
      </c>
      <c r="F888" s="48">
        <v>9.7799999999999994</v>
      </c>
      <c r="G888" s="46">
        <v>12</v>
      </c>
      <c r="H888" s="46" t="s">
        <v>3373</v>
      </c>
      <c r="I888" s="48">
        <v>10.220000000000001</v>
      </c>
      <c r="J888" s="46">
        <v>30</v>
      </c>
      <c r="K888" s="46" t="s">
        <v>3372</v>
      </c>
      <c r="L888" s="84">
        <f t="shared" si="268"/>
        <v>10</v>
      </c>
      <c r="M888" s="38">
        <f t="shared" si="252"/>
        <v>60</v>
      </c>
      <c r="N888" s="38">
        <f t="shared" si="253"/>
        <v>1</v>
      </c>
      <c r="O888" s="38">
        <f t="shared" si="254"/>
        <v>1</v>
      </c>
      <c r="P888" s="48">
        <v>9.27</v>
      </c>
      <c r="Q888" s="46">
        <v>12</v>
      </c>
      <c r="R888" s="46" t="s">
        <v>3373</v>
      </c>
      <c r="S888" s="48">
        <v>11.87</v>
      </c>
      <c r="T888" s="46">
        <v>30</v>
      </c>
      <c r="U888" s="46" t="s">
        <v>3372</v>
      </c>
      <c r="V888" s="48">
        <f t="shared" si="264"/>
        <v>10.57</v>
      </c>
      <c r="W888" s="46">
        <f t="shared" si="263"/>
        <v>60</v>
      </c>
      <c r="X888" s="46">
        <f t="shared" si="265"/>
        <v>1</v>
      </c>
      <c r="Y888" s="46">
        <f t="shared" si="266"/>
        <v>1</v>
      </c>
      <c r="Z888" s="46">
        <f t="shared" si="255"/>
        <v>2</v>
      </c>
      <c r="AA888" s="46">
        <f t="shared" si="256"/>
        <v>2</v>
      </c>
      <c r="AB888" s="46">
        <f t="shared" si="257"/>
        <v>4</v>
      </c>
      <c r="AC888" s="48">
        <f>IF(AB888=0,0.93,IF(AB888=1,0.92,IF(AB888=2,0.91,IF(AB888=3,0.9,IF(AB888=4,0.89,IF(AB888=5,0.88,IF(AB888=6,0.87)))))))</f>
        <v>0.89</v>
      </c>
      <c r="AD888" s="48">
        <f t="shared" si="258"/>
        <v>10.285</v>
      </c>
      <c r="AE888" s="48">
        <f t="shared" si="259"/>
        <v>9.1536500000000007</v>
      </c>
      <c r="AF888" s="46">
        <f t="shared" si="260"/>
        <v>120</v>
      </c>
      <c r="AG888" s="47"/>
      <c r="AH888" s="128" t="s">
        <v>3456</v>
      </c>
      <c r="AI888" s="128" t="s">
        <v>3460</v>
      </c>
      <c r="AJ888" s="128" t="s">
        <v>3457</v>
      </c>
      <c r="AK888" s="128" t="s">
        <v>3459</v>
      </c>
      <c r="AL888" s="128" t="s">
        <v>3451</v>
      </c>
      <c r="AM888" s="128" t="s">
        <v>3453</v>
      </c>
      <c r="AN888" s="128" t="s">
        <v>3455</v>
      </c>
      <c r="AO888" s="128" t="s">
        <v>3458</v>
      </c>
      <c r="AP888" s="128" t="s">
        <v>3452</v>
      </c>
      <c r="AQ888" s="128" t="s">
        <v>3454</v>
      </c>
    </row>
    <row r="889" spans="1:43" s="16" customFormat="1" ht="27.75">
      <c r="A889" s="43">
        <v>888</v>
      </c>
      <c r="B889" s="61" t="s">
        <v>132</v>
      </c>
      <c r="C889" s="61" t="s">
        <v>133</v>
      </c>
      <c r="D889" s="45" t="s">
        <v>134</v>
      </c>
      <c r="E889" s="38">
        <v>1</v>
      </c>
      <c r="F889" s="48">
        <v>11.59</v>
      </c>
      <c r="G889" s="46">
        <v>30</v>
      </c>
      <c r="H889" s="46" t="s">
        <v>3372</v>
      </c>
      <c r="I889" s="48">
        <v>9.5500000000000007</v>
      </c>
      <c r="J889" s="46">
        <v>18</v>
      </c>
      <c r="K889" s="46" t="s">
        <v>3373</v>
      </c>
      <c r="L889" s="84">
        <f t="shared" si="268"/>
        <v>10.57</v>
      </c>
      <c r="M889" s="38">
        <f t="shared" si="252"/>
        <v>60</v>
      </c>
      <c r="N889" s="38">
        <f t="shared" si="253"/>
        <v>1</v>
      </c>
      <c r="O889" s="38">
        <f t="shared" si="254"/>
        <v>1</v>
      </c>
      <c r="P889" s="48">
        <v>10.9</v>
      </c>
      <c r="Q889" s="46">
        <v>30</v>
      </c>
      <c r="R889" s="46" t="s">
        <v>3373</v>
      </c>
      <c r="S889" s="48">
        <v>9.56</v>
      </c>
      <c r="T889" s="46">
        <v>21</v>
      </c>
      <c r="U889" s="46" t="s">
        <v>3373</v>
      </c>
      <c r="V889" s="48">
        <f t="shared" si="264"/>
        <v>10.23</v>
      </c>
      <c r="W889" s="46">
        <f t="shared" si="263"/>
        <v>60</v>
      </c>
      <c r="X889" s="46">
        <f t="shared" si="265"/>
        <v>2</v>
      </c>
      <c r="Y889" s="46">
        <f t="shared" si="266"/>
        <v>1</v>
      </c>
      <c r="Z889" s="46">
        <f t="shared" si="255"/>
        <v>3</v>
      </c>
      <c r="AA889" s="46">
        <f t="shared" si="256"/>
        <v>2</v>
      </c>
      <c r="AB889" s="46">
        <f t="shared" si="257"/>
        <v>5</v>
      </c>
      <c r="AC889" s="48">
        <f>IF(AB889=0,0.93,IF(AB889=1,0.92,IF(AB889=2,0.91,IF(AB889=3,0.9,IF(AB889=4,0.89,IF(AB889=5,0.88,IF(AB889=6,0.87)))))))</f>
        <v>0.88</v>
      </c>
      <c r="AD889" s="48">
        <f t="shared" si="258"/>
        <v>10.4</v>
      </c>
      <c r="AE889" s="48">
        <f t="shared" si="259"/>
        <v>9.152000000000001</v>
      </c>
      <c r="AF889" s="46">
        <f t="shared" si="260"/>
        <v>120</v>
      </c>
      <c r="AG889" s="47"/>
      <c r="AH889" s="128" t="s">
        <v>3453</v>
      </c>
      <c r="AI889" s="128" t="s">
        <v>3451</v>
      </c>
      <c r="AJ889" s="128" t="s">
        <v>3456</v>
      </c>
      <c r="AK889" s="128" t="s">
        <v>3452</v>
      </c>
      <c r="AL889" s="128" t="s">
        <v>3457</v>
      </c>
      <c r="AM889" s="128" t="s">
        <v>3455</v>
      </c>
      <c r="AN889" s="128" t="s">
        <v>3460</v>
      </c>
      <c r="AO889" s="128" t="s">
        <v>3454</v>
      </c>
      <c r="AP889" s="128" t="s">
        <v>3458</v>
      </c>
      <c r="AQ889" s="128" t="s">
        <v>3459</v>
      </c>
    </row>
    <row r="890" spans="1:43" s="16" customFormat="1" ht="27.75">
      <c r="A890" s="43">
        <v>889</v>
      </c>
      <c r="B890" s="44" t="s">
        <v>883</v>
      </c>
      <c r="C890" s="44" t="s">
        <v>884</v>
      </c>
      <c r="D890" s="45" t="s">
        <v>885</v>
      </c>
      <c r="E890" s="38">
        <v>8</v>
      </c>
      <c r="F890" s="48">
        <v>10.61</v>
      </c>
      <c r="G890" s="46">
        <v>30</v>
      </c>
      <c r="H890" s="46" t="s">
        <v>3373</v>
      </c>
      <c r="I890" s="48">
        <v>9.4</v>
      </c>
      <c r="J890" s="46">
        <v>20</v>
      </c>
      <c r="K890" s="46" t="s">
        <v>3373</v>
      </c>
      <c r="L890" s="84">
        <f t="shared" si="268"/>
        <v>10.004999999999999</v>
      </c>
      <c r="M890" s="38">
        <f t="shared" si="252"/>
        <v>60</v>
      </c>
      <c r="N890" s="38">
        <f t="shared" si="253"/>
        <v>2</v>
      </c>
      <c r="O890" s="38">
        <f t="shared" si="254"/>
        <v>1</v>
      </c>
      <c r="P890" s="48">
        <v>10</v>
      </c>
      <c r="Q890" s="46">
        <v>30</v>
      </c>
      <c r="R890" s="46" t="s">
        <v>3373</v>
      </c>
      <c r="S890" s="48">
        <v>11.12</v>
      </c>
      <c r="T890" s="46">
        <v>30</v>
      </c>
      <c r="U890" s="46" t="s">
        <v>3372</v>
      </c>
      <c r="V890" s="48">
        <f t="shared" si="264"/>
        <v>10.559999999999999</v>
      </c>
      <c r="W890" s="46">
        <f t="shared" si="263"/>
        <v>60</v>
      </c>
      <c r="X890" s="46">
        <f t="shared" si="265"/>
        <v>1</v>
      </c>
      <c r="Y890" s="46">
        <f t="shared" si="266"/>
        <v>0</v>
      </c>
      <c r="Z890" s="46">
        <f t="shared" si="255"/>
        <v>3</v>
      </c>
      <c r="AA890" s="46">
        <f t="shared" si="256"/>
        <v>1</v>
      </c>
      <c r="AB890" s="46">
        <f t="shared" si="257"/>
        <v>4</v>
      </c>
      <c r="AC890" s="48">
        <f>IF(AB890=0,0.93,IF(AB890=1,0.92,IF(AB890=2,0.91,IF(AB890=3,0.9,IF(AB890=4,0.89,IF(AB890=5,0.88,IF(AB890=6,0.87)))))))</f>
        <v>0.89</v>
      </c>
      <c r="AD890" s="48">
        <f t="shared" si="258"/>
        <v>10.282499999999999</v>
      </c>
      <c r="AE890" s="48">
        <f t="shared" si="259"/>
        <v>9.1514249999999997</v>
      </c>
      <c r="AF890" s="46">
        <f t="shared" si="260"/>
        <v>120</v>
      </c>
      <c r="AG890" s="47"/>
      <c r="AH890" s="128" t="s">
        <v>3453</v>
      </c>
      <c r="AI890" s="128" t="s">
        <v>3455</v>
      </c>
      <c r="AJ890" s="128" t="s">
        <v>3451</v>
      </c>
      <c r="AK890" s="128" t="s">
        <v>3456</v>
      </c>
      <c r="AL890" s="128" t="s">
        <v>3452</v>
      </c>
      <c r="AM890" s="128" t="s">
        <v>3454</v>
      </c>
      <c r="AN890" s="128" t="s">
        <v>3460</v>
      </c>
      <c r="AO890" s="128" t="s">
        <v>3457</v>
      </c>
      <c r="AP890" s="128" t="s">
        <v>3458</v>
      </c>
      <c r="AQ890" s="128" t="s">
        <v>3459</v>
      </c>
    </row>
    <row r="891" spans="1:43" s="16" customFormat="1" ht="27.75">
      <c r="A891" s="43">
        <v>890</v>
      </c>
      <c r="B891" s="44" t="s">
        <v>446</v>
      </c>
      <c r="C891" s="44" t="s">
        <v>1611</v>
      </c>
      <c r="D891" s="45" t="s">
        <v>1612</v>
      </c>
      <c r="E891" s="38">
        <v>16</v>
      </c>
      <c r="F891" s="48">
        <v>10.57</v>
      </c>
      <c r="G891" s="46">
        <v>30</v>
      </c>
      <c r="H891" s="46" t="s">
        <v>3372</v>
      </c>
      <c r="I891" s="48">
        <v>9.75</v>
      </c>
      <c r="J891" s="46">
        <v>18</v>
      </c>
      <c r="K891" s="46" t="s">
        <v>3373</v>
      </c>
      <c r="L891" s="84">
        <f t="shared" si="268"/>
        <v>10.16</v>
      </c>
      <c r="M891" s="38">
        <f t="shared" si="252"/>
        <v>60</v>
      </c>
      <c r="N891" s="38">
        <f t="shared" si="253"/>
        <v>1</v>
      </c>
      <c r="O891" s="38">
        <f t="shared" si="254"/>
        <v>1</v>
      </c>
      <c r="P891" s="48">
        <v>10.220000000000001</v>
      </c>
      <c r="Q891" s="46">
        <v>30</v>
      </c>
      <c r="R891" s="46" t="s">
        <v>3372</v>
      </c>
      <c r="S891" s="48">
        <v>10.08</v>
      </c>
      <c r="T891" s="46">
        <v>30</v>
      </c>
      <c r="U891" s="46" t="s">
        <v>3373</v>
      </c>
      <c r="V891" s="48">
        <f t="shared" si="264"/>
        <v>10.15</v>
      </c>
      <c r="W891" s="46">
        <f t="shared" si="263"/>
        <v>60</v>
      </c>
      <c r="X891" s="46">
        <f t="shared" si="265"/>
        <v>1</v>
      </c>
      <c r="Y891" s="46">
        <f t="shared" si="266"/>
        <v>0</v>
      </c>
      <c r="Z891" s="46">
        <f t="shared" si="255"/>
        <v>2</v>
      </c>
      <c r="AA891" s="46">
        <f t="shared" si="256"/>
        <v>1</v>
      </c>
      <c r="AB891" s="46">
        <f t="shared" si="257"/>
        <v>3</v>
      </c>
      <c r="AC891" s="48">
        <f>IF(AB891=0,0.93,IF(AB891=1,0.92,IF(AB891=2,0.91,IF(AB891=3,0.9,IF(AB891=4,0.89,IF(AB891=5,0.88,IF(AB891=6,0.87)))))))</f>
        <v>0.9</v>
      </c>
      <c r="AD891" s="48">
        <f t="shared" si="258"/>
        <v>10.155000000000001</v>
      </c>
      <c r="AE891" s="48">
        <f t="shared" si="259"/>
        <v>9.1395000000000017</v>
      </c>
      <c r="AF891" s="46">
        <f t="shared" si="260"/>
        <v>120</v>
      </c>
      <c r="AG891" s="47"/>
      <c r="AH891" s="128" t="s">
        <v>3451</v>
      </c>
      <c r="AI891" s="128" t="s">
        <v>3453</v>
      </c>
      <c r="AJ891" s="128" t="s">
        <v>3452</v>
      </c>
      <c r="AK891" s="128" t="s">
        <v>3456</v>
      </c>
      <c r="AL891" s="128" t="s">
        <v>3454</v>
      </c>
      <c r="AM891" s="128" t="s">
        <v>3459</v>
      </c>
      <c r="AN891" s="128" t="s">
        <v>3457</v>
      </c>
      <c r="AO891" s="128" t="s">
        <v>3458</v>
      </c>
      <c r="AP891" s="128" t="s">
        <v>3460</v>
      </c>
      <c r="AQ891" s="128" t="s">
        <v>3455</v>
      </c>
    </row>
    <row r="892" spans="1:43" s="16" customFormat="1" ht="27.75">
      <c r="A892" s="43">
        <v>891</v>
      </c>
      <c r="B892" s="44" t="s">
        <v>588</v>
      </c>
      <c r="C892" s="44" t="s">
        <v>589</v>
      </c>
      <c r="D892" s="45" t="s">
        <v>590</v>
      </c>
      <c r="E892" s="38">
        <v>5</v>
      </c>
      <c r="F892" s="48">
        <v>10.81</v>
      </c>
      <c r="G892" s="46">
        <v>30</v>
      </c>
      <c r="H892" s="46" t="s">
        <v>3372</v>
      </c>
      <c r="I892" s="48">
        <v>9.58</v>
      </c>
      <c r="J892" s="46">
        <v>20</v>
      </c>
      <c r="K892" s="46" t="s">
        <v>3373</v>
      </c>
      <c r="L892" s="84">
        <f t="shared" si="268"/>
        <v>10.195</v>
      </c>
      <c r="M892" s="38">
        <f t="shared" si="252"/>
        <v>60</v>
      </c>
      <c r="N892" s="38">
        <f t="shared" si="253"/>
        <v>1</v>
      </c>
      <c r="O892" s="38">
        <f t="shared" si="254"/>
        <v>1</v>
      </c>
      <c r="P892" s="48">
        <v>9.26</v>
      </c>
      <c r="Q892" s="46">
        <v>12</v>
      </c>
      <c r="R892" s="46" t="s">
        <v>3373</v>
      </c>
      <c r="S892" s="48">
        <v>11.42</v>
      </c>
      <c r="T892" s="46">
        <v>30</v>
      </c>
      <c r="U892" s="46" t="s">
        <v>3372</v>
      </c>
      <c r="V892" s="48">
        <f t="shared" si="264"/>
        <v>10.34</v>
      </c>
      <c r="W892" s="46">
        <f t="shared" si="263"/>
        <v>60</v>
      </c>
      <c r="X892" s="46">
        <f t="shared" si="265"/>
        <v>1</v>
      </c>
      <c r="Y892" s="46">
        <f t="shared" si="266"/>
        <v>1</v>
      </c>
      <c r="Z892" s="46">
        <f t="shared" si="255"/>
        <v>2</v>
      </c>
      <c r="AA892" s="46">
        <f t="shared" si="256"/>
        <v>2</v>
      </c>
      <c r="AB892" s="46">
        <f t="shared" si="257"/>
        <v>4</v>
      </c>
      <c r="AC892" s="48">
        <f>IF(AB892=0,0.93,IF(AB892=1,0.92,IF(AB892=2,0.91,IF(AB892=3,0.9,IF(AB892=4,0.89,IF(AB892=5,0.88,IF(AB892=6,0.87)))))))</f>
        <v>0.89</v>
      </c>
      <c r="AD892" s="48">
        <f t="shared" si="258"/>
        <v>10.2675</v>
      </c>
      <c r="AE892" s="48">
        <f t="shared" si="259"/>
        <v>9.1380750000000006</v>
      </c>
      <c r="AF892" s="46">
        <f t="shared" si="260"/>
        <v>120</v>
      </c>
      <c r="AG892" s="47"/>
      <c r="AH892" s="128" t="s">
        <v>3451</v>
      </c>
      <c r="AI892" s="128" t="s">
        <v>3452</v>
      </c>
      <c r="AJ892" s="128" t="s">
        <v>3455</v>
      </c>
      <c r="AK892" s="128" t="s">
        <v>3457</v>
      </c>
      <c r="AL892" s="128" t="s">
        <v>3456</v>
      </c>
      <c r="AM892" s="128" t="s">
        <v>3453</v>
      </c>
      <c r="AN892" s="128" t="s">
        <v>3454</v>
      </c>
      <c r="AO892" s="128" t="s">
        <v>3460</v>
      </c>
      <c r="AP892" s="128" t="s">
        <v>3458</v>
      </c>
      <c r="AQ892" s="128" t="s">
        <v>3459</v>
      </c>
    </row>
    <row r="893" spans="1:43" s="16" customFormat="1" ht="27.75">
      <c r="A893" s="43">
        <v>892</v>
      </c>
      <c r="B893" s="37" t="s">
        <v>438</v>
      </c>
      <c r="C893" s="37" t="s">
        <v>2107</v>
      </c>
      <c r="D893" s="45" t="s">
        <v>2108</v>
      </c>
      <c r="E893" s="38">
        <v>21</v>
      </c>
      <c r="F893" s="48">
        <v>10.210000000000001</v>
      </c>
      <c r="G893" s="46">
        <v>30</v>
      </c>
      <c r="H893" s="46" t="s">
        <v>3373</v>
      </c>
      <c r="I893" s="48">
        <v>10</v>
      </c>
      <c r="J893" s="46">
        <v>30</v>
      </c>
      <c r="K893" s="46" t="s">
        <v>3372</v>
      </c>
      <c r="L893" s="84">
        <f t="shared" si="268"/>
        <v>10.105</v>
      </c>
      <c r="M893" s="38">
        <f t="shared" si="252"/>
        <v>60</v>
      </c>
      <c r="N893" s="38">
        <f t="shared" si="253"/>
        <v>1</v>
      </c>
      <c r="O893" s="38">
        <f t="shared" si="254"/>
        <v>0</v>
      </c>
      <c r="P893" s="48">
        <v>10.353</v>
      </c>
      <c r="Q893" s="46">
        <v>30</v>
      </c>
      <c r="R893" s="46" t="s">
        <v>3373</v>
      </c>
      <c r="S893" s="48">
        <v>12.93</v>
      </c>
      <c r="T893" s="46">
        <v>30</v>
      </c>
      <c r="U893" s="46" t="s">
        <v>3372</v>
      </c>
      <c r="V893" s="48">
        <f t="shared" si="264"/>
        <v>11.641500000000001</v>
      </c>
      <c r="W893" s="46">
        <f t="shared" si="263"/>
        <v>60</v>
      </c>
      <c r="X893" s="46">
        <f t="shared" si="265"/>
        <v>1</v>
      </c>
      <c r="Y893" s="46">
        <f t="shared" si="266"/>
        <v>0</v>
      </c>
      <c r="Z893" s="46">
        <f t="shared" si="255"/>
        <v>2</v>
      </c>
      <c r="AA893" s="46">
        <f t="shared" si="256"/>
        <v>0</v>
      </c>
      <c r="AB893" s="46">
        <f t="shared" si="257"/>
        <v>2</v>
      </c>
      <c r="AC893" s="48">
        <f>IF(AB893=0,0.86,IF(AB893=1,0.85,IF(AB893=2,0.84,IF(AB893=3,0.83,IF(AB893=4,0.82,IF(AB893=5,0.81,IF(AB893=6,0.8)))))))</f>
        <v>0.84</v>
      </c>
      <c r="AD893" s="48">
        <f t="shared" si="258"/>
        <v>10.873250000000001</v>
      </c>
      <c r="AE893" s="48">
        <f t="shared" si="259"/>
        <v>9.1335300000000004</v>
      </c>
      <c r="AF893" s="46">
        <f t="shared" si="260"/>
        <v>120</v>
      </c>
      <c r="AG893" s="47"/>
      <c r="AH893" s="128" t="s">
        <v>3451</v>
      </c>
      <c r="AI893" s="128" t="s">
        <v>3453</v>
      </c>
      <c r="AJ893" s="128" t="s">
        <v>3452</v>
      </c>
      <c r="AK893" s="128" t="s">
        <v>3455</v>
      </c>
      <c r="AL893" s="128" t="s">
        <v>3456</v>
      </c>
      <c r="AM893" s="128" t="s">
        <v>3457</v>
      </c>
      <c r="AN893" s="128" t="s">
        <v>3460</v>
      </c>
      <c r="AO893" s="128" t="s">
        <v>3459</v>
      </c>
      <c r="AP893" s="128" t="s">
        <v>3454</v>
      </c>
      <c r="AQ893" s="128" t="s">
        <v>3466</v>
      </c>
    </row>
    <row r="894" spans="1:43" s="16" customFormat="1" ht="27.75">
      <c r="A894" s="43">
        <v>893</v>
      </c>
      <c r="B894" s="37" t="s">
        <v>2559</v>
      </c>
      <c r="C894" s="37" t="s">
        <v>383</v>
      </c>
      <c r="D894" s="45" t="s">
        <v>2560</v>
      </c>
      <c r="E894" s="38">
        <v>26</v>
      </c>
      <c r="F894" s="48">
        <v>10.36</v>
      </c>
      <c r="G894" s="46">
        <v>30</v>
      </c>
      <c r="H894" s="46" t="s">
        <v>3373</v>
      </c>
      <c r="I894" s="48">
        <v>10.45</v>
      </c>
      <c r="J894" s="46">
        <v>30</v>
      </c>
      <c r="K894" s="46" t="s">
        <v>3373</v>
      </c>
      <c r="L894" s="84">
        <f t="shared" si="268"/>
        <v>10.404999999999999</v>
      </c>
      <c r="M894" s="38">
        <f t="shared" si="252"/>
        <v>60</v>
      </c>
      <c r="N894" s="38">
        <f t="shared" si="253"/>
        <v>2</v>
      </c>
      <c r="O894" s="38">
        <f t="shared" si="254"/>
        <v>0</v>
      </c>
      <c r="P894" s="48">
        <v>8.7200000000000006</v>
      </c>
      <c r="Q894" s="46">
        <v>10</v>
      </c>
      <c r="R894" s="46" t="s">
        <v>3373</v>
      </c>
      <c r="S894" s="48">
        <v>11.92</v>
      </c>
      <c r="T894" s="46">
        <v>30</v>
      </c>
      <c r="U894" s="46" t="s">
        <v>3373</v>
      </c>
      <c r="V894" s="48">
        <f t="shared" si="264"/>
        <v>10.32</v>
      </c>
      <c r="W894" s="46">
        <f t="shared" ref="W894:W925" si="269">IF(V894&gt;=10,60,Q894+T894)</f>
        <v>60</v>
      </c>
      <c r="X894" s="46">
        <f t="shared" si="265"/>
        <v>2</v>
      </c>
      <c r="Y894" s="46">
        <f t="shared" si="266"/>
        <v>1</v>
      </c>
      <c r="Z894" s="46">
        <f t="shared" si="255"/>
        <v>4</v>
      </c>
      <c r="AA894" s="46">
        <f t="shared" si="256"/>
        <v>1</v>
      </c>
      <c r="AB894" s="46">
        <f t="shared" si="257"/>
        <v>5</v>
      </c>
      <c r="AC894" s="48">
        <f t="shared" ref="AC894:AC900" si="270">IF(AB894=0,0.93,IF(AB894=1,0.92,IF(AB894=2,0.91,IF(AB894=3,0.9,IF(AB894=4,0.89,IF(AB894=5,0.88,IF(AB894=6,0.87)))))))</f>
        <v>0.88</v>
      </c>
      <c r="AD894" s="48">
        <f t="shared" si="258"/>
        <v>10.362500000000001</v>
      </c>
      <c r="AE894" s="48">
        <f t="shared" si="259"/>
        <v>9.1190000000000015</v>
      </c>
      <c r="AF894" s="46">
        <f t="shared" si="260"/>
        <v>120</v>
      </c>
      <c r="AG894" s="47"/>
      <c r="AH894" s="128" t="s">
        <v>3457</v>
      </c>
      <c r="AI894" s="128" t="s">
        <v>3456</v>
      </c>
      <c r="AJ894" s="128" t="s">
        <v>3452</v>
      </c>
      <c r="AK894" s="128" t="s">
        <v>3451</v>
      </c>
      <c r="AL894" s="128" t="s">
        <v>3453</v>
      </c>
      <c r="AM894" s="128" t="s">
        <v>3455</v>
      </c>
      <c r="AN894" s="128" t="s">
        <v>3454</v>
      </c>
      <c r="AO894" s="128" t="s">
        <v>3460</v>
      </c>
      <c r="AP894" s="128" t="s">
        <v>3458</v>
      </c>
      <c r="AQ894" s="128" t="s">
        <v>3459</v>
      </c>
    </row>
    <row r="895" spans="1:43" s="16" customFormat="1" ht="27.75">
      <c r="A895" s="43">
        <v>894</v>
      </c>
      <c r="B895" s="37" t="s">
        <v>605</v>
      </c>
      <c r="C895" s="37" t="s">
        <v>606</v>
      </c>
      <c r="D895" s="45" t="s">
        <v>607</v>
      </c>
      <c r="E895" s="38">
        <v>5</v>
      </c>
      <c r="F895" s="48">
        <v>10</v>
      </c>
      <c r="G895" s="46">
        <v>30</v>
      </c>
      <c r="H895" s="46" t="s">
        <v>3373</v>
      </c>
      <c r="I895" s="48">
        <v>10.29</v>
      </c>
      <c r="J895" s="46">
        <v>30</v>
      </c>
      <c r="K895" s="46" t="s">
        <v>3373</v>
      </c>
      <c r="L895" s="84">
        <f t="shared" si="268"/>
        <v>10.145</v>
      </c>
      <c r="M895" s="38">
        <f t="shared" si="252"/>
        <v>60</v>
      </c>
      <c r="N895" s="38">
        <f t="shared" si="253"/>
        <v>2</v>
      </c>
      <c r="O895" s="38">
        <f t="shared" si="254"/>
        <v>0</v>
      </c>
      <c r="P895" s="48">
        <v>9.42</v>
      </c>
      <c r="Q895" s="46">
        <v>16</v>
      </c>
      <c r="R895" s="46" t="s">
        <v>3373</v>
      </c>
      <c r="S895" s="48">
        <v>11.21</v>
      </c>
      <c r="T895" s="46">
        <v>30</v>
      </c>
      <c r="U895" s="46" t="s">
        <v>3372</v>
      </c>
      <c r="V895" s="48">
        <f t="shared" si="264"/>
        <v>10.315000000000001</v>
      </c>
      <c r="W895" s="46">
        <f t="shared" si="269"/>
        <v>60</v>
      </c>
      <c r="X895" s="46">
        <f t="shared" si="265"/>
        <v>1</v>
      </c>
      <c r="Y895" s="46">
        <f t="shared" si="266"/>
        <v>1</v>
      </c>
      <c r="Z895" s="46">
        <f t="shared" si="255"/>
        <v>3</v>
      </c>
      <c r="AA895" s="46">
        <f t="shared" si="256"/>
        <v>1</v>
      </c>
      <c r="AB895" s="46">
        <f t="shared" si="257"/>
        <v>4</v>
      </c>
      <c r="AC895" s="48">
        <f t="shared" si="270"/>
        <v>0.89</v>
      </c>
      <c r="AD895" s="48">
        <f t="shared" si="258"/>
        <v>10.23</v>
      </c>
      <c r="AE895" s="48">
        <f t="shared" si="259"/>
        <v>9.1047000000000011</v>
      </c>
      <c r="AF895" s="46">
        <f t="shared" si="260"/>
        <v>120</v>
      </c>
      <c r="AG895" s="47"/>
      <c r="AH895" s="128" t="s">
        <v>3456</v>
      </c>
      <c r="AI895" s="128" t="s">
        <v>3457</v>
      </c>
      <c r="AJ895" s="128" t="s">
        <v>3452</v>
      </c>
      <c r="AK895" s="128" t="s">
        <v>3454</v>
      </c>
      <c r="AL895" s="128" t="s">
        <v>3459</v>
      </c>
      <c r="AM895" s="128" t="s">
        <v>3458</v>
      </c>
      <c r="AN895" s="128" t="s">
        <v>3460</v>
      </c>
      <c r="AO895" s="128" t="s">
        <v>3455</v>
      </c>
      <c r="AP895" s="128" t="s">
        <v>3451</v>
      </c>
      <c r="AQ895" s="128" t="s">
        <v>3453</v>
      </c>
    </row>
    <row r="896" spans="1:43" s="16" customFormat="1" ht="27.75">
      <c r="A896" s="43">
        <v>895</v>
      </c>
      <c r="B896" s="44" t="s">
        <v>273</v>
      </c>
      <c r="C896" s="44" t="s">
        <v>274</v>
      </c>
      <c r="D896" s="45" t="s">
        <v>275</v>
      </c>
      <c r="E896" s="38">
        <v>2</v>
      </c>
      <c r="F896" s="48">
        <v>10.46</v>
      </c>
      <c r="G896" s="46">
        <v>30</v>
      </c>
      <c r="H896" s="46" t="s">
        <v>3373</v>
      </c>
      <c r="I896" s="48">
        <v>9.59</v>
      </c>
      <c r="J896" s="46">
        <v>13</v>
      </c>
      <c r="K896" s="46" t="s">
        <v>3373</v>
      </c>
      <c r="L896" s="84">
        <f t="shared" si="268"/>
        <v>10.025</v>
      </c>
      <c r="M896" s="38">
        <f t="shared" si="252"/>
        <v>60</v>
      </c>
      <c r="N896" s="38">
        <f t="shared" si="253"/>
        <v>2</v>
      </c>
      <c r="O896" s="38">
        <f t="shared" si="254"/>
        <v>1</v>
      </c>
      <c r="P896" s="48">
        <v>10.28</v>
      </c>
      <c r="Q896" s="46">
        <v>30</v>
      </c>
      <c r="R896" s="46" t="s">
        <v>3373</v>
      </c>
      <c r="S896" s="48">
        <v>10.42</v>
      </c>
      <c r="T896" s="46">
        <v>30</v>
      </c>
      <c r="U896" s="46" t="s">
        <v>3372</v>
      </c>
      <c r="V896" s="48">
        <f t="shared" si="264"/>
        <v>10.35</v>
      </c>
      <c r="W896" s="46">
        <f t="shared" si="269"/>
        <v>60</v>
      </c>
      <c r="X896" s="46">
        <f t="shared" si="265"/>
        <v>1</v>
      </c>
      <c r="Y896" s="46">
        <f t="shared" si="266"/>
        <v>0</v>
      </c>
      <c r="Z896" s="46">
        <f t="shared" si="255"/>
        <v>3</v>
      </c>
      <c r="AA896" s="46">
        <f t="shared" si="256"/>
        <v>1</v>
      </c>
      <c r="AB896" s="46">
        <f t="shared" si="257"/>
        <v>4</v>
      </c>
      <c r="AC896" s="48">
        <f t="shared" si="270"/>
        <v>0.89</v>
      </c>
      <c r="AD896" s="48">
        <f t="shared" si="258"/>
        <v>10.1875</v>
      </c>
      <c r="AE896" s="48">
        <f t="shared" si="259"/>
        <v>9.0668749999999996</v>
      </c>
      <c r="AF896" s="46">
        <f t="shared" si="260"/>
        <v>120</v>
      </c>
      <c r="AG896" s="47"/>
      <c r="AH896" s="128" t="s">
        <v>3452</v>
      </c>
      <c r="AI896" s="128" t="s">
        <v>3451</v>
      </c>
      <c r="AJ896" s="128" t="s">
        <v>3455</v>
      </c>
      <c r="AK896" s="128" t="s">
        <v>3456</v>
      </c>
      <c r="AL896" s="128" t="s">
        <v>3453</v>
      </c>
      <c r="AM896" s="128" t="s">
        <v>3457</v>
      </c>
      <c r="AN896" s="128" t="s">
        <v>3454</v>
      </c>
      <c r="AO896" s="128" t="s">
        <v>3460</v>
      </c>
      <c r="AP896" s="128" t="s">
        <v>3459</v>
      </c>
      <c r="AQ896" s="128" t="s">
        <v>3458</v>
      </c>
    </row>
    <row r="897" spans="1:43" s="16" customFormat="1" ht="27.75">
      <c r="A897" s="43">
        <v>896</v>
      </c>
      <c r="B897" s="61" t="s">
        <v>144</v>
      </c>
      <c r="C897" s="61" t="s">
        <v>145</v>
      </c>
      <c r="D897" s="45" t="s">
        <v>146</v>
      </c>
      <c r="E897" s="38">
        <v>1</v>
      </c>
      <c r="F897" s="48">
        <v>10</v>
      </c>
      <c r="G897" s="46">
        <v>30</v>
      </c>
      <c r="H897" s="46" t="s">
        <v>3372</v>
      </c>
      <c r="I897" s="48">
        <v>10</v>
      </c>
      <c r="J897" s="46">
        <v>30</v>
      </c>
      <c r="K897" s="46" t="s">
        <v>3373</v>
      </c>
      <c r="L897" s="84">
        <f t="shared" si="268"/>
        <v>10</v>
      </c>
      <c r="M897" s="38">
        <f t="shared" si="252"/>
        <v>60</v>
      </c>
      <c r="N897" s="38">
        <f t="shared" si="253"/>
        <v>1</v>
      </c>
      <c r="O897" s="38">
        <f t="shared" si="254"/>
        <v>0</v>
      </c>
      <c r="P897" s="48">
        <v>11.12</v>
      </c>
      <c r="Q897" s="46">
        <v>30</v>
      </c>
      <c r="R897" s="46" t="s">
        <v>3373</v>
      </c>
      <c r="S897" s="48">
        <v>9.6199999999999992</v>
      </c>
      <c r="T897" s="46">
        <v>18</v>
      </c>
      <c r="U897" s="46" t="s">
        <v>3373</v>
      </c>
      <c r="V897" s="48">
        <f t="shared" si="264"/>
        <v>10.37</v>
      </c>
      <c r="W897" s="46">
        <f t="shared" si="269"/>
        <v>60</v>
      </c>
      <c r="X897" s="46">
        <f t="shared" si="265"/>
        <v>2</v>
      </c>
      <c r="Y897" s="46">
        <f t="shared" si="266"/>
        <v>1</v>
      </c>
      <c r="Z897" s="46">
        <f t="shared" si="255"/>
        <v>3</v>
      </c>
      <c r="AA897" s="46">
        <f t="shared" si="256"/>
        <v>1</v>
      </c>
      <c r="AB897" s="46">
        <f t="shared" si="257"/>
        <v>4</v>
      </c>
      <c r="AC897" s="48">
        <f t="shared" si="270"/>
        <v>0.89</v>
      </c>
      <c r="AD897" s="48">
        <f t="shared" si="258"/>
        <v>10.184999999999999</v>
      </c>
      <c r="AE897" s="48">
        <f t="shared" si="259"/>
        <v>9.0646499999999985</v>
      </c>
      <c r="AF897" s="46">
        <f t="shared" si="260"/>
        <v>120</v>
      </c>
      <c r="AG897" s="47"/>
      <c r="AH897" s="128" t="s">
        <v>3451</v>
      </c>
      <c r="AI897" s="128" t="s">
        <v>3452</v>
      </c>
      <c r="AJ897" s="128" t="s">
        <v>3456</v>
      </c>
      <c r="AK897" s="128" t="s">
        <v>3454</v>
      </c>
      <c r="AL897" s="128" t="s">
        <v>3455</v>
      </c>
      <c r="AM897" s="128" t="s">
        <v>3453</v>
      </c>
      <c r="AN897" s="128" t="s">
        <v>3457</v>
      </c>
      <c r="AO897" s="128" t="s">
        <v>3460</v>
      </c>
      <c r="AP897" s="128" t="s">
        <v>3459</v>
      </c>
      <c r="AQ897" s="128" t="s">
        <v>3458</v>
      </c>
    </row>
    <row r="898" spans="1:43" s="16" customFormat="1" ht="27.75">
      <c r="A898" s="43">
        <v>897</v>
      </c>
      <c r="B898" s="44" t="s">
        <v>373</v>
      </c>
      <c r="C898" s="44" t="s">
        <v>374</v>
      </c>
      <c r="D898" s="45" t="s">
        <v>375</v>
      </c>
      <c r="E898" s="38">
        <v>3</v>
      </c>
      <c r="F898" s="48">
        <v>10</v>
      </c>
      <c r="G898" s="46">
        <v>30</v>
      </c>
      <c r="H898" s="46" t="s">
        <v>3373</v>
      </c>
      <c r="I898" s="48">
        <v>10</v>
      </c>
      <c r="J898" s="46">
        <v>30</v>
      </c>
      <c r="K898" s="46" t="s">
        <v>3373</v>
      </c>
      <c r="L898" s="84">
        <f t="shared" si="268"/>
        <v>10</v>
      </c>
      <c r="M898" s="38">
        <f t="shared" ref="M898:M961" si="271">IF(L898&gt;=10,60,G898+J898)</f>
        <v>60</v>
      </c>
      <c r="N898" s="38">
        <f t="shared" ref="N898:N961" si="272">IF(H898="ACC",0,1)+IF(K898="ACC",0,1)</f>
        <v>2</v>
      </c>
      <c r="O898" s="38">
        <f t="shared" ref="O898:O961" si="273">IF(F898&lt;10,1,(IF(I898&lt;10,1,0)))</f>
        <v>0</v>
      </c>
      <c r="P898" s="48">
        <v>9.09</v>
      </c>
      <c r="Q898" s="46">
        <v>7</v>
      </c>
      <c r="R898" s="46" t="s">
        <v>3373</v>
      </c>
      <c r="S898" s="48">
        <v>11.64</v>
      </c>
      <c r="T898" s="46">
        <v>30</v>
      </c>
      <c r="U898" s="46" t="s">
        <v>3372</v>
      </c>
      <c r="V898" s="48">
        <f t="shared" si="264"/>
        <v>10.365</v>
      </c>
      <c r="W898" s="46">
        <f t="shared" si="269"/>
        <v>60</v>
      </c>
      <c r="X898" s="46">
        <f t="shared" si="265"/>
        <v>1</v>
      </c>
      <c r="Y898" s="46">
        <f t="shared" si="266"/>
        <v>1</v>
      </c>
      <c r="Z898" s="46">
        <f t="shared" ref="Z898:Z961" si="274">N898+X898</f>
        <v>3</v>
      </c>
      <c r="AA898" s="46">
        <f t="shared" ref="AA898:AA961" si="275">O898+Y898</f>
        <v>1</v>
      </c>
      <c r="AB898" s="46">
        <f t="shared" ref="AB898:AB961" si="276">Z898+AA898</f>
        <v>4</v>
      </c>
      <c r="AC898" s="48">
        <f t="shared" si="270"/>
        <v>0.89</v>
      </c>
      <c r="AD898" s="48">
        <f t="shared" ref="AD898:AD961" si="277">AVERAGE(L898,V898)</f>
        <v>10.182500000000001</v>
      </c>
      <c r="AE898" s="48">
        <f t="shared" ref="AE898:AE961" si="278">AC898*AD898</f>
        <v>9.0624250000000011</v>
      </c>
      <c r="AF898" s="46">
        <f t="shared" ref="AF898:AF961" si="279">M898+W898</f>
        <v>120</v>
      </c>
      <c r="AG898" s="47"/>
      <c r="AH898" s="128" t="s">
        <v>3453</v>
      </c>
      <c r="AI898" s="128" t="s">
        <v>3451</v>
      </c>
      <c r="AJ898" s="128" t="s">
        <v>3452</v>
      </c>
      <c r="AK898" s="128" t="s">
        <v>3456</v>
      </c>
      <c r="AL898" s="128" t="s">
        <v>3457</v>
      </c>
      <c r="AM898" s="128" t="s">
        <v>3454</v>
      </c>
      <c r="AN898" s="128" t="s">
        <v>3455</v>
      </c>
      <c r="AO898" s="128" t="s">
        <v>3460</v>
      </c>
      <c r="AP898" s="128" t="s">
        <v>3459</v>
      </c>
      <c r="AQ898" s="128" t="s">
        <v>3458</v>
      </c>
    </row>
    <row r="899" spans="1:43" s="16" customFormat="1" ht="27.75">
      <c r="A899" s="43">
        <v>898</v>
      </c>
      <c r="B899" s="44" t="s">
        <v>999</v>
      </c>
      <c r="C899" s="44" t="s">
        <v>1000</v>
      </c>
      <c r="D899" s="45" t="s">
        <v>1001</v>
      </c>
      <c r="E899" s="38">
        <v>9</v>
      </c>
      <c r="F899" s="48">
        <v>11.42</v>
      </c>
      <c r="G899" s="46">
        <v>30</v>
      </c>
      <c r="H899" s="46" t="s">
        <v>3373</v>
      </c>
      <c r="I899" s="48">
        <v>9.5399999999999991</v>
      </c>
      <c r="J899" s="46">
        <v>12</v>
      </c>
      <c r="K899" s="46" t="s">
        <v>3372</v>
      </c>
      <c r="L899" s="84">
        <f t="shared" si="268"/>
        <v>10.48</v>
      </c>
      <c r="M899" s="38">
        <f t="shared" si="271"/>
        <v>60</v>
      </c>
      <c r="N899" s="38">
        <f t="shared" si="272"/>
        <v>1</v>
      </c>
      <c r="O899" s="38">
        <f t="shared" si="273"/>
        <v>1</v>
      </c>
      <c r="P899" s="48">
        <v>8.98</v>
      </c>
      <c r="Q899" s="46">
        <v>12</v>
      </c>
      <c r="R899" s="46" t="s">
        <v>3373</v>
      </c>
      <c r="S899" s="48">
        <v>11.25</v>
      </c>
      <c r="T899" s="46">
        <v>30</v>
      </c>
      <c r="U899" s="46" t="s">
        <v>3373</v>
      </c>
      <c r="V899" s="48">
        <f t="shared" ref="V899:V933" si="280">(P899+S899)/2</f>
        <v>10.115</v>
      </c>
      <c r="W899" s="46">
        <f t="shared" si="269"/>
        <v>60</v>
      </c>
      <c r="X899" s="46">
        <f t="shared" ref="X899:X933" si="281">IF(R899="ACC",0,1)+IF(U899="ACC",0,1)</f>
        <v>2</v>
      </c>
      <c r="Y899" s="46">
        <f t="shared" ref="Y899:Y933" si="282">IF(P899&lt;10,1,(IF(S899&lt;10,1,0)))</f>
        <v>1</v>
      </c>
      <c r="Z899" s="46">
        <f t="shared" si="274"/>
        <v>3</v>
      </c>
      <c r="AA899" s="46">
        <f t="shared" si="275"/>
        <v>2</v>
      </c>
      <c r="AB899" s="46">
        <f t="shared" si="276"/>
        <v>5</v>
      </c>
      <c r="AC899" s="48">
        <f t="shared" si="270"/>
        <v>0.88</v>
      </c>
      <c r="AD899" s="48">
        <f t="shared" si="277"/>
        <v>10.297499999999999</v>
      </c>
      <c r="AE899" s="48">
        <f t="shared" si="278"/>
        <v>9.0617999999999999</v>
      </c>
      <c r="AF899" s="46">
        <f t="shared" si="279"/>
        <v>120</v>
      </c>
      <c r="AG899" s="47"/>
      <c r="AH899" s="128" t="s">
        <v>3457</v>
      </c>
      <c r="AI899" s="128" t="s">
        <v>3455</v>
      </c>
      <c r="AJ899" s="128" t="s">
        <v>3451</v>
      </c>
      <c r="AK899" s="128" t="s">
        <v>3454</v>
      </c>
      <c r="AL899" s="128" t="s">
        <v>3452</v>
      </c>
      <c r="AM899" s="128" t="s">
        <v>3456</v>
      </c>
      <c r="AN899" s="128" t="s">
        <v>3460</v>
      </c>
      <c r="AO899" s="128" t="s">
        <v>3459</v>
      </c>
      <c r="AP899" s="128" t="s">
        <v>3453</v>
      </c>
      <c r="AQ899" s="128" t="s">
        <v>3458</v>
      </c>
    </row>
    <row r="900" spans="1:43" s="16" customFormat="1" ht="27.75">
      <c r="A900" s="43">
        <v>899</v>
      </c>
      <c r="B900" s="37" t="s">
        <v>2680</v>
      </c>
      <c r="C900" s="37" t="s">
        <v>1329</v>
      </c>
      <c r="D900" s="38" t="s">
        <v>2681</v>
      </c>
      <c r="E900" s="38">
        <v>27</v>
      </c>
      <c r="F900" s="48">
        <v>10</v>
      </c>
      <c r="G900" s="46">
        <v>30</v>
      </c>
      <c r="H900" s="46" t="s">
        <v>3373</v>
      </c>
      <c r="I900" s="48">
        <v>10.01</v>
      </c>
      <c r="J900" s="46">
        <v>30</v>
      </c>
      <c r="K900" s="46" t="s">
        <v>3373</v>
      </c>
      <c r="L900" s="84">
        <f t="shared" si="268"/>
        <v>10.004999999999999</v>
      </c>
      <c r="M900" s="38">
        <f t="shared" si="271"/>
        <v>60</v>
      </c>
      <c r="N900" s="38">
        <f t="shared" si="272"/>
        <v>2</v>
      </c>
      <c r="O900" s="38">
        <f t="shared" si="273"/>
        <v>0</v>
      </c>
      <c r="P900" s="48">
        <v>10.16</v>
      </c>
      <c r="Q900" s="46">
        <v>30</v>
      </c>
      <c r="R900" s="46" t="s">
        <v>3373</v>
      </c>
      <c r="S900" s="48">
        <v>10.09</v>
      </c>
      <c r="T900" s="46">
        <v>30</v>
      </c>
      <c r="U900" s="46" t="s">
        <v>3372</v>
      </c>
      <c r="V900" s="48">
        <f t="shared" si="280"/>
        <v>10.125</v>
      </c>
      <c r="W900" s="46">
        <f t="shared" si="269"/>
        <v>60</v>
      </c>
      <c r="X900" s="46">
        <f t="shared" si="281"/>
        <v>1</v>
      </c>
      <c r="Y900" s="46">
        <f t="shared" si="282"/>
        <v>0</v>
      </c>
      <c r="Z900" s="46">
        <f t="shared" si="274"/>
        <v>3</v>
      </c>
      <c r="AA900" s="46">
        <f t="shared" si="275"/>
        <v>0</v>
      </c>
      <c r="AB900" s="46">
        <f t="shared" si="276"/>
        <v>3</v>
      </c>
      <c r="AC900" s="48">
        <f t="shared" si="270"/>
        <v>0.9</v>
      </c>
      <c r="AD900" s="48">
        <f t="shared" si="277"/>
        <v>10.065</v>
      </c>
      <c r="AE900" s="48">
        <f t="shared" si="278"/>
        <v>9.0585000000000004</v>
      </c>
      <c r="AF900" s="46">
        <f t="shared" si="279"/>
        <v>120</v>
      </c>
      <c r="AG900" s="47"/>
      <c r="AH900" s="128" t="s">
        <v>3451</v>
      </c>
      <c r="AI900" s="128" t="s">
        <v>3452</v>
      </c>
      <c r="AJ900" s="128" t="s">
        <v>3456</v>
      </c>
      <c r="AK900" s="128" t="s">
        <v>3457</v>
      </c>
      <c r="AL900" s="128" t="s">
        <v>3454</v>
      </c>
      <c r="AM900" s="128" t="s">
        <v>3453</v>
      </c>
      <c r="AN900" s="128" t="s">
        <v>3455</v>
      </c>
      <c r="AO900" s="128" t="s">
        <v>3460</v>
      </c>
      <c r="AP900" s="128" t="s">
        <v>3458</v>
      </c>
      <c r="AQ900" s="128" t="s">
        <v>3459</v>
      </c>
    </row>
    <row r="901" spans="1:43" s="16" customFormat="1" ht="27.75">
      <c r="A901" s="43">
        <v>900</v>
      </c>
      <c r="B901" s="37" t="s">
        <v>412</v>
      </c>
      <c r="C901" s="37" t="s">
        <v>413</v>
      </c>
      <c r="D901" s="45" t="s">
        <v>414</v>
      </c>
      <c r="E901" s="38">
        <v>4</v>
      </c>
      <c r="F901" s="48">
        <v>10.37</v>
      </c>
      <c r="G901" s="46">
        <v>30</v>
      </c>
      <c r="H901" s="46" t="s">
        <v>3373</v>
      </c>
      <c r="I901" s="48">
        <v>10</v>
      </c>
      <c r="J901" s="46">
        <v>30</v>
      </c>
      <c r="K901" s="46" t="s">
        <v>3373</v>
      </c>
      <c r="L901" s="84">
        <f t="shared" si="268"/>
        <v>10.184999999999999</v>
      </c>
      <c r="M901" s="38">
        <f t="shared" si="271"/>
        <v>60</v>
      </c>
      <c r="N901" s="38">
        <f t="shared" si="272"/>
        <v>2</v>
      </c>
      <c r="O901" s="38">
        <f t="shared" si="273"/>
        <v>0</v>
      </c>
      <c r="P901" s="48">
        <v>10.79</v>
      </c>
      <c r="Q901" s="46">
        <v>30</v>
      </c>
      <c r="R901" s="46" t="s">
        <v>3372</v>
      </c>
      <c r="S901" s="48">
        <v>11.97</v>
      </c>
      <c r="T901" s="46">
        <v>30</v>
      </c>
      <c r="U901" s="46" t="s">
        <v>3372</v>
      </c>
      <c r="V901" s="48">
        <f t="shared" si="280"/>
        <v>11.379999999999999</v>
      </c>
      <c r="W901" s="46">
        <f t="shared" si="269"/>
        <v>60</v>
      </c>
      <c r="X901" s="46">
        <f t="shared" si="281"/>
        <v>0</v>
      </c>
      <c r="Y901" s="46">
        <f t="shared" si="282"/>
        <v>0</v>
      </c>
      <c r="Z901" s="46">
        <f t="shared" si="274"/>
        <v>2</v>
      </c>
      <c r="AA901" s="46">
        <f t="shared" si="275"/>
        <v>0</v>
      </c>
      <c r="AB901" s="46">
        <f t="shared" si="276"/>
        <v>2</v>
      </c>
      <c r="AC901" s="48">
        <f>IF(AB901=0,0.86,IF(AB901=1,0.85,IF(AB901=2,0.84,IF(AB901=3,0.83,IF(AB901=4,0.82,IF(AB901=5,0.81,IF(AB901=6,0.8)))))))</f>
        <v>0.84</v>
      </c>
      <c r="AD901" s="48">
        <f t="shared" si="277"/>
        <v>10.782499999999999</v>
      </c>
      <c r="AE901" s="48">
        <f t="shared" si="278"/>
        <v>9.0572999999999979</v>
      </c>
      <c r="AF901" s="46">
        <f t="shared" si="279"/>
        <v>120</v>
      </c>
      <c r="AG901" s="47"/>
      <c r="AH901" s="128" t="s">
        <v>3457</v>
      </c>
      <c r="AI901" s="128" t="s">
        <v>3455</v>
      </c>
      <c r="AJ901" s="128" t="s">
        <v>3453</v>
      </c>
      <c r="AK901" s="128" t="s">
        <v>3451</v>
      </c>
      <c r="AL901" s="128" t="s">
        <v>3454</v>
      </c>
      <c r="AM901" s="128" t="s">
        <v>3452</v>
      </c>
      <c r="AN901" s="128" t="s">
        <v>3456</v>
      </c>
      <c r="AO901" s="128" t="s">
        <v>3459</v>
      </c>
      <c r="AP901" s="128" t="s">
        <v>3460</v>
      </c>
      <c r="AQ901" s="128" t="s">
        <v>3458</v>
      </c>
    </row>
    <row r="902" spans="1:43" s="16" customFormat="1" ht="27.75">
      <c r="A902" s="43">
        <v>901</v>
      </c>
      <c r="B902" s="37" t="s">
        <v>1126</v>
      </c>
      <c r="C902" s="37" t="s">
        <v>510</v>
      </c>
      <c r="D902" s="45" t="s">
        <v>1127</v>
      </c>
      <c r="E902" s="38">
        <v>10</v>
      </c>
      <c r="F902" s="48">
        <v>10.01</v>
      </c>
      <c r="G902" s="46">
        <v>30</v>
      </c>
      <c r="H902" s="46" t="s">
        <v>3373</v>
      </c>
      <c r="I902" s="48">
        <v>10.64</v>
      </c>
      <c r="J902" s="46">
        <v>30</v>
      </c>
      <c r="K902" s="46" t="s">
        <v>3373</v>
      </c>
      <c r="L902" s="84">
        <f t="shared" si="268"/>
        <v>10.324999999999999</v>
      </c>
      <c r="M902" s="38">
        <f t="shared" si="271"/>
        <v>60</v>
      </c>
      <c r="N902" s="38">
        <f t="shared" si="272"/>
        <v>2</v>
      </c>
      <c r="O902" s="38">
        <f t="shared" si="273"/>
        <v>0</v>
      </c>
      <c r="P902" s="48">
        <v>8.7899999999999991</v>
      </c>
      <c r="Q902" s="46">
        <v>10</v>
      </c>
      <c r="R902" s="46" t="s">
        <v>3373</v>
      </c>
      <c r="S902" s="48">
        <v>11.72</v>
      </c>
      <c r="T902" s="46">
        <v>30</v>
      </c>
      <c r="U902" s="46" t="s">
        <v>3373</v>
      </c>
      <c r="V902" s="48">
        <f t="shared" si="280"/>
        <v>10.254999999999999</v>
      </c>
      <c r="W902" s="46">
        <f t="shared" si="269"/>
        <v>60</v>
      </c>
      <c r="X902" s="46">
        <f t="shared" si="281"/>
        <v>2</v>
      </c>
      <c r="Y902" s="46">
        <f t="shared" si="282"/>
        <v>1</v>
      </c>
      <c r="Z902" s="46">
        <f t="shared" si="274"/>
        <v>4</v>
      </c>
      <c r="AA902" s="46">
        <f t="shared" si="275"/>
        <v>1</v>
      </c>
      <c r="AB902" s="46">
        <f t="shared" si="276"/>
        <v>5</v>
      </c>
      <c r="AC902" s="48">
        <f t="shared" ref="AC902:AC907" si="283">IF(AB902=0,0.93,IF(AB902=1,0.92,IF(AB902=2,0.91,IF(AB902=3,0.9,IF(AB902=4,0.89,IF(AB902=5,0.88,IF(AB902=6,0.87)))))))</f>
        <v>0.88</v>
      </c>
      <c r="AD902" s="48">
        <f t="shared" si="277"/>
        <v>10.29</v>
      </c>
      <c r="AE902" s="48">
        <f t="shared" si="278"/>
        <v>9.0551999999999992</v>
      </c>
      <c r="AF902" s="46">
        <f t="shared" si="279"/>
        <v>120</v>
      </c>
      <c r="AG902" s="47"/>
      <c r="AH902" s="128" t="s">
        <v>3452</v>
      </c>
      <c r="AI902" s="128" t="s">
        <v>3456</v>
      </c>
      <c r="AJ902" s="128" t="s">
        <v>3457</v>
      </c>
      <c r="AK902" s="128" t="s">
        <v>3455</v>
      </c>
      <c r="AL902" s="128" t="s">
        <v>3460</v>
      </c>
      <c r="AM902" s="128" t="s">
        <v>3458</v>
      </c>
      <c r="AN902" s="128" t="s">
        <v>3453</v>
      </c>
      <c r="AO902" s="128" t="s">
        <v>3459</v>
      </c>
      <c r="AP902" s="128" t="s">
        <v>3454</v>
      </c>
      <c r="AQ902" s="128" t="s">
        <v>3451</v>
      </c>
    </row>
    <row r="903" spans="1:43" s="16" customFormat="1" ht="27.75">
      <c r="A903" s="43">
        <v>902</v>
      </c>
      <c r="B903" s="72" t="s">
        <v>2360</v>
      </c>
      <c r="C903" s="72" t="s">
        <v>2361</v>
      </c>
      <c r="D903" s="45" t="s">
        <v>2362</v>
      </c>
      <c r="E903" s="38">
        <v>23</v>
      </c>
      <c r="F903" s="48">
        <v>10.11</v>
      </c>
      <c r="G903" s="46">
        <v>30</v>
      </c>
      <c r="H903" s="46" t="s">
        <v>3373</v>
      </c>
      <c r="I903" s="48">
        <v>9.89</v>
      </c>
      <c r="J903" s="46">
        <v>20</v>
      </c>
      <c r="K903" s="46" t="s">
        <v>3373</v>
      </c>
      <c r="L903" s="84">
        <f t="shared" si="268"/>
        <v>10</v>
      </c>
      <c r="M903" s="38">
        <f t="shared" si="271"/>
        <v>60</v>
      </c>
      <c r="N903" s="38">
        <f t="shared" si="272"/>
        <v>2</v>
      </c>
      <c r="O903" s="38">
        <f t="shared" si="273"/>
        <v>1</v>
      </c>
      <c r="P903" s="48">
        <v>10.48</v>
      </c>
      <c r="Q903" s="46">
        <v>30</v>
      </c>
      <c r="R903" s="46" t="s">
        <v>3373</v>
      </c>
      <c r="S903" s="48">
        <v>10.66</v>
      </c>
      <c r="T903" s="46">
        <v>30</v>
      </c>
      <c r="U903" s="46" t="s">
        <v>3373</v>
      </c>
      <c r="V903" s="48">
        <f t="shared" si="280"/>
        <v>10.57</v>
      </c>
      <c r="W903" s="46">
        <f t="shared" si="269"/>
        <v>60</v>
      </c>
      <c r="X903" s="46">
        <f t="shared" si="281"/>
        <v>2</v>
      </c>
      <c r="Y903" s="46">
        <f t="shared" si="282"/>
        <v>0</v>
      </c>
      <c r="Z903" s="46">
        <f t="shared" si="274"/>
        <v>4</v>
      </c>
      <c r="AA903" s="46">
        <f t="shared" si="275"/>
        <v>1</v>
      </c>
      <c r="AB903" s="46">
        <f t="shared" si="276"/>
        <v>5</v>
      </c>
      <c r="AC903" s="48">
        <f t="shared" si="283"/>
        <v>0.88</v>
      </c>
      <c r="AD903" s="48">
        <f t="shared" si="277"/>
        <v>10.285</v>
      </c>
      <c r="AE903" s="48">
        <f t="shared" si="278"/>
        <v>9.0508000000000006</v>
      </c>
      <c r="AF903" s="46">
        <f t="shared" si="279"/>
        <v>120</v>
      </c>
      <c r="AG903" s="47"/>
      <c r="AH903" s="128" t="s">
        <v>3453</v>
      </c>
      <c r="AI903" s="128" t="s">
        <v>3451</v>
      </c>
      <c r="AJ903" s="128" t="s">
        <v>3456</v>
      </c>
      <c r="AK903" s="128" t="s">
        <v>3457</v>
      </c>
      <c r="AL903" s="128" t="s">
        <v>3454</v>
      </c>
      <c r="AM903" s="128" t="s">
        <v>3452</v>
      </c>
      <c r="AN903" s="128" t="s">
        <v>3459</v>
      </c>
      <c r="AO903" s="128" t="s">
        <v>3460</v>
      </c>
      <c r="AP903" s="128" t="s">
        <v>3458</v>
      </c>
      <c r="AQ903" s="128" t="s">
        <v>3455</v>
      </c>
    </row>
    <row r="904" spans="1:43" s="16" customFormat="1" ht="27.75">
      <c r="A904" s="43">
        <v>903</v>
      </c>
      <c r="B904" s="44" t="s">
        <v>112</v>
      </c>
      <c r="C904" s="44" t="s">
        <v>348</v>
      </c>
      <c r="D904" s="45" t="s">
        <v>1814</v>
      </c>
      <c r="E904" s="38">
        <v>18</v>
      </c>
      <c r="F904" s="48">
        <v>10</v>
      </c>
      <c r="G904" s="46">
        <v>30</v>
      </c>
      <c r="H904" s="46" t="s">
        <v>3373</v>
      </c>
      <c r="I904" s="48">
        <v>10</v>
      </c>
      <c r="J904" s="46">
        <v>30</v>
      </c>
      <c r="K904" s="46" t="s">
        <v>3373</v>
      </c>
      <c r="L904" s="84">
        <f t="shared" si="268"/>
        <v>10</v>
      </c>
      <c r="M904" s="38">
        <f t="shared" si="271"/>
        <v>60</v>
      </c>
      <c r="N904" s="38">
        <f t="shared" si="272"/>
        <v>2</v>
      </c>
      <c r="O904" s="38">
        <f t="shared" si="273"/>
        <v>0</v>
      </c>
      <c r="P904" s="48">
        <v>9.23</v>
      </c>
      <c r="Q904" s="46">
        <v>12</v>
      </c>
      <c r="R904" s="46" t="s">
        <v>3373</v>
      </c>
      <c r="S904" s="48">
        <v>11.42</v>
      </c>
      <c r="T904" s="46">
        <v>30</v>
      </c>
      <c r="U904" s="46" t="s">
        <v>3372</v>
      </c>
      <c r="V904" s="48">
        <f t="shared" si="280"/>
        <v>10.324999999999999</v>
      </c>
      <c r="W904" s="46">
        <f t="shared" si="269"/>
        <v>60</v>
      </c>
      <c r="X904" s="46">
        <f t="shared" si="281"/>
        <v>1</v>
      </c>
      <c r="Y904" s="46">
        <f t="shared" si="282"/>
        <v>1</v>
      </c>
      <c r="Z904" s="46">
        <f t="shared" si="274"/>
        <v>3</v>
      </c>
      <c r="AA904" s="46">
        <f t="shared" si="275"/>
        <v>1</v>
      </c>
      <c r="AB904" s="46">
        <f t="shared" si="276"/>
        <v>4</v>
      </c>
      <c r="AC904" s="48">
        <f t="shared" si="283"/>
        <v>0.89</v>
      </c>
      <c r="AD904" s="48">
        <f t="shared" si="277"/>
        <v>10.1625</v>
      </c>
      <c r="AE904" s="48">
        <f t="shared" si="278"/>
        <v>9.0446249999999999</v>
      </c>
      <c r="AF904" s="46">
        <f t="shared" si="279"/>
        <v>120</v>
      </c>
      <c r="AG904" s="47"/>
      <c r="AH904" s="128" t="s">
        <v>3452</v>
      </c>
      <c r="AI904" s="128" t="s">
        <v>3455</v>
      </c>
      <c r="AJ904" s="128" t="s">
        <v>3456</v>
      </c>
      <c r="AK904" s="128" t="s">
        <v>3453</v>
      </c>
      <c r="AL904" s="128" t="s">
        <v>3451</v>
      </c>
      <c r="AM904" s="128" t="s">
        <v>3454</v>
      </c>
      <c r="AN904" s="128" t="s">
        <v>3457</v>
      </c>
      <c r="AO904" s="128" t="s">
        <v>3460</v>
      </c>
      <c r="AP904" s="128" t="s">
        <v>3459</v>
      </c>
      <c r="AQ904" s="128" t="s">
        <v>3458</v>
      </c>
    </row>
    <row r="905" spans="1:43" s="16" customFormat="1" ht="27.75">
      <c r="A905" s="43">
        <v>904</v>
      </c>
      <c r="B905" s="37" t="s">
        <v>376</v>
      </c>
      <c r="C905" s="37" t="s">
        <v>377</v>
      </c>
      <c r="D905" s="38" t="s">
        <v>378</v>
      </c>
      <c r="E905" s="38">
        <v>3</v>
      </c>
      <c r="F905" s="48">
        <v>10.61</v>
      </c>
      <c r="G905" s="46">
        <v>30</v>
      </c>
      <c r="H905" s="46" t="s">
        <v>3372</v>
      </c>
      <c r="I905" s="48">
        <v>10</v>
      </c>
      <c r="J905" s="46">
        <v>30</v>
      </c>
      <c r="K905" s="46" t="s">
        <v>3373</v>
      </c>
      <c r="L905" s="84">
        <f t="shared" si="268"/>
        <v>10.305</v>
      </c>
      <c r="M905" s="38">
        <f t="shared" si="271"/>
        <v>60</v>
      </c>
      <c r="N905" s="38">
        <f t="shared" si="272"/>
        <v>1</v>
      </c>
      <c r="O905" s="38">
        <f t="shared" si="273"/>
        <v>0</v>
      </c>
      <c r="P905" s="48">
        <v>10.16</v>
      </c>
      <c r="Q905" s="46">
        <v>30</v>
      </c>
      <c r="R905" s="46" t="s">
        <v>3373</v>
      </c>
      <c r="S905" s="48">
        <v>9.86</v>
      </c>
      <c r="T905" s="46">
        <v>13</v>
      </c>
      <c r="U905" s="46" t="s">
        <v>3373</v>
      </c>
      <c r="V905" s="48">
        <f t="shared" si="280"/>
        <v>10.01</v>
      </c>
      <c r="W905" s="46">
        <f t="shared" si="269"/>
        <v>60</v>
      </c>
      <c r="X905" s="46">
        <f t="shared" si="281"/>
        <v>2</v>
      </c>
      <c r="Y905" s="46">
        <f t="shared" si="282"/>
        <v>1</v>
      </c>
      <c r="Z905" s="46">
        <f t="shared" si="274"/>
        <v>3</v>
      </c>
      <c r="AA905" s="46">
        <f t="shared" si="275"/>
        <v>1</v>
      </c>
      <c r="AB905" s="46">
        <f t="shared" si="276"/>
        <v>4</v>
      </c>
      <c r="AC905" s="48">
        <f t="shared" si="283"/>
        <v>0.89</v>
      </c>
      <c r="AD905" s="48">
        <f t="shared" si="277"/>
        <v>10.157499999999999</v>
      </c>
      <c r="AE905" s="48">
        <f t="shared" si="278"/>
        <v>9.0401749999999996</v>
      </c>
      <c r="AF905" s="46">
        <f t="shared" si="279"/>
        <v>120</v>
      </c>
      <c r="AG905" s="47"/>
      <c r="AH905" s="128" t="s">
        <v>3452</v>
      </c>
      <c r="AI905" s="128" t="s">
        <v>3453</v>
      </c>
      <c r="AJ905" s="128" t="s">
        <v>3451</v>
      </c>
      <c r="AK905" s="128" t="s">
        <v>3455</v>
      </c>
      <c r="AL905" s="128" t="s">
        <v>3456</v>
      </c>
      <c r="AM905" s="128" t="s">
        <v>3454</v>
      </c>
      <c r="AN905" s="128" t="s">
        <v>3457</v>
      </c>
      <c r="AO905" s="128" t="s">
        <v>3460</v>
      </c>
      <c r="AP905" s="128" t="s">
        <v>3459</v>
      </c>
      <c r="AQ905" s="128" t="s">
        <v>3458</v>
      </c>
    </row>
    <row r="906" spans="1:43" s="16" customFormat="1" ht="27.75">
      <c r="A906" s="43">
        <v>905</v>
      </c>
      <c r="B906" s="44" t="s">
        <v>1707</v>
      </c>
      <c r="C906" s="44" t="s">
        <v>1708</v>
      </c>
      <c r="D906" s="45" t="s">
        <v>1709</v>
      </c>
      <c r="E906" s="38">
        <v>17</v>
      </c>
      <c r="F906" s="48">
        <v>11.04</v>
      </c>
      <c r="G906" s="46">
        <v>30</v>
      </c>
      <c r="H906" s="46" t="s">
        <v>3373</v>
      </c>
      <c r="I906" s="48">
        <v>9.25</v>
      </c>
      <c r="J906" s="46">
        <v>19</v>
      </c>
      <c r="K906" s="46" t="s">
        <v>3372</v>
      </c>
      <c r="L906" s="84">
        <f t="shared" si="268"/>
        <v>10.145</v>
      </c>
      <c r="M906" s="38">
        <f t="shared" si="271"/>
        <v>60</v>
      </c>
      <c r="N906" s="38">
        <f t="shared" si="272"/>
        <v>1</v>
      </c>
      <c r="O906" s="38">
        <f t="shared" si="273"/>
        <v>1</v>
      </c>
      <c r="P906" s="48">
        <v>8.4700000000000006</v>
      </c>
      <c r="Q906" s="46">
        <v>12</v>
      </c>
      <c r="R906" s="46" t="s">
        <v>3373</v>
      </c>
      <c r="S906" s="48">
        <v>11.8</v>
      </c>
      <c r="T906" s="46">
        <v>30</v>
      </c>
      <c r="U906" s="46" t="s">
        <v>3372</v>
      </c>
      <c r="V906" s="48">
        <f t="shared" si="280"/>
        <v>10.135000000000002</v>
      </c>
      <c r="W906" s="46">
        <f t="shared" si="269"/>
        <v>60</v>
      </c>
      <c r="X906" s="46">
        <f t="shared" si="281"/>
        <v>1</v>
      </c>
      <c r="Y906" s="46">
        <f t="shared" si="282"/>
        <v>1</v>
      </c>
      <c r="Z906" s="46">
        <f t="shared" si="274"/>
        <v>2</v>
      </c>
      <c r="AA906" s="46">
        <f t="shared" si="275"/>
        <v>2</v>
      </c>
      <c r="AB906" s="46">
        <f t="shared" si="276"/>
        <v>4</v>
      </c>
      <c r="AC906" s="48">
        <f t="shared" si="283"/>
        <v>0.89</v>
      </c>
      <c r="AD906" s="48">
        <f t="shared" si="277"/>
        <v>10.14</v>
      </c>
      <c r="AE906" s="48">
        <f t="shared" si="278"/>
        <v>9.0246000000000013</v>
      </c>
      <c r="AF906" s="46">
        <f t="shared" si="279"/>
        <v>120</v>
      </c>
      <c r="AG906" s="47"/>
      <c r="AH906" s="128" t="s">
        <v>3457</v>
      </c>
      <c r="AI906" s="128" t="s">
        <v>3452</v>
      </c>
      <c r="AJ906" s="128" t="s">
        <v>3456</v>
      </c>
      <c r="AK906" s="128" t="s">
        <v>3454</v>
      </c>
      <c r="AL906" s="128" t="s">
        <v>3451</v>
      </c>
      <c r="AM906" s="128" t="s">
        <v>3455</v>
      </c>
      <c r="AN906" s="128" t="s">
        <v>3453</v>
      </c>
      <c r="AO906" s="128" t="s">
        <v>3460</v>
      </c>
      <c r="AP906" s="128" t="s">
        <v>3458</v>
      </c>
      <c r="AQ906" s="128" t="s">
        <v>3459</v>
      </c>
    </row>
    <row r="907" spans="1:43" s="16" customFormat="1" ht="27.75">
      <c r="A907" s="43">
        <v>906</v>
      </c>
      <c r="B907" s="44" t="s">
        <v>573</v>
      </c>
      <c r="C907" s="44" t="s">
        <v>609</v>
      </c>
      <c r="D907" s="45" t="s">
        <v>1102</v>
      </c>
      <c r="E907" s="38">
        <v>10</v>
      </c>
      <c r="F907" s="48">
        <v>11.98</v>
      </c>
      <c r="G907" s="46">
        <v>30</v>
      </c>
      <c r="H907" s="46" t="s">
        <v>3373</v>
      </c>
      <c r="I907" s="48">
        <v>8.89</v>
      </c>
      <c r="J907" s="46">
        <v>12</v>
      </c>
      <c r="K907" s="46" t="s">
        <v>3373</v>
      </c>
      <c r="L907" s="84">
        <f t="shared" si="268"/>
        <v>10.435</v>
      </c>
      <c r="M907" s="38">
        <f t="shared" si="271"/>
        <v>60</v>
      </c>
      <c r="N907" s="38">
        <f t="shared" si="272"/>
        <v>2</v>
      </c>
      <c r="O907" s="38">
        <f t="shared" si="273"/>
        <v>1</v>
      </c>
      <c r="P907" s="48">
        <v>9.99</v>
      </c>
      <c r="Q907" s="46">
        <v>12</v>
      </c>
      <c r="R907" s="46" t="s">
        <v>3373</v>
      </c>
      <c r="S907" s="48">
        <v>10.63</v>
      </c>
      <c r="T907" s="46">
        <v>30</v>
      </c>
      <c r="U907" s="46" t="s">
        <v>3373</v>
      </c>
      <c r="V907" s="48">
        <f t="shared" si="280"/>
        <v>10.31</v>
      </c>
      <c r="W907" s="46">
        <f t="shared" si="269"/>
        <v>60</v>
      </c>
      <c r="X907" s="46">
        <f t="shared" si="281"/>
        <v>2</v>
      </c>
      <c r="Y907" s="46">
        <f t="shared" si="282"/>
        <v>1</v>
      </c>
      <c r="Z907" s="46">
        <f t="shared" si="274"/>
        <v>4</v>
      </c>
      <c r="AA907" s="46">
        <f t="shared" si="275"/>
        <v>2</v>
      </c>
      <c r="AB907" s="46">
        <f t="shared" si="276"/>
        <v>6</v>
      </c>
      <c r="AC907" s="48">
        <f t="shared" si="283"/>
        <v>0.87</v>
      </c>
      <c r="AD907" s="48">
        <f t="shared" si="277"/>
        <v>10.3725</v>
      </c>
      <c r="AE907" s="48">
        <f t="shared" si="278"/>
        <v>9.0240749999999998</v>
      </c>
      <c r="AF907" s="46">
        <f t="shared" si="279"/>
        <v>120</v>
      </c>
      <c r="AG907" s="47"/>
      <c r="AH907" s="128" t="s">
        <v>3453</v>
      </c>
      <c r="AI907" s="128" t="s">
        <v>3451</v>
      </c>
      <c r="AJ907" s="128" t="s">
        <v>3456</v>
      </c>
      <c r="AK907" s="128" t="s">
        <v>3452</v>
      </c>
      <c r="AL907" s="128" t="s">
        <v>3454</v>
      </c>
      <c r="AM907" s="128" t="s">
        <v>3455</v>
      </c>
      <c r="AN907" s="128" t="s">
        <v>3460</v>
      </c>
      <c r="AO907" s="128" t="s">
        <v>3457</v>
      </c>
      <c r="AP907" s="128" t="s">
        <v>3459</v>
      </c>
      <c r="AQ907" s="128" t="s">
        <v>3458</v>
      </c>
    </row>
    <row r="908" spans="1:43" s="16" customFormat="1" ht="27.75">
      <c r="A908" s="43">
        <v>907</v>
      </c>
      <c r="B908" s="37" t="s">
        <v>2694</v>
      </c>
      <c r="C908" s="37" t="s">
        <v>2695</v>
      </c>
      <c r="D908" s="38" t="s">
        <v>2696</v>
      </c>
      <c r="E908" s="38">
        <v>27</v>
      </c>
      <c r="F908" s="48">
        <v>10.72</v>
      </c>
      <c r="G908" s="46">
        <v>30</v>
      </c>
      <c r="H908" s="46" t="s">
        <v>3372</v>
      </c>
      <c r="I908" s="48">
        <v>10.53</v>
      </c>
      <c r="J908" s="46">
        <v>30</v>
      </c>
      <c r="K908" s="46" t="s">
        <v>3373</v>
      </c>
      <c r="L908" s="84">
        <f t="shared" si="268"/>
        <v>10.625</v>
      </c>
      <c r="M908" s="38">
        <f t="shared" si="271"/>
        <v>60</v>
      </c>
      <c r="N908" s="38">
        <f t="shared" si="272"/>
        <v>1</v>
      </c>
      <c r="O908" s="38">
        <f t="shared" si="273"/>
        <v>0</v>
      </c>
      <c r="P908" s="48">
        <v>10.52</v>
      </c>
      <c r="Q908" s="46">
        <v>30</v>
      </c>
      <c r="R908" s="46" t="s">
        <v>3372</v>
      </c>
      <c r="S908" s="48">
        <v>10.68</v>
      </c>
      <c r="T908" s="46">
        <v>30</v>
      </c>
      <c r="U908" s="46" t="s">
        <v>3372</v>
      </c>
      <c r="V908" s="48">
        <f t="shared" si="280"/>
        <v>10.6</v>
      </c>
      <c r="W908" s="46">
        <f t="shared" si="269"/>
        <v>60</v>
      </c>
      <c r="X908" s="46">
        <f t="shared" si="281"/>
        <v>0</v>
      </c>
      <c r="Y908" s="46">
        <f t="shared" si="282"/>
        <v>0</v>
      </c>
      <c r="Z908" s="46">
        <f t="shared" si="274"/>
        <v>1</v>
      </c>
      <c r="AA908" s="46">
        <f t="shared" si="275"/>
        <v>0</v>
      </c>
      <c r="AB908" s="46">
        <f t="shared" si="276"/>
        <v>1</v>
      </c>
      <c r="AC908" s="48">
        <f>IF(AB908=0,0.86,IF(AB908=1,0.85,IF(AB908=2,0.84,IF(AB908=3,0.83,IF(AB908=4,0.82,IF(AB908=5,0.81,IF(AB908=6,0.8)))))))</f>
        <v>0.85</v>
      </c>
      <c r="AD908" s="48">
        <f t="shared" si="277"/>
        <v>10.612500000000001</v>
      </c>
      <c r="AE908" s="48">
        <f t="shared" si="278"/>
        <v>9.0206250000000008</v>
      </c>
      <c r="AF908" s="46">
        <f t="shared" si="279"/>
        <v>120</v>
      </c>
      <c r="AG908" s="47"/>
      <c r="AH908" s="128" t="s">
        <v>3457</v>
      </c>
      <c r="AI908" s="128" t="s">
        <v>3452</v>
      </c>
      <c r="AJ908" s="128" t="s">
        <v>3454</v>
      </c>
      <c r="AK908" s="128" t="s">
        <v>3453</v>
      </c>
      <c r="AL908" s="128" t="s">
        <v>3451</v>
      </c>
      <c r="AM908" s="128" t="s">
        <v>3456</v>
      </c>
      <c r="AN908" s="128" t="s">
        <v>3455</v>
      </c>
      <c r="AO908" s="128" t="s">
        <v>3458</v>
      </c>
      <c r="AP908" s="128" t="s">
        <v>3460</v>
      </c>
      <c r="AQ908" s="128" t="s">
        <v>3459</v>
      </c>
    </row>
    <row r="909" spans="1:43" s="16" customFormat="1" ht="27.75">
      <c r="A909" s="43">
        <v>908</v>
      </c>
      <c r="B909" s="44" t="s">
        <v>1018</v>
      </c>
      <c r="C909" s="44" t="s">
        <v>1019</v>
      </c>
      <c r="D909" s="45" t="s">
        <v>1020</v>
      </c>
      <c r="E909" s="38">
        <v>9</v>
      </c>
      <c r="F909" s="48">
        <v>10.83</v>
      </c>
      <c r="G909" s="46">
        <v>30</v>
      </c>
      <c r="H909" s="46" t="s">
        <v>3373</v>
      </c>
      <c r="I909" s="48">
        <v>9.17</v>
      </c>
      <c r="J909" s="46">
        <v>13</v>
      </c>
      <c r="K909" s="46" t="s">
        <v>3373</v>
      </c>
      <c r="L909" s="84">
        <f t="shared" si="268"/>
        <v>10</v>
      </c>
      <c r="M909" s="38">
        <f t="shared" si="271"/>
        <v>60</v>
      </c>
      <c r="N909" s="38">
        <f t="shared" si="272"/>
        <v>2</v>
      </c>
      <c r="O909" s="38">
        <f t="shared" si="273"/>
        <v>1</v>
      </c>
      <c r="P909" s="48">
        <v>9.75</v>
      </c>
      <c r="Q909" s="46">
        <v>12</v>
      </c>
      <c r="R909" s="46" t="s">
        <v>3373</v>
      </c>
      <c r="S909" s="48">
        <v>11.25</v>
      </c>
      <c r="T909" s="46">
        <v>30</v>
      </c>
      <c r="U909" s="46" t="s">
        <v>3372</v>
      </c>
      <c r="V909" s="48">
        <f t="shared" si="280"/>
        <v>10.5</v>
      </c>
      <c r="W909" s="46">
        <f t="shared" si="269"/>
        <v>60</v>
      </c>
      <c r="X909" s="46">
        <f t="shared" si="281"/>
        <v>1</v>
      </c>
      <c r="Y909" s="46">
        <f t="shared" si="282"/>
        <v>1</v>
      </c>
      <c r="Z909" s="46">
        <f t="shared" si="274"/>
        <v>3</v>
      </c>
      <c r="AA909" s="46">
        <f t="shared" si="275"/>
        <v>2</v>
      </c>
      <c r="AB909" s="46">
        <f t="shared" si="276"/>
        <v>5</v>
      </c>
      <c r="AC909" s="48">
        <f>IF(AB909=0,0.93,IF(AB909=1,0.92,IF(AB909=2,0.91,IF(AB909=3,0.9,IF(AB909=4,0.89,IF(AB909=5,0.88,IF(AB909=6,0.87)))))))</f>
        <v>0.88</v>
      </c>
      <c r="AD909" s="48">
        <f t="shared" si="277"/>
        <v>10.25</v>
      </c>
      <c r="AE909" s="48">
        <f t="shared" si="278"/>
        <v>9.02</v>
      </c>
      <c r="AF909" s="46">
        <f t="shared" si="279"/>
        <v>120</v>
      </c>
      <c r="AG909" s="47"/>
      <c r="AH909" s="128" t="s">
        <v>3451</v>
      </c>
      <c r="AI909" s="128" t="s">
        <v>3453</v>
      </c>
      <c r="AJ909" s="128" t="s">
        <v>3457</v>
      </c>
      <c r="AK909" s="128" t="s">
        <v>3452</v>
      </c>
      <c r="AL909" s="128" t="s">
        <v>3455</v>
      </c>
      <c r="AM909" s="128" t="s">
        <v>3454</v>
      </c>
      <c r="AN909" s="128" t="s">
        <v>3456</v>
      </c>
      <c r="AO909" s="128" t="s">
        <v>3460</v>
      </c>
      <c r="AP909" s="128" t="s">
        <v>3459</v>
      </c>
      <c r="AQ909" s="128" t="s">
        <v>3458</v>
      </c>
    </row>
    <row r="910" spans="1:43" s="16" customFormat="1" ht="27.75">
      <c r="A910" s="43">
        <v>909</v>
      </c>
      <c r="B910" s="37" t="s">
        <v>253</v>
      </c>
      <c r="C910" s="37" t="s">
        <v>254</v>
      </c>
      <c r="D910" s="45" t="s">
        <v>255</v>
      </c>
      <c r="E910" s="38">
        <v>2</v>
      </c>
      <c r="F910" s="48">
        <v>12</v>
      </c>
      <c r="G910" s="46">
        <v>30</v>
      </c>
      <c r="H910" s="46" t="s">
        <v>3373</v>
      </c>
      <c r="I910" s="48">
        <v>9.24</v>
      </c>
      <c r="J910" s="46">
        <v>16</v>
      </c>
      <c r="K910" s="46" t="s">
        <v>3372</v>
      </c>
      <c r="L910" s="84">
        <f t="shared" si="268"/>
        <v>10.620000000000001</v>
      </c>
      <c r="M910" s="38">
        <f t="shared" si="271"/>
        <v>60</v>
      </c>
      <c r="N910" s="38">
        <f t="shared" si="272"/>
        <v>1</v>
      </c>
      <c r="O910" s="38">
        <f t="shared" si="273"/>
        <v>1</v>
      </c>
      <c r="P910" s="48">
        <v>9.7799999999999994</v>
      </c>
      <c r="Q910" s="46">
        <v>22</v>
      </c>
      <c r="R910" s="46" t="s">
        <v>3373</v>
      </c>
      <c r="S910" s="48">
        <v>12.87</v>
      </c>
      <c r="T910" s="46">
        <v>30</v>
      </c>
      <c r="U910" s="46" t="s">
        <v>3372</v>
      </c>
      <c r="V910" s="48">
        <f t="shared" si="280"/>
        <v>11.324999999999999</v>
      </c>
      <c r="W910" s="46">
        <f t="shared" si="269"/>
        <v>60</v>
      </c>
      <c r="X910" s="46">
        <f t="shared" si="281"/>
        <v>1</v>
      </c>
      <c r="Y910" s="46">
        <f t="shared" si="282"/>
        <v>1</v>
      </c>
      <c r="Z910" s="46">
        <f t="shared" si="274"/>
        <v>2</v>
      </c>
      <c r="AA910" s="46">
        <f t="shared" si="275"/>
        <v>2</v>
      </c>
      <c r="AB910" s="46">
        <f t="shared" si="276"/>
        <v>4</v>
      </c>
      <c r="AC910" s="48">
        <f>IF(AB910=0,0.86,IF(AB910=1,0.85,IF(AB910=2,0.84,IF(AB910=3,0.83,IF(AB910=4,0.82,IF(AB910=5,0.81,IF(AB910=6,0.8)))))))</f>
        <v>0.82</v>
      </c>
      <c r="AD910" s="48">
        <f t="shared" si="277"/>
        <v>10.9725</v>
      </c>
      <c r="AE910" s="48">
        <f t="shared" si="278"/>
        <v>8.9974499999999988</v>
      </c>
      <c r="AF910" s="46">
        <f t="shared" si="279"/>
        <v>120</v>
      </c>
      <c r="AG910" s="47"/>
      <c r="AH910" s="128" t="s">
        <v>3453</v>
      </c>
      <c r="AI910" s="128" t="s">
        <v>3451</v>
      </c>
      <c r="AJ910" s="128" t="s">
        <v>3456</v>
      </c>
      <c r="AK910" s="128" t="s">
        <v>3452</v>
      </c>
      <c r="AL910" s="128" t="s">
        <v>3454</v>
      </c>
      <c r="AM910" s="128" t="s">
        <v>3455</v>
      </c>
      <c r="AN910" s="128" t="s">
        <v>3460</v>
      </c>
      <c r="AO910" s="128" t="s">
        <v>3457</v>
      </c>
      <c r="AP910" s="128" t="s">
        <v>3458</v>
      </c>
      <c r="AQ910" s="128" t="s">
        <v>3459</v>
      </c>
    </row>
    <row r="911" spans="1:43" s="16" customFormat="1" ht="27.75">
      <c r="A911" s="43">
        <v>910</v>
      </c>
      <c r="B911" s="37" t="s">
        <v>1342</v>
      </c>
      <c r="C911" s="37" t="s">
        <v>1139</v>
      </c>
      <c r="D911" s="45" t="s">
        <v>1343</v>
      </c>
      <c r="E911" s="38">
        <v>13</v>
      </c>
      <c r="F911" s="48">
        <v>10</v>
      </c>
      <c r="G911" s="46">
        <v>30</v>
      </c>
      <c r="H911" s="46" t="s">
        <v>3373</v>
      </c>
      <c r="I911" s="48">
        <v>10</v>
      </c>
      <c r="J911" s="46">
        <v>30</v>
      </c>
      <c r="K911" s="46" t="s">
        <v>3373</v>
      </c>
      <c r="L911" s="84">
        <f t="shared" si="268"/>
        <v>10</v>
      </c>
      <c r="M911" s="38">
        <f t="shared" si="271"/>
        <v>60</v>
      </c>
      <c r="N911" s="38">
        <f t="shared" si="272"/>
        <v>2</v>
      </c>
      <c r="O911" s="38">
        <f t="shared" si="273"/>
        <v>0</v>
      </c>
      <c r="P911" s="48">
        <v>8.94</v>
      </c>
      <c r="Q911" s="46">
        <v>10</v>
      </c>
      <c r="R911" s="46" t="s">
        <v>3373</v>
      </c>
      <c r="S911" s="48">
        <v>11.85</v>
      </c>
      <c r="T911" s="46">
        <v>30</v>
      </c>
      <c r="U911" s="46" t="s">
        <v>3373</v>
      </c>
      <c r="V911" s="48">
        <f t="shared" si="280"/>
        <v>10.395</v>
      </c>
      <c r="W911" s="46">
        <f t="shared" si="269"/>
        <v>60</v>
      </c>
      <c r="X911" s="46">
        <f t="shared" si="281"/>
        <v>2</v>
      </c>
      <c r="Y911" s="46">
        <f t="shared" si="282"/>
        <v>1</v>
      </c>
      <c r="Z911" s="46">
        <f t="shared" si="274"/>
        <v>4</v>
      </c>
      <c r="AA911" s="46">
        <f t="shared" si="275"/>
        <v>1</v>
      </c>
      <c r="AB911" s="46">
        <f t="shared" si="276"/>
        <v>5</v>
      </c>
      <c r="AC911" s="48">
        <f t="shared" ref="AC911:AC916" si="284">IF(AB911=0,0.93,IF(AB911=1,0.92,IF(AB911=2,0.91,IF(AB911=3,0.9,IF(AB911=4,0.89,IF(AB911=5,0.88,IF(AB911=6,0.87)))))))</f>
        <v>0.88</v>
      </c>
      <c r="AD911" s="48">
        <f t="shared" si="277"/>
        <v>10.1975</v>
      </c>
      <c r="AE911" s="48">
        <f t="shared" si="278"/>
        <v>8.9738000000000007</v>
      </c>
      <c r="AF911" s="46">
        <f t="shared" si="279"/>
        <v>120</v>
      </c>
      <c r="AG911" s="47"/>
      <c r="AH911" s="128" t="s">
        <v>3456</v>
      </c>
      <c r="AI911" s="128" t="s">
        <v>3455</v>
      </c>
      <c r="AJ911" s="128" t="s">
        <v>3452</v>
      </c>
      <c r="AK911" s="128" t="s">
        <v>3454</v>
      </c>
      <c r="AL911" s="128" t="s">
        <v>3451</v>
      </c>
      <c r="AM911" s="128" t="s">
        <v>3453</v>
      </c>
      <c r="AN911" s="128" t="s">
        <v>3459</v>
      </c>
      <c r="AO911" s="128" t="s">
        <v>3460</v>
      </c>
      <c r="AP911" s="128" t="s">
        <v>3457</v>
      </c>
      <c r="AQ911" s="128" t="s">
        <v>3458</v>
      </c>
    </row>
    <row r="912" spans="1:43" s="16" customFormat="1" ht="27.75">
      <c r="A912" s="43">
        <v>911</v>
      </c>
      <c r="B912" s="37" t="s">
        <v>2712</v>
      </c>
      <c r="C912" s="37" t="s">
        <v>2713</v>
      </c>
      <c r="D912" s="45" t="s">
        <v>2714</v>
      </c>
      <c r="E912" s="38">
        <v>27</v>
      </c>
      <c r="F912" s="48">
        <v>10.15</v>
      </c>
      <c r="G912" s="46">
        <v>30</v>
      </c>
      <c r="H912" s="46" t="s">
        <v>3373</v>
      </c>
      <c r="I912" s="48">
        <v>10.01</v>
      </c>
      <c r="J912" s="46">
        <v>30</v>
      </c>
      <c r="K912" s="46" t="s">
        <v>3372</v>
      </c>
      <c r="L912" s="84">
        <f t="shared" si="268"/>
        <v>10.08</v>
      </c>
      <c r="M912" s="38">
        <f t="shared" si="271"/>
        <v>60</v>
      </c>
      <c r="N912" s="38">
        <f t="shared" si="272"/>
        <v>1</v>
      </c>
      <c r="O912" s="38">
        <f t="shared" si="273"/>
        <v>0</v>
      </c>
      <c r="P912" s="48">
        <v>8.9600000000000009</v>
      </c>
      <c r="Q912" s="46">
        <v>12</v>
      </c>
      <c r="R912" s="46" t="s">
        <v>3373</v>
      </c>
      <c r="S912" s="48">
        <v>11.18</v>
      </c>
      <c r="T912" s="46">
        <v>30</v>
      </c>
      <c r="U912" s="46" t="s">
        <v>3373</v>
      </c>
      <c r="V912" s="48">
        <f t="shared" si="280"/>
        <v>10.07</v>
      </c>
      <c r="W912" s="46">
        <f t="shared" si="269"/>
        <v>60</v>
      </c>
      <c r="X912" s="46">
        <f t="shared" si="281"/>
        <v>2</v>
      </c>
      <c r="Y912" s="46">
        <f t="shared" si="282"/>
        <v>1</v>
      </c>
      <c r="Z912" s="46">
        <f t="shared" si="274"/>
        <v>3</v>
      </c>
      <c r="AA912" s="46">
        <f t="shared" si="275"/>
        <v>1</v>
      </c>
      <c r="AB912" s="46">
        <f t="shared" si="276"/>
        <v>4</v>
      </c>
      <c r="AC912" s="48">
        <f t="shared" si="284"/>
        <v>0.89</v>
      </c>
      <c r="AD912" s="48">
        <f t="shared" si="277"/>
        <v>10.074999999999999</v>
      </c>
      <c r="AE912" s="48">
        <f t="shared" si="278"/>
        <v>8.9667499999999993</v>
      </c>
      <c r="AF912" s="46">
        <f t="shared" si="279"/>
        <v>120</v>
      </c>
      <c r="AG912" s="47"/>
      <c r="AH912" s="128" t="s">
        <v>3457</v>
      </c>
      <c r="AI912" s="128" t="s">
        <v>3456</v>
      </c>
      <c r="AJ912" s="128" t="s">
        <v>3452</v>
      </c>
      <c r="AK912" s="128" t="s">
        <v>3453</v>
      </c>
      <c r="AL912" s="128" t="s">
        <v>3454</v>
      </c>
      <c r="AM912" s="128" t="s">
        <v>3455</v>
      </c>
      <c r="AN912" s="128" t="s">
        <v>3460</v>
      </c>
      <c r="AO912" s="128" t="s">
        <v>3451</v>
      </c>
      <c r="AP912" s="128" t="s">
        <v>3459</v>
      </c>
      <c r="AQ912" s="128" t="s">
        <v>3458</v>
      </c>
    </row>
    <row r="913" spans="1:43" s="16" customFormat="1" ht="27.75">
      <c r="A913" s="43">
        <v>912</v>
      </c>
      <c r="B913" s="44" t="s">
        <v>792</v>
      </c>
      <c r="C913" s="44" t="s">
        <v>86</v>
      </c>
      <c r="D913" s="45" t="s">
        <v>793</v>
      </c>
      <c r="E913" s="38">
        <v>7</v>
      </c>
      <c r="F913" s="48">
        <v>10</v>
      </c>
      <c r="G913" s="46">
        <v>30</v>
      </c>
      <c r="H913" s="46" t="s">
        <v>3373</v>
      </c>
      <c r="I913" s="48">
        <v>10</v>
      </c>
      <c r="J913" s="46">
        <v>30</v>
      </c>
      <c r="K913" s="46" t="s">
        <v>3373</v>
      </c>
      <c r="L913" s="84">
        <f t="shared" si="268"/>
        <v>10</v>
      </c>
      <c r="M913" s="38">
        <f t="shared" si="271"/>
        <v>60</v>
      </c>
      <c r="N913" s="38">
        <f t="shared" si="272"/>
        <v>2</v>
      </c>
      <c r="O913" s="38">
        <f t="shared" si="273"/>
        <v>0</v>
      </c>
      <c r="P913" s="48">
        <v>9.31</v>
      </c>
      <c r="Q913" s="46">
        <v>16</v>
      </c>
      <c r="R913" s="46" t="s">
        <v>3373</v>
      </c>
      <c r="S913" s="48">
        <v>10.98</v>
      </c>
      <c r="T913" s="46">
        <v>30</v>
      </c>
      <c r="U913" s="46" t="s">
        <v>3372</v>
      </c>
      <c r="V913" s="48">
        <f t="shared" si="280"/>
        <v>10.145</v>
      </c>
      <c r="W913" s="46">
        <f t="shared" si="269"/>
        <v>60</v>
      </c>
      <c r="X913" s="46">
        <f t="shared" si="281"/>
        <v>1</v>
      </c>
      <c r="Y913" s="46">
        <f t="shared" si="282"/>
        <v>1</v>
      </c>
      <c r="Z913" s="46">
        <f t="shared" si="274"/>
        <v>3</v>
      </c>
      <c r="AA913" s="46">
        <f t="shared" si="275"/>
        <v>1</v>
      </c>
      <c r="AB913" s="46">
        <f t="shared" si="276"/>
        <v>4</v>
      </c>
      <c r="AC913" s="48">
        <f t="shared" si="284"/>
        <v>0.89</v>
      </c>
      <c r="AD913" s="48">
        <f t="shared" si="277"/>
        <v>10.0725</v>
      </c>
      <c r="AE913" s="48">
        <f t="shared" si="278"/>
        <v>8.9645250000000001</v>
      </c>
      <c r="AF913" s="46">
        <f t="shared" si="279"/>
        <v>120</v>
      </c>
      <c r="AG913" s="47"/>
      <c r="AH913" s="128" t="s">
        <v>3458</v>
      </c>
      <c r="AI913" s="128" t="s">
        <v>3460</v>
      </c>
      <c r="AJ913" s="128" t="s">
        <v>3456</v>
      </c>
      <c r="AK913" s="128" t="s">
        <v>3457</v>
      </c>
      <c r="AL913" s="128" t="s">
        <v>3453</v>
      </c>
      <c r="AM913" s="128" t="s">
        <v>3451</v>
      </c>
      <c r="AN913" s="128" t="s">
        <v>3452</v>
      </c>
      <c r="AO913" s="128" t="s">
        <v>3454</v>
      </c>
      <c r="AP913" s="128" t="s">
        <v>3455</v>
      </c>
      <c r="AQ913" s="128" t="s">
        <v>3459</v>
      </c>
    </row>
    <row r="914" spans="1:43" s="16" customFormat="1" ht="27.75">
      <c r="A914" s="43">
        <v>913</v>
      </c>
      <c r="B914" s="65" t="s">
        <v>2307</v>
      </c>
      <c r="C914" s="65" t="s">
        <v>3438</v>
      </c>
      <c r="D914" s="45" t="s">
        <v>2308</v>
      </c>
      <c r="E914" s="38">
        <v>23</v>
      </c>
      <c r="F914" s="48">
        <v>11.38</v>
      </c>
      <c r="G914" s="46">
        <v>30</v>
      </c>
      <c r="H914" s="46" t="s">
        <v>3372</v>
      </c>
      <c r="I914" s="48">
        <v>8.6999999999999993</v>
      </c>
      <c r="J914" s="46">
        <v>12</v>
      </c>
      <c r="K914" s="46" t="s">
        <v>3373</v>
      </c>
      <c r="L914" s="84">
        <f t="shared" si="268"/>
        <v>10.039999999999999</v>
      </c>
      <c r="M914" s="38">
        <f t="shared" si="271"/>
        <v>60</v>
      </c>
      <c r="N914" s="38">
        <f t="shared" si="272"/>
        <v>1</v>
      </c>
      <c r="O914" s="38">
        <f t="shared" si="273"/>
        <v>1</v>
      </c>
      <c r="P914" s="48">
        <v>9.41</v>
      </c>
      <c r="Q914" s="46">
        <v>10</v>
      </c>
      <c r="R914" s="46" t="s">
        <v>3373</v>
      </c>
      <c r="S914" s="48">
        <v>10.79</v>
      </c>
      <c r="T914" s="46">
        <v>30</v>
      </c>
      <c r="U914" s="46" t="s">
        <v>3372</v>
      </c>
      <c r="V914" s="48">
        <f t="shared" si="280"/>
        <v>10.1</v>
      </c>
      <c r="W914" s="46">
        <f t="shared" si="269"/>
        <v>60</v>
      </c>
      <c r="X914" s="46">
        <f t="shared" si="281"/>
        <v>1</v>
      </c>
      <c r="Y914" s="46">
        <f t="shared" si="282"/>
        <v>1</v>
      </c>
      <c r="Z914" s="46">
        <f t="shared" si="274"/>
        <v>2</v>
      </c>
      <c r="AA914" s="46">
        <f t="shared" si="275"/>
        <v>2</v>
      </c>
      <c r="AB914" s="46">
        <f t="shared" si="276"/>
        <v>4</v>
      </c>
      <c r="AC914" s="48">
        <f t="shared" si="284"/>
        <v>0.89</v>
      </c>
      <c r="AD914" s="48">
        <f t="shared" si="277"/>
        <v>10.07</v>
      </c>
      <c r="AE914" s="48">
        <f t="shared" si="278"/>
        <v>8.9623000000000008</v>
      </c>
      <c r="AF914" s="46">
        <f t="shared" si="279"/>
        <v>120</v>
      </c>
      <c r="AG914" s="47"/>
      <c r="AH914" s="128" t="s">
        <v>3457</v>
      </c>
      <c r="AI914" s="128" t="s">
        <v>3456</v>
      </c>
      <c r="AJ914" s="128" t="s">
        <v>3458</v>
      </c>
      <c r="AK914" s="128" t="s">
        <v>3460</v>
      </c>
      <c r="AL914" s="128" t="s">
        <v>3455</v>
      </c>
      <c r="AM914" s="128" t="s">
        <v>3459</v>
      </c>
      <c r="AN914" s="128" t="s">
        <v>3451</v>
      </c>
      <c r="AO914" s="128" t="s">
        <v>3452</v>
      </c>
      <c r="AP914" s="128" t="s">
        <v>3454</v>
      </c>
      <c r="AQ914" s="128" t="s">
        <v>3453</v>
      </c>
    </row>
    <row r="915" spans="1:43" s="16" customFormat="1" ht="27.75">
      <c r="A915" s="43">
        <v>914</v>
      </c>
      <c r="B915" s="37" t="s">
        <v>811</v>
      </c>
      <c r="C915" s="37" t="s">
        <v>456</v>
      </c>
      <c r="D915" s="45" t="s">
        <v>812</v>
      </c>
      <c r="E915" s="38">
        <v>7</v>
      </c>
      <c r="F915" s="48">
        <v>10.199999999999999</v>
      </c>
      <c r="G915" s="46">
        <v>30</v>
      </c>
      <c r="H915" s="46" t="s">
        <v>3373</v>
      </c>
      <c r="I915" s="48">
        <v>10</v>
      </c>
      <c r="J915" s="46">
        <v>30</v>
      </c>
      <c r="K915" s="46" t="s">
        <v>3373</v>
      </c>
      <c r="L915" s="84">
        <f t="shared" si="268"/>
        <v>10.1</v>
      </c>
      <c r="M915" s="38">
        <f t="shared" si="271"/>
        <v>60</v>
      </c>
      <c r="N915" s="38">
        <f t="shared" si="272"/>
        <v>2</v>
      </c>
      <c r="O915" s="38">
        <f t="shared" si="273"/>
        <v>0</v>
      </c>
      <c r="P915" s="48">
        <v>9.39</v>
      </c>
      <c r="Q915" s="46">
        <v>10</v>
      </c>
      <c r="R915" s="46" t="s">
        <v>3373</v>
      </c>
      <c r="S915" s="48">
        <v>11.11</v>
      </c>
      <c r="T915" s="46">
        <v>30</v>
      </c>
      <c r="U915" s="46" t="s">
        <v>3373</v>
      </c>
      <c r="V915" s="48">
        <f t="shared" si="280"/>
        <v>10.25</v>
      </c>
      <c r="W915" s="46">
        <f t="shared" si="269"/>
        <v>60</v>
      </c>
      <c r="X915" s="46">
        <f t="shared" si="281"/>
        <v>2</v>
      </c>
      <c r="Y915" s="46">
        <f t="shared" si="282"/>
        <v>1</v>
      </c>
      <c r="Z915" s="46">
        <f t="shared" si="274"/>
        <v>4</v>
      </c>
      <c r="AA915" s="46">
        <f t="shared" si="275"/>
        <v>1</v>
      </c>
      <c r="AB915" s="46">
        <f t="shared" si="276"/>
        <v>5</v>
      </c>
      <c r="AC915" s="48">
        <f t="shared" si="284"/>
        <v>0.88</v>
      </c>
      <c r="AD915" s="48">
        <f t="shared" si="277"/>
        <v>10.175000000000001</v>
      </c>
      <c r="AE915" s="48">
        <f t="shared" si="278"/>
        <v>8.9540000000000006</v>
      </c>
      <c r="AF915" s="46">
        <f t="shared" si="279"/>
        <v>120</v>
      </c>
      <c r="AG915" s="47"/>
      <c r="AH915" s="128" t="s">
        <v>3451</v>
      </c>
      <c r="AI915" s="128" t="s">
        <v>3453</v>
      </c>
      <c r="AJ915" s="128" t="s">
        <v>3455</v>
      </c>
      <c r="AK915" s="128" t="s">
        <v>3452</v>
      </c>
      <c r="AL915" s="128" t="s">
        <v>3456</v>
      </c>
      <c r="AM915" s="128" t="s">
        <v>3454</v>
      </c>
      <c r="AN915" s="128" t="s">
        <v>3457</v>
      </c>
      <c r="AO915" s="128" t="s">
        <v>3460</v>
      </c>
      <c r="AP915" s="128" t="s">
        <v>3459</v>
      </c>
      <c r="AQ915" s="128" t="s">
        <v>3458</v>
      </c>
    </row>
    <row r="916" spans="1:43" s="16" customFormat="1" ht="27.75">
      <c r="A916" s="43">
        <v>915</v>
      </c>
      <c r="B916" s="44" t="s">
        <v>3477</v>
      </c>
      <c r="C916" s="44" t="s">
        <v>3478</v>
      </c>
      <c r="D916" s="45" t="s">
        <v>1706</v>
      </c>
      <c r="E916" s="38">
        <v>17</v>
      </c>
      <c r="F916" s="48">
        <v>11.24</v>
      </c>
      <c r="G916" s="46">
        <v>30</v>
      </c>
      <c r="H916" s="46" t="s">
        <v>3372</v>
      </c>
      <c r="I916" s="48">
        <v>9.39</v>
      </c>
      <c r="J916" s="46">
        <v>18</v>
      </c>
      <c r="K916" s="46" t="s">
        <v>3373</v>
      </c>
      <c r="L916" s="84">
        <f t="shared" si="268"/>
        <v>10.315000000000001</v>
      </c>
      <c r="M916" s="38">
        <f t="shared" si="271"/>
        <v>60</v>
      </c>
      <c r="N916" s="38">
        <f t="shared" si="272"/>
        <v>1</v>
      </c>
      <c r="O916" s="38">
        <f t="shared" si="273"/>
        <v>1</v>
      </c>
      <c r="P916" s="48">
        <v>10.79</v>
      </c>
      <c r="Q916" s="46">
        <v>30</v>
      </c>
      <c r="R916" s="46" t="s">
        <v>3373</v>
      </c>
      <c r="S916" s="48">
        <v>9.24</v>
      </c>
      <c r="T916" s="46">
        <v>20</v>
      </c>
      <c r="U916" s="46" t="s">
        <v>3373</v>
      </c>
      <c r="V916" s="48">
        <f t="shared" si="280"/>
        <v>10.015000000000001</v>
      </c>
      <c r="W916" s="46">
        <f t="shared" si="269"/>
        <v>60</v>
      </c>
      <c r="X916" s="46">
        <f t="shared" si="281"/>
        <v>2</v>
      </c>
      <c r="Y916" s="46">
        <f t="shared" si="282"/>
        <v>1</v>
      </c>
      <c r="Z916" s="46">
        <f t="shared" si="274"/>
        <v>3</v>
      </c>
      <c r="AA916" s="46">
        <f t="shared" si="275"/>
        <v>2</v>
      </c>
      <c r="AB916" s="46">
        <f t="shared" si="276"/>
        <v>5</v>
      </c>
      <c r="AC916" s="48">
        <f t="shared" si="284"/>
        <v>0.88</v>
      </c>
      <c r="AD916" s="48">
        <f t="shared" si="277"/>
        <v>10.165000000000001</v>
      </c>
      <c r="AE916" s="48">
        <f t="shared" si="278"/>
        <v>8.9452000000000016</v>
      </c>
      <c r="AF916" s="46">
        <f t="shared" si="279"/>
        <v>120</v>
      </c>
      <c r="AG916" s="47"/>
      <c r="AH916" s="128" t="s">
        <v>3457</v>
      </c>
      <c r="AI916" s="128" t="s">
        <v>3456</v>
      </c>
      <c r="AJ916" s="128" t="s">
        <v>3451</v>
      </c>
      <c r="AK916" s="128" t="s">
        <v>3453</v>
      </c>
      <c r="AL916" s="128" t="s">
        <v>3452</v>
      </c>
      <c r="AM916" s="128" t="s">
        <v>3454</v>
      </c>
      <c r="AN916" s="128" t="s">
        <v>3460</v>
      </c>
      <c r="AO916" s="128" t="s">
        <v>3455</v>
      </c>
      <c r="AP916" s="128" t="s">
        <v>3458</v>
      </c>
      <c r="AQ916" s="128" t="s">
        <v>3459</v>
      </c>
    </row>
    <row r="917" spans="1:43" s="16" customFormat="1" ht="27.75">
      <c r="A917" s="43">
        <v>916</v>
      </c>
      <c r="B917" s="65" t="s">
        <v>694</v>
      </c>
      <c r="C917" s="65" t="s">
        <v>1652</v>
      </c>
      <c r="D917" s="45" t="s">
        <v>2370</v>
      </c>
      <c r="E917" s="38">
        <v>23</v>
      </c>
      <c r="F917" s="48">
        <v>10.96</v>
      </c>
      <c r="G917" s="46">
        <v>30</v>
      </c>
      <c r="H917" s="46" t="s">
        <v>3372</v>
      </c>
      <c r="I917" s="48">
        <v>10</v>
      </c>
      <c r="J917" s="46">
        <v>30</v>
      </c>
      <c r="K917" s="46" t="s">
        <v>3373</v>
      </c>
      <c r="L917" s="84">
        <f t="shared" si="268"/>
        <v>10.48</v>
      </c>
      <c r="M917" s="38">
        <f t="shared" si="271"/>
        <v>60</v>
      </c>
      <c r="N917" s="38">
        <f t="shared" si="272"/>
        <v>1</v>
      </c>
      <c r="O917" s="38">
        <f t="shared" si="273"/>
        <v>0</v>
      </c>
      <c r="P917" s="48">
        <v>11.19</v>
      </c>
      <c r="Q917" s="46">
        <v>30</v>
      </c>
      <c r="R917" s="46" t="s">
        <v>3373</v>
      </c>
      <c r="S917" s="48">
        <v>10.26</v>
      </c>
      <c r="T917" s="46">
        <v>30</v>
      </c>
      <c r="U917" s="46" t="s">
        <v>3372</v>
      </c>
      <c r="V917" s="48">
        <f t="shared" si="280"/>
        <v>10.725</v>
      </c>
      <c r="W917" s="46">
        <f t="shared" si="269"/>
        <v>60</v>
      </c>
      <c r="X917" s="46">
        <f t="shared" si="281"/>
        <v>1</v>
      </c>
      <c r="Y917" s="46">
        <f t="shared" si="282"/>
        <v>0</v>
      </c>
      <c r="Z917" s="46">
        <f t="shared" si="274"/>
        <v>2</v>
      </c>
      <c r="AA917" s="46">
        <f t="shared" si="275"/>
        <v>0</v>
      </c>
      <c r="AB917" s="46">
        <f t="shared" si="276"/>
        <v>2</v>
      </c>
      <c r="AC917" s="48">
        <f>IF(AB917=0,0.86,IF(AB917=1,0.85,IF(AB917=2,0.84,IF(AB917=3,0.83,IF(AB917=4,0.82,IF(AB917=5,0.81,IF(AB917=6,0.8)))))))</f>
        <v>0.84</v>
      </c>
      <c r="AD917" s="48">
        <f t="shared" si="277"/>
        <v>10.602499999999999</v>
      </c>
      <c r="AE917" s="48">
        <f t="shared" si="278"/>
        <v>8.9060999999999986</v>
      </c>
      <c r="AF917" s="46">
        <f t="shared" si="279"/>
        <v>120</v>
      </c>
      <c r="AG917" s="47"/>
      <c r="AH917" s="128"/>
      <c r="AI917" s="128"/>
      <c r="AJ917" s="128"/>
      <c r="AK917" s="128"/>
      <c r="AL917" s="128"/>
      <c r="AM917" s="128"/>
      <c r="AN917" s="128"/>
      <c r="AO917" s="128"/>
      <c r="AP917" s="128"/>
      <c r="AQ917" s="128"/>
    </row>
    <row r="918" spans="1:43" s="16" customFormat="1" ht="27.75">
      <c r="A918" s="43">
        <v>917</v>
      </c>
      <c r="B918" s="44" t="s">
        <v>3487</v>
      </c>
      <c r="C918" s="44" t="s">
        <v>1334</v>
      </c>
      <c r="D918" s="45" t="s">
        <v>2116</v>
      </c>
      <c r="E918" s="38">
        <v>21</v>
      </c>
      <c r="F918" s="48">
        <v>10</v>
      </c>
      <c r="G918" s="46">
        <v>30</v>
      </c>
      <c r="H918" s="46" t="s">
        <v>3373</v>
      </c>
      <c r="I918" s="48">
        <v>10</v>
      </c>
      <c r="J918" s="46">
        <v>30</v>
      </c>
      <c r="K918" s="46" t="s">
        <v>3373</v>
      </c>
      <c r="L918" s="84">
        <f t="shared" si="268"/>
        <v>10</v>
      </c>
      <c r="M918" s="38">
        <f t="shared" si="271"/>
        <v>60</v>
      </c>
      <c r="N918" s="38">
        <f t="shared" si="272"/>
        <v>2</v>
      </c>
      <c r="O918" s="38">
        <f t="shared" si="273"/>
        <v>0</v>
      </c>
      <c r="P918" s="48">
        <v>8.39</v>
      </c>
      <c r="Q918" s="46">
        <v>5</v>
      </c>
      <c r="R918" s="46" t="s">
        <v>3373</v>
      </c>
      <c r="S918" s="48">
        <v>11.61</v>
      </c>
      <c r="T918" s="46">
        <v>30</v>
      </c>
      <c r="U918" s="46" t="s">
        <v>3372</v>
      </c>
      <c r="V918" s="48">
        <f t="shared" si="280"/>
        <v>10</v>
      </c>
      <c r="W918" s="46">
        <f t="shared" si="269"/>
        <v>60</v>
      </c>
      <c r="X918" s="46">
        <f t="shared" si="281"/>
        <v>1</v>
      </c>
      <c r="Y918" s="46">
        <f t="shared" si="282"/>
        <v>1</v>
      </c>
      <c r="Z918" s="46">
        <f t="shared" si="274"/>
        <v>3</v>
      </c>
      <c r="AA918" s="46">
        <f t="shared" si="275"/>
        <v>1</v>
      </c>
      <c r="AB918" s="46">
        <f t="shared" si="276"/>
        <v>4</v>
      </c>
      <c r="AC918" s="48">
        <f>IF(AB918=0,0.93,IF(AB918=1,0.92,IF(AB918=2,0.91,IF(AB918=3,0.9,IF(AB918=4,0.89,IF(AB918=5,0.88,IF(AB918=6,0.87)))))))</f>
        <v>0.89</v>
      </c>
      <c r="AD918" s="48">
        <f t="shared" si="277"/>
        <v>10</v>
      </c>
      <c r="AE918" s="48">
        <f t="shared" si="278"/>
        <v>8.9</v>
      </c>
      <c r="AF918" s="46">
        <f t="shared" si="279"/>
        <v>120</v>
      </c>
      <c r="AG918" s="47"/>
      <c r="AH918" s="128" t="s">
        <v>3460</v>
      </c>
      <c r="AI918" s="128" t="s">
        <v>3456</v>
      </c>
      <c r="AJ918" s="128" t="s">
        <v>3457</v>
      </c>
      <c r="AK918" s="128" t="s">
        <v>3454</v>
      </c>
      <c r="AL918" s="128" t="s">
        <v>3452</v>
      </c>
      <c r="AM918" s="128" t="s">
        <v>3451</v>
      </c>
      <c r="AN918" s="128" t="s">
        <v>3453</v>
      </c>
      <c r="AO918" s="128" t="s">
        <v>3455</v>
      </c>
      <c r="AP918" s="128" t="s">
        <v>3459</v>
      </c>
      <c r="AQ918" s="128" t="s">
        <v>3458</v>
      </c>
    </row>
    <row r="919" spans="1:43" s="16" customFormat="1" ht="27.75">
      <c r="A919" s="43">
        <v>918</v>
      </c>
      <c r="B919" s="51" t="s">
        <v>3490</v>
      </c>
      <c r="C919" s="51" t="s">
        <v>3491</v>
      </c>
      <c r="D919" s="45" t="s">
        <v>2197</v>
      </c>
      <c r="E919" s="38">
        <v>22</v>
      </c>
      <c r="F919" s="48">
        <v>10.26</v>
      </c>
      <c r="G919" s="46">
        <v>30</v>
      </c>
      <c r="H919" s="46" t="s">
        <v>3372</v>
      </c>
      <c r="I919" s="48">
        <v>11.43</v>
      </c>
      <c r="J919" s="46">
        <v>30</v>
      </c>
      <c r="K919" s="46" t="s">
        <v>3372</v>
      </c>
      <c r="L919" s="84">
        <f t="shared" si="268"/>
        <v>10.844999999999999</v>
      </c>
      <c r="M919" s="38">
        <f t="shared" si="271"/>
        <v>60</v>
      </c>
      <c r="N919" s="38">
        <f t="shared" si="272"/>
        <v>0</v>
      </c>
      <c r="O919" s="38">
        <f t="shared" si="273"/>
        <v>0</v>
      </c>
      <c r="P919" s="48">
        <v>10.08</v>
      </c>
      <c r="Q919" s="46">
        <v>30</v>
      </c>
      <c r="R919" s="46" t="s">
        <v>3373</v>
      </c>
      <c r="S919" s="48">
        <v>13.87</v>
      </c>
      <c r="T919" s="46">
        <v>30</v>
      </c>
      <c r="U919" s="46" t="s">
        <v>3372</v>
      </c>
      <c r="V919" s="48">
        <f t="shared" si="280"/>
        <v>11.975</v>
      </c>
      <c r="W919" s="46">
        <f t="shared" si="269"/>
        <v>60</v>
      </c>
      <c r="X919" s="46">
        <f t="shared" si="281"/>
        <v>1</v>
      </c>
      <c r="Y919" s="46">
        <f t="shared" si="282"/>
        <v>0</v>
      </c>
      <c r="Z919" s="46">
        <f t="shared" si="274"/>
        <v>1</v>
      </c>
      <c r="AA919" s="46">
        <f t="shared" si="275"/>
        <v>0</v>
      </c>
      <c r="AB919" s="46">
        <f t="shared" si="276"/>
        <v>1</v>
      </c>
      <c r="AC919" s="48">
        <f>IF(AB919=0,0.79,IF(AB919=1,0.78,IF(AB919=2,0.77,IF(AB919=3,0.76,IF(AB919=4,0.75,IF(AB919=5,0.74,IF(AB919=6,0.73)))))))</f>
        <v>0.78</v>
      </c>
      <c r="AD919" s="48">
        <f t="shared" si="277"/>
        <v>11.41</v>
      </c>
      <c r="AE919" s="48">
        <f t="shared" si="278"/>
        <v>8.8998000000000008</v>
      </c>
      <c r="AF919" s="46">
        <f t="shared" si="279"/>
        <v>120</v>
      </c>
      <c r="AG919" s="47"/>
      <c r="AH919" s="128" t="s">
        <v>3460</v>
      </c>
      <c r="AI919" s="128" t="s">
        <v>3451</v>
      </c>
      <c r="AJ919" s="128" t="s">
        <v>3456</v>
      </c>
      <c r="AK919" s="128" t="s">
        <v>3452</v>
      </c>
      <c r="AL919" s="128" t="s">
        <v>3454</v>
      </c>
      <c r="AM919" s="128" t="s">
        <v>3455</v>
      </c>
      <c r="AN919" s="128" t="s">
        <v>3453</v>
      </c>
      <c r="AO919" s="128" t="s">
        <v>3457</v>
      </c>
      <c r="AP919" s="128" t="s">
        <v>3459</v>
      </c>
      <c r="AQ919" s="128" t="s">
        <v>3458</v>
      </c>
    </row>
    <row r="920" spans="1:43" s="16" customFormat="1" ht="27.75">
      <c r="A920" s="43">
        <v>919</v>
      </c>
      <c r="B920" s="44" t="s">
        <v>1405</v>
      </c>
      <c r="C920" s="44" t="s">
        <v>1406</v>
      </c>
      <c r="D920" s="45" t="s">
        <v>1407</v>
      </c>
      <c r="E920" s="38">
        <v>13</v>
      </c>
      <c r="F920" s="48">
        <v>10.07</v>
      </c>
      <c r="G920" s="46">
        <v>30</v>
      </c>
      <c r="H920" s="46" t="s">
        <v>3373</v>
      </c>
      <c r="I920" s="48">
        <v>10.11</v>
      </c>
      <c r="J920" s="46">
        <v>30</v>
      </c>
      <c r="K920" s="46" t="s">
        <v>3373</v>
      </c>
      <c r="L920" s="84">
        <f t="shared" si="268"/>
        <v>10.09</v>
      </c>
      <c r="M920" s="38">
        <f t="shared" si="271"/>
        <v>60</v>
      </c>
      <c r="N920" s="38">
        <f t="shared" si="272"/>
        <v>2</v>
      </c>
      <c r="O920" s="38">
        <f t="shared" si="273"/>
        <v>0</v>
      </c>
      <c r="P920" s="48">
        <v>9.41</v>
      </c>
      <c r="Q920" s="46">
        <v>10</v>
      </c>
      <c r="R920" s="46" t="s">
        <v>3373</v>
      </c>
      <c r="S920" s="48">
        <v>10.79</v>
      </c>
      <c r="T920" s="46">
        <v>30</v>
      </c>
      <c r="U920" s="46" t="s">
        <v>3373</v>
      </c>
      <c r="V920" s="48">
        <f t="shared" si="280"/>
        <v>10.1</v>
      </c>
      <c r="W920" s="46">
        <f t="shared" si="269"/>
        <v>60</v>
      </c>
      <c r="X920" s="46">
        <f t="shared" si="281"/>
        <v>2</v>
      </c>
      <c r="Y920" s="46">
        <f t="shared" si="282"/>
        <v>1</v>
      </c>
      <c r="Z920" s="46">
        <f t="shared" si="274"/>
        <v>4</v>
      </c>
      <c r="AA920" s="46">
        <f t="shared" si="275"/>
        <v>1</v>
      </c>
      <c r="AB920" s="46">
        <f t="shared" si="276"/>
        <v>5</v>
      </c>
      <c r="AC920" s="48">
        <f>IF(AB920=0,0.93,IF(AB920=1,0.92,IF(AB920=2,0.91,IF(AB920=3,0.9,IF(AB920=4,0.89,IF(AB920=5,0.88,IF(AB920=6,0.87)))))))</f>
        <v>0.88</v>
      </c>
      <c r="AD920" s="48">
        <f t="shared" si="277"/>
        <v>10.094999999999999</v>
      </c>
      <c r="AE920" s="48">
        <f t="shared" si="278"/>
        <v>8.8835999999999995</v>
      </c>
      <c r="AF920" s="46">
        <f t="shared" si="279"/>
        <v>120</v>
      </c>
      <c r="AG920" s="47"/>
      <c r="AH920" s="128" t="s">
        <v>3456</v>
      </c>
      <c r="AI920" s="128" t="s">
        <v>3452</v>
      </c>
      <c r="AJ920" s="128" t="s">
        <v>3455</v>
      </c>
      <c r="AK920" s="128" t="s">
        <v>3457</v>
      </c>
      <c r="AL920" s="128" t="s">
        <v>3460</v>
      </c>
      <c r="AM920" s="128" t="s">
        <v>3451</v>
      </c>
      <c r="AN920" s="128" t="s">
        <v>3454</v>
      </c>
      <c r="AO920" s="128" t="s">
        <v>3459</v>
      </c>
      <c r="AP920" s="128" t="s">
        <v>3458</v>
      </c>
      <c r="AQ920" s="128" t="s">
        <v>3453</v>
      </c>
    </row>
    <row r="921" spans="1:43" s="16" customFormat="1" ht="27.75">
      <c r="A921" s="43">
        <v>920</v>
      </c>
      <c r="B921" s="44" t="s">
        <v>1698</v>
      </c>
      <c r="C921" s="45" t="s">
        <v>1699</v>
      </c>
      <c r="D921" s="45" t="s">
        <v>1700</v>
      </c>
      <c r="E921" s="38">
        <v>17</v>
      </c>
      <c r="F921" s="48">
        <v>10</v>
      </c>
      <c r="G921" s="46">
        <v>30</v>
      </c>
      <c r="H921" s="46" t="s">
        <v>3373</v>
      </c>
      <c r="I921" s="48">
        <v>10</v>
      </c>
      <c r="J921" s="46">
        <v>30</v>
      </c>
      <c r="K921" s="46" t="s">
        <v>3373</v>
      </c>
      <c r="L921" s="84">
        <f t="shared" si="268"/>
        <v>10</v>
      </c>
      <c r="M921" s="38">
        <f t="shared" si="271"/>
        <v>60</v>
      </c>
      <c r="N921" s="38">
        <f t="shared" si="272"/>
        <v>2</v>
      </c>
      <c r="O921" s="38">
        <f t="shared" si="273"/>
        <v>0</v>
      </c>
      <c r="P921" s="48">
        <v>10.79</v>
      </c>
      <c r="Q921" s="46">
        <v>30</v>
      </c>
      <c r="R921" s="46" t="s">
        <v>3373</v>
      </c>
      <c r="S921" s="48">
        <v>11.91</v>
      </c>
      <c r="T921" s="46">
        <v>30</v>
      </c>
      <c r="U921" s="46" t="s">
        <v>3372</v>
      </c>
      <c r="V921" s="48">
        <f t="shared" si="280"/>
        <v>11.35</v>
      </c>
      <c r="W921" s="46">
        <f t="shared" si="269"/>
        <v>60</v>
      </c>
      <c r="X921" s="46">
        <f t="shared" si="281"/>
        <v>1</v>
      </c>
      <c r="Y921" s="46">
        <f t="shared" si="282"/>
        <v>0</v>
      </c>
      <c r="Z921" s="46">
        <f t="shared" si="274"/>
        <v>3</v>
      </c>
      <c r="AA921" s="46">
        <f t="shared" si="275"/>
        <v>0</v>
      </c>
      <c r="AB921" s="46">
        <f t="shared" si="276"/>
        <v>3</v>
      </c>
      <c r="AC921" s="48">
        <f>IF(AB921=0,0.86,IF(AB921=1,0.85,IF(AB921=2,0.84,IF(AB921=3,0.83,IF(AB921=4,0.82,IF(AB921=5,0.81,IF(AB921=6,0.8)))))))</f>
        <v>0.83</v>
      </c>
      <c r="AD921" s="48">
        <f t="shared" si="277"/>
        <v>10.675000000000001</v>
      </c>
      <c r="AE921" s="48">
        <f t="shared" si="278"/>
        <v>8.8602500000000006</v>
      </c>
      <c r="AF921" s="46">
        <f t="shared" si="279"/>
        <v>120</v>
      </c>
      <c r="AG921" s="47"/>
      <c r="AH921" s="128" t="s">
        <v>3457</v>
      </c>
      <c r="AI921" s="128" t="s">
        <v>3456</v>
      </c>
      <c r="AJ921" s="128" t="s">
        <v>3452</v>
      </c>
      <c r="AK921" s="128" t="s">
        <v>3454</v>
      </c>
      <c r="AL921" s="128" t="s">
        <v>3451</v>
      </c>
      <c r="AM921" s="128" t="s">
        <v>3453</v>
      </c>
      <c r="AN921" s="128" t="s">
        <v>3460</v>
      </c>
      <c r="AO921" s="128" t="s">
        <v>3455</v>
      </c>
      <c r="AP921" s="128" t="s">
        <v>3458</v>
      </c>
      <c r="AQ921" s="128" t="s">
        <v>3459</v>
      </c>
    </row>
    <row r="922" spans="1:43" s="16" customFormat="1" ht="27.75">
      <c r="A922" s="43">
        <v>921</v>
      </c>
      <c r="B922" s="37" t="s">
        <v>1829</v>
      </c>
      <c r="C922" s="37" t="s">
        <v>1830</v>
      </c>
      <c r="D922" s="45" t="s">
        <v>1831</v>
      </c>
      <c r="E922" s="38">
        <v>18</v>
      </c>
      <c r="F922" s="48">
        <v>10.14</v>
      </c>
      <c r="G922" s="46">
        <v>30</v>
      </c>
      <c r="H922" s="46" t="s">
        <v>3373</v>
      </c>
      <c r="I922" s="48">
        <v>9.86</v>
      </c>
      <c r="J922" s="46">
        <v>24</v>
      </c>
      <c r="K922" s="46" t="s">
        <v>3373</v>
      </c>
      <c r="L922" s="84">
        <f t="shared" si="268"/>
        <v>10</v>
      </c>
      <c r="M922" s="38">
        <f t="shared" si="271"/>
        <v>60</v>
      </c>
      <c r="N922" s="38">
        <f t="shared" si="272"/>
        <v>2</v>
      </c>
      <c r="O922" s="38">
        <f t="shared" si="273"/>
        <v>1</v>
      </c>
      <c r="P922" s="48">
        <v>10.5</v>
      </c>
      <c r="Q922" s="46">
        <v>30</v>
      </c>
      <c r="R922" s="46" t="s">
        <v>3372</v>
      </c>
      <c r="S922" s="48">
        <v>12.16</v>
      </c>
      <c r="T922" s="46">
        <v>30</v>
      </c>
      <c r="U922" s="46" t="s">
        <v>3372</v>
      </c>
      <c r="V922" s="48">
        <f t="shared" si="280"/>
        <v>11.33</v>
      </c>
      <c r="W922" s="46">
        <f t="shared" si="269"/>
        <v>60</v>
      </c>
      <c r="X922" s="46">
        <f t="shared" si="281"/>
        <v>0</v>
      </c>
      <c r="Y922" s="46">
        <f t="shared" si="282"/>
        <v>0</v>
      </c>
      <c r="Z922" s="46">
        <f t="shared" si="274"/>
        <v>2</v>
      </c>
      <c r="AA922" s="46">
        <f t="shared" si="275"/>
        <v>1</v>
      </c>
      <c r="AB922" s="46">
        <f t="shared" si="276"/>
        <v>3</v>
      </c>
      <c r="AC922" s="48">
        <f>IF(AB922=0,0.86,IF(AB922=1,0.85,IF(AB922=2,0.84,IF(AB922=3,0.83,IF(AB922=4,0.82,IF(AB922=5,0.81,IF(AB922=6,0.8)))))))</f>
        <v>0.83</v>
      </c>
      <c r="AD922" s="48">
        <f t="shared" si="277"/>
        <v>10.664999999999999</v>
      </c>
      <c r="AE922" s="48">
        <f t="shared" si="278"/>
        <v>8.8519499999999987</v>
      </c>
      <c r="AF922" s="46">
        <f t="shared" si="279"/>
        <v>120</v>
      </c>
      <c r="AG922" s="47"/>
      <c r="AH922" s="128" t="s">
        <v>3452</v>
      </c>
      <c r="AI922" s="128" t="s">
        <v>3457</v>
      </c>
      <c r="AJ922" s="128" t="s">
        <v>3456</v>
      </c>
      <c r="AK922" s="128" t="s">
        <v>3454</v>
      </c>
      <c r="AL922" s="128" t="s">
        <v>3455</v>
      </c>
      <c r="AM922" s="128" t="s">
        <v>3453</v>
      </c>
      <c r="AN922" s="128" t="s">
        <v>3460</v>
      </c>
      <c r="AO922" s="128" t="s">
        <v>3459</v>
      </c>
      <c r="AP922" s="128" t="s">
        <v>3458</v>
      </c>
      <c r="AQ922" s="128" t="s">
        <v>3451</v>
      </c>
    </row>
    <row r="923" spans="1:43" s="16" customFormat="1" ht="27.75">
      <c r="A923" s="43">
        <v>922</v>
      </c>
      <c r="B923" s="44" t="s">
        <v>2031</v>
      </c>
      <c r="C923" s="44" t="s">
        <v>2032</v>
      </c>
      <c r="D923" s="45" t="s">
        <v>2033</v>
      </c>
      <c r="E923" s="38">
        <v>20</v>
      </c>
      <c r="F923" s="48">
        <v>9.51</v>
      </c>
      <c r="G923" s="46">
        <v>17</v>
      </c>
      <c r="H923" s="46" t="s">
        <v>3372</v>
      </c>
      <c r="I923" s="48">
        <v>10.49</v>
      </c>
      <c r="J923" s="46">
        <v>30</v>
      </c>
      <c r="K923" s="46" t="s">
        <v>3373</v>
      </c>
      <c r="L923" s="84">
        <f t="shared" si="268"/>
        <v>10</v>
      </c>
      <c r="M923" s="38">
        <f t="shared" si="271"/>
        <v>60</v>
      </c>
      <c r="N923" s="38">
        <f t="shared" si="272"/>
        <v>1</v>
      </c>
      <c r="O923" s="38">
        <f t="shared" si="273"/>
        <v>1</v>
      </c>
      <c r="P923" s="48">
        <v>8.81</v>
      </c>
      <c r="Q923" s="46">
        <v>16</v>
      </c>
      <c r="R923" s="46" t="s">
        <v>3373</v>
      </c>
      <c r="S923" s="48">
        <v>11.41</v>
      </c>
      <c r="T923" s="46">
        <v>30</v>
      </c>
      <c r="U923" s="46" t="s">
        <v>3373</v>
      </c>
      <c r="V923" s="48">
        <f t="shared" si="280"/>
        <v>10.11</v>
      </c>
      <c r="W923" s="46">
        <f t="shared" si="269"/>
        <v>60</v>
      </c>
      <c r="X923" s="46">
        <f t="shared" si="281"/>
        <v>2</v>
      </c>
      <c r="Y923" s="46">
        <f t="shared" si="282"/>
        <v>1</v>
      </c>
      <c r="Z923" s="46">
        <f t="shared" si="274"/>
        <v>3</v>
      </c>
      <c r="AA923" s="46">
        <f t="shared" si="275"/>
        <v>2</v>
      </c>
      <c r="AB923" s="46">
        <f t="shared" si="276"/>
        <v>5</v>
      </c>
      <c r="AC923" s="48">
        <f>IF(AB923=0,0.93,IF(AB923=1,0.92,IF(AB923=2,0.91,IF(AB923=3,0.9,IF(AB923=4,0.89,IF(AB923=5,0.88,IF(AB923=6,0.87)))))))</f>
        <v>0.88</v>
      </c>
      <c r="AD923" s="48">
        <f t="shared" si="277"/>
        <v>10.055</v>
      </c>
      <c r="AE923" s="48">
        <f t="shared" si="278"/>
        <v>8.8483999999999998</v>
      </c>
      <c r="AF923" s="46">
        <f t="shared" si="279"/>
        <v>120</v>
      </c>
      <c r="AG923" s="47"/>
      <c r="AH923" s="128" t="s">
        <v>3456</v>
      </c>
      <c r="AI923" s="128" t="s">
        <v>3452</v>
      </c>
      <c r="AJ923" s="128" t="s">
        <v>3454</v>
      </c>
      <c r="AK923" s="130" t="s">
        <v>3457</v>
      </c>
      <c r="AL923" s="128" t="s">
        <v>3451</v>
      </c>
      <c r="AM923" s="128" t="s">
        <v>3453</v>
      </c>
      <c r="AN923" s="128" t="s">
        <v>3460</v>
      </c>
      <c r="AO923" s="128" t="s">
        <v>3455</v>
      </c>
      <c r="AP923" s="128" t="s">
        <v>3459</v>
      </c>
      <c r="AQ923" s="128" t="s">
        <v>3458</v>
      </c>
    </row>
    <row r="924" spans="1:43" s="16" customFormat="1" ht="27.75">
      <c r="A924" s="43">
        <v>923</v>
      </c>
      <c r="B924" s="37" t="s">
        <v>608</v>
      </c>
      <c r="C924" s="37" t="s">
        <v>609</v>
      </c>
      <c r="D924" s="45" t="s">
        <v>610</v>
      </c>
      <c r="E924" s="38">
        <v>6</v>
      </c>
      <c r="F924" s="48">
        <v>10.53</v>
      </c>
      <c r="G924" s="46">
        <v>30</v>
      </c>
      <c r="H924" s="46" t="s">
        <v>3372</v>
      </c>
      <c r="I924" s="48">
        <v>9.6999999999999993</v>
      </c>
      <c r="J924" s="46">
        <v>25</v>
      </c>
      <c r="K924" s="46" t="s">
        <v>3373</v>
      </c>
      <c r="L924" s="84">
        <f t="shared" si="268"/>
        <v>10.114999999999998</v>
      </c>
      <c r="M924" s="38">
        <f t="shared" si="271"/>
        <v>60</v>
      </c>
      <c r="N924" s="38">
        <f t="shared" si="272"/>
        <v>1</v>
      </c>
      <c r="O924" s="38">
        <f t="shared" si="273"/>
        <v>1</v>
      </c>
      <c r="P924" s="48">
        <v>9.8699999999999992</v>
      </c>
      <c r="Q924" s="46">
        <v>16</v>
      </c>
      <c r="R924" s="46" t="s">
        <v>3373</v>
      </c>
      <c r="S924" s="48">
        <v>13.03</v>
      </c>
      <c r="T924" s="46">
        <v>30</v>
      </c>
      <c r="U924" s="46" t="s">
        <v>3372</v>
      </c>
      <c r="V924" s="48">
        <f t="shared" si="280"/>
        <v>11.45</v>
      </c>
      <c r="W924" s="46">
        <f t="shared" si="269"/>
        <v>60</v>
      </c>
      <c r="X924" s="46">
        <f t="shared" si="281"/>
        <v>1</v>
      </c>
      <c r="Y924" s="46">
        <f t="shared" si="282"/>
        <v>1</v>
      </c>
      <c r="Z924" s="46">
        <f t="shared" si="274"/>
        <v>2</v>
      </c>
      <c r="AA924" s="46">
        <f t="shared" si="275"/>
        <v>2</v>
      </c>
      <c r="AB924" s="46">
        <f t="shared" si="276"/>
        <v>4</v>
      </c>
      <c r="AC924" s="48">
        <f>IF(AB924=0,0.86,IF(AB924=1,0.85,IF(AB924=2,0.84,IF(AB924=3,0.83,IF(AB924=4,0.82,IF(AB924=5,0.81,IF(AB924=6,0.8)))))))</f>
        <v>0.82</v>
      </c>
      <c r="AD924" s="48">
        <f t="shared" si="277"/>
        <v>10.782499999999999</v>
      </c>
      <c r="AE924" s="48">
        <f t="shared" si="278"/>
        <v>8.8416499999999978</v>
      </c>
      <c r="AF924" s="46">
        <f t="shared" si="279"/>
        <v>120</v>
      </c>
      <c r="AG924" s="47"/>
      <c r="AH924" s="128" t="s">
        <v>3456</v>
      </c>
      <c r="AI924" s="128" t="s">
        <v>3451</v>
      </c>
      <c r="AJ924" s="128" t="s">
        <v>3454</v>
      </c>
      <c r="AK924" s="128" t="s">
        <v>3455</v>
      </c>
      <c r="AL924" s="128" t="s">
        <v>3457</v>
      </c>
      <c r="AM924" s="128" t="s">
        <v>3452</v>
      </c>
      <c r="AN924" s="128" t="s">
        <v>3453</v>
      </c>
      <c r="AO924" s="128" t="s">
        <v>3460</v>
      </c>
      <c r="AP924" s="128" t="s">
        <v>3459</v>
      </c>
      <c r="AQ924" s="128" t="s">
        <v>3458</v>
      </c>
    </row>
    <row r="925" spans="1:43" s="16" customFormat="1" ht="27.75">
      <c r="A925" s="43">
        <v>924</v>
      </c>
      <c r="B925" s="37" t="s">
        <v>940</v>
      </c>
      <c r="C925" s="37" t="s">
        <v>941</v>
      </c>
      <c r="D925" s="45" t="s">
        <v>942</v>
      </c>
      <c r="E925" s="38">
        <v>9</v>
      </c>
      <c r="F925" s="48">
        <v>9.82</v>
      </c>
      <c r="G925" s="46">
        <v>25</v>
      </c>
      <c r="H925" s="46" t="s">
        <v>3373</v>
      </c>
      <c r="I925" s="48">
        <v>10.33</v>
      </c>
      <c r="J925" s="46">
        <v>30</v>
      </c>
      <c r="K925" s="46" t="s">
        <v>3373</v>
      </c>
      <c r="L925" s="84">
        <f t="shared" si="268"/>
        <v>10.074999999999999</v>
      </c>
      <c r="M925" s="38">
        <f t="shared" si="271"/>
        <v>60</v>
      </c>
      <c r="N925" s="38">
        <f t="shared" si="272"/>
        <v>2</v>
      </c>
      <c r="O925" s="38">
        <f t="shared" si="273"/>
        <v>1</v>
      </c>
      <c r="P925" s="48">
        <v>10.26</v>
      </c>
      <c r="Q925" s="46">
        <v>30</v>
      </c>
      <c r="R925" s="46" t="s">
        <v>3373</v>
      </c>
      <c r="S925" s="48">
        <v>12.72</v>
      </c>
      <c r="T925" s="46">
        <v>30</v>
      </c>
      <c r="U925" s="46" t="s">
        <v>3372</v>
      </c>
      <c r="V925" s="48">
        <f t="shared" si="280"/>
        <v>11.49</v>
      </c>
      <c r="W925" s="46">
        <f t="shared" si="269"/>
        <v>60</v>
      </c>
      <c r="X925" s="46">
        <f t="shared" si="281"/>
        <v>1</v>
      </c>
      <c r="Y925" s="46">
        <f t="shared" si="282"/>
        <v>0</v>
      </c>
      <c r="Z925" s="46">
        <f t="shared" si="274"/>
        <v>3</v>
      </c>
      <c r="AA925" s="46">
        <f t="shared" si="275"/>
        <v>1</v>
      </c>
      <c r="AB925" s="46">
        <f t="shared" si="276"/>
        <v>4</v>
      </c>
      <c r="AC925" s="48">
        <f>IF(AB925=0,0.86,IF(AB925=1,0.85,IF(AB925=2,0.84,IF(AB925=3,0.83,IF(AB925=4,0.82,IF(AB925=5,0.81,IF(AB925=6,0.8)))))))</f>
        <v>0.82</v>
      </c>
      <c r="AD925" s="48">
        <f t="shared" si="277"/>
        <v>10.782499999999999</v>
      </c>
      <c r="AE925" s="48">
        <f t="shared" si="278"/>
        <v>8.8416499999999978</v>
      </c>
      <c r="AF925" s="46">
        <f t="shared" si="279"/>
        <v>120</v>
      </c>
      <c r="AG925" s="47"/>
      <c r="AH925" s="128"/>
      <c r="AI925" s="128"/>
      <c r="AJ925" s="128"/>
      <c r="AK925" s="128"/>
      <c r="AL925" s="128"/>
      <c r="AM925" s="128"/>
      <c r="AN925" s="128"/>
      <c r="AO925" s="128"/>
      <c r="AP925" s="128"/>
      <c r="AQ925" s="128"/>
    </row>
    <row r="926" spans="1:43" s="16" customFormat="1" ht="27.75">
      <c r="A926" s="43">
        <v>925</v>
      </c>
      <c r="B926" s="44" t="s">
        <v>2274</v>
      </c>
      <c r="C926" s="44" t="s">
        <v>2275</v>
      </c>
      <c r="D926" s="45" t="s">
        <v>2276</v>
      </c>
      <c r="E926" s="38">
        <v>22</v>
      </c>
      <c r="F926" s="48">
        <v>10.81</v>
      </c>
      <c r="G926" s="46">
        <v>30</v>
      </c>
      <c r="H926" s="46" t="s">
        <v>3372</v>
      </c>
      <c r="I926" s="48">
        <v>9.35</v>
      </c>
      <c r="J926" s="46">
        <v>12</v>
      </c>
      <c r="K926" s="46" t="s">
        <v>3373</v>
      </c>
      <c r="L926" s="84">
        <f t="shared" si="268"/>
        <v>10.08</v>
      </c>
      <c r="M926" s="38">
        <f t="shared" si="271"/>
        <v>60</v>
      </c>
      <c r="N926" s="38">
        <f t="shared" si="272"/>
        <v>1</v>
      </c>
      <c r="O926" s="38">
        <f t="shared" si="273"/>
        <v>1</v>
      </c>
      <c r="P926" s="48">
        <v>7.94</v>
      </c>
      <c r="Q926" s="46">
        <v>7</v>
      </c>
      <c r="R926" s="46" t="s">
        <v>3373</v>
      </c>
      <c r="S926" s="48">
        <v>12.06</v>
      </c>
      <c r="T926" s="46">
        <v>30</v>
      </c>
      <c r="U926" s="46" t="s">
        <v>3373</v>
      </c>
      <c r="V926" s="48">
        <f t="shared" si="280"/>
        <v>10</v>
      </c>
      <c r="W926" s="46">
        <f t="shared" ref="W926:W933" si="285">IF(V926&gt;=10,60,Q926+T926)</f>
        <v>60</v>
      </c>
      <c r="X926" s="46">
        <f t="shared" si="281"/>
        <v>2</v>
      </c>
      <c r="Y926" s="46">
        <f t="shared" si="282"/>
        <v>1</v>
      </c>
      <c r="Z926" s="46">
        <f t="shared" si="274"/>
        <v>3</v>
      </c>
      <c r="AA926" s="46">
        <f t="shared" si="275"/>
        <v>2</v>
      </c>
      <c r="AB926" s="46">
        <f t="shared" si="276"/>
        <v>5</v>
      </c>
      <c r="AC926" s="48">
        <f>IF(AB926=0,0.93,IF(AB926=1,0.92,IF(AB926=2,0.91,IF(AB926=3,0.9,IF(AB926=4,0.89,IF(AB926=5,0.88,IF(AB926=6,0.87)))))))</f>
        <v>0.88</v>
      </c>
      <c r="AD926" s="48">
        <f t="shared" si="277"/>
        <v>10.039999999999999</v>
      </c>
      <c r="AE926" s="48">
        <f t="shared" si="278"/>
        <v>8.8351999999999986</v>
      </c>
      <c r="AF926" s="46">
        <f t="shared" si="279"/>
        <v>120</v>
      </c>
      <c r="AG926" s="47"/>
      <c r="AH926" s="128" t="s">
        <v>3456</v>
      </c>
      <c r="AI926" s="128" t="s">
        <v>3452</v>
      </c>
      <c r="AJ926" s="128" t="s">
        <v>3454</v>
      </c>
      <c r="AK926" s="128" t="s">
        <v>3460</v>
      </c>
      <c r="AL926" s="128" t="s">
        <v>3457</v>
      </c>
      <c r="AM926" s="128" t="s">
        <v>3451</v>
      </c>
      <c r="AN926" s="128" t="s">
        <v>3453</v>
      </c>
      <c r="AO926" s="128" t="s">
        <v>3455</v>
      </c>
      <c r="AP926" s="128" t="s">
        <v>3459</v>
      </c>
      <c r="AQ926" s="128" t="s">
        <v>3458</v>
      </c>
    </row>
    <row r="927" spans="1:43" s="16" customFormat="1" ht="27.75">
      <c r="A927" s="43">
        <v>926</v>
      </c>
      <c r="B927" s="44" t="s">
        <v>2188</v>
      </c>
      <c r="C927" s="44" t="s">
        <v>2189</v>
      </c>
      <c r="D927" s="45" t="s">
        <v>2190</v>
      </c>
      <c r="E927" s="38">
        <v>21</v>
      </c>
      <c r="F927" s="48">
        <v>10.31</v>
      </c>
      <c r="G927" s="46">
        <v>30</v>
      </c>
      <c r="H927" s="46" t="s">
        <v>3372</v>
      </c>
      <c r="I927" s="48">
        <v>9.69</v>
      </c>
      <c r="J927" s="46">
        <v>18</v>
      </c>
      <c r="K927" s="46" t="s">
        <v>3373</v>
      </c>
      <c r="L927" s="84">
        <f t="shared" si="268"/>
        <v>10</v>
      </c>
      <c r="M927" s="38">
        <f t="shared" si="271"/>
        <v>60</v>
      </c>
      <c r="N927" s="38">
        <f t="shared" si="272"/>
        <v>1</v>
      </c>
      <c r="O927" s="38">
        <f t="shared" si="273"/>
        <v>1</v>
      </c>
      <c r="P927" s="48">
        <v>9.7799999999999994</v>
      </c>
      <c r="Q927" s="46">
        <v>18</v>
      </c>
      <c r="R927" s="46" t="s">
        <v>3373</v>
      </c>
      <c r="S927" s="48">
        <v>10.3</v>
      </c>
      <c r="T927" s="46">
        <v>30</v>
      </c>
      <c r="U927" s="46" t="s">
        <v>3373</v>
      </c>
      <c r="V927" s="48">
        <f t="shared" si="280"/>
        <v>10.039999999999999</v>
      </c>
      <c r="W927" s="46">
        <f t="shared" si="285"/>
        <v>60</v>
      </c>
      <c r="X927" s="46">
        <f t="shared" si="281"/>
        <v>2</v>
      </c>
      <c r="Y927" s="46">
        <f t="shared" si="282"/>
        <v>1</v>
      </c>
      <c r="Z927" s="46">
        <f t="shared" si="274"/>
        <v>3</v>
      </c>
      <c r="AA927" s="46">
        <f t="shared" si="275"/>
        <v>2</v>
      </c>
      <c r="AB927" s="46">
        <f t="shared" si="276"/>
        <v>5</v>
      </c>
      <c r="AC927" s="48">
        <f>IF(AB927=0,0.93,IF(AB927=1,0.92,IF(AB927=2,0.91,IF(AB927=3,0.9,IF(AB927=4,0.89,IF(AB927=5,0.88,IF(AB927=6,0.87)))))))</f>
        <v>0.88</v>
      </c>
      <c r="AD927" s="48">
        <f t="shared" si="277"/>
        <v>10.02</v>
      </c>
      <c r="AE927" s="48">
        <f t="shared" si="278"/>
        <v>8.8176000000000005</v>
      </c>
      <c r="AF927" s="46">
        <f t="shared" si="279"/>
        <v>120</v>
      </c>
      <c r="AG927" s="47"/>
      <c r="AH927" s="128" t="s">
        <v>3453</v>
      </c>
      <c r="AI927" s="128" t="s">
        <v>3456</v>
      </c>
      <c r="AJ927" s="128" t="s">
        <v>3452</v>
      </c>
      <c r="AK927" s="128" t="s">
        <v>3451</v>
      </c>
      <c r="AL927" s="128" t="s">
        <v>3454</v>
      </c>
      <c r="AM927" s="128" t="s">
        <v>3455</v>
      </c>
      <c r="AN927" s="128" t="s">
        <v>3460</v>
      </c>
      <c r="AO927" s="128" t="s">
        <v>3457</v>
      </c>
      <c r="AP927" s="128" t="s">
        <v>3459</v>
      </c>
      <c r="AQ927" s="128" t="s">
        <v>3458</v>
      </c>
    </row>
    <row r="928" spans="1:43" s="16" customFormat="1" ht="27.75">
      <c r="A928" s="43">
        <v>927</v>
      </c>
      <c r="B928" s="44" t="s">
        <v>2034</v>
      </c>
      <c r="C928" s="44" t="s">
        <v>2035</v>
      </c>
      <c r="D928" s="45" t="s">
        <v>2036</v>
      </c>
      <c r="E928" s="38">
        <v>20</v>
      </c>
      <c r="F928" s="48">
        <v>11.01</v>
      </c>
      <c r="G928" s="46">
        <v>30</v>
      </c>
      <c r="H928" s="46" t="s">
        <v>3373</v>
      </c>
      <c r="I928" s="48">
        <v>9.2100000000000009</v>
      </c>
      <c r="J928" s="46">
        <v>19</v>
      </c>
      <c r="K928" s="46" t="s">
        <v>3372</v>
      </c>
      <c r="L928" s="84">
        <f t="shared" si="268"/>
        <v>10.11</v>
      </c>
      <c r="M928" s="38">
        <f t="shared" si="271"/>
        <v>60</v>
      </c>
      <c r="N928" s="38">
        <f t="shared" si="272"/>
        <v>1</v>
      </c>
      <c r="O928" s="38">
        <f t="shared" si="273"/>
        <v>1</v>
      </c>
      <c r="P928" s="48">
        <v>10.1</v>
      </c>
      <c r="Q928" s="46">
        <v>30</v>
      </c>
      <c r="R928" s="46" t="s">
        <v>3373</v>
      </c>
      <c r="S928" s="48">
        <v>12.16</v>
      </c>
      <c r="T928" s="46">
        <v>30</v>
      </c>
      <c r="U928" s="46" t="s">
        <v>3372</v>
      </c>
      <c r="V928" s="48">
        <f t="shared" si="280"/>
        <v>11.129999999999999</v>
      </c>
      <c r="W928" s="46">
        <f t="shared" si="285"/>
        <v>60</v>
      </c>
      <c r="X928" s="46">
        <f t="shared" si="281"/>
        <v>1</v>
      </c>
      <c r="Y928" s="46">
        <f t="shared" si="282"/>
        <v>0</v>
      </c>
      <c r="Z928" s="46">
        <f t="shared" si="274"/>
        <v>2</v>
      </c>
      <c r="AA928" s="46">
        <f t="shared" si="275"/>
        <v>1</v>
      </c>
      <c r="AB928" s="46">
        <f t="shared" si="276"/>
        <v>3</v>
      </c>
      <c r="AC928" s="48">
        <f t="shared" ref="AC928:AC933" si="286">IF(AB928=0,0.86,IF(AB928=1,0.85,IF(AB928=2,0.84,IF(AB928=3,0.83,IF(AB928=4,0.82,IF(AB928=5,0.81,IF(AB928=6,0.8)))))))</f>
        <v>0.83</v>
      </c>
      <c r="AD928" s="48">
        <f t="shared" si="277"/>
        <v>10.62</v>
      </c>
      <c r="AE928" s="48">
        <f t="shared" si="278"/>
        <v>8.8145999999999987</v>
      </c>
      <c r="AF928" s="46">
        <f t="shared" si="279"/>
        <v>120</v>
      </c>
      <c r="AG928" s="47"/>
      <c r="AH928" s="128" t="s">
        <v>3457</v>
      </c>
      <c r="AI928" s="128" t="s">
        <v>3452</v>
      </c>
      <c r="AJ928" s="128" t="s">
        <v>3454</v>
      </c>
      <c r="AK928" s="128" t="s">
        <v>3451</v>
      </c>
      <c r="AL928" s="128" t="s">
        <v>3453</v>
      </c>
      <c r="AM928" s="128" t="s">
        <v>3456</v>
      </c>
      <c r="AN928" s="128" t="s">
        <v>3455</v>
      </c>
      <c r="AO928" s="128" t="s">
        <v>3460</v>
      </c>
      <c r="AP928" s="128" t="s">
        <v>3459</v>
      </c>
      <c r="AQ928" s="128" t="s">
        <v>3458</v>
      </c>
    </row>
    <row r="929" spans="1:43" s="16" customFormat="1" ht="27.75">
      <c r="A929" s="43">
        <v>928</v>
      </c>
      <c r="B929" s="37" t="s">
        <v>1934</v>
      </c>
      <c r="C929" s="37" t="s">
        <v>493</v>
      </c>
      <c r="D929" s="38" t="s">
        <v>1935</v>
      </c>
      <c r="E929" s="38">
        <v>19</v>
      </c>
      <c r="F929" s="48">
        <v>10.039999999999999</v>
      </c>
      <c r="G929" s="46">
        <v>30</v>
      </c>
      <c r="H929" s="46" t="s">
        <v>3372</v>
      </c>
      <c r="I929" s="48">
        <v>10</v>
      </c>
      <c r="J929" s="46">
        <v>30</v>
      </c>
      <c r="K929" s="46" t="s">
        <v>3372</v>
      </c>
      <c r="L929" s="84">
        <f t="shared" si="268"/>
        <v>10.02</v>
      </c>
      <c r="M929" s="38">
        <f t="shared" si="271"/>
        <v>60</v>
      </c>
      <c r="N929" s="38">
        <f t="shared" si="272"/>
        <v>0</v>
      </c>
      <c r="O929" s="38">
        <f t="shared" si="273"/>
        <v>0</v>
      </c>
      <c r="P929" s="48">
        <v>9.98</v>
      </c>
      <c r="Q929" s="46">
        <v>12</v>
      </c>
      <c r="R929" s="46" t="s">
        <v>3372</v>
      </c>
      <c r="S929" s="48">
        <v>11.14</v>
      </c>
      <c r="T929" s="46">
        <v>30</v>
      </c>
      <c r="U929" s="46" t="s">
        <v>3372</v>
      </c>
      <c r="V929" s="48">
        <f t="shared" si="280"/>
        <v>10.56</v>
      </c>
      <c r="W929" s="46">
        <f t="shared" si="285"/>
        <v>60</v>
      </c>
      <c r="X929" s="46">
        <f t="shared" si="281"/>
        <v>0</v>
      </c>
      <c r="Y929" s="46">
        <f t="shared" si="282"/>
        <v>1</v>
      </c>
      <c r="Z929" s="46">
        <f t="shared" si="274"/>
        <v>0</v>
      </c>
      <c r="AA929" s="46">
        <f t="shared" si="275"/>
        <v>1</v>
      </c>
      <c r="AB929" s="46">
        <f t="shared" si="276"/>
        <v>1</v>
      </c>
      <c r="AC929" s="48">
        <f t="shared" si="286"/>
        <v>0.85</v>
      </c>
      <c r="AD929" s="48">
        <f t="shared" si="277"/>
        <v>10.29</v>
      </c>
      <c r="AE929" s="48">
        <f t="shared" si="278"/>
        <v>8.7464999999999993</v>
      </c>
      <c r="AF929" s="46">
        <f t="shared" si="279"/>
        <v>120</v>
      </c>
      <c r="AG929" s="47"/>
      <c r="AH929" s="128" t="s">
        <v>3453</v>
      </c>
      <c r="AI929" s="128" t="s">
        <v>3457</v>
      </c>
      <c r="AJ929" s="128" t="s">
        <v>3451</v>
      </c>
      <c r="AK929" s="128" t="s">
        <v>3456</v>
      </c>
      <c r="AL929" s="128" t="s">
        <v>3455</v>
      </c>
      <c r="AM929" s="128" t="s">
        <v>3452</v>
      </c>
      <c r="AN929" s="128" t="s">
        <v>3454</v>
      </c>
      <c r="AO929" s="128" t="s">
        <v>3460</v>
      </c>
      <c r="AP929" s="128" t="s">
        <v>3459</v>
      </c>
      <c r="AQ929" s="128" t="s">
        <v>3458</v>
      </c>
    </row>
    <row r="930" spans="1:43" s="16" customFormat="1" ht="27.75">
      <c r="A930" s="43">
        <v>929</v>
      </c>
      <c r="B930" s="37" t="s">
        <v>1809</v>
      </c>
      <c r="C930" s="37" t="s">
        <v>1500</v>
      </c>
      <c r="D930" s="45" t="s">
        <v>1810</v>
      </c>
      <c r="E930" s="38">
        <v>18</v>
      </c>
      <c r="F930" s="48">
        <v>12.33</v>
      </c>
      <c r="G930" s="46">
        <v>30</v>
      </c>
      <c r="H930" s="46" t="s">
        <v>3373</v>
      </c>
      <c r="I930" s="48">
        <v>8.44</v>
      </c>
      <c r="J930" s="46">
        <v>20</v>
      </c>
      <c r="K930" s="46" t="s">
        <v>3372</v>
      </c>
      <c r="L930" s="84">
        <f t="shared" si="268"/>
        <v>10.385</v>
      </c>
      <c r="M930" s="38">
        <f t="shared" si="271"/>
        <v>60</v>
      </c>
      <c r="N930" s="38">
        <f t="shared" si="272"/>
        <v>1</v>
      </c>
      <c r="O930" s="38">
        <f t="shared" si="273"/>
        <v>1</v>
      </c>
      <c r="P930" s="48">
        <v>10.06</v>
      </c>
      <c r="Q930" s="46">
        <v>30</v>
      </c>
      <c r="R930" s="46" t="s">
        <v>3372</v>
      </c>
      <c r="S930" s="48">
        <v>10.78</v>
      </c>
      <c r="T930" s="46">
        <v>30</v>
      </c>
      <c r="U930" s="46" t="s">
        <v>3372</v>
      </c>
      <c r="V930" s="48">
        <f t="shared" si="280"/>
        <v>10.42</v>
      </c>
      <c r="W930" s="46">
        <f t="shared" si="285"/>
        <v>60</v>
      </c>
      <c r="X930" s="46">
        <f t="shared" si="281"/>
        <v>0</v>
      </c>
      <c r="Y930" s="46">
        <f t="shared" si="282"/>
        <v>0</v>
      </c>
      <c r="Z930" s="46">
        <f t="shared" si="274"/>
        <v>1</v>
      </c>
      <c r="AA930" s="46">
        <f t="shared" si="275"/>
        <v>1</v>
      </c>
      <c r="AB930" s="46">
        <f t="shared" si="276"/>
        <v>2</v>
      </c>
      <c r="AC930" s="48">
        <f t="shared" si="286"/>
        <v>0.84</v>
      </c>
      <c r="AD930" s="48">
        <f t="shared" si="277"/>
        <v>10.4025</v>
      </c>
      <c r="AE930" s="48">
        <f t="shared" si="278"/>
        <v>8.7380999999999993</v>
      </c>
      <c r="AF930" s="46">
        <f t="shared" si="279"/>
        <v>120</v>
      </c>
      <c r="AG930" s="47"/>
      <c r="AH930" s="128" t="s">
        <v>3452</v>
      </c>
      <c r="AI930" s="128" t="s">
        <v>3457</v>
      </c>
      <c r="AJ930" s="128" t="s">
        <v>3456</v>
      </c>
      <c r="AK930" s="128" t="s">
        <v>3454</v>
      </c>
      <c r="AL930" s="128" t="s">
        <v>3455</v>
      </c>
      <c r="AM930" s="128" t="s">
        <v>3453</v>
      </c>
      <c r="AN930" s="128" t="s">
        <v>3460</v>
      </c>
      <c r="AO930" s="128" t="s">
        <v>3459</v>
      </c>
      <c r="AP930" s="128" t="s">
        <v>3458</v>
      </c>
      <c r="AQ930" s="128" t="s">
        <v>3451</v>
      </c>
    </row>
    <row r="931" spans="1:43" s="16" customFormat="1" ht="27.75">
      <c r="A931" s="43">
        <v>930</v>
      </c>
      <c r="B931" s="72" t="s">
        <v>2366</v>
      </c>
      <c r="C931" s="72" t="s">
        <v>2367</v>
      </c>
      <c r="D931" s="45" t="s">
        <v>2368</v>
      </c>
      <c r="E931" s="38">
        <v>23</v>
      </c>
      <c r="F931" s="48">
        <v>10.73</v>
      </c>
      <c r="G931" s="46">
        <v>30</v>
      </c>
      <c r="H931" s="46" t="s">
        <v>3372</v>
      </c>
      <c r="I931" s="48">
        <v>9.4700000000000006</v>
      </c>
      <c r="J931" s="46">
        <v>8</v>
      </c>
      <c r="K931" s="46" t="s">
        <v>3373</v>
      </c>
      <c r="L931" s="84">
        <f t="shared" si="268"/>
        <v>10.100000000000001</v>
      </c>
      <c r="M931" s="38">
        <f t="shared" si="271"/>
        <v>60</v>
      </c>
      <c r="N931" s="38">
        <f t="shared" si="272"/>
        <v>1</v>
      </c>
      <c r="O931" s="38">
        <f t="shared" si="273"/>
        <v>1</v>
      </c>
      <c r="P931" s="48">
        <v>9.19</v>
      </c>
      <c r="Q931" s="46">
        <v>16</v>
      </c>
      <c r="R931" s="46" t="s">
        <v>3373</v>
      </c>
      <c r="S931" s="48">
        <v>13.11</v>
      </c>
      <c r="T931" s="46">
        <v>30</v>
      </c>
      <c r="U931" s="46" t="s">
        <v>3372</v>
      </c>
      <c r="V931" s="48">
        <f t="shared" si="280"/>
        <v>11.149999999999999</v>
      </c>
      <c r="W931" s="46">
        <f t="shared" si="285"/>
        <v>60</v>
      </c>
      <c r="X931" s="46">
        <f t="shared" si="281"/>
        <v>1</v>
      </c>
      <c r="Y931" s="46">
        <f t="shared" si="282"/>
        <v>1</v>
      </c>
      <c r="Z931" s="46">
        <f t="shared" si="274"/>
        <v>2</v>
      </c>
      <c r="AA931" s="46">
        <f t="shared" si="275"/>
        <v>2</v>
      </c>
      <c r="AB931" s="46">
        <f t="shared" si="276"/>
        <v>4</v>
      </c>
      <c r="AC931" s="48">
        <f t="shared" si="286"/>
        <v>0.82</v>
      </c>
      <c r="AD931" s="48">
        <f t="shared" si="277"/>
        <v>10.625</v>
      </c>
      <c r="AE931" s="48">
        <f t="shared" si="278"/>
        <v>8.7125000000000004</v>
      </c>
      <c r="AF931" s="46">
        <f t="shared" si="279"/>
        <v>120</v>
      </c>
      <c r="AG931" s="47"/>
      <c r="AH931" s="128" t="s">
        <v>3456</v>
      </c>
      <c r="AI931" s="128" t="s">
        <v>3452</v>
      </c>
      <c r="AJ931" s="128" t="s">
        <v>3457</v>
      </c>
      <c r="AK931" s="128" t="s">
        <v>3454</v>
      </c>
      <c r="AL931" s="128" t="s">
        <v>3460</v>
      </c>
      <c r="AM931" s="128" t="s">
        <v>3455</v>
      </c>
      <c r="AN931" s="128" t="s">
        <v>3453</v>
      </c>
      <c r="AO931" s="128" t="s">
        <v>3451</v>
      </c>
      <c r="AP931" s="128" t="s">
        <v>3459</v>
      </c>
      <c r="AQ931" s="128" t="s">
        <v>3458</v>
      </c>
    </row>
    <row r="932" spans="1:43" s="16" customFormat="1" ht="27.75">
      <c r="A932" s="43">
        <v>931</v>
      </c>
      <c r="B932" s="37" t="s">
        <v>2074</v>
      </c>
      <c r="C932" s="37" t="s">
        <v>907</v>
      </c>
      <c r="D932" s="45" t="s">
        <v>2075</v>
      </c>
      <c r="E932" s="38">
        <v>20</v>
      </c>
      <c r="F932" s="48">
        <v>10.199999999999999</v>
      </c>
      <c r="G932" s="46">
        <v>30</v>
      </c>
      <c r="H932" s="46" t="s">
        <v>3372</v>
      </c>
      <c r="I932" s="48">
        <v>10.29</v>
      </c>
      <c r="J932" s="46">
        <v>30</v>
      </c>
      <c r="K932" s="46" t="s">
        <v>3372</v>
      </c>
      <c r="L932" s="84">
        <f t="shared" si="268"/>
        <v>10.244999999999999</v>
      </c>
      <c r="M932" s="38">
        <f t="shared" si="271"/>
        <v>60</v>
      </c>
      <c r="N932" s="38">
        <f t="shared" si="272"/>
        <v>0</v>
      </c>
      <c r="O932" s="38">
        <f t="shared" si="273"/>
        <v>0</v>
      </c>
      <c r="P932" s="48">
        <v>10.16</v>
      </c>
      <c r="Q932" s="46">
        <v>30</v>
      </c>
      <c r="R932" s="46" t="s">
        <v>3373</v>
      </c>
      <c r="S932" s="48">
        <v>10.81</v>
      </c>
      <c r="T932" s="46">
        <v>30</v>
      </c>
      <c r="U932" s="46" t="s">
        <v>3373</v>
      </c>
      <c r="V932" s="48">
        <f t="shared" si="280"/>
        <v>10.484999999999999</v>
      </c>
      <c r="W932" s="46">
        <f t="shared" si="285"/>
        <v>60</v>
      </c>
      <c r="X932" s="46">
        <f t="shared" si="281"/>
        <v>2</v>
      </c>
      <c r="Y932" s="46">
        <f t="shared" si="282"/>
        <v>0</v>
      </c>
      <c r="Z932" s="46">
        <f t="shared" si="274"/>
        <v>2</v>
      </c>
      <c r="AA932" s="46">
        <f t="shared" si="275"/>
        <v>0</v>
      </c>
      <c r="AB932" s="46">
        <f t="shared" si="276"/>
        <v>2</v>
      </c>
      <c r="AC932" s="48">
        <f t="shared" si="286"/>
        <v>0.84</v>
      </c>
      <c r="AD932" s="48">
        <f t="shared" si="277"/>
        <v>10.364999999999998</v>
      </c>
      <c r="AE932" s="48">
        <f t="shared" si="278"/>
        <v>8.7065999999999981</v>
      </c>
      <c r="AF932" s="46">
        <f t="shared" si="279"/>
        <v>120</v>
      </c>
      <c r="AG932" s="47"/>
      <c r="AH932" s="128" t="s">
        <v>3453</v>
      </c>
      <c r="AI932" s="128" t="s">
        <v>3451</v>
      </c>
      <c r="AJ932" s="128" t="s">
        <v>3456</v>
      </c>
      <c r="AK932" s="128" t="s">
        <v>3454</v>
      </c>
      <c r="AL932" s="128" t="s">
        <v>3452</v>
      </c>
      <c r="AM932" s="128" t="s">
        <v>3455</v>
      </c>
      <c r="AN932" s="128" t="s">
        <v>3460</v>
      </c>
      <c r="AO932" s="128" t="s">
        <v>3459</v>
      </c>
      <c r="AP932" s="128" t="s">
        <v>3457</v>
      </c>
      <c r="AQ932" s="128" t="s">
        <v>3458</v>
      </c>
    </row>
    <row r="933" spans="1:43" s="16" customFormat="1" ht="27.75">
      <c r="A933" s="43">
        <v>932</v>
      </c>
      <c r="B933" s="37" t="s">
        <v>1024</v>
      </c>
      <c r="C933" s="37" t="s">
        <v>687</v>
      </c>
      <c r="D933" s="45" t="s">
        <v>1025</v>
      </c>
      <c r="E933" s="38">
        <v>9</v>
      </c>
      <c r="F933" s="48">
        <v>10.18</v>
      </c>
      <c r="G933" s="46">
        <v>30</v>
      </c>
      <c r="H933" s="46" t="s">
        <v>3373</v>
      </c>
      <c r="I933" s="48">
        <v>10.43</v>
      </c>
      <c r="J933" s="46">
        <v>30</v>
      </c>
      <c r="K933" s="46" t="s">
        <v>3373</v>
      </c>
      <c r="L933" s="84">
        <f t="shared" si="268"/>
        <v>10.305</v>
      </c>
      <c r="M933" s="38">
        <f t="shared" si="271"/>
        <v>60</v>
      </c>
      <c r="N933" s="38">
        <f t="shared" si="272"/>
        <v>2</v>
      </c>
      <c r="O933" s="38">
        <f t="shared" si="273"/>
        <v>0</v>
      </c>
      <c r="P933" s="48">
        <v>10.17</v>
      </c>
      <c r="Q933" s="46">
        <v>30</v>
      </c>
      <c r="R933" s="46" t="s">
        <v>3373</v>
      </c>
      <c r="S933" s="48">
        <v>11.12</v>
      </c>
      <c r="T933" s="46">
        <v>30</v>
      </c>
      <c r="U933" s="46" t="s">
        <v>3372</v>
      </c>
      <c r="V933" s="48">
        <f t="shared" si="280"/>
        <v>10.645</v>
      </c>
      <c r="W933" s="46">
        <f t="shared" si="285"/>
        <v>60</v>
      </c>
      <c r="X933" s="46">
        <f t="shared" si="281"/>
        <v>1</v>
      </c>
      <c r="Y933" s="46">
        <f t="shared" si="282"/>
        <v>0</v>
      </c>
      <c r="Z933" s="46">
        <f t="shared" si="274"/>
        <v>3</v>
      </c>
      <c r="AA933" s="46">
        <f t="shared" si="275"/>
        <v>0</v>
      </c>
      <c r="AB933" s="46">
        <f t="shared" si="276"/>
        <v>3</v>
      </c>
      <c r="AC933" s="48">
        <f t="shared" si="286"/>
        <v>0.83</v>
      </c>
      <c r="AD933" s="48">
        <f t="shared" si="277"/>
        <v>10.475</v>
      </c>
      <c r="AE933" s="48">
        <f t="shared" si="278"/>
        <v>8.6942499999999985</v>
      </c>
      <c r="AF933" s="46">
        <f t="shared" si="279"/>
        <v>120</v>
      </c>
      <c r="AG933" s="47"/>
      <c r="AH933" s="128" t="s">
        <v>3452</v>
      </c>
      <c r="AI933" s="128" t="s">
        <v>3456</v>
      </c>
      <c r="AJ933" s="128" t="s">
        <v>3454</v>
      </c>
      <c r="AK933" s="128" t="s">
        <v>3457</v>
      </c>
      <c r="AL933" s="128" t="s">
        <v>3451</v>
      </c>
      <c r="AM933" s="128" t="s">
        <v>3453</v>
      </c>
      <c r="AN933" s="128" t="s">
        <v>3455</v>
      </c>
      <c r="AO933" s="128" t="s">
        <v>3460</v>
      </c>
      <c r="AP933" s="128" t="s">
        <v>3459</v>
      </c>
      <c r="AQ933" s="128" t="s">
        <v>3458</v>
      </c>
    </row>
    <row r="934" spans="1:43" s="16" customFormat="1" ht="27.75">
      <c r="A934" s="43">
        <v>933</v>
      </c>
      <c r="B934" s="44" t="s">
        <v>2191</v>
      </c>
      <c r="C934" s="44" t="s">
        <v>3488</v>
      </c>
      <c r="D934" s="45" t="s">
        <v>2192</v>
      </c>
      <c r="E934" s="38">
        <v>21</v>
      </c>
      <c r="F934" s="48">
        <v>10.199999999999999</v>
      </c>
      <c r="G934" s="46">
        <v>30</v>
      </c>
      <c r="H934" s="46" t="s">
        <v>3373</v>
      </c>
      <c r="I934" s="48">
        <v>9.8000000000000007</v>
      </c>
      <c r="J934" s="46">
        <v>18</v>
      </c>
      <c r="K934" s="46" t="s">
        <v>3373</v>
      </c>
      <c r="L934" s="84">
        <f t="shared" si="268"/>
        <v>10</v>
      </c>
      <c r="M934" s="38">
        <f t="shared" si="271"/>
        <v>60</v>
      </c>
      <c r="N934" s="38">
        <f t="shared" si="272"/>
        <v>2</v>
      </c>
      <c r="O934" s="38">
        <f t="shared" si="273"/>
        <v>1</v>
      </c>
      <c r="P934" s="48">
        <v>8.24</v>
      </c>
      <c r="Q934" s="46">
        <v>10</v>
      </c>
      <c r="R934" s="46" t="s">
        <v>3373</v>
      </c>
      <c r="S934" s="46">
        <v>9.9600000000000009</v>
      </c>
      <c r="T934" s="46">
        <v>10</v>
      </c>
      <c r="U934" s="46" t="s">
        <v>3373</v>
      </c>
      <c r="V934" s="48">
        <f>(P934+S935)/2</f>
        <v>9.629999999999999</v>
      </c>
      <c r="W934" s="46">
        <f>IF(V934&gt;=10,60,Q934+T935)</f>
        <v>40</v>
      </c>
      <c r="X934" s="46">
        <f>IF(R934="ACC",0,1)+IF(U935="ACC",0,1)</f>
        <v>1</v>
      </c>
      <c r="Y934" s="46">
        <f>IF(P934&lt;10,1,(IF(S935&lt;10,1,0)))</f>
        <v>1</v>
      </c>
      <c r="Z934" s="46">
        <f t="shared" si="274"/>
        <v>3</v>
      </c>
      <c r="AA934" s="46">
        <f t="shared" si="275"/>
        <v>2</v>
      </c>
      <c r="AB934" s="46">
        <f t="shared" si="276"/>
        <v>5</v>
      </c>
      <c r="AC934" s="48">
        <f>IF(AB934=0,0.93,IF(AB934=1,0.92,IF(AB934=2,0.91,IF(AB934=3,0.9,IF(AB934=4,0.89,IF(AB934=5,0.88,IF(AB934=6,0.87)))))))</f>
        <v>0.88</v>
      </c>
      <c r="AD934" s="48">
        <f t="shared" si="277"/>
        <v>9.8149999999999995</v>
      </c>
      <c r="AE934" s="48">
        <f t="shared" si="278"/>
        <v>8.6372</v>
      </c>
      <c r="AF934" s="46">
        <f t="shared" si="279"/>
        <v>100</v>
      </c>
      <c r="AG934" s="47"/>
      <c r="AH934" s="128" t="s">
        <v>3456</v>
      </c>
      <c r="AI934" s="128" t="s">
        <v>3452</v>
      </c>
      <c r="AJ934" s="128" t="s">
        <v>3451</v>
      </c>
      <c r="AK934" s="128" t="s">
        <v>3453</v>
      </c>
      <c r="AL934" s="128" t="s">
        <v>3454</v>
      </c>
      <c r="AM934" s="128" t="s">
        <v>3457</v>
      </c>
      <c r="AN934" s="128" t="s">
        <v>3455</v>
      </c>
      <c r="AO934" s="128" t="s">
        <v>3460</v>
      </c>
      <c r="AP934" s="128" t="s">
        <v>3459</v>
      </c>
      <c r="AQ934" s="128" t="s">
        <v>3458</v>
      </c>
    </row>
    <row r="935" spans="1:43" s="16" customFormat="1" ht="27.75">
      <c r="A935" s="43">
        <v>934</v>
      </c>
      <c r="B935" s="37" t="s">
        <v>124</v>
      </c>
      <c r="C935" s="37" t="s">
        <v>125</v>
      </c>
      <c r="D935" s="45" t="s">
        <v>126</v>
      </c>
      <c r="E935" s="38">
        <v>1</v>
      </c>
      <c r="F935" s="48">
        <v>11.09</v>
      </c>
      <c r="G935" s="46">
        <v>30</v>
      </c>
      <c r="H935" s="46" t="s">
        <v>3372</v>
      </c>
      <c r="I935" s="48">
        <v>10</v>
      </c>
      <c r="J935" s="46">
        <v>30</v>
      </c>
      <c r="K935" s="46" t="s">
        <v>3373</v>
      </c>
      <c r="L935" s="84">
        <f t="shared" si="268"/>
        <v>10.545</v>
      </c>
      <c r="M935" s="38">
        <f t="shared" si="271"/>
        <v>60</v>
      </c>
      <c r="N935" s="38">
        <f t="shared" si="272"/>
        <v>1</v>
      </c>
      <c r="O935" s="38">
        <f t="shared" si="273"/>
        <v>0</v>
      </c>
      <c r="P935" s="48">
        <v>9.43</v>
      </c>
      <c r="Q935" s="46">
        <v>12</v>
      </c>
      <c r="R935" s="46" t="s">
        <v>3373</v>
      </c>
      <c r="S935" s="48">
        <v>11.02</v>
      </c>
      <c r="T935" s="46">
        <v>30</v>
      </c>
      <c r="U935" s="46" t="s">
        <v>3372</v>
      </c>
      <c r="V935" s="48">
        <f t="shared" ref="V935:V967" si="287">(P935+S935)/2</f>
        <v>10.225</v>
      </c>
      <c r="W935" s="46">
        <f t="shared" ref="W935:W967" si="288">IF(V935&gt;=10,60,Q935+T935)</f>
        <v>60</v>
      </c>
      <c r="X935" s="46">
        <f t="shared" ref="X935:X967" si="289">IF(R935="ACC",0,1)+IF(U935="ACC",0,1)</f>
        <v>1</v>
      </c>
      <c r="Y935" s="46">
        <f t="shared" ref="Y935:Y967" si="290">IF(P935&lt;10,1,(IF(S935&lt;10,1,0)))</f>
        <v>1</v>
      </c>
      <c r="Z935" s="46">
        <f t="shared" si="274"/>
        <v>2</v>
      </c>
      <c r="AA935" s="46">
        <f t="shared" si="275"/>
        <v>1</v>
      </c>
      <c r="AB935" s="46">
        <f t="shared" si="276"/>
        <v>3</v>
      </c>
      <c r="AC935" s="48">
        <f t="shared" ref="AC935:AC955" si="291">IF(AB935=0,0.86,IF(AB935=1,0.85,IF(AB935=2,0.84,IF(AB935=3,0.83,IF(AB935=4,0.82,IF(AB935=5,0.81,IF(AB935=6,0.8)))))))</f>
        <v>0.83</v>
      </c>
      <c r="AD935" s="48">
        <f t="shared" si="277"/>
        <v>10.385</v>
      </c>
      <c r="AE935" s="48">
        <f t="shared" si="278"/>
        <v>8.6195500000000003</v>
      </c>
      <c r="AF935" s="46">
        <f t="shared" si="279"/>
        <v>120</v>
      </c>
      <c r="AG935" s="47"/>
      <c r="AH935" s="128" t="s">
        <v>3460</v>
      </c>
      <c r="AI935" s="128" t="s">
        <v>3456</v>
      </c>
      <c r="AJ935" s="128" t="s">
        <v>3455</v>
      </c>
      <c r="AK935" s="128" t="s">
        <v>3451</v>
      </c>
      <c r="AL935" s="128" t="s">
        <v>3452</v>
      </c>
      <c r="AM935" s="128" t="s">
        <v>3454</v>
      </c>
      <c r="AN935" s="128" t="s">
        <v>3457</v>
      </c>
      <c r="AO935" s="128" t="s">
        <v>3459</v>
      </c>
      <c r="AP935" s="128" t="s">
        <v>3453</v>
      </c>
      <c r="AQ935" s="128" t="s">
        <v>3458</v>
      </c>
    </row>
    <row r="936" spans="1:43" s="16" customFormat="1" ht="27.75">
      <c r="A936" s="43">
        <v>935</v>
      </c>
      <c r="B936" s="37" t="s">
        <v>2277</v>
      </c>
      <c r="C936" s="37" t="s">
        <v>609</v>
      </c>
      <c r="D936" s="45" t="s">
        <v>2278</v>
      </c>
      <c r="E936" s="38">
        <v>22</v>
      </c>
      <c r="F936" s="48">
        <v>10</v>
      </c>
      <c r="G936" s="46">
        <v>30</v>
      </c>
      <c r="H936" s="46" t="s">
        <v>3373</v>
      </c>
      <c r="I936" s="48">
        <v>10</v>
      </c>
      <c r="J936" s="46">
        <v>30</v>
      </c>
      <c r="K936" s="46" t="s">
        <v>3373</v>
      </c>
      <c r="L936" s="84">
        <f t="shared" si="268"/>
        <v>10</v>
      </c>
      <c r="M936" s="38">
        <f t="shared" si="271"/>
        <v>60</v>
      </c>
      <c r="N936" s="38">
        <f t="shared" si="272"/>
        <v>2</v>
      </c>
      <c r="O936" s="38">
        <f t="shared" si="273"/>
        <v>0</v>
      </c>
      <c r="P936" s="48">
        <v>10.029999999999999</v>
      </c>
      <c r="Q936" s="46">
        <v>30</v>
      </c>
      <c r="R936" s="46" t="s">
        <v>3373</v>
      </c>
      <c r="S936" s="48">
        <v>11.43</v>
      </c>
      <c r="T936" s="46">
        <v>30</v>
      </c>
      <c r="U936" s="46" t="s">
        <v>3372</v>
      </c>
      <c r="V936" s="48">
        <f t="shared" si="287"/>
        <v>10.73</v>
      </c>
      <c r="W936" s="46">
        <f t="shared" si="288"/>
        <v>60</v>
      </c>
      <c r="X936" s="46">
        <f t="shared" si="289"/>
        <v>1</v>
      </c>
      <c r="Y936" s="46">
        <f t="shared" si="290"/>
        <v>0</v>
      </c>
      <c r="Z936" s="46">
        <f t="shared" si="274"/>
        <v>3</v>
      </c>
      <c r="AA936" s="46">
        <f t="shared" si="275"/>
        <v>0</v>
      </c>
      <c r="AB936" s="46">
        <f t="shared" si="276"/>
        <v>3</v>
      </c>
      <c r="AC936" s="48">
        <f t="shared" si="291"/>
        <v>0.83</v>
      </c>
      <c r="AD936" s="48">
        <f t="shared" si="277"/>
        <v>10.365</v>
      </c>
      <c r="AE936" s="48">
        <f t="shared" si="278"/>
        <v>8.6029499999999999</v>
      </c>
      <c r="AF936" s="46">
        <f t="shared" si="279"/>
        <v>120</v>
      </c>
      <c r="AG936" s="47"/>
      <c r="AH936" s="128" t="s">
        <v>3460</v>
      </c>
      <c r="AI936" s="128" t="s">
        <v>3457</v>
      </c>
      <c r="AJ936" s="128" t="s">
        <v>3456</v>
      </c>
      <c r="AK936" s="128" t="s">
        <v>3452</v>
      </c>
      <c r="AL936" s="128" t="s">
        <v>3454</v>
      </c>
      <c r="AM936" s="128" t="s">
        <v>3459</v>
      </c>
      <c r="AN936" s="128" t="s">
        <v>3451</v>
      </c>
      <c r="AO936" s="128" t="s">
        <v>3455</v>
      </c>
      <c r="AP936" s="128" t="s">
        <v>3453</v>
      </c>
      <c r="AQ936" s="128" t="s">
        <v>3458</v>
      </c>
    </row>
    <row r="937" spans="1:43" s="16" customFormat="1" ht="27.75">
      <c r="A937" s="43">
        <v>936</v>
      </c>
      <c r="B937" s="37" t="s">
        <v>1549</v>
      </c>
      <c r="C937" s="37" t="s">
        <v>609</v>
      </c>
      <c r="D937" s="38" t="s">
        <v>1550</v>
      </c>
      <c r="E937" s="38">
        <v>15</v>
      </c>
      <c r="F937" s="48">
        <v>10.49</v>
      </c>
      <c r="G937" s="46">
        <v>30</v>
      </c>
      <c r="H937" s="46" t="s">
        <v>3373</v>
      </c>
      <c r="I937" s="48">
        <v>10.199999999999999</v>
      </c>
      <c r="J937" s="46">
        <v>30</v>
      </c>
      <c r="K937" s="46" t="s">
        <v>3372</v>
      </c>
      <c r="L937" s="84">
        <f t="shared" si="268"/>
        <v>10.344999999999999</v>
      </c>
      <c r="M937" s="38">
        <f t="shared" si="271"/>
        <v>60</v>
      </c>
      <c r="N937" s="38">
        <f t="shared" si="272"/>
        <v>1</v>
      </c>
      <c r="O937" s="38">
        <f t="shared" si="273"/>
        <v>0</v>
      </c>
      <c r="P937" s="48">
        <v>10.39</v>
      </c>
      <c r="Q937" s="46">
        <v>30</v>
      </c>
      <c r="R937" s="46" t="s">
        <v>3373</v>
      </c>
      <c r="S937" s="48">
        <v>10.23</v>
      </c>
      <c r="T937" s="46">
        <v>30</v>
      </c>
      <c r="U937" s="46" t="s">
        <v>3373</v>
      </c>
      <c r="V937" s="48">
        <f t="shared" si="287"/>
        <v>10.31</v>
      </c>
      <c r="W937" s="46">
        <f t="shared" si="288"/>
        <v>60</v>
      </c>
      <c r="X937" s="46">
        <f t="shared" si="289"/>
        <v>2</v>
      </c>
      <c r="Y937" s="46">
        <f t="shared" si="290"/>
        <v>0</v>
      </c>
      <c r="Z937" s="46">
        <f t="shared" si="274"/>
        <v>3</v>
      </c>
      <c r="AA937" s="46">
        <f t="shared" si="275"/>
        <v>0</v>
      </c>
      <c r="AB937" s="46">
        <f t="shared" si="276"/>
        <v>3</v>
      </c>
      <c r="AC937" s="48">
        <f t="shared" si="291"/>
        <v>0.83</v>
      </c>
      <c r="AD937" s="48">
        <f t="shared" si="277"/>
        <v>10.327500000000001</v>
      </c>
      <c r="AE937" s="48">
        <f t="shared" si="278"/>
        <v>8.5718250000000005</v>
      </c>
      <c r="AF937" s="46">
        <f t="shared" si="279"/>
        <v>120</v>
      </c>
      <c r="AG937" s="47"/>
      <c r="AH937" s="128" t="s">
        <v>3451</v>
      </c>
      <c r="AI937" s="128" t="s">
        <v>3452</v>
      </c>
      <c r="AJ937" s="128" t="s">
        <v>3456</v>
      </c>
      <c r="AK937" s="128" t="s">
        <v>3453</v>
      </c>
      <c r="AL937" s="128" t="s">
        <v>3454</v>
      </c>
      <c r="AM937" s="128" t="s">
        <v>3460</v>
      </c>
      <c r="AN937" s="128" t="s">
        <v>3457</v>
      </c>
      <c r="AO937" s="128" t="s">
        <v>3459</v>
      </c>
      <c r="AP937" s="128" t="s">
        <v>3458</v>
      </c>
      <c r="AQ937" s="128" t="s">
        <v>3455</v>
      </c>
    </row>
    <row r="938" spans="1:43" s="16" customFormat="1" ht="27.75">
      <c r="A938" s="43">
        <v>937</v>
      </c>
      <c r="B938" s="44" t="s">
        <v>1622</v>
      </c>
      <c r="C938" s="44" t="s">
        <v>383</v>
      </c>
      <c r="D938" s="45" t="s">
        <v>1623</v>
      </c>
      <c r="E938" s="38">
        <v>16</v>
      </c>
      <c r="F938" s="48">
        <v>11.61</v>
      </c>
      <c r="G938" s="46">
        <v>30</v>
      </c>
      <c r="H938" s="46" t="s">
        <v>3372</v>
      </c>
      <c r="I938" s="48">
        <v>9.19</v>
      </c>
      <c r="J938" s="46">
        <v>18</v>
      </c>
      <c r="K938" s="46" t="s">
        <v>3373</v>
      </c>
      <c r="L938" s="84">
        <f t="shared" si="268"/>
        <v>10.399999999999999</v>
      </c>
      <c r="M938" s="38">
        <f t="shared" si="271"/>
        <v>60</v>
      </c>
      <c r="N938" s="38">
        <f t="shared" si="272"/>
        <v>1</v>
      </c>
      <c r="O938" s="38">
        <f t="shared" si="273"/>
        <v>1</v>
      </c>
      <c r="P938" s="48">
        <v>8.81</v>
      </c>
      <c r="Q938" s="46">
        <v>5</v>
      </c>
      <c r="R938" s="46" t="s">
        <v>3373</v>
      </c>
      <c r="S938" s="48">
        <v>12</v>
      </c>
      <c r="T938" s="46">
        <v>30</v>
      </c>
      <c r="U938" s="46" t="s">
        <v>3372</v>
      </c>
      <c r="V938" s="48">
        <f t="shared" si="287"/>
        <v>10.405000000000001</v>
      </c>
      <c r="W938" s="46">
        <f t="shared" si="288"/>
        <v>60</v>
      </c>
      <c r="X938" s="46">
        <f t="shared" si="289"/>
        <v>1</v>
      </c>
      <c r="Y938" s="46">
        <f t="shared" si="290"/>
        <v>1</v>
      </c>
      <c r="Z938" s="46">
        <f t="shared" si="274"/>
        <v>2</v>
      </c>
      <c r="AA938" s="46">
        <f t="shared" si="275"/>
        <v>2</v>
      </c>
      <c r="AB938" s="46">
        <f t="shared" si="276"/>
        <v>4</v>
      </c>
      <c r="AC938" s="48">
        <f t="shared" si="291"/>
        <v>0.82</v>
      </c>
      <c r="AD938" s="48">
        <f t="shared" si="277"/>
        <v>10.4025</v>
      </c>
      <c r="AE938" s="48">
        <f t="shared" si="278"/>
        <v>8.5300499999999992</v>
      </c>
      <c r="AF938" s="46">
        <f t="shared" si="279"/>
        <v>120</v>
      </c>
      <c r="AG938" s="47"/>
      <c r="AH938" s="128" t="s">
        <v>3457</v>
      </c>
      <c r="AI938" s="128" t="s">
        <v>3452</v>
      </c>
      <c r="AJ938" s="128" t="s">
        <v>3456</v>
      </c>
      <c r="AK938" s="128" t="s">
        <v>3453</v>
      </c>
      <c r="AL938" s="128" t="s">
        <v>3451</v>
      </c>
      <c r="AM938" s="128" t="s">
        <v>3455</v>
      </c>
      <c r="AN938" s="128" t="s">
        <v>3454</v>
      </c>
      <c r="AO938" s="128" t="s">
        <v>3460</v>
      </c>
      <c r="AP938" s="128" t="s">
        <v>3458</v>
      </c>
      <c r="AQ938" s="128" t="s">
        <v>3459</v>
      </c>
    </row>
    <row r="939" spans="1:43" s="16" customFormat="1" ht="27.75">
      <c r="A939" s="43">
        <v>938</v>
      </c>
      <c r="B939" s="37" t="s">
        <v>895</v>
      </c>
      <c r="C939" s="37" t="s">
        <v>288</v>
      </c>
      <c r="D939" s="45" t="s">
        <v>896</v>
      </c>
      <c r="E939" s="38">
        <v>8</v>
      </c>
      <c r="F939" s="48">
        <v>10</v>
      </c>
      <c r="G939" s="46">
        <v>30</v>
      </c>
      <c r="H939" s="46" t="s">
        <v>3373</v>
      </c>
      <c r="I939" s="48">
        <v>10</v>
      </c>
      <c r="J939" s="46">
        <v>30</v>
      </c>
      <c r="K939" s="46" t="s">
        <v>3373</v>
      </c>
      <c r="L939" s="84">
        <f t="shared" si="268"/>
        <v>10</v>
      </c>
      <c r="M939" s="38">
        <f t="shared" si="271"/>
        <v>60</v>
      </c>
      <c r="N939" s="38">
        <f t="shared" si="272"/>
        <v>2</v>
      </c>
      <c r="O939" s="38">
        <f t="shared" si="273"/>
        <v>0</v>
      </c>
      <c r="P939" s="48">
        <v>9.76</v>
      </c>
      <c r="Q939" s="46">
        <v>18</v>
      </c>
      <c r="R939" s="46" t="s">
        <v>3373</v>
      </c>
      <c r="S939" s="48">
        <v>11.77</v>
      </c>
      <c r="T939" s="46">
        <v>30</v>
      </c>
      <c r="U939" s="46" t="s">
        <v>3372</v>
      </c>
      <c r="V939" s="48">
        <f t="shared" si="287"/>
        <v>10.765000000000001</v>
      </c>
      <c r="W939" s="46">
        <f t="shared" si="288"/>
        <v>60</v>
      </c>
      <c r="X939" s="46">
        <f t="shared" si="289"/>
        <v>1</v>
      </c>
      <c r="Y939" s="46">
        <f t="shared" si="290"/>
        <v>1</v>
      </c>
      <c r="Z939" s="46">
        <f t="shared" si="274"/>
        <v>3</v>
      </c>
      <c r="AA939" s="46">
        <f t="shared" si="275"/>
        <v>1</v>
      </c>
      <c r="AB939" s="46">
        <f t="shared" si="276"/>
        <v>4</v>
      </c>
      <c r="AC939" s="48">
        <f t="shared" si="291"/>
        <v>0.82</v>
      </c>
      <c r="AD939" s="48">
        <f t="shared" si="277"/>
        <v>10.3825</v>
      </c>
      <c r="AE939" s="48">
        <f t="shared" si="278"/>
        <v>8.5136500000000002</v>
      </c>
      <c r="AF939" s="46">
        <f t="shared" si="279"/>
        <v>120</v>
      </c>
      <c r="AG939" s="47"/>
      <c r="AH939" s="128" t="s">
        <v>3456</v>
      </c>
      <c r="AI939" s="128" t="s">
        <v>3453</v>
      </c>
      <c r="AJ939" s="128" t="s">
        <v>3457</v>
      </c>
      <c r="AK939" s="128" t="s">
        <v>3452</v>
      </c>
      <c r="AL939" s="128" t="s">
        <v>3451</v>
      </c>
      <c r="AM939" s="128" t="s">
        <v>3454</v>
      </c>
      <c r="AN939" s="128" t="s">
        <v>3455</v>
      </c>
      <c r="AO939" s="128" t="s">
        <v>3458</v>
      </c>
      <c r="AP939" s="128" t="s">
        <v>3459</v>
      </c>
      <c r="AQ939" s="128" t="s">
        <v>3460</v>
      </c>
    </row>
    <row r="940" spans="1:43" s="16" customFormat="1" ht="27.75">
      <c r="A940" s="43">
        <v>939</v>
      </c>
      <c r="B940" s="37" t="s">
        <v>1600</v>
      </c>
      <c r="C940" s="37" t="s">
        <v>1789</v>
      </c>
      <c r="D940" s="45" t="s">
        <v>1790</v>
      </c>
      <c r="E940" s="38">
        <v>17</v>
      </c>
      <c r="F940" s="48">
        <v>10.26</v>
      </c>
      <c r="G940" s="46">
        <v>30</v>
      </c>
      <c r="H940" s="46" t="s">
        <v>3373</v>
      </c>
      <c r="I940" s="48">
        <v>10</v>
      </c>
      <c r="J940" s="46">
        <v>30</v>
      </c>
      <c r="K940" s="46" t="s">
        <v>3373</v>
      </c>
      <c r="L940" s="84">
        <f t="shared" si="268"/>
        <v>10.129999999999999</v>
      </c>
      <c r="M940" s="38">
        <f t="shared" si="271"/>
        <v>60</v>
      </c>
      <c r="N940" s="38">
        <f t="shared" si="272"/>
        <v>2</v>
      </c>
      <c r="O940" s="38">
        <f t="shared" si="273"/>
        <v>0</v>
      </c>
      <c r="P940" s="48">
        <v>10.18</v>
      </c>
      <c r="Q940" s="46">
        <v>30</v>
      </c>
      <c r="R940" s="46" t="s">
        <v>3372</v>
      </c>
      <c r="S940" s="48">
        <v>10.1</v>
      </c>
      <c r="T940" s="46">
        <v>30</v>
      </c>
      <c r="U940" s="46" t="s">
        <v>3372</v>
      </c>
      <c r="V940" s="48">
        <f t="shared" si="287"/>
        <v>10.14</v>
      </c>
      <c r="W940" s="46">
        <f t="shared" si="288"/>
        <v>60</v>
      </c>
      <c r="X940" s="46">
        <f t="shared" si="289"/>
        <v>0</v>
      </c>
      <c r="Y940" s="46">
        <f t="shared" si="290"/>
        <v>0</v>
      </c>
      <c r="Z940" s="46">
        <f t="shared" si="274"/>
        <v>2</v>
      </c>
      <c r="AA940" s="46">
        <f t="shared" si="275"/>
        <v>0</v>
      </c>
      <c r="AB940" s="46">
        <f t="shared" si="276"/>
        <v>2</v>
      </c>
      <c r="AC940" s="48">
        <f t="shared" si="291"/>
        <v>0.84</v>
      </c>
      <c r="AD940" s="48">
        <f t="shared" si="277"/>
        <v>10.135</v>
      </c>
      <c r="AE940" s="48">
        <f t="shared" si="278"/>
        <v>8.513399999999999</v>
      </c>
      <c r="AF940" s="46">
        <f t="shared" si="279"/>
        <v>120</v>
      </c>
      <c r="AG940" s="47"/>
      <c r="AH940" s="128" t="s">
        <v>3453</v>
      </c>
      <c r="AI940" s="128" t="s">
        <v>3451</v>
      </c>
      <c r="AJ940" s="128" t="s">
        <v>3452</v>
      </c>
      <c r="AK940" s="128" t="s">
        <v>3454</v>
      </c>
      <c r="AL940" s="128" t="s">
        <v>3455</v>
      </c>
      <c r="AM940" s="128" t="s">
        <v>3457</v>
      </c>
      <c r="AN940" s="128" t="s">
        <v>3460</v>
      </c>
      <c r="AO940" s="128" t="s">
        <v>3456</v>
      </c>
      <c r="AP940" s="128" t="s">
        <v>3459</v>
      </c>
      <c r="AQ940" s="128" t="s">
        <v>3458</v>
      </c>
    </row>
    <row r="941" spans="1:43" s="16" customFormat="1" ht="27.75">
      <c r="A941" s="43">
        <v>940</v>
      </c>
      <c r="B941" s="37" t="s">
        <v>407</v>
      </c>
      <c r="C941" s="37" t="s">
        <v>408</v>
      </c>
      <c r="D941" s="45" t="s">
        <v>409</v>
      </c>
      <c r="E941" s="38">
        <v>3</v>
      </c>
      <c r="F941" s="48">
        <v>10.63</v>
      </c>
      <c r="G941" s="46">
        <v>30</v>
      </c>
      <c r="H941" s="46" t="s">
        <v>3372</v>
      </c>
      <c r="I941" s="48">
        <v>10</v>
      </c>
      <c r="J941" s="46">
        <v>30</v>
      </c>
      <c r="K941" s="46" t="s">
        <v>3373</v>
      </c>
      <c r="L941" s="84">
        <f t="shared" si="268"/>
        <v>10.315000000000001</v>
      </c>
      <c r="M941" s="38">
        <f t="shared" si="271"/>
        <v>60</v>
      </c>
      <c r="N941" s="38">
        <f t="shared" si="272"/>
        <v>1</v>
      </c>
      <c r="O941" s="38">
        <f t="shared" si="273"/>
        <v>0</v>
      </c>
      <c r="P941" s="48">
        <v>9.11</v>
      </c>
      <c r="Q941" s="46">
        <v>10</v>
      </c>
      <c r="R941" s="46" t="s">
        <v>3373</v>
      </c>
      <c r="S941" s="48">
        <v>11.2</v>
      </c>
      <c r="T941" s="46">
        <v>30</v>
      </c>
      <c r="U941" s="46" t="s">
        <v>3372</v>
      </c>
      <c r="V941" s="48">
        <f t="shared" si="287"/>
        <v>10.154999999999999</v>
      </c>
      <c r="W941" s="46">
        <f t="shared" si="288"/>
        <v>60</v>
      </c>
      <c r="X941" s="46">
        <f t="shared" si="289"/>
        <v>1</v>
      </c>
      <c r="Y941" s="46">
        <f t="shared" si="290"/>
        <v>1</v>
      </c>
      <c r="Z941" s="46">
        <f t="shared" si="274"/>
        <v>2</v>
      </c>
      <c r="AA941" s="46">
        <f t="shared" si="275"/>
        <v>1</v>
      </c>
      <c r="AB941" s="46">
        <f t="shared" si="276"/>
        <v>3</v>
      </c>
      <c r="AC941" s="48">
        <f t="shared" si="291"/>
        <v>0.83</v>
      </c>
      <c r="AD941" s="48">
        <f t="shared" si="277"/>
        <v>10.234999999999999</v>
      </c>
      <c r="AE941" s="48">
        <f t="shared" si="278"/>
        <v>8.4950499999999991</v>
      </c>
      <c r="AF941" s="46">
        <f t="shared" si="279"/>
        <v>120</v>
      </c>
      <c r="AG941" s="47"/>
      <c r="AH941" s="128" t="s">
        <v>3451</v>
      </c>
      <c r="AI941" s="128" t="s">
        <v>3453</v>
      </c>
      <c r="AJ941" s="128" t="s">
        <v>3455</v>
      </c>
      <c r="AK941" s="128" t="s">
        <v>3456</v>
      </c>
      <c r="AL941" s="128" t="s">
        <v>3452</v>
      </c>
      <c r="AM941" s="128" t="s">
        <v>3454</v>
      </c>
      <c r="AN941" s="128" t="s">
        <v>3460</v>
      </c>
      <c r="AO941" s="128" t="s">
        <v>3457</v>
      </c>
      <c r="AP941" s="128" t="s">
        <v>3458</v>
      </c>
      <c r="AQ941" s="128" t="s">
        <v>3459</v>
      </c>
    </row>
    <row r="942" spans="1:43" s="16" customFormat="1" ht="27.75">
      <c r="A942" s="43">
        <v>941</v>
      </c>
      <c r="B942" s="37" t="s">
        <v>1888</v>
      </c>
      <c r="C942" s="37" t="s">
        <v>1889</v>
      </c>
      <c r="D942" s="45" t="s">
        <v>1890</v>
      </c>
      <c r="E942" s="38">
        <v>18</v>
      </c>
      <c r="F942" s="48">
        <v>10</v>
      </c>
      <c r="G942" s="46">
        <v>30</v>
      </c>
      <c r="H942" s="46" t="s">
        <v>3373</v>
      </c>
      <c r="I942" s="48">
        <v>10</v>
      </c>
      <c r="J942" s="46">
        <v>30</v>
      </c>
      <c r="K942" s="46" t="s">
        <v>3373</v>
      </c>
      <c r="L942" s="84">
        <f t="shared" ref="L942:L967" si="292">(F942+I942)/2</f>
        <v>10</v>
      </c>
      <c r="M942" s="38">
        <f t="shared" si="271"/>
        <v>60</v>
      </c>
      <c r="N942" s="38">
        <f t="shared" si="272"/>
        <v>2</v>
      </c>
      <c r="O942" s="38">
        <f t="shared" si="273"/>
        <v>0</v>
      </c>
      <c r="P942" s="48">
        <v>10.15</v>
      </c>
      <c r="Q942" s="46">
        <v>30</v>
      </c>
      <c r="R942" s="46" t="s">
        <v>3373</v>
      </c>
      <c r="S942" s="48">
        <v>11.18</v>
      </c>
      <c r="T942" s="46">
        <v>30</v>
      </c>
      <c r="U942" s="46" t="s">
        <v>3373</v>
      </c>
      <c r="V942" s="48">
        <f t="shared" si="287"/>
        <v>10.664999999999999</v>
      </c>
      <c r="W942" s="46">
        <f t="shared" si="288"/>
        <v>60</v>
      </c>
      <c r="X942" s="46">
        <f t="shared" si="289"/>
        <v>2</v>
      </c>
      <c r="Y942" s="46">
        <f t="shared" si="290"/>
        <v>0</v>
      </c>
      <c r="Z942" s="46">
        <f t="shared" si="274"/>
        <v>4</v>
      </c>
      <c r="AA942" s="46">
        <f t="shared" si="275"/>
        <v>0</v>
      </c>
      <c r="AB942" s="46">
        <f t="shared" si="276"/>
        <v>4</v>
      </c>
      <c r="AC942" s="48">
        <f t="shared" si="291"/>
        <v>0.82</v>
      </c>
      <c r="AD942" s="48">
        <f t="shared" si="277"/>
        <v>10.3325</v>
      </c>
      <c r="AE942" s="48">
        <f t="shared" si="278"/>
        <v>8.4726499999999998</v>
      </c>
      <c r="AF942" s="46">
        <f t="shared" si="279"/>
        <v>120</v>
      </c>
      <c r="AG942" s="47"/>
      <c r="AH942" s="128" t="s">
        <v>3452</v>
      </c>
      <c r="AI942" s="128" t="s">
        <v>3456</v>
      </c>
      <c r="AJ942" s="128" t="s">
        <v>3451</v>
      </c>
      <c r="AK942" s="128" t="s">
        <v>3454</v>
      </c>
      <c r="AL942" s="128" t="s">
        <v>3460</v>
      </c>
      <c r="AM942" s="128" t="s">
        <v>3457</v>
      </c>
      <c r="AN942" s="128" t="s">
        <v>3453</v>
      </c>
      <c r="AO942" s="128" t="s">
        <v>3455</v>
      </c>
      <c r="AP942" s="128" t="s">
        <v>3459</v>
      </c>
      <c r="AQ942" s="128" t="s">
        <v>3458</v>
      </c>
    </row>
    <row r="943" spans="1:43" s="16" customFormat="1" ht="27.75">
      <c r="A943" s="43">
        <v>942</v>
      </c>
      <c r="B943" s="37" t="s">
        <v>121</v>
      </c>
      <c r="C943" s="37" t="s">
        <v>122</v>
      </c>
      <c r="D943" s="45" t="s">
        <v>123</v>
      </c>
      <c r="E943" s="38">
        <v>1</v>
      </c>
      <c r="F943" s="48">
        <v>11.07</v>
      </c>
      <c r="G943" s="46">
        <v>30</v>
      </c>
      <c r="H943" s="46" t="s">
        <v>3373</v>
      </c>
      <c r="I943" s="48">
        <v>9.6</v>
      </c>
      <c r="J943" s="46">
        <v>24</v>
      </c>
      <c r="K943" s="46" t="s">
        <v>3372</v>
      </c>
      <c r="L943" s="84">
        <f t="shared" si="292"/>
        <v>10.335000000000001</v>
      </c>
      <c r="M943" s="38">
        <f t="shared" si="271"/>
        <v>60</v>
      </c>
      <c r="N943" s="38">
        <f t="shared" si="272"/>
        <v>1</v>
      </c>
      <c r="O943" s="38">
        <f t="shared" si="273"/>
        <v>1</v>
      </c>
      <c r="P943" s="48">
        <v>10.08</v>
      </c>
      <c r="Q943" s="46">
        <v>30</v>
      </c>
      <c r="R943" s="46" t="s">
        <v>3372</v>
      </c>
      <c r="S943" s="48">
        <v>10.06</v>
      </c>
      <c r="T943" s="46">
        <v>30</v>
      </c>
      <c r="U943" s="46" t="s">
        <v>3373</v>
      </c>
      <c r="V943" s="48">
        <f t="shared" si="287"/>
        <v>10.07</v>
      </c>
      <c r="W943" s="46">
        <f t="shared" si="288"/>
        <v>60</v>
      </c>
      <c r="X943" s="46">
        <f t="shared" si="289"/>
        <v>1</v>
      </c>
      <c r="Y943" s="46">
        <f t="shared" si="290"/>
        <v>0</v>
      </c>
      <c r="Z943" s="46">
        <f t="shared" si="274"/>
        <v>2</v>
      </c>
      <c r="AA943" s="46">
        <f t="shared" si="275"/>
        <v>1</v>
      </c>
      <c r="AB943" s="46">
        <f t="shared" si="276"/>
        <v>3</v>
      </c>
      <c r="AC943" s="48">
        <f t="shared" si="291"/>
        <v>0.83</v>
      </c>
      <c r="AD943" s="48">
        <f t="shared" si="277"/>
        <v>10.202500000000001</v>
      </c>
      <c r="AE943" s="48">
        <f t="shared" si="278"/>
        <v>8.4680750000000007</v>
      </c>
      <c r="AF943" s="46">
        <f t="shared" si="279"/>
        <v>120</v>
      </c>
      <c r="AG943" s="47"/>
      <c r="AH943" s="128" t="s">
        <v>3451</v>
      </c>
      <c r="AI943" s="128" t="s">
        <v>3453</v>
      </c>
      <c r="AJ943" s="128" t="s">
        <v>3455</v>
      </c>
      <c r="AK943" s="128" t="s">
        <v>3457</v>
      </c>
      <c r="AL943" s="128" t="s">
        <v>3452</v>
      </c>
      <c r="AM943" s="128" t="s">
        <v>3454</v>
      </c>
      <c r="AN943" s="128" t="s">
        <v>3460</v>
      </c>
      <c r="AO943" s="128" t="s">
        <v>3456</v>
      </c>
      <c r="AP943" s="128" t="s">
        <v>3458</v>
      </c>
      <c r="AQ943" s="128" t="s">
        <v>3459</v>
      </c>
    </row>
    <row r="944" spans="1:43" s="16" customFormat="1" ht="27.75">
      <c r="A944" s="43">
        <v>943</v>
      </c>
      <c r="B944" s="37" t="s">
        <v>1604</v>
      </c>
      <c r="C944" s="37" t="s">
        <v>687</v>
      </c>
      <c r="D944" s="45" t="s">
        <v>2749</v>
      </c>
      <c r="E944" s="38">
        <v>28</v>
      </c>
      <c r="F944" s="48">
        <v>11.96</v>
      </c>
      <c r="G944" s="46">
        <v>30</v>
      </c>
      <c r="H944" s="46" t="s">
        <v>3372</v>
      </c>
      <c r="I944" s="48">
        <v>8.77</v>
      </c>
      <c r="J944" s="46">
        <v>18</v>
      </c>
      <c r="K944" s="46" t="s">
        <v>3372</v>
      </c>
      <c r="L944" s="84">
        <f t="shared" si="292"/>
        <v>10.365</v>
      </c>
      <c r="M944" s="38">
        <f t="shared" si="271"/>
        <v>60</v>
      </c>
      <c r="N944" s="38">
        <f t="shared" si="272"/>
        <v>0</v>
      </c>
      <c r="O944" s="38">
        <f t="shared" si="273"/>
        <v>1</v>
      </c>
      <c r="P944" s="48">
        <v>9.8000000000000007</v>
      </c>
      <c r="Q944" s="46">
        <v>12</v>
      </c>
      <c r="R944" s="46" t="s">
        <v>3372</v>
      </c>
      <c r="S944" s="48">
        <v>10.26</v>
      </c>
      <c r="T944" s="46">
        <v>30</v>
      </c>
      <c r="U944" s="46" t="s">
        <v>3373</v>
      </c>
      <c r="V944" s="48">
        <f t="shared" si="287"/>
        <v>10.030000000000001</v>
      </c>
      <c r="W944" s="46">
        <f t="shared" si="288"/>
        <v>60</v>
      </c>
      <c r="X944" s="46">
        <f t="shared" si="289"/>
        <v>1</v>
      </c>
      <c r="Y944" s="46">
        <f t="shared" si="290"/>
        <v>1</v>
      </c>
      <c r="Z944" s="46">
        <f t="shared" si="274"/>
        <v>1</v>
      </c>
      <c r="AA944" s="46">
        <f t="shared" si="275"/>
        <v>2</v>
      </c>
      <c r="AB944" s="46">
        <f t="shared" si="276"/>
        <v>3</v>
      </c>
      <c r="AC944" s="48">
        <f t="shared" si="291"/>
        <v>0.83</v>
      </c>
      <c r="AD944" s="48">
        <f t="shared" si="277"/>
        <v>10.197500000000002</v>
      </c>
      <c r="AE944" s="48">
        <f t="shared" si="278"/>
        <v>8.4639250000000015</v>
      </c>
      <c r="AF944" s="46">
        <f t="shared" si="279"/>
        <v>120</v>
      </c>
      <c r="AG944" s="47"/>
      <c r="AH944" s="128" t="s">
        <v>3456</v>
      </c>
      <c r="AI944" s="128" t="s">
        <v>3455</v>
      </c>
      <c r="AJ944" s="128" t="s">
        <v>3460</v>
      </c>
      <c r="AK944" s="128" t="s">
        <v>3451</v>
      </c>
      <c r="AL944" s="128" t="s">
        <v>3454</v>
      </c>
      <c r="AM944" s="128" t="s">
        <v>3452</v>
      </c>
      <c r="AN944" s="128" t="s">
        <v>3457</v>
      </c>
      <c r="AO944" s="128" t="s">
        <v>3459</v>
      </c>
      <c r="AP944" s="128" t="s">
        <v>3453</v>
      </c>
      <c r="AQ944" s="128" t="s">
        <v>3458</v>
      </c>
    </row>
    <row r="945" spans="1:43" s="16" customFormat="1" ht="27.75">
      <c r="A945" s="43">
        <v>944</v>
      </c>
      <c r="B945" s="44" t="s">
        <v>2497</v>
      </c>
      <c r="C945" s="44" t="s">
        <v>2745</v>
      </c>
      <c r="D945" s="45" t="s">
        <v>2746</v>
      </c>
      <c r="E945" s="38">
        <v>28</v>
      </c>
      <c r="F945" s="48">
        <v>10.19</v>
      </c>
      <c r="G945" s="46">
        <v>30</v>
      </c>
      <c r="H945" s="46" t="s">
        <v>3372</v>
      </c>
      <c r="I945" s="48">
        <v>10.19</v>
      </c>
      <c r="J945" s="46">
        <v>30</v>
      </c>
      <c r="K945" s="46" t="s">
        <v>3373</v>
      </c>
      <c r="L945" s="84">
        <f t="shared" si="292"/>
        <v>10.19</v>
      </c>
      <c r="M945" s="38">
        <f t="shared" si="271"/>
        <v>60</v>
      </c>
      <c r="N945" s="38">
        <f t="shared" si="272"/>
        <v>1</v>
      </c>
      <c r="O945" s="38">
        <f t="shared" si="273"/>
        <v>0</v>
      </c>
      <c r="P945" s="48">
        <v>9.77</v>
      </c>
      <c r="Q945" s="46">
        <v>24</v>
      </c>
      <c r="R945" s="46" t="s">
        <v>3373</v>
      </c>
      <c r="S945" s="48">
        <v>10.64</v>
      </c>
      <c r="T945" s="46">
        <v>30</v>
      </c>
      <c r="U945" s="46" t="s">
        <v>3372</v>
      </c>
      <c r="V945" s="48">
        <f t="shared" si="287"/>
        <v>10.205</v>
      </c>
      <c r="W945" s="46">
        <f t="shared" si="288"/>
        <v>60</v>
      </c>
      <c r="X945" s="46">
        <f t="shared" si="289"/>
        <v>1</v>
      </c>
      <c r="Y945" s="46">
        <f t="shared" si="290"/>
        <v>1</v>
      </c>
      <c r="Z945" s="46">
        <f t="shared" si="274"/>
        <v>2</v>
      </c>
      <c r="AA945" s="46">
        <f t="shared" si="275"/>
        <v>1</v>
      </c>
      <c r="AB945" s="46">
        <f t="shared" si="276"/>
        <v>3</v>
      </c>
      <c r="AC945" s="48">
        <f t="shared" si="291"/>
        <v>0.83</v>
      </c>
      <c r="AD945" s="48">
        <f t="shared" si="277"/>
        <v>10.1975</v>
      </c>
      <c r="AE945" s="48">
        <f t="shared" si="278"/>
        <v>8.4639249999999997</v>
      </c>
      <c r="AF945" s="46">
        <f t="shared" si="279"/>
        <v>120</v>
      </c>
      <c r="AG945" s="47"/>
      <c r="AH945" s="128"/>
      <c r="AI945" s="128"/>
      <c r="AJ945" s="128"/>
      <c r="AK945" s="128"/>
      <c r="AL945" s="128"/>
      <c r="AM945" s="128"/>
      <c r="AN945" s="128"/>
      <c r="AO945" s="128"/>
      <c r="AP945" s="128"/>
      <c r="AQ945" s="128"/>
    </row>
    <row r="946" spans="1:43" s="16" customFormat="1" ht="27.75">
      <c r="A946" s="43">
        <v>945</v>
      </c>
      <c r="B946" s="37" t="s">
        <v>1032</v>
      </c>
      <c r="C946" s="37" t="s">
        <v>1033</v>
      </c>
      <c r="D946" s="45" t="s">
        <v>1034</v>
      </c>
      <c r="E946" s="38">
        <v>9</v>
      </c>
      <c r="F946" s="48">
        <v>11.6</v>
      </c>
      <c r="G946" s="46">
        <v>30</v>
      </c>
      <c r="H946" s="46" t="s">
        <v>3373</v>
      </c>
      <c r="I946" s="48">
        <v>9.61</v>
      </c>
      <c r="J946" s="46">
        <v>18</v>
      </c>
      <c r="K946" s="46" t="s">
        <v>3372</v>
      </c>
      <c r="L946" s="84">
        <f t="shared" si="292"/>
        <v>10.605</v>
      </c>
      <c r="M946" s="38">
        <f t="shared" si="271"/>
        <v>60</v>
      </c>
      <c r="N946" s="38">
        <f t="shared" si="272"/>
        <v>1</v>
      </c>
      <c r="O946" s="38">
        <f t="shared" si="273"/>
        <v>1</v>
      </c>
      <c r="P946" s="48">
        <v>10</v>
      </c>
      <c r="Q946" s="46">
        <v>30</v>
      </c>
      <c r="R946" s="46" t="s">
        <v>3373</v>
      </c>
      <c r="S946" s="48">
        <v>10</v>
      </c>
      <c r="T946" s="46">
        <v>30</v>
      </c>
      <c r="U946" s="46" t="s">
        <v>3373</v>
      </c>
      <c r="V946" s="48">
        <f t="shared" si="287"/>
        <v>10</v>
      </c>
      <c r="W946" s="46">
        <f t="shared" si="288"/>
        <v>60</v>
      </c>
      <c r="X946" s="46">
        <f t="shared" si="289"/>
        <v>2</v>
      </c>
      <c r="Y946" s="46">
        <f t="shared" si="290"/>
        <v>0</v>
      </c>
      <c r="Z946" s="46">
        <f t="shared" si="274"/>
        <v>3</v>
      </c>
      <c r="AA946" s="46">
        <f t="shared" si="275"/>
        <v>1</v>
      </c>
      <c r="AB946" s="46">
        <f t="shared" si="276"/>
        <v>4</v>
      </c>
      <c r="AC946" s="48">
        <f t="shared" si="291"/>
        <v>0.82</v>
      </c>
      <c r="AD946" s="48">
        <f t="shared" si="277"/>
        <v>10.3025</v>
      </c>
      <c r="AE946" s="48">
        <f t="shared" si="278"/>
        <v>8.4480500000000003</v>
      </c>
      <c r="AF946" s="46">
        <f t="shared" si="279"/>
        <v>120</v>
      </c>
      <c r="AG946" s="47"/>
      <c r="AH946" s="128" t="s">
        <v>3451</v>
      </c>
      <c r="AI946" s="128" t="s">
        <v>3457</v>
      </c>
      <c r="AJ946" s="128" t="s">
        <v>3453</v>
      </c>
      <c r="AK946" s="128" t="s">
        <v>3455</v>
      </c>
      <c r="AL946" s="128" t="s">
        <v>3456</v>
      </c>
      <c r="AM946" s="128" t="s">
        <v>3454</v>
      </c>
      <c r="AN946" s="128" t="s">
        <v>3452</v>
      </c>
      <c r="AO946" s="128" t="s">
        <v>3459</v>
      </c>
      <c r="AP946" s="128" t="s">
        <v>3460</v>
      </c>
      <c r="AQ946" s="128" t="s">
        <v>3458</v>
      </c>
    </row>
    <row r="947" spans="1:43" s="16" customFormat="1" ht="27.75">
      <c r="A947" s="43">
        <v>946</v>
      </c>
      <c r="B947" s="37" t="s">
        <v>370</v>
      </c>
      <c r="C947" s="37" t="s">
        <v>371</v>
      </c>
      <c r="D947" s="45" t="s">
        <v>372</v>
      </c>
      <c r="E947" s="38">
        <v>3</v>
      </c>
      <c r="F947" s="48">
        <v>11.2</v>
      </c>
      <c r="G947" s="46">
        <v>30</v>
      </c>
      <c r="H947" s="46" t="s">
        <v>3373</v>
      </c>
      <c r="I947" s="48">
        <v>8.8000000000000007</v>
      </c>
      <c r="J947" s="46">
        <v>17</v>
      </c>
      <c r="K947" s="46" t="s">
        <v>3373</v>
      </c>
      <c r="L947" s="84">
        <f t="shared" si="292"/>
        <v>10</v>
      </c>
      <c r="M947" s="38">
        <f t="shared" si="271"/>
        <v>60</v>
      </c>
      <c r="N947" s="38">
        <f t="shared" si="272"/>
        <v>2</v>
      </c>
      <c r="O947" s="38">
        <f t="shared" si="273"/>
        <v>1</v>
      </c>
      <c r="P947" s="48">
        <v>9.4700000000000006</v>
      </c>
      <c r="Q947" s="46">
        <v>10</v>
      </c>
      <c r="R947" s="46" t="s">
        <v>3373</v>
      </c>
      <c r="S947" s="48">
        <v>12.2</v>
      </c>
      <c r="T947" s="46">
        <v>30</v>
      </c>
      <c r="U947" s="46" t="s">
        <v>3372</v>
      </c>
      <c r="V947" s="48">
        <f t="shared" si="287"/>
        <v>10.835000000000001</v>
      </c>
      <c r="W947" s="46">
        <f t="shared" si="288"/>
        <v>60</v>
      </c>
      <c r="X947" s="46">
        <f t="shared" si="289"/>
        <v>1</v>
      </c>
      <c r="Y947" s="46">
        <f t="shared" si="290"/>
        <v>1</v>
      </c>
      <c r="Z947" s="46">
        <f t="shared" si="274"/>
        <v>3</v>
      </c>
      <c r="AA947" s="46">
        <f t="shared" si="275"/>
        <v>2</v>
      </c>
      <c r="AB947" s="46">
        <f t="shared" si="276"/>
        <v>5</v>
      </c>
      <c r="AC947" s="48">
        <f t="shared" si="291"/>
        <v>0.81</v>
      </c>
      <c r="AD947" s="48">
        <f t="shared" si="277"/>
        <v>10.4175</v>
      </c>
      <c r="AE947" s="48">
        <f t="shared" si="278"/>
        <v>8.4381750000000011</v>
      </c>
      <c r="AF947" s="46">
        <f t="shared" si="279"/>
        <v>120</v>
      </c>
      <c r="AG947" s="47"/>
      <c r="AH947" s="128" t="s">
        <v>3452</v>
      </c>
      <c r="AI947" s="128" t="s">
        <v>3457</v>
      </c>
      <c r="AJ947" s="128" t="s">
        <v>3456</v>
      </c>
      <c r="AK947" s="128" t="s">
        <v>3453</v>
      </c>
      <c r="AL947" s="128" t="s">
        <v>3458</v>
      </c>
      <c r="AM947" s="128" t="s">
        <v>3451</v>
      </c>
      <c r="AN947" s="128" t="s">
        <v>3455</v>
      </c>
      <c r="AO947" s="128" t="s">
        <v>3454</v>
      </c>
      <c r="AP947" s="128" t="s">
        <v>3460</v>
      </c>
      <c r="AQ947" s="128" t="s">
        <v>3459</v>
      </c>
    </row>
    <row r="948" spans="1:43" s="16" customFormat="1" ht="27.75">
      <c r="A948" s="43">
        <v>947</v>
      </c>
      <c r="B948" s="37" t="s">
        <v>473</v>
      </c>
      <c r="C948" s="37" t="s">
        <v>422</v>
      </c>
      <c r="D948" s="45" t="s">
        <v>474</v>
      </c>
      <c r="E948" s="38">
        <v>4</v>
      </c>
      <c r="F948" s="48">
        <v>11.76</v>
      </c>
      <c r="G948" s="46">
        <v>30</v>
      </c>
      <c r="H948" s="46" t="s">
        <v>3373</v>
      </c>
      <c r="I948" s="48">
        <v>8.25</v>
      </c>
      <c r="J948" s="46">
        <v>16</v>
      </c>
      <c r="K948" s="46" t="s">
        <v>3373</v>
      </c>
      <c r="L948" s="84">
        <f t="shared" si="292"/>
        <v>10.004999999999999</v>
      </c>
      <c r="M948" s="38">
        <f t="shared" si="271"/>
        <v>60</v>
      </c>
      <c r="N948" s="38">
        <f t="shared" si="272"/>
        <v>2</v>
      </c>
      <c r="O948" s="38">
        <f t="shared" si="273"/>
        <v>1</v>
      </c>
      <c r="P948" s="48">
        <v>9.7899999999999991</v>
      </c>
      <c r="Q948" s="46">
        <v>18</v>
      </c>
      <c r="R948" s="46" t="s">
        <v>3372</v>
      </c>
      <c r="S948" s="48">
        <v>11.34</v>
      </c>
      <c r="T948" s="46">
        <v>30</v>
      </c>
      <c r="U948" s="46" t="s">
        <v>3372</v>
      </c>
      <c r="V948" s="48">
        <f t="shared" si="287"/>
        <v>10.565</v>
      </c>
      <c r="W948" s="46">
        <f t="shared" si="288"/>
        <v>60</v>
      </c>
      <c r="X948" s="46">
        <f t="shared" si="289"/>
        <v>0</v>
      </c>
      <c r="Y948" s="46">
        <f t="shared" si="290"/>
        <v>1</v>
      </c>
      <c r="Z948" s="46">
        <f t="shared" si="274"/>
        <v>2</v>
      </c>
      <c r="AA948" s="46">
        <f t="shared" si="275"/>
        <v>2</v>
      </c>
      <c r="AB948" s="46">
        <f t="shared" si="276"/>
        <v>4</v>
      </c>
      <c r="AC948" s="48">
        <f t="shared" si="291"/>
        <v>0.82</v>
      </c>
      <c r="AD948" s="48">
        <f t="shared" si="277"/>
        <v>10.285</v>
      </c>
      <c r="AE948" s="48">
        <f t="shared" si="278"/>
        <v>8.4337</v>
      </c>
      <c r="AF948" s="46">
        <f t="shared" si="279"/>
        <v>120</v>
      </c>
      <c r="AG948" s="47"/>
      <c r="AH948" s="128"/>
      <c r="AI948" s="128"/>
      <c r="AJ948" s="128"/>
      <c r="AK948" s="128"/>
      <c r="AL948" s="128"/>
      <c r="AM948" s="128"/>
      <c r="AN948" s="128"/>
      <c r="AO948" s="128"/>
      <c r="AP948" s="128"/>
      <c r="AQ948" s="128"/>
    </row>
    <row r="949" spans="1:43" s="16" customFormat="1" ht="27.75">
      <c r="A949" s="43">
        <v>948</v>
      </c>
      <c r="B949" s="61" t="s">
        <v>2291</v>
      </c>
      <c r="C949" s="61" t="s">
        <v>3495</v>
      </c>
      <c r="D949" s="45" t="s">
        <v>2292</v>
      </c>
      <c r="E949" s="38">
        <v>23</v>
      </c>
      <c r="F949" s="48">
        <v>10.27</v>
      </c>
      <c r="G949" s="46">
        <v>30</v>
      </c>
      <c r="H949" s="46" t="s">
        <v>3373</v>
      </c>
      <c r="I949" s="48">
        <v>10</v>
      </c>
      <c r="J949" s="46">
        <v>30</v>
      </c>
      <c r="K949" s="46" t="s">
        <v>3373</v>
      </c>
      <c r="L949" s="84">
        <f t="shared" si="292"/>
        <v>10.135</v>
      </c>
      <c r="M949" s="38">
        <f t="shared" si="271"/>
        <v>60</v>
      </c>
      <c r="N949" s="38">
        <f t="shared" si="272"/>
        <v>2</v>
      </c>
      <c r="O949" s="38">
        <f t="shared" si="273"/>
        <v>0</v>
      </c>
      <c r="P949" s="48">
        <v>9.8800000000000008</v>
      </c>
      <c r="Q949" s="46">
        <v>12</v>
      </c>
      <c r="R949" s="46" t="s">
        <v>3373</v>
      </c>
      <c r="S949" s="48">
        <v>11.28</v>
      </c>
      <c r="T949" s="46">
        <v>30</v>
      </c>
      <c r="U949" s="46" t="s">
        <v>3373</v>
      </c>
      <c r="V949" s="48">
        <f t="shared" si="287"/>
        <v>10.58</v>
      </c>
      <c r="W949" s="46">
        <f t="shared" si="288"/>
        <v>60</v>
      </c>
      <c r="X949" s="46">
        <f t="shared" si="289"/>
        <v>2</v>
      </c>
      <c r="Y949" s="46">
        <f t="shared" si="290"/>
        <v>1</v>
      </c>
      <c r="Z949" s="46">
        <f t="shared" si="274"/>
        <v>4</v>
      </c>
      <c r="AA949" s="46">
        <f t="shared" si="275"/>
        <v>1</v>
      </c>
      <c r="AB949" s="46">
        <f t="shared" si="276"/>
        <v>5</v>
      </c>
      <c r="AC949" s="48">
        <f t="shared" si="291"/>
        <v>0.81</v>
      </c>
      <c r="AD949" s="48">
        <f t="shared" si="277"/>
        <v>10.3575</v>
      </c>
      <c r="AE949" s="48">
        <f t="shared" si="278"/>
        <v>8.3895750000000007</v>
      </c>
      <c r="AF949" s="46">
        <f t="shared" si="279"/>
        <v>120</v>
      </c>
      <c r="AG949" s="47"/>
      <c r="AH949" s="128" t="s">
        <v>3455</v>
      </c>
      <c r="AI949" s="128" t="s">
        <v>3453</v>
      </c>
      <c r="AJ949" s="128" t="s">
        <v>3452</v>
      </c>
      <c r="AK949" s="128" t="s">
        <v>3456</v>
      </c>
      <c r="AL949" s="128" t="s">
        <v>3451</v>
      </c>
      <c r="AM949" s="128" t="s">
        <v>3457</v>
      </c>
      <c r="AN949" s="128" t="s">
        <v>3454</v>
      </c>
      <c r="AO949" s="128" t="s">
        <v>3459</v>
      </c>
      <c r="AP949" s="128" t="s">
        <v>3460</v>
      </c>
      <c r="AQ949" s="128" t="s">
        <v>3458</v>
      </c>
    </row>
    <row r="950" spans="1:43" s="16" customFormat="1" ht="27.75">
      <c r="A950" s="43">
        <v>949</v>
      </c>
      <c r="B950" s="65" t="s">
        <v>2293</v>
      </c>
      <c r="C950" s="65" t="s">
        <v>2294</v>
      </c>
      <c r="D950" s="45" t="s">
        <v>2295</v>
      </c>
      <c r="E950" s="38">
        <v>23</v>
      </c>
      <c r="F950" s="48">
        <v>10</v>
      </c>
      <c r="G950" s="46">
        <v>30</v>
      </c>
      <c r="H950" s="46" t="s">
        <v>3373</v>
      </c>
      <c r="I950" s="48">
        <v>10</v>
      </c>
      <c r="J950" s="46">
        <v>30</v>
      </c>
      <c r="K950" s="46" t="s">
        <v>3373</v>
      </c>
      <c r="L950" s="84">
        <f t="shared" si="292"/>
        <v>10</v>
      </c>
      <c r="M950" s="38">
        <f t="shared" si="271"/>
        <v>60</v>
      </c>
      <c r="N950" s="38">
        <f t="shared" si="272"/>
        <v>2</v>
      </c>
      <c r="O950" s="38">
        <f t="shared" si="273"/>
        <v>0</v>
      </c>
      <c r="P950" s="48">
        <v>9.2100000000000009</v>
      </c>
      <c r="Q950" s="46">
        <v>18</v>
      </c>
      <c r="R950" s="46" t="s">
        <v>3373</v>
      </c>
      <c r="S950" s="48">
        <v>12.1</v>
      </c>
      <c r="T950" s="46">
        <v>30</v>
      </c>
      <c r="U950" s="46" t="s">
        <v>3373</v>
      </c>
      <c r="V950" s="48">
        <f t="shared" si="287"/>
        <v>10.655000000000001</v>
      </c>
      <c r="W950" s="46">
        <f t="shared" si="288"/>
        <v>60</v>
      </c>
      <c r="X950" s="46">
        <f t="shared" si="289"/>
        <v>2</v>
      </c>
      <c r="Y950" s="46">
        <f t="shared" si="290"/>
        <v>1</v>
      </c>
      <c r="Z950" s="46">
        <f t="shared" si="274"/>
        <v>4</v>
      </c>
      <c r="AA950" s="46">
        <f t="shared" si="275"/>
        <v>1</v>
      </c>
      <c r="AB950" s="46">
        <f t="shared" si="276"/>
        <v>5</v>
      </c>
      <c r="AC950" s="48">
        <f t="shared" si="291"/>
        <v>0.81</v>
      </c>
      <c r="AD950" s="48">
        <f t="shared" si="277"/>
        <v>10.327500000000001</v>
      </c>
      <c r="AE950" s="48">
        <f t="shared" si="278"/>
        <v>8.3652750000000005</v>
      </c>
      <c r="AF950" s="46">
        <f t="shared" si="279"/>
        <v>120</v>
      </c>
      <c r="AG950" s="47"/>
      <c r="AH950" s="128" t="s">
        <v>3453</v>
      </c>
      <c r="AI950" s="128" t="s">
        <v>3451</v>
      </c>
      <c r="AJ950" s="128" t="s">
        <v>3455</v>
      </c>
      <c r="AK950" s="128" t="s">
        <v>3458</v>
      </c>
      <c r="AL950" s="128" t="s">
        <v>3456</v>
      </c>
      <c r="AM950" s="128" t="s">
        <v>3457</v>
      </c>
      <c r="AN950" s="128" t="s">
        <v>3460</v>
      </c>
      <c r="AO950" s="128" t="s">
        <v>3452</v>
      </c>
      <c r="AP950" s="128" t="s">
        <v>3459</v>
      </c>
      <c r="AQ950" s="128" t="s">
        <v>3454</v>
      </c>
    </row>
    <row r="951" spans="1:43" s="16" customFormat="1" ht="27.75">
      <c r="A951" s="43">
        <v>950</v>
      </c>
      <c r="B951" s="44" t="s">
        <v>1216</v>
      </c>
      <c r="C951" s="44" t="s">
        <v>618</v>
      </c>
      <c r="D951" s="54" t="s">
        <v>3445</v>
      </c>
      <c r="E951" s="38">
        <v>11</v>
      </c>
      <c r="F951" s="48">
        <v>11.68</v>
      </c>
      <c r="G951" s="46">
        <v>30</v>
      </c>
      <c r="H951" s="46" t="s">
        <v>3372</v>
      </c>
      <c r="I951" s="48">
        <v>8.32</v>
      </c>
      <c r="J951" s="46">
        <v>10</v>
      </c>
      <c r="K951" s="46" t="s">
        <v>3373</v>
      </c>
      <c r="L951" s="84">
        <f t="shared" si="292"/>
        <v>10</v>
      </c>
      <c r="M951" s="38">
        <f t="shared" si="271"/>
        <v>60</v>
      </c>
      <c r="N951" s="38">
        <f t="shared" si="272"/>
        <v>1</v>
      </c>
      <c r="O951" s="38">
        <f t="shared" si="273"/>
        <v>1</v>
      </c>
      <c r="P951" s="48">
        <v>8.98</v>
      </c>
      <c r="Q951" s="46">
        <v>12</v>
      </c>
      <c r="R951" s="46" t="s">
        <v>3373</v>
      </c>
      <c r="S951" s="48">
        <v>11.81</v>
      </c>
      <c r="T951" s="46">
        <v>30</v>
      </c>
      <c r="U951" s="46" t="s">
        <v>3372</v>
      </c>
      <c r="V951" s="48">
        <f t="shared" si="287"/>
        <v>10.395</v>
      </c>
      <c r="W951" s="46">
        <f t="shared" si="288"/>
        <v>60</v>
      </c>
      <c r="X951" s="46">
        <f t="shared" si="289"/>
        <v>1</v>
      </c>
      <c r="Y951" s="46">
        <f t="shared" si="290"/>
        <v>1</v>
      </c>
      <c r="Z951" s="46">
        <f t="shared" si="274"/>
        <v>2</v>
      </c>
      <c r="AA951" s="46">
        <f t="shared" si="275"/>
        <v>2</v>
      </c>
      <c r="AB951" s="46">
        <f t="shared" si="276"/>
        <v>4</v>
      </c>
      <c r="AC951" s="48">
        <f t="shared" si="291"/>
        <v>0.82</v>
      </c>
      <c r="AD951" s="48">
        <f t="shared" si="277"/>
        <v>10.1975</v>
      </c>
      <c r="AE951" s="48">
        <f t="shared" si="278"/>
        <v>8.3619499999999984</v>
      </c>
      <c r="AF951" s="46">
        <f t="shared" si="279"/>
        <v>120</v>
      </c>
      <c r="AG951" s="47"/>
      <c r="AH951" s="128" t="s">
        <v>3453</v>
      </c>
      <c r="AI951" s="128" t="s">
        <v>3451</v>
      </c>
      <c r="AJ951" s="128" t="s">
        <v>3452</v>
      </c>
      <c r="AK951" s="128" t="s">
        <v>3455</v>
      </c>
      <c r="AL951" s="128" t="s">
        <v>3454</v>
      </c>
      <c r="AM951" s="128" t="s">
        <v>3457</v>
      </c>
      <c r="AN951" s="128" t="s">
        <v>3456</v>
      </c>
      <c r="AO951" s="128" t="s">
        <v>3460</v>
      </c>
      <c r="AP951" s="128" t="s">
        <v>3459</v>
      </c>
      <c r="AQ951" s="128" t="s">
        <v>3458</v>
      </c>
    </row>
    <row r="952" spans="1:43" s="16" customFormat="1" ht="27.75">
      <c r="A952" s="43">
        <v>951</v>
      </c>
      <c r="B952" s="37" t="s">
        <v>782</v>
      </c>
      <c r="C952" s="37" t="s">
        <v>783</v>
      </c>
      <c r="D952" s="45" t="s">
        <v>784</v>
      </c>
      <c r="E952" s="38">
        <v>7</v>
      </c>
      <c r="F952" s="48">
        <v>10</v>
      </c>
      <c r="G952" s="46">
        <v>30</v>
      </c>
      <c r="H952" s="46" t="s">
        <v>3372</v>
      </c>
      <c r="I952" s="48">
        <v>10</v>
      </c>
      <c r="J952" s="46">
        <v>30</v>
      </c>
      <c r="K952" s="46" t="s">
        <v>3372</v>
      </c>
      <c r="L952" s="84">
        <f t="shared" si="292"/>
        <v>10</v>
      </c>
      <c r="M952" s="38">
        <f t="shared" si="271"/>
        <v>60</v>
      </c>
      <c r="N952" s="38">
        <f t="shared" si="272"/>
        <v>0</v>
      </c>
      <c r="O952" s="38">
        <f t="shared" si="273"/>
        <v>0</v>
      </c>
      <c r="P952" s="48">
        <v>9.61</v>
      </c>
      <c r="Q952" s="46">
        <v>12</v>
      </c>
      <c r="R952" s="46" t="s">
        <v>3373</v>
      </c>
      <c r="S952" s="48">
        <v>10.68</v>
      </c>
      <c r="T952" s="46">
        <v>30</v>
      </c>
      <c r="U952" s="46" t="s">
        <v>3373</v>
      </c>
      <c r="V952" s="48">
        <f t="shared" si="287"/>
        <v>10.145</v>
      </c>
      <c r="W952" s="46">
        <f t="shared" si="288"/>
        <v>60</v>
      </c>
      <c r="X952" s="46">
        <f t="shared" si="289"/>
        <v>2</v>
      </c>
      <c r="Y952" s="46">
        <f t="shared" si="290"/>
        <v>1</v>
      </c>
      <c r="Z952" s="46">
        <f t="shared" si="274"/>
        <v>2</v>
      </c>
      <c r="AA952" s="46">
        <f t="shared" si="275"/>
        <v>1</v>
      </c>
      <c r="AB952" s="46">
        <f t="shared" si="276"/>
        <v>3</v>
      </c>
      <c r="AC952" s="48">
        <f t="shared" si="291"/>
        <v>0.83</v>
      </c>
      <c r="AD952" s="48">
        <f t="shared" si="277"/>
        <v>10.0725</v>
      </c>
      <c r="AE952" s="48">
        <f t="shared" si="278"/>
        <v>8.3601749999999999</v>
      </c>
      <c r="AF952" s="46">
        <f t="shared" si="279"/>
        <v>120</v>
      </c>
      <c r="AG952" s="47"/>
      <c r="AH952" s="128"/>
      <c r="AI952" s="128"/>
      <c r="AJ952" s="128"/>
      <c r="AK952" s="128"/>
      <c r="AL952" s="128"/>
      <c r="AM952" s="128"/>
      <c r="AN952" s="128"/>
      <c r="AO952" s="128"/>
      <c r="AP952" s="128"/>
      <c r="AQ952" s="128"/>
    </row>
    <row r="953" spans="1:43" s="16" customFormat="1" ht="27.75">
      <c r="A953" s="43">
        <v>952</v>
      </c>
      <c r="B953" s="53" t="s">
        <v>2109</v>
      </c>
      <c r="C953" s="53" t="s">
        <v>2110</v>
      </c>
      <c r="D953" s="45" t="s">
        <v>2111</v>
      </c>
      <c r="E953" s="38">
        <v>21</v>
      </c>
      <c r="F953" s="48">
        <v>9.85</v>
      </c>
      <c r="G953" s="46">
        <v>25</v>
      </c>
      <c r="H953" s="46" t="s">
        <v>3373</v>
      </c>
      <c r="I953" s="48">
        <v>10.15</v>
      </c>
      <c r="J953" s="46">
        <v>30</v>
      </c>
      <c r="K953" s="46" t="s">
        <v>3372</v>
      </c>
      <c r="L953" s="84">
        <f t="shared" si="292"/>
        <v>10</v>
      </c>
      <c r="M953" s="38">
        <f t="shared" si="271"/>
        <v>60</v>
      </c>
      <c r="N953" s="38">
        <f t="shared" si="272"/>
        <v>1</v>
      </c>
      <c r="O953" s="38">
        <f t="shared" si="273"/>
        <v>1</v>
      </c>
      <c r="P953" s="48">
        <v>9.27</v>
      </c>
      <c r="Q953" s="46">
        <v>18</v>
      </c>
      <c r="R953" s="46" t="s">
        <v>3373</v>
      </c>
      <c r="S953" s="48">
        <v>11.98</v>
      </c>
      <c r="T953" s="46">
        <v>30</v>
      </c>
      <c r="U953" s="46" t="s">
        <v>3373</v>
      </c>
      <c r="V953" s="48">
        <f t="shared" si="287"/>
        <v>10.625</v>
      </c>
      <c r="W953" s="46">
        <f t="shared" si="288"/>
        <v>60</v>
      </c>
      <c r="X953" s="46">
        <f t="shared" si="289"/>
        <v>2</v>
      </c>
      <c r="Y953" s="46">
        <f t="shared" si="290"/>
        <v>1</v>
      </c>
      <c r="Z953" s="46">
        <f t="shared" si="274"/>
        <v>3</v>
      </c>
      <c r="AA953" s="46">
        <f t="shared" si="275"/>
        <v>2</v>
      </c>
      <c r="AB953" s="46">
        <f t="shared" si="276"/>
        <v>5</v>
      </c>
      <c r="AC953" s="48">
        <f t="shared" si="291"/>
        <v>0.81</v>
      </c>
      <c r="AD953" s="48">
        <f t="shared" si="277"/>
        <v>10.3125</v>
      </c>
      <c r="AE953" s="48">
        <f t="shared" si="278"/>
        <v>8.3531250000000004</v>
      </c>
      <c r="AF953" s="46">
        <f t="shared" si="279"/>
        <v>120</v>
      </c>
      <c r="AG953" s="47"/>
      <c r="AH953" s="128" t="s">
        <v>3460</v>
      </c>
      <c r="AI953" s="128" t="s">
        <v>3452</v>
      </c>
      <c r="AJ953" s="128" t="s">
        <v>3456</v>
      </c>
      <c r="AK953" s="128" t="s">
        <v>3455</v>
      </c>
      <c r="AL953" s="128" t="s">
        <v>3453</v>
      </c>
      <c r="AM953" s="128" t="s">
        <v>3454</v>
      </c>
      <c r="AN953" s="128" t="s">
        <v>3451</v>
      </c>
      <c r="AO953" s="128" t="s">
        <v>3457</v>
      </c>
      <c r="AP953" s="128" t="s">
        <v>3458</v>
      </c>
      <c r="AQ953" s="128" t="s">
        <v>3459</v>
      </c>
    </row>
    <row r="954" spans="1:43" s="16" customFormat="1" ht="27.75">
      <c r="A954" s="43">
        <v>953</v>
      </c>
      <c r="B954" s="44" t="s">
        <v>2789</v>
      </c>
      <c r="C954" s="44" t="s">
        <v>3425</v>
      </c>
      <c r="D954" s="45" t="s">
        <v>2790</v>
      </c>
      <c r="E954" s="38"/>
      <c r="F954" s="48">
        <v>10.3</v>
      </c>
      <c r="G954" s="46">
        <v>30</v>
      </c>
      <c r="H954" s="46" t="s">
        <v>3372</v>
      </c>
      <c r="I954" s="48">
        <v>10.24</v>
      </c>
      <c r="J954" s="46">
        <v>30</v>
      </c>
      <c r="K954" s="46" t="s">
        <v>3373</v>
      </c>
      <c r="L954" s="84">
        <f t="shared" si="292"/>
        <v>10.27</v>
      </c>
      <c r="M954" s="38">
        <f t="shared" si="271"/>
        <v>60</v>
      </c>
      <c r="N954" s="38">
        <f t="shared" si="272"/>
        <v>1</v>
      </c>
      <c r="O954" s="38">
        <f t="shared" si="273"/>
        <v>0</v>
      </c>
      <c r="P954" s="48">
        <v>9.92</v>
      </c>
      <c r="Q954" s="46">
        <v>6</v>
      </c>
      <c r="R954" s="46" t="s">
        <v>3373</v>
      </c>
      <c r="S954" s="48">
        <v>10.28</v>
      </c>
      <c r="T954" s="46">
        <v>30</v>
      </c>
      <c r="U954" s="46" t="s">
        <v>3373</v>
      </c>
      <c r="V954" s="48">
        <f t="shared" si="287"/>
        <v>10.1</v>
      </c>
      <c r="W954" s="46">
        <f t="shared" si="288"/>
        <v>60</v>
      </c>
      <c r="X954" s="46">
        <f t="shared" si="289"/>
        <v>2</v>
      </c>
      <c r="Y954" s="46">
        <f t="shared" si="290"/>
        <v>1</v>
      </c>
      <c r="Z954" s="46">
        <f t="shared" si="274"/>
        <v>3</v>
      </c>
      <c r="AA954" s="46">
        <f t="shared" si="275"/>
        <v>1</v>
      </c>
      <c r="AB954" s="46">
        <f t="shared" si="276"/>
        <v>4</v>
      </c>
      <c r="AC954" s="48">
        <f t="shared" si="291"/>
        <v>0.82</v>
      </c>
      <c r="AD954" s="48">
        <f t="shared" si="277"/>
        <v>10.184999999999999</v>
      </c>
      <c r="AE954" s="48">
        <f t="shared" si="278"/>
        <v>8.3516999999999992</v>
      </c>
      <c r="AF954" s="46">
        <f t="shared" si="279"/>
        <v>120</v>
      </c>
      <c r="AG954" s="47"/>
      <c r="AH954" s="128"/>
      <c r="AI954" s="128"/>
      <c r="AJ954" s="128"/>
      <c r="AK954" s="128"/>
      <c r="AL954" s="128"/>
      <c r="AM954" s="128"/>
      <c r="AN954" s="128"/>
      <c r="AO954" s="128"/>
      <c r="AP954" s="128"/>
      <c r="AQ954" s="128"/>
    </row>
    <row r="955" spans="1:43" s="16" customFormat="1" ht="27.75">
      <c r="A955" s="43">
        <v>954</v>
      </c>
      <c r="B955" s="37" t="s">
        <v>1691</v>
      </c>
      <c r="C955" s="37" t="s">
        <v>1692</v>
      </c>
      <c r="D955" s="45" t="s">
        <v>1693</v>
      </c>
      <c r="E955" s="38">
        <v>16</v>
      </c>
      <c r="F955" s="48">
        <v>10</v>
      </c>
      <c r="G955" s="46">
        <v>30</v>
      </c>
      <c r="H955" s="46" t="s">
        <v>3373</v>
      </c>
      <c r="I955" s="48">
        <v>10</v>
      </c>
      <c r="J955" s="46">
        <v>30</v>
      </c>
      <c r="K955" s="46" t="s">
        <v>3373</v>
      </c>
      <c r="L955" s="84">
        <f t="shared" si="292"/>
        <v>10</v>
      </c>
      <c r="M955" s="38">
        <f t="shared" si="271"/>
        <v>60</v>
      </c>
      <c r="N955" s="38">
        <f t="shared" si="272"/>
        <v>2</v>
      </c>
      <c r="O955" s="38">
        <f t="shared" si="273"/>
        <v>0</v>
      </c>
      <c r="P955" s="48">
        <v>9.6</v>
      </c>
      <c r="Q955" s="46">
        <v>18</v>
      </c>
      <c r="R955" s="46" t="s">
        <v>3373</v>
      </c>
      <c r="S955" s="48">
        <v>11.12</v>
      </c>
      <c r="T955" s="46">
        <v>30</v>
      </c>
      <c r="U955" s="46" t="s">
        <v>3372</v>
      </c>
      <c r="V955" s="48">
        <f t="shared" si="287"/>
        <v>10.36</v>
      </c>
      <c r="W955" s="46">
        <f t="shared" si="288"/>
        <v>60</v>
      </c>
      <c r="X955" s="46">
        <f t="shared" si="289"/>
        <v>1</v>
      </c>
      <c r="Y955" s="46">
        <f t="shared" si="290"/>
        <v>1</v>
      </c>
      <c r="Z955" s="46">
        <f t="shared" si="274"/>
        <v>3</v>
      </c>
      <c r="AA955" s="46">
        <f t="shared" si="275"/>
        <v>1</v>
      </c>
      <c r="AB955" s="46">
        <f t="shared" si="276"/>
        <v>4</v>
      </c>
      <c r="AC955" s="48">
        <f t="shared" si="291"/>
        <v>0.82</v>
      </c>
      <c r="AD955" s="48">
        <f t="shared" si="277"/>
        <v>10.18</v>
      </c>
      <c r="AE955" s="48">
        <f t="shared" si="278"/>
        <v>8.3475999999999999</v>
      </c>
      <c r="AF955" s="46">
        <f t="shared" si="279"/>
        <v>120</v>
      </c>
      <c r="AG955" s="47"/>
      <c r="AH955" s="128"/>
      <c r="AI955" s="128"/>
      <c r="AJ955" s="128"/>
      <c r="AK955" s="128"/>
      <c r="AL955" s="128"/>
      <c r="AM955" s="128"/>
      <c r="AN955" s="128"/>
      <c r="AO955" s="128"/>
      <c r="AP955" s="128"/>
      <c r="AQ955" s="128"/>
    </row>
    <row r="956" spans="1:43" s="16" customFormat="1" ht="27.75">
      <c r="A956" s="43">
        <v>955</v>
      </c>
      <c r="B956" s="62" t="s">
        <v>996</v>
      </c>
      <c r="C956" s="62" t="s">
        <v>997</v>
      </c>
      <c r="D956" s="45" t="s">
        <v>998</v>
      </c>
      <c r="E956" s="38">
        <v>9</v>
      </c>
      <c r="F956" s="48">
        <v>9.56</v>
      </c>
      <c r="G956" s="46">
        <v>28</v>
      </c>
      <c r="H956" s="46" t="s">
        <v>3373</v>
      </c>
      <c r="I956" s="48">
        <v>11.18</v>
      </c>
      <c r="J956" s="46">
        <v>30</v>
      </c>
      <c r="K956" s="46" t="s">
        <v>3373</v>
      </c>
      <c r="L956" s="84">
        <f t="shared" si="292"/>
        <v>10.370000000000001</v>
      </c>
      <c r="M956" s="38">
        <f t="shared" si="271"/>
        <v>60</v>
      </c>
      <c r="N956" s="38">
        <f t="shared" si="272"/>
        <v>2</v>
      </c>
      <c r="O956" s="38">
        <f t="shared" si="273"/>
        <v>1</v>
      </c>
      <c r="P956" s="48">
        <v>10.26</v>
      </c>
      <c r="Q956" s="46">
        <v>30</v>
      </c>
      <c r="R956" s="46" t="s">
        <v>3373</v>
      </c>
      <c r="S956" s="48">
        <v>13.5</v>
      </c>
      <c r="T956" s="46">
        <v>30</v>
      </c>
      <c r="U956" s="46" t="s">
        <v>3372</v>
      </c>
      <c r="V956" s="48">
        <f t="shared" si="287"/>
        <v>11.879999999999999</v>
      </c>
      <c r="W956" s="46">
        <f t="shared" si="288"/>
        <v>60</v>
      </c>
      <c r="X956" s="46">
        <f t="shared" si="289"/>
        <v>1</v>
      </c>
      <c r="Y956" s="46">
        <f t="shared" si="290"/>
        <v>0</v>
      </c>
      <c r="Z956" s="46">
        <f t="shared" si="274"/>
        <v>3</v>
      </c>
      <c r="AA956" s="46">
        <f t="shared" si="275"/>
        <v>1</v>
      </c>
      <c r="AB956" s="46">
        <f t="shared" si="276"/>
        <v>4</v>
      </c>
      <c r="AC956" s="48">
        <f>IF(AB956=0,0.79,IF(AB956=1,0.78,IF(AB956=2,0.77,IF(AB956=3,0.76,IF(AB956=4,0.75,IF(AB956=5,0.74,IF(AB956=6,0.73)))))))</f>
        <v>0.75</v>
      </c>
      <c r="AD956" s="48">
        <f t="shared" si="277"/>
        <v>11.125</v>
      </c>
      <c r="AE956" s="48">
        <f t="shared" si="278"/>
        <v>8.34375</v>
      </c>
      <c r="AF956" s="46">
        <f t="shared" si="279"/>
        <v>120</v>
      </c>
      <c r="AG956" s="47"/>
      <c r="AH956" s="128"/>
      <c r="AI956" s="128"/>
      <c r="AJ956" s="128"/>
      <c r="AK956" s="128"/>
      <c r="AL956" s="128"/>
      <c r="AM956" s="128"/>
      <c r="AN956" s="128"/>
      <c r="AO956" s="128"/>
      <c r="AP956" s="128"/>
      <c r="AQ956" s="128"/>
    </row>
    <row r="957" spans="1:43" s="16" customFormat="1" ht="27.75">
      <c r="A957" s="43">
        <v>956</v>
      </c>
      <c r="B957" s="53" t="s">
        <v>1029</v>
      </c>
      <c r="C957" s="53" t="s">
        <v>1030</v>
      </c>
      <c r="D957" s="54" t="s">
        <v>1031</v>
      </c>
      <c r="E957" s="38">
        <v>9</v>
      </c>
      <c r="F957" s="48">
        <v>10</v>
      </c>
      <c r="G957" s="46">
        <v>30</v>
      </c>
      <c r="H957" s="46" t="s">
        <v>3373</v>
      </c>
      <c r="I957" s="48">
        <v>10.84</v>
      </c>
      <c r="J957" s="46">
        <v>30</v>
      </c>
      <c r="K957" s="46" t="s">
        <v>3373</v>
      </c>
      <c r="L957" s="84">
        <f t="shared" si="292"/>
        <v>10.42</v>
      </c>
      <c r="M957" s="38">
        <f t="shared" si="271"/>
        <v>60</v>
      </c>
      <c r="N957" s="38">
        <f t="shared" si="272"/>
        <v>2</v>
      </c>
      <c r="O957" s="38">
        <f t="shared" si="273"/>
        <v>0</v>
      </c>
      <c r="P957" s="48">
        <v>9.27</v>
      </c>
      <c r="Q957" s="46">
        <v>16</v>
      </c>
      <c r="R957" s="46" t="s">
        <v>3373</v>
      </c>
      <c r="S957" s="48">
        <v>13.08</v>
      </c>
      <c r="T957" s="46">
        <v>30</v>
      </c>
      <c r="U957" s="46" t="s">
        <v>3372</v>
      </c>
      <c r="V957" s="48">
        <f t="shared" si="287"/>
        <v>11.175000000000001</v>
      </c>
      <c r="W957" s="46">
        <f t="shared" si="288"/>
        <v>60</v>
      </c>
      <c r="X957" s="46">
        <f t="shared" si="289"/>
        <v>1</v>
      </c>
      <c r="Y957" s="46">
        <f t="shared" si="290"/>
        <v>1</v>
      </c>
      <c r="Z957" s="46">
        <f t="shared" si="274"/>
        <v>3</v>
      </c>
      <c r="AA957" s="46">
        <f t="shared" si="275"/>
        <v>1</v>
      </c>
      <c r="AB957" s="46">
        <f t="shared" si="276"/>
        <v>4</v>
      </c>
      <c r="AC957" s="48">
        <f>IF(AB957=0,0.79,IF(AB957=1,0.78,IF(AB957=2,0.77,IF(AB957=3,0.76,IF(AB957=4,0.75,IF(AB957=5,0.74,IF(AB957=6,0.73)))))))</f>
        <v>0.75</v>
      </c>
      <c r="AD957" s="48">
        <f t="shared" si="277"/>
        <v>10.797499999999999</v>
      </c>
      <c r="AE957" s="48">
        <f t="shared" si="278"/>
        <v>8.0981249999999996</v>
      </c>
      <c r="AF957" s="46">
        <f t="shared" si="279"/>
        <v>120</v>
      </c>
      <c r="AG957" s="47"/>
      <c r="AH957" s="128" t="s">
        <v>3457</v>
      </c>
      <c r="AI957" s="128" t="s">
        <v>3454</v>
      </c>
      <c r="AJ957" s="128" t="s">
        <v>3456</v>
      </c>
      <c r="AK957" s="128" t="s">
        <v>3452</v>
      </c>
      <c r="AL957" s="128" t="s">
        <v>3451</v>
      </c>
      <c r="AM957" s="128" t="s">
        <v>3453</v>
      </c>
      <c r="AN957" s="128" t="s">
        <v>3460</v>
      </c>
      <c r="AO957" s="128" t="s">
        <v>3455</v>
      </c>
      <c r="AP957" s="128" t="s">
        <v>3459</v>
      </c>
      <c r="AQ957" s="128" t="s">
        <v>3458</v>
      </c>
    </row>
    <row r="958" spans="1:43" s="16" customFormat="1" ht="27.75">
      <c r="A958" s="43">
        <v>957</v>
      </c>
      <c r="B958" s="72" t="s">
        <v>2288</v>
      </c>
      <c r="C958" s="72" t="s">
        <v>2289</v>
      </c>
      <c r="D958" s="45" t="s">
        <v>2290</v>
      </c>
      <c r="E958" s="38">
        <v>23</v>
      </c>
      <c r="F958" s="48">
        <v>10.88</v>
      </c>
      <c r="G958" s="46">
        <v>30</v>
      </c>
      <c r="H958" s="46" t="s">
        <v>3373</v>
      </c>
      <c r="I958" s="48">
        <v>9.23</v>
      </c>
      <c r="J958" s="46">
        <v>16</v>
      </c>
      <c r="K958" s="46" t="s">
        <v>3373</v>
      </c>
      <c r="L958" s="84">
        <f t="shared" si="292"/>
        <v>10.055</v>
      </c>
      <c r="M958" s="38">
        <f t="shared" si="271"/>
        <v>60</v>
      </c>
      <c r="N958" s="38">
        <f t="shared" si="272"/>
        <v>2</v>
      </c>
      <c r="O958" s="38">
        <f t="shared" si="273"/>
        <v>1</v>
      </c>
      <c r="P958" s="48">
        <v>8.67</v>
      </c>
      <c r="Q958" s="46">
        <v>12</v>
      </c>
      <c r="R958" s="46" t="s">
        <v>3373</v>
      </c>
      <c r="S958" s="48">
        <v>11.42</v>
      </c>
      <c r="T958" s="46">
        <v>30</v>
      </c>
      <c r="U958" s="46" t="s">
        <v>3373</v>
      </c>
      <c r="V958" s="48">
        <f t="shared" si="287"/>
        <v>10.045</v>
      </c>
      <c r="W958" s="46">
        <f t="shared" si="288"/>
        <v>60</v>
      </c>
      <c r="X958" s="46">
        <f t="shared" si="289"/>
        <v>2</v>
      </c>
      <c r="Y958" s="46">
        <f t="shared" si="290"/>
        <v>1</v>
      </c>
      <c r="Z958" s="46">
        <f t="shared" si="274"/>
        <v>4</v>
      </c>
      <c r="AA958" s="46">
        <f t="shared" si="275"/>
        <v>2</v>
      </c>
      <c r="AB958" s="46">
        <f t="shared" si="276"/>
        <v>6</v>
      </c>
      <c r="AC958" s="48">
        <f>IF(AB958=0,0.86,IF(AB958=1,0.85,IF(AB958=2,0.84,IF(AB958=3,0.83,IF(AB958=4,0.82,IF(AB958=5,0.81,IF(AB958=6,0.8)))))))</f>
        <v>0.8</v>
      </c>
      <c r="AD958" s="48">
        <f t="shared" si="277"/>
        <v>10.050000000000001</v>
      </c>
      <c r="AE958" s="48">
        <f t="shared" si="278"/>
        <v>8.0400000000000009</v>
      </c>
      <c r="AF958" s="46">
        <f t="shared" si="279"/>
        <v>120</v>
      </c>
      <c r="AG958" s="47"/>
      <c r="AH958" s="128" t="s">
        <v>3452</v>
      </c>
      <c r="AI958" s="128" t="s">
        <v>3457</v>
      </c>
      <c r="AJ958" s="128" t="s">
        <v>3455</v>
      </c>
      <c r="AK958" s="128" t="s">
        <v>3454</v>
      </c>
      <c r="AL958" s="128" t="s">
        <v>3460</v>
      </c>
      <c r="AM958" s="128" t="s">
        <v>3451</v>
      </c>
      <c r="AN958" s="128" t="s">
        <v>3456</v>
      </c>
      <c r="AO958" s="128" t="s">
        <v>3453</v>
      </c>
      <c r="AP958" s="128" t="s">
        <v>3458</v>
      </c>
      <c r="AQ958" s="128" t="s">
        <v>3459</v>
      </c>
    </row>
    <row r="959" spans="1:43" s="16" customFormat="1" ht="27.75">
      <c r="A959" s="43">
        <v>958</v>
      </c>
      <c r="B959" s="44" t="s">
        <v>2220</v>
      </c>
      <c r="C959" s="44" t="s">
        <v>2221</v>
      </c>
      <c r="D959" s="45" t="s">
        <v>2222</v>
      </c>
      <c r="E959" s="38">
        <v>22</v>
      </c>
      <c r="F959" s="48">
        <v>11.28</v>
      </c>
      <c r="G959" s="46">
        <v>30</v>
      </c>
      <c r="H959" s="46" t="s">
        <v>3373</v>
      </c>
      <c r="I959" s="48">
        <v>8.84</v>
      </c>
      <c r="J959" s="46">
        <v>12</v>
      </c>
      <c r="K959" s="46" t="s">
        <v>3373</v>
      </c>
      <c r="L959" s="84">
        <f t="shared" si="292"/>
        <v>10.059999999999999</v>
      </c>
      <c r="M959" s="38">
        <f t="shared" si="271"/>
        <v>60</v>
      </c>
      <c r="N959" s="38">
        <f t="shared" si="272"/>
        <v>2</v>
      </c>
      <c r="O959" s="38">
        <f t="shared" si="273"/>
        <v>1</v>
      </c>
      <c r="P959" s="48">
        <v>9.4600000000000009</v>
      </c>
      <c r="Q959" s="46">
        <v>10</v>
      </c>
      <c r="R959" s="46" t="s">
        <v>3373</v>
      </c>
      <c r="S959" s="48">
        <v>10.54</v>
      </c>
      <c r="T959" s="46">
        <v>30</v>
      </c>
      <c r="U959" s="46" t="s">
        <v>3373</v>
      </c>
      <c r="V959" s="48">
        <f t="shared" si="287"/>
        <v>10</v>
      </c>
      <c r="W959" s="46">
        <f t="shared" si="288"/>
        <v>60</v>
      </c>
      <c r="X959" s="46">
        <f t="shared" si="289"/>
        <v>2</v>
      </c>
      <c r="Y959" s="46">
        <f t="shared" si="290"/>
        <v>1</v>
      </c>
      <c r="Z959" s="46">
        <f t="shared" si="274"/>
        <v>4</v>
      </c>
      <c r="AA959" s="46">
        <f t="shared" si="275"/>
        <v>2</v>
      </c>
      <c r="AB959" s="46">
        <f t="shared" si="276"/>
        <v>6</v>
      </c>
      <c r="AC959" s="48">
        <f>IF(AB959=0,0.86,IF(AB959=1,0.85,IF(AB959=2,0.84,IF(AB959=3,0.83,IF(AB959=4,0.82,IF(AB959=5,0.81,IF(AB959=6,0.8)))))))</f>
        <v>0.8</v>
      </c>
      <c r="AD959" s="48">
        <f t="shared" si="277"/>
        <v>10.029999999999999</v>
      </c>
      <c r="AE959" s="48">
        <f t="shared" si="278"/>
        <v>8.0239999999999991</v>
      </c>
      <c r="AF959" s="46">
        <f t="shared" si="279"/>
        <v>120</v>
      </c>
      <c r="AG959" s="47"/>
      <c r="AH959" s="128" t="s">
        <v>3460</v>
      </c>
      <c r="AI959" s="128" t="s">
        <v>3451</v>
      </c>
      <c r="AJ959" s="128" t="s">
        <v>3456</v>
      </c>
      <c r="AK959" s="128" t="s">
        <v>3455</v>
      </c>
      <c r="AL959" s="128" t="s">
        <v>3452</v>
      </c>
      <c r="AM959" s="128" t="s">
        <v>3454</v>
      </c>
      <c r="AN959" s="128" t="s">
        <v>3457</v>
      </c>
      <c r="AO959" s="128" t="s">
        <v>3453</v>
      </c>
      <c r="AP959" s="128" t="s">
        <v>3459</v>
      </c>
      <c r="AQ959" s="128" t="s">
        <v>3458</v>
      </c>
    </row>
    <row r="960" spans="1:43" s="16" customFormat="1" ht="27.75">
      <c r="A960" s="43">
        <v>959</v>
      </c>
      <c r="B960" s="53" t="s">
        <v>1241</v>
      </c>
      <c r="C960" s="53" t="s">
        <v>1242</v>
      </c>
      <c r="D960" s="54" t="s">
        <v>1243</v>
      </c>
      <c r="E960" s="38">
        <v>12</v>
      </c>
      <c r="F960" s="48">
        <v>9.4499999999999993</v>
      </c>
      <c r="G960" s="46">
        <v>16</v>
      </c>
      <c r="H960" s="46" t="s">
        <v>3373</v>
      </c>
      <c r="I960" s="48">
        <v>11.66</v>
      </c>
      <c r="J960" s="46">
        <v>30</v>
      </c>
      <c r="K960" s="46" t="s">
        <v>3373</v>
      </c>
      <c r="L960" s="84">
        <f t="shared" si="292"/>
        <v>10.555</v>
      </c>
      <c r="M960" s="38">
        <f t="shared" si="271"/>
        <v>60</v>
      </c>
      <c r="N960" s="38">
        <f t="shared" si="272"/>
        <v>2</v>
      </c>
      <c r="O960" s="38">
        <f t="shared" si="273"/>
        <v>1</v>
      </c>
      <c r="P960" s="48">
        <v>11.75</v>
      </c>
      <c r="Q960" s="46">
        <v>30</v>
      </c>
      <c r="R960" s="46" t="s">
        <v>3373</v>
      </c>
      <c r="S960" s="48">
        <v>10.119999999999999</v>
      </c>
      <c r="T960" s="46">
        <v>30</v>
      </c>
      <c r="U960" s="46" t="s">
        <v>3373</v>
      </c>
      <c r="V960" s="48">
        <f t="shared" si="287"/>
        <v>10.934999999999999</v>
      </c>
      <c r="W960" s="46">
        <f t="shared" si="288"/>
        <v>60</v>
      </c>
      <c r="X960" s="46">
        <f t="shared" si="289"/>
        <v>2</v>
      </c>
      <c r="Y960" s="46">
        <f t="shared" si="290"/>
        <v>0</v>
      </c>
      <c r="Z960" s="46">
        <f t="shared" si="274"/>
        <v>4</v>
      </c>
      <c r="AA960" s="46">
        <f t="shared" si="275"/>
        <v>1</v>
      </c>
      <c r="AB960" s="46">
        <f t="shared" si="276"/>
        <v>5</v>
      </c>
      <c r="AC960" s="48">
        <f t="shared" ref="AC960:AC967" si="293">IF(AB960=0,0.79,IF(AB960=1,0.78,IF(AB960=2,0.77,IF(AB960=3,0.76,IF(AB960=4,0.75,IF(AB960=5,0.74,IF(AB960=6,0.73)))))))</f>
        <v>0.74</v>
      </c>
      <c r="AD960" s="48">
        <f t="shared" si="277"/>
        <v>10.744999999999999</v>
      </c>
      <c r="AE960" s="48">
        <f t="shared" si="278"/>
        <v>7.9512999999999989</v>
      </c>
      <c r="AF960" s="46">
        <f t="shared" si="279"/>
        <v>120</v>
      </c>
      <c r="AG960" s="47"/>
      <c r="AH960" s="128" t="s">
        <v>3460</v>
      </c>
      <c r="AI960" s="128" t="s">
        <v>3453</v>
      </c>
      <c r="AJ960" s="128" t="s">
        <v>3454</v>
      </c>
      <c r="AK960" s="128" t="s">
        <v>3451</v>
      </c>
      <c r="AL960" s="128" t="s">
        <v>3459</v>
      </c>
      <c r="AM960" s="128" t="s">
        <v>3455</v>
      </c>
      <c r="AN960" s="128" t="s">
        <v>3457</v>
      </c>
      <c r="AO960" s="128" t="s">
        <v>3458</v>
      </c>
      <c r="AP960" s="128" t="s">
        <v>3456</v>
      </c>
      <c r="AQ960" s="128" t="s">
        <v>3452</v>
      </c>
    </row>
    <row r="961" spans="1:43" s="16" customFormat="1" ht="27.75">
      <c r="A961" s="43">
        <v>960</v>
      </c>
      <c r="B961" s="53" t="s">
        <v>3480</v>
      </c>
      <c r="C961" s="53" t="s">
        <v>1728</v>
      </c>
      <c r="D961" s="54" t="s">
        <v>1729</v>
      </c>
      <c r="E961" s="38">
        <v>17</v>
      </c>
      <c r="F961" s="48">
        <v>10.61</v>
      </c>
      <c r="G961" s="46">
        <v>30</v>
      </c>
      <c r="H961" s="46" t="s">
        <v>3373</v>
      </c>
      <c r="I961" s="48">
        <v>10</v>
      </c>
      <c r="J961" s="46">
        <v>30</v>
      </c>
      <c r="K961" s="46" t="s">
        <v>3373</v>
      </c>
      <c r="L961" s="84">
        <f t="shared" si="292"/>
        <v>10.305</v>
      </c>
      <c r="M961" s="38">
        <f t="shared" si="271"/>
        <v>60</v>
      </c>
      <c r="N961" s="38">
        <f t="shared" si="272"/>
        <v>2</v>
      </c>
      <c r="O961" s="38">
        <f t="shared" si="273"/>
        <v>0</v>
      </c>
      <c r="P961" s="48">
        <v>10</v>
      </c>
      <c r="Q961" s="46">
        <v>30</v>
      </c>
      <c r="R961" s="46" t="s">
        <v>3373</v>
      </c>
      <c r="S961" s="48">
        <v>11.66</v>
      </c>
      <c r="T961" s="46">
        <v>30</v>
      </c>
      <c r="U961" s="46" t="s">
        <v>3373</v>
      </c>
      <c r="V961" s="48">
        <f t="shared" si="287"/>
        <v>10.83</v>
      </c>
      <c r="W961" s="46">
        <f t="shared" si="288"/>
        <v>60</v>
      </c>
      <c r="X961" s="46">
        <f t="shared" si="289"/>
        <v>2</v>
      </c>
      <c r="Y961" s="46">
        <f t="shared" si="290"/>
        <v>0</v>
      </c>
      <c r="Z961" s="46">
        <f t="shared" si="274"/>
        <v>4</v>
      </c>
      <c r="AA961" s="46">
        <f t="shared" si="275"/>
        <v>0</v>
      </c>
      <c r="AB961" s="46">
        <f t="shared" si="276"/>
        <v>4</v>
      </c>
      <c r="AC961" s="48">
        <f t="shared" si="293"/>
        <v>0.75</v>
      </c>
      <c r="AD961" s="48">
        <f t="shared" si="277"/>
        <v>10.567499999999999</v>
      </c>
      <c r="AE961" s="48">
        <f t="shared" si="278"/>
        <v>7.9256249999999993</v>
      </c>
      <c r="AF961" s="46">
        <f t="shared" si="279"/>
        <v>120</v>
      </c>
      <c r="AG961" s="47"/>
      <c r="AH961" s="128" t="s">
        <v>3460</v>
      </c>
      <c r="AI961" s="128" t="s">
        <v>3459</v>
      </c>
      <c r="AJ961" s="128" t="s">
        <v>3457</v>
      </c>
      <c r="AK961" s="128" t="s">
        <v>3458</v>
      </c>
      <c r="AL961" s="128" t="s">
        <v>3453</v>
      </c>
      <c r="AM961" s="128" t="s">
        <v>3455</v>
      </c>
      <c r="AN961" s="128" t="s">
        <v>3454</v>
      </c>
      <c r="AO961" s="128" t="s">
        <v>3452</v>
      </c>
      <c r="AP961" s="128" t="s">
        <v>3451</v>
      </c>
      <c r="AQ961" s="128" t="s">
        <v>3456</v>
      </c>
    </row>
    <row r="962" spans="1:43" s="16" customFormat="1" ht="27.75">
      <c r="A962" s="43">
        <v>961</v>
      </c>
      <c r="B962" s="37" t="s">
        <v>2026</v>
      </c>
      <c r="C962" s="37" t="s">
        <v>2027</v>
      </c>
      <c r="D962" s="45" t="s">
        <v>2028</v>
      </c>
      <c r="E962" s="38">
        <v>20</v>
      </c>
      <c r="F962" s="48">
        <v>10.83</v>
      </c>
      <c r="G962" s="46">
        <v>30</v>
      </c>
      <c r="H962" s="46" t="s">
        <v>3373</v>
      </c>
      <c r="I962" s="48">
        <v>9.18</v>
      </c>
      <c r="J962" s="46">
        <v>16</v>
      </c>
      <c r="K962" s="46" t="s">
        <v>3373</v>
      </c>
      <c r="L962" s="84">
        <f t="shared" si="292"/>
        <v>10.004999999999999</v>
      </c>
      <c r="M962" s="38">
        <f t="shared" ref="M962:M967" si="294">IF(L962&gt;=10,60,G962+J962)</f>
        <v>60</v>
      </c>
      <c r="N962" s="38">
        <f t="shared" ref="N962:N967" si="295">IF(H962="ACC",0,1)+IF(K962="ACC",0,1)</f>
        <v>2</v>
      </c>
      <c r="O962" s="38">
        <f t="shared" ref="O962:O967" si="296">IF(F962&lt;10,1,(IF(I962&lt;10,1,0)))</f>
        <v>1</v>
      </c>
      <c r="P962" s="48">
        <v>9.8800000000000008</v>
      </c>
      <c r="Q962" s="46">
        <v>18</v>
      </c>
      <c r="R962" s="46" t="s">
        <v>3373</v>
      </c>
      <c r="S962" s="48">
        <v>13.21</v>
      </c>
      <c r="T962" s="46">
        <v>30</v>
      </c>
      <c r="U962" s="46" t="s">
        <v>3373</v>
      </c>
      <c r="V962" s="48">
        <f t="shared" si="287"/>
        <v>11.545000000000002</v>
      </c>
      <c r="W962" s="46">
        <f t="shared" si="288"/>
        <v>60</v>
      </c>
      <c r="X962" s="46">
        <f t="shared" si="289"/>
        <v>2</v>
      </c>
      <c r="Y962" s="46">
        <f t="shared" si="290"/>
        <v>1</v>
      </c>
      <c r="Z962" s="46">
        <f t="shared" ref="Z962:Z967" si="297">N962+X962</f>
        <v>4</v>
      </c>
      <c r="AA962" s="46">
        <f t="shared" ref="AA962:AA967" si="298">O962+Y962</f>
        <v>2</v>
      </c>
      <c r="AB962" s="46">
        <f t="shared" ref="AB962:AB967" si="299">Z962+AA962</f>
        <v>6</v>
      </c>
      <c r="AC962" s="48">
        <f t="shared" si="293"/>
        <v>0.73</v>
      </c>
      <c r="AD962" s="48">
        <f t="shared" ref="AD962:AD967" si="300">AVERAGE(L962,V962)</f>
        <v>10.775</v>
      </c>
      <c r="AE962" s="48">
        <f t="shared" ref="AE962:AE967" si="301">AC962*AD962</f>
        <v>7.8657500000000002</v>
      </c>
      <c r="AF962" s="46">
        <f t="shared" ref="AF962:AF967" si="302">M962+W962</f>
        <v>120</v>
      </c>
      <c r="AG962" s="47"/>
      <c r="AH962" s="128" t="s">
        <v>3451</v>
      </c>
      <c r="AI962" s="128" t="s">
        <v>3452</v>
      </c>
      <c r="AJ962" s="128" t="s">
        <v>3453</v>
      </c>
      <c r="AK962" s="128" t="s">
        <v>3454</v>
      </c>
      <c r="AL962" s="128" t="s">
        <v>3456</v>
      </c>
      <c r="AM962" s="128" t="s">
        <v>3460</v>
      </c>
      <c r="AN962" s="128" t="s">
        <v>3455</v>
      </c>
      <c r="AO962" s="128" t="s">
        <v>3457</v>
      </c>
      <c r="AP962" s="128" t="s">
        <v>3459</v>
      </c>
      <c r="AQ962" s="128" t="s">
        <v>3458</v>
      </c>
    </row>
    <row r="963" spans="1:43" s="16" customFormat="1" ht="27.75">
      <c r="A963" s="43">
        <v>962</v>
      </c>
      <c r="B963" s="37" t="s">
        <v>1210</v>
      </c>
      <c r="C963" s="37" t="s">
        <v>1211</v>
      </c>
      <c r="D963" s="54" t="s">
        <v>1222</v>
      </c>
      <c r="E963" s="38">
        <v>11</v>
      </c>
      <c r="F963" s="48">
        <v>10.54</v>
      </c>
      <c r="G963" s="46">
        <v>30</v>
      </c>
      <c r="H963" s="46" t="s">
        <v>3373</v>
      </c>
      <c r="I963" s="48">
        <v>9.4600000000000009</v>
      </c>
      <c r="J963" s="46">
        <v>12</v>
      </c>
      <c r="K963" s="46" t="s">
        <v>3373</v>
      </c>
      <c r="L963" s="84">
        <f t="shared" si="292"/>
        <v>10</v>
      </c>
      <c r="M963" s="38">
        <f t="shared" si="294"/>
        <v>60</v>
      </c>
      <c r="N963" s="38">
        <f t="shared" si="295"/>
        <v>2</v>
      </c>
      <c r="O963" s="38">
        <f t="shared" si="296"/>
        <v>1</v>
      </c>
      <c r="P963" s="48">
        <v>9.84</v>
      </c>
      <c r="Q963" s="46">
        <v>16</v>
      </c>
      <c r="R963" s="46" t="s">
        <v>3373</v>
      </c>
      <c r="S963" s="48">
        <v>12.39</v>
      </c>
      <c r="T963" s="46">
        <v>30</v>
      </c>
      <c r="U963" s="46" t="s">
        <v>3372</v>
      </c>
      <c r="V963" s="48">
        <f t="shared" si="287"/>
        <v>11.115</v>
      </c>
      <c r="W963" s="46">
        <f t="shared" si="288"/>
        <v>60</v>
      </c>
      <c r="X963" s="46">
        <f t="shared" si="289"/>
        <v>1</v>
      </c>
      <c r="Y963" s="46">
        <f t="shared" si="290"/>
        <v>1</v>
      </c>
      <c r="Z963" s="46">
        <f t="shared" si="297"/>
        <v>3</v>
      </c>
      <c r="AA963" s="46">
        <f t="shared" si="298"/>
        <v>2</v>
      </c>
      <c r="AB963" s="46">
        <f t="shared" si="299"/>
        <v>5</v>
      </c>
      <c r="AC963" s="48">
        <f t="shared" si="293"/>
        <v>0.74</v>
      </c>
      <c r="AD963" s="48">
        <f t="shared" si="300"/>
        <v>10.557500000000001</v>
      </c>
      <c r="AE963" s="48">
        <f t="shared" si="301"/>
        <v>7.8125500000000008</v>
      </c>
      <c r="AF963" s="46">
        <f t="shared" si="302"/>
        <v>120</v>
      </c>
      <c r="AG963" s="47"/>
      <c r="AH963" s="128" t="s">
        <v>3451</v>
      </c>
      <c r="AI963" s="128" t="s">
        <v>3453</v>
      </c>
      <c r="AJ963" s="128" t="s">
        <v>3457</v>
      </c>
      <c r="AK963" s="128" t="s">
        <v>3455</v>
      </c>
      <c r="AL963" s="128" t="s">
        <v>3456</v>
      </c>
      <c r="AM963" s="128" t="s">
        <v>3452</v>
      </c>
      <c r="AN963" s="128" t="s">
        <v>3454</v>
      </c>
      <c r="AO963" s="128" t="s">
        <v>3460</v>
      </c>
      <c r="AP963" s="128" t="s">
        <v>3459</v>
      </c>
      <c r="AQ963" s="128" t="s">
        <v>3458</v>
      </c>
    </row>
    <row r="964" spans="1:43" s="16" customFormat="1" ht="27.75">
      <c r="A964" s="43">
        <v>963</v>
      </c>
      <c r="B964" s="37" t="s">
        <v>900</v>
      </c>
      <c r="C964" s="37" t="s">
        <v>901</v>
      </c>
      <c r="D964" s="45" t="s">
        <v>902</v>
      </c>
      <c r="E964" s="38">
        <v>8</v>
      </c>
      <c r="F964" s="48">
        <v>10.039999999999999</v>
      </c>
      <c r="G964" s="46">
        <v>30</v>
      </c>
      <c r="H964" s="46" t="s">
        <v>3373</v>
      </c>
      <c r="I964" s="48">
        <v>10.039999999999999</v>
      </c>
      <c r="J964" s="46">
        <v>30</v>
      </c>
      <c r="K964" s="46" t="s">
        <v>3372</v>
      </c>
      <c r="L964" s="84">
        <f t="shared" si="292"/>
        <v>10.039999999999999</v>
      </c>
      <c r="M964" s="38">
        <f t="shared" si="294"/>
        <v>60</v>
      </c>
      <c r="N964" s="38">
        <f t="shared" si="295"/>
        <v>1</v>
      </c>
      <c r="O964" s="38">
        <f t="shared" si="296"/>
        <v>0</v>
      </c>
      <c r="P964" s="48">
        <v>9.7100000000000009</v>
      </c>
      <c r="Q964" s="46">
        <v>18</v>
      </c>
      <c r="R964" s="46" t="s">
        <v>3372</v>
      </c>
      <c r="S964" s="48">
        <v>10.88</v>
      </c>
      <c r="T964" s="46">
        <v>30</v>
      </c>
      <c r="U964" s="46" t="s">
        <v>3373</v>
      </c>
      <c r="V964" s="48">
        <f t="shared" si="287"/>
        <v>10.295000000000002</v>
      </c>
      <c r="W964" s="46">
        <f t="shared" si="288"/>
        <v>60</v>
      </c>
      <c r="X964" s="46">
        <f t="shared" si="289"/>
        <v>1</v>
      </c>
      <c r="Y964" s="46">
        <f t="shared" si="290"/>
        <v>1</v>
      </c>
      <c r="Z964" s="46">
        <f t="shared" si="297"/>
        <v>2</v>
      </c>
      <c r="AA964" s="46">
        <f t="shared" si="298"/>
        <v>1</v>
      </c>
      <c r="AB964" s="46">
        <f t="shared" si="299"/>
        <v>3</v>
      </c>
      <c r="AC964" s="48">
        <f t="shared" si="293"/>
        <v>0.76</v>
      </c>
      <c r="AD964" s="48">
        <f t="shared" si="300"/>
        <v>10.1675</v>
      </c>
      <c r="AE964" s="48">
        <f t="shared" si="301"/>
        <v>7.7273000000000005</v>
      </c>
      <c r="AF964" s="46">
        <f t="shared" si="302"/>
        <v>120</v>
      </c>
      <c r="AG964" s="47"/>
      <c r="AH964" s="128" t="s">
        <v>3453</v>
      </c>
      <c r="AI964" s="128" t="s">
        <v>3451</v>
      </c>
      <c r="AJ964" s="128" t="s">
        <v>3452</v>
      </c>
      <c r="AK964" s="128" t="s">
        <v>3457</v>
      </c>
      <c r="AL964" s="128" t="s">
        <v>3454</v>
      </c>
      <c r="AM964" s="128" t="s">
        <v>3456</v>
      </c>
      <c r="AN964" s="128" t="s">
        <v>3455</v>
      </c>
      <c r="AO964" s="128" t="s">
        <v>3460</v>
      </c>
      <c r="AP964" s="128" t="s">
        <v>3459</v>
      </c>
      <c r="AQ964" s="128" t="s">
        <v>3458</v>
      </c>
    </row>
    <row r="965" spans="1:43" s="16" customFormat="1" ht="27.75">
      <c r="A965" s="43">
        <v>964</v>
      </c>
      <c r="B965" s="74" t="s">
        <v>1908</v>
      </c>
      <c r="C965" s="74" t="s">
        <v>1909</v>
      </c>
      <c r="D965" s="54" t="s">
        <v>1910</v>
      </c>
      <c r="E965" s="38">
        <v>19</v>
      </c>
      <c r="F965" s="48">
        <v>8.4499999999999993</v>
      </c>
      <c r="G965" s="46">
        <v>7</v>
      </c>
      <c r="H965" s="46" t="s">
        <v>3373</v>
      </c>
      <c r="I965" s="48">
        <v>11.55</v>
      </c>
      <c r="J965" s="46">
        <v>30</v>
      </c>
      <c r="K965" s="46" t="s">
        <v>3373</v>
      </c>
      <c r="L965" s="84">
        <f t="shared" si="292"/>
        <v>10</v>
      </c>
      <c r="M965" s="38">
        <f t="shared" si="294"/>
        <v>60</v>
      </c>
      <c r="N965" s="38">
        <f t="shared" si="295"/>
        <v>2</v>
      </c>
      <c r="O965" s="38">
        <f t="shared" si="296"/>
        <v>1</v>
      </c>
      <c r="P965" s="48">
        <v>9.85</v>
      </c>
      <c r="Q965" s="46">
        <v>10</v>
      </c>
      <c r="R965" s="46" t="s">
        <v>3373</v>
      </c>
      <c r="S965" s="48">
        <v>11.27</v>
      </c>
      <c r="T965" s="46">
        <v>30</v>
      </c>
      <c r="U965" s="46" t="s">
        <v>3372</v>
      </c>
      <c r="V965" s="48">
        <f t="shared" si="287"/>
        <v>10.559999999999999</v>
      </c>
      <c r="W965" s="46">
        <f t="shared" si="288"/>
        <v>60</v>
      </c>
      <c r="X965" s="46">
        <f t="shared" si="289"/>
        <v>1</v>
      </c>
      <c r="Y965" s="46">
        <f t="shared" si="290"/>
        <v>1</v>
      </c>
      <c r="Z965" s="46">
        <f t="shared" si="297"/>
        <v>3</v>
      </c>
      <c r="AA965" s="46">
        <f t="shared" si="298"/>
        <v>2</v>
      </c>
      <c r="AB965" s="46">
        <f t="shared" si="299"/>
        <v>5</v>
      </c>
      <c r="AC965" s="48">
        <f t="shared" si="293"/>
        <v>0.74</v>
      </c>
      <c r="AD965" s="48">
        <f t="shared" si="300"/>
        <v>10.28</v>
      </c>
      <c r="AE965" s="48">
        <f t="shared" si="301"/>
        <v>7.6071999999999997</v>
      </c>
      <c r="AF965" s="46">
        <f t="shared" si="302"/>
        <v>120</v>
      </c>
      <c r="AG965" s="47"/>
      <c r="AH965" s="128" t="s">
        <v>3457</v>
      </c>
      <c r="AI965" s="128" t="s">
        <v>3452</v>
      </c>
      <c r="AJ965" s="128" t="s">
        <v>3454</v>
      </c>
      <c r="AK965" s="128" t="s">
        <v>3453</v>
      </c>
      <c r="AL965" s="128" t="s">
        <v>3456</v>
      </c>
      <c r="AM965" s="128" t="s">
        <v>3451</v>
      </c>
      <c r="AN965" s="128" t="s">
        <v>3459</v>
      </c>
      <c r="AO965" s="128" t="s">
        <v>3455</v>
      </c>
      <c r="AP965" s="128" t="s">
        <v>3460</v>
      </c>
      <c r="AQ965" s="128" t="s">
        <v>3458</v>
      </c>
    </row>
    <row r="966" spans="1:43" s="16" customFormat="1" ht="27.75">
      <c r="A966" s="43">
        <v>965</v>
      </c>
      <c r="B966" s="37" t="s">
        <v>706</v>
      </c>
      <c r="C966" s="37" t="s">
        <v>707</v>
      </c>
      <c r="D966" s="45" t="s">
        <v>708</v>
      </c>
      <c r="E966" s="38">
        <v>6</v>
      </c>
      <c r="F966" s="48">
        <v>10.24</v>
      </c>
      <c r="G966" s="46">
        <v>30</v>
      </c>
      <c r="H966" s="46" t="s">
        <v>3373</v>
      </c>
      <c r="I966" s="48">
        <v>10</v>
      </c>
      <c r="J966" s="46">
        <v>30</v>
      </c>
      <c r="K966" s="46" t="s">
        <v>3373</v>
      </c>
      <c r="L966" s="84">
        <f t="shared" si="292"/>
        <v>10.120000000000001</v>
      </c>
      <c r="M966" s="38">
        <f t="shared" si="294"/>
        <v>60</v>
      </c>
      <c r="N966" s="38">
        <f t="shared" si="295"/>
        <v>2</v>
      </c>
      <c r="O966" s="38">
        <f t="shared" si="296"/>
        <v>0</v>
      </c>
      <c r="P966" s="48">
        <v>9.66</v>
      </c>
      <c r="Q966" s="46">
        <v>12</v>
      </c>
      <c r="R966" s="46" t="s">
        <v>3373</v>
      </c>
      <c r="S966" s="48">
        <v>10.67</v>
      </c>
      <c r="T966" s="46">
        <v>30</v>
      </c>
      <c r="U966" s="46" t="s">
        <v>3373</v>
      </c>
      <c r="V966" s="48">
        <f t="shared" si="287"/>
        <v>10.164999999999999</v>
      </c>
      <c r="W966" s="46">
        <f t="shared" si="288"/>
        <v>60</v>
      </c>
      <c r="X966" s="46">
        <f t="shared" si="289"/>
        <v>2</v>
      </c>
      <c r="Y966" s="46">
        <f t="shared" si="290"/>
        <v>1</v>
      </c>
      <c r="Z966" s="46">
        <f t="shared" si="297"/>
        <v>4</v>
      </c>
      <c r="AA966" s="46">
        <f t="shared" si="298"/>
        <v>1</v>
      </c>
      <c r="AB966" s="46">
        <f t="shared" si="299"/>
        <v>5</v>
      </c>
      <c r="AC966" s="48">
        <f t="shared" si="293"/>
        <v>0.74</v>
      </c>
      <c r="AD966" s="48">
        <f t="shared" si="300"/>
        <v>10.1425</v>
      </c>
      <c r="AE966" s="48">
        <f t="shared" si="301"/>
        <v>7.5054499999999997</v>
      </c>
      <c r="AF966" s="46">
        <f t="shared" si="302"/>
        <v>120</v>
      </c>
      <c r="AG966" s="47"/>
      <c r="AH966" s="128" t="s">
        <v>3456</v>
      </c>
      <c r="AI966" s="128" t="s">
        <v>3453</v>
      </c>
      <c r="AJ966" s="128" t="s">
        <v>3454</v>
      </c>
      <c r="AK966" s="128" t="s">
        <v>3455</v>
      </c>
      <c r="AL966" s="128" t="s">
        <v>3460</v>
      </c>
      <c r="AM966" s="128" t="s">
        <v>3452</v>
      </c>
      <c r="AN966" s="128" t="s">
        <v>3457</v>
      </c>
      <c r="AO966" s="128" t="s">
        <v>3451</v>
      </c>
      <c r="AP966" s="128" t="s">
        <v>3459</v>
      </c>
      <c r="AQ966" s="128" t="s">
        <v>3458</v>
      </c>
    </row>
    <row r="967" spans="1:43" s="16" customFormat="1" ht="27.75">
      <c r="A967" s="43">
        <v>966</v>
      </c>
      <c r="B967" s="62" t="s">
        <v>115</v>
      </c>
      <c r="C967" s="62" t="s">
        <v>116</v>
      </c>
      <c r="D967" s="63" t="s">
        <v>117</v>
      </c>
      <c r="E967" s="38">
        <v>1</v>
      </c>
      <c r="F967" s="48">
        <v>9.99</v>
      </c>
      <c r="G967" s="46">
        <v>20</v>
      </c>
      <c r="H967" s="46" t="s">
        <v>3373</v>
      </c>
      <c r="I967" s="48">
        <v>10.01</v>
      </c>
      <c r="J967" s="46">
        <v>30</v>
      </c>
      <c r="K967" s="46" t="s">
        <v>3373</v>
      </c>
      <c r="L967" s="84">
        <f t="shared" si="292"/>
        <v>10</v>
      </c>
      <c r="M967" s="38">
        <f t="shared" si="294"/>
        <v>60</v>
      </c>
      <c r="N967" s="38">
        <f t="shared" si="295"/>
        <v>2</v>
      </c>
      <c r="O967" s="38">
        <f t="shared" si="296"/>
        <v>1</v>
      </c>
      <c r="P967" s="48">
        <v>9.69</v>
      </c>
      <c r="Q967" s="46">
        <v>16</v>
      </c>
      <c r="R967" s="46" t="s">
        <v>3373</v>
      </c>
      <c r="S967" s="48">
        <v>10.31</v>
      </c>
      <c r="T967" s="46">
        <v>30</v>
      </c>
      <c r="U967" s="46" t="s">
        <v>3372</v>
      </c>
      <c r="V967" s="48">
        <f t="shared" si="287"/>
        <v>10</v>
      </c>
      <c r="W967" s="46">
        <f t="shared" si="288"/>
        <v>60</v>
      </c>
      <c r="X967" s="46">
        <f t="shared" si="289"/>
        <v>1</v>
      </c>
      <c r="Y967" s="46">
        <f t="shared" si="290"/>
        <v>1</v>
      </c>
      <c r="Z967" s="46">
        <f t="shared" si="297"/>
        <v>3</v>
      </c>
      <c r="AA967" s="46">
        <f t="shared" si="298"/>
        <v>2</v>
      </c>
      <c r="AB967" s="46">
        <f t="shared" si="299"/>
        <v>5</v>
      </c>
      <c r="AC967" s="48">
        <f t="shared" si="293"/>
        <v>0.74</v>
      </c>
      <c r="AD967" s="48">
        <f t="shared" si="300"/>
        <v>10</v>
      </c>
      <c r="AE967" s="48">
        <f t="shared" si="301"/>
        <v>7.4</v>
      </c>
      <c r="AF967" s="46">
        <f t="shared" si="302"/>
        <v>120</v>
      </c>
      <c r="AG967" s="47"/>
      <c r="AH967" s="128"/>
      <c r="AI967" s="128"/>
      <c r="AJ967" s="128"/>
      <c r="AK967" s="128"/>
      <c r="AL967" s="128"/>
      <c r="AM967" s="128"/>
      <c r="AN967" s="128"/>
      <c r="AO967" s="128"/>
      <c r="AP967" s="128"/>
      <c r="AQ967" s="128"/>
    </row>
  </sheetData>
  <sortState ref="A2:AQ967">
    <sortCondition descending="1" ref="AE2:AE967"/>
  </sortState>
  <pageMargins left="0.7" right="0.7" top="0.75" bottom="0.75" header="0.3" footer="0.3"/>
  <pageSetup paperSize="9" scale="95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R80"/>
  <sheetViews>
    <sheetView topLeftCell="A16" zoomScale="50" zoomScaleNormal="50" workbookViewId="0">
      <selection sqref="A1:XFD80"/>
    </sheetView>
  </sheetViews>
  <sheetFormatPr baseColWidth="10" defaultRowHeight="15"/>
  <cols>
    <col min="1" max="1" width="9.85546875" customWidth="1"/>
    <col min="2" max="2" width="34" customWidth="1"/>
    <col min="3" max="3" width="46.42578125" customWidth="1"/>
    <col min="4" max="4" width="27.42578125" customWidth="1"/>
    <col min="34" max="34" width="27.28515625" customWidth="1"/>
    <col min="35" max="35" width="23.140625" customWidth="1"/>
    <col min="36" max="36" width="23.85546875" customWidth="1"/>
    <col min="37" max="37" width="23.28515625" customWidth="1"/>
    <col min="38" max="38" width="28.140625" customWidth="1"/>
    <col min="39" max="39" width="25.85546875" customWidth="1"/>
    <col min="40" max="40" width="24.5703125" customWidth="1"/>
    <col min="41" max="41" width="23.28515625" customWidth="1"/>
    <col min="42" max="42" width="19.85546875" customWidth="1"/>
    <col min="43" max="43" width="20.42578125" customWidth="1"/>
  </cols>
  <sheetData>
    <row r="1" spans="1:43" ht="30" customHeight="1">
      <c r="A1" s="76" t="s">
        <v>4</v>
      </c>
      <c r="B1" s="76" t="s">
        <v>5</v>
      </c>
      <c r="C1" s="76" t="s">
        <v>6</v>
      </c>
      <c r="D1" s="76" t="s">
        <v>7</v>
      </c>
      <c r="E1" s="76" t="s">
        <v>8</v>
      </c>
      <c r="F1" s="77" t="s">
        <v>9</v>
      </c>
      <c r="G1" s="76" t="s">
        <v>10</v>
      </c>
      <c r="H1" s="76" t="s">
        <v>11</v>
      </c>
      <c r="I1" s="77" t="s">
        <v>12</v>
      </c>
      <c r="J1" s="76" t="s">
        <v>10</v>
      </c>
      <c r="K1" s="76" t="s">
        <v>13</v>
      </c>
      <c r="L1" s="77" t="s">
        <v>14</v>
      </c>
      <c r="M1" s="78" t="s">
        <v>15</v>
      </c>
      <c r="N1" s="79" t="s">
        <v>16</v>
      </c>
      <c r="O1" s="78" t="s">
        <v>17</v>
      </c>
      <c r="P1" s="77" t="s">
        <v>18</v>
      </c>
      <c r="Q1" s="76" t="s">
        <v>19</v>
      </c>
      <c r="R1" s="76" t="s">
        <v>13</v>
      </c>
      <c r="S1" s="77" t="s">
        <v>20</v>
      </c>
      <c r="T1" s="76" t="s">
        <v>19</v>
      </c>
      <c r="U1" s="76" t="s">
        <v>13</v>
      </c>
      <c r="V1" s="80" t="s">
        <v>21</v>
      </c>
      <c r="W1" s="81" t="s">
        <v>22</v>
      </c>
      <c r="X1" s="81" t="s">
        <v>23</v>
      </c>
      <c r="Y1" s="81" t="s">
        <v>24</v>
      </c>
      <c r="Z1" s="81" t="s">
        <v>25</v>
      </c>
      <c r="AA1" s="82" t="s">
        <v>26</v>
      </c>
      <c r="AB1" s="82" t="s">
        <v>27</v>
      </c>
      <c r="AC1" s="80" t="s">
        <v>28</v>
      </c>
      <c r="AD1" s="80" t="s">
        <v>29</v>
      </c>
      <c r="AE1" s="80" t="s">
        <v>30</v>
      </c>
      <c r="AF1" s="83" t="s">
        <v>31</v>
      </c>
      <c r="AG1" s="76" t="s">
        <v>32</v>
      </c>
      <c r="AH1" s="76" t="s">
        <v>33</v>
      </c>
      <c r="AI1" s="76" t="s">
        <v>34</v>
      </c>
      <c r="AJ1" s="76" t="s">
        <v>35</v>
      </c>
      <c r="AK1" s="76" t="s">
        <v>36</v>
      </c>
      <c r="AL1" s="76" t="s">
        <v>37</v>
      </c>
      <c r="AM1" s="76" t="s">
        <v>38</v>
      </c>
      <c r="AN1" s="76" t="s">
        <v>39</v>
      </c>
      <c r="AO1" s="76" t="s">
        <v>40</v>
      </c>
      <c r="AP1" s="76" t="s">
        <v>41</v>
      </c>
      <c r="AQ1" s="76" t="s">
        <v>42</v>
      </c>
    </row>
    <row r="2" spans="1:43" s="16" customFormat="1" ht="27.75">
      <c r="A2" s="43">
        <v>1</v>
      </c>
      <c r="B2" s="52" t="s">
        <v>129</v>
      </c>
      <c r="C2" s="52" t="s">
        <v>130</v>
      </c>
      <c r="D2" s="50" t="s">
        <v>131</v>
      </c>
      <c r="E2" s="38">
        <v>1</v>
      </c>
      <c r="F2" s="48">
        <v>14.31</v>
      </c>
      <c r="G2" s="46">
        <v>30</v>
      </c>
      <c r="H2" s="46" t="s">
        <v>3372</v>
      </c>
      <c r="I2" s="48">
        <v>15.86</v>
      </c>
      <c r="J2" s="46">
        <v>30</v>
      </c>
      <c r="K2" s="46" t="s">
        <v>3372</v>
      </c>
      <c r="L2" s="84">
        <f t="shared" ref="L2:L33" si="0">(F2+I2)/2</f>
        <v>15.085000000000001</v>
      </c>
      <c r="M2" s="38">
        <f t="shared" ref="M2:M33" si="1">IF(L2&gt;=10,60,G2+J2)</f>
        <v>60</v>
      </c>
      <c r="N2" s="38">
        <f t="shared" ref="N2:N33" si="2">IF(H2="ACC",0,1)+IF(K2="ACC",0,1)</f>
        <v>0</v>
      </c>
      <c r="O2" s="38">
        <f t="shared" ref="O2:O33" si="3">IF(F2&lt;10,1,(IF(I2&lt;10,1,0)))</f>
        <v>0</v>
      </c>
      <c r="P2" s="48">
        <v>15.79</v>
      </c>
      <c r="Q2" s="46">
        <v>30</v>
      </c>
      <c r="R2" s="46" t="s">
        <v>3372</v>
      </c>
      <c r="S2" s="48">
        <v>0.97</v>
      </c>
      <c r="T2" s="46">
        <v>0</v>
      </c>
      <c r="U2" s="46" t="s">
        <v>3373</v>
      </c>
      <c r="V2" s="48">
        <f t="shared" ref="V2:V33" si="4">(P2+S2)/2</f>
        <v>8.379999999999999</v>
      </c>
      <c r="W2" s="46">
        <f t="shared" ref="W2:W33" si="5">IF(V2&gt;=10,60,Q2+T2)</f>
        <v>30</v>
      </c>
      <c r="X2" s="46">
        <f t="shared" ref="X2:X33" si="6">IF(R2="ACC",0,1)+IF(U2="ACC",0,1)</f>
        <v>1</v>
      </c>
      <c r="Y2" s="46">
        <f t="shared" ref="Y2:Y33" si="7">IF(P2&lt;10,1,(IF(S2&lt;10,1,0)))</f>
        <v>1</v>
      </c>
      <c r="Z2" s="46">
        <f t="shared" ref="Z2:Z33" si="8">N2+X2</f>
        <v>1</v>
      </c>
      <c r="AA2" s="46">
        <f t="shared" ref="AA2:AA33" si="9">O2+Y2</f>
        <v>1</v>
      </c>
      <c r="AB2" s="46">
        <f t="shared" ref="AB2:AB33" si="10">Z2+AA2</f>
        <v>2</v>
      </c>
      <c r="AC2" s="48">
        <f t="shared" ref="AC2:AC34" si="11">IF(AB2=0,1,IF(AB2=1,0.99,IF(AB2=2,0.98,IF(AB2=3,0.97,IF(AB2=4,0.96,IF(AB2=5,0.95,IF(AB2=6,0.94)))))))</f>
        <v>0.98</v>
      </c>
      <c r="AD2" s="48">
        <f t="shared" ref="AD2:AD33" si="12">AVERAGE(L2,V2)</f>
        <v>11.7325</v>
      </c>
      <c r="AE2" s="48">
        <f t="shared" ref="AE2:AE33" si="13">AC2*AD2</f>
        <v>11.49785</v>
      </c>
      <c r="AF2" s="46">
        <f t="shared" ref="AF2:AF33" si="14">M2+W2</f>
        <v>90</v>
      </c>
      <c r="AG2" s="47"/>
      <c r="AH2" s="128" t="s">
        <v>3451</v>
      </c>
      <c r="AI2" s="128" t="s">
        <v>3453</v>
      </c>
      <c r="AJ2" s="128" t="s">
        <v>3452</v>
      </c>
      <c r="AK2" s="128" t="s">
        <v>3454</v>
      </c>
      <c r="AL2" s="128" t="s">
        <v>3457</v>
      </c>
      <c r="AM2" s="128" t="s">
        <v>3458</v>
      </c>
      <c r="AN2" s="128" t="s">
        <v>3459</v>
      </c>
      <c r="AO2" s="128" t="s">
        <v>3455</v>
      </c>
      <c r="AP2" s="128" t="s">
        <v>3460</v>
      </c>
      <c r="AQ2" s="128" t="s">
        <v>3456</v>
      </c>
    </row>
    <row r="3" spans="1:43" s="16" customFormat="1" ht="27.75">
      <c r="A3" s="43">
        <v>2</v>
      </c>
      <c r="B3" s="37" t="s">
        <v>711</v>
      </c>
      <c r="C3" s="37" t="s">
        <v>712</v>
      </c>
      <c r="D3" s="38" t="s">
        <v>713</v>
      </c>
      <c r="E3" s="38">
        <v>6</v>
      </c>
      <c r="F3" s="48">
        <v>15.38</v>
      </c>
      <c r="G3" s="46">
        <v>30</v>
      </c>
      <c r="H3" s="46" t="s">
        <v>3372</v>
      </c>
      <c r="I3" s="48">
        <v>15.15</v>
      </c>
      <c r="J3" s="46">
        <v>30</v>
      </c>
      <c r="K3" s="46" t="s">
        <v>3372</v>
      </c>
      <c r="L3" s="84">
        <f t="shared" si="0"/>
        <v>15.265000000000001</v>
      </c>
      <c r="M3" s="38">
        <f t="shared" si="1"/>
        <v>60</v>
      </c>
      <c r="N3" s="38">
        <f t="shared" si="2"/>
        <v>0</v>
      </c>
      <c r="O3" s="38">
        <f t="shared" si="3"/>
        <v>0</v>
      </c>
      <c r="P3" s="48">
        <v>14.29</v>
      </c>
      <c r="Q3" s="46">
        <v>30</v>
      </c>
      <c r="R3" s="46" t="s">
        <v>3372</v>
      </c>
      <c r="S3" s="48">
        <v>1.0900000000000001</v>
      </c>
      <c r="T3" s="46">
        <v>0</v>
      </c>
      <c r="U3" s="46" t="s">
        <v>3373</v>
      </c>
      <c r="V3" s="48">
        <f t="shared" si="4"/>
        <v>7.6899999999999995</v>
      </c>
      <c r="W3" s="46">
        <f t="shared" si="5"/>
        <v>30</v>
      </c>
      <c r="X3" s="46">
        <f t="shared" si="6"/>
        <v>1</v>
      </c>
      <c r="Y3" s="46">
        <f t="shared" si="7"/>
        <v>1</v>
      </c>
      <c r="Z3" s="46">
        <f t="shared" si="8"/>
        <v>1</v>
      </c>
      <c r="AA3" s="46">
        <f t="shared" si="9"/>
        <v>1</v>
      </c>
      <c r="AB3" s="46">
        <f t="shared" si="10"/>
        <v>2</v>
      </c>
      <c r="AC3" s="48">
        <f t="shared" si="11"/>
        <v>0.98</v>
      </c>
      <c r="AD3" s="48">
        <f t="shared" si="12"/>
        <v>11.477499999999999</v>
      </c>
      <c r="AE3" s="48">
        <f t="shared" si="13"/>
        <v>11.247949999999999</v>
      </c>
      <c r="AF3" s="46">
        <f t="shared" si="14"/>
        <v>90</v>
      </c>
      <c r="AG3" s="47"/>
      <c r="AH3" s="128" t="s">
        <v>3451</v>
      </c>
      <c r="AI3" s="128" t="s">
        <v>3452</v>
      </c>
      <c r="AJ3" s="128" t="s">
        <v>3455</v>
      </c>
      <c r="AK3" s="128" t="s">
        <v>3453</v>
      </c>
      <c r="AL3" s="128" t="s">
        <v>3456</v>
      </c>
      <c r="AM3" s="128" t="s">
        <v>3457</v>
      </c>
      <c r="AN3" s="128" t="s">
        <v>3454</v>
      </c>
      <c r="AO3" s="128" t="s">
        <v>3459</v>
      </c>
      <c r="AP3" s="128" t="s">
        <v>3458</v>
      </c>
      <c r="AQ3" s="128" t="s">
        <v>3460</v>
      </c>
    </row>
    <row r="4" spans="1:43" s="16" customFormat="1" ht="27.75">
      <c r="A4" s="43">
        <v>3</v>
      </c>
      <c r="B4" s="44" t="s">
        <v>1980</v>
      </c>
      <c r="C4" s="44" t="s">
        <v>1981</v>
      </c>
      <c r="D4" s="45" t="s">
        <v>1982</v>
      </c>
      <c r="E4" s="38">
        <v>19</v>
      </c>
      <c r="F4" s="48">
        <v>10.25</v>
      </c>
      <c r="G4" s="46">
        <v>30</v>
      </c>
      <c r="H4" s="46" t="s">
        <v>3372</v>
      </c>
      <c r="I4" s="48">
        <v>12.44</v>
      </c>
      <c r="J4" s="46">
        <v>30</v>
      </c>
      <c r="K4" s="46" t="s">
        <v>3372</v>
      </c>
      <c r="L4" s="84">
        <f t="shared" si="0"/>
        <v>11.344999999999999</v>
      </c>
      <c r="M4" s="38">
        <f t="shared" si="1"/>
        <v>60</v>
      </c>
      <c r="N4" s="38">
        <f t="shared" si="2"/>
        <v>0</v>
      </c>
      <c r="O4" s="38">
        <f t="shared" si="3"/>
        <v>0</v>
      </c>
      <c r="P4" s="48">
        <v>9.3800000000000008</v>
      </c>
      <c r="Q4" s="46">
        <v>18</v>
      </c>
      <c r="R4" s="46" t="s">
        <v>3373</v>
      </c>
      <c r="S4" s="48">
        <v>10.08</v>
      </c>
      <c r="T4" s="46">
        <v>30</v>
      </c>
      <c r="U4" s="46" t="s">
        <v>3372</v>
      </c>
      <c r="V4" s="48">
        <f t="shared" si="4"/>
        <v>9.73</v>
      </c>
      <c r="W4" s="46">
        <f t="shared" si="5"/>
        <v>48</v>
      </c>
      <c r="X4" s="46">
        <f t="shared" si="6"/>
        <v>1</v>
      </c>
      <c r="Y4" s="46">
        <f t="shared" si="7"/>
        <v>1</v>
      </c>
      <c r="Z4" s="46">
        <f t="shared" si="8"/>
        <v>1</v>
      </c>
      <c r="AA4" s="46">
        <f t="shared" si="9"/>
        <v>1</v>
      </c>
      <c r="AB4" s="46">
        <f t="shared" si="10"/>
        <v>2</v>
      </c>
      <c r="AC4" s="48">
        <f t="shared" si="11"/>
        <v>0.98</v>
      </c>
      <c r="AD4" s="48">
        <f t="shared" si="12"/>
        <v>10.5375</v>
      </c>
      <c r="AE4" s="48">
        <f t="shared" si="13"/>
        <v>10.326749999999999</v>
      </c>
      <c r="AF4" s="46">
        <f t="shared" si="14"/>
        <v>108</v>
      </c>
      <c r="AG4" s="47"/>
      <c r="AH4" s="128" t="s">
        <v>3453</v>
      </c>
      <c r="AI4" s="128" t="s">
        <v>3451</v>
      </c>
      <c r="AJ4" s="128" t="s">
        <v>3452</v>
      </c>
      <c r="AK4" s="128" t="s">
        <v>3457</v>
      </c>
      <c r="AL4" s="128" t="s">
        <v>3454</v>
      </c>
      <c r="AM4" s="128" t="s">
        <v>3455</v>
      </c>
      <c r="AN4" s="128" t="s">
        <v>3456</v>
      </c>
      <c r="AO4" s="128" t="s">
        <v>3460</v>
      </c>
      <c r="AP4" s="128" t="s">
        <v>3459</v>
      </c>
      <c r="AQ4" s="128" t="s">
        <v>3458</v>
      </c>
    </row>
    <row r="5" spans="1:43" s="16" customFormat="1" ht="27.75">
      <c r="A5" s="43">
        <v>4</v>
      </c>
      <c r="B5" s="37" t="s">
        <v>1180</v>
      </c>
      <c r="C5" s="37" t="s">
        <v>1181</v>
      </c>
      <c r="D5" s="45" t="s">
        <v>1172</v>
      </c>
      <c r="E5" s="38">
        <v>11</v>
      </c>
      <c r="F5" s="48">
        <v>12.36</v>
      </c>
      <c r="G5" s="46">
        <v>30</v>
      </c>
      <c r="H5" s="46" t="s">
        <v>3372</v>
      </c>
      <c r="I5" s="48">
        <v>10.42</v>
      </c>
      <c r="J5" s="46">
        <v>30</v>
      </c>
      <c r="K5" s="46" t="s">
        <v>3372</v>
      </c>
      <c r="L5" s="84">
        <f t="shared" si="0"/>
        <v>11.39</v>
      </c>
      <c r="M5" s="38">
        <f t="shared" si="1"/>
        <v>60</v>
      </c>
      <c r="N5" s="38">
        <f t="shared" si="2"/>
        <v>0</v>
      </c>
      <c r="O5" s="38">
        <f t="shared" si="3"/>
        <v>0</v>
      </c>
      <c r="P5" s="48">
        <v>10.24</v>
      </c>
      <c r="Q5" s="46">
        <v>30</v>
      </c>
      <c r="R5" s="46" t="s">
        <v>3372</v>
      </c>
      <c r="S5" s="48">
        <v>8.7200000000000006</v>
      </c>
      <c r="T5" s="46">
        <v>13</v>
      </c>
      <c r="U5" s="46" t="s">
        <v>3373</v>
      </c>
      <c r="V5" s="48">
        <f t="shared" si="4"/>
        <v>9.48</v>
      </c>
      <c r="W5" s="46">
        <f t="shared" si="5"/>
        <v>43</v>
      </c>
      <c r="X5" s="46">
        <f t="shared" si="6"/>
        <v>1</v>
      </c>
      <c r="Y5" s="46">
        <f t="shared" si="7"/>
        <v>1</v>
      </c>
      <c r="Z5" s="46">
        <f t="shared" si="8"/>
        <v>1</v>
      </c>
      <c r="AA5" s="46">
        <f t="shared" si="9"/>
        <v>1</v>
      </c>
      <c r="AB5" s="46">
        <f t="shared" si="10"/>
        <v>2</v>
      </c>
      <c r="AC5" s="48">
        <f t="shared" si="11"/>
        <v>0.98</v>
      </c>
      <c r="AD5" s="48">
        <f t="shared" si="12"/>
        <v>10.435</v>
      </c>
      <c r="AE5" s="48">
        <f t="shared" si="13"/>
        <v>10.2263</v>
      </c>
      <c r="AF5" s="46">
        <f t="shared" si="14"/>
        <v>103</v>
      </c>
      <c r="AG5" s="47"/>
      <c r="AH5" s="128" t="s">
        <v>3456</v>
      </c>
      <c r="AI5" s="128" t="s">
        <v>3451</v>
      </c>
      <c r="AJ5" s="128" t="s">
        <v>3453</v>
      </c>
      <c r="AK5" s="128" t="s">
        <v>3455</v>
      </c>
      <c r="AL5" s="128" t="s">
        <v>3454</v>
      </c>
      <c r="AM5" s="128" t="s">
        <v>3452</v>
      </c>
      <c r="AN5" s="128" t="s">
        <v>3457</v>
      </c>
      <c r="AO5" s="128" t="s">
        <v>3460</v>
      </c>
      <c r="AP5" s="128" t="s">
        <v>3458</v>
      </c>
      <c r="AQ5" s="128" t="s">
        <v>3459</v>
      </c>
    </row>
    <row r="6" spans="1:43" s="16" customFormat="1" ht="27.75">
      <c r="A6" s="43">
        <v>5</v>
      </c>
      <c r="B6" s="37" t="s">
        <v>2186</v>
      </c>
      <c r="C6" s="37" t="s">
        <v>790</v>
      </c>
      <c r="D6" s="38" t="s">
        <v>2187</v>
      </c>
      <c r="E6" s="38">
        <v>21</v>
      </c>
      <c r="F6" s="48">
        <v>11.57</v>
      </c>
      <c r="G6" s="46">
        <v>30</v>
      </c>
      <c r="H6" s="46" t="s">
        <v>3373</v>
      </c>
      <c r="I6" s="48">
        <v>10</v>
      </c>
      <c r="J6" s="46">
        <v>30</v>
      </c>
      <c r="K6" s="46" t="s">
        <v>3373</v>
      </c>
      <c r="L6" s="84">
        <f t="shared" si="0"/>
        <v>10.785</v>
      </c>
      <c r="M6" s="38">
        <f t="shared" si="1"/>
        <v>60</v>
      </c>
      <c r="N6" s="38">
        <f t="shared" si="2"/>
        <v>2</v>
      </c>
      <c r="O6" s="38">
        <f t="shared" si="3"/>
        <v>0</v>
      </c>
      <c r="P6" s="48">
        <v>7.43</v>
      </c>
      <c r="Q6" s="46">
        <v>5</v>
      </c>
      <c r="R6" s="46" t="s">
        <v>3373</v>
      </c>
      <c r="S6" s="48">
        <v>12.31</v>
      </c>
      <c r="T6" s="46">
        <v>30</v>
      </c>
      <c r="U6" s="46" t="s">
        <v>3373</v>
      </c>
      <c r="V6" s="48">
        <f t="shared" si="4"/>
        <v>9.870000000000001</v>
      </c>
      <c r="W6" s="46">
        <f t="shared" si="5"/>
        <v>35</v>
      </c>
      <c r="X6" s="46">
        <f t="shared" si="6"/>
        <v>2</v>
      </c>
      <c r="Y6" s="46">
        <f t="shared" si="7"/>
        <v>1</v>
      </c>
      <c r="Z6" s="46">
        <f t="shared" si="8"/>
        <v>4</v>
      </c>
      <c r="AA6" s="46">
        <f t="shared" si="9"/>
        <v>1</v>
      </c>
      <c r="AB6" s="46">
        <f t="shared" si="10"/>
        <v>5</v>
      </c>
      <c r="AC6" s="48">
        <f t="shared" si="11"/>
        <v>0.95</v>
      </c>
      <c r="AD6" s="48">
        <f t="shared" si="12"/>
        <v>10.327500000000001</v>
      </c>
      <c r="AE6" s="48">
        <f t="shared" si="13"/>
        <v>9.8111250000000005</v>
      </c>
      <c r="AF6" s="46">
        <f t="shared" si="14"/>
        <v>95</v>
      </c>
      <c r="AG6" s="47"/>
      <c r="AH6" s="128" t="s">
        <v>3456</v>
      </c>
      <c r="AI6" s="128" t="s">
        <v>3451</v>
      </c>
      <c r="AJ6" s="128" t="s">
        <v>3452</v>
      </c>
      <c r="AK6" s="128" t="s">
        <v>3457</v>
      </c>
      <c r="AL6" s="128" t="s">
        <v>3453</v>
      </c>
      <c r="AM6" s="128" t="s">
        <v>3455</v>
      </c>
      <c r="AN6" s="128" t="s">
        <v>3454</v>
      </c>
      <c r="AO6" s="128" t="s">
        <v>3460</v>
      </c>
      <c r="AP6" s="128" t="s">
        <v>3458</v>
      </c>
      <c r="AQ6" s="128" t="s">
        <v>3459</v>
      </c>
    </row>
    <row r="7" spans="1:43" s="16" customFormat="1" ht="27.75">
      <c r="A7" s="43">
        <v>6</v>
      </c>
      <c r="B7" s="37" t="s">
        <v>547</v>
      </c>
      <c r="C7" s="37" t="s">
        <v>548</v>
      </c>
      <c r="D7" s="38" t="s">
        <v>549</v>
      </c>
      <c r="E7" s="38">
        <v>5</v>
      </c>
      <c r="F7" s="48">
        <v>10</v>
      </c>
      <c r="G7" s="46">
        <v>30</v>
      </c>
      <c r="H7" s="46" t="s">
        <v>3373</v>
      </c>
      <c r="I7" s="48">
        <v>11.04</v>
      </c>
      <c r="J7" s="46">
        <v>30</v>
      </c>
      <c r="K7" s="46" t="s">
        <v>3373</v>
      </c>
      <c r="L7" s="84">
        <f t="shared" si="0"/>
        <v>10.52</v>
      </c>
      <c r="M7" s="38">
        <f t="shared" si="1"/>
        <v>60</v>
      </c>
      <c r="N7" s="38">
        <f t="shared" si="2"/>
        <v>2</v>
      </c>
      <c r="O7" s="38">
        <f t="shared" si="3"/>
        <v>0</v>
      </c>
      <c r="P7" s="48">
        <v>9.3699999999999992</v>
      </c>
      <c r="Q7" s="46">
        <v>10</v>
      </c>
      <c r="R7" s="46" t="s">
        <v>3373</v>
      </c>
      <c r="S7" s="48">
        <v>10.220000000000001</v>
      </c>
      <c r="T7" s="46">
        <v>30</v>
      </c>
      <c r="U7" s="46" t="s">
        <v>3372</v>
      </c>
      <c r="V7" s="48">
        <f t="shared" si="4"/>
        <v>9.7949999999999999</v>
      </c>
      <c r="W7" s="46">
        <f t="shared" si="5"/>
        <v>40</v>
      </c>
      <c r="X7" s="46">
        <f t="shared" si="6"/>
        <v>1</v>
      </c>
      <c r="Y7" s="46">
        <f t="shared" si="7"/>
        <v>1</v>
      </c>
      <c r="Z7" s="46">
        <f t="shared" si="8"/>
        <v>3</v>
      </c>
      <c r="AA7" s="46">
        <f t="shared" si="9"/>
        <v>1</v>
      </c>
      <c r="AB7" s="46">
        <f t="shared" si="10"/>
        <v>4</v>
      </c>
      <c r="AC7" s="48">
        <f t="shared" si="11"/>
        <v>0.96</v>
      </c>
      <c r="AD7" s="48">
        <f t="shared" si="12"/>
        <v>10.157499999999999</v>
      </c>
      <c r="AE7" s="48">
        <f t="shared" si="13"/>
        <v>9.751199999999999</v>
      </c>
      <c r="AF7" s="46">
        <f t="shared" si="14"/>
        <v>100</v>
      </c>
      <c r="AG7" s="47"/>
      <c r="AH7" s="128" t="s">
        <v>3453</v>
      </c>
      <c r="AI7" s="128" t="s">
        <v>3451</v>
      </c>
      <c r="AJ7" s="128" t="s">
        <v>3456</v>
      </c>
      <c r="AK7" s="128" t="s">
        <v>3452</v>
      </c>
      <c r="AL7" s="128" t="s">
        <v>3454</v>
      </c>
      <c r="AM7" s="128" t="s">
        <v>3457</v>
      </c>
      <c r="AN7" s="128" t="s">
        <v>3455</v>
      </c>
      <c r="AO7" s="128" t="s">
        <v>3460</v>
      </c>
      <c r="AP7" s="128" t="s">
        <v>3458</v>
      </c>
      <c r="AQ7" s="128" t="s">
        <v>3459</v>
      </c>
    </row>
    <row r="8" spans="1:43" s="16" customFormat="1" ht="27.75">
      <c r="A8" s="43">
        <v>7</v>
      </c>
      <c r="B8" s="37" t="s">
        <v>320</v>
      </c>
      <c r="C8" s="37" t="s">
        <v>321</v>
      </c>
      <c r="D8" s="38" t="s">
        <v>322</v>
      </c>
      <c r="E8" s="38">
        <v>3</v>
      </c>
      <c r="F8" s="48">
        <v>9.56</v>
      </c>
      <c r="G8" s="46">
        <v>16</v>
      </c>
      <c r="H8" s="46" t="s">
        <v>3373</v>
      </c>
      <c r="I8" s="48">
        <v>11.9</v>
      </c>
      <c r="J8" s="46">
        <v>30</v>
      </c>
      <c r="K8" s="46" t="s">
        <v>3373</v>
      </c>
      <c r="L8" s="84">
        <f t="shared" si="0"/>
        <v>10.73</v>
      </c>
      <c r="M8" s="38">
        <f t="shared" si="1"/>
        <v>60</v>
      </c>
      <c r="N8" s="38">
        <f t="shared" si="2"/>
        <v>2</v>
      </c>
      <c r="O8" s="38">
        <f t="shared" si="3"/>
        <v>1</v>
      </c>
      <c r="P8" s="48">
        <v>9.5</v>
      </c>
      <c r="Q8" s="46">
        <v>13</v>
      </c>
      <c r="R8" s="46" t="s">
        <v>3373</v>
      </c>
      <c r="S8" s="48">
        <v>10.07</v>
      </c>
      <c r="T8" s="46">
        <v>30</v>
      </c>
      <c r="U8" s="46" t="s">
        <v>3372</v>
      </c>
      <c r="V8" s="48">
        <f t="shared" si="4"/>
        <v>9.7850000000000001</v>
      </c>
      <c r="W8" s="46">
        <f t="shared" si="5"/>
        <v>43</v>
      </c>
      <c r="X8" s="46">
        <f t="shared" si="6"/>
        <v>1</v>
      </c>
      <c r="Y8" s="46">
        <f t="shared" si="7"/>
        <v>1</v>
      </c>
      <c r="Z8" s="46">
        <f t="shared" si="8"/>
        <v>3</v>
      </c>
      <c r="AA8" s="46">
        <f t="shared" si="9"/>
        <v>2</v>
      </c>
      <c r="AB8" s="46">
        <f t="shared" si="10"/>
        <v>5</v>
      </c>
      <c r="AC8" s="48">
        <f t="shared" si="11"/>
        <v>0.95</v>
      </c>
      <c r="AD8" s="48">
        <f t="shared" si="12"/>
        <v>10.2575</v>
      </c>
      <c r="AE8" s="48">
        <f t="shared" si="13"/>
        <v>9.7446249999999992</v>
      </c>
      <c r="AF8" s="46">
        <f t="shared" si="14"/>
        <v>103</v>
      </c>
      <c r="AG8" s="47"/>
      <c r="AH8" s="128" t="s">
        <v>3452</v>
      </c>
      <c r="AI8" s="128" t="s">
        <v>3456</v>
      </c>
      <c r="AJ8" s="128" t="s">
        <v>3451</v>
      </c>
      <c r="AK8" s="128" t="s">
        <v>3454</v>
      </c>
      <c r="AL8" s="128" t="s">
        <v>3453</v>
      </c>
      <c r="AM8" s="128" t="s">
        <v>3455</v>
      </c>
      <c r="AN8" s="128" t="s">
        <v>3457</v>
      </c>
      <c r="AO8" s="128" t="s">
        <v>3460</v>
      </c>
      <c r="AP8" s="128" t="s">
        <v>3458</v>
      </c>
      <c r="AQ8" s="128" t="s">
        <v>3459</v>
      </c>
    </row>
    <row r="9" spans="1:43" s="16" customFormat="1" ht="27.75">
      <c r="A9" s="43">
        <v>8</v>
      </c>
      <c r="B9" s="37" t="s">
        <v>1073</v>
      </c>
      <c r="C9" s="37" t="s">
        <v>740</v>
      </c>
      <c r="D9" s="38" t="s">
        <v>1074</v>
      </c>
      <c r="E9" s="38">
        <v>10</v>
      </c>
      <c r="F9" s="48">
        <v>10</v>
      </c>
      <c r="G9" s="46">
        <v>30</v>
      </c>
      <c r="H9" s="46" t="s">
        <v>3373</v>
      </c>
      <c r="I9" s="48">
        <v>10.61</v>
      </c>
      <c r="J9" s="46">
        <v>30</v>
      </c>
      <c r="K9" s="46" t="s">
        <v>3373</v>
      </c>
      <c r="L9" s="84">
        <f t="shared" si="0"/>
        <v>10.305</v>
      </c>
      <c r="M9" s="38">
        <f t="shared" si="1"/>
        <v>60</v>
      </c>
      <c r="N9" s="38">
        <f t="shared" si="2"/>
        <v>2</v>
      </c>
      <c r="O9" s="38">
        <f t="shared" si="3"/>
        <v>0</v>
      </c>
      <c r="P9" s="48">
        <v>9.07</v>
      </c>
      <c r="Q9" s="46">
        <v>10</v>
      </c>
      <c r="R9" s="46" t="s">
        <v>3373</v>
      </c>
      <c r="S9" s="48">
        <v>10.79</v>
      </c>
      <c r="T9" s="46">
        <v>30</v>
      </c>
      <c r="U9" s="46" t="s">
        <v>3372</v>
      </c>
      <c r="V9" s="48">
        <f t="shared" si="4"/>
        <v>9.93</v>
      </c>
      <c r="W9" s="46">
        <f t="shared" si="5"/>
        <v>40</v>
      </c>
      <c r="X9" s="46">
        <f t="shared" si="6"/>
        <v>1</v>
      </c>
      <c r="Y9" s="46">
        <f t="shared" si="7"/>
        <v>1</v>
      </c>
      <c r="Z9" s="46">
        <f t="shared" si="8"/>
        <v>3</v>
      </c>
      <c r="AA9" s="46">
        <f t="shared" si="9"/>
        <v>1</v>
      </c>
      <c r="AB9" s="46">
        <f t="shared" si="10"/>
        <v>4</v>
      </c>
      <c r="AC9" s="48">
        <f t="shared" si="11"/>
        <v>0.96</v>
      </c>
      <c r="AD9" s="48">
        <f t="shared" si="12"/>
        <v>10.1175</v>
      </c>
      <c r="AE9" s="48">
        <f t="shared" si="13"/>
        <v>9.7127999999999997</v>
      </c>
      <c r="AF9" s="46">
        <f t="shared" si="14"/>
        <v>100</v>
      </c>
      <c r="AG9" s="47"/>
      <c r="AH9" s="128" t="s">
        <v>3451</v>
      </c>
      <c r="AI9" s="128" t="s">
        <v>3456</v>
      </c>
      <c r="AJ9" s="128" t="s">
        <v>3452</v>
      </c>
      <c r="AK9" s="128" t="s">
        <v>3457</v>
      </c>
      <c r="AL9" s="128" t="s">
        <v>3454</v>
      </c>
      <c r="AM9" s="128" t="s">
        <v>3460</v>
      </c>
      <c r="AN9" s="128" t="s">
        <v>3455</v>
      </c>
      <c r="AO9" s="128" t="s">
        <v>3459</v>
      </c>
      <c r="AP9" s="128" t="s">
        <v>3453</v>
      </c>
      <c r="AQ9" s="128" t="s">
        <v>3458</v>
      </c>
    </row>
    <row r="10" spans="1:43" s="16" customFormat="1" ht="27.75">
      <c r="A10" s="43">
        <v>9</v>
      </c>
      <c r="B10" s="44" t="s">
        <v>376</v>
      </c>
      <c r="C10" s="44" t="s">
        <v>331</v>
      </c>
      <c r="D10" s="45" t="s">
        <v>798</v>
      </c>
      <c r="E10" s="38">
        <v>7</v>
      </c>
      <c r="F10" s="48">
        <v>11.35</v>
      </c>
      <c r="G10" s="46">
        <v>30</v>
      </c>
      <c r="H10" s="46" t="s">
        <v>3373</v>
      </c>
      <c r="I10" s="48">
        <v>9.76</v>
      </c>
      <c r="J10" s="46">
        <v>13</v>
      </c>
      <c r="K10" s="46" t="s">
        <v>3373</v>
      </c>
      <c r="L10" s="84">
        <f t="shared" si="0"/>
        <v>10.555</v>
      </c>
      <c r="M10" s="38">
        <f t="shared" si="1"/>
        <v>60</v>
      </c>
      <c r="N10" s="38">
        <f t="shared" si="2"/>
        <v>2</v>
      </c>
      <c r="O10" s="38">
        <f t="shared" si="3"/>
        <v>1</v>
      </c>
      <c r="P10" s="48">
        <v>8.23</v>
      </c>
      <c r="Q10" s="46">
        <v>10</v>
      </c>
      <c r="R10" s="46" t="s">
        <v>3373</v>
      </c>
      <c r="S10" s="48">
        <v>11.44</v>
      </c>
      <c r="T10" s="46">
        <v>30</v>
      </c>
      <c r="U10" s="46" t="s">
        <v>3372</v>
      </c>
      <c r="V10" s="48">
        <f t="shared" si="4"/>
        <v>9.8350000000000009</v>
      </c>
      <c r="W10" s="46">
        <f t="shared" si="5"/>
        <v>40</v>
      </c>
      <c r="X10" s="46">
        <f t="shared" si="6"/>
        <v>1</v>
      </c>
      <c r="Y10" s="46">
        <f t="shared" si="7"/>
        <v>1</v>
      </c>
      <c r="Z10" s="46">
        <f t="shared" si="8"/>
        <v>3</v>
      </c>
      <c r="AA10" s="46">
        <f t="shared" si="9"/>
        <v>2</v>
      </c>
      <c r="AB10" s="46">
        <f t="shared" si="10"/>
        <v>5</v>
      </c>
      <c r="AC10" s="48">
        <f t="shared" si="11"/>
        <v>0.95</v>
      </c>
      <c r="AD10" s="48">
        <f t="shared" si="12"/>
        <v>10.195</v>
      </c>
      <c r="AE10" s="48">
        <f t="shared" si="13"/>
        <v>9.6852499999999999</v>
      </c>
      <c r="AF10" s="46">
        <f t="shared" si="14"/>
        <v>100</v>
      </c>
      <c r="AG10" s="47"/>
      <c r="AH10" s="128" t="s">
        <v>3456</v>
      </c>
      <c r="AI10" s="128" t="s">
        <v>3453</v>
      </c>
      <c r="AJ10" s="128" t="s">
        <v>3452</v>
      </c>
      <c r="AK10" s="128" t="s">
        <v>3451</v>
      </c>
      <c r="AL10" s="128" t="s">
        <v>3454</v>
      </c>
      <c r="AM10" s="128" t="s">
        <v>3457</v>
      </c>
      <c r="AN10" s="128" t="s">
        <v>3460</v>
      </c>
      <c r="AO10" s="128" t="s">
        <v>3455</v>
      </c>
      <c r="AP10" s="128" t="s">
        <v>3459</v>
      </c>
      <c r="AQ10" s="128" t="s">
        <v>3458</v>
      </c>
    </row>
    <row r="11" spans="1:43" s="16" customFormat="1" ht="27.75">
      <c r="A11" s="43">
        <v>10</v>
      </c>
      <c r="B11" s="44" t="s">
        <v>802</v>
      </c>
      <c r="C11" s="44" t="s">
        <v>1410</v>
      </c>
      <c r="D11" s="45" t="s">
        <v>1411</v>
      </c>
      <c r="E11" s="38">
        <v>13</v>
      </c>
      <c r="F11" s="48">
        <v>11.04</v>
      </c>
      <c r="G11" s="46">
        <v>30</v>
      </c>
      <c r="H11" s="46" t="s">
        <v>3372</v>
      </c>
      <c r="I11" s="48">
        <v>9.61</v>
      </c>
      <c r="J11" s="46">
        <v>24</v>
      </c>
      <c r="K11" s="46" t="s">
        <v>3373</v>
      </c>
      <c r="L11" s="84">
        <f t="shared" si="0"/>
        <v>10.324999999999999</v>
      </c>
      <c r="M11" s="38">
        <f t="shared" si="1"/>
        <v>60</v>
      </c>
      <c r="N11" s="38">
        <f t="shared" si="2"/>
        <v>1</v>
      </c>
      <c r="O11" s="38">
        <f t="shared" si="3"/>
        <v>1</v>
      </c>
      <c r="P11" s="48">
        <v>9.32</v>
      </c>
      <c r="Q11" s="46">
        <v>10</v>
      </c>
      <c r="R11" s="46" t="s">
        <v>3373</v>
      </c>
      <c r="S11" s="48">
        <v>10.25</v>
      </c>
      <c r="T11" s="46">
        <v>30</v>
      </c>
      <c r="U11" s="46" t="s">
        <v>3372</v>
      </c>
      <c r="V11" s="48">
        <f t="shared" si="4"/>
        <v>9.7850000000000001</v>
      </c>
      <c r="W11" s="46">
        <f t="shared" si="5"/>
        <v>40</v>
      </c>
      <c r="X11" s="46">
        <f t="shared" si="6"/>
        <v>1</v>
      </c>
      <c r="Y11" s="46">
        <f t="shared" si="7"/>
        <v>1</v>
      </c>
      <c r="Z11" s="46">
        <f t="shared" si="8"/>
        <v>2</v>
      </c>
      <c r="AA11" s="46">
        <f t="shared" si="9"/>
        <v>2</v>
      </c>
      <c r="AB11" s="46">
        <f t="shared" si="10"/>
        <v>4</v>
      </c>
      <c r="AC11" s="48">
        <f t="shared" si="11"/>
        <v>0.96</v>
      </c>
      <c r="AD11" s="48">
        <f t="shared" si="12"/>
        <v>10.055</v>
      </c>
      <c r="AE11" s="48">
        <f t="shared" si="13"/>
        <v>9.6527999999999992</v>
      </c>
      <c r="AF11" s="46">
        <f t="shared" si="14"/>
        <v>100</v>
      </c>
      <c r="AG11" s="47"/>
      <c r="AH11" s="128" t="s">
        <v>3456</v>
      </c>
      <c r="AI11" s="128" t="s">
        <v>3452</v>
      </c>
      <c r="AJ11" s="128" t="s">
        <v>3457</v>
      </c>
      <c r="AK11" s="128" t="s">
        <v>3453</v>
      </c>
      <c r="AL11" s="128" t="s">
        <v>3459</v>
      </c>
      <c r="AM11" s="128" t="s">
        <v>3454</v>
      </c>
      <c r="AN11" s="128" t="s">
        <v>3451</v>
      </c>
      <c r="AO11" s="128" t="s">
        <v>3460</v>
      </c>
      <c r="AP11" s="128" t="s">
        <v>3455</v>
      </c>
      <c r="AQ11" s="128" t="s">
        <v>3458</v>
      </c>
    </row>
    <row r="12" spans="1:43" s="16" customFormat="1" ht="27.75">
      <c r="A12" s="43">
        <v>11</v>
      </c>
      <c r="B12" s="37" t="s">
        <v>1966</v>
      </c>
      <c r="C12" s="37" t="s">
        <v>1199</v>
      </c>
      <c r="D12" s="38" t="s">
        <v>1967</v>
      </c>
      <c r="E12" s="38">
        <v>19</v>
      </c>
      <c r="F12" s="48">
        <v>10</v>
      </c>
      <c r="G12" s="46">
        <v>30</v>
      </c>
      <c r="H12" s="46" t="s">
        <v>3372</v>
      </c>
      <c r="I12" s="48">
        <v>10.33</v>
      </c>
      <c r="J12" s="46">
        <v>30</v>
      </c>
      <c r="K12" s="46" t="s">
        <v>3373</v>
      </c>
      <c r="L12" s="84">
        <f t="shared" si="0"/>
        <v>10.164999999999999</v>
      </c>
      <c r="M12" s="38">
        <f t="shared" si="1"/>
        <v>60</v>
      </c>
      <c r="N12" s="38">
        <f t="shared" si="2"/>
        <v>1</v>
      </c>
      <c r="O12" s="38">
        <f t="shared" si="3"/>
        <v>0</v>
      </c>
      <c r="P12" s="48">
        <v>9.16</v>
      </c>
      <c r="Q12" s="46">
        <v>5</v>
      </c>
      <c r="R12" s="46" t="s">
        <v>3373</v>
      </c>
      <c r="S12" s="48">
        <v>10.02</v>
      </c>
      <c r="T12" s="46">
        <v>30</v>
      </c>
      <c r="U12" s="46" t="s">
        <v>3372</v>
      </c>
      <c r="V12" s="48">
        <f t="shared" si="4"/>
        <v>9.59</v>
      </c>
      <c r="W12" s="46">
        <f t="shared" si="5"/>
        <v>35</v>
      </c>
      <c r="X12" s="46">
        <f t="shared" si="6"/>
        <v>1</v>
      </c>
      <c r="Y12" s="46">
        <f t="shared" si="7"/>
        <v>1</v>
      </c>
      <c r="Z12" s="46">
        <f t="shared" si="8"/>
        <v>2</v>
      </c>
      <c r="AA12" s="46">
        <f t="shared" si="9"/>
        <v>1</v>
      </c>
      <c r="AB12" s="46">
        <f t="shared" si="10"/>
        <v>3</v>
      </c>
      <c r="AC12" s="48">
        <f t="shared" si="11"/>
        <v>0.97</v>
      </c>
      <c r="AD12" s="48">
        <f t="shared" si="12"/>
        <v>9.8774999999999995</v>
      </c>
      <c r="AE12" s="48">
        <f t="shared" si="13"/>
        <v>9.581175</v>
      </c>
      <c r="AF12" s="46">
        <f t="shared" si="14"/>
        <v>95</v>
      </c>
      <c r="AG12" s="47"/>
      <c r="AH12" s="128" t="s">
        <v>3453</v>
      </c>
      <c r="AI12" s="128" t="s">
        <v>3451</v>
      </c>
      <c r="AJ12" s="128" t="s">
        <v>3456</v>
      </c>
      <c r="AK12" s="128" t="s">
        <v>3454</v>
      </c>
      <c r="AL12" s="128" t="s">
        <v>3452</v>
      </c>
      <c r="AM12" s="128" t="s">
        <v>3455</v>
      </c>
      <c r="AN12" s="128" t="s">
        <v>3457</v>
      </c>
      <c r="AO12" s="128" t="s">
        <v>3460</v>
      </c>
      <c r="AP12" s="128" t="s">
        <v>3459</v>
      </c>
      <c r="AQ12" s="128" t="s">
        <v>3458</v>
      </c>
    </row>
    <row r="13" spans="1:43" s="16" customFormat="1" ht="27.75">
      <c r="A13" s="43">
        <v>12</v>
      </c>
      <c r="B13" s="44" t="s">
        <v>1244</v>
      </c>
      <c r="C13" s="44" t="s">
        <v>227</v>
      </c>
      <c r="D13" s="45" t="s">
        <v>1245</v>
      </c>
      <c r="E13" s="38">
        <v>12</v>
      </c>
      <c r="F13" s="48">
        <v>10.23</v>
      </c>
      <c r="G13" s="46">
        <v>30</v>
      </c>
      <c r="H13" s="46" t="s">
        <v>3372</v>
      </c>
      <c r="I13" s="48">
        <v>9.77</v>
      </c>
      <c r="J13" s="46">
        <v>12</v>
      </c>
      <c r="K13" s="46" t="s">
        <v>3373</v>
      </c>
      <c r="L13" s="84">
        <f t="shared" si="0"/>
        <v>10</v>
      </c>
      <c r="M13" s="38">
        <f t="shared" si="1"/>
        <v>60</v>
      </c>
      <c r="N13" s="38">
        <f t="shared" si="2"/>
        <v>1</v>
      </c>
      <c r="O13" s="38">
        <f t="shared" si="3"/>
        <v>1</v>
      </c>
      <c r="P13" s="48">
        <v>9.14</v>
      </c>
      <c r="Q13" s="46">
        <v>12</v>
      </c>
      <c r="R13" s="46" t="s">
        <v>3373</v>
      </c>
      <c r="S13" s="48">
        <v>10.65</v>
      </c>
      <c r="T13" s="46">
        <v>30</v>
      </c>
      <c r="U13" s="46" t="s">
        <v>3372</v>
      </c>
      <c r="V13" s="48">
        <f t="shared" si="4"/>
        <v>9.8949999999999996</v>
      </c>
      <c r="W13" s="46">
        <f t="shared" si="5"/>
        <v>42</v>
      </c>
      <c r="X13" s="46">
        <f t="shared" si="6"/>
        <v>1</v>
      </c>
      <c r="Y13" s="46">
        <f t="shared" si="7"/>
        <v>1</v>
      </c>
      <c r="Z13" s="46">
        <f t="shared" si="8"/>
        <v>2</v>
      </c>
      <c r="AA13" s="46">
        <f t="shared" si="9"/>
        <v>2</v>
      </c>
      <c r="AB13" s="46">
        <f t="shared" si="10"/>
        <v>4</v>
      </c>
      <c r="AC13" s="48">
        <f t="shared" si="11"/>
        <v>0.96</v>
      </c>
      <c r="AD13" s="48">
        <f t="shared" si="12"/>
        <v>9.9474999999999998</v>
      </c>
      <c r="AE13" s="48">
        <f t="shared" si="13"/>
        <v>9.5495999999999999</v>
      </c>
      <c r="AF13" s="46">
        <f t="shared" si="14"/>
        <v>102</v>
      </c>
      <c r="AG13" s="47"/>
      <c r="AH13" s="128" t="s">
        <v>3453</v>
      </c>
      <c r="AI13" s="128" t="s">
        <v>3456</v>
      </c>
      <c r="AJ13" s="128" t="s">
        <v>3452</v>
      </c>
      <c r="AK13" s="128" t="s">
        <v>3451</v>
      </c>
      <c r="AL13" s="128" t="s">
        <v>3454</v>
      </c>
      <c r="AM13" s="128" t="s">
        <v>3459</v>
      </c>
      <c r="AN13" s="128" t="s">
        <v>3455</v>
      </c>
      <c r="AO13" s="128" t="s">
        <v>3457</v>
      </c>
      <c r="AP13" s="128" t="s">
        <v>3460</v>
      </c>
      <c r="AQ13" s="128" t="s">
        <v>3458</v>
      </c>
    </row>
    <row r="14" spans="1:43" s="16" customFormat="1" ht="27.75">
      <c r="A14" s="43">
        <v>13</v>
      </c>
      <c r="B14" s="44" t="s">
        <v>112</v>
      </c>
      <c r="C14" s="44" t="s">
        <v>2639</v>
      </c>
      <c r="D14" s="45" t="s">
        <v>2640</v>
      </c>
      <c r="E14" s="38">
        <v>27</v>
      </c>
      <c r="F14" s="48">
        <v>10</v>
      </c>
      <c r="G14" s="46">
        <v>30</v>
      </c>
      <c r="H14" s="46" t="s">
        <v>3373</v>
      </c>
      <c r="I14" s="48">
        <v>10</v>
      </c>
      <c r="J14" s="46">
        <v>30</v>
      </c>
      <c r="K14" s="46" t="s">
        <v>3373</v>
      </c>
      <c r="L14" s="84">
        <f t="shared" si="0"/>
        <v>10</v>
      </c>
      <c r="M14" s="38">
        <f t="shared" si="1"/>
        <v>60</v>
      </c>
      <c r="N14" s="38">
        <f t="shared" si="2"/>
        <v>2</v>
      </c>
      <c r="O14" s="38">
        <f t="shared" si="3"/>
        <v>0</v>
      </c>
      <c r="P14" s="48">
        <v>8.61</v>
      </c>
      <c r="Q14" s="46">
        <v>16</v>
      </c>
      <c r="R14" s="46" t="s">
        <v>3373</v>
      </c>
      <c r="S14" s="48">
        <v>10.8</v>
      </c>
      <c r="T14" s="46">
        <v>30</v>
      </c>
      <c r="U14" s="46" t="s">
        <v>3372</v>
      </c>
      <c r="V14" s="48">
        <f t="shared" si="4"/>
        <v>9.7050000000000001</v>
      </c>
      <c r="W14" s="46">
        <f t="shared" si="5"/>
        <v>46</v>
      </c>
      <c r="X14" s="46">
        <f t="shared" si="6"/>
        <v>1</v>
      </c>
      <c r="Y14" s="46">
        <f t="shared" si="7"/>
        <v>1</v>
      </c>
      <c r="Z14" s="46">
        <f t="shared" si="8"/>
        <v>3</v>
      </c>
      <c r="AA14" s="46">
        <f t="shared" si="9"/>
        <v>1</v>
      </c>
      <c r="AB14" s="46">
        <f t="shared" si="10"/>
        <v>4</v>
      </c>
      <c r="AC14" s="48">
        <f t="shared" si="11"/>
        <v>0.96</v>
      </c>
      <c r="AD14" s="48">
        <f t="shared" si="12"/>
        <v>9.8524999999999991</v>
      </c>
      <c r="AE14" s="48">
        <f t="shared" si="13"/>
        <v>9.4583999999999993</v>
      </c>
      <c r="AF14" s="46">
        <f t="shared" si="14"/>
        <v>106</v>
      </c>
      <c r="AG14" s="47"/>
      <c r="AH14" s="128" t="s">
        <v>3457</v>
      </c>
      <c r="AI14" s="128" t="s">
        <v>3452</v>
      </c>
      <c r="AJ14" s="128" t="s">
        <v>3451</v>
      </c>
      <c r="AK14" s="128" t="s">
        <v>3454</v>
      </c>
      <c r="AL14" s="128" t="s">
        <v>3456</v>
      </c>
      <c r="AM14" s="128" t="s">
        <v>3453</v>
      </c>
      <c r="AN14" s="128" t="s">
        <v>3455</v>
      </c>
      <c r="AO14" s="128" t="s">
        <v>3459</v>
      </c>
      <c r="AP14" s="128" t="s">
        <v>3460</v>
      </c>
      <c r="AQ14" s="128" t="s">
        <v>3458</v>
      </c>
    </row>
    <row r="15" spans="1:43" s="16" customFormat="1" ht="27.75">
      <c r="A15" s="43">
        <v>14</v>
      </c>
      <c r="B15" s="37" t="s">
        <v>1261</v>
      </c>
      <c r="C15" s="37" t="s">
        <v>1262</v>
      </c>
      <c r="D15" s="38" t="s">
        <v>1263</v>
      </c>
      <c r="E15" s="38">
        <v>12</v>
      </c>
      <c r="F15" s="48">
        <v>10</v>
      </c>
      <c r="G15" s="46">
        <v>30</v>
      </c>
      <c r="H15" s="46" t="s">
        <v>3373</v>
      </c>
      <c r="I15" s="48">
        <v>10</v>
      </c>
      <c r="J15" s="46">
        <v>30</v>
      </c>
      <c r="K15" s="46" t="s">
        <v>3373</v>
      </c>
      <c r="L15" s="84">
        <f t="shared" si="0"/>
        <v>10</v>
      </c>
      <c r="M15" s="38">
        <f t="shared" si="1"/>
        <v>60</v>
      </c>
      <c r="N15" s="38">
        <f t="shared" si="2"/>
        <v>2</v>
      </c>
      <c r="O15" s="38">
        <f t="shared" si="3"/>
        <v>0</v>
      </c>
      <c r="P15" s="48">
        <v>9.7899999999999991</v>
      </c>
      <c r="Q15" s="46">
        <v>10</v>
      </c>
      <c r="R15" s="46" t="s">
        <v>3373</v>
      </c>
      <c r="S15" s="48">
        <v>10.029999999999999</v>
      </c>
      <c r="T15" s="46">
        <v>30</v>
      </c>
      <c r="U15" s="46" t="s">
        <v>3373</v>
      </c>
      <c r="V15" s="48">
        <f t="shared" si="4"/>
        <v>9.91</v>
      </c>
      <c r="W15" s="46">
        <f t="shared" si="5"/>
        <v>40</v>
      </c>
      <c r="X15" s="46">
        <f t="shared" si="6"/>
        <v>2</v>
      </c>
      <c r="Y15" s="46">
        <f t="shared" si="7"/>
        <v>1</v>
      </c>
      <c r="Z15" s="46">
        <f t="shared" si="8"/>
        <v>4</v>
      </c>
      <c r="AA15" s="46">
        <f t="shared" si="9"/>
        <v>1</v>
      </c>
      <c r="AB15" s="46">
        <f t="shared" si="10"/>
        <v>5</v>
      </c>
      <c r="AC15" s="48">
        <f t="shared" si="11"/>
        <v>0.95</v>
      </c>
      <c r="AD15" s="48">
        <f t="shared" si="12"/>
        <v>9.9550000000000001</v>
      </c>
      <c r="AE15" s="48">
        <f t="shared" si="13"/>
        <v>9.4572500000000002</v>
      </c>
      <c r="AF15" s="46">
        <f t="shared" si="14"/>
        <v>100</v>
      </c>
      <c r="AG15" s="47"/>
      <c r="AH15" s="128" t="s">
        <v>3451</v>
      </c>
      <c r="AI15" s="128" t="s">
        <v>3453</v>
      </c>
      <c r="AJ15" s="128" t="s">
        <v>3454</v>
      </c>
      <c r="AK15" s="128" t="s">
        <v>3452</v>
      </c>
      <c r="AL15" s="128" t="s">
        <v>3456</v>
      </c>
      <c r="AM15" s="128" t="s">
        <v>3460</v>
      </c>
      <c r="AN15" s="128" t="s">
        <v>3457</v>
      </c>
      <c r="AO15" s="128" t="s">
        <v>3455</v>
      </c>
      <c r="AP15" s="128" t="s">
        <v>3459</v>
      </c>
      <c r="AQ15" s="128" t="s">
        <v>3458</v>
      </c>
    </row>
    <row r="16" spans="1:43" s="16" customFormat="1" ht="27.75">
      <c r="A16" s="43">
        <v>15</v>
      </c>
      <c r="B16" s="44" t="s">
        <v>774</v>
      </c>
      <c r="C16" s="44" t="s">
        <v>754</v>
      </c>
      <c r="D16" s="45" t="s">
        <v>775</v>
      </c>
      <c r="E16" s="38">
        <v>7</v>
      </c>
      <c r="F16" s="48">
        <v>11.07</v>
      </c>
      <c r="G16" s="46">
        <v>30</v>
      </c>
      <c r="H16" s="46" t="s">
        <v>3372</v>
      </c>
      <c r="I16" s="48">
        <v>9.1</v>
      </c>
      <c r="J16" s="46">
        <v>18</v>
      </c>
      <c r="K16" s="46" t="s">
        <v>3373</v>
      </c>
      <c r="L16" s="84">
        <f t="shared" si="0"/>
        <v>10.085000000000001</v>
      </c>
      <c r="M16" s="38">
        <f t="shared" si="1"/>
        <v>60</v>
      </c>
      <c r="N16" s="38">
        <f t="shared" si="2"/>
        <v>1</v>
      </c>
      <c r="O16" s="38">
        <f t="shared" si="3"/>
        <v>1</v>
      </c>
      <c r="P16" s="48">
        <v>9.5299999999999994</v>
      </c>
      <c r="Q16" s="46">
        <v>12</v>
      </c>
      <c r="R16" s="46" t="s">
        <v>3373</v>
      </c>
      <c r="S16" s="48">
        <v>10.119999999999999</v>
      </c>
      <c r="T16" s="46">
        <v>30</v>
      </c>
      <c r="U16" s="46" t="s">
        <v>3373</v>
      </c>
      <c r="V16" s="48">
        <f t="shared" si="4"/>
        <v>9.8249999999999993</v>
      </c>
      <c r="W16" s="46">
        <f t="shared" si="5"/>
        <v>42</v>
      </c>
      <c r="X16" s="46">
        <f t="shared" si="6"/>
        <v>2</v>
      </c>
      <c r="Y16" s="46">
        <f t="shared" si="7"/>
        <v>1</v>
      </c>
      <c r="Z16" s="46">
        <f t="shared" si="8"/>
        <v>3</v>
      </c>
      <c r="AA16" s="46">
        <f t="shared" si="9"/>
        <v>2</v>
      </c>
      <c r="AB16" s="46">
        <f t="shared" si="10"/>
        <v>5</v>
      </c>
      <c r="AC16" s="48">
        <f t="shared" si="11"/>
        <v>0.95</v>
      </c>
      <c r="AD16" s="48">
        <f t="shared" si="12"/>
        <v>9.9550000000000001</v>
      </c>
      <c r="AE16" s="48">
        <f t="shared" si="13"/>
        <v>9.4572500000000002</v>
      </c>
      <c r="AF16" s="46">
        <f t="shared" si="14"/>
        <v>102</v>
      </c>
      <c r="AG16" s="47"/>
      <c r="AH16" s="128" t="s">
        <v>3456</v>
      </c>
      <c r="AI16" s="128" t="s">
        <v>3460</v>
      </c>
      <c r="AJ16" s="128" t="s">
        <v>3455</v>
      </c>
      <c r="AK16" s="128" t="s">
        <v>3452</v>
      </c>
      <c r="AL16" s="128" t="s">
        <v>3459</v>
      </c>
      <c r="AM16" s="128" t="s">
        <v>3457</v>
      </c>
      <c r="AN16" s="128" t="s">
        <v>3454</v>
      </c>
      <c r="AO16" s="128" t="s">
        <v>3451</v>
      </c>
      <c r="AP16" s="128" t="s">
        <v>3453</v>
      </c>
      <c r="AQ16" s="128" t="s">
        <v>3458</v>
      </c>
    </row>
    <row r="17" spans="1:43" s="16" customFormat="1" ht="27.75">
      <c r="A17" s="43">
        <v>16</v>
      </c>
      <c r="B17" s="53" t="s">
        <v>1604</v>
      </c>
      <c r="C17" s="53" t="s">
        <v>3426</v>
      </c>
      <c r="D17" s="54" t="s">
        <v>1606</v>
      </c>
      <c r="E17" s="38">
        <v>15</v>
      </c>
      <c r="F17" s="48">
        <v>12.1</v>
      </c>
      <c r="G17" s="46">
        <v>30</v>
      </c>
      <c r="H17" s="46" t="s">
        <v>3372</v>
      </c>
      <c r="I17" s="48">
        <v>8.77</v>
      </c>
      <c r="J17" s="46">
        <v>11</v>
      </c>
      <c r="K17" s="46" t="s">
        <v>3373</v>
      </c>
      <c r="L17" s="84">
        <f t="shared" si="0"/>
        <v>10.434999999999999</v>
      </c>
      <c r="M17" s="38">
        <f t="shared" si="1"/>
        <v>60</v>
      </c>
      <c r="N17" s="38">
        <f t="shared" si="2"/>
        <v>1</v>
      </c>
      <c r="O17" s="38">
        <f t="shared" si="3"/>
        <v>1</v>
      </c>
      <c r="P17" s="48">
        <v>7.63</v>
      </c>
      <c r="Q17" s="46">
        <v>3</v>
      </c>
      <c r="R17" s="46" t="s">
        <v>3373</v>
      </c>
      <c r="S17" s="48">
        <v>10.88</v>
      </c>
      <c r="T17" s="46">
        <v>30</v>
      </c>
      <c r="U17" s="46" t="s">
        <v>3372</v>
      </c>
      <c r="V17" s="48">
        <f t="shared" si="4"/>
        <v>9.2550000000000008</v>
      </c>
      <c r="W17" s="46">
        <f t="shared" si="5"/>
        <v>33</v>
      </c>
      <c r="X17" s="46">
        <f t="shared" si="6"/>
        <v>1</v>
      </c>
      <c r="Y17" s="46">
        <f t="shared" si="7"/>
        <v>1</v>
      </c>
      <c r="Z17" s="46">
        <f t="shared" si="8"/>
        <v>2</v>
      </c>
      <c r="AA17" s="46">
        <f t="shared" si="9"/>
        <v>2</v>
      </c>
      <c r="AB17" s="46">
        <f t="shared" si="10"/>
        <v>4</v>
      </c>
      <c r="AC17" s="48">
        <f t="shared" si="11"/>
        <v>0.96</v>
      </c>
      <c r="AD17" s="48">
        <f t="shared" si="12"/>
        <v>9.8449999999999989</v>
      </c>
      <c r="AE17" s="48">
        <f t="shared" si="13"/>
        <v>9.4511999999999983</v>
      </c>
      <c r="AF17" s="46">
        <f t="shared" si="14"/>
        <v>93</v>
      </c>
      <c r="AG17" s="47"/>
      <c r="AH17" s="128" t="s">
        <v>3456</v>
      </c>
      <c r="AI17" s="128" t="s">
        <v>3457</v>
      </c>
      <c r="AJ17" s="128" t="s">
        <v>3453</v>
      </c>
      <c r="AK17" s="128" t="s">
        <v>3451</v>
      </c>
      <c r="AL17" s="128" t="s">
        <v>3455</v>
      </c>
      <c r="AM17" s="128" t="s">
        <v>3460</v>
      </c>
      <c r="AN17" s="128" t="s">
        <v>3458</v>
      </c>
      <c r="AO17" s="128" t="s">
        <v>3459</v>
      </c>
      <c r="AP17" s="128" t="s">
        <v>3454</v>
      </c>
      <c r="AQ17" s="128" t="s">
        <v>3452</v>
      </c>
    </row>
    <row r="18" spans="1:43" s="16" customFormat="1" ht="27.75">
      <c r="A18" s="43">
        <v>17</v>
      </c>
      <c r="B18" s="65" t="s">
        <v>2312</v>
      </c>
      <c r="C18" s="65" t="s">
        <v>2313</v>
      </c>
      <c r="D18" s="45" t="s">
        <v>2314</v>
      </c>
      <c r="E18" s="38">
        <v>23</v>
      </c>
      <c r="F18" s="48">
        <v>11.26</v>
      </c>
      <c r="G18" s="46">
        <v>30</v>
      </c>
      <c r="H18" s="46" t="s">
        <v>3373</v>
      </c>
      <c r="I18" s="48">
        <v>9.2100000000000009</v>
      </c>
      <c r="J18" s="46">
        <v>12</v>
      </c>
      <c r="K18" s="46" t="s">
        <v>3373</v>
      </c>
      <c r="L18" s="84">
        <f t="shared" si="0"/>
        <v>10.234999999999999</v>
      </c>
      <c r="M18" s="38">
        <f t="shared" si="1"/>
        <v>60</v>
      </c>
      <c r="N18" s="38">
        <f t="shared" si="2"/>
        <v>2</v>
      </c>
      <c r="O18" s="38">
        <f t="shared" si="3"/>
        <v>1</v>
      </c>
      <c r="P18" s="48">
        <v>10.47</v>
      </c>
      <c r="Q18" s="46">
        <v>30</v>
      </c>
      <c r="R18" s="46" t="s">
        <v>3372</v>
      </c>
      <c r="S18" s="48">
        <v>8.85</v>
      </c>
      <c r="T18" s="46">
        <v>6</v>
      </c>
      <c r="U18" s="46" t="s">
        <v>3373</v>
      </c>
      <c r="V18" s="48">
        <f t="shared" si="4"/>
        <v>9.66</v>
      </c>
      <c r="W18" s="46">
        <f t="shared" si="5"/>
        <v>36</v>
      </c>
      <c r="X18" s="46">
        <f t="shared" si="6"/>
        <v>1</v>
      </c>
      <c r="Y18" s="46">
        <f t="shared" si="7"/>
        <v>1</v>
      </c>
      <c r="Z18" s="46">
        <f t="shared" si="8"/>
        <v>3</v>
      </c>
      <c r="AA18" s="46">
        <f t="shared" si="9"/>
        <v>2</v>
      </c>
      <c r="AB18" s="46">
        <f t="shared" si="10"/>
        <v>5</v>
      </c>
      <c r="AC18" s="48">
        <f t="shared" si="11"/>
        <v>0.95</v>
      </c>
      <c r="AD18" s="48">
        <f t="shared" si="12"/>
        <v>9.9474999999999998</v>
      </c>
      <c r="AE18" s="48">
        <f t="shared" si="13"/>
        <v>9.4501249999999999</v>
      </c>
      <c r="AF18" s="46">
        <f t="shared" si="14"/>
        <v>96</v>
      </c>
      <c r="AG18" s="47"/>
      <c r="AH18" s="128" t="s">
        <v>3453</v>
      </c>
      <c r="AI18" s="128" t="s">
        <v>3451</v>
      </c>
      <c r="AJ18" s="128" t="s">
        <v>3457</v>
      </c>
      <c r="AK18" s="128" t="s">
        <v>3456</v>
      </c>
      <c r="AL18" s="128" t="s">
        <v>3459</v>
      </c>
      <c r="AM18" s="128" t="s">
        <v>3454</v>
      </c>
      <c r="AN18" s="128" t="s">
        <v>3455</v>
      </c>
      <c r="AO18" s="128" t="s">
        <v>3460</v>
      </c>
      <c r="AP18" s="128" t="s">
        <v>3452</v>
      </c>
      <c r="AQ18" s="128" t="s">
        <v>3458</v>
      </c>
    </row>
    <row r="19" spans="1:43" s="16" customFormat="1" ht="27.75">
      <c r="A19" s="43">
        <v>18</v>
      </c>
      <c r="B19" s="44" t="s">
        <v>1146</v>
      </c>
      <c r="C19" s="44" t="s">
        <v>3429</v>
      </c>
      <c r="D19" s="38" t="s">
        <v>1140</v>
      </c>
      <c r="E19" s="38">
        <v>11</v>
      </c>
      <c r="F19" s="48">
        <v>9.01</v>
      </c>
      <c r="G19" s="46">
        <v>7</v>
      </c>
      <c r="H19" s="46" t="s">
        <v>3373</v>
      </c>
      <c r="I19" s="48">
        <v>11.31</v>
      </c>
      <c r="J19" s="46">
        <v>30</v>
      </c>
      <c r="K19" s="46" t="s">
        <v>3373</v>
      </c>
      <c r="L19" s="84">
        <f t="shared" si="0"/>
        <v>10.16</v>
      </c>
      <c r="M19" s="38">
        <f t="shared" si="1"/>
        <v>60</v>
      </c>
      <c r="N19" s="38">
        <f t="shared" si="2"/>
        <v>2</v>
      </c>
      <c r="O19" s="38">
        <f t="shared" si="3"/>
        <v>1</v>
      </c>
      <c r="P19" s="48">
        <v>10.1</v>
      </c>
      <c r="Q19" s="46">
        <v>30</v>
      </c>
      <c r="R19" s="46" t="s">
        <v>3373</v>
      </c>
      <c r="S19" s="48">
        <v>9.77</v>
      </c>
      <c r="T19" s="46">
        <v>16</v>
      </c>
      <c r="U19" s="46" t="s">
        <v>3373</v>
      </c>
      <c r="V19" s="48">
        <f t="shared" si="4"/>
        <v>9.9349999999999987</v>
      </c>
      <c r="W19" s="46">
        <f t="shared" si="5"/>
        <v>46</v>
      </c>
      <c r="X19" s="46">
        <f t="shared" si="6"/>
        <v>2</v>
      </c>
      <c r="Y19" s="46">
        <f t="shared" si="7"/>
        <v>1</v>
      </c>
      <c r="Z19" s="46">
        <f t="shared" si="8"/>
        <v>4</v>
      </c>
      <c r="AA19" s="46">
        <f t="shared" si="9"/>
        <v>2</v>
      </c>
      <c r="AB19" s="46">
        <f t="shared" si="10"/>
        <v>6</v>
      </c>
      <c r="AC19" s="48">
        <f t="shared" si="11"/>
        <v>0.94</v>
      </c>
      <c r="AD19" s="48">
        <f t="shared" si="12"/>
        <v>10.047499999999999</v>
      </c>
      <c r="AE19" s="48">
        <f t="shared" si="13"/>
        <v>9.4446499999999993</v>
      </c>
      <c r="AF19" s="46">
        <f t="shared" si="14"/>
        <v>106</v>
      </c>
      <c r="AG19" s="47"/>
      <c r="AH19" s="128" t="s">
        <v>3453</v>
      </c>
      <c r="AI19" s="128" t="s">
        <v>3457</v>
      </c>
      <c r="AJ19" s="128" t="s">
        <v>3451</v>
      </c>
      <c r="AK19" s="128" t="s">
        <v>3455</v>
      </c>
      <c r="AL19" s="128" t="s">
        <v>3452</v>
      </c>
      <c r="AM19" s="128" t="s">
        <v>3456</v>
      </c>
      <c r="AN19" s="128" t="s">
        <v>3460</v>
      </c>
      <c r="AO19" s="128" t="s">
        <v>3454</v>
      </c>
      <c r="AP19" s="128" t="s">
        <v>3459</v>
      </c>
      <c r="AQ19" s="128" t="s">
        <v>3458</v>
      </c>
    </row>
    <row r="20" spans="1:43" s="16" customFormat="1" ht="27.75">
      <c r="A20" s="43">
        <v>19</v>
      </c>
      <c r="B20" s="44" t="s">
        <v>582</v>
      </c>
      <c r="C20" s="44" t="s">
        <v>583</v>
      </c>
      <c r="D20" s="45" t="s">
        <v>584</v>
      </c>
      <c r="E20" s="38">
        <v>5</v>
      </c>
      <c r="F20" s="48">
        <v>10</v>
      </c>
      <c r="G20" s="46">
        <v>30</v>
      </c>
      <c r="H20" s="46" t="s">
        <v>3373</v>
      </c>
      <c r="I20" s="48">
        <v>10</v>
      </c>
      <c r="J20" s="46">
        <v>30</v>
      </c>
      <c r="K20" s="46" t="s">
        <v>3373</v>
      </c>
      <c r="L20" s="84">
        <f t="shared" si="0"/>
        <v>10</v>
      </c>
      <c r="M20" s="38">
        <f t="shared" si="1"/>
        <v>60</v>
      </c>
      <c r="N20" s="38">
        <f t="shared" si="2"/>
        <v>2</v>
      </c>
      <c r="O20" s="38">
        <f t="shared" si="3"/>
        <v>0</v>
      </c>
      <c r="P20" s="48">
        <v>9.08</v>
      </c>
      <c r="Q20" s="46">
        <v>10</v>
      </c>
      <c r="R20" s="46" t="s">
        <v>3373</v>
      </c>
      <c r="S20" s="48">
        <v>10.26</v>
      </c>
      <c r="T20" s="46">
        <v>30</v>
      </c>
      <c r="U20" s="46" t="s">
        <v>3372</v>
      </c>
      <c r="V20" s="48">
        <f t="shared" si="4"/>
        <v>9.67</v>
      </c>
      <c r="W20" s="46">
        <f t="shared" si="5"/>
        <v>40</v>
      </c>
      <c r="X20" s="46">
        <f t="shared" si="6"/>
        <v>1</v>
      </c>
      <c r="Y20" s="46">
        <f t="shared" si="7"/>
        <v>1</v>
      </c>
      <c r="Z20" s="46">
        <f t="shared" si="8"/>
        <v>3</v>
      </c>
      <c r="AA20" s="46">
        <f t="shared" si="9"/>
        <v>1</v>
      </c>
      <c r="AB20" s="46">
        <f t="shared" si="10"/>
        <v>4</v>
      </c>
      <c r="AC20" s="48">
        <f t="shared" si="11"/>
        <v>0.96</v>
      </c>
      <c r="AD20" s="48">
        <f t="shared" si="12"/>
        <v>9.8350000000000009</v>
      </c>
      <c r="AE20" s="48">
        <f t="shared" si="13"/>
        <v>9.4416000000000011</v>
      </c>
      <c r="AF20" s="46">
        <f t="shared" si="14"/>
        <v>100</v>
      </c>
      <c r="AG20" s="47"/>
      <c r="AH20" s="128" t="s">
        <v>3457</v>
      </c>
      <c r="AI20" s="128" t="s">
        <v>3452</v>
      </c>
      <c r="AJ20" s="128" t="s">
        <v>3451</v>
      </c>
      <c r="AK20" s="128" t="s">
        <v>3454</v>
      </c>
      <c r="AL20" s="128" t="s">
        <v>3456</v>
      </c>
      <c r="AM20" s="128" t="s">
        <v>3455</v>
      </c>
      <c r="AN20" s="128" t="s">
        <v>3453</v>
      </c>
      <c r="AO20" s="128" t="s">
        <v>3460</v>
      </c>
      <c r="AP20" s="128" t="s">
        <v>3459</v>
      </c>
      <c r="AQ20" s="128" t="s">
        <v>3458</v>
      </c>
    </row>
    <row r="21" spans="1:43" s="16" customFormat="1" ht="27.75">
      <c r="A21" s="43">
        <v>20</v>
      </c>
      <c r="B21" s="44" t="s">
        <v>379</v>
      </c>
      <c r="C21" s="44" t="s">
        <v>380</v>
      </c>
      <c r="D21" s="45" t="s">
        <v>381</v>
      </c>
      <c r="E21" s="38">
        <v>3</v>
      </c>
      <c r="F21" s="48">
        <v>10</v>
      </c>
      <c r="G21" s="46">
        <v>30</v>
      </c>
      <c r="H21" s="46" t="s">
        <v>3373</v>
      </c>
      <c r="I21" s="48">
        <v>10.15</v>
      </c>
      <c r="J21" s="46">
        <v>30</v>
      </c>
      <c r="K21" s="46" t="s">
        <v>3373</v>
      </c>
      <c r="L21" s="84">
        <f t="shared" si="0"/>
        <v>10.074999999999999</v>
      </c>
      <c r="M21" s="38">
        <f t="shared" si="1"/>
        <v>60</v>
      </c>
      <c r="N21" s="38">
        <f t="shared" si="2"/>
        <v>2</v>
      </c>
      <c r="O21" s="38">
        <f t="shared" si="3"/>
        <v>0</v>
      </c>
      <c r="P21" s="48">
        <v>9.2200000000000006</v>
      </c>
      <c r="Q21" s="46">
        <v>12</v>
      </c>
      <c r="R21" s="46" t="s">
        <v>3373</v>
      </c>
      <c r="S21" s="48">
        <v>10.33</v>
      </c>
      <c r="T21" s="46">
        <v>30</v>
      </c>
      <c r="U21" s="46" t="s">
        <v>3373</v>
      </c>
      <c r="V21" s="48">
        <f t="shared" si="4"/>
        <v>9.7750000000000004</v>
      </c>
      <c r="W21" s="46">
        <f t="shared" si="5"/>
        <v>42</v>
      </c>
      <c r="X21" s="46">
        <f t="shared" si="6"/>
        <v>2</v>
      </c>
      <c r="Y21" s="46">
        <f t="shared" si="7"/>
        <v>1</v>
      </c>
      <c r="Z21" s="46">
        <f t="shared" si="8"/>
        <v>4</v>
      </c>
      <c r="AA21" s="46">
        <f t="shared" si="9"/>
        <v>1</v>
      </c>
      <c r="AB21" s="46">
        <f t="shared" si="10"/>
        <v>5</v>
      </c>
      <c r="AC21" s="48">
        <f t="shared" si="11"/>
        <v>0.95</v>
      </c>
      <c r="AD21" s="48">
        <f t="shared" si="12"/>
        <v>9.9250000000000007</v>
      </c>
      <c r="AE21" s="48">
        <f t="shared" si="13"/>
        <v>9.4287500000000009</v>
      </c>
      <c r="AF21" s="46">
        <f t="shared" si="14"/>
        <v>102</v>
      </c>
      <c r="AG21" s="47"/>
      <c r="AH21" s="128" t="s">
        <v>3452</v>
      </c>
      <c r="AI21" s="128" t="s">
        <v>3454</v>
      </c>
      <c r="AJ21" s="128" t="s">
        <v>3455</v>
      </c>
      <c r="AK21" s="128" t="s">
        <v>3456</v>
      </c>
      <c r="AL21" s="128" t="s">
        <v>3457</v>
      </c>
      <c r="AM21" s="128" t="s">
        <v>3451</v>
      </c>
      <c r="AN21" s="128" t="s">
        <v>3453</v>
      </c>
      <c r="AO21" s="128" t="s">
        <v>3460</v>
      </c>
      <c r="AP21" s="128" t="s">
        <v>3459</v>
      </c>
      <c r="AQ21" s="128" t="s">
        <v>3458</v>
      </c>
    </row>
    <row r="22" spans="1:43" s="16" customFormat="1" ht="27.75">
      <c r="A22" s="43">
        <v>21</v>
      </c>
      <c r="B22" s="44" t="s">
        <v>2212</v>
      </c>
      <c r="C22" s="44" t="s">
        <v>2213</v>
      </c>
      <c r="D22" s="45" t="s">
        <v>2214</v>
      </c>
      <c r="E22" s="38">
        <v>22</v>
      </c>
      <c r="F22" s="48">
        <v>9.2799999999999994</v>
      </c>
      <c r="G22" s="46">
        <v>12</v>
      </c>
      <c r="H22" s="46" t="s">
        <v>3373</v>
      </c>
      <c r="I22" s="48">
        <v>10.72</v>
      </c>
      <c r="J22" s="46">
        <v>30</v>
      </c>
      <c r="K22" s="46" t="s">
        <v>3373</v>
      </c>
      <c r="L22" s="84">
        <f t="shared" si="0"/>
        <v>10</v>
      </c>
      <c r="M22" s="38">
        <f t="shared" si="1"/>
        <v>60</v>
      </c>
      <c r="N22" s="38">
        <f t="shared" si="2"/>
        <v>2</v>
      </c>
      <c r="O22" s="38">
        <f t="shared" si="3"/>
        <v>1</v>
      </c>
      <c r="P22" s="48">
        <v>11.66</v>
      </c>
      <c r="Q22" s="46">
        <v>30</v>
      </c>
      <c r="R22" s="46" t="s">
        <v>3372</v>
      </c>
      <c r="S22" s="48">
        <v>8.01</v>
      </c>
      <c r="T22" s="46">
        <v>5</v>
      </c>
      <c r="U22" s="46" t="s">
        <v>3373</v>
      </c>
      <c r="V22" s="48">
        <f t="shared" si="4"/>
        <v>9.8350000000000009</v>
      </c>
      <c r="W22" s="46">
        <f t="shared" si="5"/>
        <v>35</v>
      </c>
      <c r="X22" s="46">
        <f t="shared" si="6"/>
        <v>1</v>
      </c>
      <c r="Y22" s="46">
        <f t="shared" si="7"/>
        <v>1</v>
      </c>
      <c r="Z22" s="46">
        <f t="shared" si="8"/>
        <v>3</v>
      </c>
      <c r="AA22" s="46">
        <f t="shared" si="9"/>
        <v>2</v>
      </c>
      <c r="AB22" s="46">
        <f t="shared" si="10"/>
        <v>5</v>
      </c>
      <c r="AC22" s="48">
        <f t="shared" si="11"/>
        <v>0.95</v>
      </c>
      <c r="AD22" s="48">
        <f t="shared" si="12"/>
        <v>9.9175000000000004</v>
      </c>
      <c r="AE22" s="48">
        <f t="shared" si="13"/>
        <v>9.4216250000000006</v>
      </c>
      <c r="AF22" s="46">
        <f t="shared" si="14"/>
        <v>95</v>
      </c>
      <c r="AG22" s="47"/>
      <c r="AH22" s="128" t="s">
        <v>3456</v>
      </c>
      <c r="AI22" s="128" t="s">
        <v>3452</v>
      </c>
      <c r="AJ22" s="128" t="s">
        <v>3460</v>
      </c>
      <c r="AK22" s="128" t="s">
        <v>3455</v>
      </c>
      <c r="AL22" s="128" t="s">
        <v>3451</v>
      </c>
      <c r="AM22" s="128" t="s">
        <v>3453</v>
      </c>
      <c r="AN22" s="128" t="s">
        <v>3454</v>
      </c>
      <c r="AO22" s="128" t="s">
        <v>3457</v>
      </c>
      <c r="AP22" s="128" t="s">
        <v>3458</v>
      </c>
      <c r="AQ22" s="128" t="s">
        <v>3459</v>
      </c>
    </row>
    <row r="23" spans="1:43" s="16" customFormat="1" ht="27.75">
      <c r="A23" s="43">
        <v>22</v>
      </c>
      <c r="B23" s="44" t="s">
        <v>1492</v>
      </c>
      <c r="C23" s="44" t="s">
        <v>930</v>
      </c>
      <c r="D23" s="45" t="s">
        <v>1493</v>
      </c>
      <c r="E23" s="38">
        <v>14</v>
      </c>
      <c r="F23" s="48">
        <v>11.03</v>
      </c>
      <c r="G23" s="46">
        <v>30</v>
      </c>
      <c r="H23" s="46" t="s">
        <v>3373</v>
      </c>
      <c r="I23" s="48">
        <v>8.9700000000000006</v>
      </c>
      <c r="J23" s="46">
        <v>12</v>
      </c>
      <c r="K23" s="46" t="s">
        <v>3373</v>
      </c>
      <c r="L23" s="84">
        <f t="shared" si="0"/>
        <v>10</v>
      </c>
      <c r="M23" s="38">
        <f t="shared" si="1"/>
        <v>60</v>
      </c>
      <c r="N23" s="38">
        <f t="shared" si="2"/>
        <v>2</v>
      </c>
      <c r="O23" s="38">
        <f t="shared" si="3"/>
        <v>1</v>
      </c>
      <c r="P23" s="48">
        <v>8.56</v>
      </c>
      <c r="Q23" s="46">
        <v>10</v>
      </c>
      <c r="R23" s="46" t="s">
        <v>3373</v>
      </c>
      <c r="S23" s="48">
        <v>11.09</v>
      </c>
      <c r="T23" s="46">
        <v>30</v>
      </c>
      <c r="U23" s="46" t="s">
        <v>3372</v>
      </c>
      <c r="V23" s="48">
        <f t="shared" si="4"/>
        <v>9.8249999999999993</v>
      </c>
      <c r="W23" s="46">
        <f t="shared" si="5"/>
        <v>40</v>
      </c>
      <c r="X23" s="46">
        <f t="shared" si="6"/>
        <v>1</v>
      </c>
      <c r="Y23" s="46">
        <f t="shared" si="7"/>
        <v>1</v>
      </c>
      <c r="Z23" s="46">
        <f t="shared" si="8"/>
        <v>3</v>
      </c>
      <c r="AA23" s="46">
        <f t="shared" si="9"/>
        <v>2</v>
      </c>
      <c r="AB23" s="46">
        <f t="shared" si="10"/>
        <v>5</v>
      </c>
      <c r="AC23" s="48">
        <f t="shared" si="11"/>
        <v>0.95</v>
      </c>
      <c r="AD23" s="48">
        <f t="shared" si="12"/>
        <v>9.9124999999999996</v>
      </c>
      <c r="AE23" s="48">
        <f t="shared" si="13"/>
        <v>9.4168749999999992</v>
      </c>
      <c r="AF23" s="46">
        <f t="shared" si="14"/>
        <v>100</v>
      </c>
      <c r="AG23" s="47"/>
      <c r="AH23" s="128" t="s">
        <v>3456</v>
      </c>
      <c r="AI23" s="128" t="s">
        <v>3452</v>
      </c>
      <c r="AJ23" s="128" t="s">
        <v>3459</v>
      </c>
      <c r="AK23" s="128" t="s">
        <v>3460</v>
      </c>
      <c r="AL23" s="128" t="s">
        <v>3457</v>
      </c>
      <c r="AM23" s="128" t="s">
        <v>3455</v>
      </c>
      <c r="AN23" s="128" t="s">
        <v>3454</v>
      </c>
      <c r="AO23" s="128" t="s">
        <v>3451</v>
      </c>
      <c r="AP23" s="128" t="s">
        <v>3453</v>
      </c>
      <c r="AQ23" s="128" t="s">
        <v>3458</v>
      </c>
    </row>
    <row r="24" spans="1:43" s="16" customFormat="1" ht="27.75">
      <c r="A24" s="43">
        <v>23</v>
      </c>
      <c r="B24" s="44" t="s">
        <v>276</v>
      </c>
      <c r="C24" s="44" t="s">
        <v>277</v>
      </c>
      <c r="D24" s="45" t="s">
        <v>278</v>
      </c>
      <c r="E24" s="38">
        <v>2</v>
      </c>
      <c r="F24" s="48">
        <v>11.46</v>
      </c>
      <c r="G24" s="46">
        <v>30</v>
      </c>
      <c r="H24" s="46" t="s">
        <v>3373</v>
      </c>
      <c r="I24" s="48">
        <v>9.7100000000000009</v>
      </c>
      <c r="J24" s="46">
        <v>12</v>
      </c>
      <c r="K24" s="46" t="s">
        <v>3373</v>
      </c>
      <c r="L24" s="84">
        <f t="shared" si="0"/>
        <v>10.585000000000001</v>
      </c>
      <c r="M24" s="38">
        <f t="shared" si="1"/>
        <v>60</v>
      </c>
      <c r="N24" s="38">
        <f t="shared" si="2"/>
        <v>2</v>
      </c>
      <c r="O24" s="38">
        <f t="shared" si="3"/>
        <v>1</v>
      </c>
      <c r="P24" s="48">
        <v>7.48</v>
      </c>
      <c r="Q24" s="46">
        <v>7</v>
      </c>
      <c r="R24" s="46" t="s">
        <v>3373</v>
      </c>
      <c r="S24" s="48">
        <v>11.38</v>
      </c>
      <c r="T24" s="46">
        <v>30</v>
      </c>
      <c r="U24" s="46" t="s">
        <v>3373</v>
      </c>
      <c r="V24" s="48">
        <f t="shared" si="4"/>
        <v>9.43</v>
      </c>
      <c r="W24" s="46">
        <f t="shared" si="5"/>
        <v>37</v>
      </c>
      <c r="X24" s="46">
        <f t="shared" si="6"/>
        <v>2</v>
      </c>
      <c r="Y24" s="46">
        <f t="shared" si="7"/>
        <v>1</v>
      </c>
      <c r="Z24" s="46">
        <f t="shared" si="8"/>
        <v>4</v>
      </c>
      <c r="AA24" s="46">
        <f t="shared" si="9"/>
        <v>2</v>
      </c>
      <c r="AB24" s="46">
        <f t="shared" si="10"/>
        <v>6</v>
      </c>
      <c r="AC24" s="48">
        <f t="shared" si="11"/>
        <v>0.94</v>
      </c>
      <c r="AD24" s="48">
        <f t="shared" si="12"/>
        <v>10.0075</v>
      </c>
      <c r="AE24" s="48">
        <f t="shared" si="13"/>
        <v>9.4070499999999999</v>
      </c>
      <c r="AF24" s="46">
        <f t="shared" si="14"/>
        <v>97</v>
      </c>
      <c r="AG24" s="47"/>
      <c r="AH24" s="128" t="s">
        <v>3451</v>
      </c>
      <c r="AI24" s="128" t="s">
        <v>3453</v>
      </c>
      <c r="AJ24" s="128" t="s">
        <v>3456</v>
      </c>
      <c r="AK24" s="128" t="s">
        <v>3454</v>
      </c>
      <c r="AL24" s="128" t="s">
        <v>3452</v>
      </c>
      <c r="AM24" s="128" t="s">
        <v>3457</v>
      </c>
      <c r="AN24" s="128" t="s">
        <v>3455</v>
      </c>
      <c r="AO24" s="128" t="s">
        <v>3460</v>
      </c>
      <c r="AP24" s="128" t="s">
        <v>3458</v>
      </c>
      <c r="AQ24" s="128"/>
    </row>
    <row r="25" spans="1:43" s="16" customFormat="1" ht="27.75">
      <c r="A25" s="43">
        <v>24</v>
      </c>
      <c r="B25" s="44" t="s">
        <v>909</v>
      </c>
      <c r="C25" s="44" t="s">
        <v>910</v>
      </c>
      <c r="D25" s="45" t="s">
        <v>911</v>
      </c>
      <c r="E25" s="38">
        <v>8</v>
      </c>
      <c r="F25" s="48">
        <v>10</v>
      </c>
      <c r="G25" s="46">
        <v>30</v>
      </c>
      <c r="H25" s="46" t="s">
        <v>3373</v>
      </c>
      <c r="I25" s="48">
        <v>10</v>
      </c>
      <c r="J25" s="46">
        <v>30</v>
      </c>
      <c r="K25" s="46" t="s">
        <v>3373</v>
      </c>
      <c r="L25" s="84">
        <f t="shared" si="0"/>
        <v>10</v>
      </c>
      <c r="M25" s="38">
        <f t="shared" si="1"/>
        <v>60</v>
      </c>
      <c r="N25" s="38">
        <f t="shared" si="2"/>
        <v>2</v>
      </c>
      <c r="O25" s="38">
        <f t="shared" si="3"/>
        <v>0</v>
      </c>
      <c r="P25" s="48">
        <v>8.49</v>
      </c>
      <c r="Q25" s="46">
        <v>10</v>
      </c>
      <c r="R25" s="46" t="s">
        <v>3373</v>
      </c>
      <c r="S25" s="48">
        <v>10.46</v>
      </c>
      <c r="T25" s="46">
        <v>30</v>
      </c>
      <c r="U25" s="46" t="s">
        <v>3372</v>
      </c>
      <c r="V25" s="48">
        <f t="shared" si="4"/>
        <v>9.4750000000000014</v>
      </c>
      <c r="W25" s="46">
        <f t="shared" si="5"/>
        <v>40</v>
      </c>
      <c r="X25" s="46">
        <f t="shared" si="6"/>
        <v>1</v>
      </c>
      <c r="Y25" s="46">
        <f t="shared" si="7"/>
        <v>1</v>
      </c>
      <c r="Z25" s="46">
        <f t="shared" si="8"/>
        <v>3</v>
      </c>
      <c r="AA25" s="46">
        <f t="shared" si="9"/>
        <v>1</v>
      </c>
      <c r="AB25" s="46">
        <f t="shared" si="10"/>
        <v>4</v>
      </c>
      <c r="AC25" s="48">
        <f t="shared" si="11"/>
        <v>0.96</v>
      </c>
      <c r="AD25" s="48">
        <f t="shared" si="12"/>
        <v>9.7375000000000007</v>
      </c>
      <c r="AE25" s="48">
        <f t="shared" si="13"/>
        <v>9.3480000000000008</v>
      </c>
      <c r="AF25" s="46">
        <f t="shared" si="14"/>
        <v>100</v>
      </c>
      <c r="AG25" s="47"/>
      <c r="AH25" s="128" t="s">
        <v>3453</v>
      </c>
      <c r="AI25" s="128" t="s">
        <v>3451</v>
      </c>
      <c r="AJ25" s="128" t="s">
        <v>3456</v>
      </c>
      <c r="AK25" s="128" t="s">
        <v>3457</v>
      </c>
      <c r="AL25" s="128" t="s">
        <v>3452</v>
      </c>
      <c r="AM25" s="128" t="s">
        <v>3454</v>
      </c>
      <c r="AN25" s="128" t="s">
        <v>3455</v>
      </c>
      <c r="AO25" s="128" t="s">
        <v>3460</v>
      </c>
      <c r="AP25" s="128" t="s">
        <v>3458</v>
      </c>
      <c r="AQ25" s="128" t="s">
        <v>3459</v>
      </c>
    </row>
    <row r="26" spans="1:43" s="16" customFormat="1" ht="27.75">
      <c r="A26" s="43">
        <v>25</v>
      </c>
      <c r="B26" s="44" t="s">
        <v>1448</v>
      </c>
      <c r="C26" s="44" t="s">
        <v>2733</v>
      </c>
      <c r="D26" s="45" t="s">
        <v>2734</v>
      </c>
      <c r="E26" s="38">
        <v>28</v>
      </c>
      <c r="F26" s="48">
        <v>10.47</v>
      </c>
      <c r="G26" s="46">
        <v>30</v>
      </c>
      <c r="H26" s="46" t="s">
        <v>3373</v>
      </c>
      <c r="I26" s="48">
        <v>9.5299999999999994</v>
      </c>
      <c r="J26" s="46">
        <v>12</v>
      </c>
      <c r="K26" s="46" t="s">
        <v>3373</v>
      </c>
      <c r="L26" s="84">
        <f t="shared" si="0"/>
        <v>10</v>
      </c>
      <c r="M26" s="38">
        <f t="shared" si="1"/>
        <v>60</v>
      </c>
      <c r="N26" s="38">
        <f t="shared" si="2"/>
        <v>2</v>
      </c>
      <c r="O26" s="38">
        <f t="shared" si="3"/>
        <v>1</v>
      </c>
      <c r="P26" s="48">
        <v>10.39</v>
      </c>
      <c r="Q26" s="46">
        <v>30</v>
      </c>
      <c r="R26" s="46" t="s">
        <v>3373</v>
      </c>
      <c r="S26" s="48">
        <v>9.26</v>
      </c>
      <c r="T26" s="46">
        <v>16</v>
      </c>
      <c r="U26" s="46" t="s">
        <v>3373</v>
      </c>
      <c r="V26" s="48">
        <f t="shared" si="4"/>
        <v>9.8249999999999993</v>
      </c>
      <c r="W26" s="46">
        <f t="shared" si="5"/>
        <v>46</v>
      </c>
      <c r="X26" s="46">
        <f t="shared" si="6"/>
        <v>2</v>
      </c>
      <c r="Y26" s="46">
        <f t="shared" si="7"/>
        <v>1</v>
      </c>
      <c r="Z26" s="46">
        <f t="shared" si="8"/>
        <v>4</v>
      </c>
      <c r="AA26" s="46">
        <f t="shared" si="9"/>
        <v>2</v>
      </c>
      <c r="AB26" s="46">
        <f t="shared" si="10"/>
        <v>6</v>
      </c>
      <c r="AC26" s="48">
        <f t="shared" si="11"/>
        <v>0.94</v>
      </c>
      <c r="AD26" s="48">
        <f t="shared" si="12"/>
        <v>9.9124999999999996</v>
      </c>
      <c r="AE26" s="48">
        <f t="shared" si="13"/>
        <v>9.3177499999999984</v>
      </c>
      <c r="AF26" s="46">
        <f t="shared" si="14"/>
        <v>106</v>
      </c>
      <c r="AG26" s="47"/>
      <c r="AH26" s="128" t="s">
        <v>3456</v>
      </c>
      <c r="AI26" s="128" t="s">
        <v>3452</v>
      </c>
      <c r="AJ26" s="128" t="s">
        <v>3457</v>
      </c>
      <c r="AK26" s="128" t="s">
        <v>3455</v>
      </c>
      <c r="AL26" s="128" t="s">
        <v>3451</v>
      </c>
      <c r="AM26" s="128" t="s">
        <v>3460</v>
      </c>
      <c r="AN26" s="128" t="s">
        <v>3454</v>
      </c>
      <c r="AO26" s="128" t="s">
        <v>3453</v>
      </c>
      <c r="AP26" s="128" t="s">
        <v>3459</v>
      </c>
      <c r="AQ26" s="128" t="s">
        <v>3458</v>
      </c>
    </row>
    <row r="27" spans="1:43" s="16" customFormat="1" ht="27.75">
      <c r="A27" s="43">
        <v>26</v>
      </c>
      <c r="B27" s="44" t="s">
        <v>503</v>
      </c>
      <c r="C27" s="44" t="s">
        <v>504</v>
      </c>
      <c r="D27" s="45" t="s">
        <v>505</v>
      </c>
      <c r="E27" s="38">
        <v>4</v>
      </c>
      <c r="F27" s="48">
        <v>10.56</v>
      </c>
      <c r="G27" s="46">
        <v>30</v>
      </c>
      <c r="H27" s="46" t="s">
        <v>3373</v>
      </c>
      <c r="I27" s="48">
        <v>9.44</v>
      </c>
      <c r="J27" s="46">
        <v>12</v>
      </c>
      <c r="K27" s="46" t="s">
        <v>3373</v>
      </c>
      <c r="L27" s="84">
        <f t="shared" si="0"/>
        <v>10</v>
      </c>
      <c r="M27" s="38">
        <f t="shared" si="1"/>
        <v>60</v>
      </c>
      <c r="N27" s="38">
        <f t="shared" si="2"/>
        <v>2</v>
      </c>
      <c r="O27" s="38">
        <f t="shared" si="3"/>
        <v>1</v>
      </c>
      <c r="P27" s="48">
        <v>8.0399999999999991</v>
      </c>
      <c r="Q27" s="46">
        <v>5</v>
      </c>
      <c r="R27" s="46" t="s">
        <v>3373</v>
      </c>
      <c r="S27" s="48">
        <v>11.6</v>
      </c>
      <c r="T27" s="46">
        <v>30</v>
      </c>
      <c r="U27" s="46" t="s">
        <v>3373</v>
      </c>
      <c r="V27" s="48">
        <f t="shared" si="4"/>
        <v>9.82</v>
      </c>
      <c r="W27" s="46">
        <f t="shared" si="5"/>
        <v>35</v>
      </c>
      <c r="X27" s="46">
        <f t="shared" si="6"/>
        <v>2</v>
      </c>
      <c r="Y27" s="46">
        <f t="shared" si="7"/>
        <v>1</v>
      </c>
      <c r="Z27" s="46">
        <f t="shared" si="8"/>
        <v>4</v>
      </c>
      <c r="AA27" s="46">
        <f t="shared" si="9"/>
        <v>2</v>
      </c>
      <c r="AB27" s="46">
        <f t="shared" si="10"/>
        <v>6</v>
      </c>
      <c r="AC27" s="48">
        <f t="shared" si="11"/>
        <v>0.94</v>
      </c>
      <c r="AD27" s="48">
        <f t="shared" si="12"/>
        <v>9.91</v>
      </c>
      <c r="AE27" s="48">
        <f t="shared" si="13"/>
        <v>9.3154000000000003</v>
      </c>
      <c r="AF27" s="46">
        <f t="shared" si="14"/>
        <v>95</v>
      </c>
      <c r="AG27" s="47"/>
      <c r="AH27" s="128" t="s">
        <v>3457</v>
      </c>
      <c r="AI27" s="128" t="s">
        <v>3451</v>
      </c>
      <c r="AJ27" s="128" t="s">
        <v>3452</v>
      </c>
      <c r="AK27" s="128" t="s">
        <v>3456</v>
      </c>
      <c r="AL27" s="128" t="s">
        <v>3453</v>
      </c>
      <c r="AM27" s="128" t="s">
        <v>3458</v>
      </c>
      <c r="AN27" s="128" t="s">
        <v>3455</v>
      </c>
      <c r="AO27" s="128" t="s">
        <v>3454</v>
      </c>
      <c r="AP27" s="128" t="s">
        <v>3460</v>
      </c>
      <c r="AQ27" s="128" t="s">
        <v>3459</v>
      </c>
    </row>
    <row r="28" spans="1:43" s="16" customFormat="1" ht="27.75">
      <c r="A28" s="43">
        <v>27</v>
      </c>
      <c r="B28" s="44" t="s">
        <v>2401</v>
      </c>
      <c r="C28" s="44" t="s">
        <v>3496</v>
      </c>
      <c r="D28" s="45" t="s">
        <v>2402</v>
      </c>
      <c r="E28" s="38">
        <v>24</v>
      </c>
      <c r="F28" s="48">
        <v>11.41</v>
      </c>
      <c r="G28" s="46">
        <v>30</v>
      </c>
      <c r="H28" s="46" t="s">
        <v>3372</v>
      </c>
      <c r="I28" s="48">
        <v>8.59</v>
      </c>
      <c r="J28" s="46">
        <v>7</v>
      </c>
      <c r="K28" s="46" t="s">
        <v>3373</v>
      </c>
      <c r="L28" s="84">
        <f t="shared" si="0"/>
        <v>10</v>
      </c>
      <c r="M28" s="38">
        <f t="shared" si="1"/>
        <v>60</v>
      </c>
      <c r="N28" s="38">
        <f t="shared" si="2"/>
        <v>1</v>
      </c>
      <c r="O28" s="38">
        <f t="shared" si="3"/>
        <v>1</v>
      </c>
      <c r="P28" s="48">
        <v>8.2899999999999991</v>
      </c>
      <c r="Q28" s="46">
        <v>7</v>
      </c>
      <c r="R28" s="46" t="s">
        <v>3373</v>
      </c>
      <c r="S28" s="48">
        <v>10.39</v>
      </c>
      <c r="T28" s="46">
        <v>30</v>
      </c>
      <c r="U28" s="46" t="s">
        <v>3372</v>
      </c>
      <c r="V28" s="48">
        <f t="shared" si="4"/>
        <v>9.34</v>
      </c>
      <c r="W28" s="46">
        <f t="shared" si="5"/>
        <v>37</v>
      </c>
      <c r="X28" s="46">
        <f t="shared" si="6"/>
        <v>1</v>
      </c>
      <c r="Y28" s="46">
        <f t="shared" si="7"/>
        <v>1</v>
      </c>
      <c r="Z28" s="46">
        <f t="shared" si="8"/>
        <v>2</v>
      </c>
      <c r="AA28" s="46">
        <f t="shared" si="9"/>
        <v>2</v>
      </c>
      <c r="AB28" s="46">
        <f t="shared" si="10"/>
        <v>4</v>
      </c>
      <c r="AC28" s="48">
        <f t="shared" si="11"/>
        <v>0.96</v>
      </c>
      <c r="AD28" s="48">
        <f t="shared" si="12"/>
        <v>9.67</v>
      </c>
      <c r="AE28" s="48">
        <f t="shared" si="13"/>
        <v>9.283199999999999</v>
      </c>
      <c r="AF28" s="46">
        <f t="shared" si="14"/>
        <v>97</v>
      </c>
      <c r="AG28" s="47"/>
      <c r="AH28" s="128" t="s">
        <v>3457</v>
      </c>
      <c r="AI28" s="128" t="s">
        <v>3460</v>
      </c>
      <c r="AJ28" s="128" t="s">
        <v>3459</v>
      </c>
      <c r="AK28" s="128" t="s">
        <v>3458</v>
      </c>
      <c r="AL28" s="128" t="s">
        <v>3452</v>
      </c>
      <c r="AM28" s="128" t="s">
        <v>3455</v>
      </c>
      <c r="AN28" s="128" t="s">
        <v>3454</v>
      </c>
      <c r="AO28" s="128" t="s">
        <v>3456</v>
      </c>
      <c r="AP28" s="128" t="s">
        <v>3453</v>
      </c>
      <c r="AQ28" s="128" t="s">
        <v>3451</v>
      </c>
    </row>
    <row r="29" spans="1:43" s="16" customFormat="1" ht="27.75">
      <c r="A29" s="43">
        <v>28</v>
      </c>
      <c r="B29" s="44" t="s">
        <v>259</v>
      </c>
      <c r="C29" s="44" t="s">
        <v>1429</v>
      </c>
      <c r="D29" s="45" t="s">
        <v>1430</v>
      </c>
      <c r="E29" s="38">
        <v>14</v>
      </c>
      <c r="F29" s="48">
        <v>10.65</v>
      </c>
      <c r="G29" s="46">
        <v>30</v>
      </c>
      <c r="H29" s="46" t="s">
        <v>3373</v>
      </c>
      <c r="I29" s="48">
        <v>9.57</v>
      </c>
      <c r="J29" s="46">
        <v>18</v>
      </c>
      <c r="K29" s="46" t="s">
        <v>3373</v>
      </c>
      <c r="L29" s="84">
        <f t="shared" si="0"/>
        <v>10.11</v>
      </c>
      <c r="M29" s="38">
        <f t="shared" si="1"/>
        <v>60</v>
      </c>
      <c r="N29" s="38">
        <f t="shared" si="2"/>
        <v>2</v>
      </c>
      <c r="O29" s="38">
        <f t="shared" si="3"/>
        <v>1</v>
      </c>
      <c r="P29" s="48">
        <v>7.61</v>
      </c>
      <c r="Q29" s="46">
        <v>10</v>
      </c>
      <c r="R29" s="46" t="s">
        <v>3373</v>
      </c>
      <c r="S29" s="48">
        <v>11.18</v>
      </c>
      <c r="T29" s="46">
        <v>30</v>
      </c>
      <c r="U29" s="46" t="s">
        <v>3372</v>
      </c>
      <c r="V29" s="48">
        <f t="shared" si="4"/>
        <v>9.3949999999999996</v>
      </c>
      <c r="W29" s="46">
        <f t="shared" si="5"/>
        <v>40</v>
      </c>
      <c r="X29" s="46">
        <f t="shared" si="6"/>
        <v>1</v>
      </c>
      <c r="Y29" s="46">
        <f t="shared" si="7"/>
        <v>1</v>
      </c>
      <c r="Z29" s="46">
        <f t="shared" si="8"/>
        <v>3</v>
      </c>
      <c r="AA29" s="46">
        <f t="shared" si="9"/>
        <v>2</v>
      </c>
      <c r="AB29" s="46">
        <f t="shared" si="10"/>
        <v>5</v>
      </c>
      <c r="AC29" s="48">
        <f t="shared" si="11"/>
        <v>0.95</v>
      </c>
      <c r="AD29" s="48">
        <f t="shared" si="12"/>
        <v>9.7524999999999995</v>
      </c>
      <c r="AE29" s="48">
        <f t="shared" si="13"/>
        <v>9.264875</v>
      </c>
      <c r="AF29" s="46">
        <f t="shared" si="14"/>
        <v>100</v>
      </c>
      <c r="AG29" s="47"/>
      <c r="AH29" s="128" t="s">
        <v>3456</v>
      </c>
      <c r="AI29" s="128" t="s">
        <v>3460</v>
      </c>
      <c r="AJ29" s="128" t="s">
        <v>3457</v>
      </c>
      <c r="AK29" s="128" t="s">
        <v>3455</v>
      </c>
      <c r="AL29" s="128" t="s">
        <v>3451</v>
      </c>
      <c r="AM29" s="128" t="s">
        <v>3452</v>
      </c>
      <c r="AN29" s="128" t="s">
        <v>3454</v>
      </c>
      <c r="AO29" s="128" t="s">
        <v>3459</v>
      </c>
      <c r="AP29" s="128" t="s">
        <v>3453</v>
      </c>
      <c r="AQ29" s="128" t="s">
        <v>3458</v>
      </c>
    </row>
    <row r="30" spans="1:43" s="16" customFormat="1" ht="27.75">
      <c r="A30" s="43">
        <v>29</v>
      </c>
      <c r="B30" s="44" t="s">
        <v>500</v>
      </c>
      <c r="C30" s="44" t="s">
        <v>501</v>
      </c>
      <c r="D30" s="45" t="s">
        <v>502</v>
      </c>
      <c r="E30" s="38">
        <v>4</v>
      </c>
      <c r="F30" s="48">
        <v>10.26</v>
      </c>
      <c r="G30" s="46">
        <v>30</v>
      </c>
      <c r="H30" s="46" t="s">
        <v>3373</v>
      </c>
      <c r="I30" s="48">
        <v>9.74</v>
      </c>
      <c r="J30" s="46">
        <v>12</v>
      </c>
      <c r="K30" s="46" t="s">
        <v>3373</v>
      </c>
      <c r="L30" s="84">
        <f t="shared" si="0"/>
        <v>10</v>
      </c>
      <c r="M30" s="38">
        <f t="shared" si="1"/>
        <v>60</v>
      </c>
      <c r="N30" s="38">
        <f t="shared" si="2"/>
        <v>2</v>
      </c>
      <c r="O30" s="38">
        <f t="shared" si="3"/>
        <v>1</v>
      </c>
      <c r="P30" s="48">
        <v>8.86</v>
      </c>
      <c r="Q30" s="46">
        <v>10</v>
      </c>
      <c r="R30" s="46" t="s">
        <v>3373</v>
      </c>
      <c r="S30" s="48">
        <v>10.1</v>
      </c>
      <c r="T30" s="46">
        <v>30</v>
      </c>
      <c r="U30" s="46" t="s">
        <v>3372</v>
      </c>
      <c r="V30" s="48">
        <f t="shared" si="4"/>
        <v>9.48</v>
      </c>
      <c r="W30" s="46">
        <f t="shared" si="5"/>
        <v>40</v>
      </c>
      <c r="X30" s="46">
        <f t="shared" si="6"/>
        <v>1</v>
      </c>
      <c r="Y30" s="46">
        <f t="shared" si="7"/>
        <v>1</v>
      </c>
      <c r="Z30" s="46">
        <f t="shared" si="8"/>
        <v>3</v>
      </c>
      <c r="AA30" s="46">
        <f t="shared" si="9"/>
        <v>2</v>
      </c>
      <c r="AB30" s="46">
        <f t="shared" si="10"/>
        <v>5</v>
      </c>
      <c r="AC30" s="48">
        <f t="shared" si="11"/>
        <v>0.95</v>
      </c>
      <c r="AD30" s="48">
        <f t="shared" si="12"/>
        <v>9.74</v>
      </c>
      <c r="AE30" s="48">
        <f t="shared" si="13"/>
        <v>9.2530000000000001</v>
      </c>
      <c r="AF30" s="46">
        <f t="shared" si="14"/>
        <v>100</v>
      </c>
      <c r="AG30" s="47"/>
      <c r="AH30" s="128" t="s">
        <v>3456</v>
      </c>
      <c r="AI30" s="128" t="s">
        <v>3452</v>
      </c>
      <c r="AJ30" s="128" t="s">
        <v>3459</v>
      </c>
      <c r="AK30" s="128" t="s">
        <v>3454</v>
      </c>
      <c r="AL30" s="128" t="s">
        <v>3457</v>
      </c>
      <c r="AM30" s="128" t="s">
        <v>3460</v>
      </c>
      <c r="AN30" s="128" t="s">
        <v>3458</v>
      </c>
      <c r="AO30" s="128" t="s">
        <v>3453</v>
      </c>
      <c r="AP30" s="128" t="s">
        <v>3451</v>
      </c>
      <c r="AQ30" s="128" t="s">
        <v>3455</v>
      </c>
    </row>
    <row r="31" spans="1:43" s="16" customFormat="1" ht="27.75">
      <c r="A31" s="43">
        <v>30</v>
      </c>
      <c r="B31" s="44" t="s">
        <v>1517</v>
      </c>
      <c r="C31" s="44" t="s">
        <v>1518</v>
      </c>
      <c r="D31" s="45" t="s">
        <v>1519</v>
      </c>
      <c r="E31" s="38">
        <v>15</v>
      </c>
      <c r="F31" s="48">
        <v>9.7899999999999991</v>
      </c>
      <c r="G31" s="46">
        <v>21</v>
      </c>
      <c r="H31" s="46" t="s">
        <v>3373</v>
      </c>
      <c r="I31" s="48">
        <v>10.210000000000001</v>
      </c>
      <c r="J31" s="46">
        <v>30</v>
      </c>
      <c r="K31" s="46" t="s">
        <v>3373</v>
      </c>
      <c r="L31" s="84">
        <f t="shared" si="0"/>
        <v>10</v>
      </c>
      <c r="M31" s="38">
        <f t="shared" si="1"/>
        <v>60</v>
      </c>
      <c r="N31" s="38">
        <f t="shared" si="2"/>
        <v>2</v>
      </c>
      <c r="O31" s="38">
        <f t="shared" si="3"/>
        <v>1</v>
      </c>
      <c r="P31" s="48">
        <v>8.51</v>
      </c>
      <c r="Q31" s="46">
        <v>10</v>
      </c>
      <c r="R31" s="46" t="s">
        <v>3373</v>
      </c>
      <c r="S31" s="48">
        <v>10.83</v>
      </c>
      <c r="T31" s="46">
        <v>30</v>
      </c>
      <c r="U31" s="46" t="s">
        <v>3373</v>
      </c>
      <c r="V31" s="48">
        <f t="shared" si="4"/>
        <v>9.67</v>
      </c>
      <c r="W31" s="46">
        <f t="shared" si="5"/>
        <v>40</v>
      </c>
      <c r="X31" s="46">
        <f t="shared" si="6"/>
        <v>2</v>
      </c>
      <c r="Y31" s="46">
        <f t="shared" si="7"/>
        <v>1</v>
      </c>
      <c r="Z31" s="46">
        <f t="shared" si="8"/>
        <v>4</v>
      </c>
      <c r="AA31" s="46">
        <f t="shared" si="9"/>
        <v>2</v>
      </c>
      <c r="AB31" s="46">
        <f t="shared" si="10"/>
        <v>6</v>
      </c>
      <c r="AC31" s="48">
        <f t="shared" si="11"/>
        <v>0.94</v>
      </c>
      <c r="AD31" s="48">
        <f t="shared" si="12"/>
        <v>9.8350000000000009</v>
      </c>
      <c r="AE31" s="48">
        <f t="shared" si="13"/>
        <v>9.2448999999999995</v>
      </c>
      <c r="AF31" s="46">
        <f t="shared" si="14"/>
        <v>100</v>
      </c>
      <c r="AG31" s="47"/>
      <c r="AH31" s="128" t="s">
        <v>3451</v>
      </c>
      <c r="AI31" s="128" t="s">
        <v>3453</v>
      </c>
      <c r="AJ31" s="128" t="s">
        <v>3456</v>
      </c>
      <c r="AK31" s="128" t="s">
        <v>3452</v>
      </c>
      <c r="AL31" s="128" t="s">
        <v>3455</v>
      </c>
      <c r="AM31" s="128" t="s">
        <v>3454</v>
      </c>
      <c r="AN31" s="128" t="s">
        <v>3457</v>
      </c>
      <c r="AO31" s="128" t="s">
        <v>3460</v>
      </c>
      <c r="AP31" s="128" t="s">
        <v>3459</v>
      </c>
      <c r="AQ31" s="128" t="s">
        <v>3458</v>
      </c>
    </row>
    <row r="32" spans="1:43" s="16" customFormat="1" ht="27.75">
      <c r="A32" s="43">
        <v>31</v>
      </c>
      <c r="B32" s="44" t="s">
        <v>794</v>
      </c>
      <c r="C32" s="44" t="s">
        <v>666</v>
      </c>
      <c r="D32" s="45" t="s">
        <v>795</v>
      </c>
      <c r="E32" s="38">
        <v>7</v>
      </c>
      <c r="F32" s="48">
        <v>10.55</v>
      </c>
      <c r="G32" s="46">
        <v>30</v>
      </c>
      <c r="H32" s="46" t="s">
        <v>3373</v>
      </c>
      <c r="I32" s="48">
        <v>9.4499999999999993</v>
      </c>
      <c r="J32" s="46">
        <v>14</v>
      </c>
      <c r="K32" s="46" t="s">
        <v>3373</v>
      </c>
      <c r="L32" s="84">
        <f t="shared" si="0"/>
        <v>10</v>
      </c>
      <c r="M32" s="38">
        <f t="shared" si="1"/>
        <v>60</v>
      </c>
      <c r="N32" s="38">
        <f t="shared" si="2"/>
        <v>2</v>
      </c>
      <c r="O32" s="38">
        <f t="shared" si="3"/>
        <v>1</v>
      </c>
      <c r="P32" s="48">
        <v>7.22</v>
      </c>
      <c r="Q32" s="46">
        <v>10</v>
      </c>
      <c r="R32" s="46" t="s">
        <v>3373</v>
      </c>
      <c r="S32" s="48">
        <v>11.67</v>
      </c>
      <c r="T32" s="46">
        <v>30</v>
      </c>
      <c r="U32" s="46" t="s">
        <v>3372</v>
      </c>
      <c r="V32" s="48">
        <f t="shared" si="4"/>
        <v>9.4450000000000003</v>
      </c>
      <c r="W32" s="46">
        <f t="shared" si="5"/>
        <v>40</v>
      </c>
      <c r="X32" s="46">
        <f t="shared" si="6"/>
        <v>1</v>
      </c>
      <c r="Y32" s="46">
        <f t="shared" si="7"/>
        <v>1</v>
      </c>
      <c r="Z32" s="46">
        <f t="shared" si="8"/>
        <v>3</v>
      </c>
      <c r="AA32" s="46">
        <f t="shared" si="9"/>
        <v>2</v>
      </c>
      <c r="AB32" s="46">
        <f t="shared" si="10"/>
        <v>5</v>
      </c>
      <c r="AC32" s="48">
        <f t="shared" si="11"/>
        <v>0.95</v>
      </c>
      <c r="AD32" s="48">
        <f t="shared" si="12"/>
        <v>9.7225000000000001</v>
      </c>
      <c r="AE32" s="48">
        <f t="shared" si="13"/>
        <v>9.2363749999999989</v>
      </c>
      <c r="AF32" s="46">
        <f t="shared" si="14"/>
        <v>100</v>
      </c>
      <c r="AG32" s="47"/>
      <c r="AH32" s="128" t="s">
        <v>3456</v>
      </c>
      <c r="AI32" s="128" t="s">
        <v>3452</v>
      </c>
      <c r="AJ32" s="128" t="s">
        <v>3454</v>
      </c>
      <c r="AK32" s="128" t="s">
        <v>3451</v>
      </c>
      <c r="AL32" s="128" t="s">
        <v>3457</v>
      </c>
      <c r="AM32" s="128" t="s">
        <v>3455</v>
      </c>
      <c r="AN32" s="128" t="s">
        <v>3460</v>
      </c>
      <c r="AO32" s="128" t="s">
        <v>3453</v>
      </c>
      <c r="AP32" s="128" t="s">
        <v>3458</v>
      </c>
      <c r="AQ32" s="128" t="s">
        <v>3459</v>
      </c>
    </row>
    <row r="33" spans="1:43" s="16" customFormat="1" ht="27.75">
      <c r="A33" s="43">
        <v>32</v>
      </c>
      <c r="B33" s="44" t="s">
        <v>674</v>
      </c>
      <c r="C33" s="44" t="s">
        <v>1300</v>
      </c>
      <c r="D33" s="45" t="s">
        <v>1301</v>
      </c>
      <c r="E33" s="38">
        <v>12</v>
      </c>
      <c r="F33" s="48">
        <v>11.19</v>
      </c>
      <c r="G33" s="46">
        <v>30</v>
      </c>
      <c r="H33" s="46" t="s">
        <v>3372</v>
      </c>
      <c r="I33" s="48">
        <v>9.1300000000000008</v>
      </c>
      <c r="J33" s="46">
        <v>14</v>
      </c>
      <c r="K33" s="46" t="s">
        <v>3373</v>
      </c>
      <c r="L33" s="84">
        <f t="shared" si="0"/>
        <v>10.16</v>
      </c>
      <c r="M33" s="38">
        <f t="shared" si="1"/>
        <v>60</v>
      </c>
      <c r="N33" s="38">
        <f t="shared" si="2"/>
        <v>1</v>
      </c>
      <c r="O33" s="38">
        <f t="shared" si="3"/>
        <v>1</v>
      </c>
      <c r="P33" s="48">
        <v>7.44</v>
      </c>
      <c r="Q33" s="46">
        <v>5</v>
      </c>
      <c r="R33" s="46" t="s">
        <v>3373</v>
      </c>
      <c r="S33" s="48">
        <v>10.68</v>
      </c>
      <c r="T33" s="46">
        <v>30</v>
      </c>
      <c r="U33" s="46" t="s">
        <v>3372</v>
      </c>
      <c r="V33" s="48">
        <f t="shared" si="4"/>
        <v>9.06</v>
      </c>
      <c r="W33" s="46">
        <f t="shared" si="5"/>
        <v>35</v>
      </c>
      <c r="X33" s="46">
        <f t="shared" si="6"/>
        <v>1</v>
      </c>
      <c r="Y33" s="46">
        <f t="shared" si="7"/>
        <v>1</v>
      </c>
      <c r="Z33" s="46">
        <f t="shared" si="8"/>
        <v>2</v>
      </c>
      <c r="AA33" s="46">
        <f t="shared" si="9"/>
        <v>2</v>
      </c>
      <c r="AB33" s="46">
        <f t="shared" si="10"/>
        <v>4</v>
      </c>
      <c r="AC33" s="48">
        <f t="shared" si="11"/>
        <v>0.96</v>
      </c>
      <c r="AD33" s="48">
        <f t="shared" si="12"/>
        <v>9.61</v>
      </c>
      <c r="AE33" s="48">
        <f t="shared" si="13"/>
        <v>9.2255999999999982</v>
      </c>
      <c r="AF33" s="46">
        <f t="shared" si="14"/>
        <v>95</v>
      </c>
      <c r="AG33" s="47"/>
      <c r="AH33" s="128" t="s">
        <v>3452</v>
      </c>
      <c r="AI33" s="128" t="s">
        <v>3456</v>
      </c>
      <c r="AJ33" s="128" t="s">
        <v>3455</v>
      </c>
      <c r="AK33" s="128" t="s">
        <v>3457</v>
      </c>
      <c r="AL33" s="128" t="s">
        <v>3459</v>
      </c>
      <c r="AM33" s="128" t="s">
        <v>3454</v>
      </c>
      <c r="AN33" s="128" t="s">
        <v>3460</v>
      </c>
      <c r="AO33" s="128" t="s">
        <v>3458</v>
      </c>
      <c r="AP33" s="128" t="s">
        <v>3451</v>
      </c>
      <c r="AQ33" s="128" t="s">
        <v>3453</v>
      </c>
    </row>
    <row r="34" spans="1:43" s="16" customFormat="1" ht="27.75">
      <c r="A34" s="43">
        <v>33</v>
      </c>
      <c r="B34" s="44" t="s">
        <v>2476</v>
      </c>
      <c r="C34" s="44" t="s">
        <v>3501</v>
      </c>
      <c r="D34" s="45" t="s">
        <v>2477</v>
      </c>
      <c r="E34" s="38">
        <v>25</v>
      </c>
      <c r="F34" s="48">
        <v>10</v>
      </c>
      <c r="G34" s="46">
        <v>30</v>
      </c>
      <c r="H34" s="46" t="s">
        <v>3373</v>
      </c>
      <c r="I34" s="48">
        <v>10</v>
      </c>
      <c r="J34" s="46">
        <v>30</v>
      </c>
      <c r="K34" s="46" t="s">
        <v>3373</v>
      </c>
      <c r="L34" s="84">
        <f t="shared" ref="L34:L65" si="15">(F34+I34)/2</f>
        <v>10</v>
      </c>
      <c r="M34" s="38">
        <f t="shared" ref="M34:M65" si="16">IF(L34&gt;=10,60,G34+J34)</f>
        <v>60</v>
      </c>
      <c r="N34" s="38">
        <f t="shared" ref="N34:N65" si="17">IF(H34="ACC",0,1)+IF(K34="ACC",0,1)</f>
        <v>2</v>
      </c>
      <c r="O34" s="38">
        <f t="shared" ref="O34:O65" si="18">IF(F34&lt;10,1,(IF(I34&lt;10,1,0)))</f>
        <v>0</v>
      </c>
      <c r="P34" s="48">
        <v>7.34</v>
      </c>
      <c r="Q34" s="46">
        <v>10</v>
      </c>
      <c r="R34" s="46" t="s">
        <v>3373</v>
      </c>
      <c r="S34" s="48">
        <v>10.66</v>
      </c>
      <c r="T34" s="46">
        <v>30</v>
      </c>
      <c r="U34" s="46" t="s">
        <v>3372</v>
      </c>
      <c r="V34" s="48">
        <f t="shared" ref="V34:V65" si="19">(P34+S34)/2</f>
        <v>9</v>
      </c>
      <c r="W34" s="46">
        <f t="shared" ref="W34:W65" si="20">IF(V34&gt;=10,60,Q34+T34)</f>
        <v>40</v>
      </c>
      <c r="X34" s="46">
        <f t="shared" ref="X34:X65" si="21">IF(R34="ACC",0,1)+IF(U34="ACC",0,1)</f>
        <v>1</v>
      </c>
      <c r="Y34" s="46">
        <f t="shared" ref="Y34:Y65" si="22">IF(P34&lt;10,1,(IF(S34&lt;10,1,0)))</f>
        <v>1</v>
      </c>
      <c r="Z34" s="46">
        <f t="shared" ref="Z34:Z65" si="23">N34+X34</f>
        <v>3</v>
      </c>
      <c r="AA34" s="46">
        <f t="shared" ref="AA34:AA65" si="24">O34+Y34</f>
        <v>1</v>
      </c>
      <c r="AB34" s="46">
        <f t="shared" ref="AB34:AB65" si="25">Z34+AA34</f>
        <v>4</v>
      </c>
      <c r="AC34" s="48">
        <f t="shared" si="11"/>
        <v>0.96</v>
      </c>
      <c r="AD34" s="48">
        <f t="shared" ref="AD34:AD65" si="26">AVERAGE(L34,V34)</f>
        <v>9.5</v>
      </c>
      <c r="AE34" s="48">
        <f t="shared" ref="AE34:AE65" si="27">AC34*AD34</f>
        <v>9.1199999999999992</v>
      </c>
      <c r="AF34" s="46">
        <f t="shared" ref="AF34:AF65" si="28">M34+W34</f>
        <v>100</v>
      </c>
      <c r="AG34" s="47"/>
      <c r="AH34" s="128" t="s">
        <v>3460</v>
      </c>
      <c r="AI34" s="128" t="s">
        <v>3457</v>
      </c>
      <c r="AJ34" s="128" t="s">
        <v>3458</v>
      </c>
      <c r="AK34" s="128" t="s">
        <v>3459</v>
      </c>
      <c r="AL34" s="128" t="s">
        <v>3455</v>
      </c>
      <c r="AM34" s="128" t="s">
        <v>3452</v>
      </c>
      <c r="AN34" s="128" t="s">
        <v>3451</v>
      </c>
      <c r="AO34" s="128" t="s">
        <v>3456</v>
      </c>
      <c r="AP34" s="128" t="s">
        <v>3454</v>
      </c>
      <c r="AQ34" s="128" t="s">
        <v>3453</v>
      </c>
    </row>
    <row r="35" spans="1:43" s="16" customFormat="1" ht="27.75">
      <c r="A35" s="43">
        <v>34</v>
      </c>
      <c r="B35" s="37" t="s">
        <v>1578</v>
      </c>
      <c r="C35" s="37" t="s">
        <v>595</v>
      </c>
      <c r="D35" s="45" t="s">
        <v>1579</v>
      </c>
      <c r="E35" s="38">
        <v>15</v>
      </c>
      <c r="F35" s="48">
        <v>10</v>
      </c>
      <c r="G35" s="46">
        <v>30</v>
      </c>
      <c r="H35" s="46" t="s">
        <v>3373</v>
      </c>
      <c r="I35" s="48">
        <v>11.04</v>
      </c>
      <c r="J35" s="46">
        <v>30</v>
      </c>
      <c r="K35" s="46" t="s">
        <v>3373</v>
      </c>
      <c r="L35" s="84">
        <f t="shared" si="15"/>
        <v>10.52</v>
      </c>
      <c r="M35" s="38">
        <f t="shared" si="16"/>
        <v>60</v>
      </c>
      <c r="N35" s="38">
        <f t="shared" si="17"/>
        <v>2</v>
      </c>
      <c r="O35" s="38">
        <f t="shared" si="18"/>
        <v>0</v>
      </c>
      <c r="P35" s="48">
        <v>9.26</v>
      </c>
      <c r="Q35" s="46">
        <v>10</v>
      </c>
      <c r="R35" s="46" t="s">
        <v>3373</v>
      </c>
      <c r="S35" s="48">
        <v>10.44</v>
      </c>
      <c r="T35" s="46">
        <v>30</v>
      </c>
      <c r="U35" s="46" t="s">
        <v>3372</v>
      </c>
      <c r="V35" s="48">
        <f t="shared" si="19"/>
        <v>9.85</v>
      </c>
      <c r="W35" s="46">
        <f t="shared" si="20"/>
        <v>40</v>
      </c>
      <c r="X35" s="46">
        <f t="shared" si="21"/>
        <v>1</v>
      </c>
      <c r="Y35" s="46">
        <f t="shared" si="22"/>
        <v>1</v>
      </c>
      <c r="Z35" s="46">
        <f t="shared" si="23"/>
        <v>3</v>
      </c>
      <c r="AA35" s="46">
        <f t="shared" si="24"/>
        <v>1</v>
      </c>
      <c r="AB35" s="46">
        <f t="shared" si="25"/>
        <v>4</v>
      </c>
      <c r="AC35" s="48">
        <f>IF(AB35=0,0.93,IF(AB35=1,0.92,IF(AB35=2,0.91,IF(AB35=3,0.9,IF(AB35=4,0.89,IF(AB35=5,0.88,IF(AB35=6,0.87)))))))</f>
        <v>0.89</v>
      </c>
      <c r="AD35" s="48">
        <f t="shared" si="26"/>
        <v>10.184999999999999</v>
      </c>
      <c r="AE35" s="48">
        <f t="shared" si="27"/>
        <v>9.0646499999999985</v>
      </c>
      <c r="AF35" s="46">
        <f t="shared" si="28"/>
        <v>100</v>
      </c>
      <c r="AG35" s="47"/>
      <c r="AH35" s="128" t="s">
        <v>3460</v>
      </c>
      <c r="AI35" s="128" t="s">
        <v>3456</v>
      </c>
      <c r="AJ35" s="128" t="s">
        <v>3457</v>
      </c>
      <c r="AK35" s="128" t="s">
        <v>3455</v>
      </c>
      <c r="AL35" s="128" t="s">
        <v>3452</v>
      </c>
      <c r="AM35" s="128" t="s">
        <v>3454</v>
      </c>
      <c r="AN35" s="128" t="s">
        <v>3458</v>
      </c>
      <c r="AO35" s="128" t="s">
        <v>3459</v>
      </c>
      <c r="AP35" s="128" t="s">
        <v>3453</v>
      </c>
      <c r="AQ35" s="128" t="s">
        <v>3451</v>
      </c>
    </row>
    <row r="36" spans="1:43" s="16" customFormat="1" ht="27.75">
      <c r="A36" s="43">
        <v>35</v>
      </c>
      <c r="B36" s="44" t="s">
        <v>1097</v>
      </c>
      <c r="C36" s="44" t="s">
        <v>1098</v>
      </c>
      <c r="D36" s="45" t="s">
        <v>1099</v>
      </c>
      <c r="E36" s="38">
        <v>10</v>
      </c>
      <c r="F36" s="48">
        <v>12.24</v>
      </c>
      <c r="G36" s="46">
        <v>30</v>
      </c>
      <c r="H36" s="46" t="s">
        <v>3372</v>
      </c>
      <c r="I36" s="48">
        <v>9.59</v>
      </c>
      <c r="J36" s="46">
        <v>18</v>
      </c>
      <c r="K36" s="46" t="s">
        <v>3373</v>
      </c>
      <c r="L36" s="84">
        <f t="shared" si="15"/>
        <v>10.914999999999999</v>
      </c>
      <c r="M36" s="38">
        <f t="shared" si="16"/>
        <v>60</v>
      </c>
      <c r="N36" s="38">
        <f t="shared" si="17"/>
        <v>1</v>
      </c>
      <c r="O36" s="38">
        <f t="shared" si="18"/>
        <v>1</v>
      </c>
      <c r="P36" s="48">
        <v>8.51</v>
      </c>
      <c r="Q36" s="46">
        <v>10</v>
      </c>
      <c r="R36" s="46" t="s">
        <v>3373</v>
      </c>
      <c r="S36" s="48">
        <v>10.32</v>
      </c>
      <c r="T36" s="46">
        <v>30</v>
      </c>
      <c r="U36" s="46" t="s">
        <v>3372</v>
      </c>
      <c r="V36" s="48">
        <f t="shared" si="19"/>
        <v>9.4149999999999991</v>
      </c>
      <c r="W36" s="46">
        <f t="shared" si="20"/>
        <v>40</v>
      </c>
      <c r="X36" s="46">
        <f t="shared" si="21"/>
        <v>1</v>
      </c>
      <c r="Y36" s="46">
        <f t="shared" si="22"/>
        <v>1</v>
      </c>
      <c r="Z36" s="46">
        <f t="shared" si="23"/>
        <v>2</v>
      </c>
      <c r="AA36" s="46">
        <f t="shared" si="24"/>
        <v>2</v>
      </c>
      <c r="AB36" s="46">
        <f t="shared" si="25"/>
        <v>4</v>
      </c>
      <c r="AC36" s="48">
        <f>IF(AB36=0,0.93,IF(AB36=1,0.92,IF(AB36=2,0.91,IF(AB36=3,0.9,IF(AB36=4,0.89,IF(AB36=5,0.88,IF(AB36=6,0.87)))))))</f>
        <v>0.89</v>
      </c>
      <c r="AD36" s="48">
        <f t="shared" si="26"/>
        <v>10.164999999999999</v>
      </c>
      <c r="AE36" s="48">
        <f t="shared" si="27"/>
        <v>9.0468499999999992</v>
      </c>
      <c r="AF36" s="46">
        <f t="shared" si="28"/>
        <v>100</v>
      </c>
      <c r="AG36" s="47"/>
      <c r="AH36" s="128" t="s">
        <v>3453</v>
      </c>
      <c r="AI36" s="128" t="s">
        <v>3452</v>
      </c>
      <c r="AJ36" s="128" t="s">
        <v>3456</v>
      </c>
      <c r="AK36" s="128" t="s">
        <v>3451</v>
      </c>
      <c r="AL36" s="128" t="s">
        <v>3457</v>
      </c>
      <c r="AM36" s="128" t="s">
        <v>3455</v>
      </c>
      <c r="AN36" s="128" t="s">
        <v>3454</v>
      </c>
      <c r="AO36" s="128" t="s">
        <v>3460</v>
      </c>
      <c r="AP36" s="128" t="s">
        <v>3459</v>
      </c>
      <c r="AQ36" s="128" t="s">
        <v>3458</v>
      </c>
    </row>
    <row r="37" spans="1:43" s="16" customFormat="1" ht="27.75">
      <c r="A37" s="43">
        <v>36</v>
      </c>
      <c r="B37" s="37" t="s">
        <v>1393</v>
      </c>
      <c r="C37" s="37" t="s">
        <v>1394</v>
      </c>
      <c r="D37" s="45" t="s">
        <v>1395</v>
      </c>
      <c r="E37" s="38">
        <v>13</v>
      </c>
      <c r="F37" s="48">
        <v>10.74</v>
      </c>
      <c r="G37" s="46">
        <v>30</v>
      </c>
      <c r="H37" s="46" t="s">
        <v>3372</v>
      </c>
      <c r="I37" s="48">
        <v>10</v>
      </c>
      <c r="J37" s="46">
        <v>30</v>
      </c>
      <c r="K37" s="46" t="s">
        <v>3373</v>
      </c>
      <c r="L37" s="84">
        <f t="shared" si="15"/>
        <v>10.370000000000001</v>
      </c>
      <c r="M37" s="38">
        <f t="shared" si="16"/>
        <v>60</v>
      </c>
      <c r="N37" s="38">
        <f t="shared" si="17"/>
        <v>1</v>
      </c>
      <c r="O37" s="38">
        <f t="shared" si="18"/>
        <v>0</v>
      </c>
      <c r="P37" s="48">
        <v>8.57</v>
      </c>
      <c r="Q37" s="46">
        <v>10</v>
      </c>
      <c r="R37" s="46" t="s">
        <v>3373</v>
      </c>
      <c r="S37" s="48">
        <v>10.76</v>
      </c>
      <c r="T37" s="46">
        <v>30</v>
      </c>
      <c r="U37" s="46" t="s">
        <v>3372</v>
      </c>
      <c r="V37" s="48">
        <f t="shared" si="19"/>
        <v>9.6649999999999991</v>
      </c>
      <c r="W37" s="46">
        <f t="shared" si="20"/>
        <v>40</v>
      </c>
      <c r="X37" s="46">
        <f t="shared" si="21"/>
        <v>1</v>
      </c>
      <c r="Y37" s="46">
        <f t="shared" si="22"/>
        <v>1</v>
      </c>
      <c r="Z37" s="46">
        <f t="shared" si="23"/>
        <v>2</v>
      </c>
      <c r="AA37" s="46">
        <f t="shared" si="24"/>
        <v>1</v>
      </c>
      <c r="AB37" s="46">
        <f t="shared" si="25"/>
        <v>3</v>
      </c>
      <c r="AC37" s="48">
        <f>IF(AB37=0,0.93,IF(AB37=1,0.92,IF(AB37=2,0.91,IF(AB37=3,0.9,IF(AB37=4,0.89,IF(AB37=5,0.88,IF(AB37=6,0.87)))))))</f>
        <v>0.9</v>
      </c>
      <c r="AD37" s="48">
        <f t="shared" si="26"/>
        <v>10.0175</v>
      </c>
      <c r="AE37" s="48">
        <f t="shared" si="27"/>
        <v>9.0157500000000006</v>
      </c>
      <c r="AF37" s="46">
        <f t="shared" si="28"/>
        <v>100</v>
      </c>
      <c r="AG37" s="47"/>
      <c r="AH37" s="128" t="s">
        <v>3452</v>
      </c>
      <c r="AI37" s="128" t="s">
        <v>3454</v>
      </c>
      <c r="AJ37" s="128" t="s">
        <v>3451</v>
      </c>
      <c r="AK37" s="128" t="s">
        <v>3455</v>
      </c>
      <c r="AL37" s="128" t="s">
        <v>3457</v>
      </c>
      <c r="AM37" s="128" t="s">
        <v>3453</v>
      </c>
      <c r="AN37" s="128" t="s">
        <v>3456</v>
      </c>
      <c r="AO37" s="128" t="s">
        <v>3460</v>
      </c>
      <c r="AP37" s="128" t="s">
        <v>3458</v>
      </c>
      <c r="AQ37" s="128" t="s">
        <v>3459</v>
      </c>
    </row>
    <row r="38" spans="1:43" s="16" customFormat="1" ht="27.75">
      <c r="A38" s="43">
        <v>37</v>
      </c>
      <c r="B38" s="37" t="s">
        <v>594</v>
      </c>
      <c r="C38" s="37" t="s">
        <v>595</v>
      </c>
      <c r="D38" s="45" t="s">
        <v>596</v>
      </c>
      <c r="E38" s="38">
        <v>5</v>
      </c>
      <c r="F38" s="48">
        <v>8</v>
      </c>
      <c r="G38" s="46">
        <v>24</v>
      </c>
      <c r="H38" s="46" t="s">
        <v>3373</v>
      </c>
      <c r="I38" s="48">
        <v>10</v>
      </c>
      <c r="J38" s="46">
        <v>30</v>
      </c>
      <c r="K38" s="46" t="s">
        <v>3373</v>
      </c>
      <c r="L38" s="84">
        <f t="shared" si="15"/>
        <v>9</v>
      </c>
      <c r="M38" s="38">
        <f t="shared" si="16"/>
        <v>54</v>
      </c>
      <c r="N38" s="38">
        <f t="shared" si="17"/>
        <v>2</v>
      </c>
      <c r="O38" s="38">
        <f t="shared" si="18"/>
        <v>1</v>
      </c>
      <c r="P38" s="48">
        <v>10.32</v>
      </c>
      <c r="Q38" s="46">
        <v>30</v>
      </c>
      <c r="R38" s="46" t="s">
        <v>3372</v>
      </c>
      <c r="S38" s="48">
        <v>11.75</v>
      </c>
      <c r="T38" s="46">
        <v>30</v>
      </c>
      <c r="U38" s="46" t="s">
        <v>3372</v>
      </c>
      <c r="V38" s="48">
        <f t="shared" si="19"/>
        <v>11.035</v>
      </c>
      <c r="W38" s="46">
        <f t="shared" si="20"/>
        <v>60</v>
      </c>
      <c r="X38" s="46">
        <f t="shared" si="21"/>
        <v>0</v>
      </c>
      <c r="Y38" s="46">
        <f t="shared" si="22"/>
        <v>0</v>
      </c>
      <c r="Z38" s="46">
        <f t="shared" si="23"/>
        <v>2</v>
      </c>
      <c r="AA38" s="46">
        <f t="shared" si="24"/>
        <v>1</v>
      </c>
      <c r="AB38" s="46">
        <f t="shared" si="25"/>
        <v>3</v>
      </c>
      <c r="AC38" s="48">
        <f>IF(AB38=0,0.93,IF(AB38=1,0.92,IF(AB38=2,0.91,IF(AB38=3,0.9,IF(AB38=4,0.89,IF(AB38=5,0.88,IF(AB38=6,0.87)))))))</f>
        <v>0.9</v>
      </c>
      <c r="AD38" s="48">
        <f t="shared" si="26"/>
        <v>10.0175</v>
      </c>
      <c r="AE38" s="48">
        <f t="shared" si="27"/>
        <v>9.0157500000000006</v>
      </c>
      <c r="AF38" s="46">
        <f t="shared" si="28"/>
        <v>114</v>
      </c>
      <c r="AG38" s="47"/>
      <c r="AH38" s="128" t="s">
        <v>3457</v>
      </c>
      <c r="AI38" s="128" t="s">
        <v>3453</v>
      </c>
      <c r="AJ38" s="128" t="s">
        <v>3456</v>
      </c>
      <c r="AK38" s="128" t="s">
        <v>3455</v>
      </c>
      <c r="AL38" s="128" t="s">
        <v>3451</v>
      </c>
      <c r="AM38" s="128" t="s">
        <v>3460</v>
      </c>
      <c r="AN38" s="128" t="s">
        <v>3454</v>
      </c>
      <c r="AO38" s="128" t="s">
        <v>3452</v>
      </c>
      <c r="AP38" s="128" t="s">
        <v>3459</v>
      </c>
      <c r="AQ38" s="128" t="s">
        <v>3458</v>
      </c>
    </row>
    <row r="39" spans="1:43" s="16" customFormat="1" ht="27.75">
      <c r="A39" s="43">
        <v>38</v>
      </c>
      <c r="B39" s="37" t="s">
        <v>805</v>
      </c>
      <c r="C39" s="37" t="s">
        <v>2272</v>
      </c>
      <c r="D39" s="45" t="s">
        <v>2273</v>
      </c>
      <c r="E39" s="38">
        <v>22</v>
      </c>
      <c r="F39" s="48">
        <v>10.77</v>
      </c>
      <c r="G39" s="46">
        <v>30</v>
      </c>
      <c r="H39" s="46" t="s">
        <v>3372</v>
      </c>
      <c r="I39" s="48">
        <v>10</v>
      </c>
      <c r="J39" s="46">
        <v>30</v>
      </c>
      <c r="K39" s="46" t="s">
        <v>3373</v>
      </c>
      <c r="L39" s="84">
        <f t="shared" si="15"/>
        <v>10.385</v>
      </c>
      <c r="M39" s="38">
        <f t="shared" si="16"/>
        <v>60</v>
      </c>
      <c r="N39" s="38">
        <f t="shared" si="17"/>
        <v>1</v>
      </c>
      <c r="O39" s="38">
        <f t="shared" si="18"/>
        <v>0</v>
      </c>
      <c r="P39" s="48">
        <v>9</v>
      </c>
      <c r="Q39" s="46">
        <v>10</v>
      </c>
      <c r="R39" s="46" t="s">
        <v>3373</v>
      </c>
      <c r="S39" s="48">
        <v>10.18</v>
      </c>
      <c r="T39" s="46">
        <v>30</v>
      </c>
      <c r="U39" s="46" t="s">
        <v>3372</v>
      </c>
      <c r="V39" s="48">
        <f t="shared" si="19"/>
        <v>9.59</v>
      </c>
      <c r="W39" s="46">
        <f t="shared" si="20"/>
        <v>40</v>
      </c>
      <c r="X39" s="46">
        <f t="shared" si="21"/>
        <v>1</v>
      </c>
      <c r="Y39" s="46">
        <f t="shared" si="22"/>
        <v>1</v>
      </c>
      <c r="Z39" s="46">
        <f t="shared" si="23"/>
        <v>2</v>
      </c>
      <c r="AA39" s="46">
        <f t="shared" si="24"/>
        <v>1</v>
      </c>
      <c r="AB39" s="46">
        <f t="shared" si="25"/>
        <v>3</v>
      </c>
      <c r="AC39" s="48">
        <f>IF(AB39=0,0.93,IF(AB39=1,0.92,IF(AB39=2,0.91,IF(AB39=3,0.9,IF(AB39=4,0.89,IF(AB39=5,0.88,IF(AB39=6,0.87)))))))</f>
        <v>0.9</v>
      </c>
      <c r="AD39" s="48">
        <f t="shared" si="26"/>
        <v>9.9875000000000007</v>
      </c>
      <c r="AE39" s="48">
        <f t="shared" si="27"/>
        <v>8.9887500000000014</v>
      </c>
      <c r="AF39" s="46">
        <f t="shared" si="28"/>
        <v>100</v>
      </c>
      <c r="AG39" s="47"/>
      <c r="AH39" s="128" t="s">
        <v>3456</v>
      </c>
      <c r="AI39" s="128" t="s">
        <v>3459</v>
      </c>
      <c r="AJ39" s="128" t="s">
        <v>3457</v>
      </c>
      <c r="AK39" s="128" t="s">
        <v>3452</v>
      </c>
      <c r="AL39" s="128" t="s">
        <v>3453</v>
      </c>
      <c r="AM39" s="128" t="s">
        <v>3451</v>
      </c>
      <c r="AN39" s="128" t="s">
        <v>3458</v>
      </c>
      <c r="AO39" s="128" t="s">
        <v>3460</v>
      </c>
      <c r="AP39" s="128" t="s">
        <v>3454</v>
      </c>
      <c r="AQ39" s="128" t="s">
        <v>3455</v>
      </c>
    </row>
    <row r="40" spans="1:43" s="16" customFormat="1" ht="27.75">
      <c r="A40" s="43">
        <v>39</v>
      </c>
      <c r="B40" s="37" t="s">
        <v>1939</v>
      </c>
      <c r="C40" s="37" t="s">
        <v>1942</v>
      </c>
      <c r="D40" s="38" t="s">
        <v>1943</v>
      </c>
      <c r="E40" s="38">
        <v>19</v>
      </c>
      <c r="F40" s="48">
        <v>10.72</v>
      </c>
      <c r="G40" s="46">
        <v>30</v>
      </c>
      <c r="H40" s="46" t="s">
        <v>3373</v>
      </c>
      <c r="I40" s="48">
        <v>10.210000000000001</v>
      </c>
      <c r="J40" s="46">
        <v>30</v>
      </c>
      <c r="K40" s="46" t="s">
        <v>3373</v>
      </c>
      <c r="L40" s="84">
        <f t="shared" si="15"/>
        <v>10.465</v>
      </c>
      <c r="M40" s="38">
        <f t="shared" si="16"/>
        <v>60</v>
      </c>
      <c r="N40" s="38">
        <f t="shared" si="17"/>
        <v>2</v>
      </c>
      <c r="O40" s="38">
        <f t="shared" si="18"/>
        <v>0</v>
      </c>
      <c r="P40" s="48">
        <v>7.86</v>
      </c>
      <c r="Q40" s="46">
        <v>10</v>
      </c>
      <c r="R40" s="46" t="s">
        <v>3373</v>
      </c>
      <c r="S40" s="48">
        <v>8.98</v>
      </c>
      <c r="T40" s="46">
        <v>20</v>
      </c>
      <c r="U40" s="46" t="s">
        <v>3373</v>
      </c>
      <c r="V40" s="48">
        <f t="shared" si="19"/>
        <v>8.42</v>
      </c>
      <c r="W40" s="46">
        <f t="shared" si="20"/>
        <v>30</v>
      </c>
      <c r="X40" s="46">
        <f t="shared" si="21"/>
        <v>2</v>
      </c>
      <c r="Y40" s="46">
        <f t="shared" si="22"/>
        <v>1</v>
      </c>
      <c r="Z40" s="46">
        <f t="shared" si="23"/>
        <v>4</v>
      </c>
      <c r="AA40" s="46">
        <f t="shared" si="24"/>
        <v>1</v>
      </c>
      <c r="AB40" s="46">
        <f t="shared" si="25"/>
        <v>5</v>
      </c>
      <c r="AC40" s="48">
        <f>IF(AB40=0,1,IF(AB40=1,0.99,IF(AB40=2,0.98,IF(AB40=3,0.97,IF(AB40=4,0.96,IF(AB40=5,0.95,IF(AB40=6,0.94)))))))</f>
        <v>0.95</v>
      </c>
      <c r="AD40" s="48">
        <f t="shared" si="26"/>
        <v>9.442499999999999</v>
      </c>
      <c r="AE40" s="48">
        <f t="shared" si="27"/>
        <v>8.9703749999999989</v>
      </c>
      <c r="AF40" s="46">
        <f t="shared" si="28"/>
        <v>90</v>
      </c>
      <c r="AG40" s="47"/>
      <c r="AH40" s="128" t="s">
        <v>3460</v>
      </c>
      <c r="AI40" s="128" t="s">
        <v>3451</v>
      </c>
      <c r="AJ40" s="128" t="s">
        <v>3452</v>
      </c>
      <c r="AK40" s="128" t="s">
        <v>3456</v>
      </c>
      <c r="AL40" s="128" t="s">
        <v>3455</v>
      </c>
      <c r="AM40" s="128" t="s">
        <v>3454</v>
      </c>
      <c r="AN40" s="128" t="s">
        <v>3459</v>
      </c>
      <c r="AO40" s="128" t="s">
        <v>3457</v>
      </c>
      <c r="AP40" s="128" t="s">
        <v>3453</v>
      </c>
      <c r="AQ40" s="128" t="s">
        <v>3458</v>
      </c>
    </row>
    <row r="41" spans="1:43" s="16" customFormat="1" ht="27.75">
      <c r="A41" s="43">
        <v>40</v>
      </c>
      <c r="B41" s="37" t="s">
        <v>259</v>
      </c>
      <c r="C41" s="37" t="s">
        <v>260</v>
      </c>
      <c r="D41" s="45" t="s">
        <v>261</v>
      </c>
      <c r="E41" s="38">
        <v>2</v>
      </c>
      <c r="F41" s="48">
        <v>12.11</v>
      </c>
      <c r="G41" s="46">
        <v>30</v>
      </c>
      <c r="H41" s="46" t="s">
        <v>3373</v>
      </c>
      <c r="I41" s="48">
        <v>8.7100000000000009</v>
      </c>
      <c r="J41" s="46">
        <v>12</v>
      </c>
      <c r="K41" s="46" t="s">
        <v>3373</v>
      </c>
      <c r="L41" s="84">
        <f t="shared" si="15"/>
        <v>10.41</v>
      </c>
      <c r="M41" s="38">
        <f t="shared" si="16"/>
        <v>60</v>
      </c>
      <c r="N41" s="38">
        <f t="shared" si="17"/>
        <v>2</v>
      </c>
      <c r="O41" s="38">
        <f t="shared" si="18"/>
        <v>1</v>
      </c>
      <c r="P41" s="48">
        <v>9</v>
      </c>
      <c r="Q41" s="46">
        <v>12</v>
      </c>
      <c r="R41" s="46" t="s">
        <v>3373</v>
      </c>
      <c r="S41" s="48">
        <v>10.63</v>
      </c>
      <c r="T41" s="46">
        <v>30</v>
      </c>
      <c r="U41" s="46" t="s">
        <v>3372</v>
      </c>
      <c r="V41" s="48">
        <f t="shared" si="19"/>
        <v>9.8150000000000013</v>
      </c>
      <c r="W41" s="46">
        <f t="shared" si="20"/>
        <v>42</v>
      </c>
      <c r="X41" s="46">
        <f t="shared" si="21"/>
        <v>1</v>
      </c>
      <c r="Y41" s="46">
        <f t="shared" si="22"/>
        <v>1</v>
      </c>
      <c r="Z41" s="46">
        <f t="shared" si="23"/>
        <v>3</v>
      </c>
      <c r="AA41" s="46">
        <f t="shared" si="24"/>
        <v>2</v>
      </c>
      <c r="AB41" s="46">
        <f t="shared" si="25"/>
        <v>5</v>
      </c>
      <c r="AC41" s="48">
        <f t="shared" ref="AC41:AC48" si="29">IF(AB41=0,0.93,IF(AB41=1,0.92,IF(AB41=2,0.91,IF(AB41=3,0.9,IF(AB41=4,0.89,IF(AB41=5,0.88,IF(AB41=6,0.87)))))))</f>
        <v>0.88</v>
      </c>
      <c r="AD41" s="48">
        <f t="shared" si="26"/>
        <v>10.112500000000001</v>
      </c>
      <c r="AE41" s="48">
        <f t="shared" si="27"/>
        <v>8.8990000000000009</v>
      </c>
      <c r="AF41" s="46">
        <f t="shared" si="28"/>
        <v>102</v>
      </c>
      <c r="AG41" s="47"/>
      <c r="AH41" s="128" t="s">
        <v>3452</v>
      </c>
      <c r="AI41" s="128" t="s">
        <v>3456</v>
      </c>
      <c r="AJ41" s="128" t="s">
        <v>3454</v>
      </c>
      <c r="AK41" s="128" t="s">
        <v>3451</v>
      </c>
      <c r="AL41" s="128" t="s">
        <v>3455</v>
      </c>
      <c r="AM41" s="128" t="s">
        <v>3457</v>
      </c>
      <c r="AN41" s="128" t="s">
        <v>3453</v>
      </c>
      <c r="AO41" s="128" t="s">
        <v>3459</v>
      </c>
      <c r="AP41" s="128" t="s">
        <v>3460</v>
      </c>
      <c r="AQ41" s="128" t="s">
        <v>3458</v>
      </c>
    </row>
    <row r="42" spans="1:43" s="16" customFormat="1" ht="27.75">
      <c r="A42" s="43">
        <v>41</v>
      </c>
      <c r="B42" s="44" t="s">
        <v>521</v>
      </c>
      <c r="C42" s="44" t="s">
        <v>522</v>
      </c>
      <c r="D42" s="45" t="s">
        <v>523</v>
      </c>
      <c r="E42" s="38">
        <v>5</v>
      </c>
      <c r="F42" s="48">
        <v>10</v>
      </c>
      <c r="G42" s="46">
        <v>30</v>
      </c>
      <c r="H42" s="46" t="s">
        <v>3373</v>
      </c>
      <c r="I42" s="48">
        <v>10</v>
      </c>
      <c r="J42" s="46">
        <v>30</v>
      </c>
      <c r="K42" s="46" t="s">
        <v>3373</v>
      </c>
      <c r="L42" s="84">
        <f t="shared" si="15"/>
        <v>10</v>
      </c>
      <c r="M42" s="38">
        <f t="shared" si="16"/>
        <v>60</v>
      </c>
      <c r="N42" s="38">
        <f t="shared" si="17"/>
        <v>2</v>
      </c>
      <c r="O42" s="38">
        <f t="shared" si="18"/>
        <v>0</v>
      </c>
      <c r="P42" s="48">
        <v>8.74</v>
      </c>
      <c r="Q42" s="46">
        <v>12</v>
      </c>
      <c r="R42" s="46" t="s">
        <v>3373</v>
      </c>
      <c r="S42" s="48">
        <v>10.99</v>
      </c>
      <c r="T42" s="46">
        <v>30</v>
      </c>
      <c r="U42" s="46" t="s">
        <v>3372</v>
      </c>
      <c r="V42" s="48">
        <f t="shared" si="19"/>
        <v>9.8650000000000002</v>
      </c>
      <c r="W42" s="46">
        <f t="shared" si="20"/>
        <v>42</v>
      </c>
      <c r="X42" s="46">
        <f t="shared" si="21"/>
        <v>1</v>
      </c>
      <c r="Y42" s="46">
        <f t="shared" si="22"/>
        <v>1</v>
      </c>
      <c r="Z42" s="46">
        <f t="shared" si="23"/>
        <v>3</v>
      </c>
      <c r="AA42" s="46">
        <f t="shared" si="24"/>
        <v>1</v>
      </c>
      <c r="AB42" s="46">
        <f t="shared" si="25"/>
        <v>4</v>
      </c>
      <c r="AC42" s="48">
        <f t="shared" si="29"/>
        <v>0.89</v>
      </c>
      <c r="AD42" s="48">
        <f t="shared" si="26"/>
        <v>9.932500000000001</v>
      </c>
      <c r="AE42" s="48">
        <f t="shared" si="27"/>
        <v>8.8399250000000009</v>
      </c>
      <c r="AF42" s="46">
        <f t="shared" si="28"/>
        <v>102</v>
      </c>
      <c r="AG42" s="47"/>
      <c r="AH42" s="128" t="s">
        <v>3458</v>
      </c>
      <c r="AI42" s="128" t="s">
        <v>3452</v>
      </c>
      <c r="AJ42" s="128" t="s">
        <v>3451</v>
      </c>
      <c r="AK42" s="128" t="s">
        <v>3457</v>
      </c>
      <c r="AL42" s="128" t="s">
        <v>3460</v>
      </c>
      <c r="AM42" s="128" t="s">
        <v>3456</v>
      </c>
      <c r="AN42" s="128" t="s">
        <v>3455</v>
      </c>
      <c r="AO42" s="128" t="s">
        <v>3454</v>
      </c>
      <c r="AP42" s="128" t="s">
        <v>3459</v>
      </c>
      <c r="AQ42" s="128" t="s">
        <v>3453</v>
      </c>
    </row>
    <row r="43" spans="1:43" s="16" customFormat="1" ht="27.75">
      <c r="A43" s="43">
        <v>42</v>
      </c>
      <c r="B43" s="37" t="s">
        <v>475</v>
      </c>
      <c r="C43" s="37" t="s">
        <v>2726</v>
      </c>
      <c r="D43" s="38" t="s">
        <v>2727</v>
      </c>
      <c r="E43" s="38">
        <v>28</v>
      </c>
      <c r="F43" s="48">
        <v>9.39</v>
      </c>
      <c r="G43" s="46">
        <v>18</v>
      </c>
      <c r="H43" s="46" t="s">
        <v>3373</v>
      </c>
      <c r="I43" s="48">
        <v>10.81</v>
      </c>
      <c r="J43" s="46">
        <v>30</v>
      </c>
      <c r="K43" s="46" t="s">
        <v>3372</v>
      </c>
      <c r="L43" s="84">
        <f t="shared" si="15"/>
        <v>10.100000000000001</v>
      </c>
      <c r="M43" s="38">
        <f t="shared" si="16"/>
        <v>60</v>
      </c>
      <c r="N43" s="38">
        <f t="shared" si="17"/>
        <v>1</v>
      </c>
      <c r="O43" s="38">
        <f t="shared" si="18"/>
        <v>1</v>
      </c>
      <c r="P43" s="48">
        <v>9.24</v>
      </c>
      <c r="Q43" s="46">
        <v>10</v>
      </c>
      <c r="R43" s="46" t="s">
        <v>3373</v>
      </c>
      <c r="S43" s="48">
        <v>10.19</v>
      </c>
      <c r="T43" s="46">
        <v>30</v>
      </c>
      <c r="U43" s="46" t="s">
        <v>3372</v>
      </c>
      <c r="V43" s="48">
        <f t="shared" si="19"/>
        <v>9.7149999999999999</v>
      </c>
      <c r="W43" s="46">
        <f t="shared" si="20"/>
        <v>40</v>
      </c>
      <c r="X43" s="46">
        <f t="shared" si="21"/>
        <v>1</v>
      </c>
      <c r="Y43" s="46">
        <f t="shared" si="22"/>
        <v>1</v>
      </c>
      <c r="Z43" s="46">
        <f t="shared" si="23"/>
        <v>2</v>
      </c>
      <c r="AA43" s="46">
        <f t="shared" si="24"/>
        <v>2</v>
      </c>
      <c r="AB43" s="46">
        <f t="shared" si="25"/>
        <v>4</v>
      </c>
      <c r="AC43" s="48">
        <f t="shared" si="29"/>
        <v>0.89</v>
      </c>
      <c r="AD43" s="48">
        <f t="shared" si="26"/>
        <v>9.9075000000000006</v>
      </c>
      <c r="AE43" s="48">
        <f t="shared" si="27"/>
        <v>8.8176750000000013</v>
      </c>
      <c r="AF43" s="46">
        <f t="shared" si="28"/>
        <v>100</v>
      </c>
      <c r="AG43" s="47"/>
      <c r="AH43" s="128" t="s">
        <v>3453</v>
      </c>
      <c r="AI43" s="128" t="s">
        <v>3451</v>
      </c>
      <c r="AJ43" s="128" t="s">
        <v>3457</v>
      </c>
      <c r="AK43" s="128" t="s">
        <v>3456</v>
      </c>
      <c r="AL43" s="128" t="s">
        <v>3452</v>
      </c>
      <c r="AM43" s="128" t="s">
        <v>3455</v>
      </c>
      <c r="AN43" s="128" t="s">
        <v>3460</v>
      </c>
      <c r="AO43" s="128" t="s">
        <v>3454</v>
      </c>
      <c r="AP43" s="128" t="s">
        <v>3459</v>
      </c>
      <c r="AQ43" s="128" t="s">
        <v>3458</v>
      </c>
    </row>
    <row r="44" spans="1:43" s="16" customFormat="1" ht="27.75">
      <c r="A44" s="43">
        <v>43</v>
      </c>
      <c r="B44" s="37" t="s">
        <v>1223</v>
      </c>
      <c r="C44" s="37" t="s">
        <v>116</v>
      </c>
      <c r="D44" s="45" t="s">
        <v>1226</v>
      </c>
      <c r="E44" s="38">
        <v>11</v>
      </c>
      <c r="F44" s="48">
        <v>10.49</v>
      </c>
      <c r="G44" s="46">
        <v>30</v>
      </c>
      <c r="H44" s="46" t="s">
        <v>3373</v>
      </c>
      <c r="I44" s="48">
        <v>10.34</v>
      </c>
      <c r="J44" s="46">
        <v>30</v>
      </c>
      <c r="K44" s="46" t="s">
        <v>3372</v>
      </c>
      <c r="L44" s="84">
        <f t="shared" si="15"/>
        <v>10.414999999999999</v>
      </c>
      <c r="M44" s="38">
        <f t="shared" si="16"/>
        <v>60</v>
      </c>
      <c r="N44" s="38">
        <f t="shared" si="17"/>
        <v>1</v>
      </c>
      <c r="O44" s="38">
        <f t="shared" si="18"/>
        <v>0</v>
      </c>
      <c r="P44" s="48">
        <v>8.52</v>
      </c>
      <c r="Q44" s="46">
        <v>10</v>
      </c>
      <c r="R44" s="46" t="s">
        <v>3372</v>
      </c>
      <c r="S44" s="48">
        <v>9.8000000000000007</v>
      </c>
      <c r="T44" s="46">
        <v>20</v>
      </c>
      <c r="U44" s="46" t="s">
        <v>3373</v>
      </c>
      <c r="V44" s="48">
        <f t="shared" si="19"/>
        <v>9.16</v>
      </c>
      <c r="W44" s="46">
        <f t="shared" si="20"/>
        <v>30</v>
      </c>
      <c r="X44" s="46">
        <f t="shared" si="21"/>
        <v>1</v>
      </c>
      <c r="Y44" s="46">
        <f t="shared" si="22"/>
        <v>1</v>
      </c>
      <c r="Z44" s="46">
        <f t="shared" si="23"/>
        <v>2</v>
      </c>
      <c r="AA44" s="46">
        <f t="shared" si="24"/>
        <v>1</v>
      </c>
      <c r="AB44" s="46">
        <f t="shared" si="25"/>
        <v>3</v>
      </c>
      <c r="AC44" s="48">
        <f t="shared" si="29"/>
        <v>0.9</v>
      </c>
      <c r="AD44" s="48">
        <f t="shared" si="26"/>
        <v>9.7874999999999996</v>
      </c>
      <c r="AE44" s="48">
        <f t="shared" si="27"/>
        <v>8.8087499999999999</v>
      </c>
      <c r="AF44" s="46">
        <f t="shared" si="28"/>
        <v>90</v>
      </c>
      <c r="AG44" s="47"/>
      <c r="AH44" s="128" t="s">
        <v>3453</v>
      </c>
      <c r="AI44" s="128" t="s">
        <v>3455</v>
      </c>
      <c r="AJ44" s="128" t="s">
        <v>3452</v>
      </c>
      <c r="AK44" s="128" t="s">
        <v>3457</v>
      </c>
      <c r="AL44" s="128" t="s">
        <v>3451</v>
      </c>
      <c r="AM44" s="128" t="s">
        <v>3460</v>
      </c>
      <c r="AN44" s="128" t="s">
        <v>3459</v>
      </c>
      <c r="AO44" s="128" t="s">
        <v>3456</v>
      </c>
      <c r="AP44" s="128" t="s">
        <v>3454</v>
      </c>
      <c r="AQ44" s="128" t="s">
        <v>3458</v>
      </c>
    </row>
    <row r="45" spans="1:43" s="16" customFormat="1" ht="27.75">
      <c r="A45" s="43">
        <v>44</v>
      </c>
      <c r="B45" s="37" t="s">
        <v>1490</v>
      </c>
      <c r="C45" s="37" t="s">
        <v>3446</v>
      </c>
      <c r="D45" s="45" t="s">
        <v>1491</v>
      </c>
      <c r="E45" s="38">
        <v>14</v>
      </c>
      <c r="F45" s="48">
        <v>8.85</v>
      </c>
      <c r="G45" s="46">
        <v>11</v>
      </c>
      <c r="H45" s="46" t="s">
        <v>3372</v>
      </c>
      <c r="I45" s="48">
        <v>11.43</v>
      </c>
      <c r="J45" s="46">
        <v>30</v>
      </c>
      <c r="K45" s="46" t="s">
        <v>3373</v>
      </c>
      <c r="L45" s="84">
        <f t="shared" si="15"/>
        <v>10.14</v>
      </c>
      <c r="M45" s="38">
        <f t="shared" si="16"/>
        <v>60</v>
      </c>
      <c r="N45" s="38">
        <f t="shared" si="17"/>
        <v>1</v>
      </c>
      <c r="O45" s="38">
        <f t="shared" si="18"/>
        <v>1</v>
      </c>
      <c r="P45" s="48">
        <v>8.1199999999999992</v>
      </c>
      <c r="Q45" s="46">
        <v>5</v>
      </c>
      <c r="R45" s="46" t="s">
        <v>3373</v>
      </c>
      <c r="S45" s="48">
        <v>11.15</v>
      </c>
      <c r="T45" s="46">
        <v>30</v>
      </c>
      <c r="U45" s="46" t="s">
        <v>3372</v>
      </c>
      <c r="V45" s="48">
        <f t="shared" si="19"/>
        <v>9.6349999999999998</v>
      </c>
      <c r="W45" s="46">
        <f t="shared" si="20"/>
        <v>35</v>
      </c>
      <c r="X45" s="46">
        <f t="shared" si="21"/>
        <v>1</v>
      </c>
      <c r="Y45" s="46">
        <f t="shared" si="22"/>
        <v>1</v>
      </c>
      <c r="Z45" s="46">
        <f t="shared" si="23"/>
        <v>2</v>
      </c>
      <c r="AA45" s="46">
        <f t="shared" si="24"/>
        <v>2</v>
      </c>
      <c r="AB45" s="46">
        <f t="shared" si="25"/>
        <v>4</v>
      </c>
      <c r="AC45" s="48">
        <f t="shared" si="29"/>
        <v>0.89</v>
      </c>
      <c r="AD45" s="48">
        <f t="shared" si="26"/>
        <v>9.8874999999999993</v>
      </c>
      <c r="AE45" s="48">
        <f t="shared" si="27"/>
        <v>8.7998750000000001</v>
      </c>
      <c r="AF45" s="46">
        <f t="shared" si="28"/>
        <v>95</v>
      </c>
      <c r="AG45" s="47"/>
      <c r="AH45" s="128" t="s">
        <v>3452</v>
      </c>
      <c r="AI45" s="128" t="s">
        <v>3457</v>
      </c>
      <c r="AJ45" s="128" t="s">
        <v>3456</v>
      </c>
      <c r="AK45" s="128" t="s">
        <v>3454</v>
      </c>
      <c r="AL45" s="128" t="s">
        <v>3453</v>
      </c>
      <c r="AM45" s="128" t="s">
        <v>3451</v>
      </c>
      <c r="AN45" s="128" t="s">
        <v>3460</v>
      </c>
      <c r="AO45" s="128" t="s">
        <v>3455</v>
      </c>
      <c r="AP45" s="128" t="s">
        <v>3459</v>
      </c>
      <c r="AQ45" s="128" t="s">
        <v>3458</v>
      </c>
    </row>
    <row r="46" spans="1:43" s="16" customFormat="1" ht="27.75">
      <c r="A46" s="43">
        <v>45</v>
      </c>
      <c r="B46" s="37" t="s">
        <v>3493</v>
      </c>
      <c r="C46" s="37" t="s">
        <v>254</v>
      </c>
      <c r="D46" s="45" t="s">
        <v>2215</v>
      </c>
      <c r="E46" s="38">
        <v>22</v>
      </c>
      <c r="F46" s="48">
        <v>11.31</v>
      </c>
      <c r="G46" s="46">
        <v>30</v>
      </c>
      <c r="H46" s="46" t="s">
        <v>3372</v>
      </c>
      <c r="I46" s="48">
        <v>10</v>
      </c>
      <c r="J46" s="46">
        <v>30</v>
      </c>
      <c r="K46" s="46" t="s">
        <v>3373</v>
      </c>
      <c r="L46" s="84">
        <f t="shared" si="15"/>
        <v>10.655000000000001</v>
      </c>
      <c r="M46" s="38">
        <f t="shared" si="16"/>
        <v>60</v>
      </c>
      <c r="N46" s="38">
        <f t="shared" si="17"/>
        <v>1</v>
      </c>
      <c r="O46" s="38">
        <f t="shared" si="18"/>
        <v>0</v>
      </c>
      <c r="P46" s="48">
        <v>8.61</v>
      </c>
      <c r="Q46" s="46">
        <v>16</v>
      </c>
      <c r="R46" s="46" t="s">
        <v>3373</v>
      </c>
      <c r="S46" s="48">
        <v>9.6199999999999992</v>
      </c>
      <c r="T46" s="46">
        <v>20</v>
      </c>
      <c r="U46" s="46" t="s">
        <v>3373</v>
      </c>
      <c r="V46" s="48">
        <f t="shared" si="19"/>
        <v>9.1149999999999984</v>
      </c>
      <c r="W46" s="46">
        <f t="shared" si="20"/>
        <v>36</v>
      </c>
      <c r="X46" s="46">
        <f t="shared" si="21"/>
        <v>2</v>
      </c>
      <c r="Y46" s="46">
        <f t="shared" si="22"/>
        <v>1</v>
      </c>
      <c r="Z46" s="46">
        <f t="shared" si="23"/>
        <v>3</v>
      </c>
      <c r="AA46" s="46">
        <f t="shared" si="24"/>
        <v>1</v>
      </c>
      <c r="AB46" s="46">
        <f t="shared" si="25"/>
        <v>4</v>
      </c>
      <c r="AC46" s="48">
        <f t="shared" si="29"/>
        <v>0.89</v>
      </c>
      <c r="AD46" s="48">
        <f t="shared" si="26"/>
        <v>9.8849999999999998</v>
      </c>
      <c r="AE46" s="48">
        <f t="shared" si="27"/>
        <v>8.7976499999999991</v>
      </c>
      <c r="AF46" s="46">
        <f t="shared" si="28"/>
        <v>96</v>
      </c>
      <c r="AG46" s="47"/>
      <c r="AH46" s="128" t="s">
        <v>3453</v>
      </c>
      <c r="AI46" s="128" t="s">
        <v>3451</v>
      </c>
      <c r="AJ46" s="128" t="s">
        <v>3455</v>
      </c>
      <c r="AK46" s="128" t="s">
        <v>3456</v>
      </c>
      <c r="AL46" s="128" t="s">
        <v>3454</v>
      </c>
      <c r="AM46" s="128" t="s">
        <v>3452</v>
      </c>
      <c r="AN46" s="128" t="s">
        <v>3460</v>
      </c>
      <c r="AO46" s="128" t="s">
        <v>3457</v>
      </c>
      <c r="AP46" s="128" t="s">
        <v>3458</v>
      </c>
      <c r="AQ46" s="128" t="s">
        <v>3459</v>
      </c>
    </row>
    <row r="47" spans="1:43" s="16" customFormat="1" ht="27.75">
      <c r="A47" s="43">
        <v>46</v>
      </c>
      <c r="B47" s="37" t="s">
        <v>1120</v>
      </c>
      <c r="C47" s="37" t="s">
        <v>1121</v>
      </c>
      <c r="D47" s="45" t="s">
        <v>1122</v>
      </c>
      <c r="E47" s="38">
        <v>10</v>
      </c>
      <c r="F47" s="48">
        <v>10.14</v>
      </c>
      <c r="G47" s="46">
        <v>30</v>
      </c>
      <c r="H47" s="46" t="s">
        <v>3372</v>
      </c>
      <c r="I47" s="48">
        <v>10</v>
      </c>
      <c r="J47" s="46">
        <v>30</v>
      </c>
      <c r="K47" s="46" t="s">
        <v>3373</v>
      </c>
      <c r="L47" s="84">
        <f t="shared" si="15"/>
        <v>10.07</v>
      </c>
      <c r="M47" s="38">
        <f t="shared" si="16"/>
        <v>60</v>
      </c>
      <c r="N47" s="38">
        <f t="shared" si="17"/>
        <v>1</v>
      </c>
      <c r="O47" s="38">
        <f t="shared" si="18"/>
        <v>0</v>
      </c>
      <c r="P47" s="48">
        <v>9.3800000000000008</v>
      </c>
      <c r="Q47" s="46">
        <v>10</v>
      </c>
      <c r="R47" s="46" t="s">
        <v>3373</v>
      </c>
      <c r="S47" s="48">
        <v>10.02</v>
      </c>
      <c r="T47" s="46">
        <v>30</v>
      </c>
      <c r="U47" s="46" t="s">
        <v>3373</v>
      </c>
      <c r="V47" s="48">
        <f t="shared" si="19"/>
        <v>9.6999999999999993</v>
      </c>
      <c r="W47" s="46">
        <f t="shared" si="20"/>
        <v>40</v>
      </c>
      <c r="X47" s="46">
        <f t="shared" si="21"/>
        <v>2</v>
      </c>
      <c r="Y47" s="46">
        <f t="shared" si="22"/>
        <v>1</v>
      </c>
      <c r="Z47" s="46">
        <f t="shared" si="23"/>
        <v>3</v>
      </c>
      <c r="AA47" s="46">
        <f t="shared" si="24"/>
        <v>1</v>
      </c>
      <c r="AB47" s="46">
        <f t="shared" si="25"/>
        <v>4</v>
      </c>
      <c r="AC47" s="48">
        <f t="shared" si="29"/>
        <v>0.89</v>
      </c>
      <c r="AD47" s="48">
        <f t="shared" si="26"/>
        <v>9.8849999999999998</v>
      </c>
      <c r="AE47" s="48">
        <f t="shared" si="27"/>
        <v>8.7976499999999991</v>
      </c>
      <c r="AF47" s="46">
        <f t="shared" si="28"/>
        <v>100</v>
      </c>
      <c r="AG47" s="47"/>
      <c r="AH47" s="128" t="s">
        <v>3452</v>
      </c>
      <c r="AI47" s="128" t="s">
        <v>3456</v>
      </c>
      <c r="AJ47" s="128" t="s">
        <v>3457</v>
      </c>
      <c r="AK47" s="128" t="s">
        <v>3455</v>
      </c>
      <c r="AL47" s="128" t="s">
        <v>3460</v>
      </c>
      <c r="AM47" s="128" t="s">
        <v>3458</v>
      </c>
      <c r="AN47" s="128" t="s">
        <v>3453</v>
      </c>
      <c r="AO47" s="128" t="s">
        <v>3459</v>
      </c>
      <c r="AP47" s="128" t="s">
        <v>3454</v>
      </c>
      <c r="AQ47" s="128" t="s">
        <v>3451</v>
      </c>
    </row>
    <row r="48" spans="1:43" s="16" customFormat="1" ht="27.75">
      <c r="A48" s="43">
        <v>47</v>
      </c>
      <c r="B48" s="37" t="s">
        <v>787</v>
      </c>
      <c r="C48" s="37" t="s">
        <v>3420</v>
      </c>
      <c r="D48" s="45" t="s">
        <v>788</v>
      </c>
      <c r="E48" s="38">
        <v>7</v>
      </c>
      <c r="F48" s="48">
        <v>10.97</v>
      </c>
      <c r="G48" s="46">
        <v>30</v>
      </c>
      <c r="H48" s="46" t="s">
        <v>3373</v>
      </c>
      <c r="I48" s="48">
        <v>9.7200000000000006</v>
      </c>
      <c r="J48" s="46">
        <v>10</v>
      </c>
      <c r="K48" s="46" t="s">
        <v>3373</v>
      </c>
      <c r="L48" s="84">
        <f t="shared" si="15"/>
        <v>10.345000000000001</v>
      </c>
      <c r="M48" s="38">
        <f t="shared" si="16"/>
        <v>60</v>
      </c>
      <c r="N48" s="38">
        <f t="shared" si="17"/>
        <v>2</v>
      </c>
      <c r="O48" s="38">
        <f t="shared" si="18"/>
        <v>1</v>
      </c>
      <c r="P48" s="48">
        <v>8.73</v>
      </c>
      <c r="Q48" s="46">
        <v>12</v>
      </c>
      <c r="R48" s="46" t="s">
        <v>3373</v>
      </c>
      <c r="S48" s="48">
        <v>10.56</v>
      </c>
      <c r="T48" s="46">
        <v>30</v>
      </c>
      <c r="U48" s="46" t="s">
        <v>3372</v>
      </c>
      <c r="V48" s="48">
        <f t="shared" si="19"/>
        <v>9.6449999999999996</v>
      </c>
      <c r="W48" s="46">
        <f t="shared" si="20"/>
        <v>42</v>
      </c>
      <c r="X48" s="46">
        <f t="shared" si="21"/>
        <v>1</v>
      </c>
      <c r="Y48" s="46">
        <f t="shared" si="22"/>
        <v>1</v>
      </c>
      <c r="Z48" s="46">
        <f t="shared" si="23"/>
        <v>3</v>
      </c>
      <c r="AA48" s="46">
        <f t="shared" si="24"/>
        <v>2</v>
      </c>
      <c r="AB48" s="46">
        <f t="shared" si="25"/>
        <v>5</v>
      </c>
      <c r="AC48" s="48">
        <f t="shared" si="29"/>
        <v>0.88</v>
      </c>
      <c r="AD48" s="48">
        <f t="shared" si="26"/>
        <v>9.995000000000001</v>
      </c>
      <c r="AE48" s="48">
        <f t="shared" si="27"/>
        <v>8.7956000000000003</v>
      </c>
      <c r="AF48" s="46">
        <f t="shared" si="28"/>
        <v>102</v>
      </c>
      <c r="AG48" s="47"/>
      <c r="AH48" s="128" t="s">
        <v>3456</v>
      </c>
      <c r="AI48" s="128" t="s">
        <v>3451</v>
      </c>
      <c r="AJ48" s="128" t="s">
        <v>3453</v>
      </c>
      <c r="AK48" s="128" t="s">
        <v>3455</v>
      </c>
      <c r="AL48" s="128" t="s">
        <v>3452</v>
      </c>
      <c r="AM48" s="128" t="s">
        <v>3454</v>
      </c>
      <c r="AN48" s="128" t="s">
        <v>3457</v>
      </c>
      <c r="AO48" s="128" t="s">
        <v>3460</v>
      </c>
      <c r="AP48" s="128" t="s">
        <v>3459</v>
      </c>
      <c r="AQ48" s="128" t="s">
        <v>3458</v>
      </c>
    </row>
    <row r="49" spans="1:43" s="16" customFormat="1" ht="27.75">
      <c r="A49" s="43">
        <v>48</v>
      </c>
      <c r="B49" s="37" t="s">
        <v>1218</v>
      </c>
      <c r="C49" s="37" t="s">
        <v>1219</v>
      </c>
      <c r="D49" s="69" t="s">
        <v>1224</v>
      </c>
      <c r="E49" s="38">
        <v>11</v>
      </c>
      <c r="F49" s="48">
        <v>11.93</v>
      </c>
      <c r="G49" s="46">
        <v>30</v>
      </c>
      <c r="H49" s="46" t="s">
        <v>3372</v>
      </c>
      <c r="I49" s="48">
        <v>10.69</v>
      </c>
      <c r="J49" s="46">
        <v>30</v>
      </c>
      <c r="K49" s="46" t="s">
        <v>3372</v>
      </c>
      <c r="L49" s="84">
        <f t="shared" si="15"/>
        <v>11.309999999999999</v>
      </c>
      <c r="M49" s="38">
        <f t="shared" si="16"/>
        <v>60</v>
      </c>
      <c r="N49" s="38">
        <f t="shared" si="17"/>
        <v>0</v>
      </c>
      <c r="O49" s="38">
        <f t="shared" si="18"/>
        <v>0</v>
      </c>
      <c r="P49" s="48">
        <v>9.48</v>
      </c>
      <c r="Q49" s="46">
        <v>16</v>
      </c>
      <c r="R49" s="46" t="s">
        <v>3373</v>
      </c>
      <c r="S49" s="48">
        <v>10.23</v>
      </c>
      <c r="T49" s="46">
        <v>30</v>
      </c>
      <c r="U49" s="46" t="s">
        <v>3373</v>
      </c>
      <c r="V49" s="48">
        <f t="shared" si="19"/>
        <v>9.8550000000000004</v>
      </c>
      <c r="W49" s="46">
        <f t="shared" si="20"/>
        <v>46</v>
      </c>
      <c r="X49" s="46">
        <f t="shared" si="21"/>
        <v>2</v>
      </c>
      <c r="Y49" s="46">
        <f t="shared" si="22"/>
        <v>1</v>
      </c>
      <c r="Z49" s="46">
        <f t="shared" si="23"/>
        <v>2</v>
      </c>
      <c r="AA49" s="46">
        <f t="shared" si="24"/>
        <v>1</v>
      </c>
      <c r="AB49" s="46">
        <f t="shared" si="25"/>
        <v>3</v>
      </c>
      <c r="AC49" s="48">
        <f>IF(AB49=0,0.86,IF(AB49=1,0.85,IF(AB49=2,0.84,IF(AB49=3,0.83,IF(AB49=4,0.82,IF(AB49=5,0.81,IF(AB49=6,0.8)))))))</f>
        <v>0.83</v>
      </c>
      <c r="AD49" s="48">
        <f t="shared" si="26"/>
        <v>10.5825</v>
      </c>
      <c r="AE49" s="48">
        <f t="shared" si="27"/>
        <v>8.7834749999999993</v>
      </c>
      <c r="AF49" s="46">
        <f t="shared" si="28"/>
        <v>106</v>
      </c>
      <c r="AG49" s="47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</row>
    <row r="50" spans="1:43" s="16" customFormat="1" ht="27.75">
      <c r="A50" s="43">
        <v>49</v>
      </c>
      <c r="B50" s="37" t="s">
        <v>2629</v>
      </c>
      <c r="C50" s="37" t="s">
        <v>2630</v>
      </c>
      <c r="D50" s="45" t="s">
        <v>2631</v>
      </c>
      <c r="E50" s="38">
        <v>27</v>
      </c>
      <c r="F50" s="48">
        <v>9.6999999999999993</v>
      </c>
      <c r="G50" s="46">
        <v>24</v>
      </c>
      <c r="H50" s="46" t="s">
        <v>3372</v>
      </c>
      <c r="I50" s="48">
        <v>11.02</v>
      </c>
      <c r="J50" s="46">
        <v>30</v>
      </c>
      <c r="K50" s="46" t="s">
        <v>3373</v>
      </c>
      <c r="L50" s="84">
        <f t="shared" si="15"/>
        <v>10.36</v>
      </c>
      <c r="M50" s="38">
        <f t="shared" si="16"/>
        <v>60</v>
      </c>
      <c r="N50" s="38">
        <f t="shared" si="17"/>
        <v>1</v>
      </c>
      <c r="O50" s="38">
        <f t="shared" si="18"/>
        <v>1</v>
      </c>
      <c r="P50" s="48">
        <v>7.24</v>
      </c>
      <c r="Q50" s="46">
        <v>9</v>
      </c>
      <c r="R50" s="46" t="s">
        <v>3373</v>
      </c>
      <c r="S50" s="48">
        <v>11.35</v>
      </c>
      <c r="T50" s="46">
        <v>30</v>
      </c>
      <c r="U50" s="46" t="s">
        <v>3372</v>
      </c>
      <c r="V50" s="48">
        <f t="shared" si="19"/>
        <v>9.2949999999999999</v>
      </c>
      <c r="W50" s="46">
        <f t="shared" si="20"/>
        <v>39</v>
      </c>
      <c r="X50" s="46">
        <f t="shared" si="21"/>
        <v>1</v>
      </c>
      <c r="Y50" s="46">
        <f t="shared" si="22"/>
        <v>1</v>
      </c>
      <c r="Z50" s="46">
        <f t="shared" si="23"/>
        <v>2</v>
      </c>
      <c r="AA50" s="46">
        <f t="shared" si="24"/>
        <v>2</v>
      </c>
      <c r="AB50" s="46">
        <f t="shared" si="25"/>
        <v>4</v>
      </c>
      <c r="AC50" s="48">
        <f t="shared" ref="AC50:AC60" si="30">IF(AB50=0,0.93,IF(AB50=1,0.92,IF(AB50=2,0.91,IF(AB50=3,0.9,IF(AB50=4,0.89,IF(AB50=5,0.88,IF(AB50=6,0.87)))))))</f>
        <v>0.89</v>
      </c>
      <c r="AD50" s="48">
        <f t="shared" si="26"/>
        <v>9.8275000000000006</v>
      </c>
      <c r="AE50" s="48">
        <f t="shared" si="27"/>
        <v>8.7464750000000002</v>
      </c>
      <c r="AF50" s="46">
        <f t="shared" si="28"/>
        <v>99</v>
      </c>
      <c r="AG50" s="47"/>
      <c r="AH50" s="128" t="s">
        <v>3453</v>
      </c>
      <c r="AI50" s="128" t="s">
        <v>3451</v>
      </c>
      <c r="AJ50" s="128" t="s">
        <v>3456</v>
      </c>
      <c r="AK50" s="128" t="s">
        <v>3452</v>
      </c>
      <c r="AL50" s="128" t="s">
        <v>3455</v>
      </c>
      <c r="AM50" s="128" t="s">
        <v>3460</v>
      </c>
      <c r="AN50" s="128" t="s">
        <v>3454</v>
      </c>
      <c r="AO50" s="128" t="s">
        <v>3457</v>
      </c>
      <c r="AP50" s="128" t="s">
        <v>3459</v>
      </c>
      <c r="AQ50" s="128" t="s">
        <v>3458</v>
      </c>
    </row>
    <row r="51" spans="1:43" s="16" customFormat="1" ht="27.75">
      <c r="A51" s="43">
        <v>50</v>
      </c>
      <c r="B51" s="37" t="s">
        <v>367</v>
      </c>
      <c r="C51" s="37" t="s">
        <v>368</v>
      </c>
      <c r="D51" s="45" t="s">
        <v>369</v>
      </c>
      <c r="E51" s="38">
        <v>3</v>
      </c>
      <c r="F51" s="48">
        <v>10</v>
      </c>
      <c r="G51" s="46">
        <v>30</v>
      </c>
      <c r="H51" s="46" t="s">
        <v>3373</v>
      </c>
      <c r="I51" s="48">
        <v>10.27</v>
      </c>
      <c r="J51" s="46">
        <v>30</v>
      </c>
      <c r="K51" s="46" t="s">
        <v>3373</v>
      </c>
      <c r="L51" s="84">
        <f t="shared" si="15"/>
        <v>10.135</v>
      </c>
      <c r="M51" s="38">
        <f t="shared" si="16"/>
        <v>60</v>
      </c>
      <c r="N51" s="38">
        <f t="shared" si="17"/>
        <v>2</v>
      </c>
      <c r="O51" s="38">
        <f t="shared" si="18"/>
        <v>0</v>
      </c>
      <c r="P51" s="48">
        <v>9.75</v>
      </c>
      <c r="Q51" s="46">
        <v>18</v>
      </c>
      <c r="R51" s="46" t="s">
        <v>3373</v>
      </c>
      <c r="S51" s="48">
        <v>9.64</v>
      </c>
      <c r="T51" s="46">
        <v>18</v>
      </c>
      <c r="U51" s="46" t="s">
        <v>3373</v>
      </c>
      <c r="V51" s="48">
        <f t="shared" si="19"/>
        <v>9.6950000000000003</v>
      </c>
      <c r="W51" s="46">
        <f t="shared" si="20"/>
        <v>36</v>
      </c>
      <c r="X51" s="46">
        <f t="shared" si="21"/>
        <v>2</v>
      </c>
      <c r="Y51" s="46">
        <f t="shared" si="22"/>
        <v>1</v>
      </c>
      <c r="Z51" s="46">
        <f t="shared" si="23"/>
        <v>4</v>
      </c>
      <c r="AA51" s="46">
        <f t="shared" si="24"/>
        <v>1</v>
      </c>
      <c r="AB51" s="46">
        <f t="shared" si="25"/>
        <v>5</v>
      </c>
      <c r="AC51" s="48">
        <f t="shared" si="30"/>
        <v>0.88</v>
      </c>
      <c r="AD51" s="48">
        <f t="shared" si="26"/>
        <v>9.9149999999999991</v>
      </c>
      <c r="AE51" s="48">
        <f t="shared" si="27"/>
        <v>8.7251999999999992</v>
      </c>
      <c r="AF51" s="46">
        <f t="shared" si="28"/>
        <v>96</v>
      </c>
      <c r="AG51" s="47"/>
      <c r="AH51" s="128" t="s">
        <v>3451</v>
      </c>
      <c r="AI51" s="128" t="s">
        <v>3456</v>
      </c>
      <c r="AJ51" s="128" t="s">
        <v>3452</v>
      </c>
      <c r="AK51" s="128" t="s">
        <v>3453</v>
      </c>
      <c r="AL51" s="128" t="s">
        <v>3454</v>
      </c>
      <c r="AM51" s="128" t="s">
        <v>3455</v>
      </c>
      <c r="AN51" s="128" t="s">
        <v>3459</v>
      </c>
      <c r="AO51" s="128" t="s">
        <v>3457</v>
      </c>
      <c r="AP51" s="128" t="s">
        <v>3460</v>
      </c>
      <c r="AQ51" s="128" t="s">
        <v>3458</v>
      </c>
    </row>
    <row r="52" spans="1:43" s="16" customFormat="1" ht="27.75">
      <c r="A52" s="43">
        <v>51</v>
      </c>
      <c r="B52" s="44" t="s">
        <v>2486</v>
      </c>
      <c r="C52" s="44" t="s">
        <v>2487</v>
      </c>
      <c r="D52" s="45" t="s">
        <v>2488</v>
      </c>
      <c r="E52" s="38">
        <v>25</v>
      </c>
      <c r="F52" s="48">
        <v>11.31</v>
      </c>
      <c r="G52" s="46">
        <v>30</v>
      </c>
      <c r="H52" s="46" t="s">
        <v>3372</v>
      </c>
      <c r="I52" s="48">
        <v>8.77</v>
      </c>
      <c r="J52" s="46">
        <v>14</v>
      </c>
      <c r="K52" s="46" t="s">
        <v>3373</v>
      </c>
      <c r="L52" s="84">
        <f t="shared" si="15"/>
        <v>10.039999999999999</v>
      </c>
      <c r="M52" s="38">
        <f t="shared" si="16"/>
        <v>60</v>
      </c>
      <c r="N52" s="38">
        <f t="shared" si="17"/>
        <v>1</v>
      </c>
      <c r="O52" s="38">
        <f t="shared" si="18"/>
        <v>1</v>
      </c>
      <c r="P52" s="48">
        <v>8.0399999999999991</v>
      </c>
      <c r="Q52" s="46">
        <v>5</v>
      </c>
      <c r="R52" s="46" t="s">
        <v>3373</v>
      </c>
      <c r="S52" s="48">
        <v>11.38</v>
      </c>
      <c r="T52" s="46">
        <v>30</v>
      </c>
      <c r="U52" s="46" t="s">
        <v>3373</v>
      </c>
      <c r="V52" s="48">
        <f t="shared" si="19"/>
        <v>9.7100000000000009</v>
      </c>
      <c r="W52" s="46">
        <f t="shared" si="20"/>
        <v>35</v>
      </c>
      <c r="X52" s="46">
        <f t="shared" si="21"/>
        <v>2</v>
      </c>
      <c r="Y52" s="46">
        <f t="shared" si="22"/>
        <v>1</v>
      </c>
      <c r="Z52" s="46">
        <f t="shared" si="23"/>
        <v>3</v>
      </c>
      <c r="AA52" s="46">
        <f t="shared" si="24"/>
        <v>2</v>
      </c>
      <c r="AB52" s="46">
        <f t="shared" si="25"/>
        <v>5</v>
      </c>
      <c r="AC52" s="48">
        <f t="shared" si="30"/>
        <v>0.88</v>
      </c>
      <c r="AD52" s="48">
        <f t="shared" si="26"/>
        <v>9.875</v>
      </c>
      <c r="AE52" s="48">
        <f t="shared" si="27"/>
        <v>8.69</v>
      </c>
      <c r="AF52" s="46">
        <f t="shared" si="28"/>
        <v>95</v>
      </c>
      <c r="AG52" s="47"/>
      <c r="AH52" s="128" t="s">
        <v>3457</v>
      </c>
      <c r="AI52" s="128" t="s">
        <v>3460</v>
      </c>
      <c r="AJ52" s="128" t="s">
        <v>3459</v>
      </c>
      <c r="AK52" s="128" t="s">
        <v>3458</v>
      </c>
      <c r="AL52" s="128" t="s">
        <v>3452</v>
      </c>
      <c r="AM52" s="128" t="s">
        <v>3455</v>
      </c>
      <c r="AN52" s="128" t="s">
        <v>3454</v>
      </c>
      <c r="AO52" s="128" t="s">
        <v>3456</v>
      </c>
      <c r="AP52" s="128" t="s">
        <v>3453</v>
      </c>
      <c r="AQ52" s="128" t="s">
        <v>3451</v>
      </c>
    </row>
    <row r="53" spans="1:43" s="16" customFormat="1" ht="27.75">
      <c r="A53" s="43">
        <v>52</v>
      </c>
      <c r="B53" s="44" t="s">
        <v>1207</v>
      </c>
      <c r="C53" s="44" t="s">
        <v>2021</v>
      </c>
      <c r="D53" s="45" t="s">
        <v>2219</v>
      </c>
      <c r="E53" s="38">
        <v>22</v>
      </c>
      <c r="F53" s="48">
        <v>10.97</v>
      </c>
      <c r="G53" s="46">
        <v>30</v>
      </c>
      <c r="H53" s="46" t="s">
        <v>3372</v>
      </c>
      <c r="I53" s="48">
        <v>9.24</v>
      </c>
      <c r="J53" s="46">
        <v>18</v>
      </c>
      <c r="K53" s="46" t="s">
        <v>3373</v>
      </c>
      <c r="L53" s="84">
        <f t="shared" si="15"/>
        <v>10.105</v>
      </c>
      <c r="M53" s="38">
        <f t="shared" si="16"/>
        <v>60</v>
      </c>
      <c r="N53" s="38">
        <f t="shared" si="17"/>
        <v>1</v>
      </c>
      <c r="O53" s="38">
        <f t="shared" si="18"/>
        <v>1</v>
      </c>
      <c r="P53" s="48">
        <v>8.5500000000000007</v>
      </c>
      <c r="Q53" s="46">
        <v>10</v>
      </c>
      <c r="R53" s="46" t="s">
        <v>3373</v>
      </c>
      <c r="S53" s="48">
        <v>10.62</v>
      </c>
      <c r="T53" s="46">
        <v>30</v>
      </c>
      <c r="U53" s="46" t="s">
        <v>3373</v>
      </c>
      <c r="V53" s="48">
        <f t="shared" si="19"/>
        <v>9.5850000000000009</v>
      </c>
      <c r="W53" s="46">
        <f t="shared" si="20"/>
        <v>40</v>
      </c>
      <c r="X53" s="46">
        <f t="shared" si="21"/>
        <v>2</v>
      </c>
      <c r="Y53" s="46">
        <f t="shared" si="22"/>
        <v>1</v>
      </c>
      <c r="Z53" s="46">
        <f t="shared" si="23"/>
        <v>3</v>
      </c>
      <c r="AA53" s="46">
        <f t="shared" si="24"/>
        <v>2</v>
      </c>
      <c r="AB53" s="46">
        <f t="shared" si="25"/>
        <v>5</v>
      </c>
      <c r="AC53" s="48">
        <f t="shared" si="30"/>
        <v>0.88</v>
      </c>
      <c r="AD53" s="48">
        <f t="shared" si="26"/>
        <v>9.8450000000000006</v>
      </c>
      <c r="AE53" s="48">
        <f t="shared" si="27"/>
        <v>8.6636000000000006</v>
      </c>
      <c r="AF53" s="46">
        <f t="shared" si="28"/>
        <v>100</v>
      </c>
      <c r="AG53" s="47"/>
      <c r="AH53" s="128" t="s">
        <v>3453</v>
      </c>
      <c r="AI53" s="128" t="s">
        <v>3455</v>
      </c>
      <c r="AJ53" s="128" t="s">
        <v>3457</v>
      </c>
      <c r="AK53" s="128" t="s">
        <v>3452</v>
      </c>
      <c r="AL53" s="128" t="s">
        <v>3456</v>
      </c>
      <c r="AM53" s="128" t="s">
        <v>3451</v>
      </c>
      <c r="AN53" s="128" t="s">
        <v>3459</v>
      </c>
      <c r="AO53" s="128" t="s">
        <v>3454</v>
      </c>
      <c r="AP53" s="128" t="s">
        <v>3458</v>
      </c>
      <c r="AQ53" s="128" t="s">
        <v>3460</v>
      </c>
    </row>
    <row r="54" spans="1:43" s="16" customFormat="1" ht="27.75">
      <c r="A54" s="43">
        <v>53</v>
      </c>
      <c r="B54" s="37" t="s">
        <v>2634</v>
      </c>
      <c r="C54" s="37" t="s">
        <v>2635</v>
      </c>
      <c r="D54" s="45" t="s">
        <v>2636</v>
      </c>
      <c r="E54" s="38">
        <v>27</v>
      </c>
      <c r="F54" s="48">
        <v>9.82</v>
      </c>
      <c r="G54" s="46">
        <v>19</v>
      </c>
      <c r="H54" s="46" t="s">
        <v>3373</v>
      </c>
      <c r="I54" s="48">
        <v>10.18</v>
      </c>
      <c r="J54" s="46">
        <v>30</v>
      </c>
      <c r="K54" s="46" t="s">
        <v>3373</v>
      </c>
      <c r="L54" s="84">
        <f t="shared" si="15"/>
        <v>10</v>
      </c>
      <c r="M54" s="38">
        <f t="shared" si="16"/>
        <v>60</v>
      </c>
      <c r="N54" s="38">
        <f t="shared" si="17"/>
        <v>2</v>
      </c>
      <c r="O54" s="38">
        <f t="shared" si="18"/>
        <v>1</v>
      </c>
      <c r="P54" s="48">
        <v>9.34</v>
      </c>
      <c r="Q54" s="46">
        <v>10</v>
      </c>
      <c r="R54" s="46" t="s">
        <v>3373</v>
      </c>
      <c r="S54" s="48">
        <v>10.029999999999999</v>
      </c>
      <c r="T54" s="46">
        <v>30</v>
      </c>
      <c r="U54" s="46" t="s">
        <v>3372</v>
      </c>
      <c r="V54" s="48">
        <f t="shared" si="19"/>
        <v>9.6849999999999987</v>
      </c>
      <c r="W54" s="46">
        <f t="shared" si="20"/>
        <v>40</v>
      </c>
      <c r="X54" s="46">
        <f t="shared" si="21"/>
        <v>1</v>
      </c>
      <c r="Y54" s="46">
        <f t="shared" si="22"/>
        <v>1</v>
      </c>
      <c r="Z54" s="46">
        <f t="shared" si="23"/>
        <v>3</v>
      </c>
      <c r="AA54" s="46">
        <f t="shared" si="24"/>
        <v>2</v>
      </c>
      <c r="AB54" s="46">
        <f t="shared" si="25"/>
        <v>5</v>
      </c>
      <c r="AC54" s="48">
        <f t="shared" si="30"/>
        <v>0.88</v>
      </c>
      <c r="AD54" s="48">
        <f t="shared" si="26"/>
        <v>9.8424999999999994</v>
      </c>
      <c r="AE54" s="48">
        <f t="shared" si="27"/>
        <v>8.6613999999999987</v>
      </c>
      <c r="AF54" s="46">
        <f t="shared" si="28"/>
        <v>100</v>
      </c>
      <c r="AG54" s="47"/>
      <c r="AH54" s="128" t="s">
        <v>3455</v>
      </c>
      <c r="AI54" s="128" t="s">
        <v>3451</v>
      </c>
      <c r="AJ54" s="128" t="s">
        <v>3452</v>
      </c>
      <c r="AK54" s="128" t="s">
        <v>3456</v>
      </c>
      <c r="AL54" s="128" t="s">
        <v>3457</v>
      </c>
      <c r="AM54" s="128" t="s">
        <v>3453</v>
      </c>
      <c r="AN54" s="128" t="s">
        <v>3454</v>
      </c>
      <c r="AO54" s="128" t="s">
        <v>3460</v>
      </c>
      <c r="AP54" s="128" t="s">
        <v>3458</v>
      </c>
      <c r="AQ54" s="128" t="s">
        <v>3459</v>
      </c>
    </row>
    <row r="55" spans="1:43" s="16" customFormat="1" ht="27.75">
      <c r="A55" s="43">
        <v>54</v>
      </c>
      <c r="B55" s="44" t="s">
        <v>2642</v>
      </c>
      <c r="C55" s="44" t="s">
        <v>2643</v>
      </c>
      <c r="D55" s="45" t="s">
        <v>2644</v>
      </c>
      <c r="E55" s="38">
        <v>27</v>
      </c>
      <c r="F55" s="48">
        <v>10.039999999999999</v>
      </c>
      <c r="G55" s="46">
        <v>30</v>
      </c>
      <c r="H55" s="46" t="s">
        <v>3373</v>
      </c>
      <c r="I55" s="48">
        <v>10</v>
      </c>
      <c r="J55" s="46">
        <v>30</v>
      </c>
      <c r="K55" s="46" t="s">
        <v>3373</v>
      </c>
      <c r="L55" s="84">
        <f t="shared" si="15"/>
        <v>10.02</v>
      </c>
      <c r="M55" s="38">
        <f t="shared" si="16"/>
        <v>60</v>
      </c>
      <c r="N55" s="38">
        <f t="shared" si="17"/>
        <v>2</v>
      </c>
      <c r="O55" s="38">
        <f t="shared" si="18"/>
        <v>0</v>
      </c>
      <c r="P55" s="48">
        <v>8.65</v>
      </c>
      <c r="Q55" s="46">
        <v>12</v>
      </c>
      <c r="R55" s="46" t="s">
        <v>3373</v>
      </c>
      <c r="S55" s="48">
        <v>10.220000000000001</v>
      </c>
      <c r="T55" s="46">
        <v>30</v>
      </c>
      <c r="U55" s="46" t="s">
        <v>3372</v>
      </c>
      <c r="V55" s="48">
        <f t="shared" si="19"/>
        <v>9.4350000000000005</v>
      </c>
      <c r="W55" s="46">
        <f t="shared" si="20"/>
        <v>42</v>
      </c>
      <c r="X55" s="46">
        <f t="shared" si="21"/>
        <v>1</v>
      </c>
      <c r="Y55" s="46">
        <f t="shared" si="22"/>
        <v>1</v>
      </c>
      <c r="Z55" s="46">
        <f t="shared" si="23"/>
        <v>3</v>
      </c>
      <c r="AA55" s="46">
        <f t="shared" si="24"/>
        <v>1</v>
      </c>
      <c r="AB55" s="46">
        <f t="shared" si="25"/>
        <v>4</v>
      </c>
      <c r="AC55" s="48">
        <f t="shared" si="30"/>
        <v>0.89</v>
      </c>
      <c r="AD55" s="48">
        <f t="shared" si="26"/>
        <v>9.7274999999999991</v>
      </c>
      <c r="AE55" s="48">
        <f t="shared" si="27"/>
        <v>8.6574749999999998</v>
      </c>
      <c r="AF55" s="46">
        <f t="shared" si="28"/>
        <v>102</v>
      </c>
      <c r="AG55" s="47"/>
      <c r="AH55" s="128" t="s">
        <v>3452</v>
      </c>
      <c r="AI55" s="128" t="s">
        <v>3455</v>
      </c>
      <c r="AJ55" s="128" t="s">
        <v>3456</v>
      </c>
      <c r="AK55" s="128" t="s">
        <v>3451</v>
      </c>
      <c r="AL55" s="128" t="s">
        <v>3454</v>
      </c>
      <c r="AM55" s="128" t="s">
        <v>3453</v>
      </c>
      <c r="AN55" s="128" t="s">
        <v>3457</v>
      </c>
      <c r="AO55" s="128" t="s">
        <v>3460</v>
      </c>
      <c r="AP55" s="128" t="s">
        <v>3459</v>
      </c>
      <c r="AQ55" s="128" t="s">
        <v>3458</v>
      </c>
    </row>
    <row r="56" spans="1:43" s="16" customFormat="1" ht="27.75">
      <c r="A56" s="43">
        <v>55</v>
      </c>
      <c r="B56" s="44" t="s">
        <v>2207</v>
      </c>
      <c r="C56" s="44" t="s">
        <v>2208</v>
      </c>
      <c r="D56" s="45" t="s">
        <v>2209</v>
      </c>
      <c r="E56" s="38">
        <v>22</v>
      </c>
      <c r="F56" s="48">
        <v>10.99</v>
      </c>
      <c r="G56" s="46">
        <v>30</v>
      </c>
      <c r="H56" s="46" t="s">
        <v>3373</v>
      </c>
      <c r="I56" s="48">
        <v>9.15</v>
      </c>
      <c r="J56" s="46">
        <v>15</v>
      </c>
      <c r="K56" s="46" t="s">
        <v>3373</v>
      </c>
      <c r="L56" s="84">
        <f t="shared" si="15"/>
        <v>10.07</v>
      </c>
      <c r="M56" s="38">
        <f t="shared" si="16"/>
        <v>60</v>
      </c>
      <c r="N56" s="38">
        <f t="shared" si="17"/>
        <v>2</v>
      </c>
      <c r="O56" s="38">
        <f t="shared" si="18"/>
        <v>1</v>
      </c>
      <c r="P56" s="48">
        <v>8.5500000000000007</v>
      </c>
      <c r="Q56" s="46">
        <v>10</v>
      </c>
      <c r="R56" s="46" t="s">
        <v>3373</v>
      </c>
      <c r="S56" s="48">
        <v>11.06</v>
      </c>
      <c r="T56" s="46">
        <v>30</v>
      </c>
      <c r="U56" s="46" t="s">
        <v>3373</v>
      </c>
      <c r="V56" s="48">
        <f t="shared" si="19"/>
        <v>9.8049999999999997</v>
      </c>
      <c r="W56" s="46">
        <f t="shared" si="20"/>
        <v>40</v>
      </c>
      <c r="X56" s="46">
        <f t="shared" si="21"/>
        <v>2</v>
      </c>
      <c r="Y56" s="46">
        <f t="shared" si="22"/>
        <v>1</v>
      </c>
      <c r="Z56" s="46">
        <f t="shared" si="23"/>
        <v>4</v>
      </c>
      <c r="AA56" s="46">
        <f t="shared" si="24"/>
        <v>2</v>
      </c>
      <c r="AB56" s="46">
        <f t="shared" si="25"/>
        <v>6</v>
      </c>
      <c r="AC56" s="48">
        <f t="shared" si="30"/>
        <v>0.87</v>
      </c>
      <c r="AD56" s="48">
        <f t="shared" si="26"/>
        <v>9.9375</v>
      </c>
      <c r="AE56" s="48">
        <f t="shared" si="27"/>
        <v>8.6456250000000008</v>
      </c>
      <c r="AF56" s="46">
        <f t="shared" si="28"/>
        <v>100</v>
      </c>
      <c r="AG56" s="47"/>
      <c r="AH56" s="128" t="s">
        <v>3460</v>
      </c>
      <c r="AI56" s="128" t="s">
        <v>3457</v>
      </c>
      <c r="AJ56" s="128" t="s">
        <v>3459</v>
      </c>
      <c r="AK56" s="128" t="s">
        <v>3455</v>
      </c>
      <c r="AL56" s="128" t="s">
        <v>3456</v>
      </c>
      <c r="AM56" s="128" t="s">
        <v>3458</v>
      </c>
      <c r="AN56" s="128" t="s">
        <v>3454</v>
      </c>
      <c r="AO56" s="128" t="s">
        <v>3452</v>
      </c>
      <c r="AP56" s="128" t="s">
        <v>3451</v>
      </c>
      <c r="AQ56" s="128" t="s">
        <v>3453</v>
      </c>
    </row>
    <row r="57" spans="1:43" s="16" customFormat="1" ht="27.75">
      <c r="A57" s="43">
        <v>56</v>
      </c>
      <c r="B57" s="44" t="s">
        <v>1527</v>
      </c>
      <c r="C57" s="44" t="s">
        <v>1528</v>
      </c>
      <c r="D57" s="45" t="s">
        <v>1529</v>
      </c>
      <c r="E57" s="38">
        <v>15</v>
      </c>
      <c r="F57" s="48">
        <v>10</v>
      </c>
      <c r="G57" s="46">
        <v>30</v>
      </c>
      <c r="H57" s="46" t="s">
        <v>3373</v>
      </c>
      <c r="I57" s="48">
        <v>10</v>
      </c>
      <c r="J57" s="46">
        <v>30</v>
      </c>
      <c r="K57" s="46" t="s">
        <v>3373</v>
      </c>
      <c r="L57" s="84">
        <f t="shared" si="15"/>
        <v>10</v>
      </c>
      <c r="M57" s="38">
        <f t="shared" si="16"/>
        <v>60</v>
      </c>
      <c r="N57" s="38">
        <f t="shared" si="17"/>
        <v>2</v>
      </c>
      <c r="O57" s="38">
        <f t="shared" si="18"/>
        <v>0</v>
      </c>
      <c r="P57" s="48">
        <v>8.4499999999999993</v>
      </c>
      <c r="Q57" s="46">
        <v>10</v>
      </c>
      <c r="R57" s="46" t="s">
        <v>3373</v>
      </c>
      <c r="S57" s="48">
        <v>10.31</v>
      </c>
      <c r="T57" s="46">
        <v>30</v>
      </c>
      <c r="U57" s="46" t="s">
        <v>3372</v>
      </c>
      <c r="V57" s="48">
        <f t="shared" si="19"/>
        <v>9.379999999999999</v>
      </c>
      <c r="W57" s="46">
        <f t="shared" si="20"/>
        <v>40</v>
      </c>
      <c r="X57" s="46">
        <f t="shared" si="21"/>
        <v>1</v>
      </c>
      <c r="Y57" s="46">
        <f t="shared" si="22"/>
        <v>1</v>
      </c>
      <c r="Z57" s="46">
        <f t="shared" si="23"/>
        <v>3</v>
      </c>
      <c r="AA57" s="46">
        <f t="shared" si="24"/>
        <v>1</v>
      </c>
      <c r="AB57" s="46">
        <f t="shared" si="25"/>
        <v>4</v>
      </c>
      <c r="AC57" s="48">
        <f t="shared" si="30"/>
        <v>0.89</v>
      </c>
      <c r="AD57" s="48">
        <f t="shared" si="26"/>
        <v>9.69</v>
      </c>
      <c r="AE57" s="48">
        <f t="shared" si="27"/>
        <v>8.6241000000000003</v>
      </c>
      <c r="AF57" s="46">
        <f t="shared" si="28"/>
        <v>100</v>
      </c>
      <c r="AG57" s="47"/>
      <c r="AH57" s="128" t="s">
        <v>3452</v>
      </c>
      <c r="AI57" s="128" t="s">
        <v>3456</v>
      </c>
      <c r="AJ57" s="128" t="s">
        <v>3455</v>
      </c>
      <c r="AK57" s="128" t="s">
        <v>3460</v>
      </c>
      <c r="AL57" s="128" t="s">
        <v>3459</v>
      </c>
      <c r="AM57" s="128" t="s">
        <v>3457</v>
      </c>
      <c r="AN57" s="128" t="s">
        <v>3451</v>
      </c>
      <c r="AO57" s="128" t="s">
        <v>3454</v>
      </c>
      <c r="AP57" s="128" t="s">
        <v>3453</v>
      </c>
      <c r="AQ57" s="128" t="s">
        <v>3458</v>
      </c>
    </row>
    <row r="58" spans="1:43" s="16" customFormat="1" ht="27.75">
      <c r="A58" s="43">
        <v>57</v>
      </c>
      <c r="B58" s="44" t="s">
        <v>2460</v>
      </c>
      <c r="C58" s="44" t="s">
        <v>2461</v>
      </c>
      <c r="D58" s="45" t="s">
        <v>2462</v>
      </c>
      <c r="E58" s="38">
        <v>25</v>
      </c>
      <c r="F58" s="48">
        <v>9.6300000000000008</v>
      </c>
      <c r="G58" s="46">
        <v>10</v>
      </c>
      <c r="H58" s="46" t="s">
        <v>3373</v>
      </c>
      <c r="I58" s="48">
        <v>10.37</v>
      </c>
      <c r="J58" s="46">
        <v>30</v>
      </c>
      <c r="K58" s="46" t="s">
        <v>3373</v>
      </c>
      <c r="L58" s="84">
        <f t="shared" si="15"/>
        <v>10</v>
      </c>
      <c r="M58" s="38">
        <f t="shared" si="16"/>
        <v>60</v>
      </c>
      <c r="N58" s="38">
        <f t="shared" si="17"/>
        <v>2</v>
      </c>
      <c r="O58" s="38">
        <f t="shared" si="18"/>
        <v>1</v>
      </c>
      <c r="P58" s="48">
        <v>8.26</v>
      </c>
      <c r="Q58" s="46">
        <v>7</v>
      </c>
      <c r="R58" s="46" t="s">
        <v>3373</v>
      </c>
      <c r="S58" s="48">
        <v>10.89</v>
      </c>
      <c r="T58" s="46">
        <v>30</v>
      </c>
      <c r="U58" s="46" t="s">
        <v>3372</v>
      </c>
      <c r="V58" s="48">
        <f t="shared" si="19"/>
        <v>9.5749999999999993</v>
      </c>
      <c r="W58" s="46">
        <f t="shared" si="20"/>
        <v>37</v>
      </c>
      <c r="X58" s="46">
        <f t="shared" si="21"/>
        <v>1</v>
      </c>
      <c r="Y58" s="46">
        <f t="shared" si="22"/>
        <v>1</v>
      </c>
      <c r="Z58" s="46">
        <f t="shared" si="23"/>
        <v>3</v>
      </c>
      <c r="AA58" s="46">
        <f t="shared" si="24"/>
        <v>2</v>
      </c>
      <c r="AB58" s="46">
        <f t="shared" si="25"/>
        <v>5</v>
      </c>
      <c r="AC58" s="48">
        <f t="shared" si="30"/>
        <v>0.88</v>
      </c>
      <c r="AD58" s="48">
        <f t="shared" si="26"/>
        <v>9.7874999999999996</v>
      </c>
      <c r="AE58" s="48">
        <f t="shared" si="27"/>
        <v>8.6129999999999995</v>
      </c>
      <c r="AF58" s="46">
        <f t="shared" si="28"/>
        <v>97</v>
      </c>
      <c r="AG58" s="47"/>
      <c r="AH58" s="128" t="s">
        <v>3457</v>
      </c>
      <c r="AI58" s="128" t="s">
        <v>3454</v>
      </c>
      <c r="AJ58" s="128" t="s">
        <v>3451</v>
      </c>
      <c r="AK58" s="128" t="s">
        <v>3453</v>
      </c>
      <c r="AL58" s="128" t="s">
        <v>3456</v>
      </c>
      <c r="AM58" s="128" t="s">
        <v>3452</v>
      </c>
      <c r="AN58" s="128" t="s">
        <v>3458</v>
      </c>
      <c r="AO58" s="128" t="s">
        <v>3455</v>
      </c>
      <c r="AP58" s="128" t="s">
        <v>3460</v>
      </c>
      <c r="AQ58" s="128" t="s">
        <v>3459</v>
      </c>
    </row>
    <row r="59" spans="1:43" s="16" customFormat="1" ht="27.75">
      <c r="A59" s="43">
        <v>58</v>
      </c>
      <c r="B59" s="44" t="s">
        <v>112</v>
      </c>
      <c r="C59" s="44" t="s">
        <v>980</v>
      </c>
      <c r="D59" s="45" t="s">
        <v>2641</v>
      </c>
      <c r="E59" s="38">
        <v>27</v>
      </c>
      <c r="F59" s="48">
        <v>9.9</v>
      </c>
      <c r="G59" s="46">
        <v>21</v>
      </c>
      <c r="H59" s="46" t="s">
        <v>3373</v>
      </c>
      <c r="I59" s="48">
        <v>10.1</v>
      </c>
      <c r="J59" s="46">
        <v>30</v>
      </c>
      <c r="K59" s="46" t="s">
        <v>3373</v>
      </c>
      <c r="L59" s="84">
        <f t="shared" si="15"/>
        <v>10</v>
      </c>
      <c r="M59" s="38">
        <f t="shared" si="16"/>
        <v>60</v>
      </c>
      <c r="N59" s="38">
        <f t="shared" si="17"/>
        <v>2</v>
      </c>
      <c r="O59" s="38">
        <f t="shared" si="18"/>
        <v>1</v>
      </c>
      <c r="P59" s="48">
        <v>8.82</v>
      </c>
      <c r="Q59" s="46">
        <v>12</v>
      </c>
      <c r="R59" s="46" t="s">
        <v>3373</v>
      </c>
      <c r="S59" s="48">
        <v>10.15</v>
      </c>
      <c r="T59" s="46">
        <v>30</v>
      </c>
      <c r="U59" s="46" t="s">
        <v>3372</v>
      </c>
      <c r="V59" s="48">
        <f t="shared" si="19"/>
        <v>9.4849999999999994</v>
      </c>
      <c r="W59" s="46">
        <f t="shared" si="20"/>
        <v>42</v>
      </c>
      <c r="X59" s="46">
        <f t="shared" si="21"/>
        <v>1</v>
      </c>
      <c r="Y59" s="46">
        <f t="shared" si="22"/>
        <v>1</v>
      </c>
      <c r="Z59" s="46">
        <f t="shared" si="23"/>
        <v>3</v>
      </c>
      <c r="AA59" s="46">
        <f t="shared" si="24"/>
        <v>2</v>
      </c>
      <c r="AB59" s="46">
        <f t="shared" si="25"/>
        <v>5</v>
      </c>
      <c r="AC59" s="48">
        <f t="shared" si="30"/>
        <v>0.88</v>
      </c>
      <c r="AD59" s="48">
        <f t="shared" si="26"/>
        <v>9.7424999999999997</v>
      </c>
      <c r="AE59" s="48">
        <f t="shared" si="27"/>
        <v>8.5733999999999995</v>
      </c>
      <c r="AF59" s="46">
        <f t="shared" si="28"/>
        <v>102</v>
      </c>
      <c r="AG59" s="47"/>
      <c r="AH59" s="128" t="s">
        <v>3457</v>
      </c>
      <c r="AI59" s="128" t="s">
        <v>3456</v>
      </c>
      <c r="AJ59" s="128" t="s">
        <v>3453</v>
      </c>
      <c r="AK59" s="128" t="s">
        <v>3451</v>
      </c>
      <c r="AL59" s="128" t="s">
        <v>3452</v>
      </c>
      <c r="AM59" s="128" t="s">
        <v>3454</v>
      </c>
      <c r="AN59" s="128" t="s">
        <v>3455</v>
      </c>
      <c r="AO59" s="128" t="s">
        <v>3460</v>
      </c>
      <c r="AP59" s="128" t="s">
        <v>3459</v>
      </c>
      <c r="AQ59" s="128" t="s">
        <v>3458</v>
      </c>
    </row>
    <row r="60" spans="1:43" s="16" customFormat="1" ht="27.75">
      <c r="A60" s="43">
        <v>59</v>
      </c>
      <c r="B60" s="37" t="s">
        <v>856</v>
      </c>
      <c r="C60" s="37" t="s">
        <v>612</v>
      </c>
      <c r="D60" s="45" t="s">
        <v>857</v>
      </c>
      <c r="E60" s="38">
        <v>8</v>
      </c>
      <c r="F60" s="48">
        <v>10.08</v>
      </c>
      <c r="G60" s="46">
        <v>30</v>
      </c>
      <c r="H60" s="46" t="s">
        <v>3372</v>
      </c>
      <c r="I60" s="48">
        <v>9.92</v>
      </c>
      <c r="J60" s="46">
        <v>24</v>
      </c>
      <c r="K60" s="46" t="s">
        <v>3373</v>
      </c>
      <c r="L60" s="84">
        <f t="shared" si="15"/>
        <v>10</v>
      </c>
      <c r="M60" s="38">
        <f t="shared" si="16"/>
        <v>60</v>
      </c>
      <c r="N60" s="38">
        <f t="shared" si="17"/>
        <v>1</v>
      </c>
      <c r="O60" s="38">
        <f t="shared" si="18"/>
        <v>1</v>
      </c>
      <c r="P60" s="48">
        <v>8.3800000000000008</v>
      </c>
      <c r="Q60" s="46">
        <v>10</v>
      </c>
      <c r="R60" s="46" t="s">
        <v>3373</v>
      </c>
      <c r="S60" s="48">
        <v>9.94</v>
      </c>
      <c r="T60" s="46">
        <v>24</v>
      </c>
      <c r="U60" s="46" t="s">
        <v>3373</v>
      </c>
      <c r="V60" s="48">
        <f t="shared" si="19"/>
        <v>9.16</v>
      </c>
      <c r="W60" s="46">
        <f t="shared" si="20"/>
        <v>34</v>
      </c>
      <c r="X60" s="46">
        <f t="shared" si="21"/>
        <v>2</v>
      </c>
      <c r="Y60" s="46">
        <f t="shared" si="22"/>
        <v>1</v>
      </c>
      <c r="Z60" s="46">
        <f t="shared" si="23"/>
        <v>3</v>
      </c>
      <c r="AA60" s="46">
        <f t="shared" si="24"/>
        <v>2</v>
      </c>
      <c r="AB60" s="46">
        <f t="shared" si="25"/>
        <v>5</v>
      </c>
      <c r="AC60" s="48">
        <f t="shared" si="30"/>
        <v>0.88</v>
      </c>
      <c r="AD60" s="48">
        <f t="shared" si="26"/>
        <v>9.58</v>
      </c>
      <c r="AE60" s="48">
        <f t="shared" si="27"/>
        <v>8.4304000000000006</v>
      </c>
      <c r="AF60" s="46">
        <f t="shared" si="28"/>
        <v>94</v>
      </c>
      <c r="AG60" s="47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</row>
    <row r="61" spans="1:43" s="16" customFormat="1" ht="27.75">
      <c r="A61" s="43">
        <v>60</v>
      </c>
      <c r="B61" s="53" t="s">
        <v>1214</v>
      </c>
      <c r="C61" s="53" t="s">
        <v>3433</v>
      </c>
      <c r="D61" s="54" t="s">
        <v>1215</v>
      </c>
      <c r="E61" s="38">
        <v>11</v>
      </c>
      <c r="F61" s="48">
        <v>10.16</v>
      </c>
      <c r="G61" s="46">
        <v>30</v>
      </c>
      <c r="H61" s="46" t="s">
        <v>3372</v>
      </c>
      <c r="I61" s="48">
        <v>7.18</v>
      </c>
      <c r="J61" s="46">
        <v>17</v>
      </c>
      <c r="K61" s="46" t="s">
        <v>3372</v>
      </c>
      <c r="L61" s="84">
        <f t="shared" si="15"/>
        <v>8.67</v>
      </c>
      <c r="M61" s="38">
        <f t="shared" si="16"/>
        <v>47</v>
      </c>
      <c r="N61" s="38">
        <f t="shared" si="17"/>
        <v>0</v>
      </c>
      <c r="O61" s="38">
        <f t="shared" si="18"/>
        <v>1</v>
      </c>
      <c r="P61" s="48">
        <v>9.14</v>
      </c>
      <c r="Q61" s="46">
        <v>10</v>
      </c>
      <c r="R61" s="46" t="s">
        <v>3373</v>
      </c>
      <c r="S61" s="48">
        <v>11.84</v>
      </c>
      <c r="T61" s="46">
        <v>30</v>
      </c>
      <c r="U61" s="46" t="s">
        <v>3372</v>
      </c>
      <c r="V61" s="48">
        <f t="shared" si="19"/>
        <v>10.49</v>
      </c>
      <c r="W61" s="46">
        <f t="shared" si="20"/>
        <v>60</v>
      </c>
      <c r="X61" s="46">
        <f t="shared" si="21"/>
        <v>1</v>
      </c>
      <c r="Y61" s="46">
        <f t="shared" si="22"/>
        <v>1</v>
      </c>
      <c r="Z61" s="46">
        <f t="shared" si="23"/>
        <v>1</v>
      </c>
      <c r="AA61" s="46">
        <f t="shared" si="24"/>
        <v>2</v>
      </c>
      <c r="AB61" s="46">
        <f t="shared" si="25"/>
        <v>3</v>
      </c>
      <c r="AC61" s="48">
        <f>IF(AB61=0,1,IF(AB61=1,0.99,IF(AB61=2,0.98,IF(AB61=3,0.87,IF(AB61=4,0.96,IF(AB61=5,0.95,IF(AB61=6,0.94)))))))</f>
        <v>0.87</v>
      </c>
      <c r="AD61" s="48">
        <f t="shared" si="26"/>
        <v>9.58</v>
      </c>
      <c r="AE61" s="48">
        <f t="shared" si="27"/>
        <v>8.3346</v>
      </c>
      <c r="AF61" s="46">
        <f t="shared" si="28"/>
        <v>107</v>
      </c>
      <c r="AG61" s="47"/>
      <c r="AH61" s="128" t="s">
        <v>3453</v>
      </c>
      <c r="AI61" s="128" t="s">
        <v>3451</v>
      </c>
      <c r="AJ61" s="128" t="s">
        <v>3455</v>
      </c>
      <c r="AK61" s="128" t="s">
        <v>3452</v>
      </c>
      <c r="AL61" s="128" t="s">
        <v>3454</v>
      </c>
      <c r="AM61" s="128" t="s">
        <v>3456</v>
      </c>
      <c r="AN61" s="128" t="s">
        <v>3459</v>
      </c>
      <c r="AO61" s="128" t="s">
        <v>3457</v>
      </c>
      <c r="AP61" s="128" t="s">
        <v>3460</v>
      </c>
      <c r="AQ61" s="128" t="s">
        <v>3458</v>
      </c>
    </row>
    <row r="62" spans="1:43" s="16" customFormat="1" ht="27.75">
      <c r="A62" s="43">
        <v>61</v>
      </c>
      <c r="B62" s="44" t="s">
        <v>723</v>
      </c>
      <c r="C62" s="44" t="s">
        <v>806</v>
      </c>
      <c r="D62" s="45" t="s">
        <v>1045</v>
      </c>
      <c r="E62" s="38">
        <v>10</v>
      </c>
      <c r="F62" s="48">
        <v>10.87</v>
      </c>
      <c r="G62" s="46">
        <v>30</v>
      </c>
      <c r="H62" s="46" t="s">
        <v>3372</v>
      </c>
      <c r="I62" s="48">
        <v>9.6</v>
      </c>
      <c r="J62" s="46">
        <v>24</v>
      </c>
      <c r="K62" s="46" t="s">
        <v>3373</v>
      </c>
      <c r="L62" s="84">
        <f t="shared" si="15"/>
        <v>10.234999999999999</v>
      </c>
      <c r="M62" s="38">
        <f t="shared" si="16"/>
        <v>60</v>
      </c>
      <c r="N62" s="38">
        <f t="shared" si="17"/>
        <v>1</v>
      </c>
      <c r="O62" s="38">
        <f t="shared" si="18"/>
        <v>1</v>
      </c>
      <c r="P62" s="48">
        <v>9.75</v>
      </c>
      <c r="Q62" s="46">
        <v>12</v>
      </c>
      <c r="R62" s="46" t="s">
        <v>3373</v>
      </c>
      <c r="S62" s="48">
        <v>10.24</v>
      </c>
      <c r="T62" s="46">
        <v>30</v>
      </c>
      <c r="U62" s="46" t="s">
        <v>3372</v>
      </c>
      <c r="V62" s="48">
        <f t="shared" si="19"/>
        <v>9.995000000000001</v>
      </c>
      <c r="W62" s="46">
        <f t="shared" si="20"/>
        <v>42</v>
      </c>
      <c r="X62" s="46">
        <f t="shared" si="21"/>
        <v>1</v>
      </c>
      <c r="Y62" s="46">
        <f t="shared" si="22"/>
        <v>1</v>
      </c>
      <c r="Z62" s="46">
        <f t="shared" si="23"/>
        <v>2</v>
      </c>
      <c r="AA62" s="46">
        <f t="shared" si="24"/>
        <v>2</v>
      </c>
      <c r="AB62" s="46">
        <f t="shared" si="25"/>
        <v>4</v>
      </c>
      <c r="AC62" s="48">
        <f>IF(AB62=0,0.86,IF(AB62=1,0.85,IF(AB62=2,0.84,IF(AB62=3,0.83,IF(AB62=4,0.82,IF(AB62=5,0.81,IF(AB62=6,0.8)))))))</f>
        <v>0.82</v>
      </c>
      <c r="AD62" s="48">
        <f t="shared" si="26"/>
        <v>10.115</v>
      </c>
      <c r="AE62" s="48">
        <f t="shared" si="27"/>
        <v>8.2942999999999998</v>
      </c>
      <c r="AF62" s="46">
        <f t="shared" si="28"/>
        <v>102</v>
      </c>
      <c r="AG62" s="47"/>
      <c r="AH62" s="128" t="s">
        <v>3451</v>
      </c>
      <c r="AI62" s="128" t="s">
        <v>3457</v>
      </c>
      <c r="AJ62" s="128" t="s">
        <v>3453</v>
      </c>
      <c r="AK62" s="128" t="s">
        <v>3454</v>
      </c>
      <c r="AL62" s="128" t="s">
        <v>3452</v>
      </c>
      <c r="AM62" s="128" t="s">
        <v>3456</v>
      </c>
      <c r="AN62" s="128" t="s">
        <v>3455</v>
      </c>
      <c r="AO62" s="128" t="s">
        <v>3460</v>
      </c>
      <c r="AP62" s="128" t="s">
        <v>3459</v>
      </c>
      <c r="AQ62" s="128" t="s">
        <v>3458</v>
      </c>
    </row>
    <row r="63" spans="1:43" s="16" customFormat="1" ht="27.75">
      <c r="A63" s="43">
        <v>62</v>
      </c>
      <c r="B63" s="37" t="s">
        <v>2583</v>
      </c>
      <c r="C63" s="37" t="s">
        <v>2584</v>
      </c>
      <c r="D63" s="45" t="s">
        <v>2585</v>
      </c>
      <c r="E63" s="38">
        <v>26</v>
      </c>
      <c r="F63" s="48">
        <v>10.16</v>
      </c>
      <c r="G63" s="46">
        <v>30</v>
      </c>
      <c r="H63" s="46" t="s">
        <v>3372</v>
      </c>
      <c r="I63" s="48">
        <v>10</v>
      </c>
      <c r="J63" s="46">
        <v>30</v>
      </c>
      <c r="K63" s="46" t="s">
        <v>3373</v>
      </c>
      <c r="L63" s="84">
        <f t="shared" si="15"/>
        <v>10.08</v>
      </c>
      <c r="M63" s="38">
        <f t="shared" si="16"/>
        <v>60</v>
      </c>
      <c r="N63" s="38">
        <f t="shared" si="17"/>
        <v>1</v>
      </c>
      <c r="O63" s="38">
        <f t="shared" si="18"/>
        <v>0</v>
      </c>
      <c r="P63" s="48">
        <v>8.9600000000000009</v>
      </c>
      <c r="Q63" s="46">
        <v>16</v>
      </c>
      <c r="R63" s="46" t="s">
        <v>3373</v>
      </c>
      <c r="S63" s="48">
        <v>10.8</v>
      </c>
      <c r="T63" s="46">
        <v>30</v>
      </c>
      <c r="U63" s="46" t="s">
        <v>3372</v>
      </c>
      <c r="V63" s="48">
        <f t="shared" si="19"/>
        <v>9.8800000000000008</v>
      </c>
      <c r="W63" s="46">
        <f t="shared" si="20"/>
        <v>46</v>
      </c>
      <c r="X63" s="46">
        <f t="shared" si="21"/>
        <v>1</v>
      </c>
      <c r="Y63" s="46">
        <f t="shared" si="22"/>
        <v>1</v>
      </c>
      <c r="Z63" s="46">
        <f t="shared" si="23"/>
        <v>2</v>
      </c>
      <c r="AA63" s="46">
        <f t="shared" si="24"/>
        <v>1</v>
      </c>
      <c r="AB63" s="46">
        <f t="shared" si="25"/>
        <v>3</v>
      </c>
      <c r="AC63" s="48">
        <f>IF(AB63=0,0.86,IF(AB63=1,0.85,IF(AB63=2,0.84,IF(AB63=3,0.83,IF(AB63=4,0.82,IF(AB63=5,0.81,IF(AB63=6,0.8)))))))</f>
        <v>0.83</v>
      </c>
      <c r="AD63" s="48">
        <f t="shared" si="26"/>
        <v>9.98</v>
      </c>
      <c r="AE63" s="48">
        <f t="shared" si="27"/>
        <v>8.2834000000000003</v>
      </c>
      <c r="AF63" s="46">
        <f t="shared" si="28"/>
        <v>106</v>
      </c>
      <c r="AG63" s="47"/>
      <c r="AH63" s="128" t="s">
        <v>3453</v>
      </c>
      <c r="AI63" s="128" t="s">
        <v>3456</v>
      </c>
      <c r="AJ63" s="128" t="s">
        <v>3451</v>
      </c>
      <c r="AK63" s="128" t="s">
        <v>3452</v>
      </c>
      <c r="AL63" s="128" t="s">
        <v>3454</v>
      </c>
      <c r="AM63" s="128" t="s">
        <v>3455</v>
      </c>
      <c r="AN63" s="128" t="s">
        <v>3460</v>
      </c>
      <c r="AO63" s="128" t="s">
        <v>3457</v>
      </c>
      <c r="AP63" s="128" t="s">
        <v>3459</v>
      </c>
      <c r="AQ63" s="128" t="s">
        <v>3458</v>
      </c>
    </row>
    <row r="64" spans="1:43" s="16" customFormat="1" ht="27.75">
      <c r="A64" s="43">
        <v>63</v>
      </c>
      <c r="B64" s="37" t="s">
        <v>892</v>
      </c>
      <c r="C64" s="37" t="s">
        <v>893</v>
      </c>
      <c r="D64" s="45" t="s">
        <v>894</v>
      </c>
      <c r="E64" s="38">
        <v>8</v>
      </c>
      <c r="F64" s="48">
        <v>10.02</v>
      </c>
      <c r="G64" s="46">
        <v>30</v>
      </c>
      <c r="H64" s="46" t="s">
        <v>3373</v>
      </c>
      <c r="I64" s="48">
        <v>9.98</v>
      </c>
      <c r="J64" s="46">
        <v>24</v>
      </c>
      <c r="K64" s="46" t="s">
        <v>3373</v>
      </c>
      <c r="L64" s="84">
        <f t="shared" si="15"/>
        <v>10</v>
      </c>
      <c r="M64" s="38">
        <f t="shared" si="16"/>
        <v>60</v>
      </c>
      <c r="N64" s="38">
        <f t="shared" si="17"/>
        <v>2</v>
      </c>
      <c r="O64" s="38">
        <f t="shared" si="18"/>
        <v>1</v>
      </c>
      <c r="P64" s="48">
        <v>7.54</v>
      </c>
      <c r="Q64" s="46">
        <v>9</v>
      </c>
      <c r="R64" s="46" t="s">
        <v>3373</v>
      </c>
      <c r="S64" s="48">
        <v>10</v>
      </c>
      <c r="T64" s="46">
        <v>30</v>
      </c>
      <c r="U64" s="46" t="s">
        <v>3373</v>
      </c>
      <c r="V64" s="48">
        <f t="shared" si="19"/>
        <v>8.77</v>
      </c>
      <c r="W64" s="46">
        <f t="shared" si="20"/>
        <v>39</v>
      </c>
      <c r="X64" s="46">
        <f t="shared" si="21"/>
        <v>2</v>
      </c>
      <c r="Y64" s="46">
        <f t="shared" si="22"/>
        <v>1</v>
      </c>
      <c r="Z64" s="46">
        <f t="shared" si="23"/>
        <v>4</v>
      </c>
      <c r="AA64" s="46">
        <f t="shared" si="24"/>
        <v>2</v>
      </c>
      <c r="AB64" s="46">
        <f t="shared" si="25"/>
        <v>6</v>
      </c>
      <c r="AC64" s="48">
        <f>IF(AB64=0,0.93,IF(AB64=1,0.92,IF(AB64=2,0.91,IF(AB64=3,0.9,IF(AB64=4,0.89,IF(AB64=5,0.88,IF(AB64=6,0.87)))))))</f>
        <v>0.87</v>
      </c>
      <c r="AD64" s="48">
        <f t="shared" si="26"/>
        <v>9.3849999999999998</v>
      </c>
      <c r="AE64" s="48">
        <f t="shared" si="27"/>
        <v>8.1649499999999993</v>
      </c>
      <c r="AF64" s="46">
        <f t="shared" si="28"/>
        <v>99</v>
      </c>
      <c r="AG64" s="47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</row>
    <row r="65" spans="1:44" s="16" customFormat="1" ht="27.75">
      <c r="A65" s="43">
        <v>64</v>
      </c>
      <c r="B65" s="37" t="s">
        <v>1915</v>
      </c>
      <c r="C65" s="37" t="s">
        <v>1916</v>
      </c>
      <c r="D65" s="45" t="s">
        <v>1917</v>
      </c>
      <c r="E65" s="38">
        <v>19</v>
      </c>
      <c r="F65" s="48">
        <v>10.86</v>
      </c>
      <c r="G65" s="46">
        <v>30</v>
      </c>
      <c r="H65" s="46" t="s">
        <v>3373</v>
      </c>
      <c r="I65" s="48">
        <v>10</v>
      </c>
      <c r="J65" s="46">
        <v>30</v>
      </c>
      <c r="K65" s="46" t="s">
        <v>3373</v>
      </c>
      <c r="L65" s="84">
        <f t="shared" si="15"/>
        <v>10.43</v>
      </c>
      <c r="M65" s="38">
        <f t="shared" si="16"/>
        <v>60</v>
      </c>
      <c r="N65" s="38">
        <f t="shared" si="17"/>
        <v>2</v>
      </c>
      <c r="O65" s="38">
        <f t="shared" si="18"/>
        <v>0</v>
      </c>
      <c r="P65" s="48">
        <v>9.41</v>
      </c>
      <c r="Q65" s="46">
        <v>10</v>
      </c>
      <c r="R65" s="46" t="s">
        <v>3373</v>
      </c>
      <c r="S65" s="48">
        <v>10.029999999999999</v>
      </c>
      <c r="T65" s="46">
        <v>30</v>
      </c>
      <c r="U65" s="46" t="s">
        <v>3373</v>
      </c>
      <c r="V65" s="48">
        <f t="shared" si="19"/>
        <v>9.7199999999999989</v>
      </c>
      <c r="W65" s="46">
        <f t="shared" si="20"/>
        <v>40</v>
      </c>
      <c r="X65" s="46">
        <f t="shared" si="21"/>
        <v>2</v>
      </c>
      <c r="Y65" s="46">
        <f t="shared" si="22"/>
        <v>1</v>
      </c>
      <c r="Z65" s="46">
        <f t="shared" si="23"/>
        <v>4</v>
      </c>
      <c r="AA65" s="46">
        <f t="shared" si="24"/>
        <v>1</v>
      </c>
      <c r="AB65" s="46">
        <f t="shared" si="25"/>
        <v>5</v>
      </c>
      <c r="AC65" s="48">
        <f>IF(AB65=0,0.86,IF(AB65=1,0.85,IF(AB65=2,0.84,IF(AB65=3,0.83,IF(AB65=4,0.82,IF(AB65=5,0.81,IF(AB65=6,0.8)))))))</f>
        <v>0.81</v>
      </c>
      <c r="AD65" s="48">
        <f t="shared" si="26"/>
        <v>10.074999999999999</v>
      </c>
      <c r="AE65" s="48">
        <f t="shared" si="27"/>
        <v>8.1607500000000002</v>
      </c>
      <c r="AF65" s="46">
        <f t="shared" si="28"/>
        <v>100</v>
      </c>
      <c r="AG65" s="47"/>
      <c r="AH65" s="128" t="s">
        <v>3460</v>
      </c>
      <c r="AI65" s="128" t="s">
        <v>3456</v>
      </c>
      <c r="AJ65" s="128" t="s">
        <v>3451</v>
      </c>
      <c r="AK65" s="128" t="s">
        <v>3455</v>
      </c>
      <c r="AL65" s="128" t="s">
        <v>3453</v>
      </c>
      <c r="AM65" s="128" t="s">
        <v>3454</v>
      </c>
      <c r="AN65" s="128" t="s">
        <v>3459</v>
      </c>
      <c r="AO65" s="128" t="s">
        <v>3452</v>
      </c>
      <c r="AP65" s="128" t="s">
        <v>3457</v>
      </c>
      <c r="AQ65" s="128" t="s">
        <v>3458</v>
      </c>
    </row>
    <row r="66" spans="1:44" s="16" customFormat="1" ht="27.75">
      <c r="A66" s="43">
        <v>65</v>
      </c>
      <c r="B66" s="37" t="s">
        <v>1150</v>
      </c>
      <c r="C66" s="37" t="s">
        <v>1151</v>
      </c>
      <c r="D66" s="45" t="s">
        <v>1152</v>
      </c>
      <c r="E66" s="38">
        <v>11</v>
      </c>
      <c r="F66" s="48">
        <v>10.14</v>
      </c>
      <c r="G66" s="46">
        <v>30</v>
      </c>
      <c r="H66" s="46" t="s">
        <v>3372</v>
      </c>
      <c r="I66" s="48">
        <v>10.17</v>
      </c>
      <c r="J66" s="46">
        <v>30</v>
      </c>
      <c r="K66" s="46" t="s">
        <v>3373</v>
      </c>
      <c r="L66" s="84">
        <f t="shared" ref="L66:L80" si="31">(F66+I66)/2</f>
        <v>10.155000000000001</v>
      </c>
      <c r="M66" s="38">
        <f t="shared" ref="M66:M80" si="32">IF(L66&gt;=10,60,G66+J66)</f>
        <v>60</v>
      </c>
      <c r="N66" s="38">
        <f t="shared" ref="N66:N80" si="33">IF(H66="ACC",0,1)+IF(K66="ACC",0,1)</f>
        <v>1</v>
      </c>
      <c r="O66" s="38">
        <f t="shared" ref="O66:O80" si="34">IF(F66&lt;10,1,(IF(I66&lt;10,1,0)))</f>
        <v>0</v>
      </c>
      <c r="P66" s="48">
        <v>8.66</v>
      </c>
      <c r="Q66" s="46">
        <v>10</v>
      </c>
      <c r="R66" s="46" t="s">
        <v>3373</v>
      </c>
      <c r="S66" s="48">
        <v>10.46</v>
      </c>
      <c r="T66" s="46">
        <v>30</v>
      </c>
      <c r="U66" s="46" t="s">
        <v>3373</v>
      </c>
      <c r="V66" s="48">
        <f t="shared" ref="V66:V80" si="35">(P66+S66)/2</f>
        <v>9.56</v>
      </c>
      <c r="W66" s="46">
        <f t="shared" ref="W66:W80" si="36">IF(V66&gt;=10,60,Q66+T66)</f>
        <v>40</v>
      </c>
      <c r="X66" s="46">
        <f t="shared" ref="X66:X80" si="37">IF(R66="ACC",0,1)+IF(U66="ACC",0,1)</f>
        <v>2</v>
      </c>
      <c r="Y66" s="46">
        <f t="shared" ref="Y66:Y80" si="38">IF(P66&lt;10,1,(IF(S66&lt;10,1,0)))</f>
        <v>1</v>
      </c>
      <c r="Z66" s="46">
        <f t="shared" ref="Z66:Z80" si="39">N66+X66</f>
        <v>3</v>
      </c>
      <c r="AA66" s="46">
        <f t="shared" ref="AA66:AA80" si="40">O66+Y66</f>
        <v>1</v>
      </c>
      <c r="AB66" s="46">
        <f t="shared" ref="AB66:AB80" si="41">Z66+AA66</f>
        <v>4</v>
      </c>
      <c r="AC66" s="48">
        <f>IF(AB66=0,0.86,IF(AB66=1,0.85,IF(AB66=2,0.84,IF(AB66=3,0.83,IF(AB66=4,0.82,IF(AB66=5,0.81,IF(AB66=6,0.8)))))))</f>
        <v>0.82</v>
      </c>
      <c r="AD66" s="48">
        <f t="shared" ref="AD66:AD80" si="42">AVERAGE(L66,V66)</f>
        <v>9.8575000000000017</v>
      </c>
      <c r="AE66" s="48">
        <f t="shared" ref="AE66:AE80" si="43">AC66*AD66</f>
        <v>8.0831500000000016</v>
      </c>
      <c r="AF66" s="46">
        <f t="shared" ref="AF66:AF80" si="44">M66+W66</f>
        <v>100</v>
      </c>
      <c r="AG66" s="47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</row>
    <row r="67" spans="1:44" s="16" customFormat="1" ht="27.75">
      <c r="A67" s="43">
        <v>66</v>
      </c>
      <c r="B67" s="37" t="s">
        <v>923</v>
      </c>
      <c r="C67" s="37" t="s">
        <v>924</v>
      </c>
      <c r="D67" s="45" t="s">
        <v>925</v>
      </c>
      <c r="E67" s="38">
        <v>9</v>
      </c>
      <c r="F67" s="48">
        <v>10</v>
      </c>
      <c r="G67" s="46">
        <v>30</v>
      </c>
      <c r="H67" s="46" t="s">
        <v>3373</v>
      </c>
      <c r="I67" s="48">
        <v>10</v>
      </c>
      <c r="J67" s="46">
        <v>30</v>
      </c>
      <c r="K67" s="46" t="s">
        <v>3373</v>
      </c>
      <c r="L67" s="84">
        <f t="shared" si="31"/>
        <v>10</v>
      </c>
      <c r="M67" s="38">
        <f t="shared" si="32"/>
        <v>60</v>
      </c>
      <c r="N67" s="38">
        <f t="shared" si="33"/>
        <v>2</v>
      </c>
      <c r="O67" s="38">
        <f t="shared" si="34"/>
        <v>0</v>
      </c>
      <c r="P67" s="48">
        <v>7.96</v>
      </c>
      <c r="Q67" s="46">
        <v>16</v>
      </c>
      <c r="R67" s="46" t="s">
        <v>3373</v>
      </c>
      <c r="S67" s="48">
        <v>11.19</v>
      </c>
      <c r="T67" s="46">
        <v>30</v>
      </c>
      <c r="U67" s="46" t="s">
        <v>3372</v>
      </c>
      <c r="V67" s="48">
        <f t="shared" si="35"/>
        <v>9.5749999999999993</v>
      </c>
      <c r="W67" s="46">
        <f t="shared" si="36"/>
        <v>46</v>
      </c>
      <c r="X67" s="46">
        <f t="shared" si="37"/>
        <v>1</v>
      </c>
      <c r="Y67" s="46">
        <f t="shared" si="38"/>
        <v>1</v>
      </c>
      <c r="Z67" s="46">
        <f t="shared" si="39"/>
        <v>3</v>
      </c>
      <c r="AA67" s="46">
        <f t="shared" si="40"/>
        <v>1</v>
      </c>
      <c r="AB67" s="46">
        <f t="shared" si="41"/>
        <v>4</v>
      </c>
      <c r="AC67" s="48">
        <f>IF(AB67=0,0.86,IF(AB67=1,0.85,IF(AB67=2,0.84,IF(AB67=3,0.83,IF(AB67=4,0.82,IF(AB67=5,0.81,IF(AB67=6,0.8)))))))</f>
        <v>0.82</v>
      </c>
      <c r="AD67" s="48">
        <f t="shared" si="42"/>
        <v>9.7874999999999996</v>
      </c>
      <c r="AE67" s="48">
        <f t="shared" si="43"/>
        <v>8.0257499999999986</v>
      </c>
      <c r="AF67" s="46">
        <f t="shared" si="44"/>
        <v>106</v>
      </c>
      <c r="AG67" s="47"/>
      <c r="AH67" s="128" t="s">
        <v>3457</v>
      </c>
      <c r="AI67" s="128" t="s">
        <v>3454</v>
      </c>
      <c r="AJ67" s="128" t="s">
        <v>3456</v>
      </c>
      <c r="AK67" s="128" t="s">
        <v>3452</v>
      </c>
      <c r="AL67" s="128" t="s">
        <v>3451</v>
      </c>
      <c r="AM67" s="128" t="s">
        <v>3453</v>
      </c>
      <c r="AN67" s="128" t="s">
        <v>3460</v>
      </c>
      <c r="AO67" s="128" t="s">
        <v>3455</v>
      </c>
      <c r="AP67" s="128" t="s">
        <v>3459</v>
      </c>
      <c r="AQ67" s="128" t="s">
        <v>3458</v>
      </c>
    </row>
    <row r="68" spans="1:44" s="21" customFormat="1" ht="27.75">
      <c r="A68" s="43">
        <v>67</v>
      </c>
      <c r="B68" s="37" t="s">
        <v>2205</v>
      </c>
      <c r="C68" s="37" t="s">
        <v>348</v>
      </c>
      <c r="D68" s="45" t="s">
        <v>2206</v>
      </c>
      <c r="E68" s="38">
        <v>22</v>
      </c>
      <c r="F68" s="48">
        <v>10.91</v>
      </c>
      <c r="G68" s="46">
        <v>30</v>
      </c>
      <c r="H68" s="46" t="s">
        <v>3373</v>
      </c>
      <c r="I68" s="48">
        <v>9.42</v>
      </c>
      <c r="J68" s="46">
        <v>14</v>
      </c>
      <c r="K68" s="46" t="s">
        <v>3373</v>
      </c>
      <c r="L68" s="84">
        <f t="shared" si="31"/>
        <v>10.164999999999999</v>
      </c>
      <c r="M68" s="38">
        <f t="shared" si="32"/>
        <v>60</v>
      </c>
      <c r="N68" s="38">
        <f t="shared" si="33"/>
        <v>2</v>
      </c>
      <c r="O68" s="38">
        <f t="shared" si="34"/>
        <v>1</v>
      </c>
      <c r="P68" s="48">
        <v>9.43</v>
      </c>
      <c r="Q68" s="46">
        <v>16</v>
      </c>
      <c r="R68" s="46" t="s">
        <v>3373</v>
      </c>
      <c r="S68" s="48">
        <v>10.35</v>
      </c>
      <c r="T68" s="46">
        <v>30</v>
      </c>
      <c r="U68" s="46" t="s">
        <v>3373</v>
      </c>
      <c r="V68" s="48">
        <f t="shared" si="35"/>
        <v>9.89</v>
      </c>
      <c r="W68" s="46">
        <f t="shared" si="36"/>
        <v>46</v>
      </c>
      <c r="X68" s="46">
        <f t="shared" si="37"/>
        <v>2</v>
      </c>
      <c r="Y68" s="46">
        <f t="shared" si="38"/>
        <v>1</v>
      </c>
      <c r="Z68" s="46">
        <f t="shared" si="39"/>
        <v>4</v>
      </c>
      <c r="AA68" s="46">
        <f t="shared" si="40"/>
        <v>2</v>
      </c>
      <c r="AB68" s="46">
        <f t="shared" si="41"/>
        <v>6</v>
      </c>
      <c r="AC68" s="48">
        <f>IF(AB68=0,0.86,IF(AB68=1,0.85,IF(AB68=2,0.84,IF(AB68=3,0.83,IF(AB68=4,0.82,IF(AB68=5,0.81,IF(AB68=6,0.8)))))))</f>
        <v>0.8</v>
      </c>
      <c r="AD68" s="48">
        <f t="shared" si="42"/>
        <v>10.0275</v>
      </c>
      <c r="AE68" s="48">
        <f t="shared" si="43"/>
        <v>8.0220000000000002</v>
      </c>
      <c r="AF68" s="46">
        <f t="shared" si="44"/>
        <v>106</v>
      </c>
      <c r="AG68" s="47"/>
      <c r="AH68" s="128" t="s">
        <v>3451</v>
      </c>
      <c r="AI68" s="128" t="s">
        <v>3453</v>
      </c>
      <c r="AJ68" s="128" t="s">
        <v>3456</v>
      </c>
      <c r="AK68" s="128" t="s">
        <v>3452</v>
      </c>
      <c r="AL68" s="128" t="s">
        <v>3454</v>
      </c>
      <c r="AM68" s="128" t="s">
        <v>3455</v>
      </c>
      <c r="AN68" s="128" t="s">
        <v>3460</v>
      </c>
      <c r="AO68" s="128" t="s">
        <v>3457</v>
      </c>
      <c r="AP68" s="128" t="s">
        <v>3459</v>
      </c>
      <c r="AQ68" s="128" t="s">
        <v>3458</v>
      </c>
      <c r="AR68" s="16"/>
    </row>
    <row r="69" spans="1:44" s="16" customFormat="1" ht="27.75">
      <c r="A69" s="43">
        <v>68</v>
      </c>
      <c r="B69" s="44" t="s">
        <v>1583</v>
      </c>
      <c r="C69" s="44" t="s">
        <v>1584</v>
      </c>
      <c r="D69" s="45" t="s">
        <v>1585</v>
      </c>
      <c r="E69" s="38">
        <v>15</v>
      </c>
      <c r="F69" s="48">
        <v>10.17</v>
      </c>
      <c r="G69" s="46">
        <v>30</v>
      </c>
      <c r="H69" s="46" t="s">
        <v>3373</v>
      </c>
      <c r="I69" s="48">
        <v>9.83</v>
      </c>
      <c r="J69" s="46">
        <v>18</v>
      </c>
      <c r="K69" s="46" t="s">
        <v>3373</v>
      </c>
      <c r="L69" s="84">
        <f t="shared" si="31"/>
        <v>10</v>
      </c>
      <c r="M69" s="38">
        <f t="shared" si="32"/>
        <v>60</v>
      </c>
      <c r="N69" s="38">
        <f t="shared" si="33"/>
        <v>2</v>
      </c>
      <c r="O69" s="38">
        <f t="shared" si="34"/>
        <v>1</v>
      </c>
      <c r="P69" s="48">
        <v>7.7</v>
      </c>
      <c r="Q69" s="46">
        <v>5</v>
      </c>
      <c r="R69" s="46" t="s">
        <v>3373</v>
      </c>
      <c r="S69" s="48">
        <v>11.71</v>
      </c>
      <c r="T69" s="46">
        <v>30</v>
      </c>
      <c r="U69" s="46" t="s">
        <v>3372</v>
      </c>
      <c r="V69" s="48">
        <f t="shared" si="35"/>
        <v>9.7050000000000001</v>
      </c>
      <c r="W69" s="46">
        <f t="shared" si="36"/>
        <v>35</v>
      </c>
      <c r="X69" s="46">
        <f t="shared" si="37"/>
        <v>1</v>
      </c>
      <c r="Y69" s="46">
        <f t="shared" si="38"/>
        <v>1</v>
      </c>
      <c r="Z69" s="46">
        <f t="shared" si="39"/>
        <v>3</v>
      </c>
      <c r="AA69" s="46">
        <f t="shared" si="40"/>
        <v>2</v>
      </c>
      <c r="AB69" s="46">
        <f t="shared" si="41"/>
        <v>5</v>
      </c>
      <c r="AC69" s="48">
        <f>IF(AB69=0,0.86,IF(AB69=1,0.85,IF(AB69=2,0.84,IF(AB69=3,0.83,IF(AB69=4,0.82,IF(AB69=5,0.81,IF(AB69=6,0.8)))))))</f>
        <v>0.81</v>
      </c>
      <c r="AD69" s="48">
        <f t="shared" si="42"/>
        <v>9.8524999999999991</v>
      </c>
      <c r="AE69" s="48">
        <f t="shared" si="43"/>
        <v>7.9805250000000001</v>
      </c>
      <c r="AF69" s="46">
        <f t="shared" si="44"/>
        <v>95</v>
      </c>
      <c r="AG69" s="47"/>
      <c r="AH69" s="128" t="s">
        <v>3457</v>
      </c>
      <c r="AI69" s="128" t="s">
        <v>3459</v>
      </c>
      <c r="AJ69" s="128" t="s">
        <v>3455</v>
      </c>
      <c r="AK69" s="128" t="s">
        <v>3460</v>
      </c>
      <c r="AL69" s="128" t="s">
        <v>3456</v>
      </c>
      <c r="AM69" s="128" t="s">
        <v>3452</v>
      </c>
      <c r="AN69" s="128" t="s">
        <v>3451</v>
      </c>
      <c r="AO69" s="128" t="s">
        <v>3458</v>
      </c>
      <c r="AP69" s="128" t="s">
        <v>3454</v>
      </c>
      <c r="AQ69" s="128" t="s">
        <v>3453</v>
      </c>
    </row>
    <row r="70" spans="1:44" s="16" customFormat="1" ht="27.75">
      <c r="A70" s="43">
        <v>69</v>
      </c>
      <c r="B70" s="37" t="s">
        <v>2394</v>
      </c>
      <c r="C70" s="37" t="s">
        <v>2395</v>
      </c>
      <c r="D70" s="45" t="s">
        <v>2396</v>
      </c>
      <c r="E70" s="38">
        <v>24</v>
      </c>
      <c r="F70" s="48">
        <v>10.66</v>
      </c>
      <c r="G70" s="46">
        <v>30</v>
      </c>
      <c r="H70" s="46" t="s">
        <v>3373</v>
      </c>
      <c r="I70" s="48">
        <v>4.45</v>
      </c>
      <c r="J70" s="46">
        <v>2</v>
      </c>
      <c r="K70" s="46" t="s">
        <v>3373</v>
      </c>
      <c r="L70" s="84">
        <f t="shared" si="31"/>
        <v>7.5549999999999997</v>
      </c>
      <c r="M70" s="38">
        <f t="shared" si="32"/>
        <v>32</v>
      </c>
      <c r="N70" s="38">
        <f t="shared" si="33"/>
        <v>2</v>
      </c>
      <c r="O70" s="38">
        <f t="shared" si="34"/>
        <v>1</v>
      </c>
      <c r="P70" s="48">
        <v>9.9600000000000009</v>
      </c>
      <c r="Q70" s="46">
        <v>16</v>
      </c>
      <c r="R70" s="46" t="s">
        <v>3373</v>
      </c>
      <c r="S70" s="48">
        <v>11.04</v>
      </c>
      <c r="T70" s="46">
        <v>30</v>
      </c>
      <c r="U70" s="46" t="s">
        <v>3372</v>
      </c>
      <c r="V70" s="48">
        <f t="shared" si="35"/>
        <v>10.5</v>
      </c>
      <c r="W70" s="46">
        <f t="shared" si="36"/>
        <v>60</v>
      </c>
      <c r="X70" s="46">
        <f t="shared" si="37"/>
        <v>1</v>
      </c>
      <c r="Y70" s="46">
        <f t="shared" si="38"/>
        <v>1</v>
      </c>
      <c r="Z70" s="46">
        <f t="shared" si="39"/>
        <v>3</v>
      </c>
      <c r="AA70" s="46">
        <f t="shared" si="40"/>
        <v>2</v>
      </c>
      <c r="AB70" s="46">
        <f t="shared" si="41"/>
        <v>5</v>
      </c>
      <c r="AC70" s="48">
        <f>IF(AB70=0,0.93,IF(AB70=1,0.92,IF(AB70=2,0.91,IF(AB70=3,0.9,IF(AB70=4,0.89,IF(AB70=5,0.88,IF(AB70=6,0.87)))))))</f>
        <v>0.88</v>
      </c>
      <c r="AD70" s="48">
        <f t="shared" si="42"/>
        <v>9.0274999999999999</v>
      </c>
      <c r="AE70" s="48">
        <f t="shared" si="43"/>
        <v>7.9441999999999995</v>
      </c>
      <c r="AF70" s="46">
        <f t="shared" si="44"/>
        <v>92</v>
      </c>
      <c r="AG70" s="47"/>
      <c r="AH70" s="128" t="s">
        <v>3454</v>
      </c>
      <c r="AI70" s="128" t="s">
        <v>3455</v>
      </c>
      <c r="AJ70" s="128" t="s">
        <v>3453</v>
      </c>
      <c r="AK70" s="128" t="s">
        <v>3452</v>
      </c>
      <c r="AL70" s="128" t="s">
        <v>3451</v>
      </c>
      <c r="AM70" s="128" t="s">
        <v>3457</v>
      </c>
      <c r="AN70" s="128" t="s">
        <v>3460</v>
      </c>
      <c r="AO70" s="128" t="s">
        <v>3456</v>
      </c>
      <c r="AP70" s="128" t="s">
        <v>3458</v>
      </c>
      <c r="AQ70" s="128" t="s">
        <v>3459</v>
      </c>
    </row>
    <row r="71" spans="1:44" s="16" customFormat="1" ht="27.75">
      <c r="A71" s="43">
        <v>70</v>
      </c>
      <c r="B71" s="44" t="s">
        <v>509</v>
      </c>
      <c r="C71" s="44" t="s">
        <v>510</v>
      </c>
      <c r="D71" s="45" t="s">
        <v>511</v>
      </c>
      <c r="E71" s="38">
        <v>4</v>
      </c>
      <c r="F71" s="48">
        <v>11.3</v>
      </c>
      <c r="G71" s="46">
        <v>30</v>
      </c>
      <c r="H71" s="46" t="s">
        <v>3373</v>
      </c>
      <c r="I71" s="48">
        <v>9.5299999999999994</v>
      </c>
      <c r="J71" s="46">
        <v>12</v>
      </c>
      <c r="K71" s="46" t="s">
        <v>3373</v>
      </c>
      <c r="L71" s="84">
        <f t="shared" si="31"/>
        <v>10.414999999999999</v>
      </c>
      <c r="M71" s="38">
        <f t="shared" si="32"/>
        <v>60</v>
      </c>
      <c r="N71" s="38">
        <f t="shared" si="33"/>
        <v>2</v>
      </c>
      <c r="O71" s="38">
        <f t="shared" si="34"/>
        <v>1</v>
      </c>
      <c r="P71" s="48">
        <v>8.2899999999999991</v>
      </c>
      <c r="Q71" s="46">
        <v>10</v>
      </c>
      <c r="R71" s="46" t="s">
        <v>3373</v>
      </c>
      <c r="S71" s="48">
        <v>10.029999999999999</v>
      </c>
      <c r="T71" s="46">
        <v>30</v>
      </c>
      <c r="U71" s="46" t="s">
        <v>3372</v>
      </c>
      <c r="V71" s="48">
        <f t="shared" si="35"/>
        <v>9.16</v>
      </c>
      <c r="W71" s="46">
        <f t="shared" si="36"/>
        <v>40</v>
      </c>
      <c r="X71" s="46">
        <f t="shared" si="37"/>
        <v>1</v>
      </c>
      <c r="Y71" s="46">
        <f t="shared" si="38"/>
        <v>1</v>
      </c>
      <c r="Z71" s="46">
        <f t="shared" si="39"/>
        <v>3</v>
      </c>
      <c r="AA71" s="46">
        <f t="shared" si="40"/>
        <v>2</v>
      </c>
      <c r="AB71" s="46">
        <f t="shared" si="41"/>
        <v>5</v>
      </c>
      <c r="AC71" s="48">
        <f>IF(AB71=0,0.86,IF(AB71=1,0.85,IF(AB71=2,0.84,IF(AB71=3,0.83,IF(AB71=4,0.82,IF(AB71=5,0.81,IF(AB71=6,0.8)))))))</f>
        <v>0.81</v>
      </c>
      <c r="AD71" s="48">
        <f t="shared" si="42"/>
        <v>9.7874999999999996</v>
      </c>
      <c r="AE71" s="48">
        <f t="shared" si="43"/>
        <v>7.9278750000000002</v>
      </c>
      <c r="AF71" s="46">
        <f t="shared" si="44"/>
        <v>100</v>
      </c>
      <c r="AG71" s="47"/>
      <c r="AH71" s="128" t="s">
        <v>3453</v>
      </c>
      <c r="AI71" s="128" t="s">
        <v>3451</v>
      </c>
      <c r="AJ71" s="128" t="s">
        <v>3452</v>
      </c>
      <c r="AK71" s="128" t="s">
        <v>3455</v>
      </c>
      <c r="AL71" s="128" t="s">
        <v>3456</v>
      </c>
      <c r="AM71" s="128" t="s">
        <v>3454</v>
      </c>
      <c r="AN71" s="128" t="s">
        <v>3457</v>
      </c>
      <c r="AO71" s="128" t="s">
        <v>3460</v>
      </c>
      <c r="AP71" s="128" t="s">
        <v>3459</v>
      </c>
      <c r="AQ71" s="128" t="s">
        <v>3458</v>
      </c>
    </row>
    <row r="72" spans="1:44" s="16" customFormat="1" ht="27.75">
      <c r="A72" s="43">
        <v>71</v>
      </c>
      <c r="B72" s="44" t="s">
        <v>2626</v>
      </c>
      <c r="C72" s="44" t="s">
        <v>2627</v>
      </c>
      <c r="D72" s="45" t="s">
        <v>2628</v>
      </c>
      <c r="E72" s="38">
        <v>27</v>
      </c>
      <c r="F72" s="48">
        <v>10</v>
      </c>
      <c r="G72" s="46">
        <v>30</v>
      </c>
      <c r="H72" s="46" t="s">
        <v>3373</v>
      </c>
      <c r="I72" s="48">
        <v>10.14</v>
      </c>
      <c r="J72" s="46">
        <v>30</v>
      </c>
      <c r="K72" s="46" t="s">
        <v>3373</v>
      </c>
      <c r="L72" s="84">
        <f t="shared" si="31"/>
        <v>10.07</v>
      </c>
      <c r="M72" s="38">
        <f t="shared" si="32"/>
        <v>60</v>
      </c>
      <c r="N72" s="38">
        <f t="shared" si="33"/>
        <v>2</v>
      </c>
      <c r="O72" s="38">
        <f t="shared" si="34"/>
        <v>0</v>
      </c>
      <c r="P72" s="48">
        <v>8.73</v>
      </c>
      <c r="Q72" s="46">
        <v>10</v>
      </c>
      <c r="R72" s="46" t="s">
        <v>3373</v>
      </c>
      <c r="S72" s="48">
        <v>10</v>
      </c>
      <c r="T72" s="46">
        <v>30</v>
      </c>
      <c r="U72" s="46" t="s">
        <v>3373</v>
      </c>
      <c r="V72" s="48">
        <f t="shared" si="35"/>
        <v>9.3650000000000002</v>
      </c>
      <c r="W72" s="46">
        <f t="shared" si="36"/>
        <v>40</v>
      </c>
      <c r="X72" s="46">
        <f t="shared" si="37"/>
        <v>2</v>
      </c>
      <c r="Y72" s="46">
        <f t="shared" si="38"/>
        <v>1</v>
      </c>
      <c r="Z72" s="46">
        <f t="shared" si="39"/>
        <v>4</v>
      </c>
      <c r="AA72" s="46">
        <f t="shared" si="40"/>
        <v>1</v>
      </c>
      <c r="AB72" s="46">
        <f t="shared" si="41"/>
        <v>5</v>
      </c>
      <c r="AC72" s="48">
        <f>IF(AB72=0,0.86,IF(AB72=1,0.85,IF(AB72=2,0.84,IF(AB72=3,0.83,IF(AB72=4,0.82,IF(AB72=5,0.81,IF(AB72=6,0.8)))))))</f>
        <v>0.81</v>
      </c>
      <c r="AD72" s="48">
        <f t="shared" si="42"/>
        <v>9.7175000000000011</v>
      </c>
      <c r="AE72" s="48">
        <f t="shared" si="43"/>
        <v>7.8711750000000018</v>
      </c>
      <c r="AF72" s="46">
        <f t="shared" si="44"/>
        <v>100</v>
      </c>
      <c r="AG72" s="47"/>
      <c r="AH72" s="128" t="s">
        <v>3456</v>
      </c>
      <c r="AI72" s="128" t="s">
        <v>3452</v>
      </c>
      <c r="AJ72" s="128" t="s">
        <v>3455</v>
      </c>
      <c r="AK72" s="128" t="s">
        <v>3453</v>
      </c>
      <c r="AL72" s="128" t="s">
        <v>3454</v>
      </c>
      <c r="AM72" s="128" t="s">
        <v>3451</v>
      </c>
      <c r="AN72" s="128" t="s">
        <v>3460</v>
      </c>
      <c r="AO72" s="128" t="s">
        <v>3457</v>
      </c>
      <c r="AP72" s="128" t="s">
        <v>3458</v>
      </c>
      <c r="AQ72" s="128" t="s">
        <v>3459</v>
      </c>
    </row>
    <row r="73" spans="1:44" s="16" customFormat="1" ht="27.75">
      <c r="A73" s="43">
        <v>72</v>
      </c>
      <c r="B73" s="37" t="s">
        <v>1508</v>
      </c>
      <c r="C73" s="37" t="s">
        <v>1509</v>
      </c>
      <c r="D73" s="45" t="s">
        <v>1510</v>
      </c>
      <c r="E73" s="38">
        <v>15</v>
      </c>
      <c r="F73" s="48">
        <v>10</v>
      </c>
      <c r="G73" s="46">
        <v>30</v>
      </c>
      <c r="H73" s="46" t="s">
        <v>3373</v>
      </c>
      <c r="I73" s="48">
        <v>10</v>
      </c>
      <c r="J73" s="46">
        <v>30</v>
      </c>
      <c r="K73" s="46" t="s">
        <v>3373</v>
      </c>
      <c r="L73" s="84">
        <f t="shared" si="31"/>
        <v>10</v>
      </c>
      <c r="M73" s="38">
        <f t="shared" si="32"/>
        <v>60</v>
      </c>
      <c r="N73" s="38">
        <f t="shared" si="33"/>
        <v>2</v>
      </c>
      <c r="O73" s="38">
        <f t="shared" si="34"/>
        <v>0</v>
      </c>
      <c r="P73" s="48">
        <v>9.0299999999999994</v>
      </c>
      <c r="Q73" s="46">
        <v>13</v>
      </c>
      <c r="R73" s="46" t="s">
        <v>3373</v>
      </c>
      <c r="S73" s="48">
        <v>9.23</v>
      </c>
      <c r="T73" s="46">
        <v>21</v>
      </c>
      <c r="U73" s="46" t="s">
        <v>3373</v>
      </c>
      <c r="V73" s="48">
        <f t="shared" si="35"/>
        <v>9.129999999999999</v>
      </c>
      <c r="W73" s="46">
        <f t="shared" si="36"/>
        <v>34</v>
      </c>
      <c r="X73" s="46">
        <f t="shared" si="37"/>
        <v>2</v>
      </c>
      <c r="Y73" s="46">
        <f t="shared" si="38"/>
        <v>1</v>
      </c>
      <c r="Z73" s="46">
        <f t="shared" si="39"/>
        <v>4</v>
      </c>
      <c r="AA73" s="46">
        <f t="shared" si="40"/>
        <v>1</v>
      </c>
      <c r="AB73" s="46">
        <f t="shared" si="41"/>
        <v>5</v>
      </c>
      <c r="AC73" s="48">
        <f>IF(AB73=0,0.86,IF(AB73=1,0.85,IF(AB73=2,0.84,IF(AB73=3,0.83,IF(AB73=4,0.82,IF(AB73=5,0.81,IF(AB73=6,0.8)))))))</f>
        <v>0.81</v>
      </c>
      <c r="AD73" s="48">
        <f t="shared" si="42"/>
        <v>9.5649999999999995</v>
      </c>
      <c r="AE73" s="48">
        <f t="shared" si="43"/>
        <v>7.7476500000000001</v>
      </c>
      <c r="AF73" s="46">
        <f t="shared" si="44"/>
        <v>94</v>
      </c>
      <c r="AG73" s="47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</row>
    <row r="74" spans="1:44" s="16" customFormat="1" ht="27.75">
      <c r="A74" s="43">
        <v>73</v>
      </c>
      <c r="B74" s="37" t="s">
        <v>799</v>
      </c>
      <c r="C74" s="37" t="s">
        <v>1878</v>
      </c>
      <c r="D74" s="45" t="s">
        <v>1879</v>
      </c>
      <c r="E74" s="38">
        <v>18</v>
      </c>
      <c r="F74" s="48">
        <v>10.41</v>
      </c>
      <c r="G74" s="46">
        <v>30</v>
      </c>
      <c r="H74" s="46" t="s">
        <v>3373</v>
      </c>
      <c r="I74" s="48">
        <v>10</v>
      </c>
      <c r="J74" s="46">
        <v>30</v>
      </c>
      <c r="K74" s="46" t="s">
        <v>3372</v>
      </c>
      <c r="L74" s="84">
        <f t="shared" si="31"/>
        <v>10.205</v>
      </c>
      <c r="M74" s="38">
        <f t="shared" si="32"/>
        <v>60</v>
      </c>
      <c r="N74" s="38">
        <f t="shared" si="33"/>
        <v>1</v>
      </c>
      <c r="O74" s="38">
        <f t="shared" si="34"/>
        <v>0</v>
      </c>
      <c r="P74" s="48">
        <v>8.84</v>
      </c>
      <c r="Q74" s="46">
        <v>16</v>
      </c>
      <c r="R74" s="46" t="s">
        <v>3373</v>
      </c>
      <c r="S74" s="48">
        <v>10.92</v>
      </c>
      <c r="T74" s="46">
        <v>30</v>
      </c>
      <c r="U74" s="46" t="s">
        <v>3372</v>
      </c>
      <c r="V74" s="48">
        <f t="shared" si="35"/>
        <v>9.879999999999999</v>
      </c>
      <c r="W74" s="46">
        <f t="shared" si="36"/>
        <v>46</v>
      </c>
      <c r="X74" s="46">
        <f t="shared" si="37"/>
        <v>1</v>
      </c>
      <c r="Y74" s="46">
        <f t="shared" si="38"/>
        <v>1</v>
      </c>
      <c r="Z74" s="46">
        <f t="shared" si="39"/>
        <v>2</v>
      </c>
      <c r="AA74" s="46">
        <f t="shared" si="40"/>
        <v>1</v>
      </c>
      <c r="AB74" s="46">
        <f t="shared" si="41"/>
        <v>3</v>
      </c>
      <c r="AC74" s="48">
        <f>IF(AB74=0,0.79,IF(AB74=1,0.78,IF(AB74=2,0.77,IF(AB74=3,0.76,IF(AB74=4,0.75,IF(AB74=5,0.74,IF(AB74=6,0.73)))))))</f>
        <v>0.76</v>
      </c>
      <c r="AD74" s="48">
        <f t="shared" si="42"/>
        <v>10.0425</v>
      </c>
      <c r="AE74" s="48">
        <f t="shared" si="43"/>
        <v>7.6323000000000008</v>
      </c>
      <c r="AF74" s="46">
        <f t="shared" si="44"/>
        <v>106</v>
      </c>
      <c r="AG74" s="47"/>
      <c r="AH74" s="128" t="s">
        <v>3453</v>
      </c>
      <c r="AI74" s="128" t="s">
        <v>3451</v>
      </c>
      <c r="AJ74" s="128" t="s">
        <v>3459</v>
      </c>
      <c r="AK74" s="128" t="s">
        <v>3455</v>
      </c>
      <c r="AL74" s="128" t="s">
        <v>3452</v>
      </c>
      <c r="AM74" s="128" t="s">
        <v>3454</v>
      </c>
      <c r="AN74" s="128" t="s">
        <v>3456</v>
      </c>
      <c r="AO74" s="128" t="s">
        <v>3460</v>
      </c>
      <c r="AP74" s="128" t="s">
        <v>3457</v>
      </c>
      <c r="AQ74" s="128" t="s">
        <v>3458</v>
      </c>
    </row>
    <row r="75" spans="1:44" s="16" customFormat="1" ht="27.75">
      <c r="A75" s="43">
        <v>74</v>
      </c>
      <c r="B75" s="37" t="s">
        <v>480</v>
      </c>
      <c r="C75" s="37" t="s">
        <v>478</v>
      </c>
      <c r="D75" s="45" t="s">
        <v>481</v>
      </c>
      <c r="E75" s="38">
        <v>4</v>
      </c>
      <c r="F75" s="48">
        <v>10.19</v>
      </c>
      <c r="G75" s="46">
        <v>30</v>
      </c>
      <c r="H75" s="46" t="s">
        <v>3373</v>
      </c>
      <c r="I75" s="48">
        <v>10.27</v>
      </c>
      <c r="J75" s="46">
        <v>30</v>
      </c>
      <c r="K75" s="46" t="s">
        <v>3372</v>
      </c>
      <c r="L75" s="84">
        <f t="shared" si="31"/>
        <v>10.23</v>
      </c>
      <c r="M75" s="38">
        <f t="shared" si="32"/>
        <v>60</v>
      </c>
      <c r="N75" s="38">
        <f t="shared" si="33"/>
        <v>1</v>
      </c>
      <c r="O75" s="38">
        <f t="shared" si="34"/>
        <v>0</v>
      </c>
      <c r="P75" s="48">
        <v>9.52</v>
      </c>
      <c r="Q75" s="46">
        <v>22</v>
      </c>
      <c r="R75" s="46" t="s">
        <v>3373</v>
      </c>
      <c r="S75" s="48">
        <v>10.15</v>
      </c>
      <c r="T75" s="46">
        <v>30</v>
      </c>
      <c r="U75" s="46" t="s">
        <v>3373</v>
      </c>
      <c r="V75" s="48">
        <f t="shared" si="35"/>
        <v>9.8350000000000009</v>
      </c>
      <c r="W75" s="46">
        <f t="shared" si="36"/>
        <v>52</v>
      </c>
      <c r="X75" s="46">
        <f t="shared" si="37"/>
        <v>2</v>
      </c>
      <c r="Y75" s="46">
        <f t="shared" si="38"/>
        <v>1</v>
      </c>
      <c r="Z75" s="46">
        <f t="shared" si="39"/>
        <v>3</v>
      </c>
      <c r="AA75" s="46">
        <f t="shared" si="40"/>
        <v>1</v>
      </c>
      <c r="AB75" s="46">
        <f t="shared" si="41"/>
        <v>4</v>
      </c>
      <c r="AC75" s="48">
        <f>IF(AB75=0,0.79,IF(AB75=1,0.78,IF(AB75=2,0.77,IF(AB75=3,0.76,IF(AB75=4,0.75,IF(AB75=5,0.74,IF(AB75=6,0.73)))))))</f>
        <v>0.75</v>
      </c>
      <c r="AD75" s="48">
        <f t="shared" si="42"/>
        <v>10.032500000000001</v>
      </c>
      <c r="AE75" s="48">
        <f t="shared" si="43"/>
        <v>7.5243750000000009</v>
      </c>
      <c r="AF75" s="46">
        <f t="shared" si="44"/>
        <v>112</v>
      </c>
      <c r="AG75" s="47"/>
      <c r="AH75" s="128" t="s">
        <v>3456</v>
      </c>
      <c r="AI75" s="128" t="s">
        <v>3457</v>
      </c>
      <c r="AJ75" s="128" t="s">
        <v>3452</v>
      </c>
      <c r="AK75" s="128" t="s">
        <v>3460</v>
      </c>
      <c r="AL75" s="128" t="s">
        <v>3459</v>
      </c>
      <c r="AM75" s="128" t="s">
        <v>3454</v>
      </c>
      <c r="AN75" s="128" t="s">
        <v>3451</v>
      </c>
      <c r="AO75" s="128" t="s">
        <v>3455</v>
      </c>
      <c r="AP75" s="128" t="s">
        <v>3453</v>
      </c>
      <c r="AQ75" s="128" t="s">
        <v>3458</v>
      </c>
    </row>
    <row r="76" spans="1:44" s="16" customFormat="1" ht="27.75">
      <c r="A76" s="43">
        <v>75</v>
      </c>
      <c r="B76" s="53" t="s">
        <v>1128</v>
      </c>
      <c r="C76" s="53" t="s">
        <v>1129</v>
      </c>
      <c r="D76" s="54" t="s">
        <v>1130</v>
      </c>
      <c r="E76" s="38">
        <v>10</v>
      </c>
      <c r="F76" s="48">
        <v>10.11</v>
      </c>
      <c r="G76" s="46">
        <v>30</v>
      </c>
      <c r="H76" s="46" t="s">
        <v>3372</v>
      </c>
      <c r="I76" s="48">
        <v>10</v>
      </c>
      <c r="J76" s="46">
        <v>30</v>
      </c>
      <c r="K76" s="46" t="s">
        <v>3373</v>
      </c>
      <c r="L76" s="84">
        <f t="shared" si="31"/>
        <v>10.055</v>
      </c>
      <c r="M76" s="38">
        <f t="shared" si="32"/>
        <v>60</v>
      </c>
      <c r="N76" s="38">
        <f t="shared" si="33"/>
        <v>1</v>
      </c>
      <c r="O76" s="38">
        <f t="shared" si="34"/>
        <v>0</v>
      </c>
      <c r="P76" s="48">
        <v>10.35</v>
      </c>
      <c r="Q76" s="46">
        <v>30</v>
      </c>
      <c r="R76" s="46" t="s">
        <v>3373</v>
      </c>
      <c r="S76" s="48">
        <v>8.94</v>
      </c>
      <c r="T76" s="46">
        <v>13</v>
      </c>
      <c r="U76" s="46" t="s">
        <v>3373</v>
      </c>
      <c r="V76" s="48">
        <f t="shared" si="35"/>
        <v>9.6449999999999996</v>
      </c>
      <c r="W76" s="46">
        <f t="shared" si="36"/>
        <v>43</v>
      </c>
      <c r="X76" s="46">
        <f t="shared" si="37"/>
        <v>2</v>
      </c>
      <c r="Y76" s="46">
        <f t="shared" si="38"/>
        <v>1</v>
      </c>
      <c r="Z76" s="46">
        <f t="shared" si="39"/>
        <v>3</v>
      </c>
      <c r="AA76" s="46">
        <f t="shared" si="40"/>
        <v>1</v>
      </c>
      <c r="AB76" s="46">
        <f t="shared" si="41"/>
        <v>4</v>
      </c>
      <c r="AC76" s="48">
        <f>IF(AB76=0,0.79,IF(AB76=1,0.78,IF(AB76=2,0.77,IF(AB76=3,0.76,IF(AB76=4,0.75,IF(AB76=5,0.74,IF(AB76=6,0.73)))))))</f>
        <v>0.75</v>
      </c>
      <c r="AD76" s="48">
        <f t="shared" si="42"/>
        <v>9.85</v>
      </c>
      <c r="AE76" s="48">
        <f t="shared" si="43"/>
        <v>7.3874999999999993</v>
      </c>
      <c r="AF76" s="46">
        <f t="shared" si="44"/>
        <v>103</v>
      </c>
      <c r="AG76" s="47"/>
      <c r="AH76" s="128" t="s">
        <v>3460</v>
      </c>
      <c r="AI76" s="128" t="s">
        <v>3456</v>
      </c>
      <c r="AJ76" s="128" t="s">
        <v>3455</v>
      </c>
      <c r="AK76" s="128" t="s">
        <v>3452</v>
      </c>
      <c r="AL76" s="128" t="s">
        <v>3454</v>
      </c>
      <c r="AM76" s="128" t="s">
        <v>3459</v>
      </c>
      <c r="AN76" s="128" t="s">
        <v>3451</v>
      </c>
      <c r="AO76" s="128" t="s">
        <v>3453</v>
      </c>
      <c r="AP76" s="128" t="s">
        <v>3457</v>
      </c>
      <c r="AQ76" s="128" t="s">
        <v>3458</v>
      </c>
    </row>
    <row r="77" spans="1:44" s="16" customFormat="1" ht="27.75">
      <c r="A77" s="43">
        <v>76</v>
      </c>
      <c r="B77" s="37" t="s">
        <v>2248</v>
      </c>
      <c r="C77" s="37" t="s">
        <v>2405</v>
      </c>
      <c r="D77" s="45" t="s">
        <v>2406</v>
      </c>
      <c r="E77" s="38">
        <v>24</v>
      </c>
      <c r="F77" s="48">
        <v>10.220000000000001</v>
      </c>
      <c r="G77" s="46">
        <v>30</v>
      </c>
      <c r="H77" s="46" t="s">
        <v>3373</v>
      </c>
      <c r="I77" s="48">
        <v>6.56</v>
      </c>
      <c r="J77" s="46">
        <v>16</v>
      </c>
      <c r="K77" s="46" t="s">
        <v>3373</v>
      </c>
      <c r="L77" s="84">
        <f t="shared" si="31"/>
        <v>8.39</v>
      </c>
      <c r="M77" s="38">
        <f t="shared" si="32"/>
        <v>46</v>
      </c>
      <c r="N77" s="38">
        <f t="shared" si="33"/>
        <v>2</v>
      </c>
      <c r="O77" s="38">
        <f t="shared" si="34"/>
        <v>1</v>
      </c>
      <c r="P77" s="48">
        <v>9.8699999999999992</v>
      </c>
      <c r="Q77" s="46">
        <v>10</v>
      </c>
      <c r="R77" s="46" t="s">
        <v>3373</v>
      </c>
      <c r="S77" s="48">
        <v>10.130000000000001</v>
      </c>
      <c r="T77" s="46">
        <v>30</v>
      </c>
      <c r="U77" s="46" t="s">
        <v>3373</v>
      </c>
      <c r="V77" s="48">
        <f t="shared" si="35"/>
        <v>10</v>
      </c>
      <c r="W77" s="46">
        <f t="shared" si="36"/>
        <v>60</v>
      </c>
      <c r="X77" s="46">
        <f t="shared" si="37"/>
        <v>2</v>
      </c>
      <c r="Y77" s="46">
        <f t="shared" si="38"/>
        <v>1</v>
      </c>
      <c r="Z77" s="46">
        <f t="shared" si="39"/>
        <v>4</v>
      </c>
      <c r="AA77" s="46">
        <f t="shared" si="40"/>
        <v>2</v>
      </c>
      <c r="AB77" s="46">
        <f t="shared" si="41"/>
        <v>6</v>
      </c>
      <c r="AC77" s="48">
        <f>IF(AB77=0,0.86,IF(AB77=1,0.85,IF(AB77=2,0.84,IF(AB77=3,0.83,IF(AB77=4,0.82,IF(AB77=5,0.81,IF(AB77=6,0.8)))))))</f>
        <v>0.8</v>
      </c>
      <c r="AD77" s="48">
        <f t="shared" si="42"/>
        <v>9.1950000000000003</v>
      </c>
      <c r="AE77" s="48">
        <f t="shared" si="43"/>
        <v>7.3560000000000008</v>
      </c>
      <c r="AF77" s="46">
        <f t="shared" si="44"/>
        <v>106</v>
      </c>
      <c r="AG77" s="47"/>
      <c r="AH77" s="128" t="s">
        <v>3451</v>
      </c>
      <c r="AI77" s="128" t="s">
        <v>3454</v>
      </c>
      <c r="AJ77" s="128" t="s">
        <v>3457</v>
      </c>
      <c r="AK77" s="128" t="s">
        <v>3453</v>
      </c>
      <c r="AL77" s="128" t="s">
        <v>3455</v>
      </c>
      <c r="AM77" s="128" t="s">
        <v>3456</v>
      </c>
      <c r="AN77" s="128" t="s">
        <v>3452</v>
      </c>
      <c r="AO77" s="128" t="s">
        <v>3460</v>
      </c>
      <c r="AP77" s="128" t="s">
        <v>3459</v>
      </c>
      <c r="AQ77" s="128" t="s">
        <v>3458</v>
      </c>
    </row>
    <row r="78" spans="1:44" s="16" customFormat="1" ht="27.75">
      <c r="A78" s="43">
        <v>77</v>
      </c>
      <c r="B78" s="53" t="s">
        <v>1668</v>
      </c>
      <c r="C78" s="53" t="s">
        <v>1219</v>
      </c>
      <c r="D78" s="54" t="s">
        <v>3512</v>
      </c>
      <c r="E78" s="38">
        <v>16</v>
      </c>
      <c r="F78" s="48">
        <v>10.01</v>
      </c>
      <c r="G78" s="46">
        <v>30</v>
      </c>
      <c r="H78" s="46" t="s">
        <v>3372</v>
      </c>
      <c r="I78" s="48">
        <v>10</v>
      </c>
      <c r="J78" s="46">
        <v>30</v>
      </c>
      <c r="K78" s="46" t="s">
        <v>3373</v>
      </c>
      <c r="L78" s="84">
        <f t="shared" si="31"/>
        <v>10.004999999999999</v>
      </c>
      <c r="M78" s="38">
        <f t="shared" si="32"/>
        <v>60</v>
      </c>
      <c r="N78" s="38">
        <f t="shared" si="33"/>
        <v>1</v>
      </c>
      <c r="O78" s="38">
        <f t="shared" si="34"/>
        <v>0</v>
      </c>
      <c r="P78" s="48">
        <v>8.9600000000000009</v>
      </c>
      <c r="Q78" s="46">
        <v>10</v>
      </c>
      <c r="R78" s="46" t="s">
        <v>3373</v>
      </c>
      <c r="S78" s="48">
        <v>10.26</v>
      </c>
      <c r="T78" s="46">
        <v>30</v>
      </c>
      <c r="U78" s="46" t="s">
        <v>3373</v>
      </c>
      <c r="V78" s="48">
        <f t="shared" si="35"/>
        <v>9.61</v>
      </c>
      <c r="W78" s="46">
        <f t="shared" si="36"/>
        <v>40</v>
      </c>
      <c r="X78" s="46">
        <f t="shared" si="37"/>
        <v>2</v>
      </c>
      <c r="Y78" s="46">
        <f t="shared" si="38"/>
        <v>1</v>
      </c>
      <c r="Z78" s="46">
        <f t="shared" si="39"/>
        <v>3</v>
      </c>
      <c r="AA78" s="46">
        <f t="shared" si="40"/>
        <v>1</v>
      </c>
      <c r="AB78" s="46">
        <f t="shared" si="41"/>
        <v>4</v>
      </c>
      <c r="AC78" s="48">
        <f>IF(AB78=0,0.79,IF(AB78=1,0.78,IF(AB78=2,0.77,IF(AB78=3,0.76,IF(AB78=4,0.75,IF(AB78=5,0.74,IF(AB78=6,0.73)))))))</f>
        <v>0.75</v>
      </c>
      <c r="AD78" s="48">
        <f t="shared" si="42"/>
        <v>9.8074999999999992</v>
      </c>
      <c r="AE78" s="48">
        <f t="shared" si="43"/>
        <v>7.3556249999999999</v>
      </c>
      <c r="AF78" s="46">
        <f t="shared" si="44"/>
        <v>100</v>
      </c>
      <c r="AG78" s="47"/>
      <c r="AH78" s="128" t="s">
        <v>3456</v>
      </c>
      <c r="AI78" s="128" t="s">
        <v>3460</v>
      </c>
      <c r="AJ78" s="128" t="s">
        <v>3451</v>
      </c>
      <c r="AK78" s="128" t="s">
        <v>3453</v>
      </c>
      <c r="AL78" s="128" t="s">
        <v>3455</v>
      </c>
      <c r="AM78" s="128" t="s">
        <v>3454</v>
      </c>
      <c r="AN78" s="128" t="s">
        <v>3452</v>
      </c>
      <c r="AO78" s="128" t="s">
        <v>3457</v>
      </c>
      <c r="AP78" s="128" t="s">
        <v>3459</v>
      </c>
      <c r="AQ78" s="128" t="s">
        <v>3458</v>
      </c>
    </row>
    <row r="79" spans="1:44" s="16" customFormat="1" ht="27.75">
      <c r="A79" s="43">
        <v>78</v>
      </c>
      <c r="B79" s="53" t="s">
        <v>1333</v>
      </c>
      <c r="C79" s="53" t="s">
        <v>1334</v>
      </c>
      <c r="D79" s="54" t="s">
        <v>1335</v>
      </c>
      <c r="E79" s="38">
        <v>13</v>
      </c>
      <c r="F79" s="48">
        <v>10.130000000000001</v>
      </c>
      <c r="G79" s="46">
        <v>30</v>
      </c>
      <c r="H79" s="46" t="s">
        <v>3373</v>
      </c>
      <c r="I79" s="48">
        <v>9.8699999999999992</v>
      </c>
      <c r="J79" s="46">
        <v>14</v>
      </c>
      <c r="K79" s="46" t="s">
        <v>3373</v>
      </c>
      <c r="L79" s="84">
        <f t="shared" si="31"/>
        <v>10</v>
      </c>
      <c r="M79" s="38">
        <f t="shared" si="32"/>
        <v>60</v>
      </c>
      <c r="N79" s="38">
        <f t="shared" si="33"/>
        <v>2</v>
      </c>
      <c r="O79" s="38">
        <f t="shared" si="34"/>
        <v>1</v>
      </c>
      <c r="P79" s="48">
        <v>9.5399999999999991</v>
      </c>
      <c r="Q79" s="46">
        <v>12</v>
      </c>
      <c r="R79" s="46" t="s">
        <v>3373</v>
      </c>
      <c r="S79" s="48">
        <v>9.9499999999999993</v>
      </c>
      <c r="T79" s="46">
        <v>20</v>
      </c>
      <c r="U79" s="46" t="s">
        <v>3373</v>
      </c>
      <c r="V79" s="48">
        <f t="shared" si="35"/>
        <v>9.7449999999999992</v>
      </c>
      <c r="W79" s="46">
        <f t="shared" si="36"/>
        <v>32</v>
      </c>
      <c r="X79" s="46">
        <f t="shared" si="37"/>
        <v>2</v>
      </c>
      <c r="Y79" s="46">
        <f t="shared" si="38"/>
        <v>1</v>
      </c>
      <c r="Z79" s="46">
        <f t="shared" si="39"/>
        <v>4</v>
      </c>
      <c r="AA79" s="46">
        <f t="shared" si="40"/>
        <v>2</v>
      </c>
      <c r="AB79" s="46">
        <f t="shared" si="41"/>
        <v>6</v>
      </c>
      <c r="AC79" s="48">
        <f>IF(AB79=0,0.79,IF(AB79=1,0.78,IF(AB79=2,0.77,IF(AB79=3,0.76,IF(AB79=4,0.75,IF(AB79=5,0.74,IF(AB79=6,0.73)))))))</f>
        <v>0.73</v>
      </c>
      <c r="AD79" s="48">
        <f t="shared" si="42"/>
        <v>9.8724999999999987</v>
      </c>
      <c r="AE79" s="48">
        <f t="shared" si="43"/>
        <v>7.2069249999999991</v>
      </c>
      <c r="AF79" s="46">
        <f t="shared" si="44"/>
        <v>92</v>
      </c>
      <c r="AG79" s="47"/>
      <c r="AH79" s="128" t="s">
        <v>3456</v>
      </c>
      <c r="AI79" s="128" t="s">
        <v>3457</v>
      </c>
      <c r="AJ79" s="128" t="s">
        <v>3454</v>
      </c>
      <c r="AK79" s="128" t="s">
        <v>3460</v>
      </c>
      <c r="AL79" s="128" t="s">
        <v>3451</v>
      </c>
      <c r="AM79" s="128" t="s">
        <v>3452</v>
      </c>
      <c r="AN79" s="128" t="s">
        <v>3455</v>
      </c>
      <c r="AO79" s="128" t="s">
        <v>3453</v>
      </c>
      <c r="AP79" s="128" t="s">
        <v>3459</v>
      </c>
      <c r="AQ79" s="128" t="s">
        <v>3458</v>
      </c>
    </row>
    <row r="80" spans="1:44" s="16" customFormat="1" ht="27.75">
      <c r="A80" s="43">
        <v>79</v>
      </c>
      <c r="B80" s="37" t="s">
        <v>1970</v>
      </c>
      <c r="C80" s="37" t="s">
        <v>254</v>
      </c>
      <c r="D80" s="45" t="s">
        <v>1971</v>
      </c>
      <c r="E80" s="38">
        <v>19</v>
      </c>
      <c r="F80" s="48">
        <v>10.119999999999999</v>
      </c>
      <c r="G80" s="46">
        <v>30</v>
      </c>
      <c r="H80" s="46" t="s">
        <v>3373</v>
      </c>
      <c r="I80" s="48">
        <v>10.02</v>
      </c>
      <c r="J80" s="46">
        <v>30</v>
      </c>
      <c r="K80" s="46" t="s">
        <v>3373</v>
      </c>
      <c r="L80" s="84">
        <f t="shared" si="31"/>
        <v>10.07</v>
      </c>
      <c r="M80" s="38">
        <f t="shared" si="32"/>
        <v>60</v>
      </c>
      <c r="N80" s="38">
        <f t="shared" si="33"/>
        <v>2</v>
      </c>
      <c r="O80" s="38">
        <f t="shared" si="34"/>
        <v>0</v>
      </c>
      <c r="P80" s="48">
        <v>10.07</v>
      </c>
      <c r="Q80" s="46">
        <v>30</v>
      </c>
      <c r="R80" s="46" t="s">
        <v>3373</v>
      </c>
      <c r="S80" s="48">
        <v>8.7100000000000009</v>
      </c>
      <c r="T80" s="46">
        <v>14</v>
      </c>
      <c r="U80" s="46" t="s">
        <v>3373</v>
      </c>
      <c r="V80" s="48">
        <f t="shared" si="35"/>
        <v>9.39</v>
      </c>
      <c r="W80" s="46">
        <f t="shared" si="36"/>
        <v>44</v>
      </c>
      <c r="X80" s="46">
        <f t="shared" si="37"/>
        <v>2</v>
      </c>
      <c r="Y80" s="46">
        <f t="shared" si="38"/>
        <v>1</v>
      </c>
      <c r="Z80" s="46">
        <f t="shared" si="39"/>
        <v>4</v>
      </c>
      <c r="AA80" s="46">
        <f t="shared" si="40"/>
        <v>1</v>
      </c>
      <c r="AB80" s="46">
        <f t="shared" si="41"/>
        <v>5</v>
      </c>
      <c r="AC80" s="48">
        <f>IF(AB80=0,0.79,IF(AB80=1,0.78,IF(AB80=2,0.77,IF(AB80=3,0.76,IF(AB80=4,0.75,IF(AB80=5,0.74,IF(AB80=6,0.73)))))))</f>
        <v>0.74</v>
      </c>
      <c r="AD80" s="48">
        <f t="shared" si="42"/>
        <v>9.73</v>
      </c>
      <c r="AE80" s="48">
        <f t="shared" si="43"/>
        <v>7.2002000000000006</v>
      </c>
      <c r="AF80" s="46">
        <f t="shared" si="44"/>
        <v>104</v>
      </c>
      <c r="AG80" s="47"/>
      <c r="AH80" s="128" t="s">
        <v>3453</v>
      </c>
      <c r="AI80" s="128" t="s">
        <v>3451</v>
      </c>
      <c r="AJ80" s="128" t="s">
        <v>3457</v>
      </c>
      <c r="AK80" s="128" t="s">
        <v>3455</v>
      </c>
      <c r="AL80" s="128" t="s">
        <v>3454</v>
      </c>
      <c r="AM80" s="128" t="s">
        <v>3456</v>
      </c>
      <c r="AN80" s="128" t="s">
        <v>3452</v>
      </c>
      <c r="AO80" s="128" t="s">
        <v>3460</v>
      </c>
      <c r="AP80" s="128" t="s">
        <v>3458</v>
      </c>
      <c r="AQ80" s="128" t="s">
        <v>3459</v>
      </c>
    </row>
  </sheetData>
  <sortState ref="A2:AQ80">
    <sortCondition descending="1" ref="AE2:AE80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7:AI100"/>
  <sheetViews>
    <sheetView workbookViewId="0">
      <selection activeCell="A53" sqref="A53:XFD100"/>
    </sheetView>
  </sheetViews>
  <sheetFormatPr baseColWidth="10" defaultRowHeight="15"/>
  <sheetData>
    <row r="7" spans="1:35">
      <c r="A7" s="259" t="s">
        <v>4</v>
      </c>
      <c r="B7" s="259" t="s">
        <v>5</v>
      </c>
      <c r="C7" s="259" t="s">
        <v>6</v>
      </c>
      <c r="D7" s="259" t="s">
        <v>7</v>
      </c>
      <c r="E7" s="259" t="s">
        <v>8</v>
      </c>
      <c r="F7" s="260" t="s">
        <v>9</v>
      </c>
      <c r="G7" s="259" t="s">
        <v>10</v>
      </c>
      <c r="H7" s="260" t="s">
        <v>11</v>
      </c>
      <c r="I7" s="260" t="s">
        <v>12</v>
      </c>
      <c r="J7" s="259" t="s">
        <v>10</v>
      </c>
      <c r="K7" s="259" t="s">
        <v>13</v>
      </c>
      <c r="L7" s="260" t="s">
        <v>14</v>
      </c>
      <c r="M7" s="261" t="s">
        <v>15</v>
      </c>
      <c r="N7" s="262" t="s">
        <v>16</v>
      </c>
      <c r="O7" s="261" t="s">
        <v>17</v>
      </c>
      <c r="P7" s="263" t="s">
        <v>18</v>
      </c>
      <c r="Q7" s="264" t="s">
        <v>19</v>
      </c>
      <c r="R7" s="264" t="s">
        <v>13</v>
      </c>
      <c r="S7" s="263" t="s">
        <v>20</v>
      </c>
      <c r="T7" s="264" t="s">
        <v>19</v>
      </c>
      <c r="U7" s="264" t="s">
        <v>13</v>
      </c>
      <c r="V7" s="265" t="s">
        <v>21</v>
      </c>
      <c r="W7" s="266" t="s">
        <v>22</v>
      </c>
      <c r="X7" s="266" t="s">
        <v>23</v>
      </c>
      <c r="Y7" s="266" t="s">
        <v>24</v>
      </c>
      <c r="Z7" s="266" t="s">
        <v>25</v>
      </c>
      <c r="AA7" s="267" t="s">
        <v>26</v>
      </c>
      <c r="AB7" s="267" t="s">
        <v>27</v>
      </c>
      <c r="AC7" s="265" t="s">
        <v>28</v>
      </c>
      <c r="AD7" s="265" t="s">
        <v>29</v>
      </c>
      <c r="AE7" s="265" t="s">
        <v>30</v>
      </c>
      <c r="AF7" s="268" t="s">
        <v>31</v>
      </c>
      <c r="AG7" s="259" t="s">
        <v>32</v>
      </c>
      <c r="AH7" s="259" t="s">
        <v>33</v>
      </c>
      <c r="AI7" s="259" t="s">
        <v>34</v>
      </c>
    </row>
    <row r="8" spans="1:35">
      <c r="A8" s="210">
        <v>1</v>
      </c>
      <c r="B8" s="211" t="s">
        <v>178</v>
      </c>
      <c r="C8" s="211" t="s">
        <v>2877</v>
      </c>
      <c r="D8" s="212" t="s">
        <v>2878</v>
      </c>
      <c r="E8" s="213">
        <v>29</v>
      </c>
      <c r="F8" s="214">
        <v>16.41</v>
      </c>
      <c r="G8" s="215">
        <v>30</v>
      </c>
      <c r="H8" s="214" t="s">
        <v>3372</v>
      </c>
      <c r="I8" s="214">
        <v>17.25</v>
      </c>
      <c r="J8" s="215">
        <v>30</v>
      </c>
      <c r="K8" s="215" t="s">
        <v>3372</v>
      </c>
      <c r="L8" s="216">
        <f t="shared" ref="L8:L39" si="0">(F8+I8)/2</f>
        <v>16.829999999999998</v>
      </c>
      <c r="M8" s="213">
        <f t="shared" ref="M8:M39" si="1">IF(L8&gt;=10,60,G8+J8)</f>
        <v>60</v>
      </c>
      <c r="N8" s="213">
        <f t="shared" ref="N8:N39" si="2">IF(H8="ACC",0,1)+IF(K8="ACC",0,1)</f>
        <v>0</v>
      </c>
      <c r="O8" s="213">
        <f t="shared" ref="O8:O39" si="3">IF(F8&lt;10,1,(IF(I8&lt;10,1,0)))</f>
        <v>0</v>
      </c>
      <c r="P8" s="214">
        <v>17.649999999999999</v>
      </c>
      <c r="Q8" s="215">
        <v>30</v>
      </c>
      <c r="R8" s="215" t="s">
        <v>3372</v>
      </c>
      <c r="S8" s="214">
        <v>17.399999999999999</v>
      </c>
      <c r="T8" s="215">
        <v>30</v>
      </c>
      <c r="U8" s="215" t="s">
        <v>3372</v>
      </c>
      <c r="V8" s="214">
        <f t="shared" ref="V8:V39" si="4">(P8+S8)/2</f>
        <v>17.524999999999999</v>
      </c>
      <c r="W8" s="215">
        <f t="shared" ref="W8:W39" si="5">IF(V8&gt;=10,60,Q8+T8)</f>
        <v>60</v>
      </c>
      <c r="X8" s="215">
        <f t="shared" ref="X8:X39" si="6">IF(R8="ACC",0,1)+IF(U8="ACC",0,1)</f>
        <v>0</v>
      </c>
      <c r="Y8" s="215">
        <f t="shared" ref="Y8:Y39" si="7">IF(P8&lt;10,1,(IF(S8&lt;10,1,0)))</f>
        <v>0</v>
      </c>
      <c r="Z8" s="215">
        <f t="shared" ref="Z8:Z39" si="8">N8+X8</f>
        <v>0</v>
      </c>
      <c r="AA8" s="215">
        <f t="shared" ref="AA8:AA39" si="9">O8+Y8</f>
        <v>0</v>
      </c>
      <c r="AB8" s="215">
        <f t="shared" ref="AB8:AB39" si="10">Z8+AA8</f>
        <v>0</v>
      </c>
      <c r="AC8" s="214">
        <f t="shared" ref="AC8:AC22" si="11">IF(AB8=0,1,IF(AB8=1,0.99,IF(AB8=2,0.98,IF(AB8=3,0.97,IF(AB8=4,0.96,IF(AB8=5,0.95,IF(AB8=6,0.94)))))))</f>
        <v>1</v>
      </c>
      <c r="AD8" s="214">
        <f t="shared" ref="AD8:AD39" si="12">AVERAGE(L8,V8)</f>
        <v>17.177499999999998</v>
      </c>
      <c r="AE8" s="214">
        <f t="shared" ref="AE8:AE39" si="13">AC8*AD8</f>
        <v>17.177499999999998</v>
      </c>
      <c r="AF8" s="215">
        <f t="shared" ref="AF8:AF39" si="14">M8+W8</f>
        <v>120</v>
      </c>
      <c r="AG8" s="105"/>
      <c r="AH8" s="269" t="s">
        <v>3448</v>
      </c>
      <c r="AI8" s="269" t="s">
        <v>3449</v>
      </c>
    </row>
    <row r="9" spans="1:35">
      <c r="A9" s="210">
        <v>2</v>
      </c>
      <c r="B9" s="218" t="s">
        <v>2996</v>
      </c>
      <c r="C9" s="218" t="s">
        <v>2997</v>
      </c>
      <c r="D9" s="213" t="s">
        <v>2998</v>
      </c>
      <c r="E9" s="213">
        <v>31</v>
      </c>
      <c r="F9" s="214">
        <v>15.09</v>
      </c>
      <c r="G9" s="215">
        <v>30</v>
      </c>
      <c r="H9" s="214" t="s">
        <v>3372</v>
      </c>
      <c r="I9" s="214">
        <v>15.25</v>
      </c>
      <c r="J9" s="215">
        <v>30</v>
      </c>
      <c r="K9" s="215" t="s">
        <v>3372</v>
      </c>
      <c r="L9" s="216">
        <f t="shared" si="0"/>
        <v>15.17</v>
      </c>
      <c r="M9" s="213">
        <f t="shared" si="1"/>
        <v>60</v>
      </c>
      <c r="N9" s="213">
        <f t="shared" si="2"/>
        <v>0</v>
      </c>
      <c r="O9" s="213">
        <f t="shared" si="3"/>
        <v>0</v>
      </c>
      <c r="P9" s="214">
        <v>16.75</v>
      </c>
      <c r="Q9" s="215">
        <v>30</v>
      </c>
      <c r="R9" s="215" t="s">
        <v>3372</v>
      </c>
      <c r="S9" s="214">
        <v>17.170000000000002</v>
      </c>
      <c r="T9" s="215">
        <v>30</v>
      </c>
      <c r="U9" s="215" t="s">
        <v>3372</v>
      </c>
      <c r="V9" s="214">
        <f t="shared" si="4"/>
        <v>16.96</v>
      </c>
      <c r="W9" s="215">
        <f t="shared" si="5"/>
        <v>60</v>
      </c>
      <c r="X9" s="215">
        <f t="shared" si="6"/>
        <v>0</v>
      </c>
      <c r="Y9" s="215">
        <f t="shared" si="7"/>
        <v>0</v>
      </c>
      <c r="Z9" s="215">
        <f t="shared" si="8"/>
        <v>0</v>
      </c>
      <c r="AA9" s="215">
        <f t="shared" si="9"/>
        <v>0</v>
      </c>
      <c r="AB9" s="215">
        <f t="shared" si="10"/>
        <v>0</v>
      </c>
      <c r="AC9" s="214">
        <f t="shared" si="11"/>
        <v>1</v>
      </c>
      <c r="AD9" s="214">
        <f t="shared" si="12"/>
        <v>16.065000000000001</v>
      </c>
      <c r="AE9" s="214">
        <f t="shared" si="13"/>
        <v>16.065000000000001</v>
      </c>
      <c r="AF9" s="215">
        <f t="shared" si="14"/>
        <v>120</v>
      </c>
      <c r="AG9" s="105"/>
      <c r="AH9" s="269" t="s">
        <v>3448</v>
      </c>
      <c r="AI9" s="269" t="s">
        <v>3449</v>
      </c>
    </row>
    <row r="10" spans="1:35">
      <c r="A10" s="270">
        <v>3</v>
      </c>
      <c r="B10" s="218" t="s">
        <v>2843</v>
      </c>
      <c r="C10" s="218" t="s">
        <v>2844</v>
      </c>
      <c r="D10" s="213" t="s">
        <v>2845</v>
      </c>
      <c r="E10" s="213">
        <v>29</v>
      </c>
      <c r="F10" s="214">
        <v>16.79</v>
      </c>
      <c r="G10" s="215">
        <v>30</v>
      </c>
      <c r="H10" s="214" t="s">
        <v>3372</v>
      </c>
      <c r="I10" s="214">
        <v>14.56</v>
      </c>
      <c r="J10" s="215">
        <v>30</v>
      </c>
      <c r="K10" s="215" t="s">
        <v>3372</v>
      </c>
      <c r="L10" s="216">
        <f t="shared" si="0"/>
        <v>15.675000000000001</v>
      </c>
      <c r="M10" s="213">
        <f t="shared" si="1"/>
        <v>60</v>
      </c>
      <c r="N10" s="213">
        <f t="shared" si="2"/>
        <v>0</v>
      </c>
      <c r="O10" s="213">
        <f t="shared" si="3"/>
        <v>0</v>
      </c>
      <c r="P10" s="214">
        <v>15.54</v>
      </c>
      <c r="Q10" s="215">
        <v>30</v>
      </c>
      <c r="R10" s="215" t="s">
        <v>3372</v>
      </c>
      <c r="S10" s="214">
        <v>15.07</v>
      </c>
      <c r="T10" s="215">
        <v>30</v>
      </c>
      <c r="U10" s="215" t="s">
        <v>3372</v>
      </c>
      <c r="V10" s="214">
        <f t="shared" si="4"/>
        <v>15.305</v>
      </c>
      <c r="W10" s="215">
        <f t="shared" si="5"/>
        <v>60</v>
      </c>
      <c r="X10" s="215">
        <f t="shared" si="6"/>
        <v>0</v>
      </c>
      <c r="Y10" s="215">
        <f t="shared" si="7"/>
        <v>0</v>
      </c>
      <c r="Z10" s="215">
        <f t="shared" si="8"/>
        <v>0</v>
      </c>
      <c r="AA10" s="215">
        <f t="shared" si="9"/>
        <v>0</v>
      </c>
      <c r="AB10" s="215">
        <f t="shared" si="10"/>
        <v>0</v>
      </c>
      <c r="AC10" s="214">
        <f t="shared" si="11"/>
        <v>1</v>
      </c>
      <c r="AD10" s="214">
        <f t="shared" si="12"/>
        <v>15.49</v>
      </c>
      <c r="AE10" s="214">
        <f t="shared" si="13"/>
        <v>15.49</v>
      </c>
      <c r="AF10" s="215">
        <f t="shared" si="14"/>
        <v>120</v>
      </c>
      <c r="AG10" s="105"/>
      <c r="AH10" s="269" t="s">
        <v>3448</v>
      </c>
      <c r="AI10" s="269" t="s">
        <v>3449</v>
      </c>
    </row>
    <row r="11" spans="1:35">
      <c r="A11" s="210">
        <v>4</v>
      </c>
      <c r="B11" s="106" t="s">
        <v>2797</v>
      </c>
      <c r="C11" s="106" t="s">
        <v>2798</v>
      </c>
      <c r="D11" s="212" t="s">
        <v>2799</v>
      </c>
      <c r="E11" s="213">
        <v>29</v>
      </c>
      <c r="F11" s="214">
        <v>13.01</v>
      </c>
      <c r="G11" s="215">
        <v>30</v>
      </c>
      <c r="H11" s="214" t="s">
        <v>3372</v>
      </c>
      <c r="I11" s="214">
        <v>14.33</v>
      </c>
      <c r="J11" s="215">
        <v>30</v>
      </c>
      <c r="K11" s="215" t="s">
        <v>3372</v>
      </c>
      <c r="L11" s="216">
        <f t="shared" si="0"/>
        <v>13.67</v>
      </c>
      <c r="M11" s="213">
        <f t="shared" si="1"/>
        <v>60</v>
      </c>
      <c r="N11" s="213">
        <f t="shared" si="2"/>
        <v>0</v>
      </c>
      <c r="O11" s="213">
        <f t="shared" si="3"/>
        <v>0</v>
      </c>
      <c r="P11" s="214">
        <v>15.53</v>
      </c>
      <c r="Q11" s="215">
        <v>30</v>
      </c>
      <c r="R11" s="215" t="s">
        <v>3372</v>
      </c>
      <c r="S11" s="214">
        <v>16.54</v>
      </c>
      <c r="T11" s="215">
        <v>30</v>
      </c>
      <c r="U11" s="215" t="s">
        <v>3372</v>
      </c>
      <c r="V11" s="214">
        <f t="shared" si="4"/>
        <v>16.035</v>
      </c>
      <c r="W11" s="215">
        <f t="shared" si="5"/>
        <v>60</v>
      </c>
      <c r="X11" s="215">
        <f t="shared" si="6"/>
        <v>0</v>
      </c>
      <c r="Y11" s="215">
        <f t="shared" si="7"/>
        <v>0</v>
      </c>
      <c r="Z11" s="215">
        <f t="shared" si="8"/>
        <v>0</v>
      </c>
      <c r="AA11" s="215">
        <f t="shared" si="9"/>
        <v>0</v>
      </c>
      <c r="AB11" s="215">
        <f t="shared" si="10"/>
        <v>0</v>
      </c>
      <c r="AC11" s="214">
        <f t="shared" si="11"/>
        <v>1</v>
      </c>
      <c r="AD11" s="214">
        <f t="shared" si="12"/>
        <v>14.852499999999999</v>
      </c>
      <c r="AE11" s="214">
        <f t="shared" si="13"/>
        <v>14.852499999999999</v>
      </c>
      <c r="AF11" s="215">
        <f t="shared" si="14"/>
        <v>120</v>
      </c>
      <c r="AG11" s="105"/>
      <c r="AH11" s="269" t="s">
        <v>3448</v>
      </c>
      <c r="AI11" s="269" t="s">
        <v>3449</v>
      </c>
    </row>
    <row r="12" spans="1:35">
      <c r="A12" s="210">
        <v>5</v>
      </c>
      <c r="B12" s="222" t="s">
        <v>3037</v>
      </c>
      <c r="C12" s="222" t="s">
        <v>3038</v>
      </c>
      <c r="D12" s="221" t="s">
        <v>3039</v>
      </c>
      <c r="E12" s="213">
        <v>31</v>
      </c>
      <c r="F12" s="214">
        <v>12.37</v>
      </c>
      <c r="G12" s="215">
        <v>30</v>
      </c>
      <c r="H12" s="214" t="s">
        <v>3372</v>
      </c>
      <c r="I12" s="214">
        <v>13.14</v>
      </c>
      <c r="J12" s="215">
        <v>30</v>
      </c>
      <c r="K12" s="215" t="s">
        <v>3372</v>
      </c>
      <c r="L12" s="216">
        <f t="shared" si="0"/>
        <v>12.754999999999999</v>
      </c>
      <c r="M12" s="213">
        <f t="shared" si="1"/>
        <v>60</v>
      </c>
      <c r="N12" s="213">
        <f t="shared" si="2"/>
        <v>0</v>
      </c>
      <c r="O12" s="213">
        <f t="shared" si="3"/>
        <v>0</v>
      </c>
      <c r="P12" s="214">
        <v>13.6</v>
      </c>
      <c r="Q12" s="215">
        <v>30</v>
      </c>
      <c r="R12" s="215" t="s">
        <v>3372</v>
      </c>
      <c r="S12" s="214">
        <v>17.059999999999999</v>
      </c>
      <c r="T12" s="215">
        <v>30</v>
      </c>
      <c r="U12" s="215" t="s">
        <v>3372</v>
      </c>
      <c r="V12" s="214">
        <f t="shared" si="4"/>
        <v>15.329999999999998</v>
      </c>
      <c r="W12" s="215">
        <f t="shared" si="5"/>
        <v>60</v>
      </c>
      <c r="X12" s="215">
        <f t="shared" si="6"/>
        <v>0</v>
      </c>
      <c r="Y12" s="215">
        <f t="shared" si="7"/>
        <v>0</v>
      </c>
      <c r="Z12" s="215">
        <f t="shared" si="8"/>
        <v>0</v>
      </c>
      <c r="AA12" s="215">
        <f t="shared" si="9"/>
        <v>0</v>
      </c>
      <c r="AB12" s="215">
        <f t="shared" si="10"/>
        <v>0</v>
      </c>
      <c r="AC12" s="214">
        <f t="shared" si="11"/>
        <v>1</v>
      </c>
      <c r="AD12" s="214">
        <f t="shared" si="12"/>
        <v>14.042499999999999</v>
      </c>
      <c r="AE12" s="214">
        <f t="shared" si="13"/>
        <v>14.042499999999999</v>
      </c>
      <c r="AF12" s="215">
        <f t="shared" si="14"/>
        <v>120</v>
      </c>
      <c r="AG12" s="105"/>
      <c r="AH12" s="215" t="s">
        <v>3448</v>
      </c>
      <c r="AI12" s="215" t="s">
        <v>3449</v>
      </c>
    </row>
    <row r="13" spans="1:35">
      <c r="A13" s="270">
        <v>6</v>
      </c>
      <c r="B13" s="218" t="s">
        <v>2862</v>
      </c>
      <c r="C13" s="218" t="s">
        <v>2863</v>
      </c>
      <c r="D13" s="213" t="s">
        <v>2864</v>
      </c>
      <c r="E13" s="213">
        <v>29</v>
      </c>
      <c r="F13" s="214">
        <v>12.56</v>
      </c>
      <c r="G13" s="215">
        <v>30</v>
      </c>
      <c r="H13" s="214" t="s">
        <v>3372</v>
      </c>
      <c r="I13" s="214">
        <v>13.26</v>
      </c>
      <c r="J13" s="215">
        <v>30</v>
      </c>
      <c r="K13" s="215" t="s">
        <v>3372</v>
      </c>
      <c r="L13" s="216">
        <f t="shared" si="0"/>
        <v>12.91</v>
      </c>
      <c r="M13" s="213">
        <f t="shared" si="1"/>
        <v>60</v>
      </c>
      <c r="N13" s="213">
        <f t="shared" si="2"/>
        <v>0</v>
      </c>
      <c r="O13" s="213">
        <f t="shared" si="3"/>
        <v>0</v>
      </c>
      <c r="P13" s="214">
        <v>13.29</v>
      </c>
      <c r="Q13" s="215">
        <v>30</v>
      </c>
      <c r="R13" s="215" t="s">
        <v>3372</v>
      </c>
      <c r="S13" s="214">
        <v>16.940000000000001</v>
      </c>
      <c r="T13" s="215">
        <v>30</v>
      </c>
      <c r="U13" s="215" t="s">
        <v>3372</v>
      </c>
      <c r="V13" s="214">
        <f t="shared" si="4"/>
        <v>15.115</v>
      </c>
      <c r="W13" s="215">
        <f t="shared" si="5"/>
        <v>60</v>
      </c>
      <c r="X13" s="215">
        <f t="shared" si="6"/>
        <v>0</v>
      </c>
      <c r="Y13" s="215">
        <f t="shared" si="7"/>
        <v>0</v>
      </c>
      <c r="Z13" s="215">
        <f t="shared" si="8"/>
        <v>0</v>
      </c>
      <c r="AA13" s="215">
        <f t="shared" si="9"/>
        <v>0</v>
      </c>
      <c r="AB13" s="215">
        <f t="shared" si="10"/>
        <v>0</v>
      </c>
      <c r="AC13" s="214">
        <f t="shared" si="11"/>
        <v>1</v>
      </c>
      <c r="AD13" s="214">
        <f t="shared" si="12"/>
        <v>14.012499999999999</v>
      </c>
      <c r="AE13" s="214">
        <f t="shared" si="13"/>
        <v>14.012499999999999</v>
      </c>
      <c r="AF13" s="215">
        <f t="shared" si="14"/>
        <v>120</v>
      </c>
      <c r="AG13" s="105"/>
      <c r="AH13" s="269" t="s">
        <v>3448</v>
      </c>
      <c r="AI13" s="269" t="s">
        <v>3449</v>
      </c>
    </row>
    <row r="14" spans="1:35">
      <c r="A14" s="210">
        <v>7</v>
      </c>
      <c r="B14" s="218" t="s">
        <v>2830</v>
      </c>
      <c r="C14" s="218" t="s">
        <v>2213</v>
      </c>
      <c r="D14" s="213" t="s">
        <v>2831</v>
      </c>
      <c r="E14" s="213">
        <v>29</v>
      </c>
      <c r="F14" s="214">
        <v>13.04</v>
      </c>
      <c r="G14" s="215">
        <v>30</v>
      </c>
      <c r="H14" s="214" t="s">
        <v>3373</v>
      </c>
      <c r="I14" s="214">
        <v>12.91</v>
      </c>
      <c r="J14" s="215">
        <v>30</v>
      </c>
      <c r="K14" s="215" t="s">
        <v>3372</v>
      </c>
      <c r="L14" s="216">
        <f t="shared" si="0"/>
        <v>12.975</v>
      </c>
      <c r="M14" s="213">
        <f t="shared" si="1"/>
        <v>60</v>
      </c>
      <c r="N14" s="213">
        <f t="shared" si="2"/>
        <v>1</v>
      </c>
      <c r="O14" s="213">
        <f t="shared" si="3"/>
        <v>0</v>
      </c>
      <c r="P14" s="214">
        <v>13.52</v>
      </c>
      <c r="Q14" s="215">
        <v>30</v>
      </c>
      <c r="R14" s="215" t="s">
        <v>3372</v>
      </c>
      <c r="S14" s="214">
        <v>15.31</v>
      </c>
      <c r="T14" s="215">
        <v>30</v>
      </c>
      <c r="U14" s="215" t="s">
        <v>3372</v>
      </c>
      <c r="V14" s="214">
        <f t="shared" si="4"/>
        <v>14.414999999999999</v>
      </c>
      <c r="W14" s="215">
        <f t="shared" si="5"/>
        <v>60</v>
      </c>
      <c r="X14" s="215">
        <f t="shared" si="6"/>
        <v>0</v>
      </c>
      <c r="Y14" s="215">
        <f t="shared" si="7"/>
        <v>0</v>
      </c>
      <c r="Z14" s="215">
        <f t="shared" si="8"/>
        <v>1</v>
      </c>
      <c r="AA14" s="215">
        <f t="shared" si="9"/>
        <v>0</v>
      </c>
      <c r="AB14" s="215">
        <f t="shared" si="10"/>
        <v>1</v>
      </c>
      <c r="AC14" s="214">
        <f t="shared" si="11"/>
        <v>0.99</v>
      </c>
      <c r="AD14" s="214">
        <f t="shared" si="12"/>
        <v>13.695</v>
      </c>
      <c r="AE14" s="214">
        <f t="shared" si="13"/>
        <v>13.55805</v>
      </c>
      <c r="AF14" s="215">
        <f t="shared" si="14"/>
        <v>120</v>
      </c>
      <c r="AG14" s="105"/>
      <c r="AH14" s="269" t="s">
        <v>3448</v>
      </c>
      <c r="AI14" s="269" t="s">
        <v>3449</v>
      </c>
    </row>
    <row r="15" spans="1:35">
      <c r="A15" s="210">
        <v>8</v>
      </c>
      <c r="B15" s="218" t="s">
        <v>2908</v>
      </c>
      <c r="C15" s="218" t="s">
        <v>2909</v>
      </c>
      <c r="D15" s="213" t="s">
        <v>2910</v>
      </c>
      <c r="E15" s="213">
        <v>30</v>
      </c>
      <c r="F15" s="214">
        <v>12.4</v>
      </c>
      <c r="G15" s="215">
        <v>30</v>
      </c>
      <c r="H15" s="214" t="s">
        <v>3372</v>
      </c>
      <c r="I15" s="214">
        <v>11.78</v>
      </c>
      <c r="J15" s="215">
        <v>30</v>
      </c>
      <c r="K15" s="215" t="s">
        <v>3372</v>
      </c>
      <c r="L15" s="216">
        <f t="shared" si="0"/>
        <v>12.09</v>
      </c>
      <c r="M15" s="213">
        <f t="shared" si="1"/>
        <v>60</v>
      </c>
      <c r="N15" s="213">
        <f t="shared" si="2"/>
        <v>0</v>
      </c>
      <c r="O15" s="213">
        <f t="shared" si="3"/>
        <v>0</v>
      </c>
      <c r="P15" s="214">
        <v>12.67</v>
      </c>
      <c r="Q15" s="215">
        <v>30</v>
      </c>
      <c r="R15" s="215" t="s">
        <v>3372</v>
      </c>
      <c r="S15" s="214">
        <v>14.22</v>
      </c>
      <c r="T15" s="215">
        <v>30</v>
      </c>
      <c r="U15" s="215" t="s">
        <v>3372</v>
      </c>
      <c r="V15" s="214">
        <f t="shared" si="4"/>
        <v>13.445</v>
      </c>
      <c r="W15" s="215">
        <f t="shared" si="5"/>
        <v>60</v>
      </c>
      <c r="X15" s="215">
        <f t="shared" si="6"/>
        <v>0</v>
      </c>
      <c r="Y15" s="215">
        <f t="shared" si="7"/>
        <v>0</v>
      </c>
      <c r="Z15" s="215">
        <f t="shared" si="8"/>
        <v>0</v>
      </c>
      <c r="AA15" s="215">
        <f t="shared" si="9"/>
        <v>0</v>
      </c>
      <c r="AB15" s="215">
        <f t="shared" si="10"/>
        <v>0</v>
      </c>
      <c r="AC15" s="214">
        <f t="shared" si="11"/>
        <v>1</v>
      </c>
      <c r="AD15" s="214">
        <f t="shared" si="12"/>
        <v>12.7675</v>
      </c>
      <c r="AE15" s="214">
        <f t="shared" si="13"/>
        <v>12.7675</v>
      </c>
      <c r="AF15" s="215">
        <f t="shared" si="14"/>
        <v>120</v>
      </c>
      <c r="AG15" s="105"/>
      <c r="AH15" s="269" t="s">
        <v>3448</v>
      </c>
      <c r="AI15" s="269" t="s">
        <v>3449</v>
      </c>
    </row>
    <row r="16" spans="1:35">
      <c r="A16" s="270">
        <v>9</v>
      </c>
      <c r="B16" s="218" t="s">
        <v>2791</v>
      </c>
      <c r="C16" s="218" t="s">
        <v>2792</v>
      </c>
      <c r="D16" s="213" t="s">
        <v>2793</v>
      </c>
      <c r="E16" s="213">
        <v>29</v>
      </c>
      <c r="F16" s="214">
        <v>13.51</v>
      </c>
      <c r="G16" s="215">
        <v>30</v>
      </c>
      <c r="H16" s="214" t="s">
        <v>3372</v>
      </c>
      <c r="I16" s="214">
        <v>11.15</v>
      </c>
      <c r="J16" s="215">
        <v>30</v>
      </c>
      <c r="K16" s="215" t="s">
        <v>3372</v>
      </c>
      <c r="L16" s="216">
        <f t="shared" si="0"/>
        <v>12.33</v>
      </c>
      <c r="M16" s="213">
        <f t="shared" si="1"/>
        <v>60</v>
      </c>
      <c r="N16" s="213">
        <f t="shared" si="2"/>
        <v>0</v>
      </c>
      <c r="O16" s="213">
        <f t="shared" si="3"/>
        <v>0</v>
      </c>
      <c r="P16" s="214">
        <v>11.89</v>
      </c>
      <c r="Q16" s="215">
        <v>30</v>
      </c>
      <c r="R16" s="215" t="s">
        <v>3372</v>
      </c>
      <c r="S16" s="214">
        <v>14.16</v>
      </c>
      <c r="T16" s="215">
        <v>30</v>
      </c>
      <c r="U16" s="215" t="s">
        <v>3372</v>
      </c>
      <c r="V16" s="214">
        <f t="shared" si="4"/>
        <v>13.025</v>
      </c>
      <c r="W16" s="215">
        <f t="shared" si="5"/>
        <v>60</v>
      </c>
      <c r="X16" s="215">
        <f t="shared" si="6"/>
        <v>0</v>
      </c>
      <c r="Y16" s="215">
        <f t="shared" si="7"/>
        <v>0</v>
      </c>
      <c r="Z16" s="215">
        <f t="shared" si="8"/>
        <v>0</v>
      </c>
      <c r="AA16" s="215">
        <f t="shared" si="9"/>
        <v>0</v>
      </c>
      <c r="AB16" s="215">
        <f t="shared" si="10"/>
        <v>0</v>
      </c>
      <c r="AC16" s="214">
        <f t="shared" si="11"/>
        <v>1</v>
      </c>
      <c r="AD16" s="214">
        <f t="shared" si="12"/>
        <v>12.6775</v>
      </c>
      <c r="AE16" s="214">
        <f t="shared" si="13"/>
        <v>12.6775</v>
      </c>
      <c r="AF16" s="215">
        <f t="shared" si="14"/>
        <v>120</v>
      </c>
      <c r="AG16" s="105"/>
      <c r="AH16" s="269" t="s">
        <v>3448</v>
      </c>
      <c r="AI16" s="269" t="s">
        <v>3449</v>
      </c>
    </row>
    <row r="17" spans="1:35">
      <c r="A17" s="210">
        <v>10</v>
      </c>
      <c r="B17" s="218" t="s">
        <v>3040</v>
      </c>
      <c r="C17" s="218" t="s">
        <v>89</v>
      </c>
      <c r="D17" s="213" t="s">
        <v>3041</v>
      </c>
      <c r="E17" s="213">
        <v>31</v>
      </c>
      <c r="F17" s="214">
        <v>11.401999999999999</v>
      </c>
      <c r="G17" s="215">
        <v>30</v>
      </c>
      <c r="H17" s="214" t="s">
        <v>3372</v>
      </c>
      <c r="I17" s="214">
        <v>11.56</v>
      </c>
      <c r="J17" s="215">
        <v>30</v>
      </c>
      <c r="K17" s="215" t="s">
        <v>3372</v>
      </c>
      <c r="L17" s="216">
        <f t="shared" si="0"/>
        <v>11.481</v>
      </c>
      <c r="M17" s="213">
        <f t="shared" si="1"/>
        <v>60</v>
      </c>
      <c r="N17" s="213">
        <f t="shared" si="2"/>
        <v>0</v>
      </c>
      <c r="O17" s="213">
        <f t="shared" si="3"/>
        <v>0</v>
      </c>
      <c r="P17" s="214">
        <v>12.78</v>
      </c>
      <c r="Q17" s="215">
        <v>30</v>
      </c>
      <c r="R17" s="215" t="s">
        <v>3372</v>
      </c>
      <c r="S17" s="214">
        <v>14.03</v>
      </c>
      <c r="T17" s="215">
        <v>30</v>
      </c>
      <c r="U17" s="215" t="s">
        <v>3372</v>
      </c>
      <c r="V17" s="214">
        <f t="shared" si="4"/>
        <v>13.404999999999999</v>
      </c>
      <c r="W17" s="215">
        <f t="shared" si="5"/>
        <v>60</v>
      </c>
      <c r="X17" s="215">
        <f t="shared" si="6"/>
        <v>0</v>
      </c>
      <c r="Y17" s="215">
        <f t="shared" si="7"/>
        <v>0</v>
      </c>
      <c r="Z17" s="215">
        <f t="shared" si="8"/>
        <v>0</v>
      </c>
      <c r="AA17" s="215">
        <f t="shared" si="9"/>
        <v>0</v>
      </c>
      <c r="AB17" s="215">
        <f t="shared" si="10"/>
        <v>0</v>
      </c>
      <c r="AC17" s="214">
        <f t="shared" si="11"/>
        <v>1</v>
      </c>
      <c r="AD17" s="214">
        <f t="shared" si="12"/>
        <v>12.443</v>
      </c>
      <c r="AE17" s="214">
        <f t="shared" si="13"/>
        <v>12.443</v>
      </c>
      <c r="AF17" s="215">
        <f t="shared" si="14"/>
        <v>120</v>
      </c>
      <c r="AG17" s="105"/>
      <c r="AH17" s="269" t="s">
        <v>3448</v>
      </c>
      <c r="AI17" s="269" t="s">
        <v>3449</v>
      </c>
    </row>
    <row r="18" spans="1:35">
      <c r="A18" s="210">
        <v>11</v>
      </c>
      <c r="B18" s="222" t="s">
        <v>3016</v>
      </c>
      <c r="C18" s="222" t="s">
        <v>3017</v>
      </c>
      <c r="D18" s="221" t="s">
        <v>3018</v>
      </c>
      <c r="E18" s="213">
        <v>31</v>
      </c>
      <c r="F18" s="214">
        <v>10.48</v>
      </c>
      <c r="G18" s="215">
        <v>30</v>
      </c>
      <c r="H18" s="214" t="s">
        <v>3372</v>
      </c>
      <c r="I18" s="214">
        <v>12.64</v>
      </c>
      <c r="J18" s="215">
        <v>30</v>
      </c>
      <c r="K18" s="215" t="s">
        <v>3372</v>
      </c>
      <c r="L18" s="216">
        <f t="shared" si="0"/>
        <v>11.56</v>
      </c>
      <c r="M18" s="213">
        <f t="shared" si="1"/>
        <v>60</v>
      </c>
      <c r="N18" s="213">
        <f t="shared" si="2"/>
        <v>0</v>
      </c>
      <c r="O18" s="213">
        <f t="shared" si="3"/>
        <v>0</v>
      </c>
      <c r="P18" s="214">
        <v>13.61</v>
      </c>
      <c r="Q18" s="215">
        <v>30</v>
      </c>
      <c r="R18" s="215" t="s">
        <v>3372</v>
      </c>
      <c r="S18" s="214">
        <v>12.61</v>
      </c>
      <c r="T18" s="215">
        <v>30</v>
      </c>
      <c r="U18" s="215" t="s">
        <v>3372</v>
      </c>
      <c r="V18" s="214">
        <f t="shared" si="4"/>
        <v>13.11</v>
      </c>
      <c r="W18" s="215">
        <f t="shared" si="5"/>
        <v>60</v>
      </c>
      <c r="X18" s="215">
        <f t="shared" si="6"/>
        <v>0</v>
      </c>
      <c r="Y18" s="215">
        <f t="shared" si="7"/>
        <v>0</v>
      </c>
      <c r="Z18" s="215">
        <f t="shared" si="8"/>
        <v>0</v>
      </c>
      <c r="AA18" s="215">
        <f t="shared" si="9"/>
        <v>0</v>
      </c>
      <c r="AB18" s="215">
        <f t="shared" si="10"/>
        <v>0</v>
      </c>
      <c r="AC18" s="214">
        <f t="shared" si="11"/>
        <v>1</v>
      </c>
      <c r="AD18" s="214">
        <f t="shared" si="12"/>
        <v>12.335000000000001</v>
      </c>
      <c r="AE18" s="214">
        <f t="shared" si="13"/>
        <v>12.335000000000001</v>
      </c>
      <c r="AF18" s="215">
        <f t="shared" si="14"/>
        <v>120</v>
      </c>
      <c r="AG18" s="105"/>
      <c r="AH18" s="269" t="s">
        <v>3448</v>
      </c>
      <c r="AI18" s="269" t="s">
        <v>3449</v>
      </c>
    </row>
    <row r="19" spans="1:35">
      <c r="A19" s="270">
        <v>12</v>
      </c>
      <c r="B19" s="218" t="s">
        <v>3021</v>
      </c>
      <c r="C19" s="218" t="s">
        <v>3022</v>
      </c>
      <c r="D19" s="213" t="s">
        <v>3023</v>
      </c>
      <c r="E19" s="213">
        <v>31</v>
      </c>
      <c r="F19" s="214">
        <v>12</v>
      </c>
      <c r="G19" s="215">
        <v>30</v>
      </c>
      <c r="H19" s="214" t="s">
        <v>3372</v>
      </c>
      <c r="I19" s="214">
        <v>11.48</v>
      </c>
      <c r="J19" s="215">
        <v>30</v>
      </c>
      <c r="K19" s="215" t="s">
        <v>3372</v>
      </c>
      <c r="L19" s="216">
        <f t="shared" si="0"/>
        <v>11.74</v>
      </c>
      <c r="M19" s="213">
        <f t="shared" si="1"/>
        <v>60</v>
      </c>
      <c r="N19" s="213">
        <f t="shared" si="2"/>
        <v>0</v>
      </c>
      <c r="O19" s="213">
        <f t="shared" si="3"/>
        <v>0</v>
      </c>
      <c r="P19" s="214">
        <v>11.01</v>
      </c>
      <c r="Q19" s="215">
        <v>30</v>
      </c>
      <c r="R19" s="215" t="s">
        <v>3372</v>
      </c>
      <c r="S19" s="214">
        <v>13.66</v>
      </c>
      <c r="T19" s="215">
        <v>30</v>
      </c>
      <c r="U19" s="215" t="s">
        <v>3372</v>
      </c>
      <c r="V19" s="214">
        <f t="shared" si="4"/>
        <v>12.335000000000001</v>
      </c>
      <c r="W19" s="215">
        <f t="shared" si="5"/>
        <v>60</v>
      </c>
      <c r="X19" s="215">
        <f t="shared" si="6"/>
        <v>0</v>
      </c>
      <c r="Y19" s="215">
        <f t="shared" si="7"/>
        <v>0</v>
      </c>
      <c r="Z19" s="215">
        <f t="shared" si="8"/>
        <v>0</v>
      </c>
      <c r="AA19" s="215">
        <f t="shared" si="9"/>
        <v>0</v>
      </c>
      <c r="AB19" s="215">
        <f t="shared" si="10"/>
        <v>0</v>
      </c>
      <c r="AC19" s="214">
        <f t="shared" si="11"/>
        <v>1</v>
      </c>
      <c r="AD19" s="214">
        <f t="shared" si="12"/>
        <v>12.037500000000001</v>
      </c>
      <c r="AE19" s="214">
        <f t="shared" si="13"/>
        <v>12.037500000000001</v>
      </c>
      <c r="AF19" s="215">
        <f t="shared" si="14"/>
        <v>120</v>
      </c>
      <c r="AG19" s="105"/>
      <c r="AH19" s="269" t="s">
        <v>3448</v>
      </c>
      <c r="AI19" s="269" t="s">
        <v>3449</v>
      </c>
    </row>
    <row r="20" spans="1:35">
      <c r="A20" s="210">
        <v>13</v>
      </c>
      <c r="B20" s="222" t="s">
        <v>2969</v>
      </c>
      <c r="C20" s="222" t="s">
        <v>227</v>
      </c>
      <c r="D20" s="221" t="s">
        <v>2970</v>
      </c>
      <c r="E20" s="213">
        <v>31</v>
      </c>
      <c r="F20" s="214">
        <v>11.9</v>
      </c>
      <c r="G20" s="215">
        <v>30</v>
      </c>
      <c r="H20" s="214" t="s">
        <v>3372</v>
      </c>
      <c r="I20" s="214">
        <v>10.63</v>
      </c>
      <c r="J20" s="215">
        <v>30</v>
      </c>
      <c r="K20" s="215" t="s">
        <v>3372</v>
      </c>
      <c r="L20" s="216">
        <f t="shared" si="0"/>
        <v>11.265000000000001</v>
      </c>
      <c r="M20" s="213">
        <f t="shared" si="1"/>
        <v>60</v>
      </c>
      <c r="N20" s="213">
        <f t="shared" si="2"/>
        <v>0</v>
      </c>
      <c r="O20" s="213">
        <f t="shared" si="3"/>
        <v>0</v>
      </c>
      <c r="P20" s="214">
        <v>11.17</v>
      </c>
      <c r="Q20" s="215">
        <v>30</v>
      </c>
      <c r="R20" s="215" t="s">
        <v>3372</v>
      </c>
      <c r="S20" s="214">
        <v>11.44</v>
      </c>
      <c r="T20" s="215">
        <v>30</v>
      </c>
      <c r="U20" s="215" t="s">
        <v>3372</v>
      </c>
      <c r="V20" s="214">
        <f t="shared" si="4"/>
        <v>11.305</v>
      </c>
      <c r="W20" s="215">
        <f t="shared" si="5"/>
        <v>60</v>
      </c>
      <c r="X20" s="215">
        <f t="shared" si="6"/>
        <v>0</v>
      </c>
      <c r="Y20" s="215">
        <f t="shared" si="7"/>
        <v>0</v>
      </c>
      <c r="Z20" s="215">
        <f t="shared" si="8"/>
        <v>0</v>
      </c>
      <c r="AA20" s="215">
        <f t="shared" si="9"/>
        <v>0</v>
      </c>
      <c r="AB20" s="215">
        <f t="shared" si="10"/>
        <v>0</v>
      </c>
      <c r="AC20" s="214">
        <f t="shared" si="11"/>
        <v>1</v>
      </c>
      <c r="AD20" s="214">
        <f t="shared" si="12"/>
        <v>11.285</v>
      </c>
      <c r="AE20" s="214">
        <f t="shared" si="13"/>
        <v>11.285</v>
      </c>
      <c r="AF20" s="215">
        <f t="shared" si="14"/>
        <v>120</v>
      </c>
      <c r="AG20" s="105"/>
      <c r="AH20" s="269" t="s">
        <v>3448</v>
      </c>
      <c r="AI20" s="269" t="s">
        <v>3449</v>
      </c>
    </row>
    <row r="21" spans="1:35">
      <c r="A21" s="210">
        <v>14</v>
      </c>
      <c r="B21" s="222" t="s">
        <v>2976</v>
      </c>
      <c r="C21" s="222" t="s">
        <v>2977</v>
      </c>
      <c r="D21" s="221" t="s">
        <v>2978</v>
      </c>
      <c r="E21" s="213">
        <v>31</v>
      </c>
      <c r="F21" s="214">
        <v>12.78</v>
      </c>
      <c r="G21" s="215">
        <v>30</v>
      </c>
      <c r="H21" s="214" t="s">
        <v>3372</v>
      </c>
      <c r="I21" s="214">
        <v>7.73</v>
      </c>
      <c r="J21" s="215">
        <v>13</v>
      </c>
      <c r="K21" s="215" t="s">
        <v>3372</v>
      </c>
      <c r="L21" s="216">
        <f t="shared" si="0"/>
        <v>10.254999999999999</v>
      </c>
      <c r="M21" s="213">
        <f t="shared" si="1"/>
        <v>60</v>
      </c>
      <c r="N21" s="213">
        <f t="shared" si="2"/>
        <v>0</v>
      </c>
      <c r="O21" s="213">
        <f t="shared" si="3"/>
        <v>1</v>
      </c>
      <c r="P21" s="214">
        <v>11.54</v>
      </c>
      <c r="Q21" s="215">
        <v>30</v>
      </c>
      <c r="R21" s="215" t="s">
        <v>3372</v>
      </c>
      <c r="S21" s="214">
        <v>12.95</v>
      </c>
      <c r="T21" s="215">
        <v>30</v>
      </c>
      <c r="U21" s="215" t="s">
        <v>3372</v>
      </c>
      <c r="V21" s="214">
        <f t="shared" si="4"/>
        <v>12.244999999999999</v>
      </c>
      <c r="W21" s="215">
        <f t="shared" si="5"/>
        <v>60</v>
      </c>
      <c r="X21" s="215">
        <f t="shared" si="6"/>
        <v>0</v>
      </c>
      <c r="Y21" s="215">
        <f t="shared" si="7"/>
        <v>0</v>
      </c>
      <c r="Z21" s="215">
        <f t="shared" si="8"/>
        <v>0</v>
      </c>
      <c r="AA21" s="215">
        <f t="shared" si="9"/>
        <v>1</v>
      </c>
      <c r="AB21" s="215">
        <f t="shared" si="10"/>
        <v>1</v>
      </c>
      <c r="AC21" s="214">
        <f t="shared" si="11"/>
        <v>0.99</v>
      </c>
      <c r="AD21" s="214">
        <f t="shared" si="12"/>
        <v>11.25</v>
      </c>
      <c r="AE21" s="214">
        <f t="shared" si="13"/>
        <v>11.137499999999999</v>
      </c>
      <c r="AF21" s="215">
        <f t="shared" si="14"/>
        <v>120</v>
      </c>
      <c r="AG21" s="105"/>
      <c r="AH21" s="269" t="s">
        <v>3448</v>
      </c>
      <c r="AI21" s="269" t="s">
        <v>3449</v>
      </c>
    </row>
    <row r="22" spans="1:35">
      <c r="A22" s="270">
        <v>15</v>
      </c>
      <c r="B22" s="251" t="s">
        <v>2956</v>
      </c>
      <c r="C22" s="251" t="s">
        <v>2957</v>
      </c>
      <c r="D22" s="221" t="s">
        <v>2958</v>
      </c>
      <c r="E22" s="213">
        <v>30</v>
      </c>
      <c r="F22" s="214">
        <v>10.54</v>
      </c>
      <c r="G22" s="215">
        <v>30</v>
      </c>
      <c r="H22" s="214" t="s">
        <v>3372</v>
      </c>
      <c r="I22" s="214">
        <v>11.41</v>
      </c>
      <c r="J22" s="215">
        <v>30</v>
      </c>
      <c r="K22" s="215" t="s">
        <v>3373</v>
      </c>
      <c r="L22" s="216">
        <f t="shared" si="0"/>
        <v>10.975</v>
      </c>
      <c r="M22" s="213">
        <f t="shared" si="1"/>
        <v>60</v>
      </c>
      <c r="N22" s="213">
        <f t="shared" si="2"/>
        <v>1</v>
      </c>
      <c r="O22" s="213">
        <f t="shared" si="3"/>
        <v>0</v>
      </c>
      <c r="P22" s="214">
        <v>9.84</v>
      </c>
      <c r="Q22" s="215">
        <v>18</v>
      </c>
      <c r="R22" s="215" t="s">
        <v>3373</v>
      </c>
      <c r="S22" s="214">
        <v>12.79</v>
      </c>
      <c r="T22" s="215">
        <v>30</v>
      </c>
      <c r="U22" s="215" t="s">
        <v>3372</v>
      </c>
      <c r="V22" s="214">
        <f t="shared" si="4"/>
        <v>11.315</v>
      </c>
      <c r="W22" s="215">
        <f t="shared" si="5"/>
        <v>60</v>
      </c>
      <c r="X22" s="215">
        <f t="shared" si="6"/>
        <v>1</v>
      </c>
      <c r="Y22" s="215">
        <f t="shared" si="7"/>
        <v>1</v>
      </c>
      <c r="Z22" s="215">
        <f t="shared" si="8"/>
        <v>2</v>
      </c>
      <c r="AA22" s="215">
        <f t="shared" si="9"/>
        <v>1</v>
      </c>
      <c r="AB22" s="215">
        <f t="shared" si="10"/>
        <v>3</v>
      </c>
      <c r="AC22" s="214">
        <f t="shared" si="11"/>
        <v>0.97</v>
      </c>
      <c r="AD22" s="214">
        <f t="shared" si="12"/>
        <v>11.145</v>
      </c>
      <c r="AE22" s="214">
        <f t="shared" si="13"/>
        <v>10.810649999999999</v>
      </c>
      <c r="AF22" s="215">
        <f t="shared" si="14"/>
        <v>120</v>
      </c>
      <c r="AG22" s="105"/>
      <c r="AH22" s="215" t="s">
        <v>3448</v>
      </c>
      <c r="AI22" s="215" t="s">
        <v>3449</v>
      </c>
    </row>
    <row r="23" spans="1:35">
      <c r="A23" s="210">
        <v>16</v>
      </c>
      <c r="B23" s="222" t="s">
        <v>1672</v>
      </c>
      <c r="C23" s="222" t="s">
        <v>2857</v>
      </c>
      <c r="D23" s="221" t="s">
        <v>2858</v>
      </c>
      <c r="E23" s="213">
        <v>29</v>
      </c>
      <c r="F23" s="214">
        <v>11.38</v>
      </c>
      <c r="G23" s="215">
        <v>30</v>
      </c>
      <c r="H23" s="214" t="s">
        <v>3373</v>
      </c>
      <c r="I23" s="214">
        <v>10.38</v>
      </c>
      <c r="J23" s="215">
        <v>30</v>
      </c>
      <c r="K23" s="215" t="s">
        <v>3372</v>
      </c>
      <c r="L23" s="216">
        <f t="shared" si="0"/>
        <v>10.88</v>
      </c>
      <c r="M23" s="213">
        <f t="shared" si="1"/>
        <v>60</v>
      </c>
      <c r="N23" s="213">
        <f t="shared" si="2"/>
        <v>1</v>
      </c>
      <c r="O23" s="213">
        <f t="shared" si="3"/>
        <v>0</v>
      </c>
      <c r="P23" s="214">
        <v>11.33</v>
      </c>
      <c r="Q23" s="215">
        <v>30</v>
      </c>
      <c r="R23" s="215" t="s">
        <v>3372</v>
      </c>
      <c r="S23" s="214">
        <v>13.36</v>
      </c>
      <c r="T23" s="215">
        <v>30</v>
      </c>
      <c r="U23" s="215" t="s">
        <v>3372</v>
      </c>
      <c r="V23" s="214">
        <f t="shared" si="4"/>
        <v>12.344999999999999</v>
      </c>
      <c r="W23" s="215">
        <f t="shared" si="5"/>
        <v>60</v>
      </c>
      <c r="X23" s="215">
        <f t="shared" si="6"/>
        <v>0</v>
      </c>
      <c r="Y23" s="215">
        <f t="shared" si="7"/>
        <v>0</v>
      </c>
      <c r="Z23" s="215">
        <f t="shared" si="8"/>
        <v>1</v>
      </c>
      <c r="AA23" s="215">
        <f t="shared" si="9"/>
        <v>0</v>
      </c>
      <c r="AB23" s="215">
        <f t="shared" si="10"/>
        <v>1</v>
      </c>
      <c r="AC23" s="214">
        <f>IF(AB23=0,0.93,IF(AB23=1,0.92,IF(AB23=2,0.91,IF(AB23=3,0.9,IF(AB23=4,0.89,IF(AB23=5,0.88,IF(AB23=6,0.87)))))))</f>
        <v>0.92</v>
      </c>
      <c r="AD23" s="214">
        <f t="shared" si="12"/>
        <v>11.612500000000001</v>
      </c>
      <c r="AE23" s="214">
        <f t="shared" si="13"/>
        <v>10.6835</v>
      </c>
      <c r="AF23" s="215">
        <f t="shared" si="14"/>
        <v>120</v>
      </c>
      <c r="AG23" s="105"/>
      <c r="AH23" s="269" t="s">
        <v>3448</v>
      </c>
      <c r="AI23" s="269" t="s">
        <v>3449</v>
      </c>
    </row>
    <row r="24" spans="1:35">
      <c r="A24" s="210">
        <v>17</v>
      </c>
      <c r="B24" s="218" t="s">
        <v>2899</v>
      </c>
      <c r="C24" s="218" t="s">
        <v>2900</v>
      </c>
      <c r="D24" s="213" t="s">
        <v>2901</v>
      </c>
      <c r="E24" s="213">
        <v>30</v>
      </c>
      <c r="F24" s="214">
        <v>10.28</v>
      </c>
      <c r="G24" s="215">
        <v>30</v>
      </c>
      <c r="H24" s="214" t="s">
        <v>3372</v>
      </c>
      <c r="I24" s="214">
        <v>10.27</v>
      </c>
      <c r="J24" s="215">
        <v>30</v>
      </c>
      <c r="K24" s="215" t="s">
        <v>3373</v>
      </c>
      <c r="L24" s="216">
        <f t="shared" si="0"/>
        <v>10.274999999999999</v>
      </c>
      <c r="M24" s="213">
        <f t="shared" si="1"/>
        <v>60</v>
      </c>
      <c r="N24" s="213">
        <f t="shared" si="2"/>
        <v>1</v>
      </c>
      <c r="O24" s="213">
        <f t="shared" si="3"/>
        <v>0</v>
      </c>
      <c r="P24" s="214">
        <v>12.51</v>
      </c>
      <c r="Q24" s="215">
        <v>30</v>
      </c>
      <c r="R24" s="215" t="s">
        <v>3372</v>
      </c>
      <c r="S24" s="214">
        <v>13.17</v>
      </c>
      <c r="T24" s="215">
        <v>30</v>
      </c>
      <c r="U24" s="215" t="s">
        <v>3372</v>
      </c>
      <c r="V24" s="214">
        <f t="shared" si="4"/>
        <v>12.84</v>
      </c>
      <c r="W24" s="215">
        <f t="shared" si="5"/>
        <v>60</v>
      </c>
      <c r="X24" s="215">
        <f t="shared" si="6"/>
        <v>0</v>
      </c>
      <c r="Y24" s="215">
        <f t="shared" si="7"/>
        <v>0</v>
      </c>
      <c r="Z24" s="215">
        <f t="shared" si="8"/>
        <v>1</v>
      </c>
      <c r="AA24" s="215">
        <f t="shared" si="9"/>
        <v>0</v>
      </c>
      <c r="AB24" s="215">
        <f t="shared" si="10"/>
        <v>1</v>
      </c>
      <c r="AC24" s="214">
        <f>IF(AB24=0,0.93,IF(AB24=1,0.92,IF(AB24=2,0.91,IF(AB24=3,0.9,IF(AB24=4,0.89,IF(AB24=5,0.88,IF(AB24=6,0.87)))))))</f>
        <v>0.92</v>
      </c>
      <c r="AD24" s="214">
        <f t="shared" si="12"/>
        <v>11.557499999999999</v>
      </c>
      <c r="AE24" s="214">
        <f t="shared" si="13"/>
        <v>10.632899999999999</v>
      </c>
      <c r="AF24" s="215">
        <f t="shared" si="14"/>
        <v>120</v>
      </c>
      <c r="AG24" s="105"/>
      <c r="AH24" s="269" t="s">
        <v>3448</v>
      </c>
      <c r="AI24" s="269" t="s">
        <v>3449</v>
      </c>
    </row>
    <row r="25" spans="1:35">
      <c r="A25" s="270">
        <v>18</v>
      </c>
      <c r="B25" s="218" t="s">
        <v>124</v>
      </c>
      <c r="C25" s="218" t="s">
        <v>345</v>
      </c>
      <c r="D25" s="213" t="s">
        <v>3000</v>
      </c>
      <c r="E25" s="213">
        <v>31</v>
      </c>
      <c r="F25" s="214">
        <v>10.47</v>
      </c>
      <c r="G25" s="215">
        <v>30</v>
      </c>
      <c r="H25" s="214" t="s">
        <v>3372</v>
      </c>
      <c r="I25" s="214">
        <v>10.25</v>
      </c>
      <c r="J25" s="215">
        <v>30</v>
      </c>
      <c r="K25" s="215" t="s">
        <v>3372</v>
      </c>
      <c r="L25" s="216">
        <f t="shared" si="0"/>
        <v>10.36</v>
      </c>
      <c r="M25" s="213">
        <f t="shared" si="1"/>
        <v>60</v>
      </c>
      <c r="N25" s="213">
        <f t="shared" si="2"/>
        <v>0</v>
      </c>
      <c r="O25" s="213">
        <f t="shared" si="3"/>
        <v>0</v>
      </c>
      <c r="P25" s="214">
        <v>9.16</v>
      </c>
      <c r="Q25" s="215">
        <v>16</v>
      </c>
      <c r="R25" s="215" t="s">
        <v>3373</v>
      </c>
      <c r="S25" s="214">
        <v>13.44</v>
      </c>
      <c r="T25" s="215">
        <v>30</v>
      </c>
      <c r="U25" s="215" t="s">
        <v>3372</v>
      </c>
      <c r="V25" s="214">
        <f t="shared" si="4"/>
        <v>11.3</v>
      </c>
      <c r="W25" s="215">
        <f t="shared" si="5"/>
        <v>60</v>
      </c>
      <c r="X25" s="215">
        <f t="shared" si="6"/>
        <v>1</v>
      </c>
      <c r="Y25" s="215">
        <f t="shared" si="7"/>
        <v>1</v>
      </c>
      <c r="Z25" s="215">
        <f t="shared" si="8"/>
        <v>1</v>
      </c>
      <c r="AA25" s="215">
        <f t="shared" si="9"/>
        <v>1</v>
      </c>
      <c r="AB25" s="215">
        <f t="shared" si="10"/>
        <v>2</v>
      </c>
      <c r="AC25" s="214">
        <f>IF(AB25=0,1,IF(AB25=1,0.99,IF(AB25=2,0.98,IF(AB25=3,0.97,IF(AB25=4,0.96,IF(AB25=5,0.95,IF(AB25=6,0.94)))))))</f>
        <v>0.98</v>
      </c>
      <c r="AD25" s="214">
        <f t="shared" si="12"/>
        <v>10.83</v>
      </c>
      <c r="AE25" s="214">
        <f t="shared" si="13"/>
        <v>10.6134</v>
      </c>
      <c r="AF25" s="215">
        <f t="shared" si="14"/>
        <v>120</v>
      </c>
      <c r="AG25" s="105"/>
      <c r="AH25" s="269" t="s">
        <v>3448</v>
      </c>
      <c r="AI25" s="269" t="s">
        <v>3449</v>
      </c>
    </row>
    <row r="26" spans="1:35">
      <c r="A26" s="210">
        <v>19</v>
      </c>
      <c r="B26" s="211" t="s">
        <v>2832</v>
      </c>
      <c r="C26" s="211" t="s">
        <v>2833</v>
      </c>
      <c r="D26" s="212" t="s">
        <v>2834</v>
      </c>
      <c r="E26" s="213">
        <v>29</v>
      </c>
      <c r="F26" s="214">
        <v>10</v>
      </c>
      <c r="G26" s="215">
        <v>30</v>
      </c>
      <c r="H26" s="214" t="s">
        <v>3373</v>
      </c>
      <c r="I26" s="214">
        <v>10</v>
      </c>
      <c r="J26" s="215">
        <v>30</v>
      </c>
      <c r="K26" s="215" t="s">
        <v>3373</v>
      </c>
      <c r="L26" s="216">
        <f t="shared" si="0"/>
        <v>10</v>
      </c>
      <c r="M26" s="213">
        <f t="shared" si="1"/>
        <v>60</v>
      </c>
      <c r="N26" s="213">
        <f t="shared" si="2"/>
        <v>2</v>
      </c>
      <c r="O26" s="213">
        <f t="shared" si="3"/>
        <v>0</v>
      </c>
      <c r="P26" s="214">
        <v>10.34</v>
      </c>
      <c r="Q26" s="215">
        <v>30</v>
      </c>
      <c r="R26" s="215" t="s">
        <v>3372</v>
      </c>
      <c r="S26" s="214">
        <v>11.69</v>
      </c>
      <c r="T26" s="215">
        <v>30</v>
      </c>
      <c r="U26" s="215" t="s">
        <v>3372</v>
      </c>
      <c r="V26" s="214">
        <f t="shared" si="4"/>
        <v>11.015000000000001</v>
      </c>
      <c r="W26" s="215">
        <f t="shared" si="5"/>
        <v>60</v>
      </c>
      <c r="X26" s="215">
        <f t="shared" si="6"/>
        <v>0</v>
      </c>
      <c r="Y26" s="215">
        <f t="shared" si="7"/>
        <v>0</v>
      </c>
      <c r="Z26" s="215">
        <f t="shared" si="8"/>
        <v>2</v>
      </c>
      <c r="AA26" s="215">
        <f t="shared" si="9"/>
        <v>0</v>
      </c>
      <c r="AB26" s="215">
        <f t="shared" si="10"/>
        <v>2</v>
      </c>
      <c r="AC26" s="214">
        <f>IF(AB26=0,1,IF(AB26=1,0.99,IF(AB26=2,0.98,IF(AB26=3,0.97,IF(AB26=4,0.96,IF(AB26=5,0.95,IF(AB26=6,0.94)))))))</f>
        <v>0.98</v>
      </c>
      <c r="AD26" s="214">
        <f t="shared" si="12"/>
        <v>10.5075</v>
      </c>
      <c r="AE26" s="214">
        <f t="shared" si="13"/>
        <v>10.29735</v>
      </c>
      <c r="AF26" s="215">
        <f t="shared" si="14"/>
        <v>120</v>
      </c>
      <c r="AG26" s="105"/>
      <c r="AH26" s="269" t="s">
        <v>3448</v>
      </c>
      <c r="AI26" s="269" t="s">
        <v>3449</v>
      </c>
    </row>
    <row r="27" spans="1:35">
      <c r="A27" s="210">
        <v>20</v>
      </c>
      <c r="B27" s="218" t="s">
        <v>3034</v>
      </c>
      <c r="C27" s="218" t="s">
        <v>3035</v>
      </c>
      <c r="D27" s="221" t="s">
        <v>3036</v>
      </c>
      <c r="E27" s="213">
        <v>31</v>
      </c>
      <c r="F27" s="214">
        <v>10.85</v>
      </c>
      <c r="G27" s="215">
        <v>30</v>
      </c>
      <c r="H27" s="214" t="s">
        <v>3372</v>
      </c>
      <c r="I27" s="214">
        <v>10.53</v>
      </c>
      <c r="J27" s="215">
        <v>30</v>
      </c>
      <c r="K27" s="215" t="s">
        <v>3372</v>
      </c>
      <c r="L27" s="216">
        <f t="shared" si="0"/>
        <v>10.69</v>
      </c>
      <c r="M27" s="213">
        <f t="shared" si="1"/>
        <v>60</v>
      </c>
      <c r="N27" s="213">
        <f t="shared" si="2"/>
        <v>0</v>
      </c>
      <c r="O27" s="213">
        <f t="shared" si="3"/>
        <v>0</v>
      </c>
      <c r="P27" s="214">
        <v>11.5</v>
      </c>
      <c r="Q27" s="215">
        <v>30</v>
      </c>
      <c r="R27" s="215" t="s">
        <v>3372</v>
      </c>
      <c r="S27" s="214">
        <v>11.19</v>
      </c>
      <c r="T27" s="215">
        <v>30</v>
      </c>
      <c r="U27" s="215" t="s">
        <v>3372</v>
      </c>
      <c r="V27" s="214">
        <f t="shared" si="4"/>
        <v>11.344999999999999</v>
      </c>
      <c r="W27" s="215">
        <f t="shared" si="5"/>
        <v>60</v>
      </c>
      <c r="X27" s="215">
        <f t="shared" si="6"/>
        <v>0</v>
      </c>
      <c r="Y27" s="215">
        <f t="shared" si="7"/>
        <v>0</v>
      </c>
      <c r="Z27" s="215">
        <f t="shared" si="8"/>
        <v>0</v>
      </c>
      <c r="AA27" s="215">
        <f t="shared" si="9"/>
        <v>0</v>
      </c>
      <c r="AB27" s="215">
        <f t="shared" si="10"/>
        <v>0</v>
      </c>
      <c r="AC27" s="214">
        <f>IF(AB27=0,0.93,IF(AB27=1,0.92,IF(AB27=2,0.91,IF(AB27=3,0.9,IF(AB27=4,0.89,IF(AB27=5,0.88,IF(AB27=6,0.87)))))))</f>
        <v>0.93</v>
      </c>
      <c r="AD27" s="214">
        <f t="shared" si="12"/>
        <v>11.017499999999998</v>
      </c>
      <c r="AE27" s="214">
        <f t="shared" si="13"/>
        <v>10.246274999999999</v>
      </c>
      <c r="AF27" s="215">
        <f t="shared" si="14"/>
        <v>120</v>
      </c>
      <c r="AG27" s="105"/>
      <c r="AH27" s="269" t="s">
        <v>3448</v>
      </c>
      <c r="AI27" s="269" t="s">
        <v>3449</v>
      </c>
    </row>
    <row r="28" spans="1:35">
      <c r="A28" s="270">
        <v>21</v>
      </c>
      <c r="B28" s="218" t="s">
        <v>2961</v>
      </c>
      <c r="C28" s="218" t="s">
        <v>2962</v>
      </c>
      <c r="D28" s="213" t="s">
        <v>2963</v>
      </c>
      <c r="E28" s="213">
        <v>30</v>
      </c>
      <c r="F28" s="214">
        <v>10</v>
      </c>
      <c r="G28" s="215">
        <v>30</v>
      </c>
      <c r="H28" s="214" t="s">
        <v>3373</v>
      </c>
      <c r="I28" s="214">
        <v>10.44</v>
      </c>
      <c r="J28" s="215">
        <v>30</v>
      </c>
      <c r="K28" s="215" t="s">
        <v>3372</v>
      </c>
      <c r="L28" s="216">
        <f t="shared" si="0"/>
        <v>10.219999999999999</v>
      </c>
      <c r="M28" s="213">
        <f t="shared" si="1"/>
        <v>60</v>
      </c>
      <c r="N28" s="213">
        <f t="shared" si="2"/>
        <v>1</v>
      </c>
      <c r="O28" s="213">
        <f t="shared" si="3"/>
        <v>0</v>
      </c>
      <c r="P28" s="214">
        <v>11.1</v>
      </c>
      <c r="Q28" s="215">
        <v>30</v>
      </c>
      <c r="R28" s="215" t="s">
        <v>3372</v>
      </c>
      <c r="S28" s="214">
        <v>12.73</v>
      </c>
      <c r="T28" s="215">
        <v>30</v>
      </c>
      <c r="U28" s="215" t="s">
        <v>3372</v>
      </c>
      <c r="V28" s="214">
        <f t="shared" si="4"/>
        <v>11.914999999999999</v>
      </c>
      <c r="W28" s="215">
        <f t="shared" si="5"/>
        <v>60</v>
      </c>
      <c r="X28" s="215">
        <f t="shared" si="6"/>
        <v>0</v>
      </c>
      <c r="Y28" s="215">
        <f t="shared" si="7"/>
        <v>0</v>
      </c>
      <c r="Z28" s="215">
        <f t="shared" si="8"/>
        <v>1</v>
      </c>
      <c r="AA28" s="215">
        <f t="shared" si="9"/>
        <v>0</v>
      </c>
      <c r="AB28" s="215">
        <f t="shared" si="10"/>
        <v>1</v>
      </c>
      <c r="AC28" s="214">
        <f>IF(AB28=0,0.93,IF(AB28=1,0.92,IF(AB28=2,0.91,IF(AB28=3,0.9,IF(AB28=4,0.89,IF(AB28=5,0.88,IF(AB28=6,0.87)))))))</f>
        <v>0.92</v>
      </c>
      <c r="AD28" s="214">
        <f t="shared" si="12"/>
        <v>11.067499999999999</v>
      </c>
      <c r="AE28" s="214">
        <f t="shared" si="13"/>
        <v>10.1821</v>
      </c>
      <c r="AF28" s="215">
        <f t="shared" si="14"/>
        <v>120</v>
      </c>
      <c r="AG28" s="105"/>
      <c r="AH28" s="269" t="s">
        <v>3448</v>
      </c>
      <c r="AI28" s="269" t="s">
        <v>3449</v>
      </c>
    </row>
    <row r="29" spans="1:35">
      <c r="A29" s="210">
        <v>22</v>
      </c>
      <c r="B29" s="222" t="s">
        <v>3019</v>
      </c>
      <c r="C29" s="222" t="s">
        <v>548</v>
      </c>
      <c r="D29" s="221" t="s">
        <v>3020</v>
      </c>
      <c r="E29" s="213">
        <v>31</v>
      </c>
      <c r="F29" s="214">
        <v>10</v>
      </c>
      <c r="G29" s="215">
        <v>30</v>
      </c>
      <c r="H29" s="214" t="s">
        <v>3372</v>
      </c>
      <c r="I29" s="214">
        <v>10</v>
      </c>
      <c r="J29" s="215">
        <v>30</v>
      </c>
      <c r="K29" s="215" t="s">
        <v>3373</v>
      </c>
      <c r="L29" s="216">
        <f t="shared" si="0"/>
        <v>10</v>
      </c>
      <c r="M29" s="213">
        <f t="shared" si="1"/>
        <v>60</v>
      </c>
      <c r="N29" s="213">
        <f t="shared" si="2"/>
        <v>1</v>
      </c>
      <c r="O29" s="213">
        <f t="shared" si="3"/>
        <v>0</v>
      </c>
      <c r="P29" s="214">
        <v>10.71</v>
      </c>
      <c r="Q29" s="215">
        <v>30</v>
      </c>
      <c r="R29" s="215" t="s">
        <v>3372</v>
      </c>
      <c r="S29" s="214">
        <v>13.08</v>
      </c>
      <c r="T29" s="215">
        <v>30</v>
      </c>
      <c r="U29" s="215" t="s">
        <v>3372</v>
      </c>
      <c r="V29" s="214">
        <f t="shared" si="4"/>
        <v>11.895</v>
      </c>
      <c r="W29" s="215">
        <f t="shared" si="5"/>
        <v>60</v>
      </c>
      <c r="X29" s="215">
        <f t="shared" si="6"/>
        <v>0</v>
      </c>
      <c r="Y29" s="215">
        <f t="shared" si="7"/>
        <v>0</v>
      </c>
      <c r="Z29" s="215">
        <f t="shared" si="8"/>
        <v>1</v>
      </c>
      <c r="AA29" s="215">
        <f t="shared" si="9"/>
        <v>0</v>
      </c>
      <c r="AB29" s="215">
        <f t="shared" si="10"/>
        <v>1</v>
      </c>
      <c r="AC29" s="214">
        <f>IF(AB29=0,0.93,IF(AB29=1,0.92,IF(AB29=2,0.91,IF(AB29=3,0.9,IF(AB29=4,0.89,IF(AB29=5,0.88,IF(AB29=6,0.87)))))))</f>
        <v>0.92</v>
      </c>
      <c r="AD29" s="214">
        <f t="shared" si="12"/>
        <v>10.9475</v>
      </c>
      <c r="AE29" s="214">
        <f t="shared" si="13"/>
        <v>10.0717</v>
      </c>
      <c r="AF29" s="215">
        <f t="shared" si="14"/>
        <v>120</v>
      </c>
      <c r="AG29" s="105"/>
      <c r="AH29" s="269" t="s">
        <v>3448</v>
      </c>
      <c r="AI29" s="269" t="s">
        <v>3449</v>
      </c>
    </row>
    <row r="30" spans="1:35">
      <c r="A30" s="210">
        <v>23</v>
      </c>
      <c r="B30" s="218" t="s">
        <v>2973</v>
      </c>
      <c r="C30" s="218" t="s">
        <v>2974</v>
      </c>
      <c r="D30" s="221" t="s">
        <v>2975</v>
      </c>
      <c r="E30" s="213">
        <v>31</v>
      </c>
      <c r="F30" s="214">
        <v>12.68</v>
      </c>
      <c r="G30" s="215">
        <v>30</v>
      </c>
      <c r="H30" s="214" t="s">
        <v>3372</v>
      </c>
      <c r="I30" s="214">
        <v>9.4600000000000009</v>
      </c>
      <c r="J30" s="215">
        <v>24</v>
      </c>
      <c r="K30" s="215" t="s">
        <v>3372</v>
      </c>
      <c r="L30" s="216">
        <f t="shared" si="0"/>
        <v>11.07</v>
      </c>
      <c r="M30" s="213">
        <f t="shared" si="1"/>
        <v>60</v>
      </c>
      <c r="N30" s="213">
        <f t="shared" si="2"/>
        <v>0</v>
      </c>
      <c r="O30" s="213">
        <f t="shared" si="3"/>
        <v>1</v>
      </c>
      <c r="P30" s="214">
        <v>10.039999999999999</v>
      </c>
      <c r="Q30" s="215">
        <v>30</v>
      </c>
      <c r="R30" s="215" t="s">
        <v>3373</v>
      </c>
      <c r="S30" s="214">
        <v>12.04</v>
      </c>
      <c r="T30" s="215">
        <v>30</v>
      </c>
      <c r="U30" s="215" t="s">
        <v>3372</v>
      </c>
      <c r="V30" s="214">
        <f t="shared" si="4"/>
        <v>11.04</v>
      </c>
      <c r="W30" s="215">
        <f t="shared" si="5"/>
        <v>60</v>
      </c>
      <c r="X30" s="215">
        <f t="shared" si="6"/>
        <v>1</v>
      </c>
      <c r="Y30" s="215">
        <f t="shared" si="7"/>
        <v>0</v>
      </c>
      <c r="Z30" s="215">
        <f t="shared" si="8"/>
        <v>1</v>
      </c>
      <c r="AA30" s="215">
        <f t="shared" si="9"/>
        <v>1</v>
      </c>
      <c r="AB30" s="215">
        <f t="shared" si="10"/>
        <v>2</v>
      </c>
      <c r="AC30" s="214">
        <f>IF(AB30=0,0.93,IF(AB30=1,0.92,IF(AB30=2,0.91,IF(AB30=3,0.9,IF(AB30=4,0.89,IF(AB30=5,0.88,IF(AB30=6,0.87)))))))</f>
        <v>0.91</v>
      </c>
      <c r="AD30" s="214">
        <f t="shared" si="12"/>
        <v>11.055</v>
      </c>
      <c r="AE30" s="214">
        <f t="shared" si="13"/>
        <v>10.06005</v>
      </c>
      <c r="AF30" s="215">
        <f t="shared" si="14"/>
        <v>120</v>
      </c>
      <c r="AG30" s="105"/>
      <c r="AH30" s="269" t="s">
        <v>3448</v>
      </c>
      <c r="AI30" s="269" t="s">
        <v>3449</v>
      </c>
    </row>
    <row r="31" spans="1:35">
      <c r="A31" s="270">
        <v>24</v>
      </c>
      <c r="B31" s="222" t="s">
        <v>2794</v>
      </c>
      <c r="C31" s="222" t="s">
        <v>2795</v>
      </c>
      <c r="D31" s="221" t="s">
        <v>2796</v>
      </c>
      <c r="E31" s="213">
        <v>29</v>
      </c>
      <c r="F31" s="214">
        <v>10.67</v>
      </c>
      <c r="G31" s="215">
        <v>30</v>
      </c>
      <c r="H31" s="214" t="s">
        <v>3372</v>
      </c>
      <c r="I31" s="214">
        <v>9.76</v>
      </c>
      <c r="J31" s="215">
        <v>22</v>
      </c>
      <c r="K31" s="215" t="s">
        <v>3372</v>
      </c>
      <c r="L31" s="216">
        <f t="shared" si="0"/>
        <v>10.215</v>
      </c>
      <c r="M31" s="213">
        <f t="shared" si="1"/>
        <v>60</v>
      </c>
      <c r="N31" s="213">
        <f t="shared" si="2"/>
        <v>0</v>
      </c>
      <c r="O31" s="213">
        <f t="shared" si="3"/>
        <v>1</v>
      </c>
      <c r="P31" s="214">
        <v>12.49</v>
      </c>
      <c r="Q31" s="215">
        <v>30</v>
      </c>
      <c r="R31" s="215" t="s">
        <v>3372</v>
      </c>
      <c r="S31" s="214">
        <v>10.45</v>
      </c>
      <c r="T31" s="215">
        <v>30</v>
      </c>
      <c r="U31" s="215" t="s">
        <v>3372</v>
      </c>
      <c r="V31" s="214">
        <f t="shared" si="4"/>
        <v>11.469999999999999</v>
      </c>
      <c r="W31" s="215">
        <f t="shared" si="5"/>
        <v>60</v>
      </c>
      <c r="X31" s="215">
        <f t="shared" si="6"/>
        <v>0</v>
      </c>
      <c r="Y31" s="215">
        <f t="shared" si="7"/>
        <v>0</v>
      </c>
      <c r="Z31" s="215">
        <f t="shared" si="8"/>
        <v>0</v>
      </c>
      <c r="AA31" s="215">
        <f t="shared" si="9"/>
        <v>1</v>
      </c>
      <c r="AB31" s="215">
        <f t="shared" si="10"/>
        <v>1</v>
      </c>
      <c r="AC31" s="214">
        <f>IF(AB31=0,0.93,IF(AB31=1,0.92,IF(AB31=2,0.91,IF(AB31=3,0.9,IF(AB31=4,0.89,IF(AB31=5,0.88,IF(AB31=6,0.87)))))))</f>
        <v>0.92</v>
      </c>
      <c r="AD31" s="214">
        <f t="shared" si="12"/>
        <v>10.842499999999999</v>
      </c>
      <c r="AE31" s="214">
        <f t="shared" si="13"/>
        <v>9.9750999999999994</v>
      </c>
      <c r="AF31" s="215">
        <f t="shared" si="14"/>
        <v>120</v>
      </c>
      <c r="AG31" s="105"/>
      <c r="AH31" s="269" t="s">
        <v>3448</v>
      </c>
      <c r="AI31" s="269" t="s">
        <v>3449</v>
      </c>
    </row>
    <row r="32" spans="1:35">
      <c r="A32" s="210">
        <v>25</v>
      </c>
      <c r="B32" s="227" t="s">
        <v>2936</v>
      </c>
      <c r="C32" s="227" t="s">
        <v>2937</v>
      </c>
      <c r="D32" s="226" t="s">
        <v>2938</v>
      </c>
      <c r="E32" s="213">
        <v>30</v>
      </c>
      <c r="F32" s="214">
        <v>9.89</v>
      </c>
      <c r="G32" s="215">
        <v>22</v>
      </c>
      <c r="H32" s="214" t="s">
        <v>3372</v>
      </c>
      <c r="I32" s="214">
        <v>10.34</v>
      </c>
      <c r="J32" s="215">
        <v>30</v>
      </c>
      <c r="K32" s="215" t="s">
        <v>3373</v>
      </c>
      <c r="L32" s="216">
        <f t="shared" si="0"/>
        <v>10.115</v>
      </c>
      <c r="M32" s="213">
        <f t="shared" si="1"/>
        <v>60</v>
      </c>
      <c r="N32" s="213">
        <f t="shared" si="2"/>
        <v>1</v>
      </c>
      <c r="O32" s="213">
        <f t="shared" si="3"/>
        <v>1</v>
      </c>
      <c r="P32" s="214">
        <v>10.15</v>
      </c>
      <c r="Q32" s="215">
        <v>30</v>
      </c>
      <c r="R32" s="215" t="s">
        <v>3373</v>
      </c>
      <c r="S32" s="214">
        <v>10.58</v>
      </c>
      <c r="T32" s="215">
        <v>30</v>
      </c>
      <c r="U32" s="215" t="s">
        <v>3372</v>
      </c>
      <c r="V32" s="214">
        <f t="shared" si="4"/>
        <v>10.365</v>
      </c>
      <c r="W32" s="215">
        <f t="shared" si="5"/>
        <v>60</v>
      </c>
      <c r="X32" s="215">
        <f t="shared" si="6"/>
        <v>1</v>
      </c>
      <c r="Y32" s="215">
        <f t="shared" si="7"/>
        <v>0</v>
      </c>
      <c r="Z32" s="215">
        <f t="shared" si="8"/>
        <v>2</v>
      </c>
      <c r="AA32" s="215">
        <f t="shared" si="9"/>
        <v>1</v>
      </c>
      <c r="AB32" s="215">
        <f t="shared" si="10"/>
        <v>3</v>
      </c>
      <c r="AC32" s="214">
        <f>IF(AB32=0,1,IF(AB32=1,0.99,IF(AB32=2,0.98,IF(AB32=3,0.97,IF(AB32=4,0.96,IF(AB32=5,0.95,IF(AB32=6,0.94)))))))</f>
        <v>0.97</v>
      </c>
      <c r="AD32" s="214">
        <f t="shared" si="12"/>
        <v>10.24</v>
      </c>
      <c r="AE32" s="214">
        <f t="shared" si="13"/>
        <v>9.9328000000000003</v>
      </c>
      <c r="AF32" s="215">
        <f t="shared" si="14"/>
        <v>120</v>
      </c>
      <c r="AG32" s="105"/>
      <c r="AH32" s="269" t="s">
        <v>3448</v>
      </c>
      <c r="AI32" s="269" t="s">
        <v>3449</v>
      </c>
    </row>
    <row r="33" spans="1:35">
      <c r="A33" s="210">
        <v>26</v>
      </c>
      <c r="B33" s="222" t="s">
        <v>3042</v>
      </c>
      <c r="C33" s="222" t="s">
        <v>3043</v>
      </c>
      <c r="D33" s="221" t="s">
        <v>3044</v>
      </c>
      <c r="E33" s="221">
        <v>31</v>
      </c>
      <c r="F33" s="230">
        <v>11.49</v>
      </c>
      <c r="G33" s="212">
        <v>30</v>
      </c>
      <c r="H33" s="230" t="s">
        <v>3372</v>
      </c>
      <c r="I33" s="230">
        <v>9.09</v>
      </c>
      <c r="J33" s="212">
        <v>18</v>
      </c>
      <c r="K33" s="212" t="s">
        <v>3372</v>
      </c>
      <c r="L33" s="216">
        <f t="shared" si="0"/>
        <v>10.29</v>
      </c>
      <c r="M33" s="221">
        <f t="shared" si="1"/>
        <v>60</v>
      </c>
      <c r="N33" s="221">
        <f t="shared" si="2"/>
        <v>0</v>
      </c>
      <c r="O33" s="221">
        <f t="shared" si="3"/>
        <v>1</v>
      </c>
      <c r="P33" s="230">
        <v>10.52</v>
      </c>
      <c r="Q33" s="212">
        <v>30</v>
      </c>
      <c r="R33" s="212" t="s">
        <v>3372</v>
      </c>
      <c r="S33" s="230">
        <v>12.03</v>
      </c>
      <c r="T33" s="212">
        <v>30</v>
      </c>
      <c r="U33" s="212" t="s">
        <v>3372</v>
      </c>
      <c r="V33" s="230">
        <f t="shared" si="4"/>
        <v>11.274999999999999</v>
      </c>
      <c r="W33" s="212">
        <f t="shared" si="5"/>
        <v>60</v>
      </c>
      <c r="X33" s="212">
        <f t="shared" si="6"/>
        <v>0</v>
      </c>
      <c r="Y33" s="212">
        <f t="shared" si="7"/>
        <v>0</v>
      </c>
      <c r="Z33" s="212">
        <f t="shared" si="8"/>
        <v>0</v>
      </c>
      <c r="AA33" s="212">
        <f t="shared" si="9"/>
        <v>1</v>
      </c>
      <c r="AB33" s="212">
        <f t="shared" si="10"/>
        <v>1</v>
      </c>
      <c r="AC33" s="214">
        <f>IF(AB33=0,0.93,IF(AB33=1,0.92,IF(AB33=2,0.91,IF(AB33=3,0.9,IF(AB33=4,0.89,IF(AB33=5,0.88,IF(AB33=6,0.87)))))))</f>
        <v>0.92</v>
      </c>
      <c r="AD33" s="230">
        <f t="shared" si="12"/>
        <v>10.782499999999999</v>
      </c>
      <c r="AE33" s="230">
        <f t="shared" si="13"/>
        <v>9.9199000000000002</v>
      </c>
      <c r="AF33" s="212">
        <f t="shared" si="14"/>
        <v>120</v>
      </c>
      <c r="AG33" s="106"/>
      <c r="AH33" s="215" t="s">
        <v>3448</v>
      </c>
      <c r="AI33" s="215" t="s">
        <v>3449</v>
      </c>
    </row>
    <row r="34" spans="1:35">
      <c r="A34" s="270">
        <v>27</v>
      </c>
      <c r="B34" s="227" t="s">
        <v>2933</v>
      </c>
      <c r="C34" s="227" t="s">
        <v>2934</v>
      </c>
      <c r="D34" s="226" t="s">
        <v>2935</v>
      </c>
      <c r="E34" s="213">
        <v>30</v>
      </c>
      <c r="F34" s="214">
        <v>10.220000000000001</v>
      </c>
      <c r="G34" s="215">
        <v>30</v>
      </c>
      <c r="H34" s="214" t="s">
        <v>3373</v>
      </c>
      <c r="I34" s="214">
        <v>9.82</v>
      </c>
      <c r="J34" s="215">
        <v>24</v>
      </c>
      <c r="K34" s="215" t="s">
        <v>3373</v>
      </c>
      <c r="L34" s="216">
        <f t="shared" si="0"/>
        <v>10.02</v>
      </c>
      <c r="M34" s="213">
        <f t="shared" si="1"/>
        <v>60</v>
      </c>
      <c r="N34" s="213">
        <f t="shared" si="2"/>
        <v>2</v>
      </c>
      <c r="O34" s="213">
        <f t="shared" si="3"/>
        <v>1</v>
      </c>
      <c r="P34" s="214">
        <v>10.37</v>
      </c>
      <c r="Q34" s="215">
        <v>30</v>
      </c>
      <c r="R34" s="215" t="s">
        <v>3372</v>
      </c>
      <c r="S34" s="214">
        <v>10.18</v>
      </c>
      <c r="T34" s="215">
        <v>30</v>
      </c>
      <c r="U34" s="215" t="s">
        <v>3372</v>
      </c>
      <c r="V34" s="214">
        <f t="shared" si="4"/>
        <v>10.274999999999999</v>
      </c>
      <c r="W34" s="215">
        <f t="shared" si="5"/>
        <v>60</v>
      </c>
      <c r="X34" s="215">
        <f t="shared" si="6"/>
        <v>0</v>
      </c>
      <c r="Y34" s="215">
        <f t="shared" si="7"/>
        <v>0</v>
      </c>
      <c r="Z34" s="215">
        <f t="shared" si="8"/>
        <v>2</v>
      </c>
      <c r="AA34" s="215">
        <f t="shared" si="9"/>
        <v>1</v>
      </c>
      <c r="AB34" s="215">
        <f t="shared" si="10"/>
        <v>3</v>
      </c>
      <c r="AC34" s="214">
        <f>IF(AB34=0,1,IF(AB34=1,0.99,IF(AB34=2,0.98,IF(AB34=3,0.97,IF(AB34=4,0.96,IF(AB34=5,0.95,IF(AB34=6,0.94)))))))</f>
        <v>0.97</v>
      </c>
      <c r="AD34" s="214">
        <f t="shared" si="12"/>
        <v>10.147499999999999</v>
      </c>
      <c r="AE34" s="214">
        <f t="shared" si="13"/>
        <v>9.8430749999999989</v>
      </c>
      <c r="AF34" s="215">
        <f t="shared" si="14"/>
        <v>120</v>
      </c>
      <c r="AG34" s="105"/>
      <c r="AH34" s="269" t="s">
        <v>3448</v>
      </c>
      <c r="AI34" s="269" t="s">
        <v>3449</v>
      </c>
    </row>
    <row r="35" spans="1:35">
      <c r="A35" s="210">
        <v>28</v>
      </c>
      <c r="B35" s="218" t="s">
        <v>2817</v>
      </c>
      <c r="C35" s="218" t="s">
        <v>2818</v>
      </c>
      <c r="D35" s="221" t="s">
        <v>2819</v>
      </c>
      <c r="E35" s="213">
        <v>29</v>
      </c>
      <c r="F35" s="214">
        <v>11.08</v>
      </c>
      <c r="G35" s="215">
        <v>30</v>
      </c>
      <c r="H35" s="214" t="s">
        <v>3373</v>
      </c>
      <c r="I35" s="214">
        <v>10.06</v>
      </c>
      <c r="J35" s="215">
        <v>30</v>
      </c>
      <c r="K35" s="215" t="s">
        <v>3372</v>
      </c>
      <c r="L35" s="216">
        <f t="shared" si="0"/>
        <v>10.57</v>
      </c>
      <c r="M35" s="213">
        <f t="shared" si="1"/>
        <v>60</v>
      </c>
      <c r="N35" s="213">
        <f t="shared" si="2"/>
        <v>1</v>
      </c>
      <c r="O35" s="213">
        <f t="shared" si="3"/>
        <v>0</v>
      </c>
      <c r="P35" s="214">
        <v>10.6</v>
      </c>
      <c r="Q35" s="215">
        <v>30</v>
      </c>
      <c r="R35" s="215" t="s">
        <v>3373</v>
      </c>
      <c r="S35" s="214">
        <v>11.48</v>
      </c>
      <c r="T35" s="215">
        <v>30</v>
      </c>
      <c r="U35" s="215" t="s">
        <v>3372</v>
      </c>
      <c r="V35" s="214">
        <f t="shared" si="4"/>
        <v>11.04</v>
      </c>
      <c r="W35" s="215">
        <f t="shared" si="5"/>
        <v>60</v>
      </c>
      <c r="X35" s="215">
        <f t="shared" si="6"/>
        <v>1</v>
      </c>
      <c r="Y35" s="215">
        <f t="shared" si="7"/>
        <v>0</v>
      </c>
      <c r="Z35" s="215">
        <f t="shared" si="8"/>
        <v>2</v>
      </c>
      <c r="AA35" s="215">
        <f t="shared" si="9"/>
        <v>0</v>
      </c>
      <c r="AB35" s="215">
        <f t="shared" si="10"/>
        <v>2</v>
      </c>
      <c r="AC35" s="214">
        <f>IF(AB35=0,0.93,IF(AB35=1,0.92,IF(AB35=2,0.91,IF(AB35=3,0.9,IF(AB35=4,0.89,IF(AB35=5,0.88,IF(AB35=6,0.87)))))))</f>
        <v>0.91</v>
      </c>
      <c r="AD35" s="214">
        <f t="shared" si="12"/>
        <v>10.805</v>
      </c>
      <c r="AE35" s="214">
        <f t="shared" si="13"/>
        <v>9.8325499999999995</v>
      </c>
      <c r="AF35" s="215">
        <f t="shared" si="14"/>
        <v>120</v>
      </c>
      <c r="AG35" s="105"/>
      <c r="AH35" s="269" t="s">
        <v>3448</v>
      </c>
      <c r="AI35" s="269" t="s">
        <v>3449</v>
      </c>
    </row>
    <row r="36" spans="1:35">
      <c r="A36" s="210">
        <v>29</v>
      </c>
      <c r="B36" s="218" t="s">
        <v>802</v>
      </c>
      <c r="C36" s="218" t="s">
        <v>442</v>
      </c>
      <c r="D36" s="221" t="s">
        <v>2868</v>
      </c>
      <c r="E36" s="213">
        <v>29</v>
      </c>
      <c r="F36" s="214">
        <v>10.27</v>
      </c>
      <c r="G36" s="215">
        <v>30</v>
      </c>
      <c r="H36" s="214" t="s">
        <v>3373</v>
      </c>
      <c r="I36" s="214">
        <v>10</v>
      </c>
      <c r="J36" s="215">
        <v>30</v>
      </c>
      <c r="K36" s="215" t="s">
        <v>3373</v>
      </c>
      <c r="L36" s="216">
        <f t="shared" si="0"/>
        <v>10.135</v>
      </c>
      <c r="M36" s="213">
        <f t="shared" si="1"/>
        <v>60</v>
      </c>
      <c r="N36" s="213">
        <f t="shared" si="2"/>
        <v>2</v>
      </c>
      <c r="O36" s="213">
        <f t="shared" si="3"/>
        <v>0</v>
      </c>
      <c r="P36" s="214">
        <v>10.050000000000001</v>
      </c>
      <c r="Q36" s="215">
        <v>30</v>
      </c>
      <c r="R36" s="215" t="s">
        <v>3372</v>
      </c>
      <c r="S36" s="214">
        <v>12.86</v>
      </c>
      <c r="T36" s="215">
        <v>30</v>
      </c>
      <c r="U36" s="215" t="s">
        <v>3372</v>
      </c>
      <c r="V36" s="214">
        <f t="shared" si="4"/>
        <v>11.455</v>
      </c>
      <c r="W36" s="215">
        <f t="shared" si="5"/>
        <v>60</v>
      </c>
      <c r="X36" s="215">
        <f t="shared" si="6"/>
        <v>0</v>
      </c>
      <c r="Y36" s="215">
        <f t="shared" si="7"/>
        <v>0</v>
      </c>
      <c r="Z36" s="215">
        <f t="shared" si="8"/>
        <v>2</v>
      </c>
      <c r="AA36" s="215">
        <f t="shared" si="9"/>
        <v>0</v>
      </c>
      <c r="AB36" s="215">
        <f t="shared" si="10"/>
        <v>2</v>
      </c>
      <c r="AC36" s="214">
        <f>IF(AB36=0,0.93,IF(AB36=1,0.92,IF(AB36=2,0.91,IF(AB36=3,0.9,IF(AB36=4,0.89,IF(AB36=5,0.88,IF(AB36=6,0.87)))))))</f>
        <v>0.91</v>
      </c>
      <c r="AD36" s="214">
        <f t="shared" si="12"/>
        <v>10.795</v>
      </c>
      <c r="AE36" s="214">
        <f t="shared" si="13"/>
        <v>9.8234500000000011</v>
      </c>
      <c r="AF36" s="215">
        <f t="shared" si="14"/>
        <v>120</v>
      </c>
      <c r="AG36" s="105"/>
      <c r="AH36" s="269" t="s">
        <v>3448</v>
      </c>
      <c r="AI36" s="269" t="s">
        <v>3449</v>
      </c>
    </row>
    <row r="37" spans="1:35">
      <c r="A37" s="270">
        <v>30</v>
      </c>
      <c r="B37" s="218" t="s">
        <v>2826</v>
      </c>
      <c r="C37" s="218" t="s">
        <v>3576</v>
      </c>
      <c r="D37" s="213" t="s">
        <v>2827</v>
      </c>
      <c r="E37" s="213">
        <v>29</v>
      </c>
      <c r="F37" s="214">
        <v>10.1</v>
      </c>
      <c r="G37" s="215">
        <v>30</v>
      </c>
      <c r="H37" s="214" t="s">
        <v>3373</v>
      </c>
      <c r="I37" s="214">
        <v>9.9</v>
      </c>
      <c r="J37" s="215">
        <v>18</v>
      </c>
      <c r="K37" s="215" t="s">
        <v>3373</v>
      </c>
      <c r="L37" s="216">
        <f t="shared" si="0"/>
        <v>10</v>
      </c>
      <c r="M37" s="213">
        <f t="shared" si="1"/>
        <v>60</v>
      </c>
      <c r="N37" s="213">
        <f t="shared" si="2"/>
        <v>2</v>
      </c>
      <c r="O37" s="213">
        <f t="shared" si="3"/>
        <v>1</v>
      </c>
      <c r="P37" s="214">
        <v>10.199999999999999</v>
      </c>
      <c r="Q37" s="215">
        <v>30</v>
      </c>
      <c r="R37" s="215" t="s">
        <v>3373</v>
      </c>
      <c r="S37" s="214">
        <v>10.72</v>
      </c>
      <c r="T37" s="215">
        <v>30</v>
      </c>
      <c r="U37" s="215" t="s">
        <v>3373</v>
      </c>
      <c r="V37" s="214">
        <f t="shared" si="4"/>
        <v>10.46</v>
      </c>
      <c r="W37" s="215">
        <f t="shared" si="5"/>
        <v>60</v>
      </c>
      <c r="X37" s="215">
        <f t="shared" si="6"/>
        <v>2</v>
      </c>
      <c r="Y37" s="215">
        <f t="shared" si="7"/>
        <v>0</v>
      </c>
      <c r="Z37" s="215">
        <f t="shared" si="8"/>
        <v>4</v>
      </c>
      <c r="AA37" s="215">
        <f t="shared" si="9"/>
        <v>1</v>
      </c>
      <c r="AB37" s="215">
        <f t="shared" si="10"/>
        <v>5</v>
      </c>
      <c r="AC37" s="214">
        <f>IF(AB37=0,1,IF(AB37=1,0.99,IF(AB37=2,0.98,IF(AB37=3,0.97,IF(AB37=4,0.96,IF(AB37=5,0.95,IF(AB37=6,0.94)))))))</f>
        <v>0.95</v>
      </c>
      <c r="AD37" s="214">
        <f t="shared" si="12"/>
        <v>10.23</v>
      </c>
      <c r="AE37" s="214">
        <f t="shared" si="13"/>
        <v>9.7185000000000006</v>
      </c>
      <c r="AF37" s="215">
        <f t="shared" si="14"/>
        <v>120</v>
      </c>
      <c r="AG37" s="105"/>
      <c r="AH37" s="269" t="s">
        <v>3448</v>
      </c>
      <c r="AI37" s="269" t="s">
        <v>3449</v>
      </c>
    </row>
    <row r="38" spans="1:35">
      <c r="A38" s="210">
        <v>31</v>
      </c>
      <c r="B38" s="222" t="s">
        <v>3011</v>
      </c>
      <c r="C38" s="222" t="s">
        <v>3012</v>
      </c>
      <c r="D38" s="221" t="s">
        <v>3511</v>
      </c>
      <c r="E38" s="221">
        <v>31</v>
      </c>
      <c r="F38" s="230">
        <v>10.91</v>
      </c>
      <c r="G38" s="212">
        <v>30</v>
      </c>
      <c r="H38" s="230" t="s">
        <v>3373</v>
      </c>
      <c r="I38" s="230">
        <v>9.09</v>
      </c>
      <c r="J38" s="212">
        <v>14</v>
      </c>
      <c r="K38" s="212" t="s">
        <v>3373</v>
      </c>
      <c r="L38" s="231">
        <f t="shared" si="0"/>
        <v>10</v>
      </c>
      <c r="M38" s="221">
        <f t="shared" si="1"/>
        <v>60</v>
      </c>
      <c r="N38" s="221">
        <f t="shared" si="2"/>
        <v>2</v>
      </c>
      <c r="O38" s="221">
        <f t="shared" si="3"/>
        <v>1</v>
      </c>
      <c r="P38" s="230">
        <v>10.11</v>
      </c>
      <c r="Q38" s="212">
        <v>30</v>
      </c>
      <c r="R38" s="212" t="s">
        <v>3372</v>
      </c>
      <c r="S38" s="230">
        <v>12.82</v>
      </c>
      <c r="T38" s="212">
        <v>30</v>
      </c>
      <c r="U38" s="212" t="s">
        <v>3372</v>
      </c>
      <c r="V38" s="230">
        <f t="shared" si="4"/>
        <v>11.465</v>
      </c>
      <c r="W38" s="212">
        <f t="shared" si="5"/>
        <v>60</v>
      </c>
      <c r="X38" s="212">
        <f t="shared" si="6"/>
        <v>0</v>
      </c>
      <c r="Y38" s="212">
        <f t="shared" si="7"/>
        <v>0</v>
      </c>
      <c r="Z38" s="212">
        <f t="shared" si="8"/>
        <v>2</v>
      </c>
      <c r="AA38" s="212">
        <f t="shared" si="9"/>
        <v>1</v>
      </c>
      <c r="AB38" s="212">
        <f t="shared" si="10"/>
        <v>3</v>
      </c>
      <c r="AC38" s="230">
        <f>IF(AB38=0,0.93,IF(AB38=1,0.92,IF(AB38=2,0.91,IF(AB38=3,0.9,IF(AB38=4,0.89,IF(AB38=5,0.88,IF(AB38=6,0.87)))))))</f>
        <v>0.9</v>
      </c>
      <c r="AD38" s="230">
        <f t="shared" si="12"/>
        <v>10.7325</v>
      </c>
      <c r="AE38" s="230">
        <f t="shared" si="13"/>
        <v>9.6592500000000001</v>
      </c>
      <c r="AF38" s="212">
        <f t="shared" si="14"/>
        <v>120</v>
      </c>
      <c r="AG38" s="106"/>
      <c r="AH38" s="269" t="s">
        <v>3448</v>
      </c>
      <c r="AI38" s="269" t="s">
        <v>3449</v>
      </c>
    </row>
    <row r="39" spans="1:35">
      <c r="A39" s="210">
        <v>32</v>
      </c>
      <c r="B39" s="222" t="s">
        <v>2988</v>
      </c>
      <c r="C39" s="251" t="s">
        <v>2989</v>
      </c>
      <c r="D39" s="210" t="s">
        <v>2990</v>
      </c>
      <c r="E39" s="213">
        <v>31</v>
      </c>
      <c r="F39" s="214">
        <v>9.9499999999999993</v>
      </c>
      <c r="G39" s="215">
        <v>24</v>
      </c>
      <c r="H39" s="214" t="s">
        <v>3372</v>
      </c>
      <c r="I39" s="214">
        <v>10.050000000000001</v>
      </c>
      <c r="J39" s="215">
        <v>30</v>
      </c>
      <c r="K39" s="215" t="s">
        <v>3373</v>
      </c>
      <c r="L39" s="216">
        <f t="shared" si="0"/>
        <v>10</v>
      </c>
      <c r="M39" s="213">
        <f t="shared" si="1"/>
        <v>60</v>
      </c>
      <c r="N39" s="213">
        <f t="shared" si="2"/>
        <v>1</v>
      </c>
      <c r="O39" s="213">
        <f t="shared" si="3"/>
        <v>1</v>
      </c>
      <c r="P39" s="214">
        <v>9.64</v>
      </c>
      <c r="Q39" s="215">
        <v>16</v>
      </c>
      <c r="R39" s="215" t="s">
        <v>3373</v>
      </c>
      <c r="S39" s="214">
        <v>10.46</v>
      </c>
      <c r="T39" s="215">
        <v>30</v>
      </c>
      <c r="U39" s="215" t="s">
        <v>3372</v>
      </c>
      <c r="V39" s="214">
        <f t="shared" si="4"/>
        <v>10.050000000000001</v>
      </c>
      <c r="W39" s="215">
        <f t="shared" si="5"/>
        <v>60</v>
      </c>
      <c r="X39" s="215">
        <f t="shared" si="6"/>
        <v>1</v>
      </c>
      <c r="Y39" s="215">
        <f t="shared" si="7"/>
        <v>1</v>
      </c>
      <c r="Z39" s="215">
        <f t="shared" si="8"/>
        <v>2</v>
      </c>
      <c r="AA39" s="215">
        <f t="shared" si="9"/>
        <v>2</v>
      </c>
      <c r="AB39" s="215">
        <f t="shared" si="10"/>
        <v>4</v>
      </c>
      <c r="AC39" s="214">
        <f>IF(AB39=0,1,IF(AB39=1,0.99,IF(AB39=2,0.98,IF(AB39=3,0.97,IF(AB39=4,0.96,IF(AB39=5,0.95,IF(AB39=6,0.94)))))))</f>
        <v>0.96</v>
      </c>
      <c r="AD39" s="214">
        <f t="shared" si="12"/>
        <v>10.025</v>
      </c>
      <c r="AE39" s="214">
        <f t="shared" si="13"/>
        <v>9.6240000000000006</v>
      </c>
      <c r="AF39" s="215">
        <f t="shared" si="14"/>
        <v>120</v>
      </c>
      <c r="AG39" s="105"/>
      <c r="AH39" s="215" t="s">
        <v>3448</v>
      </c>
      <c r="AI39" s="215" t="s">
        <v>3449</v>
      </c>
    </row>
    <row r="40" spans="1:35">
      <c r="A40" s="270">
        <v>33</v>
      </c>
      <c r="B40" s="218" t="s">
        <v>3005</v>
      </c>
      <c r="C40" s="218" t="s">
        <v>3006</v>
      </c>
      <c r="D40" s="213" t="s">
        <v>3007</v>
      </c>
      <c r="E40" s="213">
        <v>31</v>
      </c>
      <c r="F40" s="214">
        <v>10.77</v>
      </c>
      <c r="G40" s="215">
        <v>30</v>
      </c>
      <c r="H40" s="214" t="s">
        <v>3373</v>
      </c>
      <c r="I40" s="214">
        <v>10.41</v>
      </c>
      <c r="J40" s="215">
        <v>30</v>
      </c>
      <c r="K40" s="215" t="s">
        <v>3372</v>
      </c>
      <c r="L40" s="216">
        <f t="shared" ref="L40:L76" si="15">(F40+I40)/2</f>
        <v>10.59</v>
      </c>
      <c r="M40" s="213">
        <f t="shared" ref="M40:M71" si="16">IF(L40&gt;=10,60,G40+J40)</f>
        <v>60</v>
      </c>
      <c r="N40" s="213">
        <f t="shared" ref="N40:N76" si="17">IF(H40="ACC",0,1)+IF(K40="ACC",0,1)</f>
        <v>1</v>
      </c>
      <c r="O40" s="213">
        <f t="shared" ref="O40:O76" si="18">IF(F40&lt;10,1,(IF(I40&lt;10,1,0)))</f>
        <v>0</v>
      </c>
      <c r="P40" s="214">
        <v>10.23</v>
      </c>
      <c r="Q40" s="215">
        <v>30</v>
      </c>
      <c r="R40" s="215" t="s">
        <v>3373</v>
      </c>
      <c r="S40" s="214">
        <v>10.81</v>
      </c>
      <c r="T40" s="215">
        <v>30</v>
      </c>
      <c r="U40" s="215" t="s">
        <v>3372</v>
      </c>
      <c r="V40" s="214">
        <f t="shared" ref="V40:V76" si="19">(P40+S40)/2</f>
        <v>10.52</v>
      </c>
      <c r="W40" s="215">
        <f t="shared" ref="W40:W71" si="20">IF(V40&gt;=10,60,Q40+T40)</f>
        <v>60</v>
      </c>
      <c r="X40" s="215">
        <f t="shared" ref="X40:X76" si="21">IF(R40="ACC",0,1)+IF(U40="ACC",0,1)</f>
        <v>1</v>
      </c>
      <c r="Y40" s="215">
        <f t="shared" ref="Y40:Y76" si="22">IF(P40&lt;10,1,(IF(S40&lt;10,1,0)))</f>
        <v>0</v>
      </c>
      <c r="Z40" s="215">
        <f t="shared" ref="Z40:Z76" si="23">N40+X40</f>
        <v>2</v>
      </c>
      <c r="AA40" s="215">
        <f t="shared" ref="AA40:AA76" si="24">O40+Y40</f>
        <v>0</v>
      </c>
      <c r="AB40" s="215">
        <f t="shared" ref="AB40:AB71" si="25">Z40+AA40</f>
        <v>2</v>
      </c>
      <c r="AC40" s="214">
        <f t="shared" ref="AC40:AC47" si="26">IF(AB40=0,0.93,IF(AB40=1,0.92,IF(AB40=2,0.91,IF(AB40=3,0.9,IF(AB40=4,0.89,IF(AB40=5,0.88,IF(AB40=6,0.87)))))))</f>
        <v>0.91</v>
      </c>
      <c r="AD40" s="214">
        <f t="shared" ref="AD40:AD76" si="27">AVERAGE(L40,V40)</f>
        <v>10.555</v>
      </c>
      <c r="AE40" s="214">
        <f t="shared" ref="AE40:AE71" si="28">AC40*AD40</f>
        <v>9.6050500000000003</v>
      </c>
      <c r="AF40" s="215">
        <f t="shared" ref="AF40:AF76" si="29">M40+W40</f>
        <v>120</v>
      </c>
      <c r="AG40" s="105"/>
      <c r="AH40" s="269" t="s">
        <v>3448</v>
      </c>
      <c r="AI40" s="269" t="s">
        <v>3449</v>
      </c>
    </row>
    <row r="41" spans="1:35">
      <c r="A41" s="210">
        <v>34</v>
      </c>
      <c r="B41" s="218" t="s">
        <v>1588</v>
      </c>
      <c r="C41" s="218" t="s">
        <v>986</v>
      </c>
      <c r="D41" s="213" t="s">
        <v>2930</v>
      </c>
      <c r="E41" s="213">
        <v>30</v>
      </c>
      <c r="F41" s="214">
        <v>10.53</v>
      </c>
      <c r="G41" s="215">
        <v>30</v>
      </c>
      <c r="H41" s="214" t="s">
        <v>3373</v>
      </c>
      <c r="I41" s="214">
        <v>10.35</v>
      </c>
      <c r="J41" s="215">
        <v>30</v>
      </c>
      <c r="K41" s="215" t="s">
        <v>3372</v>
      </c>
      <c r="L41" s="216">
        <f t="shared" si="15"/>
        <v>10.44</v>
      </c>
      <c r="M41" s="213">
        <f t="shared" si="16"/>
        <v>60</v>
      </c>
      <c r="N41" s="213">
        <f t="shared" si="17"/>
        <v>1</v>
      </c>
      <c r="O41" s="213">
        <f t="shared" si="18"/>
        <v>0</v>
      </c>
      <c r="P41" s="214">
        <v>9.8000000000000007</v>
      </c>
      <c r="Q41" s="215">
        <v>13</v>
      </c>
      <c r="R41" s="215" t="s">
        <v>3373</v>
      </c>
      <c r="S41" s="214">
        <v>11.43</v>
      </c>
      <c r="T41" s="215">
        <v>30</v>
      </c>
      <c r="U41" s="215" t="s">
        <v>3372</v>
      </c>
      <c r="V41" s="214">
        <f t="shared" si="19"/>
        <v>10.615</v>
      </c>
      <c r="W41" s="215">
        <f t="shared" si="20"/>
        <v>60</v>
      </c>
      <c r="X41" s="215">
        <f t="shared" si="21"/>
        <v>1</v>
      </c>
      <c r="Y41" s="215">
        <f t="shared" si="22"/>
        <v>1</v>
      </c>
      <c r="Z41" s="215">
        <f t="shared" si="23"/>
        <v>2</v>
      </c>
      <c r="AA41" s="215">
        <f t="shared" si="24"/>
        <v>1</v>
      </c>
      <c r="AB41" s="215">
        <f t="shared" si="25"/>
        <v>3</v>
      </c>
      <c r="AC41" s="214">
        <f t="shared" si="26"/>
        <v>0.9</v>
      </c>
      <c r="AD41" s="214">
        <f t="shared" si="27"/>
        <v>10.5275</v>
      </c>
      <c r="AE41" s="214">
        <f t="shared" si="28"/>
        <v>9.4747500000000002</v>
      </c>
      <c r="AF41" s="215">
        <f t="shared" si="29"/>
        <v>120</v>
      </c>
      <c r="AG41" s="105"/>
      <c r="AH41" s="269" t="s">
        <v>3448</v>
      </c>
      <c r="AI41" s="269" t="s">
        <v>3449</v>
      </c>
    </row>
    <row r="42" spans="1:35">
      <c r="A42" s="210">
        <v>35</v>
      </c>
      <c r="B42" s="218" t="s">
        <v>2939</v>
      </c>
      <c r="C42" s="218" t="s">
        <v>3577</v>
      </c>
      <c r="D42" s="221" t="s">
        <v>2940</v>
      </c>
      <c r="E42" s="213">
        <v>30</v>
      </c>
      <c r="F42" s="214">
        <v>10.23</v>
      </c>
      <c r="G42" s="215">
        <v>30</v>
      </c>
      <c r="H42" s="214" t="s">
        <v>3373</v>
      </c>
      <c r="I42" s="214">
        <v>10.66</v>
      </c>
      <c r="J42" s="215">
        <v>30</v>
      </c>
      <c r="K42" s="215" t="s">
        <v>3373</v>
      </c>
      <c r="L42" s="216">
        <f t="shared" si="15"/>
        <v>10.445</v>
      </c>
      <c r="M42" s="213">
        <f t="shared" si="16"/>
        <v>60</v>
      </c>
      <c r="N42" s="213">
        <f t="shared" si="17"/>
        <v>2</v>
      </c>
      <c r="O42" s="213">
        <f t="shared" si="18"/>
        <v>0</v>
      </c>
      <c r="P42" s="214">
        <v>10.029999999999999</v>
      </c>
      <c r="Q42" s="215">
        <v>30</v>
      </c>
      <c r="R42" s="215" t="s">
        <v>3373</v>
      </c>
      <c r="S42" s="214">
        <v>11.02</v>
      </c>
      <c r="T42" s="215">
        <v>30</v>
      </c>
      <c r="U42" s="215" t="s">
        <v>3372</v>
      </c>
      <c r="V42" s="214">
        <f t="shared" si="19"/>
        <v>10.524999999999999</v>
      </c>
      <c r="W42" s="215">
        <f t="shared" si="20"/>
        <v>60</v>
      </c>
      <c r="X42" s="215">
        <f t="shared" si="21"/>
        <v>1</v>
      </c>
      <c r="Y42" s="215">
        <f t="shared" si="22"/>
        <v>0</v>
      </c>
      <c r="Z42" s="215">
        <f t="shared" si="23"/>
        <v>3</v>
      </c>
      <c r="AA42" s="215">
        <f t="shared" si="24"/>
        <v>0</v>
      </c>
      <c r="AB42" s="215">
        <f t="shared" si="25"/>
        <v>3</v>
      </c>
      <c r="AC42" s="214">
        <f t="shared" si="26"/>
        <v>0.9</v>
      </c>
      <c r="AD42" s="214">
        <f t="shared" si="27"/>
        <v>10.484999999999999</v>
      </c>
      <c r="AE42" s="214">
        <f t="shared" si="28"/>
        <v>9.4365000000000006</v>
      </c>
      <c r="AF42" s="215">
        <f t="shared" si="29"/>
        <v>120</v>
      </c>
      <c r="AG42" s="105"/>
      <c r="AH42" s="269" t="s">
        <v>3448</v>
      </c>
      <c r="AI42" s="269" t="s">
        <v>3449</v>
      </c>
    </row>
    <row r="43" spans="1:35">
      <c r="A43" s="270">
        <v>36</v>
      </c>
      <c r="B43" s="222" t="s">
        <v>2794</v>
      </c>
      <c r="C43" s="222" t="s">
        <v>2891</v>
      </c>
      <c r="D43" s="221" t="s">
        <v>2892</v>
      </c>
      <c r="E43" s="213">
        <v>30</v>
      </c>
      <c r="F43" s="214">
        <v>10.08</v>
      </c>
      <c r="G43" s="215">
        <v>30</v>
      </c>
      <c r="H43" s="214" t="s">
        <v>3373</v>
      </c>
      <c r="I43" s="214">
        <v>10.61</v>
      </c>
      <c r="J43" s="215">
        <v>30</v>
      </c>
      <c r="K43" s="215" t="s">
        <v>3373</v>
      </c>
      <c r="L43" s="216">
        <f t="shared" si="15"/>
        <v>10.344999999999999</v>
      </c>
      <c r="M43" s="213">
        <f t="shared" si="16"/>
        <v>60</v>
      </c>
      <c r="N43" s="213">
        <f t="shared" si="17"/>
        <v>2</v>
      </c>
      <c r="O43" s="213">
        <f t="shared" si="18"/>
        <v>0</v>
      </c>
      <c r="P43" s="214">
        <v>10.48</v>
      </c>
      <c r="Q43" s="215">
        <v>30</v>
      </c>
      <c r="R43" s="215" t="s">
        <v>3372</v>
      </c>
      <c r="S43" s="214">
        <v>10.130000000000001</v>
      </c>
      <c r="T43" s="215">
        <v>30</v>
      </c>
      <c r="U43" s="215" t="s">
        <v>3372</v>
      </c>
      <c r="V43" s="214">
        <f t="shared" si="19"/>
        <v>10.305</v>
      </c>
      <c r="W43" s="215">
        <f t="shared" si="20"/>
        <v>60</v>
      </c>
      <c r="X43" s="215">
        <f t="shared" si="21"/>
        <v>0</v>
      </c>
      <c r="Y43" s="215">
        <f t="shared" si="22"/>
        <v>0</v>
      </c>
      <c r="Z43" s="215">
        <f t="shared" si="23"/>
        <v>2</v>
      </c>
      <c r="AA43" s="215">
        <f t="shared" si="24"/>
        <v>0</v>
      </c>
      <c r="AB43" s="215">
        <f t="shared" si="25"/>
        <v>2</v>
      </c>
      <c r="AC43" s="214">
        <f t="shared" si="26"/>
        <v>0.91</v>
      </c>
      <c r="AD43" s="214">
        <f t="shared" si="27"/>
        <v>10.324999999999999</v>
      </c>
      <c r="AE43" s="214">
        <f t="shared" si="28"/>
        <v>9.3957499999999996</v>
      </c>
      <c r="AF43" s="215">
        <f t="shared" si="29"/>
        <v>120</v>
      </c>
      <c r="AG43" s="105"/>
      <c r="AH43" s="269" t="s">
        <v>3448</v>
      </c>
      <c r="AI43" s="269" t="s">
        <v>3449</v>
      </c>
    </row>
    <row r="44" spans="1:35">
      <c r="A44" s="210">
        <v>37</v>
      </c>
      <c r="B44" s="218" t="s">
        <v>2948</v>
      </c>
      <c r="C44" s="218" t="s">
        <v>1081</v>
      </c>
      <c r="D44" s="221" t="s">
        <v>2949</v>
      </c>
      <c r="E44" s="213">
        <v>30</v>
      </c>
      <c r="F44" s="214">
        <v>10.66</v>
      </c>
      <c r="G44" s="215">
        <v>30</v>
      </c>
      <c r="H44" s="214" t="s">
        <v>3373</v>
      </c>
      <c r="I44" s="214">
        <v>9.75</v>
      </c>
      <c r="J44" s="215">
        <v>24</v>
      </c>
      <c r="K44" s="215" t="s">
        <v>3373</v>
      </c>
      <c r="L44" s="216">
        <f t="shared" si="15"/>
        <v>10.205</v>
      </c>
      <c r="M44" s="213">
        <f t="shared" si="16"/>
        <v>60</v>
      </c>
      <c r="N44" s="213">
        <f t="shared" si="17"/>
        <v>2</v>
      </c>
      <c r="O44" s="213">
        <f t="shared" si="18"/>
        <v>1</v>
      </c>
      <c r="P44" s="214">
        <v>9.33</v>
      </c>
      <c r="Q44" s="215">
        <v>16</v>
      </c>
      <c r="R44" s="215" t="s">
        <v>3373</v>
      </c>
      <c r="S44" s="214">
        <v>12.89</v>
      </c>
      <c r="T44" s="215">
        <v>30</v>
      </c>
      <c r="U44" s="215" t="s">
        <v>3372</v>
      </c>
      <c r="V44" s="214">
        <f t="shared" si="19"/>
        <v>11.11</v>
      </c>
      <c r="W44" s="215">
        <f t="shared" si="20"/>
        <v>60</v>
      </c>
      <c r="X44" s="215">
        <f t="shared" si="21"/>
        <v>1</v>
      </c>
      <c r="Y44" s="215">
        <f t="shared" si="22"/>
        <v>1</v>
      </c>
      <c r="Z44" s="215">
        <f t="shared" si="23"/>
        <v>3</v>
      </c>
      <c r="AA44" s="215">
        <f t="shared" si="24"/>
        <v>2</v>
      </c>
      <c r="AB44" s="215">
        <f t="shared" si="25"/>
        <v>5</v>
      </c>
      <c r="AC44" s="214">
        <f t="shared" si="26"/>
        <v>0.88</v>
      </c>
      <c r="AD44" s="214">
        <f t="shared" si="27"/>
        <v>10.657499999999999</v>
      </c>
      <c r="AE44" s="214">
        <f t="shared" si="28"/>
        <v>9.3785999999999987</v>
      </c>
      <c r="AF44" s="215">
        <f t="shared" si="29"/>
        <v>120</v>
      </c>
      <c r="AG44" s="105"/>
      <c r="AH44" s="269" t="s">
        <v>3448</v>
      </c>
      <c r="AI44" s="269" t="s">
        <v>3449</v>
      </c>
    </row>
    <row r="45" spans="1:35">
      <c r="A45" s="210">
        <v>38</v>
      </c>
      <c r="B45" s="222" t="s">
        <v>1822</v>
      </c>
      <c r="C45" s="222" t="s">
        <v>595</v>
      </c>
      <c r="D45" s="221" t="s">
        <v>2825</v>
      </c>
      <c r="E45" s="213">
        <v>29</v>
      </c>
      <c r="F45" s="214">
        <v>11.19</v>
      </c>
      <c r="G45" s="215">
        <v>30</v>
      </c>
      <c r="H45" s="214" t="s">
        <v>3372</v>
      </c>
      <c r="I45" s="214">
        <v>9.09</v>
      </c>
      <c r="J45" s="215">
        <v>16</v>
      </c>
      <c r="K45" s="215" t="s">
        <v>3373</v>
      </c>
      <c r="L45" s="216">
        <f t="shared" si="15"/>
        <v>10.14</v>
      </c>
      <c r="M45" s="213">
        <f t="shared" si="16"/>
        <v>60</v>
      </c>
      <c r="N45" s="213">
        <f t="shared" si="17"/>
        <v>1</v>
      </c>
      <c r="O45" s="213">
        <f t="shared" si="18"/>
        <v>1</v>
      </c>
      <c r="P45" s="214">
        <v>10.1</v>
      </c>
      <c r="Q45" s="215">
        <v>30</v>
      </c>
      <c r="R45" s="215" t="s">
        <v>3373</v>
      </c>
      <c r="S45" s="214">
        <v>10.64</v>
      </c>
      <c r="T45" s="215">
        <v>30</v>
      </c>
      <c r="U45" s="215" t="s">
        <v>3372</v>
      </c>
      <c r="V45" s="214">
        <f t="shared" si="19"/>
        <v>10.370000000000001</v>
      </c>
      <c r="W45" s="215">
        <f t="shared" si="20"/>
        <v>60</v>
      </c>
      <c r="X45" s="215">
        <f t="shared" si="21"/>
        <v>1</v>
      </c>
      <c r="Y45" s="215">
        <f t="shared" si="22"/>
        <v>0</v>
      </c>
      <c r="Z45" s="215">
        <f t="shared" si="23"/>
        <v>2</v>
      </c>
      <c r="AA45" s="215">
        <f t="shared" si="24"/>
        <v>1</v>
      </c>
      <c r="AB45" s="215">
        <f t="shared" si="25"/>
        <v>3</v>
      </c>
      <c r="AC45" s="214">
        <f t="shared" si="26"/>
        <v>0.9</v>
      </c>
      <c r="AD45" s="214">
        <f t="shared" si="27"/>
        <v>10.255000000000001</v>
      </c>
      <c r="AE45" s="214">
        <f t="shared" si="28"/>
        <v>9.2295000000000016</v>
      </c>
      <c r="AF45" s="215">
        <f t="shared" si="29"/>
        <v>120</v>
      </c>
      <c r="AG45" s="105"/>
      <c r="AH45" s="269" t="s">
        <v>3448</v>
      </c>
      <c r="AI45" s="269" t="s">
        <v>3449</v>
      </c>
    </row>
    <row r="46" spans="1:35">
      <c r="A46" s="270">
        <v>39</v>
      </c>
      <c r="B46" s="222" t="s">
        <v>2859</v>
      </c>
      <c r="C46" s="222" t="s">
        <v>2860</v>
      </c>
      <c r="D46" s="221" t="s">
        <v>2861</v>
      </c>
      <c r="E46" s="213">
        <v>29</v>
      </c>
      <c r="F46" s="214">
        <v>10.5</v>
      </c>
      <c r="G46" s="215">
        <v>30</v>
      </c>
      <c r="H46" s="214" t="s">
        <v>3372</v>
      </c>
      <c r="I46" s="214">
        <v>9.5</v>
      </c>
      <c r="J46" s="215">
        <v>13</v>
      </c>
      <c r="K46" s="215" t="s">
        <v>3373</v>
      </c>
      <c r="L46" s="216">
        <f t="shared" si="15"/>
        <v>10</v>
      </c>
      <c r="M46" s="213">
        <f t="shared" si="16"/>
        <v>60</v>
      </c>
      <c r="N46" s="213">
        <f t="shared" si="17"/>
        <v>1</v>
      </c>
      <c r="O46" s="213">
        <f t="shared" si="18"/>
        <v>1</v>
      </c>
      <c r="P46" s="214">
        <v>9.68</v>
      </c>
      <c r="Q46" s="215">
        <v>16</v>
      </c>
      <c r="R46" s="215" t="s">
        <v>3373</v>
      </c>
      <c r="S46" s="214">
        <v>11.66</v>
      </c>
      <c r="T46" s="215">
        <v>30</v>
      </c>
      <c r="U46" s="215" t="s">
        <v>3372</v>
      </c>
      <c r="V46" s="214">
        <f t="shared" si="19"/>
        <v>10.67</v>
      </c>
      <c r="W46" s="215">
        <f t="shared" si="20"/>
        <v>60</v>
      </c>
      <c r="X46" s="215">
        <f t="shared" si="21"/>
        <v>1</v>
      </c>
      <c r="Y46" s="215">
        <f t="shared" si="22"/>
        <v>1</v>
      </c>
      <c r="Z46" s="215">
        <f t="shared" si="23"/>
        <v>2</v>
      </c>
      <c r="AA46" s="215">
        <f t="shared" si="24"/>
        <v>2</v>
      </c>
      <c r="AB46" s="215">
        <f t="shared" si="25"/>
        <v>4</v>
      </c>
      <c r="AC46" s="214">
        <f t="shared" si="26"/>
        <v>0.89</v>
      </c>
      <c r="AD46" s="214">
        <f t="shared" si="27"/>
        <v>10.335000000000001</v>
      </c>
      <c r="AE46" s="214">
        <f t="shared" si="28"/>
        <v>9.19815</v>
      </c>
      <c r="AF46" s="215">
        <f t="shared" si="29"/>
        <v>120</v>
      </c>
      <c r="AG46" s="105"/>
      <c r="AH46" s="269" t="s">
        <v>3448</v>
      </c>
      <c r="AI46" s="269" t="s">
        <v>3449</v>
      </c>
    </row>
    <row r="47" spans="1:35">
      <c r="A47" s="210">
        <v>40</v>
      </c>
      <c r="B47" s="222" t="s">
        <v>2971</v>
      </c>
      <c r="C47" s="222" t="s">
        <v>1271</v>
      </c>
      <c r="D47" s="221" t="s">
        <v>2972</v>
      </c>
      <c r="E47" s="213">
        <v>31</v>
      </c>
      <c r="F47" s="214">
        <v>11.61</v>
      </c>
      <c r="G47" s="215">
        <v>30</v>
      </c>
      <c r="H47" s="214" t="s">
        <v>3373</v>
      </c>
      <c r="I47" s="214">
        <v>8.93</v>
      </c>
      <c r="J47" s="215">
        <v>7</v>
      </c>
      <c r="K47" s="215" t="s">
        <v>3373</v>
      </c>
      <c r="L47" s="216">
        <f t="shared" si="15"/>
        <v>10.27</v>
      </c>
      <c r="M47" s="213">
        <f t="shared" si="16"/>
        <v>60</v>
      </c>
      <c r="N47" s="213">
        <f t="shared" si="17"/>
        <v>2</v>
      </c>
      <c r="O47" s="213">
        <f t="shared" si="18"/>
        <v>1</v>
      </c>
      <c r="P47" s="214">
        <v>8.4700000000000006</v>
      </c>
      <c r="Q47" s="215">
        <v>16</v>
      </c>
      <c r="R47" s="215" t="s">
        <v>3373</v>
      </c>
      <c r="S47" s="214">
        <v>12.36</v>
      </c>
      <c r="T47" s="215">
        <v>30</v>
      </c>
      <c r="U47" s="215" t="s">
        <v>3373</v>
      </c>
      <c r="V47" s="214">
        <f t="shared" si="19"/>
        <v>10.414999999999999</v>
      </c>
      <c r="W47" s="215">
        <f t="shared" si="20"/>
        <v>60</v>
      </c>
      <c r="X47" s="215">
        <f t="shared" si="21"/>
        <v>2</v>
      </c>
      <c r="Y47" s="215">
        <f t="shared" si="22"/>
        <v>1</v>
      </c>
      <c r="Z47" s="215">
        <f t="shared" si="23"/>
        <v>4</v>
      </c>
      <c r="AA47" s="215">
        <f t="shared" si="24"/>
        <v>2</v>
      </c>
      <c r="AB47" s="215">
        <f t="shared" si="25"/>
        <v>6</v>
      </c>
      <c r="AC47" s="214">
        <f t="shared" si="26"/>
        <v>0.87</v>
      </c>
      <c r="AD47" s="214">
        <f t="shared" si="27"/>
        <v>10.342499999999999</v>
      </c>
      <c r="AE47" s="214">
        <f t="shared" si="28"/>
        <v>8.9979750000000003</v>
      </c>
      <c r="AF47" s="215">
        <f t="shared" si="29"/>
        <v>120</v>
      </c>
      <c r="AG47" s="105"/>
      <c r="AH47" s="269" t="s">
        <v>3448</v>
      </c>
      <c r="AI47" s="269" t="s">
        <v>3449</v>
      </c>
    </row>
    <row r="48" spans="1:35">
      <c r="A48" s="210">
        <v>41</v>
      </c>
      <c r="B48" s="222" t="s">
        <v>2879</v>
      </c>
      <c r="C48" s="222" t="s">
        <v>1678</v>
      </c>
      <c r="D48" s="221" t="s">
        <v>2880</v>
      </c>
      <c r="E48" s="213">
        <v>29</v>
      </c>
      <c r="F48" s="214">
        <v>10.61</v>
      </c>
      <c r="G48" s="215">
        <v>30</v>
      </c>
      <c r="H48" s="214" t="s">
        <v>3373</v>
      </c>
      <c r="I48" s="214">
        <v>9.6199999999999992</v>
      </c>
      <c r="J48" s="215">
        <v>25</v>
      </c>
      <c r="K48" s="215" t="s">
        <v>3372</v>
      </c>
      <c r="L48" s="216">
        <f t="shared" si="15"/>
        <v>10.114999999999998</v>
      </c>
      <c r="M48" s="213">
        <f t="shared" si="16"/>
        <v>60</v>
      </c>
      <c r="N48" s="213">
        <f t="shared" si="17"/>
        <v>1</v>
      </c>
      <c r="O48" s="213">
        <f t="shared" si="18"/>
        <v>1</v>
      </c>
      <c r="P48" s="214">
        <v>10.62</v>
      </c>
      <c r="Q48" s="215">
        <v>30</v>
      </c>
      <c r="R48" s="215" t="s">
        <v>3372</v>
      </c>
      <c r="S48" s="214">
        <v>11.74</v>
      </c>
      <c r="T48" s="215">
        <v>30</v>
      </c>
      <c r="U48" s="215" t="s">
        <v>3372</v>
      </c>
      <c r="V48" s="214">
        <f t="shared" si="19"/>
        <v>11.18</v>
      </c>
      <c r="W48" s="215">
        <f t="shared" si="20"/>
        <v>60</v>
      </c>
      <c r="X48" s="215">
        <f t="shared" si="21"/>
        <v>0</v>
      </c>
      <c r="Y48" s="215">
        <f t="shared" si="22"/>
        <v>0</v>
      </c>
      <c r="Z48" s="215">
        <f t="shared" si="23"/>
        <v>1</v>
      </c>
      <c r="AA48" s="215">
        <f t="shared" si="24"/>
        <v>1</v>
      </c>
      <c r="AB48" s="215">
        <f t="shared" si="25"/>
        <v>2</v>
      </c>
      <c r="AC48" s="214">
        <f>IF(AB48=0,0.86,IF(AB48=1,0.85,IF(AB48=2,0.84,IF(AB48=3,0.83,IF(AB48=4,0.82,IF(AB48=5,0.81,IF(AB48=6,0.8)))))))</f>
        <v>0.84</v>
      </c>
      <c r="AD48" s="214">
        <f t="shared" si="27"/>
        <v>10.647499999999999</v>
      </c>
      <c r="AE48" s="214">
        <f t="shared" si="28"/>
        <v>8.9438999999999993</v>
      </c>
      <c r="AF48" s="215">
        <f t="shared" si="29"/>
        <v>120</v>
      </c>
      <c r="AG48" s="105"/>
      <c r="AH48" s="269" t="s">
        <v>3448</v>
      </c>
      <c r="AI48" s="269" t="s">
        <v>3449</v>
      </c>
    </row>
    <row r="49" spans="1:35">
      <c r="A49" s="270">
        <v>42</v>
      </c>
      <c r="B49" s="222" t="s">
        <v>2341</v>
      </c>
      <c r="C49" s="222" t="s">
        <v>1010</v>
      </c>
      <c r="D49" s="221" t="s">
        <v>3029</v>
      </c>
      <c r="E49" s="213">
        <v>31</v>
      </c>
      <c r="F49" s="214">
        <v>9.9600000000000009</v>
      </c>
      <c r="G49" s="215">
        <v>16</v>
      </c>
      <c r="H49" s="214" t="s">
        <v>3373</v>
      </c>
      <c r="I49" s="214">
        <v>10.039999999999999</v>
      </c>
      <c r="J49" s="215">
        <v>30</v>
      </c>
      <c r="K49" s="215" t="s">
        <v>3372</v>
      </c>
      <c r="L49" s="216">
        <f t="shared" si="15"/>
        <v>10</v>
      </c>
      <c r="M49" s="213">
        <f t="shared" si="16"/>
        <v>60</v>
      </c>
      <c r="N49" s="213">
        <f t="shared" si="17"/>
        <v>1</v>
      </c>
      <c r="O49" s="213">
        <f t="shared" si="18"/>
        <v>1</v>
      </c>
      <c r="P49" s="214">
        <v>8.9700000000000006</v>
      </c>
      <c r="Q49" s="215">
        <v>15</v>
      </c>
      <c r="R49" s="215" t="s">
        <v>3373</v>
      </c>
      <c r="S49" s="214">
        <v>11.15</v>
      </c>
      <c r="T49" s="215">
        <v>30</v>
      </c>
      <c r="U49" s="215" t="s">
        <v>3372</v>
      </c>
      <c r="V49" s="214">
        <f t="shared" si="19"/>
        <v>10.06</v>
      </c>
      <c r="W49" s="215">
        <f t="shared" si="20"/>
        <v>60</v>
      </c>
      <c r="X49" s="215">
        <f t="shared" si="21"/>
        <v>1</v>
      </c>
      <c r="Y49" s="215">
        <f t="shared" si="22"/>
        <v>1</v>
      </c>
      <c r="Z49" s="215">
        <f t="shared" si="23"/>
        <v>2</v>
      </c>
      <c r="AA49" s="215">
        <f t="shared" si="24"/>
        <v>2</v>
      </c>
      <c r="AB49" s="215">
        <f t="shared" si="25"/>
        <v>4</v>
      </c>
      <c r="AC49" s="214">
        <f>IF(AB49=0,0.93,IF(AB49=1,0.92,IF(AB49=2,0.91,IF(AB49=3,0.9,IF(AB49=4,0.89,IF(AB49=5,0.88,IF(AB49=6,0.87)))))))</f>
        <v>0.89</v>
      </c>
      <c r="AD49" s="214">
        <f t="shared" si="27"/>
        <v>10.030000000000001</v>
      </c>
      <c r="AE49" s="214">
        <f t="shared" si="28"/>
        <v>8.9267000000000003</v>
      </c>
      <c r="AF49" s="215">
        <f t="shared" si="29"/>
        <v>120</v>
      </c>
      <c r="AG49" s="105"/>
      <c r="AH49" s="269" t="s">
        <v>3448</v>
      </c>
      <c r="AI49" s="269" t="s">
        <v>3449</v>
      </c>
    </row>
    <row r="50" spans="1:35">
      <c r="A50" s="210">
        <v>43</v>
      </c>
      <c r="B50" s="222" t="s">
        <v>3001</v>
      </c>
      <c r="C50" s="222" t="s">
        <v>478</v>
      </c>
      <c r="D50" s="221" t="s">
        <v>3002</v>
      </c>
      <c r="E50" s="213">
        <v>31</v>
      </c>
      <c r="F50" s="214">
        <v>11.03</v>
      </c>
      <c r="G50" s="215">
        <v>30</v>
      </c>
      <c r="H50" s="214" t="s">
        <v>3373</v>
      </c>
      <c r="I50" s="214">
        <v>9.52</v>
      </c>
      <c r="J50" s="215">
        <v>19</v>
      </c>
      <c r="K50" s="215" t="s">
        <v>3373</v>
      </c>
      <c r="L50" s="216">
        <f t="shared" si="15"/>
        <v>10.274999999999999</v>
      </c>
      <c r="M50" s="213">
        <f t="shared" si="16"/>
        <v>60</v>
      </c>
      <c r="N50" s="213">
        <f t="shared" si="17"/>
        <v>2</v>
      </c>
      <c r="O50" s="213">
        <f t="shared" si="18"/>
        <v>1</v>
      </c>
      <c r="P50" s="214">
        <v>8.5299999999999994</v>
      </c>
      <c r="Q50" s="215">
        <v>15</v>
      </c>
      <c r="R50" s="215" t="s">
        <v>3373</v>
      </c>
      <c r="S50" s="214">
        <v>11.78</v>
      </c>
      <c r="T50" s="215">
        <v>30</v>
      </c>
      <c r="U50" s="215" t="s">
        <v>3373</v>
      </c>
      <c r="V50" s="214">
        <f t="shared" si="19"/>
        <v>10.154999999999999</v>
      </c>
      <c r="W50" s="215">
        <f t="shared" si="20"/>
        <v>60</v>
      </c>
      <c r="X50" s="215">
        <f t="shared" si="21"/>
        <v>2</v>
      </c>
      <c r="Y50" s="215">
        <f t="shared" si="22"/>
        <v>1</v>
      </c>
      <c r="Z50" s="215">
        <f t="shared" si="23"/>
        <v>4</v>
      </c>
      <c r="AA50" s="215">
        <f t="shared" si="24"/>
        <v>2</v>
      </c>
      <c r="AB50" s="215">
        <f t="shared" si="25"/>
        <v>6</v>
      </c>
      <c r="AC50" s="214">
        <f>IF(AB50=0,0.93,IF(AB50=1,0.92,IF(AB50=2,0.91,IF(AB50=3,0.9,IF(AB50=4,0.89,IF(AB50=5,0.88,IF(AB50=6,0.87)))))))</f>
        <v>0.87</v>
      </c>
      <c r="AD50" s="214">
        <f t="shared" si="27"/>
        <v>10.215</v>
      </c>
      <c r="AE50" s="214">
        <f t="shared" si="28"/>
        <v>8.8870500000000003</v>
      </c>
      <c r="AF50" s="215">
        <f t="shared" si="29"/>
        <v>120</v>
      </c>
      <c r="AG50" s="105"/>
      <c r="AH50" s="269" t="s">
        <v>3448</v>
      </c>
      <c r="AI50" s="269" t="s">
        <v>3449</v>
      </c>
    </row>
    <row r="51" spans="1:35">
      <c r="A51" s="210">
        <v>44</v>
      </c>
      <c r="B51" s="218" t="s">
        <v>2884</v>
      </c>
      <c r="C51" s="218" t="s">
        <v>2885</v>
      </c>
      <c r="D51" s="221" t="s">
        <v>2886</v>
      </c>
      <c r="E51" s="213">
        <v>30</v>
      </c>
      <c r="F51" s="214">
        <v>10.14</v>
      </c>
      <c r="G51" s="215">
        <v>30</v>
      </c>
      <c r="H51" s="214" t="s">
        <v>3372</v>
      </c>
      <c r="I51" s="214">
        <v>10.220000000000001</v>
      </c>
      <c r="J51" s="215">
        <v>30</v>
      </c>
      <c r="K51" s="215" t="s">
        <v>3373</v>
      </c>
      <c r="L51" s="216">
        <f t="shared" si="15"/>
        <v>10.18</v>
      </c>
      <c r="M51" s="213">
        <f t="shared" si="16"/>
        <v>60</v>
      </c>
      <c r="N51" s="213">
        <f t="shared" si="17"/>
        <v>1</v>
      </c>
      <c r="O51" s="213">
        <f t="shared" si="18"/>
        <v>0</v>
      </c>
      <c r="P51" s="214">
        <v>9.4499999999999993</v>
      </c>
      <c r="Q51" s="215">
        <v>16</v>
      </c>
      <c r="R51" s="215" t="s">
        <v>3373</v>
      </c>
      <c r="S51" s="214">
        <v>12.13</v>
      </c>
      <c r="T51" s="215">
        <v>30</v>
      </c>
      <c r="U51" s="215" t="s">
        <v>3372</v>
      </c>
      <c r="V51" s="214">
        <f t="shared" si="19"/>
        <v>10.79</v>
      </c>
      <c r="W51" s="215">
        <f t="shared" si="20"/>
        <v>60</v>
      </c>
      <c r="X51" s="215">
        <f t="shared" si="21"/>
        <v>1</v>
      </c>
      <c r="Y51" s="215">
        <f t="shared" si="22"/>
        <v>1</v>
      </c>
      <c r="Z51" s="215">
        <f t="shared" si="23"/>
        <v>2</v>
      </c>
      <c r="AA51" s="215">
        <f t="shared" si="24"/>
        <v>1</v>
      </c>
      <c r="AB51" s="215">
        <f t="shared" si="25"/>
        <v>3</v>
      </c>
      <c r="AC51" s="214">
        <f>IF(AB51=0,0.86,IF(AB51=1,0.85,IF(AB51=2,0.84,IF(AB51=3,0.83,IF(AB51=4,0.82,IF(AB51=5,0.81,IF(AB51=6,0.8)))))))</f>
        <v>0.83</v>
      </c>
      <c r="AD51" s="214">
        <f t="shared" si="27"/>
        <v>10.484999999999999</v>
      </c>
      <c r="AE51" s="214">
        <f t="shared" si="28"/>
        <v>8.7025499999999987</v>
      </c>
      <c r="AF51" s="215">
        <f t="shared" si="29"/>
        <v>120</v>
      </c>
      <c r="AG51" s="105"/>
      <c r="AH51" s="269" t="s">
        <v>3448</v>
      </c>
      <c r="AI51" s="269" t="s">
        <v>3449</v>
      </c>
    </row>
    <row r="52" spans="1:35">
      <c r="A52" s="270">
        <v>45</v>
      </c>
      <c r="B52" s="218" t="s">
        <v>2680</v>
      </c>
      <c r="C52" s="218" t="s">
        <v>2875</v>
      </c>
      <c r="D52" s="221" t="s">
        <v>2876</v>
      </c>
      <c r="E52" s="213">
        <v>29</v>
      </c>
      <c r="F52" s="214">
        <v>10.029999999999999</v>
      </c>
      <c r="G52" s="215">
        <v>30</v>
      </c>
      <c r="H52" s="214" t="s">
        <v>3373</v>
      </c>
      <c r="I52" s="214">
        <v>10.34</v>
      </c>
      <c r="J52" s="215">
        <v>30</v>
      </c>
      <c r="K52" s="215" t="s">
        <v>3372</v>
      </c>
      <c r="L52" s="216">
        <f t="shared" si="15"/>
        <v>10.184999999999999</v>
      </c>
      <c r="M52" s="213">
        <f t="shared" si="16"/>
        <v>60</v>
      </c>
      <c r="N52" s="213">
        <f t="shared" si="17"/>
        <v>1</v>
      </c>
      <c r="O52" s="213">
        <f t="shared" si="18"/>
        <v>0</v>
      </c>
      <c r="P52" s="214">
        <v>10.09</v>
      </c>
      <c r="Q52" s="215">
        <v>30</v>
      </c>
      <c r="R52" s="215" t="s">
        <v>3373</v>
      </c>
      <c r="S52" s="214">
        <v>10.7</v>
      </c>
      <c r="T52" s="215">
        <v>30</v>
      </c>
      <c r="U52" s="215" t="s">
        <v>3372</v>
      </c>
      <c r="V52" s="214">
        <f t="shared" si="19"/>
        <v>10.395</v>
      </c>
      <c r="W52" s="215">
        <f t="shared" si="20"/>
        <v>60</v>
      </c>
      <c r="X52" s="215">
        <f t="shared" si="21"/>
        <v>1</v>
      </c>
      <c r="Y52" s="215">
        <f t="shared" si="22"/>
        <v>0</v>
      </c>
      <c r="Z52" s="215">
        <f t="shared" si="23"/>
        <v>2</v>
      </c>
      <c r="AA52" s="215">
        <f t="shared" si="24"/>
        <v>0</v>
      </c>
      <c r="AB52" s="215">
        <f t="shared" si="25"/>
        <v>2</v>
      </c>
      <c r="AC52" s="214">
        <f>IF(AB52=0,0.86,IF(AB52=1,0.85,IF(AB52=2,0.84,IF(AB52=3,0.83,IF(AB52=4,0.82,IF(AB52=5,0.81,IF(AB52=6,0.8)))))))</f>
        <v>0.84</v>
      </c>
      <c r="AD52" s="214">
        <f t="shared" si="27"/>
        <v>10.29</v>
      </c>
      <c r="AE52" s="214">
        <f t="shared" si="28"/>
        <v>8.6435999999999993</v>
      </c>
      <c r="AF52" s="215">
        <f t="shared" si="29"/>
        <v>120</v>
      </c>
      <c r="AG52" s="105"/>
      <c r="AH52" s="215" t="s">
        <v>3448</v>
      </c>
      <c r="AI52" s="215" t="s">
        <v>3449</v>
      </c>
    </row>
    <row r="53" spans="1:35">
      <c r="A53" s="210">
        <v>46</v>
      </c>
      <c r="B53" s="227" t="s">
        <v>2945</v>
      </c>
      <c r="C53" s="227" t="s">
        <v>2946</v>
      </c>
      <c r="D53" s="226" t="s">
        <v>2947</v>
      </c>
      <c r="E53" s="213">
        <v>30</v>
      </c>
      <c r="F53" s="214">
        <v>10</v>
      </c>
      <c r="G53" s="215">
        <v>30</v>
      </c>
      <c r="H53" s="214" t="s">
        <v>3373</v>
      </c>
      <c r="I53" s="214">
        <v>10</v>
      </c>
      <c r="J53" s="215">
        <v>30</v>
      </c>
      <c r="K53" s="215" t="s">
        <v>3373</v>
      </c>
      <c r="L53" s="216">
        <f t="shared" si="15"/>
        <v>10</v>
      </c>
      <c r="M53" s="213">
        <f t="shared" si="16"/>
        <v>60</v>
      </c>
      <c r="N53" s="213">
        <f t="shared" si="17"/>
        <v>2</v>
      </c>
      <c r="O53" s="213">
        <f t="shared" si="18"/>
        <v>0</v>
      </c>
      <c r="P53" s="214">
        <v>10.24</v>
      </c>
      <c r="Q53" s="215">
        <v>30</v>
      </c>
      <c r="R53" s="215" t="s">
        <v>3372</v>
      </c>
      <c r="S53" s="214">
        <v>10.83</v>
      </c>
      <c r="T53" s="215">
        <v>30</v>
      </c>
      <c r="U53" s="215" t="s">
        <v>3372</v>
      </c>
      <c r="V53" s="214">
        <f t="shared" si="19"/>
        <v>10.535</v>
      </c>
      <c r="W53" s="215">
        <f t="shared" si="20"/>
        <v>60</v>
      </c>
      <c r="X53" s="215">
        <f t="shared" si="21"/>
        <v>0</v>
      </c>
      <c r="Y53" s="215">
        <f t="shared" si="22"/>
        <v>0</v>
      </c>
      <c r="Z53" s="215">
        <f t="shared" si="23"/>
        <v>2</v>
      </c>
      <c r="AA53" s="215">
        <f t="shared" si="24"/>
        <v>0</v>
      </c>
      <c r="AB53" s="215">
        <f t="shared" si="25"/>
        <v>2</v>
      </c>
      <c r="AC53" s="214">
        <f>IF(AB53=0,0.86,IF(AB53=1,0.85,IF(AB53=2,0.84,IF(AB53=3,0.83,IF(AB53=4,0.82,IF(AB53=5,0.81,IF(AB53=6,0.8)))))))</f>
        <v>0.84</v>
      </c>
      <c r="AD53" s="214">
        <f t="shared" si="27"/>
        <v>10.2675</v>
      </c>
      <c r="AE53" s="214">
        <f t="shared" si="28"/>
        <v>8.6246999999999989</v>
      </c>
      <c r="AF53" s="215">
        <f t="shared" si="29"/>
        <v>120</v>
      </c>
      <c r="AG53" s="105"/>
      <c r="AH53" s="269" t="s">
        <v>3448</v>
      </c>
      <c r="AI53" s="269" t="s">
        <v>3449</v>
      </c>
    </row>
    <row r="54" spans="1:35">
      <c r="A54" s="210">
        <v>47</v>
      </c>
      <c r="B54" s="222" t="s">
        <v>2872</v>
      </c>
      <c r="C54" s="222" t="s">
        <v>2873</v>
      </c>
      <c r="D54" s="221" t="s">
        <v>2874</v>
      </c>
      <c r="E54" s="213">
        <v>29</v>
      </c>
      <c r="F54" s="214">
        <v>10.63</v>
      </c>
      <c r="G54" s="215">
        <v>30</v>
      </c>
      <c r="H54" s="214" t="s">
        <v>3372</v>
      </c>
      <c r="I54" s="214">
        <v>9.3699999999999992</v>
      </c>
      <c r="J54" s="215">
        <v>12</v>
      </c>
      <c r="K54" s="215" t="s">
        <v>3373</v>
      </c>
      <c r="L54" s="216">
        <f t="shared" si="15"/>
        <v>10</v>
      </c>
      <c r="M54" s="213">
        <f t="shared" si="16"/>
        <v>60</v>
      </c>
      <c r="N54" s="213">
        <f t="shared" si="17"/>
        <v>1</v>
      </c>
      <c r="O54" s="213">
        <f t="shared" si="18"/>
        <v>1</v>
      </c>
      <c r="P54" s="214">
        <v>11.55</v>
      </c>
      <c r="Q54" s="215">
        <v>30</v>
      </c>
      <c r="R54" s="215" t="s">
        <v>3372</v>
      </c>
      <c r="S54" s="214">
        <v>8.81</v>
      </c>
      <c r="T54" s="215">
        <v>5</v>
      </c>
      <c r="U54" s="215" t="s">
        <v>3373</v>
      </c>
      <c r="V54" s="214">
        <f t="shared" si="19"/>
        <v>10.18</v>
      </c>
      <c r="W54" s="215">
        <f t="shared" si="20"/>
        <v>60</v>
      </c>
      <c r="X54" s="215">
        <f t="shared" si="21"/>
        <v>1</v>
      </c>
      <c r="Y54" s="215">
        <f t="shared" si="22"/>
        <v>1</v>
      </c>
      <c r="Z54" s="215">
        <f t="shared" si="23"/>
        <v>2</v>
      </c>
      <c r="AA54" s="215">
        <f t="shared" si="24"/>
        <v>2</v>
      </c>
      <c r="AB54" s="215">
        <f t="shared" si="25"/>
        <v>4</v>
      </c>
      <c r="AC54" s="214">
        <f>IF(AB54=0,0.86,IF(AB54=1,0.85,IF(AB54=2,0.84,IF(AB54=3,0.83,IF(AB54=4,0.82,IF(AB54=5,0.81,IF(AB54=6,0.8)))))))</f>
        <v>0.82</v>
      </c>
      <c r="AD54" s="214">
        <f t="shared" si="27"/>
        <v>10.09</v>
      </c>
      <c r="AE54" s="214">
        <f t="shared" si="28"/>
        <v>8.2737999999999996</v>
      </c>
      <c r="AF54" s="215">
        <f t="shared" si="29"/>
        <v>120</v>
      </c>
      <c r="AG54" s="105"/>
      <c r="AH54" s="269" t="s">
        <v>3448</v>
      </c>
      <c r="AI54" s="269" t="s">
        <v>3449</v>
      </c>
    </row>
    <row r="55" spans="1:35">
      <c r="A55" s="270">
        <v>48</v>
      </c>
      <c r="B55" s="218" t="s">
        <v>2911</v>
      </c>
      <c r="C55" s="218" t="s">
        <v>2912</v>
      </c>
      <c r="D55" s="221" t="s">
        <v>2913</v>
      </c>
      <c r="E55" s="213">
        <v>30</v>
      </c>
      <c r="F55" s="214">
        <v>10.4</v>
      </c>
      <c r="G55" s="215">
        <v>30</v>
      </c>
      <c r="H55" s="214" t="s">
        <v>3372</v>
      </c>
      <c r="I55" s="214">
        <v>9.6</v>
      </c>
      <c r="J55" s="215">
        <v>18</v>
      </c>
      <c r="K55" s="215" t="s">
        <v>3373</v>
      </c>
      <c r="L55" s="216">
        <f t="shared" si="15"/>
        <v>10</v>
      </c>
      <c r="M55" s="213">
        <f t="shared" si="16"/>
        <v>60</v>
      </c>
      <c r="N55" s="213">
        <f t="shared" si="17"/>
        <v>1</v>
      </c>
      <c r="O55" s="213">
        <f t="shared" si="18"/>
        <v>1</v>
      </c>
      <c r="P55" s="214">
        <v>10.15</v>
      </c>
      <c r="Q55" s="215">
        <v>30</v>
      </c>
      <c r="R55" s="215" t="s">
        <v>3373</v>
      </c>
      <c r="S55" s="214">
        <v>9.85</v>
      </c>
      <c r="T55" s="215">
        <v>22</v>
      </c>
      <c r="U55" s="215" t="s">
        <v>3373</v>
      </c>
      <c r="V55" s="214">
        <f t="shared" si="19"/>
        <v>10</v>
      </c>
      <c r="W55" s="215">
        <f t="shared" si="20"/>
        <v>60</v>
      </c>
      <c r="X55" s="215">
        <f t="shared" si="21"/>
        <v>2</v>
      </c>
      <c r="Y55" s="215">
        <f t="shared" si="22"/>
        <v>1</v>
      </c>
      <c r="Z55" s="215">
        <f t="shared" si="23"/>
        <v>3</v>
      </c>
      <c r="AA55" s="215">
        <f t="shared" si="24"/>
        <v>2</v>
      </c>
      <c r="AB55" s="215">
        <f t="shared" si="25"/>
        <v>5</v>
      </c>
      <c r="AC55" s="214">
        <f>IF(AB55=0,0.86,IF(AB55=1,0.85,IF(AB55=2,0.84,IF(AB55=3,0.83,IF(AB55=4,0.82,IF(AB55=5,0.81,IF(AB55=6,0.8)))))))</f>
        <v>0.81</v>
      </c>
      <c r="AD55" s="214">
        <f t="shared" si="27"/>
        <v>10</v>
      </c>
      <c r="AE55" s="214">
        <f t="shared" si="28"/>
        <v>8.1000000000000014</v>
      </c>
      <c r="AF55" s="215">
        <f t="shared" si="29"/>
        <v>120</v>
      </c>
      <c r="AG55" s="105"/>
      <c r="AH55" s="269" t="s">
        <v>3448</v>
      </c>
      <c r="AI55" s="269" t="s">
        <v>3449</v>
      </c>
    </row>
    <row r="56" spans="1:35">
      <c r="A56" s="210">
        <v>49</v>
      </c>
      <c r="B56" s="218" t="s">
        <v>2941</v>
      </c>
      <c r="C56" s="218" t="s">
        <v>769</v>
      </c>
      <c r="D56" s="213" t="s">
        <v>2942</v>
      </c>
      <c r="E56" s="213">
        <v>30</v>
      </c>
      <c r="F56" s="214">
        <v>11.65</v>
      </c>
      <c r="G56" s="215">
        <v>30</v>
      </c>
      <c r="H56" s="214" t="s">
        <v>3372</v>
      </c>
      <c r="I56" s="214">
        <v>14.35</v>
      </c>
      <c r="J56" s="215">
        <v>30</v>
      </c>
      <c r="K56" s="215" t="s">
        <v>3372</v>
      </c>
      <c r="L56" s="216">
        <f t="shared" si="15"/>
        <v>13</v>
      </c>
      <c r="M56" s="213">
        <f t="shared" si="16"/>
        <v>60</v>
      </c>
      <c r="N56" s="213">
        <f t="shared" si="17"/>
        <v>0</v>
      </c>
      <c r="O56" s="213">
        <f t="shared" si="18"/>
        <v>0</v>
      </c>
      <c r="P56" s="214">
        <v>13.52</v>
      </c>
      <c r="Q56" s="215">
        <v>30</v>
      </c>
      <c r="R56" s="215" t="s">
        <v>3372</v>
      </c>
      <c r="S56" s="214">
        <v>15.06</v>
      </c>
      <c r="T56" s="215">
        <v>30</v>
      </c>
      <c r="U56" s="215" t="s">
        <v>3372</v>
      </c>
      <c r="V56" s="214">
        <f t="shared" si="19"/>
        <v>14.29</v>
      </c>
      <c r="W56" s="215">
        <f t="shared" si="20"/>
        <v>60</v>
      </c>
      <c r="X56" s="215">
        <f t="shared" si="21"/>
        <v>0</v>
      </c>
      <c r="Y56" s="215">
        <f t="shared" si="22"/>
        <v>0</v>
      </c>
      <c r="Z56" s="215">
        <f t="shared" si="23"/>
        <v>0</v>
      </c>
      <c r="AA56" s="215">
        <f t="shared" si="24"/>
        <v>0</v>
      </c>
      <c r="AB56" s="215">
        <f t="shared" si="25"/>
        <v>0</v>
      </c>
      <c r="AC56" s="214">
        <f>IF(AB56=0,1,IF(AB56=1,0.99,IF(AB56=2,0.98,IF(AB56=3,0.97,IF(AB56=4,0.96,IF(AB56=5,0.95,IF(AB56=6,0.94)))))))</f>
        <v>1</v>
      </c>
      <c r="AD56" s="214">
        <f t="shared" si="27"/>
        <v>13.645</v>
      </c>
      <c r="AE56" s="214">
        <f t="shared" si="28"/>
        <v>13.645</v>
      </c>
      <c r="AF56" s="215">
        <f t="shared" si="29"/>
        <v>120</v>
      </c>
      <c r="AG56" s="105"/>
      <c r="AH56" s="269" t="s">
        <v>3449</v>
      </c>
      <c r="AI56" s="269" t="s">
        <v>3448</v>
      </c>
    </row>
    <row r="57" spans="1:35">
      <c r="A57" s="210">
        <v>50</v>
      </c>
      <c r="B57" s="218" t="s">
        <v>2924</v>
      </c>
      <c r="C57" s="218" t="s">
        <v>2925</v>
      </c>
      <c r="D57" s="213" t="s">
        <v>2926</v>
      </c>
      <c r="E57" s="213">
        <v>30</v>
      </c>
      <c r="F57" s="214">
        <v>13.02</v>
      </c>
      <c r="G57" s="215">
        <v>30</v>
      </c>
      <c r="H57" s="214" t="s">
        <v>3372</v>
      </c>
      <c r="I57" s="214">
        <v>11.35</v>
      </c>
      <c r="J57" s="215">
        <v>30</v>
      </c>
      <c r="K57" s="215" t="s">
        <v>3372</v>
      </c>
      <c r="L57" s="216">
        <f t="shared" si="15"/>
        <v>12.184999999999999</v>
      </c>
      <c r="M57" s="213">
        <f t="shared" si="16"/>
        <v>60</v>
      </c>
      <c r="N57" s="213">
        <f t="shared" si="17"/>
        <v>0</v>
      </c>
      <c r="O57" s="213">
        <f t="shared" si="18"/>
        <v>0</v>
      </c>
      <c r="P57" s="214">
        <v>14.83</v>
      </c>
      <c r="Q57" s="215">
        <v>30</v>
      </c>
      <c r="R57" s="215" t="s">
        <v>3372</v>
      </c>
      <c r="S57" s="214">
        <v>14.83</v>
      </c>
      <c r="T57" s="215">
        <v>30</v>
      </c>
      <c r="U57" s="215" t="s">
        <v>3372</v>
      </c>
      <c r="V57" s="214">
        <f t="shared" si="19"/>
        <v>14.83</v>
      </c>
      <c r="W57" s="215">
        <f t="shared" si="20"/>
        <v>60</v>
      </c>
      <c r="X57" s="215">
        <f t="shared" si="21"/>
        <v>0</v>
      </c>
      <c r="Y57" s="215">
        <f t="shared" si="22"/>
        <v>0</v>
      </c>
      <c r="Z57" s="215">
        <f t="shared" si="23"/>
        <v>0</v>
      </c>
      <c r="AA57" s="215">
        <f t="shared" si="24"/>
        <v>0</v>
      </c>
      <c r="AB57" s="215">
        <f t="shared" si="25"/>
        <v>0</v>
      </c>
      <c r="AC57" s="214">
        <f>IF(AB57=0,1,IF(AB57=1,0.99,IF(AB57=2,0.98,IF(AB57=3,0.97,IF(AB57=4,0.96,IF(AB57=5,0.95,IF(AB57=6,0.94)))))))</f>
        <v>1</v>
      </c>
      <c r="AD57" s="214">
        <f t="shared" si="27"/>
        <v>13.5075</v>
      </c>
      <c r="AE57" s="214">
        <f t="shared" si="28"/>
        <v>13.5075</v>
      </c>
      <c r="AF57" s="215">
        <f t="shared" si="29"/>
        <v>120</v>
      </c>
      <c r="AG57" s="105"/>
      <c r="AH57" s="269" t="s">
        <v>3449</v>
      </c>
      <c r="AI57" s="269" t="s">
        <v>3448</v>
      </c>
    </row>
    <row r="58" spans="1:35">
      <c r="A58" s="270">
        <v>51</v>
      </c>
      <c r="B58" s="222" t="s">
        <v>2981</v>
      </c>
      <c r="C58" s="222" t="s">
        <v>2982</v>
      </c>
      <c r="D58" s="221" t="s">
        <v>2983</v>
      </c>
      <c r="E58" s="213">
        <v>31</v>
      </c>
      <c r="F58" s="214">
        <v>10.23</v>
      </c>
      <c r="G58" s="215">
        <v>30</v>
      </c>
      <c r="H58" s="214" t="s">
        <v>3373</v>
      </c>
      <c r="I58" s="214">
        <v>9.77</v>
      </c>
      <c r="J58" s="215">
        <v>18</v>
      </c>
      <c r="K58" s="215" t="s">
        <v>3373</v>
      </c>
      <c r="L58" s="216">
        <f t="shared" si="15"/>
        <v>10</v>
      </c>
      <c r="M58" s="213">
        <f t="shared" si="16"/>
        <v>60</v>
      </c>
      <c r="N58" s="213">
        <f t="shared" si="17"/>
        <v>2</v>
      </c>
      <c r="O58" s="213">
        <f t="shared" si="18"/>
        <v>1</v>
      </c>
      <c r="P58" s="214">
        <v>10.6</v>
      </c>
      <c r="Q58" s="215">
        <v>30</v>
      </c>
      <c r="R58" s="215" t="s">
        <v>3373</v>
      </c>
      <c r="S58" s="214">
        <v>12.42</v>
      </c>
      <c r="T58" s="215">
        <v>30</v>
      </c>
      <c r="U58" s="215" t="s">
        <v>3372</v>
      </c>
      <c r="V58" s="214">
        <f t="shared" si="19"/>
        <v>11.51</v>
      </c>
      <c r="W58" s="215">
        <f t="shared" si="20"/>
        <v>60</v>
      </c>
      <c r="X58" s="215">
        <f t="shared" si="21"/>
        <v>1</v>
      </c>
      <c r="Y58" s="215">
        <f t="shared" si="22"/>
        <v>0</v>
      </c>
      <c r="Z58" s="215">
        <f t="shared" si="23"/>
        <v>3</v>
      </c>
      <c r="AA58" s="215">
        <f t="shared" si="24"/>
        <v>1</v>
      </c>
      <c r="AB58" s="215">
        <f t="shared" si="25"/>
        <v>4</v>
      </c>
      <c r="AC58" s="214">
        <f>IF(AB58=0,1,IF(AB58=1,0.99,IF(AB58=2,0.98,IF(AB58=3,0.97,IF(AB58=4,0.96,IF(AB58=5,0.95,IF(AB58=6,0.94)))))))</f>
        <v>0.96</v>
      </c>
      <c r="AD58" s="214">
        <f t="shared" si="27"/>
        <v>10.754999999999999</v>
      </c>
      <c r="AE58" s="214">
        <f t="shared" si="28"/>
        <v>10.324799999999998</v>
      </c>
      <c r="AF58" s="215">
        <f t="shared" si="29"/>
        <v>120</v>
      </c>
      <c r="AG58" s="105"/>
      <c r="AH58" s="269" t="s">
        <v>3449</v>
      </c>
      <c r="AI58" s="269" t="s">
        <v>3448</v>
      </c>
    </row>
    <row r="59" spans="1:35">
      <c r="A59" s="210">
        <v>52</v>
      </c>
      <c r="B59" s="218" t="s">
        <v>1065</v>
      </c>
      <c r="C59" s="218" t="s">
        <v>2919</v>
      </c>
      <c r="D59" s="221" t="s">
        <v>2920</v>
      </c>
      <c r="E59" s="213">
        <v>30</v>
      </c>
      <c r="F59" s="214">
        <v>9.16</v>
      </c>
      <c r="G59" s="215">
        <v>16</v>
      </c>
      <c r="H59" s="214" t="s">
        <v>3372</v>
      </c>
      <c r="I59" s="214">
        <v>11.18</v>
      </c>
      <c r="J59" s="215">
        <v>30</v>
      </c>
      <c r="K59" s="215" t="s">
        <v>3372</v>
      </c>
      <c r="L59" s="216">
        <f t="shared" si="15"/>
        <v>10.17</v>
      </c>
      <c r="M59" s="213">
        <f t="shared" si="16"/>
        <v>60</v>
      </c>
      <c r="N59" s="213">
        <f t="shared" si="17"/>
        <v>0</v>
      </c>
      <c r="O59" s="213">
        <f t="shared" si="18"/>
        <v>1</v>
      </c>
      <c r="P59" s="214">
        <v>9.99</v>
      </c>
      <c r="Q59" s="215">
        <v>13</v>
      </c>
      <c r="R59" s="215" t="s">
        <v>3372</v>
      </c>
      <c r="S59" s="214">
        <v>14.44</v>
      </c>
      <c r="T59" s="215">
        <v>30</v>
      </c>
      <c r="U59" s="215" t="s">
        <v>3372</v>
      </c>
      <c r="V59" s="214">
        <f t="shared" si="19"/>
        <v>12.215</v>
      </c>
      <c r="W59" s="215">
        <f t="shared" si="20"/>
        <v>60</v>
      </c>
      <c r="X59" s="215">
        <f t="shared" si="21"/>
        <v>0</v>
      </c>
      <c r="Y59" s="215">
        <f t="shared" si="22"/>
        <v>1</v>
      </c>
      <c r="Z59" s="215">
        <f t="shared" si="23"/>
        <v>0</v>
      </c>
      <c r="AA59" s="215">
        <f t="shared" si="24"/>
        <v>2</v>
      </c>
      <c r="AB59" s="215">
        <f t="shared" si="25"/>
        <v>2</v>
      </c>
      <c r="AC59" s="214">
        <f>IF(AB59=0,0.93,IF(AB59=1,0.92,IF(AB59=2,0.91,IF(AB59=3,0.9,IF(AB59=4,0.89,IF(AB59=5,0.88,IF(AB59=6,0.87)))))))</f>
        <v>0.91</v>
      </c>
      <c r="AD59" s="214">
        <f t="shared" si="27"/>
        <v>11.192499999999999</v>
      </c>
      <c r="AE59" s="214">
        <f t="shared" si="28"/>
        <v>10.185174999999999</v>
      </c>
      <c r="AF59" s="215">
        <f t="shared" si="29"/>
        <v>120</v>
      </c>
      <c r="AG59" s="105"/>
      <c r="AH59" s="269" t="s">
        <v>3449</v>
      </c>
      <c r="AI59" s="269" t="s">
        <v>3448</v>
      </c>
    </row>
    <row r="60" spans="1:35">
      <c r="A60" s="210">
        <v>53</v>
      </c>
      <c r="B60" s="218" t="s">
        <v>2865</v>
      </c>
      <c r="C60" s="218" t="s">
        <v>2866</v>
      </c>
      <c r="D60" s="213" t="s">
        <v>2867</v>
      </c>
      <c r="E60" s="213">
        <v>29</v>
      </c>
      <c r="F60" s="214">
        <v>10.01</v>
      </c>
      <c r="G60" s="215">
        <v>30</v>
      </c>
      <c r="H60" s="214" t="s">
        <v>3372</v>
      </c>
      <c r="I60" s="214">
        <v>10.35</v>
      </c>
      <c r="J60" s="215">
        <v>30</v>
      </c>
      <c r="K60" s="215" t="s">
        <v>3373</v>
      </c>
      <c r="L60" s="216">
        <f t="shared" si="15"/>
        <v>10.18</v>
      </c>
      <c r="M60" s="213">
        <f t="shared" si="16"/>
        <v>60</v>
      </c>
      <c r="N60" s="213">
        <f t="shared" si="17"/>
        <v>1</v>
      </c>
      <c r="O60" s="213">
        <f t="shared" si="18"/>
        <v>0</v>
      </c>
      <c r="P60" s="214">
        <v>10.42</v>
      </c>
      <c r="Q60" s="215">
        <v>30</v>
      </c>
      <c r="R60" s="215" t="s">
        <v>3372</v>
      </c>
      <c r="S60" s="214">
        <v>12.99</v>
      </c>
      <c r="T60" s="215">
        <v>30</v>
      </c>
      <c r="U60" s="215" t="s">
        <v>3372</v>
      </c>
      <c r="V60" s="214">
        <f t="shared" si="19"/>
        <v>11.705</v>
      </c>
      <c r="W60" s="215">
        <f t="shared" si="20"/>
        <v>60</v>
      </c>
      <c r="X60" s="215">
        <f t="shared" si="21"/>
        <v>0</v>
      </c>
      <c r="Y60" s="215">
        <f t="shared" si="22"/>
        <v>0</v>
      </c>
      <c r="Z60" s="215">
        <f t="shared" si="23"/>
        <v>1</v>
      </c>
      <c r="AA60" s="215">
        <f t="shared" si="24"/>
        <v>0</v>
      </c>
      <c r="AB60" s="215">
        <f t="shared" si="25"/>
        <v>1</v>
      </c>
      <c r="AC60" s="214">
        <f>IF(AB60=0,0.93,IF(AB60=1,0.92,IF(AB60=2,0.91,IF(AB60=3,0.9,IF(AB60=4,0.89,IF(AB60=5,0.88,IF(AB60=6,0.87)))))))</f>
        <v>0.92</v>
      </c>
      <c r="AD60" s="214">
        <f t="shared" si="27"/>
        <v>10.942499999999999</v>
      </c>
      <c r="AE60" s="214">
        <f t="shared" si="28"/>
        <v>10.0671</v>
      </c>
      <c r="AF60" s="215">
        <f t="shared" si="29"/>
        <v>120</v>
      </c>
      <c r="AG60" s="105"/>
      <c r="AH60" s="269" t="s">
        <v>3449</v>
      </c>
      <c r="AI60" s="269" t="s">
        <v>3448</v>
      </c>
    </row>
    <row r="61" spans="1:35">
      <c r="A61" s="270">
        <v>54</v>
      </c>
      <c r="B61" s="218" t="s">
        <v>2914</v>
      </c>
      <c r="C61" s="218" t="s">
        <v>2154</v>
      </c>
      <c r="D61" s="221" t="s">
        <v>2915</v>
      </c>
      <c r="E61" s="213">
        <v>30</v>
      </c>
      <c r="F61" s="214">
        <v>11.2</v>
      </c>
      <c r="G61" s="215">
        <v>30</v>
      </c>
      <c r="H61" s="214" t="s">
        <v>3373</v>
      </c>
      <c r="I61" s="214">
        <v>10</v>
      </c>
      <c r="J61" s="215">
        <v>30</v>
      </c>
      <c r="K61" s="215" t="s">
        <v>3373</v>
      </c>
      <c r="L61" s="216">
        <f t="shared" si="15"/>
        <v>10.6</v>
      </c>
      <c r="M61" s="213">
        <f t="shared" si="16"/>
        <v>60</v>
      </c>
      <c r="N61" s="213">
        <f t="shared" si="17"/>
        <v>2</v>
      </c>
      <c r="O61" s="213">
        <f t="shared" si="18"/>
        <v>0</v>
      </c>
      <c r="P61" s="214">
        <v>10.15</v>
      </c>
      <c r="Q61" s="215">
        <v>30</v>
      </c>
      <c r="R61" s="215" t="s">
        <v>3372</v>
      </c>
      <c r="S61" s="214">
        <v>11.14</v>
      </c>
      <c r="T61" s="215">
        <v>30</v>
      </c>
      <c r="U61" s="215" t="s">
        <v>3372</v>
      </c>
      <c r="V61" s="214">
        <f t="shared" si="19"/>
        <v>10.645</v>
      </c>
      <c r="W61" s="215">
        <f t="shared" si="20"/>
        <v>60</v>
      </c>
      <c r="X61" s="215">
        <f t="shared" si="21"/>
        <v>0</v>
      </c>
      <c r="Y61" s="215">
        <f t="shared" si="22"/>
        <v>0</v>
      </c>
      <c r="Z61" s="215">
        <f t="shared" si="23"/>
        <v>2</v>
      </c>
      <c r="AA61" s="215">
        <f t="shared" si="24"/>
        <v>0</v>
      </c>
      <c r="AB61" s="215">
        <f t="shared" si="25"/>
        <v>2</v>
      </c>
      <c r="AC61" s="214">
        <f>IF(AB61=0,0.93,IF(AB61=1,0.92,IF(AB61=2,0.91,IF(AB61=3,0.9,IF(AB61=4,0.89,IF(AB61=5,0.88,IF(AB61=6,0.87)))))))</f>
        <v>0.91</v>
      </c>
      <c r="AD61" s="214">
        <f t="shared" si="27"/>
        <v>10.622499999999999</v>
      </c>
      <c r="AE61" s="214">
        <f t="shared" si="28"/>
        <v>9.6664749999999984</v>
      </c>
      <c r="AF61" s="215">
        <f t="shared" si="29"/>
        <v>120</v>
      </c>
      <c r="AG61" s="105"/>
      <c r="AH61" s="269" t="s">
        <v>3449</v>
      </c>
      <c r="AI61" s="269" t="s">
        <v>3448</v>
      </c>
    </row>
    <row r="62" spans="1:35">
      <c r="A62" s="210">
        <v>55</v>
      </c>
      <c r="B62" s="218" t="s">
        <v>1998</v>
      </c>
      <c r="C62" s="218" t="s">
        <v>2887</v>
      </c>
      <c r="D62" s="221" t="s">
        <v>2888</v>
      </c>
      <c r="E62" s="213">
        <v>30</v>
      </c>
      <c r="F62" s="214">
        <v>11.01</v>
      </c>
      <c r="G62" s="215">
        <v>30</v>
      </c>
      <c r="H62" s="214" t="s">
        <v>3372</v>
      </c>
      <c r="I62" s="214">
        <v>9.34</v>
      </c>
      <c r="J62" s="215">
        <v>18</v>
      </c>
      <c r="K62" s="215" t="s">
        <v>3372</v>
      </c>
      <c r="L62" s="216">
        <f t="shared" si="15"/>
        <v>10.175000000000001</v>
      </c>
      <c r="M62" s="213">
        <f t="shared" si="16"/>
        <v>60</v>
      </c>
      <c r="N62" s="213">
        <f t="shared" si="17"/>
        <v>0</v>
      </c>
      <c r="O62" s="213">
        <f t="shared" si="18"/>
        <v>1</v>
      </c>
      <c r="P62" s="214">
        <v>10.3</v>
      </c>
      <c r="Q62" s="215">
        <v>30</v>
      </c>
      <c r="R62" s="215" t="s">
        <v>3372</v>
      </c>
      <c r="S62" s="214">
        <v>11.13</v>
      </c>
      <c r="T62" s="215">
        <v>30</v>
      </c>
      <c r="U62" s="215" t="s">
        <v>3372</v>
      </c>
      <c r="V62" s="214">
        <f t="shared" si="19"/>
        <v>10.715</v>
      </c>
      <c r="W62" s="215">
        <f t="shared" si="20"/>
        <v>60</v>
      </c>
      <c r="X62" s="215">
        <f t="shared" si="21"/>
        <v>0</v>
      </c>
      <c r="Y62" s="215">
        <f t="shared" si="22"/>
        <v>0</v>
      </c>
      <c r="Z62" s="215">
        <f t="shared" si="23"/>
        <v>0</v>
      </c>
      <c r="AA62" s="215">
        <f t="shared" si="24"/>
        <v>1</v>
      </c>
      <c r="AB62" s="215">
        <f t="shared" si="25"/>
        <v>1</v>
      </c>
      <c r="AC62" s="214">
        <f>IF(AB62=0,0.93,IF(AB62=1,0.92,IF(AB62=2,0.91,IF(AB62=3,0.9,IF(AB62=4,0.89,IF(AB62=5,0.88,IF(AB62=6,0.87)))))))</f>
        <v>0.92</v>
      </c>
      <c r="AD62" s="214">
        <f t="shared" si="27"/>
        <v>10.445</v>
      </c>
      <c r="AE62" s="214">
        <f t="shared" si="28"/>
        <v>9.6094000000000008</v>
      </c>
      <c r="AF62" s="215">
        <f t="shared" si="29"/>
        <v>120</v>
      </c>
      <c r="AG62" s="105"/>
      <c r="AH62" s="269" t="s">
        <v>3449</v>
      </c>
      <c r="AI62" s="269" t="s">
        <v>3448</v>
      </c>
    </row>
    <row r="63" spans="1:35">
      <c r="A63" s="210">
        <v>56</v>
      </c>
      <c r="B63" s="218" t="s">
        <v>3045</v>
      </c>
      <c r="C63" s="218" t="s">
        <v>3046</v>
      </c>
      <c r="D63" s="221" t="s">
        <v>3047</v>
      </c>
      <c r="E63" s="213">
        <v>31</v>
      </c>
      <c r="F63" s="214">
        <v>10.95</v>
      </c>
      <c r="G63" s="215">
        <v>30</v>
      </c>
      <c r="H63" s="214" t="s">
        <v>3373</v>
      </c>
      <c r="I63" s="214">
        <v>9.1999999999999993</v>
      </c>
      <c r="J63" s="215">
        <v>21</v>
      </c>
      <c r="K63" s="215" t="s">
        <v>3372</v>
      </c>
      <c r="L63" s="216">
        <f t="shared" si="15"/>
        <v>10.074999999999999</v>
      </c>
      <c r="M63" s="213">
        <f t="shared" si="16"/>
        <v>60</v>
      </c>
      <c r="N63" s="213">
        <f t="shared" si="17"/>
        <v>1</v>
      </c>
      <c r="O63" s="213">
        <f t="shared" si="18"/>
        <v>1</v>
      </c>
      <c r="P63" s="214">
        <v>10.5</v>
      </c>
      <c r="Q63" s="215">
        <v>30</v>
      </c>
      <c r="R63" s="215" t="s">
        <v>3373</v>
      </c>
      <c r="S63" s="214">
        <v>11.56</v>
      </c>
      <c r="T63" s="215">
        <v>30</v>
      </c>
      <c r="U63" s="215" t="s">
        <v>3372</v>
      </c>
      <c r="V63" s="214">
        <f t="shared" si="19"/>
        <v>11.030000000000001</v>
      </c>
      <c r="W63" s="215">
        <f t="shared" si="20"/>
        <v>60</v>
      </c>
      <c r="X63" s="215">
        <f t="shared" si="21"/>
        <v>1</v>
      </c>
      <c r="Y63" s="215">
        <f t="shared" si="22"/>
        <v>0</v>
      </c>
      <c r="Z63" s="215">
        <f t="shared" si="23"/>
        <v>2</v>
      </c>
      <c r="AA63" s="215">
        <f t="shared" si="24"/>
        <v>1</v>
      </c>
      <c r="AB63" s="215">
        <f t="shared" si="25"/>
        <v>3</v>
      </c>
      <c r="AC63" s="214">
        <f>IF(AB63=0,0.93,IF(AB63=1,0.92,IF(AB63=2,0.91,IF(AB63=3,0.9,IF(AB63=4,0.89,IF(AB63=5,0.88,IF(AB63=6,0.87)))))))</f>
        <v>0.9</v>
      </c>
      <c r="AD63" s="214">
        <f t="shared" si="27"/>
        <v>10.5525</v>
      </c>
      <c r="AE63" s="214">
        <f t="shared" si="28"/>
        <v>9.4972500000000011</v>
      </c>
      <c r="AF63" s="215">
        <f t="shared" si="29"/>
        <v>120</v>
      </c>
      <c r="AG63" s="105"/>
      <c r="AH63" s="269" t="s">
        <v>3449</v>
      </c>
      <c r="AI63" s="269" t="s">
        <v>3448</v>
      </c>
    </row>
    <row r="64" spans="1:35">
      <c r="A64" s="270">
        <v>57</v>
      </c>
      <c r="B64" s="218" t="s">
        <v>2950</v>
      </c>
      <c r="C64" s="218" t="s">
        <v>2951</v>
      </c>
      <c r="D64" s="221" t="s">
        <v>2952</v>
      </c>
      <c r="E64" s="213">
        <v>30</v>
      </c>
      <c r="F64" s="214">
        <v>11</v>
      </c>
      <c r="G64" s="215">
        <v>30</v>
      </c>
      <c r="H64" s="214" t="s">
        <v>3372</v>
      </c>
      <c r="I64" s="214">
        <v>10.210000000000001</v>
      </c>
      <c r="J64" s="215">
        <v>30</v>
      </c>
      <c r="K64" s="215" t="s">
        <v>3373</v>
      </c>
      <c r="L64" s="216">
        <f t="shared" si="15"/>
        <v>10.605</v>
      </c>
      <c r="M64" s="213">
        <f t="shared" si="16"/>
        <v>60</v>
      </c>
      <c r="N64" s="213">
        <f t="shared" si="17"/>
        <v>1</v>
      </c>
      <c r="O64" s="213">
        <f t="shared" si="18"/>
        <v>0</v>
      </c>
      <c r="P64" s="214">
        <v>9.61</v>
      </c>
      <c r="Q64" s="215">
        <v>16</v>
      </c>
      <c r="R64" s="215" t="s">
        <v>3373</v>
      </c>
      <c r="S64" s="214">
        <v>14.66</v>
      </c>
      <c r="T64" s="215">
        <v>30</v>
      </c>
      <c r="U64" s="215" t="s">
        <v>3372</v>
      </c>
      <c r="V64" s="214">
        <f t="shared" si="19"/>
        <v>12.135</v>
      </c>
      <c r="W64" s="215">
        <f t="shared" si="20"/>
        <v>60</v>
      </c>
      <c r="X64" s="215">
        <f t="shared" si="21"/>
        <v>1</v>
      </c>
      <c r="Y64" s="215">
        <f t="shared" si="22"/>
        <v>1</v>
      </c>
      <c r="Z64" s="215">
        <f t="shared" si="23"/>
        <v>2</v>
      </c>
      <c r="AA64" s="215">
        <f t="shared" si="24"/>
        <v>1</v>
      </c>
      <c r="AB64" s="215">
        <f t="shared" si="25"/>
        <v>3</v>
      </c>
      <c r="AC64" s="214">
        <f>IF(AB64=0,0.86,IF(AB64=1,0.85,IF(AB64=2,0.84,IF(AB64=3,0.83,IF(AB64=4,0.82,IF(AB64=5,0.81,IF(AB64=6,0.8)))))))</f>
        <v>0.83</v>
      </c>
      <c r="AD64" s="214">
        <f t="shared" si="27"/>
        <v>11.370000000000001</v>
      </c>
      <c r="AE64" s="214">
        <f t="shared" si="28"/>
        <v>9.4371000000000009</v>
      </c>
      <c r="AF64" s="215">
        <f t="shared" si="29"/>
        <v>120</v>
      </c>
      <c r="AG64" s="105"/>
      <c r="AH64" s="269" t="s">
        <v>3449</v>
      </c>
      <c r="AI64" s="269" t="s">
        <v>3448</v>
      </c>
    </row>
    <row r="65" spans="1:35">
      <c r="A65" s="210">
        <v>58</v>
      </c>
      <c r="B65" s="245" t="s">
        <v>2889</v>
      </c>
      <c r="C65" s="222" t="s">
        <v>1500</v>
      </c>
      <c r="D65" s="221" t="s">
        <v>2890</v>
      </c>
      <c r="E65" s="213">
        <v>30</v>
      </c>
      <c r="F65" s="214">
        <v>10</v>
      </c>
      <c r="G65" s="215">
        <v>30</v>
      </c>
      <c r="H65" s="214" t="s">
        <v>3373</v>
      </c>
      <c r="I65" s="214">
        <v>10</v>
      </c>
      <c r="J65" s="215">
        <v>30</v>
      </c>
      <c r="K65" s="215" t="s">
        <v>3373</v>
      </c>
      <c r="L65" s="216">
        <f t="shared" si="15"/>
        <v>10</v>
      </c>
      <c r="M65" s="213">
        <f t="shared" si="16"/>
        <v>60</v>
      </c>
      <c r="N65" s="213">
        <f t="shared" si="17"/>
        <v>2</v>
      </c>
      <c r="O65" s="213">
        <f t="shared" si="18"/>
        <v>0</v>
      </c>
      <c r="P65" s="214">
        <v>10.4</v>
      </c>
      <c r="Q65" s="215">
        <v>30</v>
      </c>
      <c r="R65" s="215" t="s">
        <v>3373</v>
      </c>
      <c r="S65" s="214">
        <v>11.56</v>
      </c>
      <c r="T65" s="215">
        <v>30</v>
      </c>
      <c r="U65" s="215" t="s">
        <v>3373</v>
      </c>
      <c r="V65" s="214">
        <f t="shared" si="19"/>
        <v>10.98</v>
      </c>
      <c r="W65" s="215">
        <f t="shared" si="20"/>
        <v>60</v>
      </c>
      <c r="X65" s="215">
        <f t="shared" si="21"/>
        <v>2</v>
      </c>
      <c r="Y65" s="215">
        <f t="shared" si="22"/>
        <v>0</v>
      </c>
      <c r="Z65" s="215">
        <f t="shared" si="23"/>
        <v>4</v>
      </c>
      <c r="AA65" s="215">
        <f t="shared" si="24"/>
        <v>0</v>
      </c>
      <c r="AB65" s="215">
        <f t="shared" si="25"/>
        <v>4</v>
      </c>
      <c r="AC65" s="214">
        <f>IF(AB65=0,0.93,IF(AB65=1,0.92,IF(AB65=2,0.91,IF(AB65=3,0.9,IF(AB65=4,0.89,IF(AB65=5,0.88,IF(AB65=6,0.87)))))))</f>
        <v>0.89</v>
      </c>
      <c r="AD65" s="214">
        <f t="shared" si="27"/>
        <v>10.49</v>
      </c>
      <c r="AE65" s="214">
        <f t="shared" si="28"/>
        <v>9.3361000000000001</v>
      </c>
      <c r="AF65" s="215">
        <f t="shared" si="29"/>
        <v>120</v>
      </c>
      <c r="AG65" s="105"/>
      <c r="AH65" s="215" t="s">
        <v>3449</v>
      </c>
      <c r="AI65" s="215" t="s">
        <v>3448</v>
      </c>
    </row>
    <row r="66" spans="1:35">
      <c r="A66" s="210">
        <v>59</v>
      </c>
      <c r="B66" s="218" t="s">
        <v>2846</v>
      </c>
      <c r="C66" s="218" t="s">
        <v>2847</v>
      </c>
      <c r="D66" s="221" t="s">
        <v>2848</v>
      </c>
      <c r="E66" s="213">
        <v>29</v>
      </c>
      <c r="F66" s="214">
        <v>10.46</v>
      </c>
      <c r="G66" s="215">
        <v>30</v>
      </c>
      <c r="H66" s="214" t="s">
        <v>3373</v>
      </c>
      <c r="I66" s="214">
        <v>9.5399999999999991</v>
      </c>
      <c r="J66" s="215">
        <v>19</v>
      </c>
      <c r="K66" s="215" t="s">
        <v>3373</v>
      </c>
      <c r="L66" s="216">
        <f t="shared" si="15"/>
        <v>10</v>
      </c>
      <c r="M66" s="213">
        <f t="shared" si="16"/>
        <v>60</v>
      </c>
      <c r="N66" s="213">
        <f t="shared" si="17"/>
        <v>2</v>
      </c>
      <c r="O66" s="213">
        <f t="shared" si="18"/>
        <v>1</v>
      </c>
      <c r="P66" s="214">
        <v>10.51</v>
      </c>
      <c r="Q66" s="215">
        <v>30</v>
      </c>
      <c r="R66" s="215" t="s">
        <v>3372</v>
      </c>
      <c r="S66" s="214">
        <v>11.42</v>
      </c>
      <c r="T66" s="215">
        <v>30</v>
      </c>
      <c r="U66" s="215" t="s">
        <v>3373</v>
      </c>
      <c r="V66" s="214">
        <f t="shared" si="19"/>
        <v>10.965</v>
      </c>
      <c r="W66" s="215">
        <f t="shared" si="20"/>
        <v>60</v>
      </c>
      <c r="X66" s="215">
        <f t="shared" si="21"/>
        <v>1</v>
      </c>
      <c r="Y66" s="215">
        <f t="shared" si="22"/>
        <v>0</v>
      </c>
      <c r="Z66" s="215">
        <f t="shared" si="23"/>
        <v>3</v>
      </c>
      <c r="AA66" s="215">
        <f t="shared" si="24"/>
        <v>1</v>
      </c>
      <c r="AB66" s="215">
        <f t="shared" si="25"/>
        <v>4</v>
      </c>
      <c r="AC66" s="214">
        <f>IF(AB66=0,0.93,IF(AB66=1,0.92,IF(AB66=2,0.91,IF(AB66=3,0.9,IF(AB66=4,0.89,IF(AB66=5,0.88,IF(AB66=6,0.87)))))))</f>
        <v>0.89</v>
      </c>
      <c r="AD66" s="214">
        <f t="shared" si="27"/>
        <v>10.4825</v>
      </c>
      <c r="AE66" s="214">
        <f t="shared" si="28"/>
        <v>9.3294250000000005</v>
      </c>
      <c r="AF66" s="215">
        <f t="shared" si="29"/>
        <v>120</v>
      </c>
      <c r="AG66" s="105"/>
      <c r="AH66" s="269" t="s">
        <v>3449</v>
      </c>
      <c r="AI66" s="269" t="s">
        <v>3448</v>
      </c>
    </row>
    <row r="67" spans="1:35">
      <c r="A67" s="270">
        <v>60</v>
      </c>
      <c r="B67" s="222" t="s">
        <v>2902</v>
      </c>
      <c r="C67" s="222" t="s">
        <v>2903</v>
      </c>
      <c r="D67" s="221" t="s">
        <v>2904</v>
      </c>
      <c r="E67" s="213">
        <v>30</v>
      </c>
      <c r="F67" s="214">
        <v>11.18</v>
      </c>
      <c r="G67" s="215">
        <v>30</v>
      </c>
      <c r="H67" s="214" t="s">
        <v>3372</v>
      </c>
      <c r="I67" s="214">
        <v>8.94</v>
      </c>
      <c r="J67" s="215">
        <v>9</v>
      </c>
      <c r="K67" s="215" t="s">
        <v>3372</v>
      </c>
      <c r="L67" s="216">
        <f t="shared" si="15"/>
        <v>10.059999999999999</v>
      </c>
      <c r="M67" s="213">
        <f t="shared" si="16"/>
        <v>60</v>
      </c>
      <c r="N67" s="213">
        <f t="shared" si="17"/>
        <v>0</v>
      </c>
      <c r="O67" s="213">
        <f t="shared" si="18"/>
        <v>1</v>
      </c>
      <c r="P67" s="214">
        <v>9.0500000000000007</v>
      </c>
      <c r="Q67" s="215">
        <v>13</v>
      </c>
      <c r="R67" s="215" t="s">
        <v>3372</v>
      </c>
      <c r="S67" s="214">
        <v>11.55</v>
      </c>
      <c r="T67" s="215">
        <v>30</v>
      </c>
      <c r="U67" s="215" t="s">
        <v>3372</v>
      </c>
      <c r="V67" s="214">
        <f t="shared" si="19"/>
        <v>10.3</v>
      </c>
      <c r="W67" s="215">
        <f t="shared" si="20"/>
        <v>60</v>
      </c>
      <c r="X67" s="215">
        <f t="shared" si="21"/>
        <v>0</v>
      </c>
      <c r="Y67" s="215">
        <f t="shared" si="22"/>
        <v>1</v>
      </c>
      <c r="Z67" s="215">
        <f t="shared" si="23"/>
        <v>0</v>
      </c>
      <c r="AA67" s="215">
        <f t="shared" si="24"/>
        <v>2</v>
      </c>
      <c r="AB67" s="215">
        <f t="shared" si="25"/>
        <v>2</v>
      </c>
      <c r="AC67" s="214">
        <f>IF(AB67=0,0.93,IF(AB67=1,0.92,IF(AB67=2,0.91,IF(AB67=3,0.9,IF(AB67=4,0.89,IF(AB67=5,0.88,IF(AB67=6,0.87)))))))</f>
        <v>0.91</v>
      </c>
      <c r="AD67" s="214">
        <f t="shared" si="27"/>
        <v>10.18</v>
      </c>
      <c r="AE67" s="214">
        <f t="shared" si="28"/>
        <v>9.2637999999999998</v>
      </c>
      <c r="AF67" s="215">
        <f t="shared" si="29"/>
        <v>120</v>
      </c>
      <c r="AG67" s="105"/>
      <c r="AH67" s="269" t="s">
        <v>3449</v>
      </c>
      <c r="AI67" s="269" t="s">
        <v>3448</v>
      </c>
    </row>
    <row r="68" spans="1:35">
      <c r="A68" s="210">
        <v>61</v>
      </c>
      <c r="B68" s="218" t="s">
        <v>2849</v>
      </c>
      <c r="C68" s="218" t="s">
        <v>707</v>
      </c>
      <c r="D68" s="221" t="s">
        <v>2850</v>
      </c>
      <c r="E68" s="213">
        <v>29</v>
      </c>
      <c r="F68" s="214">
        <v>10.25</v>
      </c>
      <c r="G68" s="215">
        <v>30</v>
      </c>
      <c r="H68" s="214" t="s">
        <v>3372</v>
      </c>
      <c r="I68" s="214">
        <v>9.75</v>
      </c>
      <c r="J68" s="215">
        <v>18</v>
      </c>
      <c r="K68" s="215" t="s">
        <v>3373</v>
      </c>
      <c r="L68" s="216">
        <f t="shared" si="15"/>
        <v>10</v>
      </c>
      <c r="M68" s="213">
        <f t="shared" si="16"/>
        <v>60</v>
      </c>
      <c r="N68" s="213">
        <f t="shared" si="17"/>
        <v>1</v>
      </c>
      <c r="O68" s="213">
        <f t="shared" si="18"/>
        <v>1</v>
      </c>
      <c r="P68" s="214">
        <v>9.2799999999999994</v>
      </c>
      <c r="Q68" s="215">
        <v>10</v>
      </c>
      <c r="R68" s="215" t="s">
        <v>3373</v>
      </c>
      <c r="S68" s="214">
        <v>11.87</v>
      </c>
      <c r="T68" s="215">
        <v>30</v>
      </c>
      <c r="U68" s="215" t="s">
        <v>3373</v>
      </c>
      <c r="V68" s="214">
        <f t="shared" si="19"/>
        <v>10.574999999999999</v>
      </c>
      <c r="W68" s="215">
        <f t="shared" si="20"/>
        <v>60</v>
      </c>
      <c r="X68" s="215">
        <f t="shared" si="21"/>
        <v>2</v>
      </c>
      <c r="Y68" s="215">
        <f t="shared" si="22"/>
        <v>1</v>
      </c>
      <c r="Z68" s="215">
        <f t="shared" si="23"/>
        <v>3</v>
      </c>
      <c r="AA68" s="215">
        <f t="shared" si="24"/>
        <v>2</v>
      </c>
      <c r="AB68" s="215">
        <f t="shared" si="25"/>
        <v>5</v>
      </c>
      <c r="AC68" s="214">
        <f>IF(AB68=0,0.93,IF(AB68=1,0.92,IF(AB68=2,0.91,IF(AB68=3,0.9,IF(AB68=4,0.89,IF(AB68=5,0.88,IF(AB68=6,0.87)))))))</f>
        <v>0.88</v>
      </c>
      <c r="AD68" s="214">
        <f t="shared" si="27"/>
        <v>10.2875</v>
      </c>
      <c r="AE68" s="214">
        <f t="shared" si="28"/>
        <v>9.052999999999999</v>
      </c>
      <c r="AF68" s="215">
        <f t="shared" si="29"/>
        <v>120</v>
      </c>
      <c r="AG68" s="105"/>
      <c r="AH68" s="269" t="s">
        <v>3449</v>
      </c>
      <c r="AI68" s="269" t="s">
        <v>3448</v>
      </c>
    </row>
    <row r="69" spans="1:35">
      <c r="A69" s="210">
        <v>62</v>
      </c>
      <c r="B69" s="218" t="s">
        <v>2822</v>
      </c>
      <c r="C69" s="218" t="s">
        <v>2823</v>
      </c>
      <c r="D69" s="221" t="s">
        <v>2824</v>
      </c>
      <c r="E69" s="213">
        <v>29</v>
      </c>
      <c r="F69" s="214">
        <v>10.58</v>
      </c>
      <c r="G69" s="215">
        <v>30</v>
      </c>
      <c r="H69" s="214" t="s">
        <v>3372</v>
      </c>
      <c r="I69" s="214">
        <v>11.08</v>
      </c>
      <c r="J69" s="215">
        <v>30</v>
      </c>
      <c r="K69" s="215" t="s">
        <v>3373</v>
      </c>
      <c r="L69" s="216">
        <f t="shared" si="15"/>
        <v>10.83</v>
      </c>
      <c r="M69" s="213">
        <f t="shared" si="16"/>
        <v>60</v>
      </c>
      <c r="N69" s="213">
        <f t="shared" si="17"/>
        <v>1</v>
      </c>
      <c r="O69" s="213">
        <f t="shared" si="18"/>
        <v>0</v>
      </c>
      <c r="P69" s="214">
        <v>10.08</v>
      </c>
      <c r="Q69" s="215">
        <v>30</v>
      </c>
      <c r="R69" s="215" t="s">
        <v>3373</v>
      </c>
      <c r="S69" s="214">
        <v>11.25</v>
      </c>
      <c r="T69" s="215">
        <v>30</v>
      </c>
      <c r="U69" s="215" t="s">
        <v>3372</v>
      </c>
      <c r="V69" s="214">
        <f t="shared" si="19"/>
        <v>10.664999999999999</v>
      </c>
      <c r="W69" s="215">
        <f t="shared" si="20"/>
        <v>60</v>
      </c>
      <c r="X69" s="215">
        <f t="shared" si="21"/>
        <v>1</v>
      </c>
      <c r="Y69" s="215">
        <f t="shared" si="22"/>
        <v>0</v>
      </c>
      <c r="Z69" s="215">
        <f t="shared" si="23"/>
        <v>2</v>
      </c>
      <c r="AA69" s="215">
        <f t="shared" si="24"/>
        <v>0</v>
      </c>
      <c r="AB69" s="215">
        <f t="shared" si="25"/>
        <v>2</v>
      </c>
      <c r="AC69" s="214">
        <f>IF(AB69=0,0.86,IF(AB69=1,0.85,IF(AB69=2,0.84,IF(AB69=3,0.83,IF(AB69=4,0.82,IF(AB69=5,0.81,IF(AB69=6,0.8)))))))</f>
        <v>0.84</v>
      </c>
      <c r="AD69" s="214">
        <f t="shared" si="27"/>
        <v>10.747499999999999</v>
      </c>
      <c r="AE69" s="214">
        <f t="shared" si="28"/>
        <v>9.0278999999999989</v>
      </c>
      <c r="AF69" s="215">
        <f t="shared" si="29"/>
        <v>120</v>
      </c>
      <c r="AG69" s="105"/>
      <c r="AH69" s="269" t="s">
        <v>3449</v>
      </c>
      <c r="AI69" s="269" t="s">
        <v>3448</v>
      </c>
    </row>
    <row r="70" spans="1:35">
      <c r="A70" s="270">
        <v>63</v>
      </c>
      <c r="B70" s="218" t="s">
        <v>3032</v>
      </c>
      <c r="C70" s="218" t="s">
        <v>3578</v>
      </c>
      <c r="D70" s="221" t="s">
        <v>3033</v>
      </c>
      <c r="E70" s="213">
        <v>31</v>
      </c>
      <c r="F70" s="214">
        <v>9.65</v>
      </c>
      <c r="G70" s="215">
        <v>17</v>
      </c>
      <c r="H70" s="214" t="s">
        <v>3373</v>
      </c>
      <c r="I70" s="214">
        <v>11.38</v>
      </c>
      <c r="J70" s="215">
        <v>30</v>
      </c>
      <c r="K70" s="215" t="s">
        <v>3373</v>
      </c>
      <c r="L70" s="216">
        <f t="shared" si="15"/>
        <v>10.515000000000001</v>
      </c>
      <c r="M70" s="213">
        <f t="shared" si="16"/>
        <v>60</v>
      </c>
      <c r="N70" s="213">
        <f t="shared" si="17"/>
        <v>2</v>
      </c>
      <c r="O70" s="213">
        <f t="shared" si="18"/>
        <v>1</v>
      </c>
      <c r="P70" s="214">
        <v>10.57</v>
      </c>
      <c r="Q70" s="215">
        <v>30</v>
      </c>
      <c r="R70" s="215" t="s">
        <v>3373</v>
      </c>
      <c r="S70" s="214">
        <v>12.13</v>
      </c>
      <c r="T70" s="215">
        <v>30</v>
      </c>
      <c r="U70" s="215" t="s">
        <v>3372</v>
      </c>
      <c r="V70" s="214">
        <f t="shared" si="19"/>
        <v>11.350000000000001</v>
      </c>
      <c r="W70" s="215">
        <f t="shared" si="20"/>
        <v>60</v>
      </c>
      <c r="X70" s="215">
        <f t="shared" si="21"/>
        <v>1</v>
      </c>
      <c r="Y70" s="215">
        <f t="shared" si="22"/>
        <v>0</v>
      </c>
      <c r="Z70" s="215">
        <f t="shared" si="23"/>
        <v>3</v>
      </c>
      <c r="AA70" s="215">
        <f t="shared" si="24"/>
        <v>1</v>
      </c>
      <c r="AB70" s="215">
        <f t="shared" si="25"/>
        <v>4</v>
      </c>
      <c r="AC70" s="214">
        <f>IF(AB70=0,0.86,IF(AB70=1,0.85,IF(AB70=2,0.84,IF(AB70=3,0.83,IF(AB70=4,0.82,IF(AB70=5,0.81,IF(AB70=6,0.8)))))))</f>
        <v>0.82</v>
      </c>
      <c r="AD70" s="214">
        <f t="shared" si="27"/>
        <v>10.932500000000001</v>
      </c>
      <c r="AE70" s="214">
        <f t="shared" si="28"/>
        <v>8.9646500000000007</v>
      </c>
      <c r="AF70" s="215">
        <f t="shared" si="29"/>
        <v>120</v>
      </c>
      <c r="AG70" s="105"/>
      <c r="AH70" s="269" t="s">
        <v>3449</v>
      </c>
      <c r="AI70" s="269" t="s">
        <v>3448</v>
      </c>
    </row>
    <row r="71" spans="1:35">
      <c r="A71" s="210">
        <v>64</v>
      </c>
      <c r="B71" s="218" t="s">
        <v>3003</v>
      </c>
      <c r="C71" s="218" t="s">
        <v>1500</v>
      </c>
      <c r="D71" s="221" t="s">
        <v>3004</v>
      </c>
      <c r="E71" s="213">
        <v>31</v>
      </c>
      <c r="F71" s="214">
        <v>10.44</v>
      </c>
      <c r="G71" s="215">
        <v>30</v>
      </c>
      <c r="H71" s="214" t="s">
        <v>3372</v>
      </c>
      <c r="I71" s="214">
        <v>10</v>
      </c>
      <c r="J71" s="215">
        <v>30</v>
      </c>
      <c r="K71" s="215" t="s">
        <v>3373</v>
      </c>
      <c r="L71" s="216">
        <f t="shared" si="15"/>
        <v>10.219999999999999</v>
      </c>
      <c r="M71" s="213">
        <f t="shared" si="16"/>
        <v>60</v>
      </c>
      <c r="N71" s="213">
        <f t="shared" si="17"/>
        <v>1</v>
      </c>
      <c r="O71" s="213">
        <f t="shared" si="18"/>
        <v>0</v>
      </c>
      <c r="P71" s="214">
        <v>9.66</v>
      </c>
      <c r="Q71" s="215">
        <v>16</v>
      </c>
      <c r="R71" s="215" t="s">
        <v>3373</v>
      </c>
      <c r="S71" s="214">
        <v>11.58</v>
      </c>
      <c r="T71" s="215">
        <v>30</v>
      </c>
      <c r="U71" s="215" t="s">
        <v>3372</v>
      </c>
      <c r="V71" s="214">
        <f t="shared" si="19"/>
        <v>10.620000000000001</v>
      </c>
      <c r="W71" s="215">
        <f t="shared" si="20"/>
        <v>60</v>
      </c>
      <c r="X71" s="215">
        <f t="shared" si="21"/>
        <v>1</v>
      </c>
      <c r="Y71" s="215">
        <f t="shared" si="22"/>
        <v>1</v>
      </c>
      <c r="Z71" s="215">
        <f t="shared" si="23"/>
        <v>2</v>
      </c>
      <c r="AA71" s="215">
        <f t="shared" si="24"/>
        <v>1</v>
      </c>
      <c r="AB71" s="215">
        <f t="shared" si="25"/>
        <v>3</v>
      </c>
      <c r="AC71" s="214">
        <f>IF(AB71=0,0.86,IF(AB71=1,0.85,IF(AB71=2,0.84,IF(AB71=3,0.83,IF(AB71=4,0.82,IF(AB71=5,0.81,IF(AB71=6,0.8)))))))</f>
        <v>0.83</v>
      </c>
      <c r="AD71" s="214">
        <f t="shared" si="27"/>
        <v>10.42</v>
      </c>
      <c r="AE71" s="214">
        <f t="shared" si="28"/>
        <v>8.6486000000000001</v>
      </c>
      <c r="AF71" s="215">
        <f t="shared" si="29"/>
        <v>120</v>
      </c>
      <c r="AG71" s="105"/>
      <c r="AH71" s="215" t="s">
        <v>3449</v>
      </c>
      <c r="AI71" s="215" t="s">
        <v>3448</v>
      </c>
    </row>
    <row r="72" spans="1:35">
      <c r="A72" s="210">
        <v>69</v>
      </c>
      <c r="B72" s="222" t="s">
        <v>3008</v>
      </c>
      <c r="C72" s="222" t="s">
        <v>3009</v>
      </c>
      <c r="D72" s="221" t="s">
        <v>3010</v>
      </c>
      <c r="E72" s="213">
        <v>31</v>
      </c>
      <c r="F72" s="214">
        <v>11.05</v>
      </c>
      <c r="G72" s="215">
        <v>30</v>
      </c>
      <c r="H72" s="214" t="s">
        <v>3372</v>
      </c>
      <c r="I72" s="214">
        <v>9.24</v>
      </c>
      <c r="J72" s="215">
        <v>19</v>
      </c>
      <c r="K72" s="215" t="s">
        <v>3373</v>
      </c>
      <c r="L72" s="216">
        <f t="shared" si="15"/>
        <v>10.145</v>
      </c>
      <c r="M72" s="213">
        <f t="shared" ref="M72:M76" si="30">IF(L72&gt;=10,60,G72+J72)</f>
        <v>60</v>
      </c>
      <c r="N72" s="213">
        <f t="shared" si="17"/>
        <v>1</v>
      </c>
      <c r="O72" s="213">
        <f t="shared" si="18"/>
        <v>1</v>
      </c>
      <c r="P72" s="214">
        <v>7.47</v>
      </c>
      <c r="Q72" s="215">
        <v>10</v>
      </c>
      <c r="R72" s="215" t="s">
        <v>3372</v>
      </c>
      <c r="S72" s="214">
        <v>12.53</v>
      </c>
      <c r="T72" s="215">
        <v>30</v>
      </c>
      <c r="U72" s="215" t="s">
        <v>3372</v>
      </c>
      <c r="V72" s="214">
        <f t="shared" si="19"/>
        <v>10</v>
      </c>
      <c r="W72" s="215">
        <f t="shared" ref="W72:W76" si="31">IF(V72&gt;=10,60,Q72+T72)</f>
        <v>60</v>
      </c>
      <c r="X72" s="215">
        <f t="shared" si="21"/>
        <v>0</v>
      </c>
      <c r="Y72" s="215">
        <f t="shared" si="22"/>
        <v>1</v>
      </c>
      <c r="Z72" s="215">
        <f t="shared" si="23"/>
        <v>1</v>
      </c>
      <c r="AA72" s="215">
        <f t="shared" si="24"/>
        <v>2</v>
      </c>
      <c r="AB72" s="215">
        <f t="shared" ref="AB72:AB76" si="32">Z72+AA72</f>
        <v>3</v>
      </c>
      <c r="AC72" s="214">
        <f>IF(AB72=0,0.79,IF(AB72=1,0.78,IF(AB72=2,0.77,IF(AB72=3,0.76,IF(AB72=4,0.75,IF(AB72=5,0.74,IF(AB72=6,0.73)))))))</f>
        <v>0.76</v>
      </c>
      <c r="AD72" s="214">
        <f t="shared" si="27"/>
        <v>10.0725</v>
      </c>
      <c r="AE72" s="214">
        <f t="shared" ref="AE72:AE76" si="33">AC72*AD72</f>
        <v>7.6551</v>
      </c>
      <c r="AF72" s="215">
        <f t="shared" si="29"/>
        <v>120</v>
      </c>
      <c r="AG72" s="105"/>
      <c r="AH72" s="269" t="s">
        <v>3449</v>
      </c>
      <c r="AI72" s="269" t="s">
        <v>3448</v>
      </c>
    </row>
    <row r="73" spans="1:35">
      <c r="A73" s="270">
        <v>65</v>
      </c>
      <c r="B73" s="106" t="s">
        <v>2809</v>
      </c>
      <c r="C73" s="106" t="s">
        <v>2810</v>
      </c>
      <c r="D73" s="212" t="s">
        <v>2811</v>
      </c>
      <c r="E73" s="213">
        <v>29</v>
      </c>
      <c r="F73" s="214">
        <v>9.43</v>
      </c>
      <c r="G73" s="215">
        <v>18</v>
      </c>
      <c r="H73" s="214" t="s">
        <v>3373</v>
      </c>
      <c r="I73" s="214">
        <v>11.11</v>
      </c>
      <c r="J73" s="215">
        <v>30</v>
      </c>
      <c r="K73" s="215" t="s">
        <v>3372</v>
      </c>
      <c r="L73" s="216">
        <f t="shared" si="15"/>
        <v>10.27</v>
      </c>
      <c r="M73" s="213">
        <f t="shared" si="30"/>
        <v>60</v>
      </c>
      <c r="N73" s="213">
        <f t="shared" si="17"/>
        <v>1</v>
      </c>
      <c r="O73" s="213">
        <f t="shared" si="18"/>
        <v>1</v>
      </c>
      <c r="P73" s="214">
        <v>10.86</v>
      </c>
      <c r="Q73" s="215">
        <v>30</v>
      </c>
      <c r="R73" s="215" t="s">
        <v>3373</v>
      </c>
      <c r="S73" s="214">
        <v>11.37</v>
      </c>
      <c r="T73" s="215">
        <v>30</v>
      </c>
      <c r="U73" s="215" t="s">
        <v>3373</v>
      </c>
      <c r="V73" s="214">
        <f t="shared" si="19"/>
        <v>11.114999999999998</v>
      </c>
      <c r="W73" s="215">
        <f t="shared" si="31"/>
        <v>60</v>
      </c>
      <c r="X73" s="215">
        <f t="shared" si="21"/>
        <v>2</v>
      </c>
      <c r="Y73" s="215">
        <f t="shared" si="22"/>
        <v>0</v>
      </c>
      <c r="Z73" s="215">
        <f t="shared" si="23"/>
        <v>3</v>
      </c>
      <c r="AA73" s="215">
        <f t="shared" si="24"/>
        <v>1</v>
      </c>
      <c r="AB73" s="215">
        <f t="shared" si="32"/>
        <v>4</v>
      </c>
      <c r="AC73" s="214">
        <f>IF(AB73=0,1,IF(AB73=1,0.99,IF(AB73=2,0.98,IF(AB73=3,0.97,IF(AB73=4,0.96,IF(AB73=5,0.95,IF(AB73=6,0.94)))))))</f>
        <v>0.96</v>
      </c>
      <c r="AD73" s="214">
        <f t="shared" si="27"/>
        <v>10.692499999999999</v>
      </c>
      <c r="AE73" s="214">
        <f t="shared" si="33"/>
        <v>10.264799999999999</v>
      </c>
      <c r="AF73" s="215">
        <f t="shared" si="29"/>
        <v>120</v>
      </c>
      <c r="AG73" s="105"/>
      <c r="AH73" s="104"/>
      <c r="AI73" s="104"/>
    </row>
    <row r="74" spans="1:35">
      <c r="A74" s="210">
        <v>66</v>
      </c>
      <c r="B74" s="222" t="s">
        <v>1588</v>
      </c>
      <c r="C74" s="222" t="s">
        <v>2931</v>
      </c>
      <c r="D74" s="221" t="s">
        <v>2932</v>
      </c>
      <c r="E74" s="213">
        <v>30</v>
      </c>
      <c r="F74" s="214">
        <v>10.76</v>
      </c>
      <c r="G74" s="215">
        <v>30</v>
      </c>
      <c r="H74" s="214" t="s">
        <v>3373</v>
      </c>
      <c r="I74" s="214">
        <v>9.24</v>
      </c>
      <c r="J74" s="215">
        <v>18</v>
      </c>
      <c r="K74" s="215" t="s">
        <v>3373</v>
      </c>
      <c r="L74" s="216">
        <f t="shared" si="15"/>
        <v>10</v>
      </c>
      <c r="M74" s="213">
        <f t="shared" si="30"/>
        <v>60</v>
      </c>
      <c r="N74" s="213">
        <f t="shared" si="17"/>
        <v>2</v>
      </c>
      <c r="O74" s="213">
        <f t="shared" si="18"/>
        <v>1</v>
      </c>
      <c r="P74" s="214">
        <v>9.93</v>
      </c>
      <c r="Q74" s="215">
        <v>16</v>
      </c>
      <c r="R74" s="215" t="s">
        <v>3373</v>
      </c>
      <c r="S74" s="214">
        <v>12.84</v>
      </c>
      <c r="T74" s="215">
        <v>30</v>
      </c>
      <c r="U74" s="215" t="s">
        <v>3372</v>
      </c>
      <c r="V74" s="214">
        <f t="shared" si="19"/>
        <v>11.385</v>
      </c>
      <c r="W74" s="215">
        <f t="shared" si="31"/>
        <v>60</v>
      </c>
      <c r="X74" s="215">
        <f t="shared" si="21"/>
        <v>1</v>
      </c>
      <c r="Y74" s="215">
        <f t="shared" si="22"/>
        <v>1</v>
      </c>
      <c r="Z74" s="215">
        <f t="shared" si="23"/>
        <v>3</v>
      </c>
      <c r="AA74" s="215">
        <f t="shared" si="24"/>
        <v>2</v>
      </c>
      <c r="AB74" s="215">
        <f t="shared" si="32"/>
        <v>5</v>
      </c>
      <c r="AC74" s="214">
        <f>IF(AB74=0,0.93,IF(AB74=1,0.92,IF(AB74=2,0.91,IF(AB74=3,0.9,IF(AB74=4,0.89,IF(AB74=5,0.88,IF(AB74=6,0.87)))))))</f>
        <v>0.88</v>
      </c>
      <c r="AD74" s="214">
        <f t="shared" si="27"/>
        <v>10.692499999999999</v>
      </c>
      <c r="AE74" s="214">
        <f t="shared" si="33"/>
        <v>9.4093999999999998</v>
      </c>
      <c r="AF74" s="215">
        <f t="shared" si="29"/>
        <v>120</v>
      </c>
      <c r="AG74" s="105"/>
      <c r="AH74" s="104"/>
      <c r="AI74" s="104"/>
    </row>
    <row r="75" spans="1:35">
      <c r="A75" s="210">
        <v>67</v>
      </c>
      <c r="B75" s="218" t="s">
        <v>2979</v>
      </c>
      <c r="C75" s="218" t="s">
        <v>1081</v>
      </c>
      <c r="D75" s="221" t="s">
        <v>2980</v>
      </c>
      <c r="E75" s="213">
        <v>31</v>
      </c>
      <c r="F75" s="214">
        <v>10.6</v>
      </c>
      <c r="G75" s="215">
        <v>30</v>
      </c>
      <c r="H75" s="214" t="s">
        <v>3372</v>
      </c>
      <c r="I75" s="214">
        <v>10.26</v>
      </c>
      <c r="J75" s="215">
        <v>30</v>
      </c>
      <c r="K75" s="215" t="s">
        <v>3373</v>
      </c>
      <c r="L75" s="216">
        <f t="shared" si="15"/>
        <v>10.43</v>
      </c>
      <c r="M75" s="213">
        <f t="shared" si="30"/>
        <v>60</v>
      </c>
      <c r="N75" s="213">
        <f t="shared" si="17"/>
        <v>1</v>
      </c>
      <c r="O75" s="213">
        <f t="shared" si="18"/>
        <v>0</v>
      </c>
      <c r="P75" s="214">
        <v>9.3699999999999992</v>
      </c>
      <c r="Q75" s="215">
        <v>18</v>
      </c>
      <c r="R75" s="215" t="s">
        <v>3373</v>
      </c>
      <c r="S75" s="214">
        <v>10.63</v>
      </c>
      <c r="T75" s="215">
        <v>30</v>
      </c>
      <c r="U75" s="215" t="s">
        <v>3373</v>
      </c>
      <c r="V75" s="214">
        <f t="shared" si="19"/>
        <v>10</v>
      </c>
      <c r="W75" s="215">
        <f t="shared" si="31"/>
        <v>60</v>
      </c>
      <c r="X75" s="215">
        <f t="shared" si="21"/>
        <v>2</v>
      </c>
      <c r="Y75" s="215">
        <f t="shared" si="22"/>
        <v>1</v>
      </c>
      <c r="Z75" s="215">
        <f t="shared" si="23"/>
        <v>3</v>
      </c>
      <c r="AA75" s="215">
        <f t="shared" si="24"/>
        <v>1</v>
      </c>
      <c r="AB75" s="215">
        <f t="shared" si="32"/>
        <v>4</v>
      </c>
      <c r="AC75" s="214">
        <f>IF(AB75=0,0.86,IF(AB75=1,0.85,IF(AB75=2,0.84,IF(AB75=3,0.83,IF(AB75=4,0.82,IF(AB75=5,0.81,IF(AB75=6,0.8)))))))</f>
        <v>0.82</v>
      </c>
      <c r="AD75" s="214">
        <f t="shared" si="27"/>
        <v>10.215</v>
      </c>
      <c r="AE75" s="214">
        <f t="shared" si="33"/>
        <v>8.3762999999999987</v>
      </c>
      <c r="AF75" s="215">
        <f t="shared" si="29"/>
        <v>120</v>
      </c>
      <c r="AG75" s="105"/>
      <c r="AH75" s="104"/>
      <c r="AI75" s="104"/>
    </row>
    <row r="76" spans="1:35">
      <c r="A76" s="270">
        <v>68</v>
      </c>
      <c r="B76" s="218" t="s">
        <v>3050</v>
      </c>
      <c r="C76" s="218" t="s">
        <v>2495</v>
      </c>
      <c r="D76" s="221" t="s">
        <v>3051</v>
      </c>
      <c r="E76" s="213"/>
      <c r="F76" s="214">
        <v>10.119999999999999</v>
      </c>
      <c r="G76" s="215">
        <v>30</v>
      </c>
      <c r="H76" s="214" t="s">
        <v>3372</v>
      </c>
      <c r="I76" s="214">
        <v>11.15</v>
      </c>
      <c r="J76" s="215">
        <v>30</v>
      </c>
      <c r="K76" s="215" t="s">
        <v>3372</v>
      </c>
      <c r="L76" s="216">
        <f t="shared" si="15"/>
        <v>10.635</v>
      </c>
      <c r="M76" s="213">
        <f t="shared" si="30"/>
        <v>60</v>
      </c>
      <c r="N76" s="213">
        <f t="shared" si="17"/>
        <v>0</v>
      </c>
      <c r="O76" s="213">
        <f t="shared" si="18"/>
        <v>0</v>
      </c>
      <c r="P76" s="214">
        <v>9.85</v>
      </c>
      <c r="Q76" s="215">
        <v>20</v>
      </c>
      <c r="R76" s="215" t="s">
        <v>3373</v>
      </c>
      <c r="S76" s="214">
        <v>10.15</v>
      </c>
      <c r="T76" s="215">
        <v>30</v>
      </c>
      <c r="U76" s="215" t="s">
        <v>3373</v>
      </c>
      <c r="V76" s="214">
        <f t="shared" si="19"/>
        <v>10</v>
      </c>
      <c r="W76" s="215">
        <f t="shared" si="31"/>
        <v>60</v>
      </c>
      <c r="X76" s="215">
        <f t="shared" si="21"/>
        <v>2</v>
      </c>
      <c r="Y76" s="215">
        <f t="shared" si="22"/>
        <v>1</v>
      </c>
      <c r="Z76" s="215">
        <f t="shared" si="23"/>
        <v>2</v>
      </c>
      <c r="AA76" s="215">
        <f t="shared" si="24"/>
        <v>1</v>
      </c>
      <c r="AB76" s="215">
        <f t="shared" si="32"/>
        <v>3</v>
      </c>
      <c r="AC76" s="214">
        <f>IF(AB76=0,0.79,IF(AB76=1,0.78,IF(AB76=2,0.77,IF(AB76=3,0.76,IF(AB76=4,0.75,IF(AB76=5,0.74,IF(AB76=6,0.73)))))))</f>
        <v>0.76</v>
      </c>
      <c r="AD76" s="214">
        <f t="shared" si="27"/>
        <v>10.317499999999999</v>
      </c>
      <c r="AE76" s="214">
        <f t="shared" si="33"/>
        <v>7.8412999999999995</v>
      </c>
      <c r="AF76" s="215">
        <f t="shared" si="29"/>
        <v>120</v>
      </c>
      <c r="AG76" s="105"/>
      <c r="AH76" s="104"/>
      <c r="AI76" s="104"/>
    </row>
    <row r="81" spans="1:35" s="217" customFormat="1" ht="11.25">
      <c r="A81" s="210">
        <v>70</v>
      </c>
      <c r="B81" s="106" t="s">
        <v>2869</v>
      </c>
      <c r="C81" s="106" t="s">
        <v>2870</v>
      </c>
      <c r="D81" s="212" t="s">
        <v>2871</v>
      </c>
      <c r="E81" s="213">
        <v>29</v>
      </c>
      <c r="F81" s="214">
        <v>16.75</v>
      </c>
      <c r="G81" s="215">
        <v>30</v>
      </c>
      <c r="H81" s="214" t="s">
        <v>3372</v>
      </c>
      <c r="I81" s="214">
        <v>17.739999999999998</v>
      </c>
      <c r="J81" s="215">
        <v>30</v>
      </c>
      <c r="K81" s="215" t="s">
        <v>3372</v>
      </c>
      <c r="L81" s="216">
        <f t="shared" ref="L81:L100" si="34">(F81+I81)/2</f>
        <v>17.244999999999997</v>
      </c>
      <c r="M81" s="213">
        <f t="shared" ref="M81:M100" si="35">IF(L81&gt;=10,60,G81+J81)</f>
        <v>60</v>
      </c>
      <c r="N81" s="213">
        <f t="shared" ref="N81:N100" si="36">IF(H81="ACC",0,1)+IF(K81="ACC",0,1)</f>
        <v>0</v>
      </c>
      <c r="O81" s="213">
        <f t="shared" ref="O81:O100" si="37">IF(F81&lt;10,1,(IF(I81&lt;10,1,0)))</f>
        <v>0</v>
      </c>
      <c r="P81" s="214">
        <v>17.78</v>
      </c>
      <c r="Q81" s="215">
        <v>30</v>
      </c>
      <c r="R81" s="215" t="s">
        <v>3372</v>
      </c>
      <c r="S81" s="214">
        <v>1.1299999999999999</v>
      </c>
      <c r="T81" s="215">
        <v>0</v>
      </c>
      <c r="U81" s="215" t="s">
        <v>3373</v>
      </c>
      <c r="V81" s="214">
        <f t="shared" ref="V81:V100" si="38">(P81+S81)/2</f>
        <v>9.4550000000000001</v>
      </c>
      <c r="W81" s="215">
        <f t="shared" ref="W81:W100" si="39">IF(V81&gt;=10,60,Q81+T81)</f>
        <v>30</v>
      </c>
      <c r="X81" s="215">
        <f t="shared" ref="X81:X100" si="40">IF(R81="ACC",0,1)+IF(U81="ACC",0,1)</f>
        <v>1</v>
      </c>
      <c r="Y81" s="215">
        <f t="shared" ref="Y81:Y100" si="41">IF(P81&lt;10,1,(IF(S81&lt;10,1,0)))</f>
        <v>1</v>
      </c>
      <c r="Z81" s="215">
        <f t="shared" ref="Z81:AA100" si="42">N81+X81</f>
        <v>1</v>
      </c>
      <c r="AA81" s="215">
        <f t="shared" si="42"/>
        <v>1</v>
      </c>
      <c r="AB81" s="215">
        <f t="shared" ref="AB81:AB100" si="43">Z81+AA81</f>
        <v>2</v>
      </c>
      <c r="AC81" s="214">
        <f>IF(AB81=0,1,IF(AB81=1,0.99,IF(AB81=2,0.98,IF(AB81=3,0.97,IF(AB81=4,0.96,IF(AB81=5,0.95,IF(AB81=6,0.94)))))))</f>
        <v>0.98</v>
      </c>
      <c r="AD81" s="214">
        <f t="shared" ref="AD81:AD100" si="44">AVERAGE(L81,V81)</f>
        <v>13.349999999999998</v>
      </c>
      <c r="AE81" s="214">
        <f t="shared" ref="AE81:AE100" si="45">AC81*AD81</f>
        <v>13.082999999999998</v>
      </c>
      <c r="AF81" s="215">
        <f t="shared" ref="AF81:AF100" si="46">M81+W81</f>
        <v>90</v>
      </c>
      <c r="AG81" s="105"/>
      <c r="AH81" s="269" t="s">
        <v>3448</v>
      </c>
      <c r="AI81" s="269" t="s">
        <v>3449</v>
      </c>
    </row>
    <row r="82" spans="1:35" s="217" customFormat="1" ht="11.25">
      <c r="A82" s="210">
        <v>71</v>
      </c>
      <c r="B82" s="218" t="s">
        <v>2991</v>
      </c>
      <c r="C82" s="218" t="s">
        <v>2724</v>
      </c>
      <c r="D82" s="221" t="s">
        <v>2992</v>
      </c>
      <c r="E82" s="213">
        <v>31</v>
      </c>
      <c r="F82" s="214">
        <v>12.38</v>
      </c>
      <c r="G82" s="215">
        <v>30</v>
      </c>
      <c r="H82" s="214" t="s">
        <v>3372</v>
      </c>
      <c r="I82" s="214">
        <v>5.92</v>
      </c>
      <c r="J82" s="215">
        <v>16</v>
      </c>
      <c r="K82" s="215" t="s">
        <v>3372</v>
      </c>
      <c r="L82" s="216">
        <f t="shared" si="34"/>
        <v>9.15</v>
      </c>
      <c r="M82" s="213">
        <f t="shared" si="35"/>
        <v>46</v>
      </c>
      <c r="N82" s="213">
        <f t="shared" si="36"/>
        <v>0</v>
      </c>
      <c r="O82" s="213">
        <f t="shared" si="37"/>
        <v>1</v>
      </c>
      <c r="P82" s="214">
        <v>11</v>
      </c>
      <c r="Q82" s="215">
        <v>30</v>
      </c>
      <c r="R82" s="215" t="s">
        <v>3373</v>
      </c>
      <c r="S82" s="214">
        <v>12.6</v>
      </c>
      <c r="T82" s="215">
        <v>30</v>
      </c>
      <c r="U82" s="215" t="s">
        <v>3372</v>
      </c>
      <c r="V82" s="214">
        <f t="shared" si="38"/>
        <v>11.8</v>
      </c>
      <c r="W82" s="215">
        <f t="shared" si="39"/>
        <v>60</v>
      </c>
      <c r="X82" s="215">
        <f t="shared" si="40"/>
        <v>1</v>
      </c>
      <c r="Y82" s="215">
        <f t="shared" si="41"/>
        <v>0</v>
      </c>
      <c r="Z82" s="215">
        <f t="shared" si="42"/>
        <v>1</v>
      </c>
      <c r="AA82" s="215">
        <f t="shared" si="42"/>
        <v>1</v>
      </c>
      <c r="AB82" s="215">
        <f t="shared" si="43"/>
        <v>2</v>
      </c>
      <c r="AC82" s="214">
        <f>IF(AB82=0,0.93,IF(AB82=1,0.92,IF(AB82=2,0.91,IF(AB82=3,0.9,IF(AB82=4,0.89,IF(AB82=5,0.88,IF(AB82=6,0.87)))))))</f>
        <v>0.91</v>
      </c>
      <c r="AD82" s="214">
        <f t="shared" si="44"/>
        <v>10.475000000000001</v>
      </c>
      <c r="AE82" s="214">
        <f t="shared" si="45"/>
        <v>9.5322500000000012</v>
      </c>
      <c r="AF82" s="215">
        <f t="shared" si="46"/>
        <v>106</v>
      </c>
      <c r="AG82" s="105"/>
      <c r="AH82" s="269" t="s">
        <v>3448</v>
      </c>
      <c r="AI82" s="269" t="s">
        <v>3449</v>
      </c>
    </row>
    <row r="83" spans="1:35" s="217" customFormat="1" ht="11.25">
      <c r="A83" s="210">
        <v>72</v>
      </c>
      <c r="B83" s="227" t="s">
        <v>3027</v>
      </c>
      <c r="C83" s="227" t="s">
        <v>3579</v>
      </c>
      <c r="D83" s="226" t="s">
        <v>3028</v>
      </c>
      <c r="E83" s="213">
        <v>31</v>
      </c>
      <c r="F83" s="214">
        <v>8.3699999999999992</v>
      </c>
      <c r="G83" s="215">
        <v>10</v>
      </c>
      <c r="H83" s="214" t="s">
        <v>3372</v>
      </c>
      <c r="I83" s="214">
        <v>11.63</v>
      </c>
      <c r="J83" s="215">
        <v>30</v>
      </c>
      <c r="K83" s="215" t="s">
        <v>3373</v>
      </c>
      <c r="L83" s="216">
        <f t="shared" si="34"/>
        <v>10</v>
      </c>
      <c r="M83" s="213">
        <f t="shared" si="35"/>
        <v>60</v>
      </c>
      <c r="N83" s="213">
        <f t="shared" si="36"/>
        <v>1</v>
      </c>
      <c r="O83" s="213">
        <f t="shared" si="37"/>
        <v>1</v>
      </c>
      <c r="P83" s="214">
        <v>9.07</v>
      </c>
      <c r="Q83" s="215">
        <v>16</v>
      </c>
      <c r="R83" s="215" t="s">
        <v>3373</v>
      </c>
      <c r="S83" s="214">
        <v>10.36</v>
      </c>
      <c r="T83" s="215">
        <v>30</v>
      </c>
      <c r="U83" s="215" t="s">
        <v>3372</v>
      </c>
      <c r="V83" s="214">
        <f t="shared" si="38"/>
        <v>9.7149999999999999</v>
      </c>
      <c r="W83" s="215">
        <f t="shared" si="39"/>
        <v>46</v>
      </c>
      <c r="X83" s="215">
        <f t="shared" si="40"/>
        <v>1</v>
      </c>
      <c r="Y83" s="215">
        <f t="shared" si="41"/>
        <v>1</v>
      </c>
      <c r="Z83" s="215">
        <f t="shared" si="42"/>
        <v>2</v>
      </c>
      <c r="AA83" s="215">
        <f t="shared" si="42"/>
        <v>2</v>
      </c>
      <c r="AB83" s="215">
        <f t="shared" si="43"/>
        <v>4</v>
      </c>
      <c r="AC83" s="214">
        <f>IF(AB83=0,1,IF(AB83=1,0.99,IF(AB83=2,0.98,IF(AB83=3,0.97,IF(AB83=4,0.96,IF(AB83=5,0.95,IF(AB83=6,0.94)))))))</f>
        <v>0.96</v>
      </c>
      <c r="AD83" s="214">
        <f t="shared" si="44"/>
        <v>9.8574999999999999</v>
      </c>
      <c r="AE83" s="214">
        <f t="shared" si="45"/>
        <v>9.4631999999999987</v>
      </c>
      <c r="AF83" s="215">
        <f t="shared" si="46"/>
        <v>106</v>
      </c>
      <c r="AG83" s="105"/>
      <c r="AH83" s="269" t="s">
        <v>3448</v>
      </c>
      <c r="AI83" s="269" t="s">
        <v>3449</v>
      </c>
    </row>
    <row r="84" spans="1:35" s="217" customFormat="1" ht="11.25">
      <c r="A84" s="210">
        <v>73</v>
      </c>
      <c r="B84" s="218" t="s">
        <v>2993</v>
      </c>
      <c r="C84" s="218" t="s">
        <v>2994</v>
      </c>
      <c r="D84" s="213" t="s">
        <v>2995</v>
      </c>
      <c r="E84" s="213">
        <v>31</v>
      </c>
      <c r="F84" s="214">
        <v>9.73</v>
      </c>
      <c r="G84" s="215">
        <v>18</v>
      </c>
      <c r="H84" s="214" t="s">
        <v>3372</v>
      </c>
      <c r="I84" s="214">
        <v>10.27</v>
      </c>
      <c r="J84" s="215">
        <v>30</v>
      </c>
      <c r="K84" s="215" t="s">
        <v>3373</v>
      </c>
      <c r="L84" s="216">
        <f t="shared" si="34"/>
        <v>10</v>
      </c>
      <c r="M84" s="213">
        <f t="shared" si="35"/>
        <v>60</v>
      </c>
      <c r="N84" s="213">
        <f t="shared" si="36"/>
        <v>1</v>
      </c>
      <c r="O84" s="213">
        <f t="shared" si="37"/>
        <v>1</v>
      </c>
      <c r="P84" s="214">
        <v>8.6</v>
      </c>
      <c r="Q84" s="215">
        <v>16</v>
      </c>
      <c r="R84" s="215" t="s">
        <v>3373</v>
      </c>
      <c r="S84" s="214">
        <v>10.02</v>
      </c>
      <c r="T84" s="215">
        <v>30</v>
      </c>
      <c r="U84" s="215" t="s">
        <v>3372</v>
      </c>
      <c r="V84" s="214">
        <f t="shared" si="38"/>
        <v>9.3099999999999987</v>
      </c>
      <c r="W84" s="215">
        <f t="shared" si="39"/>
        <v>46</v>
      </c>
      <c r="X84" s="215">
        <f t="shared" si="40"/>
        <v>1</v>
      </c>
      <c r="Y84" s="215">
        <f t="shared" si="41"/>
        <v>1</v>
      </c>
      <c r="Z84" s="215">
        <f t="shared" si="42"/>
        <v>2</v>
      </c>
      <c r="AA84" s="215">
        <f t="shared" si="42"/>
        <v>2</v>
      </c>
      <c r="AB84" s="215">
        <f t="shared" si="43"/>
        <v>4</v>
      </c>
      <c r="AC84" s="214">
        <f>IF(AB84=0,1,IF(AB84=1,0.99,IF(AB84=2,0.98,IF(AB84=3,0.97,IF(AB84=4,0.96,IF(AB84=5,0.95,IF(AB84=6,0.94)))))))</f>
        <v>0.96</v>
      </c>
      <c r="AD84" s="214">
        <f t="shared" si="44"/>
        <v>9.6549999999999994</v>
      </c>
      <c r="AE84" s="214">
        <f t="shared" si="45"/>
        <v>9.2687999999999988</v>
      </c>
      <c r="AF84" s="215">
        <f t="shared" si="46"/>
        <v>106</v>
      </c>
      <c r="AG84" s="105"/>
      <c r="AH84" s="269" t="s">
        <v>3448</v>
      </c>
      <c r="AI84" s="269" t="s">
        <v>3449</v>
      </c>
    </row>
    <row r="85" spans="1:35" s="217" customFormat="1" ht="11.25">
      <c r="A85" s="210">
        <v>74</v>
      </c>
      <c r="B85" s="222" t="s">
        <v>2814</v>
      </c>
      <c r="C85" s="222" t="s">
        <v>2815</v>
      </c>
      <c r="D85" s="221" t="s">
        <v>2816</v>
      </c>
      <c r="E85" s="213">
        <v>29</v>
      </c>
      <c r="F85" s="214">
        <v>10.210000000000001</v>
      </c>
      <c r="G85" s="215">
        <v>30</v>
      </c>
      <c r="H85" s="214" t="s">
        <v>3372</v>
      </c>
      <c r="I85" s="214">
        <v>9.7799999999999994</v>
      </c>
      <c r="J85" s="215">
        <v>19</v>
      </c>
      <c r="K85" s="215" t="s">
        <v>3373</v>
      </c>
      <c r="L85" s="216">
        <f t="shared" si="34"/>
        <v>9.995000000000001</v>
      </c>
      <c r="M85" s="213">
        <f t="shared" si="35"/>
        <v>49</v>
      </c>
      <c r="N85" s="213">
        <f t="shared" si="36"/>
        <v>1</v>
      </c>
      <c r="O85" s="213">
        <f t="shared" si="37"/>
        <v>1</v>
      </c>
      <c r="P85" s="214">
        <v>9.08</v>
      </c>
      <c r="Q85" s="215">
        <v>11</v>
      </c>
      <c r="R85" s="215" t="s">
        <v>3373</v>
      </c>
      <c r="S85" s="214">
        <v>12.35</v>
      </c>
      <c r="T85" s="215">
        <v>30</v>
      </c>
      <c r="U85" s="215" t="s">
        <v>3372</v>
      </c>
      <c r="V85" s="214">
        <f t="shared" si="38"/>
        <v>10.715</v>
      </c>
      <c r="W85" s="215">
        <f t="shared" si="39"/>
        <v>60</v>
      </c>
      <c r="X85" s="215">
        <f t="shared" si="40"/>
        <v>1</v>
      </c>
      <c r="Y85" s="215">
        <f t="shared" si="41"/>
        <v>1</v>
      </c>
      <c r="Z85" s="215">
        <f t="shared" si="42"/>
        <v>2</v>
      </c>
      <c r="AA85" s="215">
        <f t="shared" si="42"/>
        <v>2</v>
      </c>
      <c r="AB85" s="215">
        <f t="shared" si="43"/>
        <v>4</v>
      </c>
      <c r="AC85" s="214">
        <f t="shared" ref="AC85:AC92" si="47">IF(AB85=0,0.93,IF(AB85=1,0.92,IF(AB85=2,0.91,IF(AB85=3,0.9,IF(AB85=4,0.89,IF(AB85=5,0.88,IF(AB85=6,0.87)))))))</f>
        <v>0.89</v>
      </c>
      <c r="AD85" s="214">
        <f t="shared" si="44"/>
        <v>10.355</v>
      </c>
      <c r="AE85" s="214">
        <f t="shared" si="45"/>
        <v>9.2159500000000012</v>
      </c>
      <c r="AF85" s="215">
        <f t="shared" si="46"/>
        <v>109</v>
      </c>
      <c r="AG85" s="105"/>
      <c r="AH85" s="269" t="s">
        <v>3448</v>
      </c>
      <c r="AI85" s="269" t="s">
        <v>3449</v>
      </c>
    </row>
    <row r="86" spans="1:35" s="217" customFormat="1" ht="11.25">
      <c r="A86" s="210">
        <v>75</v>
      </c>
      <c r="B86" s="218" t="s">
        <v>2985</v>
      </c>
      <c r="C86" s="218" t="s">
        <v>2986</v>
      </c>
      <c r="D86" s="221" t="s">
        <v>2987</v>
      </c>
      <c r="E86" s="213">
        <v>31</v>
      </c>
      <c r="F86" s="214">
        <v>11.08</v>
      </c>
      <c r="G86" s="215">
        <v>30</v>
      </c>
      <c r="H86" s="214" t="s">
        <v>3372</v>
      </c>
      <c r="I86" s="214">
        <v>8.92</v>
      </c>
      <c r="J86" s="215">
        <v>19</v>
      </c>
      <c r="K86" s="215" t="s">
        <v>3373</v>
      </c>
      <c r="L86" s="216">
        <f t="shared" si="34"/>
        <v>10</v>
      </c>
      <c r="M86" s="213">
        <f t="shared" si="35"/>
        <v>60</v>
      </c>
      <c r="N86" s="213">
        <f t="shared" si="36"/>
        <v>1</v>
      </c>
      <c r="O86" s="213">
        <f t="shared" si="37"/>
        <v>1</v>
      </c>
      <c r="P86" s="214">
        <v>8.0299999999999994</v>
      </c>
      <c r="Q86" s="215">
        <v>15</v>
      </c>
      <c r="R86" s="215" t="s">
        <v>3373</v>
      </c>
      <c r="S86" s="214">
        <v>11.52</v>
      </c>
      <c r="T86" s="215">
        <v>30</v>
      </c>
      <c r="U86" s="215" t="s">
        <v>3372</v>
      </c>
      <c r="V86" s="214">
        <f t="shared" si="38"/>
        <v>9.7749999999999986</v>
      </c>
      <c r="W86" s="215">
        <f t="shared" si="39"/>
        <v>45</v>
      </c>
      <c r="X86" s="215">
        <f t="shared" si="40"/>
        <v>1</v>
      </c>
      <c r="Y86" s="215">
        <f t="shared" si="41"/>
        <v>1</v>
      </c>
      <c r="Z86" s="215">
        <f t="shared" si="42"/>
        <v>2</v>
      </c>
      <c r="AA86" s="215">
        <f t="shared" si="42"/>
        <v>2</v>
      </c>
      <c r="AB86" s="215">
        <f t="shared" si="43"/>
        <v>4</v>
      </c>
      <c r="AC86" s="214">
        <f t="shared" si="47"/>
        <v>0.89</v>
      </c>
      <c r="AD86" s="214">
        <f t="shared" si="44"/>
        <v>9.8874999999999993</v>
      </c>
      <c r="AE86" s="214">
        <f t="shared" si="45"/>
        <v>8.7998750000000001</v>
      </c>
      <c r="AF86" s="215">
        <f t="shared" si="46"/>
        <v>105</v>
      </c>
      <c r="AG86" s="105"/>
      <c r="AH86" s="269" t="s">
        <v>3448</v>
      </c>
      <c r="AI86" s="269" t="s">
        <v>3449</v>
      </c>
    </row>
    <row r="87" spans="1:35" s="217" customFormat="1" ht="11.25">
      <c r="A87" s="210">
        <v>76</v>
      </c>
      <c r="B87" s="222" t="s">
        <v>2953</v>
      </c>
      <c r="C87" s="222" t="s">
        <v>2954</v>
      </c>
      <c r="D87" s="221" t="s">
        <v>2955</v>
      </c>
      <c r="E87" s="213">
        <v>30</v>
      </c>
      <c r="F87" s="214">
        <v>10</v>
      </c>
      <c r="G87" s="215">
        <v>30</v>
      </c>
      <c r="H87" s="214" t="s">
        <v>3373</v>
      </c>
      <c r="I87" s="214">
        <v>10</v>
      </c>
      <c r="J87" s="215">
        <v>30</v>
      </c>
      <c r="K87" s="215" t="s">
        <v>3373</v>
      </c>
      <c r="L87" s="216">
        <f t="shared" si="34"/>
        <v>10</v>
      </c>
      <c r="M87" s="213">
        <f t="shared" si="35"/>
        <v>60</v>
      </c>
      <c r="N87" s="213">
        <f t="shared" si="36"/>
        <v>2</v>
      </c>
      <c r="O87" s="213">
        <f t="shared" si="37"/>
        <v>0</v>
      </c>
      <c r="P87" s="214">
        <v>8.11</v>
      </c>
      <c r="Q87" s="215">
        <v>10</v>
      </c>
      <c r="R87" s="215" t="s">
        <v>3373</v>
      </c>
      <c r="S87" s="214">
        <v>10.87</v>
      </c>
      <c r="T87" s="215">
        <v>30</v>
      </c>
      <c r="U87" s="215" t="s">
        <v>3372</v>
      </c>
      <c r="V87" s="214">
        <f t="shared" si="38"/>
        <v>9.4899999999999984</v>
      </c>
      <c r="W87" s="215">
        <f t="shared" si="39"/>
        <v>40</v>
      </c>
      <c r="X87" s="215">
        <f t="shared" si="40"/>
        <v>1</v>
      </c>
      <c r="Y87" s="215">
        <f t="shared" si="41"/>
        <v>1</v>
      </c>
      <c r="Z87" s="215">
        <f t="shared" si="42"/>
        <v>3</v>
      </c>
      <c r="AA87" s="215">
        <f t="shared" si="42"/>
        <v>1</v>
      </c>
      <c r="AB87" s="215">
        <f t="shared" si="43"/>
        <v>4</v>
      </c>
      <c r="AC87" s="214">
        <f t="shared" si="47"/>
        <v>0.89</v>
      </c>
      <c r="AD87" s="214">
        <f t="shared" si="44"/>
        <v>9.7449999999999992</v>
      </c>
      <c r="AE87" s="214">
        <f t="shared" si="45"/>
        <v>8.6730499999999999</v>
      </c>
      <c r="AF87" s="215">
        <f t="shared" si="46"/>
        <v>100</v>
      </c>
      <c r="AG87" s="105"/>
      <c r="AH87" s="269" t="s">
        <v>3448</v>
      </c>
      <c r="AI87" s="269" t="s">
        <v>3449</v>
      </c>
    </row>
    <row r="88" spans="1:35" s="217" customFormat="1" ht="11.25">
      <c r="A88" s="210">
        <v>77</v>
      </c>
      <c r="B88" s="218" t="s">
        <v>3030</v>
      </c>
      <c r="C88" s="218" t="s">
        <v>2092</v>
      </c>
      <c r="D88" s="221" t="s">
        <v>3031</v>
      </c>
      <c r="E88" s="213">
        <v>31</v>
      </c>
      <c r="F88" s="214">
        <v>10</v>
      </c>
      <c r="G88" s="215">
        <v>30</v>
      </c>
      <c r="H88" s="214" t="s">
        <v>3373</v>
      </c>
      <c r="I88" s="214">
        <v>10.58</v>
      </c>
      <c r="J88" s="215">
        <v>30</v>
      </c>
      <c r="K88" s="215" t="s">
        <v>3373</v>
      </c>
      <c r="L88" s="216">
        <f t="shared" si="34"/>
        <v>10.29</v>
      </c>
      <c r="M88" s="213">
        <f t="shared" si="35"/>
        <v>60</v>
      </c>
      <c r="N88" s="213">
        <f t="shared" si="36"/>
        <v>2</v>
      </c>
      <c r="O88" s="213">
        <f t="shared" si="37"/>
        <v>0</v>
      </c>
      <c r="P88" s="214">
        <v>9.75</v>
      </c>
      <c r="Q88" s="215">
        <v>12</v>
      </c>
      <c r="R88" s="215" t="s">
        <v>3373</v>
      </c>
      <c r="S88" s="214">
        <v>8.75</v>
      </c>
      <c r="T88" s="215">
        <v>18</v>
      </c>
      <c r="U88" s="215" t="s">
        <v>3373</v>
      </c>
      <c r="V88" s="214">
        <f t="shared" si="38"/>
        <v>9.25</v>
      </c>
      <c r="W88" s="215">
        <f t="shared" si="39"/>
        <v>30</v>
      </c>
      <c r="X88" s="215">
        <f t="shared" si="40"/>
        <v>2</v>
      </c>
      <c r="Y88" s="215">
        <f t="shared" si="41"/>
        <v>1</v>
      </c>
      <c r="Z88" s="215">
        <f t="shared" si="42"/>
        <v>4</v>
      </c>
      <c r="AA88" s="215">
        <f t="shared" si="42"/>
        <v>1</v>
      </c>
      <c r="AB88" s="215">
        <f t="shared" si="43"/>
        <v>5</v>
      </c>
      <c r="AC88" s="214">
        <f t="shared" si="47"/>
        <v>0.88</v>
      </c>
      <c r="AD88" s="214">
        <f t="shared" si="44"/>
        <v>9.77</v>
      </c>
      <c r="AE88" s="214">
        <f t="shared" si="45"/>
        <v>8.5975999999999999</v>
      </c>
      <c r="AF88" s="215">
        <f t="shared" si="46"/>
        <v>90</v>
      </c>
      <c r="AG88" s="105"/>
      <c r="AH88" s="104"/>
      <c r="AI88" s="104"/>
    </row>
    <row r="89" spans="1:35" s="225" customFormat="1" ht="11.25">
      <c r="A89" s="210">
        <v>78</v>
      </c>
      <c r="B89" s="222" t="s">
        <v>2959</v>
      </c>
      <c r="C89" s="222" t="s">
        <v>116</v>
      </c>
      <c r="D89" s="221" t="s">
        <v>2960</v>
      </c>
      <c r="E89" s="213">
        <v>30</v>
      </c>
      <c r="F89" s="214">
        <v>10.47</v>
      </c>
      <c r="G89" s="215">
        <v>30</v>
      </c>
      <c r="H89" s="214" t="s">
        <v>3373</v>
      </c>
      <c r="I89" s="214">
        <v>9.5299999999999994</v>
      </c>
      <c r="J89" s="215">
        <v>17</v>
      </c>
      <c r="K89" s="215" t="s">
        <v>3373</v>
      </c>
      <c r="L89" s="216">
        <f t="shared" si="34"/>
        <v>10</v>
      </c>
      <c r="M89" s="213">
        <f t="shared" si="35"/>
        <v>60</v>
      </c>
      <c r="N89" s="213">
        <f t="shared" si="36"/>
        <v>2</v>
      </c>
      <c r="O89" s="213">
        <f t="shared" si="37"/>
        <v>1</v>
      </c>
      <c r="P89" s="214">
        <v>8.85</v>
      </c>
      <c r="Q89" s="215">
        <v>5</v>
      </c>
      <c r="R89" s="215" t="s">
        <v>3373</v>
      </c>
      <c r="S89" s="214">
        <v>10.050000000000001</v>
      </c>
      <c r="T89" s="215">
        <v>30</v>
      </c>
      <c r="U89" s="215" t="s">
        <v>3372</v>
      </c>
      <c r="V89" s="214">
        <f t="shared" si="38"/>
        <v>9.4499999999999993</v>
      </c>
      <c r="W89" s="215">
        <f t="shared" si="39"/>
        <v>35</v>
      </c>
      <c r="X89" s="215">
        <f t="shared" si="40"/>
        <v>1</v>
      </c>
      <c r="Y89" s="215">
        <f t="shared" si="41"/>
        <v>1</v>
      </c>
      <c r="Z89" s="215">
        <f t="shared" si="42"/>
        <v>3</v>
      </c>
      <c r="AA89" s="215">
        <f t="shared" si="42"/>
        <v>2</v>
      </c>
      <c r="AB89" s="215">
        <f t="shared" si="43"/>
        <v>5</v>
      </c>
      <c r="AC89" s="214">
        <f t="shared" si="47"/>
        <v>0.88</v>
      </c>
      <c r="AD89" s="214">
        <f t="shared" si="44"/>
        <v>9.7249999999999996</v>
      </c>
      <c r="AE89" s="214">
        <f t="shared" si="45"/>
        <v>8.5579999999999998</v>
      </c>
      <c r="AF89" s="215">
        <f t="shared" si="46"/>
        <v>95</v>
      </c>
      <c r="AG89" s="105"/>
      <c r="AH89" s="269" t="s">
        <v>3448</v>
      </c>
      <c r="AI89" s="269" t="s">
        <v>3449</v>
      </c>
    </row>
    <row r="90" spans="1:35" s="217" customFormat="1" ht="11.25">
      <c r="A90" s="210">
        <v>79</v>
      </c>
      <c r="B90" s="222" t="s">
        <v>2943</v>
      </c>
      <c r="C90" s="222" t="s">
        <v>2495</v>
      </c>
      <c r="D90" s="221" t="s">
        <v>2944</v>
      </c>
      <c r="E90" s="213">
        <v>30</v>
      </c>
      <c r="F90" s="214">
        <v>10.66</v>
      </c>
      <c r="G90" s="215">
        <v>30</v>
      </c>
      <c r="H90" s="214" t="s">
        <v>3373</v>
      </c>
      <c r="I90" s="214">
        <v>9.4</v>
      </c>
      <c r="J90" s="215">
        <v>20</v>
      </c>
      <c r="K90" s="215" t="s">
        <v>3373</v>
      </c>
      <c r="L90" s="216">
        <f t="shared" si="34"/>
        <v>10.030000000000001</v>
      </c>
      <c r="M90" s="213">
        <f t="shared" si="35"/>
        <v>60</v>
      </c>
      <c r="N90" s="213">
        <f t="shared" si="36"/>
        <v>2</v>
      </c>
      <c r="O90" s="213">
        <f t="shared" si="37"/>
        <v>1</v>
      </c>
      <c r="P90" s="214">
        <v>9.07</v>
      </c>
      <c r="Q90" s="215">
        <v>11</v>
      </c>
      <c r="R90" s="215" t="s">
        <v>3373</v>
      </c>
      <c r="S90" s="214">
        <v>10.16</v>
      </c>
      <c r="T90" s="215">
        <v>30</v>
      </c>
      <c r="U90" s="215" t="s">
        <v>3373</v>
      </c>
      <c r="V90" s="214">
        <f t="shared" si="38"/>
        <v>9.6150000000000002</v>
      </c>
      <c r="W90" s="215">
        <f t="shared" si="39"/>
        <v>41</v>
      </c>
      <c r="X90" s="215">
        <f t="shared" si="40"/>
        <v>2</v>
      </c>
      <c r="Y90" s="215">
        <f t="shared" si="41"/>
        <v>1</v>
      </c>
      <c r="Z90" s="215">
        <f t="shared" si="42"/>
        <v>4</v>
      </c>
      <c r="AA90" s="215">
        <f t="shared" si="42"/>
        <v>2</v>
      </c>
      <c r="AB90" s="215">
        <f t="shared" si="43"/>
        <v>6</v>
      </c>
      <c r="AC90" s="214">
        <f t="shared" si="47"/>
        <v>0.87</v>
      </c>
      <c r="AD90" s="214">
        <f t="shared" si="44"/>
        <v>9.8225000000000016</v>
      </c>
      <c r="AE90" s="214">
        <f t="shared" si="45"/>
        <v>8.5455750000000013</v>
      </c>
      <c r="AF90" s="215">
        <f t="shared" si="46"/>
        <v>101</v>
      </c>
      <c r="AG90" s="105"/>
      <c r="AH90" s="215" t="s">
        <v>3448</v>
      </c>
      <c r="AI90" s="215" t="s">
        <v>3449</v>
      </c>
    </row>
    <row r="91" spans="1:35" s="217" customFormat="1" ht="11.25">
      <c r="A91" s="210">
        <v>80</v>
      </c>
      <c r="B91" s="222" t="s">
        <v>1173</v>
      </c>
      <c r="C91" s="222" t="s">
        <v>2495</v>
      </c>
      <c r="D91" s="221" t="s">
        <v>2999</v>
      </c>
      <c r="E91" s="213">
        <v>31</v>
      </c>
      <c r="F91" s="214">
        <v>10.6</v>
      </c>
      <c r="G91" s="215">
        <v>30</v>
      </c>
      <c r="H91" s="214" t="s">
        <v>3373</v>
      </c>
      <c r="I91" s="214">
        <v>9.4</v>
      </c>
      <c r="J91" s="215">
        <v>18</v>
      </c>
      <c r="K91" s="215" t="s">
        <v>3373</v>
      </c>
      <c r="L91" s="216">
        <f t="shared" si="34"/>
        <v>10</v>
      </c>
      <c r="M91" s="213">
        <f t="shared" si="35"/>
        <v>60</v>
      </c>
      <c r="N91" s="213">
        <f t="shared" si="36"/>
        <v>2</v>
      </c>
      <c r="O91" s="213">
        <f t="shared" si="37"/>
        <v>1</v>
      </c>
      <c r="P91" s="214">
        <v>7.68</v>
      </c>
      <c r="Q91" s="215">
        <v>5</v>
      </c>
      <c r="R91" s="215" t="s">
        <v>3373</v>
      </c>
      <c r="S91" s="214">
        <v>10.1</v>
      </c>
      <c r="T91" s="215">
        <v>30</v>
      </c>
      <c r="U91" s="215" t="s">
        <v>3372</v>
      </c>
      <c r="V91" s="214">
        <f t="shared" si="38"/>
        <v>8.89</v>
      </c>
      <c r="W91" s="215">
        <f t="shared" si="39"/>
        <v>35</v>
      </c>
      <c r="X91" s="215">
        <f t="shared" si="40"/>
        <v>1</v>
      </c>
      <c r="Y91" s="215">
        <f t="shared" si="41"/>
        <v>1</v>
      </c>
      <c r="Z91" s="215">
        <f t="shared" si="42"/>
        <v>3</v>
      </c>
      <c r="AA91" s="215">
        <f t="shared" si="42"/>
        <v>2</v>
      </c>
      <c r="AB91" s="215">
        <f t="shared" si="43"/>
        <v>5</v>
      </c>
      <c r="AC91" s="214">
        <f t="shared" si="47"/>
        <v>0.88</v>
      </c>
      <c r="AD91" s="214">
        <f t="shared" si="44"/>
        <v>9.4450000000000003</v>
      </c>
      <c r="AE91" s="214">
        <f t="shared" si="45"/>
        <v>8.3116000000000003</v>
      </c>
      <c r="AF91" s="215">
        <f t="shared" si="46"/>
        <v>95</v>
      </c>
      <c r="AG91" s="105"/>
      <c r="AH91" s="269" t="s">
        <v>3449</v>
      </c>
      <c r="AI91" s="269" t="s">
        <v>3448</v>
      </c>
    </row>
    <row r="92" spans="1:35" s="217" customFormat="1" ht="11.25">
      <c r="A92" s="210">
        <v>81</v>
      </c>
      <c r="B92" s="218" t="s">
        <v>2812</v>
      </c>
      <c r="C92" s="218" t="s">
        <v>2024</v>
      </c>
      <c r="D92" s="221" t="s">
        <v>2813</v>
      </c>
      <c r="E92" s="213">
        <v>29</v>
      </c>
      <c r="F92" s="214">
        <v>10.34</v>
      </c>
      <c r="G92" s="215">
        <v>30</v>
      </c>
      <c r="H92" s="214" t="s">
        <v>3373</v>
      </c>
      <c r="I92" s="214">
        <v>7.51</v>
      </c>
      <c r="J92" s="215">
        <v>13</v>
      </c>
      <c r="K92" s="215" t="s">
        <v>3373</v>
      </c>
      <c r="L92" s="216">
        <f t="shared" si="34"/>
        <v>8.9250000000000007</v>
      </c>
      <c r="M92" s="213">
        <f t="shared" si="35"/>
        <v>43</v>
      </c>
      <c r="N92" s="213">
        <f t="shared" si="36"/>
        <v>2</v>
      </c>
      <c r="O92" s="213">
        <f t="shared" si="37"/>
        <v>1</v>
      </c>
      <c r="P92" s="214">
        <v>9.2100000000000009</v>
      </c>
      <c r="Q92" s="215">
        <v>12</v>
      </c>
      <c r="R92" s="215" t="s">
        <v>3373</v>
      </c>
      <c r="S92" s="214">
        <v>10.96</v>
      </c>
      <c r="T92" s="215">
        <v>30</v>
      </c>
      <c r="U92" s="215" t="s">
        <v>3373</v>
      </c>
      <c r="V92" s="214">
        <f t="shared" si="38"/>
        <v>10.085000000000001</v>
      </c>
      <c r="W92" s="215">
        <f t="shared" si="39"/>
        <v>60</v>
      </c>
      <c r="X92" s="215">
        <f t="shared" si="40"/>
        <v>2</v>
      </c>
      <c r="Y92" s="215">
        <f t="shared" si="41"/>
        <v>1</v>
      </c>
      <c r="Z92" s="215">
        <f t="shared" si="42"/>
        <v>4</v>
      </c>
      <c r="AA92" s="215">
        <f t="shared" si="42"/>
        <v>2</v>
      </c>
      <c r="AB92" s="215">
        <f t="shared" si="43"/>
        <v>6</v>
      </c>
      <c r="AC92" s="214">
        <f t="shared" si="47"/>
        <v>0.87</v>
      </c>
      <c r="AD92" s="214">
        <f t="shared" si="44"/>
        <v>9.5050000000000008</v>
      </c>
      <c r="AE92" s="214">
        <f t="shared" si="45"/>
        <v>8.2693500000000011</v>
      </c>
      <c r="AF92" s="215">
        <f t="shared" si="46"/>
        <v>103</v>
      </c>
      <c r="AG92" s="105"/>
      <c r="AH92" s="269" t="s">
        <v>3449</v>
      </c>
      <c r="AI92" s="269" t="s">
        <v>3448</v>
      </c>
    </row>
    <row r="93" spans="1:35" s="217" customFormat="1" ht="11.25">
      <c r="A93" s="210">
        <v>82</v>
      </c>
      <c r="B93" s="218" t="s">
        <v>2803</v>
      </c>
      <c r="C93" s="218" t="s">
        <v>2804</v>
      </c>
      <c r="D93" s="213" t="s">
        <v>2805</v>
      </c>
      <c r="E93" s="213">
        <v>29</v>
      </c>
      <c r="F93" s="214">
        <v>11.07</v>
      </c>
      <c r="G93" s="215">
        <v>30</v>
      </c>
      <c r="H93" s="214" t="s">
        <v>3372</v>
      </c>
      <c r="I93" s="214">
        <v>10.210000000000001</v>
      </c>
      <c r="J93" s="215">
        <v>30</v>
      </c>
      <c r="K93" s="215" t="s">
        <v>3373</v>
      </c>
      <c r="L93" s="216">
        <f t="shared" si="34"/>
        <v>10.64</v>
      </c>
      <c r="M93" s="213">
        <f t="shared" si="35"/>
        <v>60</v>
      </c>
      <c r="N93" s="213">
        <f t="shared" si="36"/>
        <v>1</v>
      </c>
      <c r="O93" s="213">
        <f t="shared" si="37"/>
        <v>0</v>
      </c>
      <c r="P93" s="214">
        <v>8.44</v>
      </c>
      <c r="Q93" s="215">
        <v>12</v>
      </c>
      <c r="R93" s="215" t="s">
        <v>3373</v>
      </c>
      <c r="S93" s="214">
        <v>10.59</v>
      </c>
      <c r="T93" s="215">
        <v>30</v>
      </c>
      <c r="U93" s="215" t="s">
        <v>3373</v>
      </c>
      <c r="V93" s="214">
        <f t="shared" si="38"/>
        <v>9.5150000000000006</v>
      </c>
      <c r="W93" s="215">
        <f t="shared" si="39"/>
        <v>42</v>
      </c>
      <c r="X93" s="215">
        <f t="shared" si="40"/>
        <v>2</v>
      </c>
      <c r="Y93" s="215">
        <f t="shared" si="41"/>
        <v>1</v>
      </c>
      <c r="Z93" s="215">
        <f t="shared" si="42"/>
        <v>3</v>
      </c>
      <c r="AA93" s="215">
        <f t="shared" si="42"/>
        <v>1</v>
      </c>
      <c r="AB93" s="215">
        <f t="shared" si="43"/>
        <v>4</v>
      </c>
      <c r="AC93" s="214">
        <f>IF(AB93=0,0.86,IF(AB93=1,0.85,IF(AB93=2,0.84,IF(AB93=3,0.83,IF(AB93=4,0.82,IF(AB93=5,0.81,IF(AB93=6,0.8)))))))</f>
        <v>0.82</v>
      </c>
      <c r="AD93" s="214">
        <f t="shared" si="44"/>
        <v>10.077500000000001</v>
      </c>
      <c r="AE93" s="214">
        <f t="shared" si="45"/>
        <v>8.2635500000000004</v>
      </c>
      <c r="AF93" s="215">
        <f t="shared" si="46"/>
        <v>102</v>
      </c>
      <c r="AG93" s="105"/>
      <c r="AH93" s="269" t="s">
        <v>3448</v>
      </c>
      <c r="AI93" s="269" t="s">
        <v>3449</v>
      </c>
    </row>
    <row r="94" spans="1:35" s="217" customFormat="1" ht="11.25">
      <c r="A94" s="210">
        <v>83</v>
      </c>
      <c r="B94" s="218" t="s">
        <v>2837</v>
      </c>
      <c r="C94" s="218" t="s">
        <v>2838</v>
      </c>
      <c r="D94" s="221" t="s">
        <v>2839</v>
      </c>
      <c r="E94" s="213">
        <v>29</v>
      </c>
      <c r="F94" s="214">
        <v>9.4600000000000009</v>
      </c>
      <c r="G94" s="215">
        <v>19</v>
      </c>
      <c r="H94" s="214" t="s">
        <v>3372</v>
      </c>
      <c r="I94" s="214">
        <v>8.2899999999999991</v>
      </c>
      <c r="J94" s="215">
        <v>19</v>
      </c>
      <c r="K94" s="215" t="s">
        <v>3373</v>
      </c>
      <c r="L94" s="216">
        <f t="shared" si="34"/>
        <v>8.875</v>
      </c>
      <c r="M94" s="213">
        <f t="shared" si="35"/>
        <v>38</v>
      </c>
      <c r="N94" s="213">
        <f t="shared" si="36"/>
        <v>1</v>
      </c>
      <c r="O94" s="213">
        <f t="shared" si="37"/>
        <v>1</v>
      </c>
      <c r="P94" s="214">
        <v>10.01</v>
      </c>
      <c r="Q94" s="215">
        <v>30</v>
      </c>
      <c r="R94" s="215" t="s">
        <v>3372</v>
      </c>
      <c r="S94" s="214">
        <v>11.64</v>
      </c>
      <c r="T94" s="215">
        <v>30</v>
      </c>
      <c r="U94" s="215" t="s">
        <v>3373</v>
      </c>
      <c r="V94" s="214">
        <f t="shared" si="38"/>
        <v>10.824999999999999</v>
      </c>
      <c r="W94" s="215">
        <f t="shared" si="39"/>
        <v>60</v>
      </c>
      <c r="X94" s="215">
        <f t="shared" si="40"/>
        <v>1</v>
      </c>
      <c r="Y94" s="215">
        <f t="shared" si="41"/>
        <v>0</v>
      </c>
      <c r="Z94" s="215">
        <f t="shared" si="42"/>
        <v>2</v>
      </c>
      <c r="AA94" s="215">
        <f t="shared" si="42"/>
        <v>1</v>
      </c>
      <c r="AB94" s="215">
        <f t="shared" si="43"/>
        <v>3</v>
      </c>
      <c r="AC94" s="214">
        <f>IF(AB94=0,0.86,IF(AB94=1,0.85,IF(AB94=2,0.84,IF(AB94=3,0.83,IF(AB94=4,0.82,IF(AB94=5,0.81,IF(AB94=6,0.8)))))))</f>
        <v>0.83</v>
      </c>
      <c r="AD94" s="214">
        <f t="shared" si="44"/>
        <v>9.85</v>
      </c>
      <c r="AE94" s="214">
        <f t="shared" si="45"/>
        <v>8.1754999999999995</v>
      </c>
      <c r="AF94" s="215">
        <f t="shared" si="46"/>
        <v>98</v>
      </c>
      <c r="AG94" s="105"/>
      <c r="AH94" s="215" t="s">
        <v>3449</v>
      </c>
      <c r="AI94" s="215" t="s">
        <v>3448</v>
      </c>
    </row>
    <row r="95" spans="1:35" s="217" customFormat="1" ht="11.25">
      <c r="A95" s="210">
        <v>84</v>
      </c>
      <c r="B95" s="218" t="s">
        <v>2893</v>
      </c>
      <c r="C95" s="218" t="s">
        <v>2894</v>
      </c>
      <c r="D95" s="221" t="s">
        <v>2895</v>
      </c>
      <c r="E95" s="213">
        <v>30</v>
      </c>
      <c r="F95" s="214">
        <v>10.1</v>
      </c>
      <c r="G95" s="215">
        <v>30</v>
      </c>
      <c r="H95" s="214" t="s">
        <v>3373</v>
      </c>
      <c r="I95" s="214">
        <v>11.21</v>
      </c>
      <c r="J95" s="215">
        <v>30</v>
      </c>
      <c r="K95" s="215" t="s">
        <v>3373</v>
      </c>
      <c r="L95" s="216">
        <f t="shared" si="34"/>
        <v>10.655000000000001</v>
      </c>
      <c r="M95" s="213">
        <f t="shared" si="35"/>
        <v>60</v>
      </c>
      <c r="N95" s="213">
        <f t="shared" si="36"/>
        <v>2</v>
      </c>
      <c r="O95" s="213">
        <f t="shared" si="37"/>
        <v>0</v>
      </c>
      <c r="P95" s="214">
        <v>10.33</v>
      </c>
      <c r="Q95" s="215">
        <v>30</v>
      </c>
      <c r="R95" s="215" t="s">
        <v>3373</v>
      </c>
      <c r="S95" s="214">
        <v>8.69</v>
      </c>
      <c r="T95" s="215">
        <v>20</v>
      </c>
      <c r="U95" s="215" t="s">
        <v>3373</v>
      </c>
      <c r="V95" s="214">
        <f t="shared" si="38"/>
        <v>9.51</v>
      </c>
      <c r="W95" s="215">
        <f t="shared" si="39"/>
        <v>50</v>
      </c>
      <c r="X95" s="215">
        <f t="shared" si="40"/>
        <v>2</v>
      </c>
      <c r="Y95" s="215">
        <f t="shared" si="41"/>
        <v>1</v>
      </c>
      <c r="Z95" s="215">
        <f t="shared" si="42"/>
        <v>4</v>
      </c>
      <c r="AA95" s="215">
        <f t="shared" si="42"/>
        <v>1</v>
      </c>
      <c r="AB95" s="215">
        <f t="shared" si="43"/>
        <v>5</v>
      </c>
      <c r="AC95" s="214">
        <f>IF(AB95=0,0.86,IF(AB95=1,0.85,IF(AB95=2,0.84,IF(AB95=3,0.83,IF(AB95=4,0.82,IF(AB95=5,0.81,IF(AB95=6,0.8)))))))</f>
        <v>0.81</v>
      </c>
      <c r="AD95" s="214">
        <f t="shared" si="44"/>
        <v>10.0825</v>
      </c>
      <c r="AE95" s="214">
        <f t="shared" si="45"/>
        <v>8.1668249999999993</v>
      </c>
      <c r="AF95" s="215">
        <f t="shared" si="46"/>
        <v>110</v>
      </c>
      <c r="AG95" s="105"/>
      <c r="AH95" s="269" t="s">
        <v>3448</v>
      </c>
      <c r="AI95" s="269" t="s">
        <v>3449</v>
      </c>
    </row>
    <row r="96" spans="1:35" s="217" customFormat="1" ht="11.25">
      <c r="A96" s="210">
        <v>85</v>
      </c>
      <c r="B96" s="218" t="s">
        <v>2905</v>
      </c>
      <c r="C96" s="218" t="s">
        <v>2906</v>
      </c>
      <c r="D96" s="221" t="s">
        <v>2907</v>
      </c>
      <c r="E96" s="213">
        <v>30</v>
      </c>
      <c r="F96" s="214">
        <v>10.3</v>
      </c>
      <c r="G96" s="215">
        <v>30</v>
      </c>
      <c r="H96" s="214" t="s">
        <v>3372</v>
      </c>
      <c r="I96" s="214">
        <v>7.03</v>
      </c>
      <c r="J96" s="215">
        <v>13</v>
      </c>
      <c r="K96" s="215" t="s">
        <v>3373</v>
      </c>
      <c r="L96" s="216">
        <f t="shared" si="34"/>
        <v>8.6650000000000009</v>
      </c>
      <c r="M96" s="213">
        <f t="shared" si="35"/>
        <v>43</v>
      </c>
      <c r="N96" s="213">
        <f t="shared" si="36"/>
        <v>1</v>
      </c>
      <c r="O96" s="213">
        <f t="shared" si="37"/>
        <v>1</v>
      </c>
      <c r="P96" s="214">
        <v>9.11</v>
      </c>
      <c r="Q96" s="215">
        <v>18</v>
      </c>
      <c r="R96" s="215" t="s">
        <v>3373</v>
      </c>
      <c r="S96" s="214">
        <v>10.59</v>
      </c>
      <c r="T96" s="215">
        <v>30</v>
      </c>
      <c r="U96" s="215" t="s">
        <v>3373</v>
      </c>
      <c r="V96" s="214">
        <f t="shared" si="38"/>
        <v>9.85</v>
      </c>
      <c r="W96" s="215">
        <f t="shared" si="39"/>
        <v>48</v>
      </c>
      <c r="X96" s="215">
        <f t="shared" si="40"/>
        <v>2</v>
      </c>
      <c r="Y96" s="215">
        <f t="shared" si="41"/>
        <v>1</v>
      </c>
      <c r="Z96" s="215">
        <f t="shared" si="42"/>
        <v>3</v>
      </c>
      <c r="AA96" s="215">
        <f t="shared" si="42"/>
        <v>2</v>
      </c>
      <c r="AB96" s="215">
        <f t="shared" si="43"/>
        <v>5</v>
      </c>
      <c r="AC96" s="214">
        <f>IF(AB96=0,0.93,IF(AB96=1,0.92,IF(AB96=2,0.91,IF(AB96=3,0.9,IF(AB96=4,0.89,IF(AB96=5,0.88,IF(AB96=6,0.87)))))))</f>
        <v>0.88</v>
      </c>
      <c r="AD96" s="214">
        <f t="shared" si="44"/>
        <v>9.2575000000000003</v>
      </c>
      <c r="AE96" s="214">
        <f t="shared" si="45"/>
        <v>8.1466000000000012</v>
      </c>
      <c r="AF96" s="215">
        <f t="shared" si="46"/>
        <v>91</v>
      </c>
      <c r="AG96" s="105"/>
      <c r="AH96" s="269" t="s">
        <v>3448</v>
      </c>
      <c r="AI96" s="269" t="s">
        <v>3449</v>
      </c>
    </row>
    <row r="97" spans="1:35" s="217" customFormat="1" ht="11.25">
      <c r="A97" s="210">
        <v>86</v>
      </c>
      <c r="B97" s="218" t="s">
        <v>2921</v>
      </c>
      <c r="C97" s="218" t="s">
        <v>2922</v>
      </c>
      <c r="D97" s="221" t="s">
        <v>2923</v>
      </c>
      <c r="E97" s="213">
        <v>30</v>
      </c>
      <c r="F97" s="214">
        <v>10.01</v>
      </c>
      <c r="G97" s="215">
        <v>30</v>
      </c>
      <c r="H97" s="214" t="s">
        <v>3372</v>
      </c>
      <c r="I97" s="214">
        <v>10</v>
      </c>
      <c r="J97" s="215">
        <v>30</v>
      </c>
      <c r="K97" s="215" t="s">
        <v>3373</v>
      </c>
      <c r="L97" s="216">
        <f t="shared" si="34"/>
        <v>10.004999999999999</v>
      </c>
      <c r="M97" s="213">
        <f t="shared" si="35"/>
        <v>60</v>
      </c>
      <c r="N97" s="213">
        <f t="shared" si="36"/>
        <v>1</v>
      </c>
      <c r="O97" s="213">
        <f t="shared" si="37"/>
        <v>0</v>
      </c>
      <c r="P97" s="214">
        <v>8.43</v>
      </c>
      <c r="Q97" s="215">
        <v>16</v>
      </c>
      <c r="R97" s="215" t="s">
        <v>3373</v>
      </c>
      <c r="S97" s="214">
        <v>10.43</v>
      </c>
      <c r="T97" s="215">
        <v>30</v>
      </c>
      <c r="U97" s="215" t="s">
        <v>3372</v>
      </c>
      <c r="V97" s="214">
        <f t="shared" si="38"/>
        <v>9.43</v>
      </c>
      <c r="W97" s="215">
        <f t="shared" si="39"/>
        <v>46</v>
      </c>
      <c r="X97" s="215">
        <f t="shared" si="40"/>
        <v>1</v>
      </c>
      <c r="Y97" s="215">
        <f t="shared" si="41"/>
        <v>1</v>
      </c>
      <c r="Z97" s="215">
        <f t="shared" si="42"/>
        <v>2</v>
      </c>
      <c r="AA97" s="215">
        <f t="shared" si="42"/>
        <v>1</v>
      </c>
      <c r="AB97" s="215">
        <f t="shared" si="43"/>
        <v>3</v>
      </c>
      <c r="AC97" s="214">
        <f>IF(AB97=0,0.86,IF(AB97=1,0.85,IF(AB97=2,0.84,IF(AB97=3,0.83,IF(AB97=4,0.82,IF(AB97=5,0.81,IF(AB97=6,0.8)))))))</f>
        <v>0.83</v>
      </c>
      <c r="AD97" s="214">
        <f t="shared" si="44"/>
        <v>9.7174999999999994</v>
      </c>
      <c r="AE97" s="214">
        <f t="shared" si="45"/>
        <v>8.0655249999999992</v>
      </c>
      <c r="AF97" s="215">
        <f t="shared" si="46"/>
        <v>106</v>
      </c>
      <c r="AG97" s="105"/>
      <c r="AH97" s="215" t="s">
        <v>3448</v>
      </c>
      <c r="AI97" s="215" t="s">
        <v>3449</v>
      </c>
    </row>
    <row r="98" spans="1:35" s="217" customFormat="1" ht="11.25">
      <c r="A98" s="210">
        <v>87</v>
      </c>
      <c r="B98" s="218" t="s">
        <v>2967</v>
      </c>
      <c r="C98" s="218" t="s">
        <v>1686</v>
      </c>
      <c r="D98" s="221" t="s">
        <v>2968</v>
      </c>
      <c r="E98" s="213">
        <v>30</v>
      </c>
      <c r="F98" s="214">
        <v>10</v>
      </c>
      <c r="G98" s="215">
        <v>30</v>
      </c>
      <c r="H98" s="214" t="s">
        <v>3373</v>
      </c>
      <c r="I98" s="214">
        <v>8.8699999999999992</v>
      </c>
      <c r="J98" s="215">
        <v>18</v>
      </c>
      <c r="K98" s="215" t="s">
        <v>3373</v>
      </c>
      <c r="L98" s="216">
        <f t="shared" si="34"/>
        <v>9.4349999999999987</v>
      </c>
      <c r="M98" s="213">
        <f t="shared" si="35"/>
        <v>48</v>
      </c>
      <c r="N98" s="213">
        <f t="shared" si="36"/>
        <v>2</v>
      </c>
      <c r="O98" s="213">
        <f t="shared" si="37"/>
        <v>1</v>
      </c>
      <c r="P98" s="214">
        <v>10.19</v>
      </c>
      <c r="Q98" s="215">
        <v>30</v>
      </c>
      <c r="R98" s="215" t="s">
        <v>3373</v>
      </c>
      <c r="S98" s="214">
        <v>12.26</v>
      </c>
      <c r="T98" s="215">
        <v>30</v>
      </c>
      <c r="U98" s="215" t="s">
        <v>3373</v>
      </c>
      <c r="V98" s="214">
        <f t="shared" si="38"/>
        <v>11.225</v>
      </c>
      <c r="W98" s="215">
        <f t="shared" si="39"/>
        <v>60</v>
      </c>
      <c r="X98" s="215">
        <f t="shared" si="40"/>
        <v>2</v>
      </c>
      <c r="Y98" s="215">
        <f t="shared" si="41"/>
        <v>0</v>
      </c>
      <c r="Z98" s="215">
        <f t="shared" si="42"/>
        <v>4</v>
      </c>
      <c r="AA98" s="215">
        <f t="shared" si="42"/>
        <v>1</v>
      </c>
      <c r="AB98" s="215">
        <f t="shared" si="43"/>
        <v>5</v>
      </c>
      <c r="AC98" s="214">
        <f>IF(AB98=0,0.79,IF(AB98=1,0.78,IF(AB98=2,0.77,IF(AB98=3,0.76,IF(AB98=4,0.75,IF(AB98=5,0.74,IF(AB98=6,0.73)))))))</f>
        <v>0.74</v>
      </c>
      <c r="AD98" s="214">
        <f t="shared" si="44"/>
        <v>10.329999999999998</v>
      </c>
      <c r="AE98" s="214">
        <f t="shared" si="45"/>
        <v>7.6441999999999988</v>
      </c>
      <c r="AF98" s="215">
        <f t="shared" si="46"/>
        <v>108</v>
      </c>
      <c r="AG98" s="105"/>
      <c r="AH98" s="269" t="s">
        <v>3448</v>
      </c>
      <c r="AI98" s="269" t="s">
        <v>3449</v>
      </c>
    </row>
    <row r="99" spans="1:35" s="217" customFormat="1" ht="11.25">
      <c r="A99" s="210">
        <v>88</v>
      </c>
      <c r="B99" s="222" t="s">
        <v>2806</v>
      </c>
      <c r="C99" s="222" t="s">
        <v>2807</v>
      </c>
      <c r="D99" s="221" t="s">
        <v>2808</v>
      </c>
      <c r="E99" s="213">
        <v>29</v>
      </c>
      <c r="F99" s="214">
        <v>10</v>
      </c>
      <c r="G99" s="215">
        <v>30</v>
      </c>
      <c r="H99" s="214" t="s">
        <v>3373</v>
      </c>
      <c r="I99" s="214">
        <v>10</v>
      </c>
      <c r="J99" s="215">
        <v>30</v>
      </c>
      <c r="K99" s="215" t="s">
        <v>3373</v>
      </c>
      <c r="L99" s="216">
        <f t="shared" si="34"/>
        <v>10</v>
      </c>
      <c r="M99" s="213">
        <f t="shared" si="35"/>
        <v>60</v>
      </c>
      <c r="N99" s="213">
        <f t="shared" si="36"/>
        <v>2</v>
      </c>
      <c r="O99" s="213">
        <f t="shared" si="37"/>
        <v>0</v>
      </c>
      <c r="P99" s="214">
        <v>10.02</v>
      </c>
      <c r="Q99" s="215">
        <v>30</v>
      </c>
      <c r="R99" s="215" t="s">
        <v>3373</v>
      </c>
      <c r="S99" s="214">
        <v>9.59</v>
      </c>
      <c r="T99" s="215">
        <v>13</v>
      </c>
      <c r="U99" s="215" t="s">
        <v>3373</v>
      </c>
      <c r="V99" s="214">
        <f t="shared" si="38"/>
        <v>9.8049999999999997</v>
      </c>
      <c r="W99" s="215">
        <f t="shared" si="39"/>
        <v>43</v>
      </c>
      <c r="X99" s="215">
        <f t="shared" si="40"/>
        <v>2</v>
      </c>
      <c r="Y99" s="215">
        <f t="shared" si="41"/>
        <v>1</v>
      </c>
      <c r="Z99" s="215">
        <f t="shared" si="42"/>
        <v>4</v>
      </c>
      <c r="AA99" s="215">
        <f t="shared" si="42"/>
        <v>1</v>
      </c>
      <c r="AB99" s="215">
        <f t="shared" si="43"/>
        <v>5</v>
      </c>
      <c r="AC99" s="214">
        <f>IF(AB99=0,0.79,IF(AB99=1,0.78,IF(AB99=2,0.77,IF(AB99=3,0.76,IF(AB99=4,0.75,IF(AB99=5,0.74,IF(AB99=6,0.73)))))))</f>
        <v>0.74</v>
      </c>
      <c r="AD99" s="214">
        <f t="shared" si="44"/>
        <v>9.9024999999999999</v>
      </c>
      <c r="AE99" s="214">
        <f t="shared" si="45"/>
        <v>7.3278499999999998</v>
      </c>
      <c r="AF99" s="215">
        <f t="shared" si="46"/>
        <v>103</v>
      </c>
      <c r="AG99" s="105"/>
      <c r="AH99" s="269" t="s">
        <v>3448</v>
      </c>
      <c r="AI99" s="269" t="s">
        <v>3449</v>
      </c>
    </row>
    <row r="100" spans="1:35" s="217" customFormat="1" ht="11.25">
      <c r="A100" s="210">
        <v>89</v>
      </c>
      <c r="B100" s="218" t="s">
        <v>2800</v>
      </c>
      <c r="C100" s="218" t="s">
        <v>2801</v>
      </c>
      <c r="D100" s="221" t="s">
        <v>2802</v>
      </c>
      <c r="E100" s="213">
        <v>29</v>
      </c>
      <c r="F100" s="214">
        <v>5.78</v>
      </c>
      <c r="G100" s="215">
        <v>10</v>
      </c>
      <c r="H100" s="214" t="s">
        <v>3373</v>
      </c>
      <c r="I100" s="214">
        <v>10</v>
      </c>
      <c r="J100" s="215">
        <v>30</v>
      </c>
      <c r="K100" s="215" t="s">
        <v>3373</v>
      </c>
      <c r="L100" s="216">
        <f t="shared" si="34"/>
        <v>7.8900000000000006</v>
      </c>
      <c r="M100" s="213">
        <f t="shared" si="35"/>
        <v>40</v>
      </c>
      <c r="N100" s="213">
        <f t="shared" si="36"/>
        <v>2</v>
      </c>
      <c r="O100" s="213">
        <f t="shared" si="37"/>
        <v>1</v>
      </c>
      <c r="P100" s="214">
        <v>10.29</v>
      </c>
      <c r="Q100" s="215">
        <v>30</v>
      </c>
      <c r="R100" s="215" t="s">
        <v>3372</v>
      </c>
      <c r="S100" s="214">
        <v>8.7899999999999991</v>
      </c>
      <c r="T100" s="215">
        <v>22</v>
      </c>
      <c r="U100" s="215" t="s">
        <v>3373</v>
      </c>
      <c r="V100" s="214">
        <f t="shared" si="38"/>
        <v>9.5399999999999991</v>
      </c>
      <c r="W100" s="215">
        <f t="shared" si="39"/>
        <v>52</v>
      </c>
      <c r="X100" s="215">
        <f t="shared" si="40"/>
        <v>1</v>
      </c>
      <c r="Y100" s="215">
        <f t="shared" si="41"/>
        <v>1</v>
      </c>
      <c r="Z100" s="215">
        <f t="shared" si="42"/>
        <v>3</v>
      </c>
      <c r="AA100" s="215">
        <f t="shared" si="42"/>
        <v>2</v>
      </c>
      <c r="AB100" s="215">
        <f t="shared" si="43"/>
        <v>5</v>
      </c>
      <c r="AC100" s="214">
        <f>IF(AB100=0,0.86,IF(AB100=1,0.85,IF(AB100=2,0.84,IF(AB100=3,0.83,IF(AB100=4,0.82,IF(AB100=5,0.81,IF(AB100=6,0.8)))))))</f>
        <v>0.81</v>
      </c>
      <c r="AD100" s="214">
        <f t="shared" si="44"/>
        <v>8.7149999999999999</v>
      </c>
      <c r="AE100" s="214">
        <f t="shared" si="45"/>
        <v>7.0591500000000007</v>
      </c>
      <c r="AF100" s="215">
        <f t="shared" si="46"/>
        <v>92</v>
      </c>
      <c r="AG100" s="105"/>
      <c r="AH100" s="104"/>
      <c r="AI100" s="104"/>
    </row>
  </sheetData>
  <sortState ref="A8:AI76">
    <sortCondition ref="AH8:AH76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J56"/>
  <sheetViews>
    <sheetView topLeftCell="A37" workbookViewId="0">
      <selection activeCell="A56" sqref="A56:XFD56"/>
    </sheetView>
  </sheetViews>
  <sheetFormatPr baseColWidth="10" defaultRowHeight="15"/>
  <cols>
    <col min="1" max="1" width="2.7109375" customWidth="1"/>
    <col min="2" max="2" width="17.42578125" bestFit="1" customWidth="1"/>
    <col min="3" max="3" width="21.5703125" bestFit="1" customWidth="1"/>
    <col min="4" max="4" width="12.42578125" bestFit="1" customWidth="1"/>
    <col min="5" max="5" width="3.85546875" customWidth="1"/>
    <col min="6" max="6" width="4.85546875" customWidth="1"/>
    <col min="7" max="7" width="4.5703125" customWidth="1"/>
    <col min="8" max="8" width="6.7109375" customWidth="1"/>
    <col min="9" max="9" width="4.85546875" customWidth="1"/>
    <col min="10" max="10" width="4.5703125" customWidth="1"/>
    <col min="11" max="11" width="6.42578125" customWidth="1"/>
    <col min="12" max="12" width="4.85546875" customWidth="1"/>
    <col min="13" max="13" width="4" customWidth="1"/>
    <col min="14" max="14" width="4.140625" customWidth="1"/>
    <col min="15" max="15" width="2.85546875" customWidth="1"/>
    <col min="16" max="16" width="5.5703125" customWidth="1"/>
    <col min="17" max="17" width="4.7109375" customWidth="1"/>
    <col min="18" max="18" width="6.42578125" customWidth="1"/>
    <col min="19" max="19" width="5.5703125" customWidth="1"/>
    <col min="20" max="20" width="4.7109375" customWidth="1"/>
    <col min="21" max="21" width="6.42578125" customWidth="1"/>
    <col min="22" max="22" width="4.85546875" customWidth="1"/>
    <col min="23" max="23" width="4" customWidth="1"/>
    <col min="24" max="24" width="4.140625" customWidth="1"/>
    <col min="25" max="25" width="2.85546875" customWidth="1"/>
    <col min="26" max="26" width="4.140625" customWidth="1"/>
    <col min="27" max="27" width="4" customWidth="1"/>
    <col min="28" max="28" width="3.42578125" customWidth="1"/>
    <col min="29" max="29" width="4.5703125" customWidth="1"/>
    <col min="30" max="30" width="4.85546875" customWidth="1"/>
    <col min="31" max="31" width="8.140625" customWidth="1"/>
    <col min="32" max="32" width="4.42578125" customWidth="1"/>
    <col min="33" max="34" width="7.42578125" customWidth="1"/>
    <col min="35" max="35" width="2.42578125" customWidth="1"/>
    <col min="36" max="36" width="11.42578125" hidden="1" customWidth="1"/>
  </cols>
  <sheetData>
    <row r="1" spans="1:36" ht="26.25">
      <c r="A1" s="22" t="s">
        <v>3583</v>
      </c>
      <c r="B1" s="23"/>
      <c r="C1" s="23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12"/>
      <c r="X1" s="12"/>
      <c r="Y1" s="12"/>
      <c r="Z1" s="12"/>
      <c r="AA1" s="12"/>
      <c r="AB1" s="12"/>
      <c r="AC1" s="14"/>
      <c r="AD1" s="14"/>
      <c r="AE1" s="14"/>
      <c r="AF1" s="12"/>
      <c r="AG1" s="7"/>
      <c r="AH1" s="7"/>
      <c r="AI1" s="7"/>
      <c r="AJ1" s="7"/>
    </row>
    <row r="2" spans="1:36" ht="26.25">
      <c r="A2" s="22" t="s">
        <v>0</v>
      </c>
      <c r="B2" s="23"/>
      <c r="C2" s="23"/>
      <c r="D2" s="137"/>
      <c r="E2" s="137"/>
      <c r="F2" s="139"/>
      <c r="G2" s="140"/>
      <c r="H2" s="140"/>
      <c r="I2" s="141"/>
      <c r="J2" s="142"/>
      <c r="K2" s="137"/>
      <c r="L2" s="139"/>
      <c r="M2" s="143"/>
      <c r="N2" s="143"/>
      <c r="O2" s="143"/>
      <c r="P2" s="144"/>
      <c r="Q2" s="140"/>
      <c r="R2" s="140"/>
      <c r="S2" s="145"/>
      <c r="T2" s="146"/>
      <c r="U2" s="60"/>
      <c r="V2" s="147"/>
      <c r="W2" s="12"/>
      <c r="X2" s="12"/>
      <c r="Y2" s="12"/>
      <c r="Z2" s="12"/>
      <c r="AA2" s="12"/>
      <c r="AB2" s="12"/>
      <c r="AC2" s="14"/>
      <c r="AD2" s="14"/>
      <c r="AE2" s="14"/>
      <c r="AF2" s="12"/>
      <c r="AG2" s="7"/>
      <c r="AH2" s="7"/>
      <c r="AI2" s="7"/>
      <c r="AJ2" s="7"/>
    </row>
    <row r="3" spans="1:36" ht="26.25">
      <c r="A3" s="22" t="s">
        <v>1</v>
      </c>
      <c r="B3" s="23"/>
      <c r="C3" s="23"/>
      <c r="D3" s="137"/>
      <c r="E3" s="137"/>
      <c r="F3" s="139"/>
      <c r="G3" s="140"/>
      <c r="H3" s="140"/>
      <c r="I3" s="141"/>
      <c r="J3" s="142"/>
      <c r="K3" s="137"/>
      <c r="L3" s="139"/>
      <c r="M3" s="143"/>
      <c r="N3" s="143"/>
      <c r="O3" s="143"/>
      <c r="P3" s="144"/>
      <c r="Q3" s="140"/>
      <c r="R3" s="140"/>
      <c r="S3" s="145"/>
      <c r="T3" s="146"/>
      <c r="U3" s="60"/>
      <c r="V3" s="147"/>
      <c r="W3" s="12"/>
      <c r="X3" s="12"/>
      <c r="Y3" s="12"/>
      <c r="Z3" s="12"/>
      <c r="AA3" s="12"/>
      <c r="AB3" s="12"/>
      <c r="AC3" s="14"/>
      <c r="AD3" s="14"/>
      <c r="AE3" s="14"/>
      <c r="AF3" s="12"/>
      <c r="AG3" s="7"/>
      <c r="AH3" s="7"/>
      <c r="AI3" s="7"/>
      <c r="AJ3" s="7"/>
    </row>
    <row r="4" spans="1:36" ht="26.25">
      <c r="A4" s="23" t="s">
        <v>3575</v>
      </c>
      <c r="B4" s="23"/>
      <c r="C4" s="23"/>
      <c r="D4" s="137"/>
      <c r="E4" s="137"/>
      <c r="F4" s="139"/>
      <c r="G4" s="140"/>
      <c r="H4" s="140"/>
      <c r="I4" s="141"/>
      <c r="J4" s="142"/>
      <c r="K4" s="137"/>
      <c r="L4" s="139"/>
      <c r="M4" s="143"/>
      <c r="N4" s="143"/>
      <c r="O4" s="143"/>
      <c r="P4" s="144"/>
      <c r="Q4" s="140"/>
      <c r="R4" s="140"/>
      <c r="S4" s="145"/>
      <c r="T4" s="146"/>
      <c r="U4" s="60"/>
      <c r="V4" s="147"/>
      <c r="W4" s="12"/>
      <c r="X4" s="12"/>
      <c r="Y4" s="12"/>
      <c r="Z4" s="12"/>
      <c r="AA4" s="12"/>
      <c r="AB4" s="12"/>
      <c r="AC4" s="14"/>
      <c r="AD4" s="14"/>
      <c r="AE4" s="14"/>
      <c r="AF4" s="12"/>
      <c r="AG4" s="7"/>
      <c r="AH4" s="7"/>
      <c r="AI4" s="7"/>
      <c r="AJ4" s="7"/>
    </row>
    <row r="5" spans="1:36" ht="28.5">
      <c r="A5" s="421" t="s">
        <v>3593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</row>
    <row r="8" spans="1:36" s="281" customFormat="1">
      <c r="A8" s="271" t="s">
        <v>4</v>
      </c>
      <c r="B8" s="271" t="s">
        <v>5</v>
      </c>
      <c r="C8" s="271" t="s">
        <v>6</v>
      </c>
      <c r="D8" s="271" t="s">
        <v>7</v>
      </c>
      <c r="E8" s="271" t="s">
        <v>8</v>
      </c>
      <c r="F8" s="272" t="s">
        <v>9</v>
      </c>
      <c r="G8" s="271" t="s">
        <v>10</v>
      </c>
      <c r="H8" s="272" t="s">
        <v>11</v>
      </c>
      <c r="I8" s="272" t="s">
        <v>12</v>
      </c>
      <c r="J8" s="271" t="s">
        <v>10</v>
      </c>
      <c r="K8" s="271" t="s">
        <v>13</v>
      </c>
      <c r="L8" s="272" t="s">
        <v>14</v>
      </c>
      <c r="M8" s="273" t="s">
        <v>15</v>
      </c>
      <c r="N8" s="274" t="s">
        <v>16</v>
      </c>
      <c r="O8" s="273" t="s">
        <v>17</v>
      </c>
      <c r="P8" s="275" t="s">
        <v>18</v>
      </c>
      <c r="Q8" s="276" t="s">
        <v>19</v>
      </c>
      <c r="R8" s="276" t="s">
        <v>13</v>
      </c>
      <c r="S8" s="275" t="s">
        <v>20</v>
      </c>
      <c r="T8" s="276" t="s">
        <v>19</v>
      </c>
      <c r="U8" s="276" t="s">
        <v>13</v>
      </c>
      <c r="V8" s="277" t="s">
        <v>21</v>
      </c>
      <c r="W8" s="278" t="s">
        <v>22</v>
      </c>
      <c r="X8" s="278" t="s">
        <v>23</v>
      </c>
      <c r="Y8" s="278" t="s">
        <v>24</v>
      </c>
      <c r="Z8" s="278" t="s">
        <v>25</v>
      </c>
      <c r="AA8" s="279" t="s">
        <v>26</v>
      </c>
      <c r="AB8" s="279" t="s">
        <v>27</v>
      </c>
      <c r="AC8" s="277" t="s">
        <v>28</v>
      </c>
      <c r="AD8" s="277" t="s">
        <v>29</v>
      </c>
      <c r="AE8" s="277" t="s">
        <v>30</v>
      </c>
      <c r="AF8" s="280" t="s">
        <v>31</v>
      </c>
      <c r="AG8" s="271" t="s">
        <v>33</v>
      </c>
      <c r="AH8" s="271" t="s">
        <v>34</v>
      </c>
    </row>
    <row r="9" spans="1:36">
      <c r="A9" s="210">
        <v>1</v>
      </c>
      <c r="B9" s="211" t="s">
        <v>178</v>
      </c>
      <c r="C9" s="211" t="s">
        <v>2877</v>
      </c>
      <c r="D9" s="212" t="s">
        <v>2878</v>
      </c>
      <c r="E9" s="213">
        <v>29</v>
      </c>
      <c r="F9" s="214">
        <v>16.41</v>
      </c>
      <c r="G9" s="215">
        <v>30</v>
      </c>
      <c r="H9" s="214" t="s">
        <v>3372</v>
      </c>
      <c r="I9" s="214">
        <v>17.25</v>
      </c>
      <c r="J9" s="215">
        <v>30</v>
      </c>
      <c r="K9" s="215" t="s">
        <v>3372</v>
      </c>
      <c r="L9" s="216">
        <f t="shared" ref="L9:L54" si="0">(F9+I9)/2</f>
        <v>16.829999999999998</v>
      </c>
      <c r="M9" s="213">
        <f t="shared" ref="M9:M54" si="1">IF(L9&gt;=10,60,G9+J9)</f>
        <v>60</v>
      </c>
      <c r="N9" s="213">
        <f t="shared" ref="N9:N54" si="2">IF(H9="ACC",0,1)+IF(K9="ACC",0,1)</f>
        <v>0</v>
      </c>
      <c r="O9" s="213">
        <f t="shared" ref="O9:O54" si="3">IF(F9&lt;10,1,(IF(I9&lt;10,1,0)))</f>
        <v>0</v>
      </c>
      <c r="P9" s="214">
        <v>17.649999999999999</v>
      </c>
      <c r="Q9" s="215">
        <v>30</v>
      </c>
      <c r="R9" s="215" t="s">
        <v>3372</v>
      </c>
      <c r="S9" s="214">
        <v>17.399999999999999</v>
      </c>
      <c r="T9" s="215">
        <v>30</v>
      </c>
      <c r="U9" s="215" t="s">
        <v>3372</v>
      </c>
      <c r="V9" s="214">
        <f t="shared" ref="V9:V54" si="4">(P9+S9)/2</f>
        <v>17.524999999999999</v>
      </c>
      <c r="W9" s="215">
        <f t="shared" ref="W9:W54" si="5">IF(V9&gt;=10,60,Q9+T9)</f>
        <v>60</v>
      </c>
      <c r="X9" s="215">
        <f t="shared" ref="X9:X54" si="6">IF(R9="ACC",0,1)+IF(U9="ACC",0,1)</f>
        <v>0</v>
      </c>
      <c r="Y9" s="215">
        <f t="shared" ref="Y9:Y54" si="7">IF(P9&lt;10,1,(IF(S9&lt;10,1,0)))</f>
        <v>0</v>
      </c>
      <c r="Z9" s="215">
        <f t="shared" ref="Z9:Z54" si="8">N9+X9</f>
        <v>0</v>
      </c>
      <c r="AA9" s="215">
        <f t="shared" ref="AA9:AA54" si="9">O9+Y9</f>
        <v>0</v>
      </c>
      <c r="AB9" s="215">
        <f t="shared" ref="AB9:AB54" si="10">Z9+AA9</f>
        <v>0</v>
      </c>
      <c r="AC9" s="214">
        <f t="shared" ref="AC9:AC24" si="11">IF(AB9=0,1,IF(AB9=1,0.99,IF(AB9=2,0.98,IF(AB9=3,0.97,IF(AB9=4,0.96,IF(AB9=5,0.95,IF(AB9=6,0.94)))))))</f>
        <v>1</v>
      </c>
      <c r="AD9" s="214">
        <f t="shared" ref="AD9:AD54" si="12">AVERAGE(L9,V9)</f>
        <v>17.177499999999998</v>
      </c>
      <c r="AE9" s="214">
        <f t="shared" ref="AE9:AE54" si="13">AC9*AD9</f>
        <v>17.177499999999998</v>
      </c>
      <c r="AF9" s="215">
        <f t="shared" ref="AF9:AF54" si="14">M9+W9</f>
        <v>120</v>
      </c>
      <c r="AG9" s="269" t="s">
        <v>3448</v>
      </c>
      <c r="AH9" s="269" t="s">
        <v>3449</v>
      </c>
    </row>
    <row r="10" spans="1:36">
      <c r="A10" s="319">
        <v>2</v>
      </c>
      <c r="B10" s="368" t="s">
        <v>2869</v>
      </c>
      <c r="C10" s="368" t="s">
        <v>2870</v>
      </c>
      <c r="D10" s="326" t="s">
        <v>2871</v>
      </c>
      <c r="E10" s="322">
        <v>29</v>
      </c>
      <c r="F10" s="323">
        <v>16.75</v>
      </c>
      <c r="G10" s="324">
        <v>30</v>
      </c>
      <c r="H10" s="323" t="s">
        <v>3372</v>
      </c>
      <c r="I10" s="323">
        <v>17.739999999999998</v>
      </c>
      <c r="J10" s="324">
        <v>30</v>
      </c>
      <c r="K10" s="324" t="s">
        <v>3372</v>
      </c>
      <c r="L10" s="325">
        <f t="shared" si="0"/>
        <v>17.244999999999997</v>
      </c>
      <c r="M10" s="322">
        <f t="shared" si="1"/>
        <v>60</v>
      </c>
      <c r="N10" s="322">
        <f t="shared" si="2"/>
        <v>0</v>
      </c>
      <c r="O10" s="322">
        <f t="shared" si="3"/>
        <v>0</v>
      </c>
      <c r="P10" s="323">
        <v>17.78</v>
      </c>
      <c r="Q10" s="324">
        <v>30</v>
      </c>
      <c r="R10" s="324" t="s">
        <v>3372</v>
      </c>
      <c r="S10" s="323">
        <v>13.07</v>
      </c>
      <c r="T10" s="324">
        <v>0</v>
      </c>
      <c r="U10" s="324" t="s">
        <v>3373</v>
      </c>
      <c r="V10" s="323">
        <f t="shared" si="4"/>
        <v>15.425000000000001</v>
      </c>
      <c r="W10" s="324">
        <f t="shared" si="5"/>
        <v>60</v>
      </c>
      <c r="X10" s="324">
        <f t="shared" si="6"/>
        <v>1</v>
      </c>
      <c r="Y10" s="324">
        <f t="shared" si="7"/>
        <v>0</v>
      </c>
      <c r="Z10" s="324">
        <f t="shared" si="8"/>
        <v>1</v>
      </c>
      <c r="AA10" s="324">
        <f t="shared" si="9"/>
        <v>0</v>
      </c>
      <c r="AB10" s="324">
        <f t="shared" si="10"/>
        <v>1</v>
      </c>
      <c r="AC10" s="323">
        <f t="shared" si="11"/>
        <v>0.99</v>
      </c>
      <c r="AD10" s="323">
        <f t="shared" si="12"/>
        <v>16.335000000000001</v>
      </c>
      <c r="AE10" s="323">
        <f t="shared" si="13"/>
        <v>16.17165</v>
      </c>
      <c r="AF10" s="324">
        <f t="shared" si="14"/>
        <v>120</v>
      </c>
      <c r="AG10" s="369" t="s">
        <v>3448</v>
      </c>
      <c r="AH10" s="369" t="s">
        <v>3449</v>
      </c>
      <c r="AI10" s="327"/>
      <c r="AJ10" s="327"/>
    </row>
    <row r="11" spans="1:36">
      <c r="A11" s="210">
        <v>3</v>
      </c>
      <c r="B11" s="218" t="s">
        <v>2996</v>
      </c>
      <c r="C11" s="218" t="s">
        <v>2997</v>
      </c>
      <c r="D11" s="213" t="s">
        <v>2998</v>
      </c>
      <c r="E11" s="213">
        <v>31</v>
      </c>
      <c r="F11" s="214">
        <v>15.09</v>
      </c>
      <c r="G11" s="215">
        <v>30</v>
      </c>
      <c r="H11" s="214" t="s">
        <v>3372</v>
      </c>
      <c r="I11" s="214">
        <v>15.25</v>
      </c>
      <c r="J11" s="215">
        <v>30</v>
      </c>
      <c r="K11" s="215" t="s">
        <v>3372</v>
      </c>
      <c r="L11" s="216">
        <f t="shared" si="0"/>
        <v>15.17</v>
      </c>
      <c r="M11" s="213">
        <f t="shared" si="1"/>
        <v>60</v>
      </c>
      <c r="N11" s="213">
        <f t="shared" si="2"/>
        <v>0</v>
      </c>
      <c r="O11" s="213">
        <f t="shared" si="3"/>
        <v>0</v>
      </c>
      <c r="P11" s="214">
        <v>16.75</v>
      </c>
      <c r="Q11" s="215">
        <v>30</v>
      </c>
      <c r="R11" s="215" t="s">
        <v>3372</v>
      </c>
      <c r="S11" s="214">
        <v>17.170000000000002</v>
      </c>
      <c r="T11" s="215">
        <v>30</v>
      </c>
      <c r="U11" s="215" t="s">
        <v>3372</v>
      </c>
      <c r="V11" s="214">
        <f t="shared" si="4"/>
        <v>16.96</v>
      </c>
      <c r="W11" s="215">
        <f t="shared" si="5"/>
        <v>60</v>
      </c>
      <c r="X11" s="215">
        <f t="shared" si="6"/>
        <v>0</v>
      </c>
      <c r="Y11" s="215">
        <f t="shared" si="7"/>
        <v>0</v>
      </c>
      <c r="Z11" s="215">
        <f t="shared" si="8"/>
        <v>0</v>
      </c>
      <c r="AA11" s="215">
        <f t="shared" si="9"/>
        <v>0</v>
      </c>
      <c r="AB11" s="215">
        <f t="shared" si="10"/>
        <v>0</v>
      </c>
      <c r="AC11" s="214">
        <f t="shared" si="11"/>
        <v>1</v>
      </c>
      <c r="AD11" s="214">
        <f t="shared" si="12"/>
        <v>16.065000000000001</v>
      </c>
      <c r="AE11" s="214">
        <f t="shared" si="13"/>
        <v>16.065000000000001</v>
      </c>
      <c r="AF11" s="215">
        <f t="shared" si="14"/>
        <v>120</v>
      </c>
      <c r="AG11" s="269" t="s">
        <v>3448</v>
      </c>
      <c r="AH11" s="269" t="s">
        <v>3449</v>
      </c>
    </row>
    <row r="12" spans="1:36">
      <c r="A12" s="319">
        <v>4</v>
      </c>
      <c r="B12" s="218" t="s">
        <v>2843</v>
      </c>
      <c r="C12" s="218" t="s">
        <v>2844</v>
      </c>
      <c r="D12" s="213" t="s">
        <v>2845</v>
      </c>
      <c r="E12" s="213">
        <v>29</v>
      </c>
      <c r="F12" s="214">
        <v>16.79</v>
      </c>
      <c r="G12" s="215">
        <v>30</v>
      </c>
      <c r="H12" s="214" t="s">
        <v>3372</v>
      </c>
      <c r="I12" s="214">
        <v>14.56</v>
      </c>
      <c r="J12" s="215">
        <v>30</v>
      </c>
      <c r="K12" s="215" t="s">
        <v>3372</v>
      </c>
      <c r="L12" s="216">
        <f t="shared" si="0"/>
        <v>15.675000000000001</v>
      </c>
      <c r="M12" s="213">
        <f t="shared" si="1"/>
        <v>60</v>
      </c>
      <c r="N12" s="213">
        <f t="shared" si="2"/>
        <v>0</v>
      </c>
      <c r="O12" s="213">
        <f t="shared" si="3"/>
        <v>0</v>
      </c>
      <c r="P12" s="214">
        <v>15.54</v>
      </c>
      <c r="Q12" s="215">
        <v>30</v>
      </c>
      <c r="R12" s="215" t="s">
        <v>3372</v>
      </c>
      <c r="S12" s="214">
        <v>15.07</v>
      </c>
      <c r="T12" s="215">
        <v>30</v>
      </c>
      <c r="U12" s="215" t="s">
        <v>3372</v>
      </c>
      <c r="V12" s="214">
        <f t="shared" si="4"/>
        <v>15.305</v>
      </c>
      <c r="W12" s="215">
        <f t="shared" si="5"/>
        <v>60</v>
      </c>
      <c r="X12" s="215">
        <f t="shared" si="6"/>
        <v>0</v>
      </c>
      <c r="Y12" s="215">
        <f t="shared" si="7"/>
        <v>0</v>
      </c>
      <c r="Z12" s="215">
        <f t="shared" si="8"/>
        <v>0</v>
      </c>
      <c r="AA12" s="215">
        <f t="shared" si="9"/>
        <v>0</v>
      </c>
      <c r="AB12" s="215">
        <f t="shared" si="10"/>
        <v>0</v>
      </c>
      <c r="AC12" s="214">
        <f t="shared" si="11"/>
        <v>1</v>
      </c>
      <c r="AD12" s="214">
        <f t="shared" si="12"/>
        <v>15.49</v>
      </c>
      <c r="AE12" s="214">
        <f t="shared" si="13"/>
        <v>15.49</v>
      </c>
      <c r="AF12" s="215">
        <f t="shared" si="14"/>
        <v>120</v>
      </c>
      <c r="AG12" s="269" t="s">
        <v>3448</v>
      </c>
      <c r="AH12" s="269" t="s">
        <v>3449</v>
      </c>
    </row>
    <row r="13" spans="1:36">
      <c r="A13" s="210">
        <v>5</v>
      </c>
      <c r="B13" s="106" t="s">
        <v>2797</v>
      </c>
      <c r="C13" s="106" t="s">
        <v>2798</v>
      </c>
      <c r="D13" s="212" t="s">
        <v>2799</v>
      </c>
      <c r="E13" s="213">
        <v>29</v>
      </c>
      <c r="F13" s="214">
        <v>13.01</v>
      </c>
      <c r="G13" s="215">
        <v>30</v>
      </c>
      <c r="H13" s="214" t="s">
        <v>3372</v>
      </c>
      <c r="I13" s="214">
        <v>14.33</v>
      </c>
      <c r="J13" s="215">
        <v>30</v>
      </c>
      <c r="K13" s="215" t="s">
        <v>3372</v>
      </c>
      <c r="L13" s="216">
        <f t="shared" si="0"/>
        <v>13.67</v>
      </c>
      <c r="M13" s="213">
        <f t="shared" si="1"/>
        <v>60</v>
      </c>
      <c r="N13" s="213">
        <f t="shared" si="2"/>
        <v>0</v>
      </c>
      <c r="O13" s="213">
        <f t="shared" si="3"/>
        <v>0</v>
      </c>
      <c r="P13" s="214">
        <v>15.53</v>
      </c>
      <c r="Q13" s="215">
        <v>30</v>
      </c>
      <c r="R13" s="215" t="s">
        <v>3372</v>
      </c>
      <c r="S13" s="214">
        <v>16.54</v>
      </c>
      <c r="T13" s="215">
        <v>30</v>
      </c>
      <c r="U13" s="215" t="s">
        <v>3372</v>
      </c>
      <c r="V13" s="214">
        <f t="shared" si="4"/>
        <v>16.035</v>
      </c>
      <c r="W13" s="215">
        <f t="shared" si="5"/>
        <v>60</v>
      </c>
      <c r="X13" s="215">
        <f t="shared" si="6"/>
        <v>0</v>
      </c>
      <c r="Y13" s="215">
        <f t="shared" si="7"/>
        <v>0</v>
      </c>
      <c r="Z13" s="215">
        <f t="shared" si="8"/>
        <v>0</v>
      </c>
      <c r="AA13" s="215">
        <f t="shared" si="9"/>
        <v>0</v>
      </c>
      <c r="AB13" s="215">
        <f t="shared" si="10"/>
        <v>0</v>
      </c>
      <c r="AC13" s="214">
        <f t="shared" si="11"/>
        <v>1</v>
      </c>
      <c r="AD13" s="214">
        <f t="shared" si="12"/>
        <v>14.852499999999999</v>
      </c>
      <c r="AE13" s="214">
        <f t="shared" si="13"/>
        <v>14.852499999999999</v>
      </c>
      <c r="AF13" s="215">
        <f t="shared" si="14"/>
        <v>120</v>
      </c>
      <c r="AG13" s="215" t="s">
        <v>3448</v>
      </c>
      <c r="AH13" s="215" t="s">
        <v>3449</v>
      </c>
    </row>
    <row r="14" spans="1:36">
      <c r="A14" s="319">
        <v>6</v>
      </c>
      <c r="B14" s="222" t="s">
        <v>3037</v>
      </c>
      <c r="C14" s="222" t="s">
        <v>3038</v>
      </c>
      <c r="D14" s="221" t="s">
        <v>3039</v>
      </c>
      <c r="E14" s="213">
        <v>31</v>
      </c>
      <c r="F14" s="214">
        <v>12.37</v>
      </c>
      <c r="G14" s="215">
        <v>30</v>
      </c>
      <c r="H14" s="214" t="s">
        <v>3372</v>
      </c>
      <c r="I14" s="214">
        <v>13.14</v>
      </c>
      <c r="J14" s="215">
        <v>30</v>
      </c>
      <c r="K14" s="215" t="s">
        <v>3372</v>
      </c>
      <c r="L14" s="216">
        <f t="shared" si="0"/>
        <v>12.754999999999999</v>
      </c>
      <c r="M14" s="213">
        <f t="shared" si="1"/>
        <v>60</v>
      </c>
      <c r="N14" s="213">
        <f t="shared" si="2"/>
        <v>0</v>
      </c>
      <c r="O14" s="213">
        <f t="shared" si="3"/>
        <v>0</v>
      </c>
      <c r="P14" s="214">
        <v>13.6</v>
      </c>
      <c r="Q14" s="215">
        <v>30</v>
      </c>
      <c r="R14" s="215" t="s">
        <v>3372</v>
      </c>
      <c r="S14" s="214">
        <v>17.059999999999999</v>
      </c>
      <c r="T14" s="215">
        <v>30</v>
      </c>
      <c r="U14" s="215" t="s">
        <v>3372</v>
      </c>
      <c r="V14" s="214">
        <f t="shared" si="4"/>
        <v>15.329999999999998</v>
      </c>
      <c r="W14" s="215">
        <f t="shared" si="5"/>
        <v>60</v>
      </c>
      <c r="X14" s="215">
        <f t="shared" si="6"/>
        <v>0</v>
      </c>
      <c r="Y14" s="215">
        <f t="shared" si="7"/>
        <v>0</v>
      </c>
      <c r="Z14" s="215">
        <f t="shared" si="8"/>
        <v>0</v>
      </c>
      <c r="AA14" s="215">
        <f t="shared" si="9"/>
        <v>0</v>
      </c>
      <c r="AB14" s="215">
        <f t="shared" si="10"/>
        <v>0</v>
      </c>
      <c r="AC14" s="214">
        <f t="shared" si="11"/>
        <v>1</v>
      </c>
      <c r="AD14" s="214">
        <f t="shared" si="12"/>
        <v>14.042499999999999</v>
      </c>
      <c r="AE14" s="214">
        <f t="shared" si="13"/>
        <v>14.042499999999999</v>
      </c>
      <c r="AF14" s="215">
        <f t="shared" si="14"/>
        <v>120</v>
      </c>
      <c r="AG14" s="269" t="s">
        <v>3448</v>
      </c>
      <c r="AH14" s="269" t="s">
        <v>3449</v>
      </c>
    </row>
    <row r="15" spans="1:36">
      <c r="A15" s="210">
        <v>7</v>
      </c>
      <c r="B15" s="218" t="s">
        <v>2862</v>
      </c>
      <c r="C15" s="218" t="s">
        <v>2863</v>
      </c>
      <c r="D15" s="213" t="s">
        <v>2864</v>
      </c>
      <c r="E15" s="213">
        <v>29</v>
      </c>
      <c r="F15" s="214">
        <v>12.56</v>
      </c>
      <c r="G15" s="215">
        <v>30</v>
      </c>
      <c r="H15" s="214" t="s">
        <v>3372</v>
      </c>
      <c r="I15" s="214">
        <v>13.26</v>
      </c>
      <c r="J15" s="215">
        <v>30</v>
      </c>
      <c r="K15" s="215" t="s">
        <v>3372</v>
      </c>
      <c r="L15" s="216">
        <f t="shared" si="0"/>
        <v>12.91</v>
      </c>
      <c r="M15" s="213">
        <f t="shared" si="1"/>
        <v>60</v>
      </c>
      <c r="N15" s="213">
        <f t="shared" si="2"/>
        <v>0</v>
      </c>
      <c r="O15" s="213">
        <f t="shared" si="3"/>
        <v>0</v>
      </c>
      <c r="P15" s="214">
        <v>13.29</v>
      </c>
      <c r="Q15" s="215">
        <v>30</v>
      </c>
      <c r="R15" s="215" t="s">
        <v>3372</v>
      </c>
      <c r="S15" s="214">
        <v>16.940000000000001</v>
      </c>
      <c r="T15" s="215">
        <v>30</v>
      </c>
      <c r="U15" s="215" t="s">
        <v>3372</v>
      </c>
      <c r="V15" s="214">
        <f t="shared" si="4"/>
        <v>15.115</v>
      </c>
      <c r="W15" s="215">
        <f t="shared" si="5"/>
        <v>60</v>
      </c>
      <c r="X15" s="215">
        <f t="shared" si="6"/>
        <v>0</v>
      </c>
      <c r="Y15" s="215">
        <f t="shared" si="7"/>
        <v>0</v>
      </c>
      <c r="Z15" s="215">
        <f t="shared" si="8"/>
        <v>0</v>
      </c>
      <c r="AA15" s="215">
        <f t="shared" si="9"/>
        <v>0</v>
      </c>
      <c r="AB15" s="215">
        <f t="shared" si="10"/>
        <v>0</v>
      </c>
      <c r="AC15" s="214">
        <f t="shared" si="11"/>
        <v>1</v>
      </c>
      <c r="AD15" s="214">
        <f t="shared" si="12"/>
        <v>14.012499999999999</v>
      </c>
      <c r="AE15" s="214">
        <f t="shared" si="13"/>
        <v>14.012499999999999</v>
      </c>
      <c r="AF15" s="215">
        <f t="shared" si="14"/>
        <v>120</v>
      </c>
      <c r="AG15" s="269" t="s">
        <v>3448</v>
      </c>
      <c r="AH15" s="269" t="s">
        <v>3449</v>
      </c>
    </row>
    <row r="16" spans="1:36">
      <c r="A16" s="319">
        <v>8</v>
      </c>
      <c r="B16" s="218" t="s">
        <v>2830</v>
      </c>
      <c r="C16" s="218" t="s">
        <v>2213</v>
      </c>
      <c r="D16" s="213" t="s">
        <v>2831</v>
      </c>
      <c r="E16" s="213">
        <v>29</v>
      </c>
      <c r="F16" s="214">
        <v>13.04</v>
      </c>
      <c r="G16" s="215">
        <v>30</v>
      </c>
      <c r="H16" s="214" t="s">
        <v>3373</v>
      </c>
      <c r="I16" s="214">
        <v>12.91</v>
      </c>
      <c r="J16" s="215">
        <v>30</v>
      </c>
      <c r="K16" s="215" t="s">
        <v>3372</v>
      </c>
      <c r="L16" s="216">
        <f t="shared" si="0"/>
        <v>12.975</v>
      </c>
      <c r="M16" s="213">
        <f t="shared" si="1"/>
        <v>60</v>
      </c>
      <c r="N16" s="213">
        <f t="shared" si="2"/>
        <v>1</v>
      </c>
      <c r="O16" s="213">
        <f t="shared" si="3"/>
        <v>0</v>
      </c>
      <c r="P16" s="214">
        <v>13.52</v>
      </c>
      <c r="Q16" s="215">
        <v>30</v>
      </c>
      <c r="R16" s="215" t="s">
        <v>3372</v>
      </c>
      <c r="S16" s="214">
        <v>15.31</v>
      </c>
      <c r="T16" s="215">
        <v>30</v>
      </c>
      <c r="U16" s="215" t="s">
        <v>3372</v>
      </c>
      <c r="V16" s="214">
        <f t="shared" si="4"/>
        <v>14.414999999999999</v>
      </c>
      <c r="W16" s="215">
        <f t="shared" si="5"/>
        <v>60</v>
      </c>
      <c r="X16" s="215">
        <f t="shared" si="6"/>
        <v>0</v>
      </c>
      <c r="Y16" s="215">
        <f t="shared" si="7"/>
        <v>0</v>
      </c>
      <c r="Z16" s="215">
        <f t="shared" si="8"/>
        <v>1</v>
      </c>
      <c r="AA16" s="215">
        <f t="shared" si="9"/>
        <v>0</v>
      </c>
      <c r="AB16" s="215">
        <f t="shared" si="10"/>
        <v>1</v>
      </c>
      <c r="AC16" s="214">
        <f t="shared" si="11"/>
        <v>0.99</v>
      </c>
      <c r="AD16" s="214">
        <f t="shared" si="12"/>
        <v>13.695</v>
      </c>
      <c r="AE16" s="214">
        <f t="shared" si="13"/>
        <v>13.55805</v>
      </c>
      <c r="AF16" s="215">
        <f t="shared" si="14"/>
        <v>120</v>
      </c>
      <c r="AG16" s="269" t="s">
        <v>3448</v>
      </c>
      <c r="AH16" s="269" t="s">
        <v>3449</v>
      </c>
    </row>
    <row r="17" spans="1:34">
      <c r="A17" s="210">
        <v>9</v>
      </c>
      <c r="B17" s="218" t="s">
        <v>2908</v>
      </c>
      <c r="C17" s="218" t="s">
        <v>2909</v>
      </c>
      <c r="D17" s="213" t="s">
        <v>2910</v>
      </c>
      <c r="E17" s="213">
        <v>30</v>
      </c>
      <c r="F17" s="214">
        <v>12.4</v>
      </c>
      <c r="G17" s="215">
        <v>30</v>
      </c>
      <c r="H17" s="214" t="s">
        <v>3372</v>
      </c>
      <c r="I17" s="214">
        <v>11.78</v>
      </c>
      <c r="J17" s="215">
        <v>30</v>
      </c>
      <c r="K17" s="215" t="s">
        <v>3372</v>
      </c>
      <c r="L17" s="216">
        <f t="shared" si="0"/>
        <v>12.09</v>
      </c>
      <c r="M17" s="213">
        <f t="shared" si="1"/>
        <v>60</v>
      </c>
      <c r="N17" s="213">
        <f t="shared" si="2"/>
        <v>0</v>
      </c>
      <c r="O17" s="213">
        <f t="shared" si="3"/>
        <v>0</v>
      </c>
      <c r="P17" s="214">
        <v>12.67</v>
      </c>
      <c r="Q17" s="215">
        <v>30</v>
      </c>
      <c r="R17" s="215" t="s">
        <v>3372</v>
      </c>
      <c r="S17" s="214">
        <v>14.22</v>
      </c>
      <c r="T17" s="215">
        <v>30</v>
      </c>
      <c r="U17" s="215" t="s">
        <v>3372</v>
      </c>
      <c r="V17" s="214">
        <f t="shared" si="4"/>
        <v>13.445</v>
      </c>
      <c r="W17" s="215">
        <f t="shared" si="5"/>
        <v>60</v>
      </c>
      <c r="X17" s="215">
        <f t="shared" si="6"/>
        <v>0</v>
      </c>
      <c r="Y17" s="215">
        <f t="shared" si="7"/>
        <v>0</v>
      </c>
      <c r="Z17" s="215">
        <f t="shared" si="8"/>
        <v>0</v>
      </c>
      <c r="AA17" s="215">
        <f t="shared" si="9"/>
        <v>0</v>
      </c>
      <c r="AB17" s="215">
        <f t="shared" si="10"/>
        <v>0</v>
      </c>
      <c r="AC17" s="214">
        <f t="shared" si="11"/>
        <v>1</v>
      </c>
      <c r="AD17" s="214">
        <f t="shared" si="12"/>
        <v>12.7675</v>
      </c>
      <c r="AE17" s="214">
        <f t="shared" si="13"/>
        <v>12.7675</v>
      </c>
      <c r="AF17" s="215">
        <f t="shared" si="14"/>
        <v>120</v>
      </c>
      <c r="AG17" s="269" t="s">
        <v>3448</v>
      </c>
      <c r="AH17" s="269" t="s">
        <v>3449</v>
      </c>
    </row>
    <row r="18" spans="1:34">
      <c r="A18" s="319">
        <v>10</v>
      </c>
      <c r="B18" s="218" t="s">
        <v>2791</v>
      </c>
      <c r="C18" s="218" t="s">
        <v>2792</v>
      </c>
      <c r="D18" s="213" t="s">
        <v>2793</v>
      </c>
      <c r="E18" s="213">
        <v>29</v>
      </c>
      <c r="F18" s="214">
        <v>13.51</v>
      </c>
      <c r="G18" s="215">
        <v>30</v>
      </c>
      <c r="H18" s="214" t="s">
        <v>3372</v>
      </c>
      <c r="I18" s="214">
        <v>11.15</v>
      </c>
      <c r="J18" s="215">
        <v>30</v>
      </c>
      <c r="K18" s="215" t="s">
        <v>3372</v>
      </c>
      <c r="L18" s="216">
        <f t="shared" si="0"/>
        <v>12.33</v>
      </c>
      <c r="M18" s="213">
        <f t="shared" si="1"/>
        <v>60</v>
      </c>
      <c r="N18" s="213">
        <f t="shared" si="2"/>
        <v>0</v>
      </c>
      <c r="O18" s="213">
        <f t="shared" si="3"/>
        <v>0</v>
      </c>
      <c r="P18" s="214">
        <v>11.89</v>
      </c>
      <c r="Q18" s="215">
        <v>30</v>
      </c>
      <c r="R18" s="215" t="s">
        <v>3372</v>
      </c>
      <c r="S18" s="214">
        <v>14.16</v>
      </c>
      <c r="T18" s="215">
        <v>30</v>
      </c>
      <c r="U18" s="215" t="s">
        <v>3372</v>
      </c>
      <c r="V18" s="214">
        <f t="shared" si="4"/>
        <v>13.025</v>
      </c>
      <c r="W18" s="215">
        <f t="shared" si="5"/>
        <v>60</v>
      </c>
      <c r="X18" s="215">
        <f t="shared" si="6"/>
        <v>0</v>
      </c>
      <c r="Y18" s="215">
        <f t="shared" si="7"/>
        <v>0</v>
      </c>
      <c r="Z18" s="215">
        <f t="shared" si="8"/>
        <v>0</v>
      </c>
      <c r="AA18" s="215">
        <f t="shared" si="9"/>
        <v>0</v>
      </c>
      <c r="AB18" s="215">
        <f t="shared" si="10"/>
        <v>0</v>
      </c>
      <c r="AC18" s="214">
        <f t="shared" si="11"/>
        <v>1</v>
      </c>
      <c r="AD18" s="214">
        <f t="shared" si="12"/>
        <v>12.6775</v>
      </c>
      <c r="AE18" s="214">
        <f t="shared" si="13"/>
        <v>12.6775</v>
      </c>
      <c r="AF18" s="215">
        <f t="shared" si="14"/>
        <v>120</v>
      </c>
      <c r="AG18" s="269" t="s">
        <v>3448</v>
      </c>
      <c r="AH18" s="269" t="s">
        <v>3449</v>
      </c>
    </row>
    <row r="19" spans="1:34">
      <c r="A19" s="210">
        <v>11</v>
      </c>
      <c r="B19" s="218" t="s">
        <v>3040</v>
      </c>
      <c r="C19" s="218" t="s">
        <v>89</v>
      </c>
      <c r="D19" s="213" t="s">
        <v>3041</v>
      </c>
      <c r="E19" s="213">
        <v>31</v>
      </c>
      <c r="F19" s="214">
        <v>11.401999999999999</v>
      </c>
      <c r="G19" s="215">
        <v>30</v>
      </c>
      <c r="H19" s="214" t="s">
        <v>3372</v>
      </c>
      <c r="I19" s="214">
        <v>11.56</v>
      </c>
      <c r="J19" s="215">
        <v>30</v>
      </c>
      <c r="K19" s="215" t="s">
        <v>3372</v>
      </c>
      <c r="L19" s="216">
        <f t="shared" si="0"/>
        <v>11.481</v>
      </c>
      <c r="M19" s="213">
        <f t="shared" si="1"/>
        <v>60</v>
      </c>
      <c r="N19" s="213">
        <f t="shared" si="2"/>
        <v>0</v>
      </c>
      <c r="O19" s="213">
        <f t="shared" si="3"/>
        <v>0</v>
      </c>
      <c r="P19" s="214">
        <v>12.78</v>
      </c>
      <c r="Q19" s="215">
        <v>30</v>
      </c>
      <c r="R19" s="215" t="s">
        <v>3372</v>
      </c>
      <c r="S19" s="214">
        <v>14.03</v>
      </c>
      <c r="T19" s="215">
        <v>30</v>
      </c>
      <c r="U19" s="215" t="s">
        <v>3372</v>
      </c>
      <c r="V19" s="214">
        <f t="shared" si="4"/>
        <v>13.404999999999999</v>
      </c>
      <c r="W19" s="215">
        <f t="shared" si="5"/>
        <v>60</v>
      </c>
      <c r="X19" s="215">
        <f t="shared" si="6"/>
        <v>0</v>
      </c>
      <c r="Y19" s="215">
        <f t="shared" si="7"/>
        <v>0</v>
      </c>
      <c r="Z19" s="215">
        <f t="shared" si="8"/>
        <v>0</v>
      </c>
      <c r="AA19" s="215">
        <f t="shared" si="9"/>
        <v>0</v>
      </c>
      <c r="AB19" s="215">
        <f t="shared" si="10"/>
        <v>0</v>
      </c>
      <c r="AC19" s="214">
        <f t="shared" si="11"/>
        <v>1</v>
      </c>
      <c r="AD19" s="214">
        <f t="shared" si="12"/>
        <v>12.443</v>
      </c>
      <c r="AE19" s="214">
        <f t="shared" si="13"/>
        <v>12.443</v>
      </c>
      <c r="AF19" s="215">
        <f t="shared" si="14"/>
        <v>120</v>
      </c>
      <c r="AG19" s="269" t="s">
        <v>3448</v>
      </c>
      <c r="AH19" s="269" t="s">
        <v>3449</v>
      </c>
    </row>
    <row r="20" spans="1:34">
      <c r="A20" s="319">
        <v>12</v>
      </c>
      <c r="B20" s="222" t="s">
        <v>3016</v>
      </c>
      <c r="C20" s="222" t="s">
        <v>3017</v>
      </c>
      <c r="D20" s="221" t="s">
        <v>3018</v>
      </c>
      <c r="E20" s="213">
        <v>31</v>
      </c>
      <c r="F20" s="214">
        <v>10.48</v>
      </c>
      <c r="G20" s="215">
        <v>30</v>
      </c>
      <c r="H20" s="214" t="s">
        <v>3372</v>
      </c>
      <c r="I20" s="214">
        <v>12.64</v>
      </c>
      <c r="J20" s="215">
        <v>30</v>
      </c>
      <c r="K20" s="215" t="s">
        <v>3372</v>
      </c>
      <c r="L20" s="216">
        <f t="shared" si="0"/>
        <v>11.56</v>
      </c>
      <c r="M20" s="213">
        <f t="shared" si="1"/>
        <v>60</v>
      </c>
      <c r="N20" s="213">
        <f t="shared" si="2"/>
        <v>0</v>
      </c>
      <c r="O20" s="213">
        <f t="shared" si="3"/>
        <v>0</v>
      </c>
      <c r="P20" s="214">
        <v>13.61</v>
      </c>
      <c r="Q20" s="215">
        <v>30</v>
      </c>
      <c r="R20" s="215" t="s">
        <v>3372</v>
      </c>
      <c r="S20" s="214">
        <v>12.61</v>
      </c>
      <c r="T20" s="215">
        <v>30</v>
      </c>
      <c r="U20" s="215" t="s">
        <v>3372</v>
      </c>
      <c r="V20" s="214">
        <f t="shared" si="4"/>
        <v>13.11</v>
      </c>
      <c r="W20" s="215">
        <f t="shared" si="5"/>
        <v>60</v>
      </c>
      <c r="X20" s="215">
        <f t="shared" si="6"/>
        <v>0</v>
      </c>
      <c r="Y20" s="215">
        <f t="shared" si="7"/>
        <v>0</v>
      </c>
      <c r="Z20" s="215">
        <f t="shared" si="8"/>
        <v>0</v>
      </c>
      <c r="AA20" s="215">
        <f t="shared" si="9"/>
        <v>0</v>
      </c>
      <c r="AB20" s="215">
        <f t="shared" si="10"/>
        <v>0</v>
      </c>
      <c r="AC20" s="214">
        <f t="shared" si="11"/>
        <v>1</v>
      </c>
      <c r="AD20" s="214">
        <f t="shared" si="12"/>
        <v>12.335000000000001</v>
      </c>
      <c r="AE20" s="214">
        <f t="shared" si="13"/>
        <v>12.335000000000001</v>
      </c>
      <c r="AF20" s="215">
        <f t="shared" si="14"/>
        <v>120</v>
      </c>
      <c r="AG20" s="269" t="s">
        <v>3448</v>
      </c>
      <c r="AH20" s="269" t="s">
        <v>3449</v>
      </c>
    </row>
    <row r="21" spans="1:34">
      <c r="A21" s="210">
        <v>13</v>
      </c>
      <c r="B21" s="218" t="s">
        <v>3021</v>
      </c>
      <c r="C21" s="218" t="s">
        <v>3022</v>
      </c>
      <c r="D21" s="213" t="s">
        <v>3023</v>
      </c>
      <c r="E21" s="213">
        <v>31</v>
      </c>
      <c r="F21" s="214">
        <v>12</v>
      </c>
      <c r="G21" s="215">
        <v>30</v>
      </c>
      <c r="H21" s="214" t="s">
        <v>3372</v>
      </c>
      <c r="I21" s="214">
        <v>11.48</v>
      </c>
      <c r="J21" s="215">
        <v>30</v>
      </c>
      <c r="K21" s="215" t="s">
        <v>3372</v>
      </c>
      <c r="L21" s="216">
        <f t="shared" si="0"/>
        <v>11.74</v>
      </c>
      <c r="M21" s="213">
        <f t="shared" si="1"/>
        <v>60</v>
      </c>
      <c r="N21" s="213">
        <f t="shared" si="2"/>
        <v>0</v>
      </c>
      <c r="O21" s="213">
        <f t="shared" si="3"/>
        <v>0</v>
      </c>
      <c r="P21" s="214">
        <v>11.01</v>
      </c>
      <c r="Q21" s="215">
        <v>30</v>
      </c>
      <c r="R21" s="215" t="s">
        <v>3372</v>
      </c>
      <c r="S21" s="214">
        <v>13.66</v>
      </c>
      <c r="T21" s="215">
        <v>30</v>
      </c>
      <c r="U21" s="215" t="s">
        <v>3372</v>
      </c>
      <c r="V21" s="214">
        <f t="shared" si="4"/>
        <v>12.335000000000001</v>
      </c>
      <c r="W21" s="215">
        <f t="shared" si="5"/>
        <v>60</v>
      </c>
      <c r="X21" s="215">
        <f t="shared" si="6"/>
        <v>0</v>
      </c>
      <c r="Y21" s="215">
        <f t="shared" si="7"/>
        <v>0</v>
      </c>
      <c r="Z21" s="215">
        <f t="shared" si="8"/>
        <v>0</v>
      </c>
      <c r="AA21" s="215">
        <f t="shared" si="9"/>
        <v>0</v>
      </c>
      <c r="AB21" s="215">
        <f t="shared" si="10"/>
        <v>0</v>
      </c>
      <c r="AC21" s="214">
        <f t="shared" si="11"/>
        <v>1</v>
      </c>
      <c r="AD21" s="214">
        <f t="shared" si="12"/>
        <v>12.037500000000001</v>
      </c>
      <c r="AE21" s="214">
        <f t="shared" si="13"/>
        <v>12.037500000000001</v>
      </c>
      <c r="AF21" s="215">
        <f t="shared" si="14"/>
        <v>120</v>
      </c>
      <c r="AG21" s="269" t="s">
        <v>3448</v>
      </c>
      <c r="AH21" s="269" t="s">
        <v>3449</v>
      </c>
    </row>
    <row r="22" spans="1:34">
      <c r="A22" s="319">
        <v>14</v>
      </c>
      <c r="B22" s="222" t="s">
        <v>2969</v>
      </c>
      <c r="C22" s="222" t="s">
        <v>227</v>
      </c>
      <c r="D22" s="221" t="s">
        <v>2970</v>
      </c>
      <c r="E22" s="213">
        <v>31</v>
      </c>
      <c r="F22" s="214">
        <v>11.9</v>
      </c>
      <c r="G22" s="215">
        <v>30</v>
      </c>
      <c r="H22" s="214" t="s">
        <v>3372</v>
      </c>
      <c r="I22" s="214">
        <v>10.63</v>
      </c>
      <c r="J22" s="215">
        <v>30</v>
      </c>
      <c r="K22" s="215" t="s">
        <v>3372</v>
      </c>
      <c r="L22" s="216">
        <f t="shared" si="0"/>
        <v>11.265000000000001</v>
      </c>
      <c r="M22" s="213">
        <f t="shared" si="1"/>
        <v>60</v>
      </c>
      <c r="N22" s="213">
        <f t="shared" si="2"/>
        <v>0</v>
      </c>
      <c r="O22" s="213">
        <f t="shared" si="3"/>
        <v>0</v>
      </c>
      <c r="P22" s="214">
        <v>11.17</v>
      </c>
      <c r="Q22" s="215">
        <v>30</v>
      </c>
      <c r="R22" s="215" t="s">
        <v>3372</v>
      </c>
      <c r="S22" s="214">
        <v>11.44</v>
      </c>
      <c r="T22" s="215">
        <v>30</v>
      </c>
      <c r="U22" s="215" t="s">
        <v>3372</v>
      </c>
      <c r="V22" s="214">
        <f t="shared" si="4"/>
        <v>11.305</v>
      </c>
      <c r="W22" s="215">
        <f t="shared" si="5"/>
        <v>60</v>
      </c>
      <c r="X22" s="215">
        <f t="shared" si="6"/>
        <v>0</v>
      </c>
      <c r="Y22" s="215">
        <f t="shared" si="7"/>
        <v>0</v>
      </c>
      <c r="Z22" s="215">
        <f t="shared" si="8"/>
        <v>0</v>
      </c>
      <c r="AA22" s="215">
        <f t="shared" si="9"/>
        <v>0</v>
      </c>
      <c r="AB22" s="215">
        <f t="shared" si="10"/>
        <v>0</v>
      </c>
      <c r="AC22" s="214">
        <f t="shared" si="11"/>
        <v>1</v>
      </c>
      <c r="AD22" s="214">
        <f t="shared" si="12"/>
        <v>11.285</v>
      </c>
      <c r="AE22" s="214">
        <f t="shared" si="13"/>
        <v>11.285</v>
      </c>
      <c r="AF22" s="215">
        <f t="shared" si="14"/>
        <v>120</v>
      </c>
      <c r="AG22" s="269" t="s">
        <v>3448</v>
      </c>
      <c r="AH22" s="269" t="s">
        <v>3449</v>
      </c>
    </row>
    <row r="23" spans="1:34">
      <c r="A23" s="210">
        <v>15</v>
      </c>
      <c r="B23" s="222" t="s">
        <v>2976</v>
      </c>
      <c r="C23" s="222" t="s">
        <v>2977</v>
      </c>
      <c r="D23" s="221" t="s">
        <v>2978</v>
      </c>
      <c r="E23" s="213">
        <v>31</v>
      </c>
      <c r="F23" s="214">
        <v>12.78</v>
      </c>
      <c r="G23" s="215">
        <v>30</v>
      </c>
      <c r="H23" s="214" t="s">
        <v>3372</v>
      </c>
      <c r="I23" s="214">
        <v>7.73</v>
      </c>
      <c r="J23" s="215">
        <v>13</v>
      </c>
      <c r="K23" s="215" t="s">
        <v>3372</v>
      </c>
      <c r="L23" s="216">
        <f t="shared" si="0"/>
        <v>10.254999999999999</v>
      </c>
      <c r="M23" s="213">
        <f t="shared" si="1"/>
        <v>60</v>
      </c>
      <c r="N23" s="213">
        <f t="shared" si="2"/>
        <v>0</v>
      </c>
      <c r="O23" s="213">
        <f t="shared" si="3"/>
        <v>1</v>
      </c>
      <c r="P23" s="214">
        <v>11.54</v>
      </c>
      <c r="Q23" s="215">
        <v>30</v>
      </c>
      <c r="R23" s="215" t="s">
        <v>3372</v>
      </c>
      <c r="S23" s="214">
        <v>12.95</v>
      </c>
      <c r="T23" s="215">
        <v>30</v>
      </c>
      <c r="U23" s="215" t="s">
        <v>3372</v>
      </c>
      <c r="V23" s="214">
        <f t="shared" si="4"/>
        <v>12.244999999999999</v>
      </c>
      <c r="W23" s="215">
        <f t="shared" si="5"/>
        <v>60</v>
      </c>
      <c r="X23" s="215">
        <f t="shared" si="6"/>
        <v>0</v>
      </c>
      <c r="Y23" s="215">
        <f t="shared" si="7"/>
        <v>0</v>
      </c>
      <c r="Z23" s="215">
        <f t="shared" si="8"/>
        <v>0</v>
      </c>
      <c r="AA23" s="215">
        <f t="shared" si="9"/>
        <v>1</v>
      </c>
      <c r="AB23" s="215">
        <f t="shared" si="10"/>
        <v>1</v>
      </c>
      <c r="AC23" s="214">
        <f t="shared" si="11"/>
        <v>0.99</v>
      </c>
      <c r="AD23" s="214">
        <f t="shared" si="12"/>
        <v>11.25</v>
      </c>
      <c r="AE23" s="214">
        <f t="shared" si="13"/>
        <v>11.137499999999999</v>
      </c>
      <c r="AF23" s="215">
        <f t="shared" si="14"/>
        <v>120</v>
      </c>
      <c r="AG23" s="215" t="s">
        <v>3448</v>
      </c>
      <c r="AH23" s="215" t="s">
        <v>3449</v>
      </c>
    </row>
    <row r="24" spans="1:34">
      <c r="A24" s="319">
        <v>16</v>
      </c>
      <c r="B24" s="251" t="s">
        <v>2956</v>
      </c>
      <c r="C24" s="251" t="s">
        <v>2957</v>
      </c>
      <c r="D24" s="221" t="s">
        <v>2958</v>
      </c>
      <c r="E24" s="213">
        <v>30</v>
      </c>
      <c r="F24" s="214">
        <v>10.54</v>
      </c>
      <c r="G24" s="215">
        <v>30</v>
      </c>
      <c r="H24" s="214" t="s">
        <v>3372</v>
      </c>
      <c r="I24" s="214">
        <v>11.41</v>
      </c>
      <c r="J24" s="215">
        <v>30</v>
      </c>
      <c r="K24" s="215" t="s">
        <v>3373</v>
      </c>
      <c r="L24" s="216">
        <f t="shared" si="0"/>
        <v>10.975</v>
      </c>
      <c r="M24" s="213">
        <f t="shared" si="1"/>
        <v>60</v>
      </c>
      <c r="N24" s="213">
        <f t="shared" si="2"/>
        <v>1</v>
      </c>
      <c r="O24" s="213">
        <f t="shared" si="3"/>
        <v>0</v>
      </c>
      <c r="P24" s="214">
        <v>9.84</v>
      </c>
      <c r="Q24" s="215">
        <v>18</v>
      </c>
      <c r="R24" s="215" t="s">
        <v>3373</v>
      </c>
      <c r="S24" s="214">
        <v>12.79</v>
      </c>
      <c r="T24" s="215">
        <v>30</v>
      </c>
      <c r="U24" s="215" t="s">
        <v>3372</v>
      </c>
      <c r="V24" s="214">
        <f t="shared" si="4"/>
        <v>11.315</v>
      </c>
      <c r="W24" s="215">
        <f t="shared" si="5"/>
        <v>60</v>
      </c>
      <c r="X24" s="215">
        <f t="shared" si="6"/>
        <v>1</v>
      </c>
      <c r="Y24" s="215">
        <f t="shared" si="7"/>
        <v>1</v>
      </c>
      <c r="Z24" s="215">
        <f t="shared" si="8"/>
        <v>2</v>
      </c>
      <c r="AA24" s="215">
        <f t="shared" si="9"/>
        <v>1</v>
      </c>
      <c r="AB24" s="215">
        <f t="shared" si="10"/>
        <v>3</v>
      </c>
      <c r="AC24" s="214">
        <f t="shared" si="11"/>
        <v>0.97</v>
      </c>
      <c r="AD24" s="214">
        <f t="shared" si="12"/>
        <v>11.145</v>
      </c>
      <c r="AE24" s="214">
        <f t="shared" si="13"/>
        <v>10.810649999999999</v>
      </c>
      <c r="AF24" s="215">
        <f t="shared" si="14"/>
        <v>120</v>
      </c>
      <c r="AG24" s="269" t="s">
        <v>3448</v>
      </c>
      <c r="AH24" s="269" t="s">
        <v>3449</v>
      </c>
    </row>
    <row r="25" spans="1:34">
      <c r="A25" s="210">
        <v>17</v>
      </c>
      <c r="B25" s="222" t="s">
        <v>1672</v>
      </c>
      <c r="C25" s="222" t="s">
        <v>2857</v>
      </c>
      <c r="D25" s="221" t="s">
        <v>2858</v>
      </c>
      <c r="E25" s="213">
        <v>29</v>
      </c>
      <c r="F25" s="214">
        <v>11.38</v>
      </c>
      <c r="G25" s="215">
        <v>30</v>
      </c>
      <c r="H25" s="214" t="s">
        <v>3373</v>
      </c>
      <c r="I25" s="214">
        <v>10.38</v>
      </c>
      <c r="J25" s="215">
        <v>30</v>
      </c>
      <c r="K25" s="215" t="s">
        <v>3372</v>
      </c>
      <c r="L25" s="216">
        <f t="shared" si="0"/>
        <v>10.88</v>
      </c>
      <c r="M25" s="213">
        <f t="shared" si="1"/>
        <v>60</v>
      </c>
      <c r="N25" s="213">
        <f t="shared" si="2"/>
        <v>1</v>
      </c>
      <c r="O25" s="213">
        <f t="shared" si="3"/>
        <v>0</v>
      </c>
      <c r="P25" s="214">
        <v>11.33</v>
      </c>
      <c r="Q25" s="215">
        <v>30</v>
      </c>
      <c r="R25" s="215" t="s">
        <v>3372</v>
      </c>
      <c r="S25" s="214">
        <v>13.36</v>
      </c>
      <c r="T25" s="215">
        <v>30</v>
      </c>
      <c r="U25" s="215" t="s">
        <v>3372</v>
      </c>
      <c r="V25" s="214">
        <f t="shared" si="4"/>
        <v>12.344999999999999</v>
      </c>
      <c r="W25" s="215">
        <f t="shared" si="5"/>
        <v>60</v>
      </c>
      <c r="X25" s="215">
        <f t="shared" si="6"/>
        <v>0</v>
      </c>
      <c r="Y25" s="215">
        <f t="shared" si="7"/>
        <v>0</v>
      </c>
      <c r="Z25" s="215">
        <f t="shared" si="8"/>
        <v>1</v>
      </c>
      <c r="AA25" s="215">
        <f t="shared" si="9"/>
        <v>0</v>
      </c>
      <c r="AB25" s="215">
        <f t="shared" si="10"/>
        <v>1</v>
      </c>
      <c r="AC25" s="214">
        <f>IF(AB25=0,0.93,IF(AB25=1,0.92,IF(AB25=2,0.91,IF(AB25=3,0.9,IF(AB25=4,0.89,IF(AB25=5,0.88,IF(AB25=6,0.87)))))))</f>
        <v>0.92</v>
      </c>
      <c r="AD25" s="214">
        <f t="shared" si="12"/>
        <v>11.612500000000001</v>
      </c>
      <c r="AE25" s="214">
        <f t="shared" si="13"/>
        <v>10.6835</v>
      </c>
      <c r="AF25" s="215">
        <f t="shared" si="14"/>
        <v>120</v>
      </c>
      <c r="AG25" s="269" t="s">
        <v>3448</v>
      </c>
      <c r="AH25" s="269" t="s">
        <v>3449</v>
      </c>
    </row>
    <row r="26" spans="1:34">
      <c r="A26" s="319">
        <v>18</v>
      </c>
      <c r="B26" s="218" t="s">
        <v>2899</v>
      </c>
      <c r="C26" s="218" t="s">
        <v>2900</v>
      </c>
      <c r="D26" s="213" t="s">
        <v>2901</v>
      </c>
      <c r="E26" s="213">
        <v>30</v>
      </c>
      <c r="F26" s="214">
        <v>10.28</v>
      </c>
      <c r="G26" s="215">
        <v>30</v>
      </c>
      <c r="H26" s="214" t="s">
        <v>3372</v>
      </c>
      <c r="I26" s="214">
        <v>10.27</v>
      </c>
      <c r="J26" s="215">
        <v>30</v>
      </c>
      <c r="K26" s="215" t="s">
        <v>3373</v>
      </c>
      <c r="L26" s="216">
        <f t="shared" si="0"/>
        <v>10.274999999999999</v>
      </c>
      <c r="M26" s="213">
        <f t="shared" si="1"/>
        <v>60</v>
      </c>
      <c r="N26" s="213">
        <f t="shared" si="2"/>
        <v>1</v>
      </c>
      <c r="O26" s="213">
        <f t="shared" si="3"/>
        <v>0</v>
      </c>
      <c r="P26" s="214">
        <v>12.51</v>
      </c>
      <c r="Q26" s="215">
        <v>30</v>
      </c>
      <c r="R26" s="215" t="s">
        <v>3372</v>
      </c>
      <c r="S26" s="214">
        <v>13.17</v>
      </c>
      <c r="T26" s="215">
        <v>30</v>
      </c>
      <c r="U26" s="215" t="s">
        <v>3372</v>
      </c>
      <c r="V26" s="214">
        <f t="shared" si="4"/>
        <v>12.84</v>
      </c>
      <c r="W26" s="215">
        <f t="shared" si="5"/>
        <v>60</v>
      </c>
      <c r="X26" s="215">
        <f t="shared" si="6"/>
        <v>0</v>
      </c>
      <c r="Y26" s="215">
        <f t="shared" si="7"/>
        <v>0</v>
      </c>
      <c r="Z26" s="215">
        <f t="shared" si="8"/>
        <v>1</v>
      </c>
      <c r="AA26" s="215">
        <f t="shared" si="9"/>
        <v>0</v>
      </c>
      <c r="AB26" s="215">
        <f t="shared" si="10"/>
        <v>1</v>
      </c>
      <c r="AC26" s="214">
        <f>IF(AB26=0,0.93,IF(AB26=1,0.92,IF(AB26=2,0.91,IF(AB26=3,0.9,IF(AB26=4,0.89,IF(AB26=5,0.88,IF(AB26=6,0.87)))))))</f>
        <v>0.92</v>
      </c>
      <c r="AD26" s="214">
        <f t="shared" si="12"/>
        <v>11.557499999999999</v>
      </c>
      <c r="AE26" s="214">
        <f t="shared" si="13"/>
        <v>10.632899999999999</v>
      </c>
      <c r="AF26" s="215">
        <f t="shared" si="14"/>
        <v>120</v>
      </c>
      <c r="AG26" s="269" t="s">
        <v>3448</v>
      </c>
      <c r="AH26" s="269" t="s">
        <v>3449</v>
      </c>
    </row>
    <row r="27" spans="1:34">
      <c r="A27" s="210">
        <v>19</v>
      </c>
      <c r="B27" s="218" t="s">
        <v>124</v>
      </c>
      <c r="C27" s="218" t="s">
        <v>345</v>
      </c>
      <c r="D27" s="213" t="s">
        <v>3000</v>
      </c>
      <c r="E27" s="213">
        <v>31</v>
      </c>
      <c r="F27" s="214">
        <v>10.47</v>
      </c>
      <c r="G27" s="215">
        <v>30</v>
      </c>
      <c r="H27" s="214" t="s">
        <v>3372</v>
      </c>
      <c r="I27" s="214">
        <v>10.25</v>
      </c>
      <c r="J27" s="215">
        <v>30</v>
      </c>
      <c r="K27" s="215" t="s">
        <v>3372</v>
      </c>
      <c r="L27" s="216">
        <f t="shared" si="0"/>
        <v>10.36</v>
      </c>
      <c r="M27" s="213">
        <f t="shared" si="1"/>
        <v>60</v>
      </c>
      <c r="N27" s="213">
        <f t="shared" si="2"/>
        <v>0</v>
      </c>
      <c r="O27" s="213">
        <f t="shared" si="3"/>
        <v>0</v>
      </c>
      <c r="P27" s="214">
        <v>9.16</v>
      </c>
      <c r="Q27" s="215">
        <v>16</v>
      </c>
      <c r="R27" s="215" t="s">
        <v>3373</v>
      </c>
      <c r="S27" s="214">
        <v>13.44</v>
      </c>
      <c r="T27" s="215">
        <v>30</v>
      </c>
      <c r="U27" s="215" t="s">
        <v>3372</v>
      </c>
      <c r="V27" s="214">
        <f t="shared" si="4"/>
        <v>11.3</v>
      </c>
      <c r="W27" s="215">
        <f t="shared" si="5"/>
        <v>60</v>
      </c>
      <c r="X27" s="215">
        <f t="shared" si="6"/>
        <v>1</v>
      </c>
      <c r="Y27" s="215">
        <f t="shared" si="7"/>
        <v>1</v>
      </c>
      <c r="Z27" s="215">
        <f t="shared" si="8"/>
        <v>1</v>
      </c>
      <c r="AA27" s="215">
        <f t="shared" si="9"/>
        <v>1</v>
      </c>
      <c r="AB27" s="215">
        <f t="shared" si="10"/>
        <v>2</v>
      </c>
      <c r="AC27" s="214">
        <f>IF(AB27=0,1,IF(AB27=1,0.99,IF(AB27=2,0.98,IF(AB27=3,0.97,IF(AB27=4,0.96,IF(AB27=5,0.95,IF(AB27=6,0.94)))))))</f>
        <v>0.98</v>
      </c>
      <c r="AD27" s="214">
        <f t="shared" si="12"/>
        <v>10.83</v>
      </c>
      <c r="AE27" s="214">
        <f t="shared" si="13"/>
        <v>10.6134</v>
      </c>
      <c r="AF27" s="215">
        <f t="shared" si="14"/>
        <v>120</v>
      </c>
      <c r="AG27" s="269" t="s">
        <v>3448</v>
      </c>
      <c r="AH27" s="269" t="s">
        <v>3449</v>
      </c>
    </row>
    <row r="28" spans="1:34">
      <c r="A28" s="319">
        <v>20</v>
      </c>
      <c r="B28" s="211" t="s">
        <v>2832</v>
      </c>
      <c r="C28" s="211" t="s">
        <v>2833</v>
      </c>
      <c r="D28" s="212" t="s">
        <v>2834</v>
      </c>
      <c r="E28" s="213">
        <v>29</v>
      </c>
      <c r="F28" s="214">
        <v>10</v>
      </c>
      <c r="G28" s="215">
        <v>30</v>
      </c>
      <c r="H28" s="214" t="s">
        <v>3373</v>
      </c>
      <c r="I28" s="214">
        <v>10</v>
      </c>
      <c r="J28" s="215">
        <v>30</v>
      </c>
      <c r="K28" s="215" t="s">
        <v>3373</v>
      </c>
      <c r="L28" s="216">
        <f t="shared" si="0"/>
        <v>10</v>
      </c>
      <c r="M28" s="213">
        <f t="shared" si="1"/>
        <v>60</v>
      </c>
      <c r="N28" s="213">
        <f t="shared" si="2"/>
        <v>2</v>
      </c>
      <c r="O28" s="213">
        <f t="shared" si="3"/>
        <v>0</v>
      </c>
      <c r="P28" s="214">
        <v>10.34</v>
      </c>
      <c r="Q28" s="215">
        <v>30</v>
      </c>
      <c r="R28" s="215" t="s">
        <v>3372</v>
      </c>
      <c r="S28" s="214">
        <v>11.69</v>
      </c>
      <c r="T28" s="215">
        <v>30</v>
      </c>
      <c r="U28" s="215" t="s">
        <v>3372</v>
      </c>
      <c r="V28" s="214">
        <f t="shared" si="4"/>
        <v>11.015000000000001</v>
      </c>
      <c r="W28" s="215">
        <f t="shared" si="5"/>
        <v>60</v>
      </c>
      <c r="X28" s="215">
        <f t="shared" si="6"/>
        <v>0</v>
      </c>
      <c r="Y28" s="215">
        <f t="shared" si="7"/>
        <v>0</v>
      </c>
      <c r="Z28" s="215">
        <f t="shared" si="8"/>
        <v>2</v>
      </c>
      <c r="AA28" s="215">
        <f t="shared" si="9"/>
        <v>0</v>
      </c>
      <c r="AB28" s="215">
        <f t="shared" si="10"/>
        <v>2</v>
      </c>
      <c r="AC28" s="214">
        <f>IF(AB28=0,1,IF(AB28=1,0.99,IF(AB28=2,0.98,IF(AB28=3,0.97,IF(AB28=4,0.96,IF(AB28=5,0.95,IF(AB28=6,0.94)))))))</f>
        <v>0.98</v>
      </c>
      <c r="AD28" s="214">
        <f t="shared" si="12"/>
        <v>10.5075</v>
      </c>
      <c r="AE28" s="214">
        <f t="shared" si="13"/>
        <v>10.29735</v>
      </c>
      <c r="AF28" s="215">
        <f t="shared" si="14"/>
        <v>120</v>
      </c>
      <c r="AG28" s="269" t="s">
        <v>3448</v>
      </c>
      <c r="AH28" s="269" t="s">
        <v>3449</v>
      </c>
    </row>
    <row r="29" spans="1:34">
      <c r="A29" s="210">
        <v>21</v>
      </c>
      <c r="B29" s="218" t="s">
        <v>3034</v>
      </c>
      <c r="C29" s="218" t="s">
        <v>3035</v>
      </c>
      <c r="D29" s="221" t="s">
        <v>3036</v>
      </c>
      <c r="E29" s="213">
        <v>31</v>
      </c>
      <c r="F29" s="214">
        <v>10.85</v>
      </c>
      <c r="G29" s="215">
        <v>30</v>
      </c>
      <c r="H29" s="214" t="s">
        <v>3372</v>
      </c>
      <c r="I29" s="214">
        <v>10.53</v>
      </c>
      <c r="J29" s="215">
        <v>30</v>
      </c>
      <c r="K29" s="215" t="s">
        <v>3372</v>
      </c>
      <c r="L29" s="216">
        <f t="shared" si="0"/>
        <v>10.69</v>
      </c>
      <c r="M29" s="213">
        <f t="shared" si="1"/>
        <v>60</v>
      </c>
      <c r="N29" s="213">
        <f t="shared" si="2"/>
        <v>0</v>
      </c>
      <c r="O29" s="213">
        <f t="shared" si="3"/>
        <v>0</v>
      </c>
      <c r="P29" s="214">
        <v>11.5</v>
      </c>
      <c r="Q29" s="215">
        <v>30</v>
      </c>
      <c r="R29" s="215" t="s">
        <v>3372</v>
      </c>
      <c r="S29" s="214">
        <v>11.19</v>
      </c>
      <c r="T29" s="215">
        <v>30</v>
      </c>
      <c r="U29" s="215" t="s">
        <v>3372</v>
      </c>
      <c r="V29" s="214">
        <f t="shared" si="4"/>
        <v>11.344999999999999</v>
      </c>
      <c r="W29" s="215">
        <f t="shared" si="5"/>
        <v>60</v>
      </c>
      <c r="X29" s="215">
        <f t="shared" si="6"/>
        <v>0</v>
      </c>
      <c r="Y29" s="215">
        <f t="shared" si="7"/>
        <v>0</v>
      </c>
      <c r="Z29" s="215">
        <f t="shared" si="8"/>
        <v>0</v>
      </c>
      <c r="AA29" s="215">
        <f t="shared" si="9"/>
        <v>0</v>
      </c>
      <c r="AB29" s="215">
        <f t="shared" si="10"/>
        <v>0</v>
      </c>
      <c r="AC29" s="214">
        <f>IF(AB29=0,0.93,IF(AB29=1,0.92,IF(AB29=2,0.91,IF(AB29=3,0.9,IF(AB29=4,0.89,IF(AB29=5,0.88,IF(AB29=6,0.87)))))))</f>
        <v>0.93</v>
      </c>
      <c r="AD29" s="214">
        <f t="shared" si="12"/>
        <v>11.017499999999998</v>
      </c>
      <c r="AE29" s="214">
        <f t="shared" si="13"/>
        <v>10.246274999999999</v>
      </c>
      <c r="AF29" s="215">
        <f t="shared" si="14"/>
        <v>120</v>
      </c>
      <c r="AG29" s="269" t="s">
        <v>3448</v>
      </c>
      <c r="AH29" s="269" t="s">
        <v>3449</v>
      </c>
    </row>
    <row r="30" spans="1:34">
      <c r="A30" s="319">
        <v>22</v>
      </c>
      <c r="B30" s="218" t="s">
        <v>2961</v>
      </c>
      <c r="C30" s="218" t="s">
        <v>2962</v>
      </c>
      <c r="D30" s="213" t="s">
        <v>2963</v>
      </c>
      <c r="E30" s="213">
        <v>30</v>
      </c>
      <c r="F30" s="214">
        <v>10</v>
      </c>
      <c r="G30" s="215">
        <v>30</v>
      </c>
      <c r="H30" s="214" t="s">
        <v>3373</v>
      </c>
      <c r="I30" s="214">
        <v>10.44</v>
      </c>
      <c r="J30" s="215">
        <v>30</v>
      </c>
      <c r="K30" s="215" t="s">
        <v>3372</v>
      </c>
      <c r="L30" s="216">
        <f t="shared" si="0"/>
        <v>10.219999999999999</v>
      </c>
      <c r="M30" s="213">
        <f t="shared" si="1"/>
        <v>60</v>
      </c>
      <c r="N30" s="213">
        <f t="shared" si="2"/>
        <v>1</v>
      </c>
      <c r="O30" s="213">
        <f t="shared" si="3"/>
        <v>0</v>
      </c>
      <c r="P30" s="214">
        <v>11.1</v>
      </c>
      <c r="Q30" s="215">
        <v>30</v>
      </c>
      <c r="R30" s="215" t="s">
        <v>3372</v>
      </c>
      <c r="S30" s="214">
        <v>12.73</v>
      </c>
      <c r="T30" s="215">
        <v>30</v>
      </c>
      <c r="U30" s="215" t="s">
        <v>3372</v>
      </c>
      <c r="V30" s="214">
        <f t="shared" si="4"/>
        <v>11.914999999999999</v>
      </c>
      <c r="W30" s="215">
        <f t="shared" si="5"/>
        <v>60</v>
      </c>
      <c r="X30" s="215">
        <f t="shared" si="6"/>
        <v>0</v>
      </c>
      <c r="Y30" s="215">
        <f t="shared" si="7"/>
        <v>0</v>
      </c>
      <c r="Z30" s="215">
        <f t="shared" si="8"/>
        <v>1</v>
      </c>
      <c r="AA30" s="215">
        <f t="shared" si="9"/>
        <v>0</v>
      </c>
      <c r="AB30" s="215">
        <f t="shared" si="10"/>
        <v>1</v>
      </c>
      <c r="AC30" s="214">
        <f>IF(AB30=0,0.93,IF(AB30=1,0.92,IF(AB30=2,0.91,IF(AB30=3,0.9,IF(AB30=4,0.89,IF(AB30=5,0.88,IF(AB30=6,0.87)))))))</f>
        <v>0.92</v>
      </c>
      <c r="AD30" s="214">
        <f t="shared" si="12"/>
        <v>11.067499999999999</v>
      </c>
      <c r="AE30" s="214">
        <f t="shared" si="13"/>
        <v>10.1821</v>
      </c>
      <c r="AF30" s="215">
        <f t="shared" si="14"/>
        <v>120</v>
      </c>
      <c r="AG30" s="269" t="s">
        <v>3448</v>
      </c>
      <c r="AH30" s="269" t="s">
        <v>3449</v>
      </c>
    </row>
    <row r="31" spans="1:34">
      <c r="A31" s="210">
        <v>23</v>
      </c>
      <c r="B31" s="222" t="s">
        <v>3019</v>
      </c>
      <c r="C31" s="222" t="s">
        <v>548</v>
      </c>
      <c r="D31" s="221" t="s">
        <v>3020</v>
      </c>
      <c r="E31" s="213">
        <v>31</v>
      </c>
      <c r="F31" s="214">
        <v>10</v>
      </c>
      <c r="G31" s="215">
        <v>30</v>
      </c>
      <c r="H31" s="214" t="s">
        <v>3372</v>
      </c>
      <c r="I31" s="214">
        <v>10</v>
      </c>
      <c r="J31" s="215">
        <v>30</v>
      </c>
      <c r="K31" s="215" t="s">
        <v>3373</v>
      </c>
      <c r="L31" s="216">
        <f t="shared" si="0"/>
        <v>10</v>
      </c>
      <c r="M31" s="213">
        <f t="shared" si="1"/>
        <v>60</v>
      </c>
      <c r="N31" s="213">
        <f t="shared" si="2"/>
        <v>1</v>
      </c>
      <c r="O31" s="213">
        <f t="shared" si="3"/>
        <v>0</v>
      </c>
      <c r="P31" s="214">
        <v>10.71</v>
      </c>
      <c r="Q31" s="215">
        <v>30</v>
      </c>
      <c r="R31" s="215" t="s">
        <v>3372</v>
      </c>
      <c r="S31" s="214">
        <v>13.08</v>
      </c>
      <c r="T31" s="215">
        <v>30</v>
      </c>
      <c r="U31" s="215" t="s">
        <v>3372</v>
      </c>
      <c r="V31" s="214">
        <f t="shared" si="4"/>
        <v>11.895</v>
      </c>
      <c r="W31" s="215">
        <f t="shared" si="5"/>
        <v>60</v>
      </c>
      <c r="X31" s="215">
        <f t="shared" si="6"/>
        <v>0</v>
      </c>
      <c r="Y31" s="215">
        <f t="shared" si="7"/>
        <v>0</v>
      </c>
      <c r="Z31" s="215">
        <f t="shared" si="8"/>
        <v>1</v>
      </c>
      <c r="AA31" s="215">
        <f t="shared" si="9"/>
        <v>0</v>
      </c>
      <c r="AB31" s="215">
        <f t="shared" si="10"/>
        <v>1</v>
      </c>
      <c r="AC31" s="214">
        <f>IF(AB31=0,0.93,IF(AB31=1,0.92,IF(AB31=2,0.91,IF(AB31=3,0.9,IF(AB31=4,0.89,IF(AB31=5,0.88,IF(AB31=6,0.87)))))))</f>
        <v>0.92</v>
      </c>
      <c r="AD31" s="214">
        <f t="shared" si="12"/>
        <v>10.9475</v>
      </c>
      <c r="AE31" s="214">
        <f t="shared" si="13"/>
        <v>10.0717</v>
      </c>
      <c r="AF31" s="215">
        <f t="shared" si="14"/>
        <v>120</v>
      </c>
      <c r="AG31" s="269" t="s">
        <v>3448</v>
      </c>
      <c r="AH31" s="269" t="s">
        <v>3449</v>
      </c>
    </row>
    <row r="32" spans="1:34">
      <c r="A32" s="319">
        <v>24</v>
      </c>
      <c r="B32" s="218" t="s">
        <v>2973</v>
      </c>
      <c r="C32" s="218" t="s">
        <v>2974</v>
      </c>
      <c r="D32" s="221" t="s">
        <v>2975</v>
      </c>
      <c r="E32" s="213">
        <v>31</v>
      </c>
      <c r="F32" s="214">
        <v>12.68</v>
      </c>
      <c r="G32" s="215">
        <v>30</v>
      </c>
      <c r="H32" s="214" t="s">
        <v>3372</v>
      </c>
      <c r="I32" s="214">
        <v>9.4600000000000009</v>
      </c>
      <c r="J32" s="215">
        <v>24</v>
      </c>
      <c r="K32" s="215" t="s">
        <v>3372</v>
      </c>
      <c r="L32" s="216">
        <f t="shared" si="0"/>
        <v>11.07</v>
      </c>
      <c r="M32" s="213">
        <f t="shared" si="1"/>
        <v>60</v>
      </c>
      <c r="N32" s="213">
        <f t="shared" si="2"/>
        <v>0</v>
      </c>
      <c r="O32" s="213">
        <f t="shared" si="3"/>
        <v>1</v>
      </c>
      <c r="P32" s="214">
        <v>10.039999999999999</v>
      </c>
      <c r="Q32" s="215">
        <v>30</v>
      </c>
      <c r="R32" s="215" t="s">
        <v>3373</v>
      </c>
      <c r="S32" s="214">
        <v>12.04</v>
      </c>
      <c r="T32" s="215">
        <v>30</v>
      </c>
      <c r="U32" s="215" t="s">
        <v>3372</v>
      </c>
      <c r="V32" s="214">
        <f t="shared" si="4"/>
        <v>11.04</v>
      </c>
      <c r="W32" s="215">
        <f t="shared" si="5"/>
        <v>60</v>
      </c>
      <c r="X32" s="215">
        <f t="shared" si="6"/>
        <v>1</v>
      </c>
      <c r="Y32" s="215">
        <f t="shared" si="7"/>
        <v>0</v>
      </c>
      <c r="Z32" s="215">
        <f t="shared" si="8"/>
        <v>1</v>
      </c>
      <c r="AA32" s="215">
        <f t="shared" si="9"/>
        <v>1</v>
      </c>
      <c r="AB32" s="215">
        <f t="shared" si="10"/>
        <v>2</v>
      </c>
      <c r="AC32" s="214">
        <f>IF(AB32=0,0.93,IF(AB32=1,0.92,IF(AB32=2,0.91,IF(AB32=3,0.9,IF(AB32=4,0.89,IF(AB32=5,0.88,IF(AB32=6,0.87)))))))</f>
        <v>0.91</v>
      </c>
      <c r="AD32" s="214">
        <f t="shared" si="12"/>
        <v>11.055</v>
      </c>
      <c r="AE32" s="214">
        <f t="shared" si="13"/>
        <v>10.06005</v>
      </c>
      <c r="AF32" s="215">
        <f t="shared" si="14"/>
        <v>120</v>
      </c>
      <c r="AG32" s="269" t="s">
        <v>3448</v>
      </c>
      <c r="AH32" s="269" t="s">
        <v>3449</v>
      </c>
    </row>
    <row r="33" spans="1:34">
      <c r="A33" s="210">
        <v>25</v>
      </c>
      <c r="B33" s="222" t="s">
        <v>2794</v>
      </c>
      <c r="C33" s="222" t="s">
        <v>2795</v>
      </c>
      <c r="D33" s="221" t="s">
        <v>2796</v>
      </c>
      <c r="E33" s="213">
        <v>29</v>
      </c>
      <c r="F33" s="214">
        <v>10.67</v>
      </c>
      <c r="G33" s="215">
        <v>30</v>
      </c>
      <c r="H33" s="214" t="s">
        <v>3372</v>
      </c>
      <c r="I33" s="214">
        <v>9.76</v>
      </c>
      <c r="J33" s="215">
        <v>22</v>
      </c>
      <c r="K33" s="215" t="s">
        <v>3372</v>
      </c>
      <c r="L33" s="216">
        <f t="shared" si="0"/>
        <v>10.215</v>
      </c>
      <c r="M33" s="213">
        <f t="shared" si="1"/>
        <v>60</v>
      </c>
      <c r="N33" s="213">
        <f t="shared" si="2"/>
        <v>0</v>
      </c>
      <c r="O33" s="213">
        <f t="shared" si="3"/>
        <v>1</v>
      </c>
      <c r="P33" s="214">
        <v>12.49</v>
      </c>
      <c r="Q33" s="215">
        <v>30</v>
      </c>
      <c r="R33" s="215" t="s">
        <v>3372</v>
      </c>
      <c r="S33" s="214">
        <v>10.45</v>
      </c>
      <c r="T33" s="215">
        <v>30</v>
      </c>
      <c r="U33" s="215" t="s">
        <v>3372</v>
      </c>
      <c r="V33" s="214">
        <f t="shared" si="4"/>
        <v>11.469999999999999</v>
      </c>
      <c r="W33" s="215">
        <f t="shared" si="5"/>
        <v>60</v>
      </c>
      <c r="X33" s="215">
        <f t="shared" si="6"/>
        <v>0</v>
      </c>
      <c r="Y33" s="215">
        <f t="shared" si="7"/>
        <v>0</v>
      </c>
      <c r="Z33" s="215">
        <f t="shared" si="8"/>
        <v>0</v>
      </c>
      <c r="AA33" s="215">
        <f t="shared" si="9"/>
        <v>1</v>
      </c>
      <c r="AB33" s="215">
        <f t="shared" si="10"/>
        <v>1</v>
      </c>
      <c r="AC33" s="214">
        <f>IF(AB33=0,0.93,IF(AB33=1,0.92,IF(AB33=2,0.91,IF(AB33=3,0.9,IF(AB33=4,0.89,IF(AB33=5,0.88,IF(AB33=6,0.87)))))))</f>
        <v>0.92</v>
      </c>
      <c r="AD33" s="214">
        <f t="shared" si="12"/>
        <v>10.842499999999999</v>
      </c>
      <c r="AE33" s="214">
        <f t="shared" si="13"/>
        <v>9.9750999999999994</v>
      </c>
      <c r="AF33" s="215">
        <f t="shared" si="14"/>
        <v>120</v>
      </c>
      <c r="AG33" s="269" t="s">
        <v>3448</v>
      </c>
      <c r="AH33" s="269" t="s">
        <v>3449</v>
      </c>
    </row>
    <row r="34" spans="1:34">
      <c r="A34" s="319">
        <v>26</v>
      </c>
      <c r="B34" s="227" t="s">
        <v>2936</v>
      </c>
      <c r="C34" s="227" t="s">
        <v>2937</v>
      </c>
      <c r="D34" s="226" t="s">
        <v>2938</v>
      </c>
      <c r="E34" s="213">
        <v>30</v>
      </c>
      <c r="F34" s="214">
        <v>9.89</v>
      </c>
      <c r="G34" s="215">
        <v>22</v>
      </c>
      <c r="H34" s="214" t="s">
        <v>3372</v>
      </c>
      <c r="I34" s="214">
        <v>10.34</v>
      </c>
      <c r="J34" s="215">
        <v>30</v>
      </c>
      <c r="K34" s="215" t="s">
        <v>3373</v>
      </c>
      <c r="L34" s="216">
        <f t="shared" si="0"/>
        <v>10.115</v>
      </c>
      <c r="M34" s="213">
        <f t="shared" si="1"/>
        <v>60</v>
      </c>
      <c r="N34" s="213">
        <f t="shared" si="2"/>
        <v>1</v>
      </c>
      <c r="O34" s="213">
        <f t="shared" si="3"/>
        <v>1</v>
      </c>
      <c r="P34" s="214">
        <v>10.15</v>
      </c>
      <c r="Q34" s="215">
        <v>30</v>
      </c>
      <c r="R34" s="215" t="s">
        <v>3373</v>
      </c>
      <c r="S34" s="214">
        <v>10.58</v>
      </c>
      <c r="T34" s="215">
        <v>30</v>
      </c>
      <c r="U34" s="215" t="s">
        <v>3372</v>
      </c>
      <c r="V34" s="214">
        <f t="shared" si="4"/>
        <v>10.365</v>
      </c>
      <c r="W34" s="215">
        <f t="shared" si="5"/>
        <v>60</v>
      </c>
      <c r="X34" s="215">
        <f t="shared" si="6"/>
        <v>1</v>
      </c>
      <c r="Y34" s="215">
        <f t="shared" si="7"/>
        <v>0</v>
      </c>
      <c r="Z34" s="215">
        <f t="shared" si="8"/>
        <v>2</v>
      </c>
      <c r="AA34" s="215">
        <f t="shared" si="9"/>
        <v>1</v>
      </c>
      <c r="AB34" s="215">
        <f t="shared" si="10"/>
        <v>3</v>
      </c>
      <c r="AC34" s="214">
        <f>IF(AB34=0,1,IF(AB34=1,0.99,IF(AB34=2,0.98,IF(AB34=3,0.97,IF(AB34=4,0.96,IF(AB34=5,0.95,IF(AB34=6,0.94)))))))</f>
        <v>0.97</v>
      </c>
      <c r="AD34" s="214">
        <f t="shared" si="12"/>
        <v>10.24</v>
      </c>
      <c r="AE34" s="214">
        <f t="shared" si="13"/>
        <v>9.9328000000000003</v>
      </c>
      <c r="AF34" s="215">
        <f t="shared" si="14"/>
        <v>120</v>
      </c>
      <c r="AG34" s="215" t="s">
        <v>3448</v>
      </c>
      <c r="AH34" s="215" t="s">
        <v>3449</v>
      </c>
    </row>
    <row r="35" spans="1:34">
      <c r="A35" s="210">
        <v>27</v>
      </c>
      <c r="B35" s="222" t="s">
        <v>3042</v>
      </c>
      <c r="C35" s="222" t="s">
        <v>3043</v>
      </c>
      <c r="D35" s="221" t="s">
        <v>3044</v>
      </c>
      <c r="E35" s="221">
        <v>31</v>
      </c>
      <c r="F35" s="230">
        <v>11.49</v>
      </c>
      <c r="G35" s="212">
        <v>30</v>
      </c>
      <c r="H35" s="230" t="s">
        <v>3372</v>
      </c>
      <c r="I35" s="230">
        <v>9.09</v>
      </c>
      <c r="J35" s="212">
        <v>18</v>
      </c>
      <c r="K35" s="212" t="s">
        <v>3372</v>
      </c>
      <c r="L35" s="216">
        <f t="shared" si="0"/>
        <v>10.29</v>
      </c>
      <c r="M35" s="221">
        <f t="shared" si="1"/>
        <v>60</v>
      </c>
      <c r="N35" s="221">
        <f t="shared" si="2"/>
        <v>0</v>
      </c>
      <c r="O35" s="221">
        <f t="shared" si="3"/>
        <v>1</v>
      </c>
      <c r="P35" s="230">
        <v>10.52</v>
      </c>
      <c r="Q35" s="212">
        <v>30</v>
      </c>
      <c r="R35" s="212" t="s">
        <v>3372</v>
      </c>
      <c r="S35" s="230">
        <v>12.03</v>
      </c>
      <c r="T35" s="212">
        <v>30</v>
      </c>
      <c r="U35" s="212" t="s">
        <v>3372</v>
      </c>
      <c r="V35" s="230">
        <f t="shared" si="4"/>
        <v>11.274999999999999</v>
      </c>
      <c r="W35" s="212">
        <f t="shared" si="5"/>
        <v>60</v>
      </c>
      <c r="X35" s="212">
        <f t="shared" si="6"/>
        <v>0</v>
      </c>
      <c r="Y35" s="212">
        <f t="shared" si="7"/>
        <v>0</v>
      </c>
      <c r="Z35" s="212">
        <f t="shared" si="8"/>
        <v>0</v>
      </c>
      <c r="AA35" s="212">
        <f t="shared" si="9"/>
        <v>1</v>
      </c>
      <c r="AB35" s="212">
        <f t="shared" si="10"/>
        <v>1</v>
      </c>
      <c r="AC35" s="214">
        <f>IF(AB35=0,0.93,IF(AB35=1,0.92,IF(AB35=2,0.91,IF(AB35=3,0.9,IF(AB35=4,0.89,IF(AB35=5,0.88,IF(AB35=6,0.87)))))))</f>
        <v>0.92</v>
      </c>
      <c r="AD35" s="230">
        <f t="shared" si="12"/>
        <v>10.782499999999999</v>
      </c>
      <c r="AE35" s="230">
        <f t="shared" si="13"/>
        <v>9.9199000000000002</v>
      </c>
      <c r="AF35" s="212">
        <f t="shared" si="14"/>
        <v>120</v>
      </c>
      <c r="AG35" s="269" t="s">
        <v>3448</v>
      </c>
      <c r="AH35" s="269" t="s">
        <v>3449</v>
      </c>
    </row>
    <row r="36" spans="1:34">
      <c r="A36" s="319">
        <v>28</v>
      </c>
      <c r="B36" s="227" t="s">
        <v>2933</v>
      </c>
      <c r="C36" s="227" t="s">
        <v>2934</v>
      </c>
      <c r="D36" s="226" t="s">
        <v>2935</v>
      </c>
      <c r="E36" s="213">
        <v>30</v>
      </c>
      <c r="F36" s="214">
        <v>10.220000000000001</v>
      </c>
      <c r="G36" s="215">
        <v>30</v>
      </c>
      <c r="H36" s="214" t="s">
        <v>3373</v>
      </c>
      <c r="I36" s="214">
        <v>9.82</v>
      </c>
      <c r="J36" s="215">
        <v>24</v>
      </c>
      <c r="K36" s="215" t="s">
        <v>3373</v>
      </c>
      <c r="L36" s="216">
        <f t="shared" si="0"/>
        <v>10.02</v>
      </c>
      <c r="M36" s="213">
        <f t="shared" si="1"/>
        <v>60</v>
      </c>
      <c r="N36" s="213">
        <f t="shared" si="2"/>
        <v>2</v>
      </c>
      <c r="O36" s="213">
        <f t="shared" si="3"/>
        <v>1</v>
      </c>
      <c r="P36" s="214">
        <v>10.37</v>
      </c>
      <c r="Q36" s="215">
        <v>30</v>
      </c>
      <c r="R36" s="215" t="s">
        <v>3372</v>
      </c>
      <c r="S36" s="214">
        <v>10.18</v>
      </c>
      <c r="T36" s="215">
        <v>30</v>
      </c>
      <c r="U36" s="215" t="s">
        <v>3372</v>
      </c>
      <c r="V36" s="214">
        <f t="shared" si="4"/>
        <v>10.274999999999999</v>
      </c>
      <c r="W36" s="215">
        <f t="shared" si="5"/>
        <v>60</v>
      </c>
      <c r="X36" s="215">
        <f t="shared" si="6"/>
        <v>0</v>
      </c>
      <c r="Y36" s="215">
        <f t="shared" si="7"/>
        <v>0</v>
      </c>
      <c r="Z36" s="215">
        <f t="shared" si="8"/>
        <v>2</v>
      </c>
      <c r="AA36" s="215">
        <f t="shared" si="9"/>
        <v>1</v>
      </c>
      <c r="AB36" s="215">
        <f t="shared" si="10"/>
        <v>3</v>
      </c>
      <c r="AC36" s="214">
        <f>IF(AB36=0,1,IF(AB36=1,0.99,IF(AB36=2,0.98,IF(AB36=3,0.97,IF(AB36=4,0.96,IF(AB36=5,0.95,IF(AB36=6,0.94)))))))</f>
        <v>0.97</v>
      </c>
      <c r="AD36" s="214">
        <f t="shared" si="12"/>
        <v>10.147499999999999</v>
      </c>
      <c r="AE36" s="214">
        <f t="shared" si="13"/>
        <v>9.8430749999999989</v>
      </c>
      <c r="AF36" s="215">
        <f t="shared" si="14"/>
        <v>120</v>
      </c>
      <c r="AG36" s="269" t="s">
        <v>3448</v>
      </c>
      <c r="AH36" s="269" t="s">
        <v>3449</v>
      </c>
    </row>
    <row r="37" spans="1:34">
      <c r="A37" s="210">
        <v>29</v>
      </c>
      <c r="B37" s="218" t="s">
        <v>2817</v>
      </c>
      <c r="C37" s="218" t="s">
        <v>2818</v>
      </c>
      <c r="D37" s="221" t="s">
        <v>2819</v>
      </c>
      <c r="E37" s="213">
        <v>29</v>
      </c>
      <c r="F37" s="214">
        <v>11.08</v>
      </c>
      <c r="G37" s="215">
        <v>30</v>
      </c>
      <c r="H37" s="214" t="s">
        <v>3373</v>
      </c>
      <c r="I37" s="214">
        <v>10.06</v>
      </c>
      <c r="J37" s="215">
        <v>30</v>
      </c>
      <c r="K37" s="215" t="s">
        <v>3372</v>
      </c>
      <c r="L37" s="216">
        <f t="shared" si="0"/>
        <v>10.57</v>
      </c>
      <c r="M37" s="213">
        <f t="shared" si="1"/>
        <v>60</v>
      </c>
      <c r="N37" s="213">
        <f t="shared" si="2"/>
        <v>1</v>
      </c>
      <c r="O37" s="213">
        <f t="shared" si="3"/>
        <v>0</v>
      </c>
      <c r="P37" s="214">
        <v>10.6</v>
      </c>
      <c r="Q37" s="215">
        <v>30</v>
      </c>
      <c r="R37" s="215" t="s">
        <v>3373</v>
      </c>
      <c r="S37" s="214">
        <v>11.48</v>
      </c>
      <c r="T37" s="215">
        <v>30</v>
      </c>
      <c r="U37" s="215" t="s">
        <v>3372</v>
      </c>
      <c r="V37" s="214">
        <f t="shared" si="4"/>
        <v>11.04</v>
      </c>
      <c r="W37" s="215">
        <f t="shared" si="5"/>
        <v>60</v>
      </c>
      <c r="X37" s="215">
        <f t="shared" si="6"/>
        <v>1</v>
      </c>
      <c r="Y37" s="215">
        <f t="shared" si="7"/>
        <v>0</v>
      </c>
      <c r="Z37" s="215">
        <f t="shared" si="8"/>
        <v>2</v>
      </c>
      <c r="AA37" s="215">
        <f t="shared" si="9"/>
        <v>0</v>
      </c>
      <c r="AB37" s="215">
        <f t="shared" si="10"/>
        <v>2</v>
      </c>
      <c r="AC37" s="214">
        <f>IF(AB37=0,0.93,IF(AB37=1,0.92,IF(AB37=2,0.91,IF(AB37=3,0.9,IF(AB37=4,0.89,IF(AB37=5,0.88,IF(AB37=6,0.87)))))))</f>
        <v>0.91</v>
      </c>
      <c r="AD37" s="214">
        <f t="shared" si="12"/>
        <v>10.805</v>
      </c>
      <c r="AE37" s="214">
        <f t="shared" si="13"/>
        <v>9.8325499999999995</v>
      </c>
      <c r="AF37" s="215">
        <f t="shared" si="14"/>
        <v>120</v>
      </c>
      <c r="AG37" s="269" t="s">
        <v>3448</v>
      </c>
      <c r="AH37" s="269" t="s">
        <v>3449</v>
      </c>
    </row>
    <row r="38" spans="1:34">
      <c r="A38" s="319">
        <v>30</v>
      </c>
      <c r="B38" s="218" t="s">
        <v>802</v>
      </c>
      <c r="C38" s="218" t="s">
        <v>442</v>
      </c>
      <c r="D38" s="221" t="s">
        <v>2868</v>
      </c>
      <c r="E38" s="213">
        <v>29</v>
      </c>
      <c r="F38" s="214">
        <v>10.27</v>
      </c>
      <c r="G38" s="215">
        <v>30</v>
      </c>
      <c r="H38" s="214" t="s">
        <v>3373</v>
      </c>
      <c r="I38" s="214">
        <v>10</v>
      </c>
      <c r="J38" s="215">
        <v>30</v>
      </c>
      <c r="K38" s="215" t="s">
        <v>3373</v>
      </c>
      <c r="L38" s="216">
        <f t="shared" si="0"/>
        <v>10.135</v>
      </c>
      <c r="M38" s="213">
        <f t="shared" si="1"/>
        <v>60</v>
      </c>
      <c r="N38" s="213">
        <f t="shared" si="2"/>
        <v>2</v>
      </c>
      <c r="O38" s="213">
        <f t="shared" si="3"/>
        <v>0</v>
      </c>
      <c r="P38" s="214">
        <v>10.050000000000001</v>
      </c>
      <c r="Q38" s="215">
        <v>30</v>
      </c>
      <c r="R38" s="215" t="s">
        <v>3372</v>
      </c>
      <c r="S38" s="214">
        <v>12.86</v>
      </c>
      <c r="T38" s="215">
        <v>30</v>
      </c>
      <c r="U38" s="215" t="s">
        <v>3372</v>
      </c>
      <c r="V38" s="214">
        <f t="shared" si="4"/>
        <v>11.455</v>
      </c>
      <c r="W38" s="215">
        <f t="shared" si="5"/>
        <v>60</v>
      </c>
      <c r="X38" s="215">
        <f t="shared" si="6"/>
        <v>0</v>
      </c>
      <c r="Y38" s="215">
        <f t="shared" si="7"/>
        <v>0</v>
      </c>
      <c r="Z38" s="215">
        <f t="shared" si="8"/>
        <v>2</v>
      </c>
      <c r="AA38" s="215">
        <f t="shared" si="9"/>
        <v>0</v>
      </c>
      <c r="AB38" s="215">
        <f t="shared" si="10"/>
        <v>2</v>
      </c>
      <c r="AC38" s="214">
        <f>IF(AB38=0,0.93,IF(AB38=1,0.92,IF(AB38=2,0.91,IF(AB38=3,0.9,IF(AB38=4,0.89,IF(AB38=5,0.88,IF(AB38=6,0.87)))))))</f>
        <v>0.91</v>
      </c>
      <c r="AD38" s="214">
        <f t="shared" si="12"/>
        <v>10.795</v>
      </c>
      <c r="AE38" s="214">
        <f t="shared" si="13"/>
        <v>9.8234500000000011</v>
      </c>
      <c r="AF38" s="215">
        <f t="shared" si="14"/>
        <v>120</v>
      </c>
      <c r="AG38" s="269" t="s">
        <v>3448</v>
      </c>
      <c r="AH38" s="269" t="s">
        <v>3449</v>
      </c>
    </row>
    <row r="39" spans="1:34">
      <c r="A39" s="210">
        <v>31</v>
      </c>
      <c r="B39" s="218" t="s">
        <v>2826</v>
      </c>
      <c r="C39" s="218" t="s">
        <v>3576</v>
      </c>
      <c r="D39" s="213" t="s">
        <v>2827</v>
      </c>
      <c r="E39" s="213">
        <v>29</v>
      </c>
      <c r="F39" s="214">
        <v>10.1</v>
      </c>
      <c r="G39" s="215">
        <v>30</v>
      </c>
      <c r="H39" s="214" t="s">
        <v>3373</v>
      </c>
      <c r="I39" s="214">
        <v>9.9</v>
      </c>
      <c r="J39" s="215">
        <v>18</v>
      </c>
      <c r="K39" s="215" t="s">
        <v>3373</v>
      </c>
      <c r="L39" s="216">
        <f t="shared" si="0"/>
        <v>10</v>
      </c>
      <c r="M39" s="213">
        <f t="shared" si="1"/>
        <v>60</v>
      </c>
      <c r="N39" s="213">
        <f t="shared" si="2"/>
        <v>2</v>
      </c>
      <c r="O39" s="213">
        <f t="shared" si="3"/>
        <v>1</v>
      </c>
      <c r="P39" s="214">
        <v>10.199999999999999</v>
      </c>
      <c r="Q39" s="215">
        <v>30</v>
      </c>
      <c r="R39" s="215" t="s">
        <v>3373</v>
      </c>
      <c r="S39" s="214">
        <v>10.72</v>
      </c>
      <c r="T39" s="215">
        <v>30</v>
      </c>
      <c r="U39" s="215" t="s">
        <v>3373</v>
      </c>
      <c r="V39" s="214">
        <f t="shared" si="4"/>
        <v>10.46</v>
      </c>
      <c r="W39" s="215">
        <f t="shared" si="5"/>
        <v>60</v>
      </c>
      <c r="X39" s="215">
        <f t="shared" si="6"/>
        <v>2</v>
      </c>
      <c r="Y39" s="215">
        <f t="shared" si="7"/>
        <v>0</v>
      </c>
      <c r="Z39" s="215">
        <f t="shared" si="8"/>
        <v>4</v>
      </c>
      <c r="AA39" s="215">
        <f t="shared" si="9"/>
        <v>1</v>
      </c>
      <c r="AB39" s="215">
        <f t="shared" si="10"/>
        <v>5</v>
      </c>
      <c r="AC39" s="214">
        <f>IF(AB39=0,1,IF(AB39=1,0.99,IF(AB39=2,0.98,IF(AB39=3,0.97,IF(AB39=4,0.96,IF(AB39=5,0.95,IF(AB39=6,0.94)))))))</f>
        <v>0.95</v>
      </c>
      <c r="AD39" s="214">
        <f t="shared" si="12"/>
        <v>10.23</v>
      </c>
      <c r="AE39" s="214">
        <f t="shared" si="13"/>
        <v>9.7185000000000006</v>
      </c>
      <c r="AF39" s="215">
        <f t="shared" si="14"/>
        <v>120</v>
      </c>
      <c r="AG39" s="269" t="s">
        <v>3448</v>
      </c>
      <c r="AH39" s="269" t="s">
        <v>3449</v>
      </c>
    </row>
    <row r="40" spans="1:34">
      <c r="A40" s="319">
        <v>32</v>
      </c>
      <c r="B40" s="222" t="s">
        <v>3011</v>
      </c>
      <c r="C40" s="222" t="s">
        <v>3012</v>
      </c>
      <c r="D40" s="221" t="s">
        <v>3511</v>
      </c>
      <c r="E40" s="221">
        <v>31</v>
      </c>
      <c r="F40" s="230">
        <v>10.91</v>
      </c>
      <c r="G40" s="212">
        <v>30</v>
      </c>
      <c r="H40" s="230" t="s">
        <v>3373</v>
      </c>
      <c r="I40" s="230">
        <v>9.09</v>
      </c>
      <c r="J40" s="212">
        <v>14</v>
      </c>
      <c r="K40" s="212" t="s">
        <v>3373</v>
      </c>
      <c r="L40" s="231">
        <f t="shared" si="0"/>
        <v>10</v>
      </c>
      <c r="M40" s="221">
        <f t="shared" si="1"/>
        <v>60</v>
      </c>
      <c r="N40" s="221">
        <f t="shared" si="2"/>
        <v>2</v>
      </c>
      <c r="O40" s="221">
        <f t="shared" si="3"/>
        <v>1</v>
      </c>
      <c r="P40" s="230">
        <v>10.11</v>
      </c>
      <c r="Q40" s="212">
        <v>30</v>
      </c>
      <c r="R40" s="212" t="s">
        <v>3372</v>
      </c>
      <c r="S40" s="230">
        <v>12.82</v>
      </c>
      <c r="T40" s="212">
        <v>30</v>
      </c>
      <c r="U40" s="212" t="s">
        <v>3372</v>
      </c>
      <c r="V40" s="230">
        <f t="shared" si="4"/>
        <v>11.465</v>
      </c>
      <c r="W40" s="212">
        <f t="shared" si="5"/>
        <v>60</v>
      </c>
      <c r="X40" s="212">
        <f t="shared" si="6"/>
        <v>0</v>
      </c>
      <c r="Y40" s="212">
        <f t="shared" si="7"/>
        <v>0</v>
      </c>
      <c r="Z40" s="212">
        <f t="shared" si="8"/>
        <v>2</v>
      </c>
      <c r="AA40" s="212">
        <f t="shared" si="9"/>
        <v>1</v>
      </c>
      <c r="AB40" s="212">
        <f t="shared" si="10"/>
        <v>3</v>
      </c>
      <c r="AC40" s="230">
        <f>IF(AB40=0,0.93,IF(AB40=1,0.92,IF(AB40=2,0.91,IF(AB40=3,0.9,IF(AB40=4,0.89,IF(AB40=5,0.88,IF(AB40=6,0.87)))))))</f>
        <v>0.9</v>
      </c>
      <c r="AD40" s="230">
        <f t="shared" si="12"/>
        <v>10.7325</v>
      </c>
      <c r="AE40" s="230">
        <f t="shared" si="13"/>
        <v>9.6592500000000001</v>
      </c>
      <c r="AF40" s="212">
        <f t="shared" si="14"/>
        <v>120</v>
      </c>
      <c r="AG40" s="215" t="s">
        <v>3448</v>
      </c>
      <c r="AH40" s="215" t="s">
        <v>3449</v>
      </c>
    </row>
    <row r="41" spans="1:34">
      <c r="A41" s="210">
        <v>33</v>
      </c>
      <c r="B41" s="222" t="s">
        <v>2988</v>
      </c>
      <c r="C41" s="251" t="s">
        <v>2989</v>
      </c>
      <c r="D41" s="210" t="s">
        <v>2990</v>
      </c>
      <c r="E41" s="213">
        <v>31</v>
      </c>
      <c r="F41" s="214">
        <v>9.9499999999999993</v>
      </c>
      <c r="G41" s="215">
        <v>24</v>
      </c>
      <c r="H41" s="214" t="s">
        <v>3372</v>
      </c>
      <c r="I41" s="214">
        <v>10.050000000000001</v>
      </c>
      <c r="J41" s="215">
        <v>30</v>
      </c>
      <c r="K41" s="215" t="s">
        <v>3373</v>
      </c>
      <c r="L41" s="216">
        <f t="shared" si="0"/>
        <v>10</v>
      </c>
      <c r="M41" s="213">
        <f t="shared" si="1"/>
        <v>60</v>
      </c>
      <c r="N41" s="213">
        <f t="shared" si="2"/>
        <v>1</v>
      </c>
      <c r="O41" s="213">
        <f t="shared" si="3"/>
        <v>1</v>
      </c>
      <c r="P41" s="214">
        <v>9.64</v>
      </c>
      <c r="Q41" s="215">
        <v>16</v>
      </c>
      <c r="R41" s="215" t="s">
        <v>3373</v>
      </c>
      <c r="S41" s="214">
        <v>10.46</v>
      </c>
      <c r="T41" s="215">
        <v>30</v>
      </c>
      <c r="U41" s="215" t="s">
        <v>3372</v>
      </c>
      <c r="V41" s="214">
        <f t="shared" si="4"/>
        <v>10.050000000000001</v>
      </c>
      <c r="W41" s="215">
        <f t="shared" si="5"/>
        <v>60</v>
      </c>
      <c r="X41" s="215">
        <f t="shared" si="6"/>
        <v>1</v>
      </c>
      <c r="Y41" s="215">
        <f t="shared" si="7"/>
        <v>1</v>
      </c>
      <c r="Z41" s="215">
        <f t="shared" si="8"/>
        <v>2</v>
      </c>
      <c r="AA41" s="215">
        <f t="shared" si="9"/>
        <v>2</v>
      </c>
      <c r="AB41" s="215">
        <f t="shared" si="10"/>
        <v>4</v>
      </c>
      <c r="AC41" s="214">
        <f>IF(AB41=0,1,IF(AB41=1,0.99,IF(AB41=2,0.98,IF(AB41=3,0.97,IF(AB41=4,0.96,IF(AB41=5,0.95,IF(AB41=6,0.94)))))))</f>
        <v>0.96</v>
      </c>
      <c r="AD41" s="214">
        <f t="shared" si="12"/>
        <v>10.025</v>
      </c>
      <c r="AE41" s="214">
        <f t="shared" si="13"/>
        <v>9.6240000000000006</v>
      </c>
      <c r="AF41" s="215">
        <f t="shared" si="14"/>
        <v>120</v>
      </c>
      <c r="AG41" s="269" t="s">
        <v>3448</v>
      </c>
      <c r="AH41" s="269" t="s">
        <v>3449</v>
      </c>
    </row>
    <row r="42" spans="1:34">
      <c r="A42" s="319">
        <v>34</v>
      </c>
      <c r="B42" s="218" t="s">
        <v>3005</v>
      </c>
      <c r="C42" s="218" t="s">
        <v>3006</v>
      </c>
      <c r="D42" s="213" t="s">
        <v>3007</v>
      </c>
      <c r="E42" s="213">
        <v>31</v>
      </c>
      <c r="F42" s="214">
        <v>10.77</v>
      </c>
      <c r="G42" s="215">
        <v>30</v>
      </c>
      <c r="H42" s="214" t="s">
        <v>3373</v>
      </c>
      <c r="I42" s="214">
        <v>10.41</v>
      </c>
      <c r="J42" s="215">
        <v>30</v>
      </c>
      <c r="K42" s="215" t="s">
        <v>3372</v>
      </c>
      <c r="L42" s="216">
        <f t="shared" si="0"/>
        <v>10.59</v>
      </c>
      <c r="M42" s="213">
        <f t="shared" si="1"/>
        <v>60</v>
      </c>
      <c r="N42" s="213">
        <f t="shared" si="2"/>
        <v>1</v>
      </c>
      <c r="O42" s="213">
        <f t="shared" si="3"/>
        <v>0</v>
      </c>
      <c r="P42" s="214">
        <v>10.23</v>
      </c>
      <c r="Q42" s="215">
        <v>30</v>
      </c>
      <c r="R42" s="215" t="s">
        <v>3373</v>
      </c>
      <c r="S42" s="214">
        <v>10.81</v>
      </c>
      <c r="T42" s="215">
        <v>30</v>
      </c>
      <c r="U42" s="215" t="s">
        <v>3372</v>
      </c>
      <c r="V42" s="214">
        <f t="shared" si="4"/>
        <v>10.52</v>
      </c>
      <c r="W42" s="215">
        <f t="shared" si="5"/>
        <v>60</v>
      </c>
      <c r="X42" s="215">
        <f t="shared" si="6"/>
        <v>1</v>
      </c>
      <c r="Y42" s="215">
        <f t="shared" si="7"/>
        <v>0</v>
      </c>
      <c r="Z42" s="215">
        <f t="shared" si="8"/>
        <v>2</v>
      </c>
      <c r="AA42" s="215">
        <f t="shared" si="9"/>
        <v>0</v>
      </c>
      <c r="AB42" s="215">
        <f t="shared" si="10"/>
        <v>2</v>
      </c>
      <c r="AC42" s="214">
        <f t="shared" ref="AC42:AC49" si="15">IF(AB42=0,0.93,IF(AB42=1,0.92,IF(AB42=2,0.91,IF(AB42=3,0.9,IF(AB42=4,0.89,IF(AB42=5,0.88,IF(AB42=6,0.87)))))))</f>
        <v>0.91</v>
      </c>
      <c r="AD42" s="214">
        <f t="shared" si="12"/>
        <v>10.555</v>
      </c>
      <c r="AE42" s="214">
        <f t="shared" si="13"/>
        <v>9.6050500000000003</v>
      </c>
      <c r="AF42" s="215">
        <f t="shared" si="14"/>
        <v>120</v>
      </c>
      <c r="AG42" s="269" t="s">
        <v>3448</v>
      </c>
      <c r="AH42" s="269" t="s">
        <v>3449</v>
      </c>
    </row>
    <row r="43" spans="1:34">
      <c r="A43" s="210">
        <v>35</v>
      </c>
      <c r="B43" s="218" t="s">
        <v>1588</v>
      </c>
      <c r="C43" s="218" t="s">
        <v>986</v>
      </c>
      <c r="D43" s="213" t="s">
        <v>2930</v>
      </c>
      <c r="E43" s="213">
        <v>30</v>
      </c>
      <c r="F43" s="214">
        <v>10.53</v>
      </c>
      <c r="G43" s="215">
        <v>30</v>
      </c>
      <c r="H43" s="214" t="s">
        <v>3373</v>
      </c>
      <c r="I43" s="214">
        <v>10.35</v>
      </c>
      <c r="J43" s="215">
        <v>30</v>
      </c>
      <c r="K43" s="215" t="s">
        <v>3372</v>
      </c>
      <c r="L43" s="216">
        <f t="shared" si="0"/>
        <v>10.44</v>
      </c>
      <c r="M43" s="213">
        <f t="shared" si="1"/>
        <v>60</v>
      </c>
      <c r="N43" s="213">
        <f t="shared" si="2"/>
        <v>1</v>
      </c>
      <c r="O43" s="213">
        <f t="shared" si="3"/>
        <v>0</v>
      </c>
      <c r="P43" s="214">
        <v>9.8000000000000007</v>
      </c>
      <c r="Q43" s="215">
        <v>13</v>
      </c>
      <c r="R43" s="215" t="s">
        <v>3373</v>
      </c>
      <c r="S43" s="214">
        <v>11.43</v>
      </c>
      <c r="T43" s="215">
        <v>30</v>
      </c>
      <c r="U43" s="215" t="s">
        <v>3372</v>
      </c>
      <c r="V43" s="214">
        <f t="shared" si="4"/>
        <v>10.615</v>
      </c>
      <c r="W43" s="215">
        <f t="shared" si="5"/>
        <v>60</v>
      </c>
      <c r="X43" s="215">
        <f t="shared" si="6"/>
        <v>1</v>
      </c>
      <c r="Y43" s="215">
        <f t="shared" si="7"/>
        <v>1</v>
      </c>
      <c r="Z43" s="215">
        <f t="shared" si="8"/>
        <v>2</v>
      </c>
      <c r="AA43" s="215">
        <f t="shared" si="9"/>
        <v>1</v>
      </c>
      <c r="AB43" s="215">
        <f t="shared" si="10"/>
        <v>3</v>
      </c>
      <c r="AC43" s="214">
        <f t="shared" si="15"/>
        <v>0.9</v>
      </c>
      <c r="AD43" s="214">
        <f t="shared" si="12"/>
        <v>10.5275</v>
      </c>
      <c r="AE43" s="214">
        <f t="shared" si="13"/>
        <v>9.4747500000000002</v>
      </c>
      <c r="AF43" s="215">
        <f t="shared" si="14"/>
        <v>120</v>
      </c>
      <c r="AG43" s="269" t="s">
        <v>3448</v>
      </c>
      <c r="AH43" s="269" t="s">
        <v>3449</v>
      </c>
    </row>
    <row r="44" spans="1:34">
      <c r="A44" s="319">
        <v>36</v>
      </c>
      <c r="B44" s="218" t="s">
        <v>2939</v>
      </c>
      <c r="C44" s="218" t="s">
        <v>3577</v>
      </c>
      <c r="D44" s="221" t="s">
        <v>2940</v>
      </c>
      <c r="E44" s="213">
        <v>30</v>
      </c>
      <c r="F44" s="214">
        <v>10.23</v>
      </c>
      <c r="G44" s="215">
        <v>30</v>
      </c>
      <c r="H44" s="214" t="s">
        <v>3373</v>
      </c>
      <c r="I44" s="214">
        <v>10.66</v>
      </c>
      <c r="J44" s="215">
        <v>30</v>
      </c>
      <c r="K44" s="215" t="s">
        <v>3373</v>
      </c>
      <c r="L44" s="216">
        <f t="shared" si="0"/>
        <v>10.445</v>
      </c>
      <c r="M44" s="213">
        <f t="shared" si="1"/>
        <v>60</v>
      </c>
      <c r="N44" s="213">
        <f t="shared" si="2"/>
        <v>2</v>
      </c>
      <c r="O44" s="213">
        <f t="shared" si="3"/>
        <v>0</v>
      </c>
      <c r="P44" s="214">
        <v>10.029999999999999</v>
      </c>
      <c r="Q44" s="215">
        <v>30</v>
      </c>
      <c r="R44" s="215" t="s">
        <v>3373</v>
      </c>
      <c r="S44" s="214">
        <v>11.02</v>
      </c>
      <c r="T44" s="215">
        <v>30</v>
      </c>
      <c r="U44" s="215" t="s">
        <v>3372</v>
      </c>
      <c r="V44" s="214">
        <f t="shared" si="4"/>
        <v>10.524999999999999</v>
      </c>
      <c r="W44" s="215">
        <f t="shared" si="5"/>
        <v>60</v>
      </c>
      <c r="X44" s="215">
        <f t="shared" si="6"/>
        <v>1</v>
      </c>
      <c r="Y44" s="215">
        <f t="shared" si="7"/>
        <v>0</v>
      </c>
      <c r="Z44" s="215">
        <f t="shared" si="8"/>
        <v>3</v>
      </c>
      <c r="AA44" s="215">
        <f t="shared" si="9"/>
        <v>0</v>
      </c>
      <c r="AB44" s="215">
        <f t="shared" si="10"/>
        <v>3</v>
      </c>
      <c r="AC44" s="214">
        <f t="shared" si="15"/>
        <v>0.9</v>
      </c>
      <c r="AD44" s="214">
        <f t="shared" si="12"/>
        <v>10.484999999999999</v>
      </c>
      <c r="AE44" s="214">
        <f t="shared" si="13"/>
        <v>9.4365000000000006</v>
      </c>
      <c r="AF44" s="215">
        <f t="shared" si="14"/>
        <v>120</v>
      </c>
      <c r="AG44" s="269" t="s">
        <v>3448</v>
      </c>
      <c r="AH44" s="269" t="s">
        <v>3449</v>
      </c>
    </row>
    <row r="45" spans="1:34">
      <c r="A45" s="210">
        <v>37</v>
      </c>
      <c r="B45" s="222" t="s">
        <v>2794</v>
      </c>
      <c r="C45" s="222" t="s">
        <v>2891</v>
      </c>
      <c r="D45" s="221" t="s">
        <v>2892</v>
      </c>
      <c r="E45" s="213">
        <v>30</v>
      </c>
      <c r="F45" s="214">
        <v>10.08</v>
      </c>
      <c r="G45" s="215">
        <v>30</v>
      </c>
      <c r="H45" s="214" t="s">
        <v>3373</v>
      </c>
      <c r="I45" s="214">
        <v>10.61</v>
      </c>
      <c r="J45" s="215">
        <v>30</v>
      </c>
      <c r="K45" s="215" t="s">
        <v>3373</v>
      </c>
      <c r="L45" s="216">
        <f t="shared" si="0"/>
        <v>10.344999999999999</v>
      </c>
      <c r="M45" s="213">
        <f t="shared" si="1"/>
        <v>60</v>
      </c>
      <c r="N45" s="213">
        <f t="shared" si="2"/>
        <v>2</v>
      </c>
      <c r="O45" s="213">
        <f t="shared" si="3"/>
        <v>0</v>
      </c>
      <c r="P45" s="214">
        <v>10.48</v>
      </c>
      <c r="Q45" s="215">
        <v>30</v>
      </c>
      <c r="R45" s="215" t="s">
        <v>3372</v>
      </c>
      <c r="S45" s="214">
        <v>10.130000000000001</v>
      </c>
      <c r="T45" s="215">
        <v>30</v>
      </c>
      <c r="U45" s="215" t="s">
        <v>3372</v>
      </c>
      <c r="V45" s="214">
        <f t="shared" si="4"/>
        <v>10.305</v>
      </c>
      <c r="W45" s="215">
        <f t="shared" si="5"/>
        <v>60</v>
      </c>
      <c r="X45" s="215">
        <f t="shared" si="6"/>
        <v>0</v>
      </c>
      <c r="Y45" s="215">
        <f t="shared" si="7"/>
        <v>0</v>
      </c>
      <c r="Z45" s="215">
        <f t="shared" si="8"/>
        <v>2</v>
      </c>
      <c r="AA45" s="215">
        <f t="shared" si="9"/>
        <v>0</v>
      </c>
      <c r="AB45" s="215">
        <f t="shared" si="10"/>
        <v>2</v>
      </c>
      <c r="AC45" s="214">
        <f t="shared" si="15"/>
        <v>0.91</v>
      </c>
      <c r="AD45" s="214">
        <f t="shared" si="12"/>
        <v>10.324999999999999</v>
      </c>
      <c r="AE45" s="214">
        <f t="shared" si="13"/>
        <v>9.3957499999999996</v>
      </c>
      <c r="AF45" s="215">
        <f t="shared" si="14"/>
        <v>120</v>
      </c>
      <c r="AG45" s="269" t="s">
        <v>3448</v>
      </c>
      <c r="AH45" s="269" t="s">
        <v>3449</v>
      </c>
    </row>
    <row r="46" spans="1:34">
      <c r="A46" s="319">
        <v>38</v>
      </c>
      <c r="B46" s="218" t="s">
        <v>2948</v>
      </c>
      <c r="C46" s="218" t="s">
        <v>1081</v>
      </c>
      <c r="D46" s="221" t="s">
        <v>2949</v>
      </c>
      <c r="E46" s="213">
        <v>30</v>
      </c>
      <c r="F46" s="214">
        <v>10.66</v>
      </c>
      <c r="G46" s="215">
        <v>30</v>
      </c>
      <c r="H46" s="214" t="s">
        <v>3373</v>
      </c>
      <c r="I46" s="214">
        <v>9.75</v>
      </c>
      <c r="J46" s="215">
        <v>24</v>
      </c>
      <c r="K46" s="215" t="s">
        <v>3373</v>
      </c>
      <c r="L46" s="216">
        <f t="shared" si="0"/>
        <v>10.205</v>
      </c>
      <c r="M46" s="213">
        <f t="shared" si="1"/>
        <v>60</v>
      </c>
      <c r="N46" s="213">
        <f t="shared" si="2"/>
        <v>2</v>
      </c>
      <c r="O46" s="213">
        <f t="shared" si="3"/>
        <v>1</v>
      </c>
      <c r="P46" s="214">
        <v>9.33</v>
      </c>
      <c r="Q46" s="215">
        <v>16</v>
      </c>
      <c r="R46" s="215" t="s">
        <v>3373</v>
      </c>
      <c r="S46" s="214">
        <v>12.89</v>
      </c>
      <c r="T46" s="215">
        <v>30</v>
      </c>
      <c r="U46" s="215" t="s">
        <v>3372</v>
      </c>
      <c r="V46" s="214">
        <f t="shared" si="4"/>
        <v>11.11</v>
      </c>
      <c r="W46" s="215">
        <f t="shared" si="5"/>
        <v>60</v>
      </c>
      <c r="X46" s="215">
        <f t="shared" si="6"/>
        <v>1</v>
      </c>
      <c r="Y46" s="215">
        <f t="shared" si="7"/>
        <v>1</v>
      </c>
      <c r="Z46" s="215">
        <f t="shared" si="8"/>
        <v>3</v>
      </c>
      <c r="AA46" s="215">
        <f t="shared" si="9"/>
        <v>2</v>
      </c>
      <c r="AB46" s="215">
        <f t="shared" si="10"/>
        <v>5</v>
      </c>
      <c r="AC46" s="214">
        <f t="shared" si="15"/>
        <v>0.88</v>
      </c>
      <c r="AD46" s="214">
        <f t="shared" si="12"/>
        <v>10.657499999999999</v>
      </c>
      <c r="AE46" s="214">
        <f t="shared" si="13"/>
        <v>9.3785999999999987</v>
      </c>
      <c r="AF46" s="215">
        <f t="shared" si="14"/>
        <v>120</v>
      </c>
      <c r="AG46" s="269" t="s">
        <v>3448</v>
      </c>
      <c r="AH46" s="269" t="s">
        <v>3449</v>
      </c>
    </row>
    <row r="47" spans="1:34">
      <c r="A47" s="210">
        <v>39</v>
      </c>
      <c r="B47" s="222" t="s">
        <v>1822</v>
      </c>
      <c r="C47" s="222" t="s">
        <v>595</v>
      </c>
      <c r="D47" s="221" t="s">
        <v>2825</v>
      </c>
      <c r="E47" s="213">
        <v>29</v>
      </c>
      <c r="F47" s="214">
        <v>11.19</v>
      </c>
      <c r="G47" s="215">
        <v>30</v>
      </c>
      <c r="H47" s="214" t="s">
        <v>3372</v>
      </c>
      <c r="I47" s="214">
        <v>9.09</v>
      </c>
      <c r="J47" s="215">
        <v>16</v>
      </c>
      <c r="K47" s="215" t="s">
        <v>3373</v>
      </c>
      <c r="L47" s="216">
        <f t="shared" si="0"/>
        <v>10.14</v>
      </c>
      <c r="M47" s="213">
        <f t="shared" si="1"/>
        <v>60</v>
      </c>
      <c r="N47" s="213">
        <f t="shared" si="2"/>
        <v>1</v>
      </c>
      <c r="O47" s="213">
        <f t="shared" si="3"/>
        <v>1</v>
      </c>
      <c r="P47" s="214">
        <v>10.1</v>
      </c>
      <c r="Q47" s="215">
        <v>30</v>
      </c>
      <c r="R47" s="215" t="s">
        <v>3373</v>
      </c>
      <c r="S47" s="214">
        <v>10.64</v>
      </c>
      <c r="T47" s="215">
        <v>30</v>
      </c>
      <c r="U47" s="215" t="s">
        <v>3372</v>
      </c>
      <c r="V47" s="214">
        <f t="shared" si="4"/>
        <v>10.370000000000001</v>
      </c>
      <c r="W47" s="215">
        <f t="shared" si="5"/>
        <v>60</v>
      </c>
      <c r="X47" s="215">
        <f t="shared" si="6"/>
        <v>1</v>
      </c>
      <c r="Y47" s="215">
        <f t="shared" si="7"/>
        <v>0</v>
      </c>
      <c r="Z47" s="215">
        <f t="shared" si="8"/>
        <v>2</v>
      </c>
      <c r="AA47" s="215">
        <f t="shared" si="9"/>
        <v>1</v>
      </c>
      <c r="AB47" s="215">
        <f t="shared" si="10"/>
        <v>3</v>
      </c>
      <c r="AC47" s="214">
        <f t="shared" si="15"/>
        <v>0.9</v>
      </c>
      <c r="AD47" s="214">
        <f t="shared" si="12"/>
        <v>10.255000000000001</v>
      </c>
      <c r="AE47" s="214">
        <f t="shared" si="13"/>
        <v>9.2295000000000016</v>
      </c>
      <c r="AF47" s="215">
        <f t="shared" si="14"/>
        <v>120</v>
      </c>
      <c r="AG47" s="269" t="s">
        <v>3448</v>
      </c>
      <c r="AH47" s="269" t="s">
        <v>3449</v>
      </c>
    </row>
    <row r="48" spans="1:34">
      <c r="A48" s="319">
        <v>40</v>
      </c>
      <c r="B48" s="222" t="s">
        <v>2859</v>
      </c>
      <c r="C48" s="222" t="s">
        <v>2860</v>
      </c>
      <c r="D48" s="221" t="s">
        <v>2861</v>
      </c>
      <c r="E48" s="213">
        <v>29</v>
      </c>
      <c r="F48" s="214">
        <v>10.5</v>
      </c>
      <c r="G48" s="215">
        <v>30</v>
      </c>
      <c r="H48" s="214" t="s">
        <v>3372</v>
      </c>
      <c r="I48" s="214">
        <v>9.5</v>
      </c>
      <c r="J48" s="215">
        <v>13</v>
      </c>
      <c r="K48" s="215" t="s">
        <v>3373</v>
      </c>
      <c r="L48" s="216">
        <f t="shared" si="0"/>
        <v>10</v>
      </c>
      <c r="M48" s="213">
        <f t="shared" si="1"/>
        <v>60</v>
      </c>
      <c r="N48" s="213">
        <f t="shared" si="2"/>
        <v>1</v>
      </c>
      <c r="O48" s="213">
        <f t="shared" si="3"/>
        <v>1</v>
      </c>
      <c r="P48" s="214">
        <v>9.68</v>
      </c>
      <c r="Q48" s="215">
        <v>16</v>
      </c>
      <c r="R48" s="215" t="s">
        <v>3373</v>
      </c>
      <c r="S48" s="214">
        <v>11.66</v>
      </c>
      <c r="T48" s="215">
        <v>30</v>
      </c>
      <c r="U48" s="215" t="s">
        <v>3372</v>
      </c>
      <c r="V48" s="214">
        <f t="shared" si="4"/>
        <v>10.67</v>
      </c>
      <c r="W48" s="215">
        <f t="shared" si="5"/>
        <v>60</v>
      </c>
      <c r="X48" s="215">
        <f t="shared" si="6"/>
        <v>1</v>
      </c>
      <c r="Y48" s="215">
        <f t="shared" si="7"/>
        <v>1</v>
      </c>
      <c r="Z48" s="215">
        <f t="shared" si="8"/>
        <v>2</v>
      </c>
      <c r="AA48" s="215">
        <f t="shared" si="9"/>
        <v>2</v>
      </c>
      <c r="AB48" s="215">
        <f t="shared" si="10"/>
        <v>4</v>
      </c>
      <c r="AC48" s="214">
        <f t="shared" si="15"/>
        <v>0.89</v>
      </c>
      <c r="AD48" s="214">
        <f t="shared" si="12"/>
        <v>10.335000000000001</v>
      </c>
      <c r="AE48" s="214">
        <f t="shared" si="13"/>
        <v>9.19815</v>
      </c>
      <c r="AF48" s="215">
        <f t="shared" si="14"/>
        <v>120</v>
      </c>
      <c r="AG48" s="269" t="s">
        <v>3448</v>
      </c>
      <c r="AH48" s="269" t="s">
        <v>3449</v>
      </c>
    </row>
    <row r="49" spans="1:36">
      <c r="A49" s="210">
        <v>41</v>
      </c>
      <c r="B49" s="222" t="s">
        <v>2971</v>
      </c>
      <c r="C49" s="222" t="s">
        <v>1271</v>
      </c>
      <c r="D49" s="221" t="s">
        <v>2972</v>
      </c>
      <c r="E49" s="213">
        <v>31</v>
      </c>
      <c r="F49" s="214">
        <v>11.61</v>
      </c>
      <c r="G49" s="215">
        <v>30</v>
      </c>
      <c r="H49" s="214" t="s">
        <v>3373</v>
      </c>
      <c r="I49" s="214">
        <v>8.93</v>
      </c>
      <c r="J49" s="215">
        <v>7</v>
      </c>
      <c r="K49" s="215" t="s">
        <v>3373</v>
      </c>
      <c r="L49" s="216">
        <f t="shared" si="0"/>
        <v>10.27</v>
      </c>
      <c r="M49" s="213">
        <f t="shared" si="1"/>
        <v>60</v>
      </c>
      <c r="N49" s="213">
        <f t="shared" si="2"/>
        <v>2</v>
      </c>
      <c r="O49" s="213">
        <f t="shared" si="3"/>
        <v>1</v>
      </c>
      <c r="P49" s="214">
        <v>8.4700000000000006</v>
      </c>
      <c r="Q49" s="215">
        <v>16</v>
      </c>
      <c r="R49" s="215" t="s">
        <v>3373</v>
      </c>
      <c r="S49" s="214">
        <v>12.36</v>
      </c>
      <c r="T49" s="215">
        <v>30</v>
      </c>
      <c r="U49" s="215" t="s">
        <v>3373</v>
      </c>
      <c r="V49" s="214">
        <f t="shared" si="4"/>
        <v>10.414999999999999</v>
      </c>
      <c r="W49" s="215">
        <f t="shared" si="5"/>
        <v>60</v>
      </c>
      <c r="X49" s="215">
        <f t="shared" si="6"/>
        <v>2</v>
      </c>
      <c r="Y49" s="215">
        <f t="shared" si="7"/>
        <v>1</v>
      </c>
      <c r="Z49" s="215">
        <f t="shared" si="8"/>
        <v>4</v>
      </c>
      <c r="AA49" s="215">
        <f t="shared" si="9"/>
        <v>2</v>
      </c>
      <c r="AB49" s="215">
        <f t="shared" si="10"/>
        <v>6</v>
      </c>
      <c r="AC49" s="214">
        <f t="shared" si="15"/>
        <v>0.87</v>
      </c>
      <c r="AD49" s="214">
        <f t="shared" si="12"/>
        <v>10.342499999999999</v>
      </c>
      <c r="AE49" s="214">
        <f t="shared" si="13"/>
        <v>8.9979750000000003</v>
      </c>
      <c r="AF49" s="215">
        <f t="shared" si="14"/>
        <v>120</v>
      </c>
      <c r="AG49" s="269" t="s">
        <v>3448</v>
      </c>
      <c r="AH49" s="269" t="s">
        <v>3449</v>
      </c>
    </row>
    <row r="50" spans="1:36">
      <c r="A50" s="319">
        <v>42</v>
      </c>
      <c r="B50" s="222" t="s">
        <v>2879</v>
      </c>
      <c r="C50" s="222" t="s">
        <v>1678</v>
      </c>
      <c r="D50" s="221" t="s">
        <v>2880</v>
      </c>
      <c r="E50" s="213">
        <v>29</v>
      </c>
      <c r="F50" s="214">
        <v>10.61</v>
      </c>
      <c r="G50" s="215">
        <v>30</v>
      </c>
      <c r="H50" s="214" t="s">
        <v>3373</v>
      </c>
      <c r="I50" s="214">
        <v>9.6199999999999992</v>
      </c>
      <c r="J50" s="215">
        <v>25</v>
      </c>
      <c r="K50" s="215" t="s">
        <v>3372</v>
      </c>
      <c r="L50" s="216">
        <f t="shared" si="0"/>
        <v>10.114999999999998</v>
      </c>
      <c r="M50" s="213">
        <f t="shared" si="1"/>
        <v>60</v>
      </c>
      <c r="N50" s="213">
        <f t="shared" si="2"/>
        <v>1</v>
      </c>
      <c r="O50" s="213">
        <f t="shared" si="3"/>
        <v>1</v>
      </c>
      <c r="P50" s="214">
        <v>10.62</v>
      </c>
      <c r="Q50" s="215">
        <v>30</v>
      </c>
      <c r="R50" s="215" t="s">
        <v>3372</v>
      </c>
      <c r="S50" s="214">
        <v>11.74</v>
      </c>
      <c r="T50" s="215">
        <v>30</v>
      </c>
      <c r="U50" s="215" t="s">
        <v>3372</v>
      </c>
      <c r="V50" s="214">
        <f t="shared" si="4"/>
        <v>11.18</v>
      </c>
      <c r="W50" s="215">
        <f t="shared" si="5"/>
        <v>60</v>
      </c>
      <c r="X50" s="215">
        <f t="shared" si="6"/>
        <v>0</v>
      </c>
      <c r="Y50" s="215">
        <f t="shared" si="7"/>
        <v>0</v>
      </c>
      <c r="Z50" s="215">
        <f t="shared" si="8"/>
        <v>1</v>
      </c>
      <c r="AA50" s="215">
        <f t="shared" si="9"/>
        <v>1</v>
      </c>
      <c r="AB50" s="215">
        <f t="shared" si="10"/>
        <v>2</v>
      </c>
      <c r="AC50" s="214">
        <f>IF(AB50=0,0.86,IF(AB50=1,0.85,IF(AB50=2,0.84,IF(AB50=3,0.83,IF(AB50=4,0.82,IF(AB50=5,0.81,IF(AB50=6,0.8)))))))</f>
        <v>0.84</v>
      </c>
      <c r="AD50" s="214">
        <f t="shared" si="12"/>
        <v>10.647499999999999</v>
      </c>
      <c r="AE50" s="214">
        <f t="shared" si="13"/>
        <v>8.9438999999999993</v>
      </c>
      <c r="AF50" s="215">
        <f t="shared" si="14"/>
        <v>120</v>
      </c>
      <c r="AG50" s="269" t="s">
        <v>3448</v>
      </c>
      <c r="AH50" s="269" t="s">
        <v>3449</v>
      </c>
    </row>
    <row r="51" spans="1:36">
      <c r="A51" s="210">
        <v>43</v>
      </c>
      <c r="B51" s="222" t="s">
        <v>2341</v>
      </c>
      <c r="C51" s="222" t="s">
        <v>1010</v>
      </c>
      <c r="D51" s="221" t="s">
        <v>3029</v>
      </c>
      <c r="E51" s="213">
        <v>31</v>
      </c>
      <c r="F51" s="214">
        <v>9.9600000000000009</v>
      </c>
      <c r="G51" s="215">
        <v>16</v>
      </c>
      <c r="H51" s="214" t="s">
        <v>3373</v>
      </c>
      <c r="I51" s="214">
        <v>10.039999999999999</v>
      </c>
      <c r="J51" s="215">
        <v>30</v>
      </c>
      <c r="K51" s="215" t="s">
        <v>3372</v>
      </c>
      <c r="L51" s="216">
        <f t="shared" si="0"/>
        <v>10</v>
      </c>
      <c r="M51" s="213">
        <f t="shared" si="1"/>
        <v>60</v>
      </c>
      <c r="N51" s="213">
        <f t="shared" si="2"/>
        <v>1</v>
      </c>
      <c r="O51" s="213">
        <f t="shared" si="3"/>
        <v>1</v>
      </c>
      <c r="P51" s="214">
        <v>8.9700000000000006</v>
      </c>
      <c r="Q51" s="215">
        <v>15</v>
      </c>
      <c r="R51" s="215" t="s">
        <v>3373</v>
      </c>
      <c r="S51" s="214">
        <v>11.15</v>
      </c>
      <c r="T51" s="215">
        <v>30</v>
      </c>
      <c r="U51" s="215" t="s">
        <v>3372</v>
      </c>
      <c r="V51" s="214">
        <f t="shared" si="4"/>
        <v>10.06</v>
      </c>
      <c r="W51" s="215">
        <f t="shared" si="5"/>
        <v>60</v>
      </c>
      <c r="X51" s="215">
        <f t="shared" si="6"/>
        <v>1</v>
      </c>
      <c r="Y51" s="215">
        <f t="shared" si="7"/>
        <v>1</v>
      </c>
      <c r="Z51" s="215">
        <f t="shared" si="8"/>
        <v>2</v>
      </c>
      <c r="AA51" s="215">
        <f t="shared" si="9"/>
        <v>2</v>
      </c>
      <c r="AB51" s="215">
        <f t="shared" si="10"/>
        <v>4</v>
      </c>
      <c r="AC51" s="214">
        <f>IF(AB51=0,0.93,IF(AB51=1,0.92,IF(AB51=2,0.91,IF(AB51=3,0.9,IF(AB51=4,0.89,IF(AB51=5,0.88,IF(AB51=6,0.87)))))))</f>
        <v>0.89</v>
      </c>
      <c r="AD51" s="214">
        <f t="shared" si="12"/>
        <v>10.030000000000001</v>
      </c>
      <c r="AE51" s="214">
        <f t="shared" si="13"/>
        <v>8.9267000000000003</v>
      </c>
      <c r="AF51" s="215">
        <f t="shared" si="14"/>
        <v>120</v>
      </c>
      <c r="AG51" s="269" t="s">
        <v>3448</v>
      </c>
      <c r="AH51" s="269" t="s">
        <v>3449</v>
      </c>
    </row>
    <row r="52" spans="1:36">
      <c r="A52" s="319">
        <v>44</v>
      </c>
      <c r="B52" s="222" t="s">
        <v>3001</v>
      </c>
      <c r="C52" s="222" t="s">
        <v>478</v>
      </c>
      <c r="D52" s="221" t="s">
        <v>3002</v>
      </c>
      <c r="E52" s="213">
        <v>31</v>
      </c>
      <c r="F52" s="214">
        <v>11.03</v>
      </c>
      <c r="G52" s="215">
        <v>30</v>
      </c>
      <c r="H52" s="214" t="s">
        <v>3373</v>
      </c>
      <c r="I52" s="214">
        <v>9.52</v>
      </c>
      <c r="J52" s="215">
        <v>19</v>
      </c>
      <c r="K52" s="215" t="s">
        <v>3373</v>
      </c>
      <c r="L52" s="216">
        <f t="shared" si="0"/>
        <v>10.274999999999999</v>
      </c>
      <c r="M52" s="213">
        <f t="shared" si="1"/>
        <v>60</v>
      </c>
      <c r="N52" s="213">
        <f t="shared" si="2"/>
        <v>2</v>
      </c>
      <c r="O52" s="213">
        <f t="shared" si="3"/>
        <v>1</v>
      </c>
      <c r="P52" s="214">
        <v>8.5299999999999994</v>
      </c>
      <c r="Q52" s="215">
        <v>15</v>
      </c>
      <c r="R52" s="215" t="s">
        <v>3373</v>
      </c>
      <c r="S52" s="214">
        <v>11.78</v>
      </c>
      <c r="T52" s="215">
        <v>30</v>
      </c>
      <c r="U52" s="215" t="s">
        <v>3373</v>
      </c>
      <c r="V52" s="214">
        <f t="shared" si="4"/>
        <v>10.154999999999999</v>
      </c>
      <c r="W52" s="215">
        <f t="shared" si="5"/>
        <v>60</v>
      </c>
      <c r="X52" s="215">
        <f t="shared" si="6"/>
        <v>2</v>
      </c>
      <c r="Y52" s="215">
        <f t="shared" si="7"/>
        <v>1</v>
      </c>
      <c r="Z52" s="215">
        <f t="shared" si="8"/>
        <v>4</v>
      </c>
      <c r="AA52" s="215">
        <f t="shared" si="9"/>
        <v>2</v>
      </c>
      <c r="AB52" s="215">
        <f t="shared" si="10"/>
        <v>6</v>
      </c>
      <c r="AC52" s="214">
        <f>IF(AB52=0,0.93,IF(AB52=1,0.92,IF(AB52=2,0.91,IF(AB52=3,0.9,IF(AB52=4,0.89,IF(AB52=5,0.88,IF(AB52=6,0.87)))))))</f>
        <v>0.87</v>
      </c>
      <c r="AD52" s="214">
        <f t="shared" si="12"/>
        <v>10.215</v>
      </c>
      <c r="AE52" s="214">
        <f t="shared" si="13"/>
        <v>8.8870500000000003</v>
      </c>
      <c r="AF52" s="215">
        <f t="shared" si="14"/>
        <v>120</v>
      </c>
      <c r="AG52" s="269" t="s">
        <v>3448</v>
      </c>
      <c r="AH52" s="269" t="s">
        <v>3449</v>
      </c>
    </row>
    <row r="53" spans="1:36">
      <c r="A53" s="210">
        <v>45</v>
      </c>
      <c r="B53" s="218" t="s">
        <v>2884</v>
      </c>
      <c r="C53" s="218" t="s">
        <v>2885</v>
      </c>
      <c r="D53" s="221" t="s">
        <v>2886</v>
      </c>
      <c r="E53" s="213">
        <v>30</v>
      </c>
      <c r="F53" s="214">
        <v>10.14</v>
      </c>
      <c r="G53" s="215">
        <v>30</v>
      </c>
      <c r="H53" s="214" t="s">
        <v>3372</v>
      </c>
      <c r="I53" s="214">
        <v>10.220000000000001</v>
      </c>
      <c r="J53" s="215">
        <v>30</v>
      </c>
      <c r="K53" s="215" t="s">
        <v>3373</v>
      </c>
      <c r="L53" s="216">
        <f t="shared" si="0"/>
        <v>10.18</v>
      </c>
      <c r="M53" s="213">
        <f t="shared" si="1"/>
        <v>60</v>
      </c>
      <c r="N53" s="213">
        <f t="shared" si="2"/>
        <v>1</v>
      </c>
      <c r="O53" s="213">
        <f t="shared" si="3"/>
        <v>0</v>
      </c>
      <c r="P53" s="214">
        <v>9.4499999999999993</v>
      </c>
      <c r="Q53" s="215">
        <v>16</v>
      </c>
      <c r="R53" s="215" t="s">
        <v>3373</v>
      </c>
      <c r="S53" s="214">
        <v>12.13</v>
      </c>
      <c r="T53" s="215">
        <v>30</v>
      </c>
      <c r="U53" s="215" t="s">
        <v>3372</v>
      </c>
      <c r="V53" s="214">
        <f t="shared" si="4"/>
        <v>10.79</v>
      </c>
      <c r="W53" s="215">
        <f t="shared" si="5"/>
        <v>60</v>
      </c>
      <c r="X53" s="215">
        <f t="shared" si="6"/>
        <v>1</v>
      </c>
      <c r="Y53" s="215">
        <f t="shared" si="7"/>
        <v>1</v>
      </c>
      <c r="Z53" s="215">
        <f t="shared" si="8"/>
        <v>2</v>
      </c>
      <c r="AA53" s="215">
        <f t="shared" si="9"/>
        <v>1</v>
      </c>
      <c r="AB53" s="215">
        <f t="shared" si="10"/>
        <v>3</v>
      </c>
      <c r="AC53" s="214">
        <f>IF(AB53=0,0.86,IF(AB53=1,0.85,IF(AB53=2,0.84,IF(AB53=3,0.83,IF(AB53=4,0.82,IF(AB53=5,0.81,IF(AB53=6,0.8)))))))</f>
        <v>0.83</v>
      </c>
      <c r="AD53" s="214">
        <f t="shared" si="12"/>
        <v>10.484999999999999</v>
      </c>
      <c r="AE53" s="214">
        <f t="shared" si="13"/>
        <v>8.7025499999999987</v>
      </c>
      <c r="AF53" s="215">
        <f t="shared" si="14"/>
        <v>120</v>
      </c>
      <c r="AG53" s="215" t="s">
        <v>3448</v>
      </c>
      <c r="AH53" s="215" t="s">
        <v>3449</v>
      </c>
    </row>
    <row r="54" spans="1:36" s="327" customFormat="1">
      <c r="A54" s="319">
        <v>46</v>
      </c>
      <c r="B54" s="218" t="s">
        <v>2680</v>
      </c>
      <c r="C54" s="218" t="s">
        <v>2875</v>
      </c>
      <c r="D54" s="221" t="s">
        <v>2876</v>
      </c>
      <c r="E54" s="213">
        <v>29</v>
      </c>
      <c r="F54" s="214">
        <v>10.029999999999999</v>
      </c>
      <c r="G54" s="215">
        <v>30</v>
      </c>
      <c r="H54" s="214" t="s">
        <v>3373</v>
      </c>
      <c r="I54" s="214">
        <v>10.34</v>
      </c>
      <c r="J54" s="215">
        <v>30</v>
      </c>
      <c r="K54" s="215" t="s">
        <v>3372</v>
      </c>
      <c r="L54" s="216">
        <f t="shared" si="0"/>
        <v>10.184999999999999</v>
      </c>
      <c r="M54" s="213">
        <f t="shared" si="1"/>
        <v>60</v>
      </c>
      <c r="N54" s="213">
        <f t="shared" si="2"/>
        <v>1</v>
      </c>
      <c r="O54" s="213">
        <f t="shared" si="3"/>
        <v>0</v>
      </c>
      <c r="P54" s="214">
        <v>10.09</v>
      </c>
      <c r="Q54" s="215">
        <v>30</v>
      </c>
      <c r="R54" s="215" t="s">
        <v>3373</v>
      </c>
      <c r="S54" s="214">
        <v>10.7</v>
      </c>
      <c r="T54" s="215">
        <v>30</v>
      </c>
      <c r="U54" s="215" t="s">
        <v>3372</v>
      </c>
      <c r="V54" s="214">
        <f t="shared" si="4"/>
        <v>10.395</v>
      </c>
      <c r="W54" s="215">
        <f t="shared" si="5"/>
        <v>60</v>
      </c>
      <c r="X54" s="215">
        <f t="shared" si="6"/>
        <v>1</v>
      </c>
      <c r="Y54" s="215">
        <f t="shared" si="7"/>
        <v>0</v>
      </c>
      <c r="Z54" s="215">
        <f t="shared" si="8"/>
        <v>2</v>
      </c>
      <c r="AA54" s="215">
        <f t="shared" si="9"/>
        <v>0</v>
      </c>
      <c r="AB54" s="215">
        <f t="shared" si="10"/>
        <v>2</v>
      </c>
      <c r="AC54" s="214">
        <f>IF(AB54=0,0.86,IF(AB54=1,0.85,IF(AB54=2,0.84,IF(AB54=3,0.83,IF(AB54=4,0.82,IF(AB54=5,0.81,IF(AB54=6,0.8)))))))</f>
        <v>0.84</v>
      </c>
      <c r="AD54" s="214">
        <f t="shared" si="12"/>
        <v>10.29</v>
      </c>
      <c r="AE54" s="214">
        <f t="shared" si="13"/>
        <v>8.6435999999999993</v>
      </c>
      <c r="AF54" s="215">
        <f t="shared" si="14"/>
        <v>120</v>
      </c>
      <c r="AG54" s="269" t="s">
        <v>3448</v>
      </c>
      <c r="AH54" s="269" t="s">
        <v>3449</v>
      </c>
      <c r="AI54"/>
      <c r="AJ54"/>
    </row>
    <row r="55" spans="1:36" s="365" customFormat="1">
      <c r="A55" s="319">
        <v>11</v>
      </c>
      <c r="B55" s="320" t="s">
        <v>1588</v>
      </c>
      <c r="C55" s="320" t="s">
        <v>2931</v>
      </c>
      <c r="D55" s="321" t="s">
        <v>2932</v>
      </c>
      <c r="E55" s="322">
        <v>30</v>
      </c>
      <c r="F55" s="323">
        <v>10.76</v>
      </c>
      <c r="G55" s="324">
        <v>30</v>
      </c>
      <c r="H55" s="323" t="s">
        <v>3373</v>
      </c>
      <c r="I55" s="323">
        <v>9.24</v>
      </c>
      <c r="J55" s="324">
        <v>18</v>
      </c>
      <c r="K55" s="324" t="s">
        <v>3373</v>
      </c>
      <c r="L55" s="325">
        <f>(F55+I55)/2</f>
        <v>10</v>
      </c>
      <c r="M55" s="322">
        <f>IF(L55&gt;=10,60,G55+J55)</f>
        <v>60</v>
      </c>
      <c r="N55" s="322">
        <f>IF(H55="ACC",0,1)+IF(K55="ACC",0,1)</f>
        <v>2</v>
      </c>
      <c r="O55" s="322">
        <f>IF(F55&lt;10,1,(IF(I55&lt;10,1,0)))</f>
        <v>1</v>
      </c>
      <c r="P55" s="323">
        <v>9.93</v>
      </c>
      <c r="Q55" s="324">
        <v>16</v>
      </c>
      <c r="R55" s="324" t="s">
        <v>3373</v>
      </c>
      <c r="S55" s="323">
        <v>12.84</v>
      </c>
      <c r="T55" s="324">
        <v>30</v>
      </c>
      <c r="U55" s="324" t="s">
        <v>3372</v>
      </c>
      <c r="V55" s="323">
        <f>(P55+S55)/2</f>
        <v>11.385</v>
      </c>
      <c r="W55" s="324">
        <f>IF(V55&gt;=10,60,Q55+T55)</f>
        <v>60</v>
      </c>
      <c r="X55" s="324">
        <f>IF(R55="ACC",0,1)+IF(U55="ACC",0,1)</f>
        <v>1</v>
      </c>
      <c r="Y55" s="324">
        <f>IF(P55&lt;10,1,(IF(S55&lt;10,1,0)))</f>
        <v>1</v>
      </c>
      <c r="Z55" s="324">
        <f>N55+X55</f>
        <v>3</v>
      </c>
      <c r="AA55" s="324">
        <f>O55+Y55</f>
        <v>2</v>
      </c>
      <c r="AB55" s="324">
        <f>Z55+AA55</f>
        <v>5</v>
      </c>
      <c r="AC55" s="323">
        <f>IF(AB55=0,0.93,IF(AB55=1,0.92,IF(AB55=2,0.91,IF(AB55=3,0.9,IF(AB55=4,0.89,IF(AB55=5,0.88,IF(AB55=6,0.87)))))))</f>
        <v>0.88</v>
      </c>
      <c r="AD55" s="323">
        <f>AVERAGE(L55,V55)</f>
        <v>10.692499999999999</v>
      </c>
      <c r="AE55" s="323">
        <f>AC55*AD55</f>
        <v>9.4093999999999998</v>
      </c>
      <c r="AF55" s="324">
        <f>M55+W55</f>
        <v>120</v>
      </c>
      <c r="AG55" s="364"/>
      <c r="AH55" s="410"/>
    </row>
    <row r="56" spans="1:36" s="217" customFormat="1" ht="11.25">
      <c r="A56" s="210"/>
      <c r="B56" s="227"/>
      <c r="C56" s="227"/>
      <c r="D56" s="226"/>
      <c r="E56" s="213"/>
      <c r="F56" s="214"/>
      <c r="G56" s="215"/>
      <c r="H56" s="214"/>
      <c r="I56" s="214"/>
      <c r="J56" s="215"/>
      <c r="K56" s="215"/>
      <c r="L56" s="216"/>
      <c r="M56" s="213"/>
      <c r="N56" s="213"/>
      <c r="O56" s="213"/>
      <c r="P56" s="214"/>
      <c r="Q56" s="215"/>
      <c r="R56" s="215"/>
      <c r="S56" s="214"/>
      <c r="T56" s="215"/>
      <c r="U56" s="215"/>
      <c r="V56" s="214"/>
      <c r="W56" s="215"/>
      <c r="X56" s="215"/>
      <c r="Y56" s="215"/>
      <c r="Z56" s="215"/>
      <c r="AA56" s="215"/>
      <c r="AB56" s="215"/>
      <c r="AC56" s="214"/>
      <c r="AD56" s="214"/>
      <c r="AE56" s="214"/>
      <c r="AF56" s="215"/>
      <c r="AG56" s="269"/>
      <c r="AH56" s="269"/>
    </row>
  </sheetData>
  <sortState ref="A8:AK54">
    <sortCondition descending="1" ref="AE8:AE54"/>
  </sortState>
  <mergeCells count="1">
    <mergeCell ref="A5:AJ5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P53"/>
  <sheetViews>
    <sheetView topLeftCell="A31" workbookViewId="0">
      <selection activeCell="A33" sqref="A33:A52"/>
    </sheetView>
  </sheetViews>
  <sheetFormatPr baseColWidth="10" defaultRowHeight="15"/>
  <cols>
    <col min="1" max="1" width="2.7109375" customWidth="1"/>
    <col min="2" max="2" width="12.28515625" bestFit="1" customWidth="1"/>
    <col min="3" max="3" width="20.85546875" bestFit="1" customWidth="1"/>
    <col min="4" max="4" width="12.42578125" bestFit="1" customWidth="1"/>
    <col min="5" max="5" width="3.85546875" customWidth="1"/>
    <col min="6" max="6" width="4.85546875" customWidth="1"/>
    <col min="7" max="7" width="4.5703125" customWidth="1"/>
    <col min="8" max="8" width="6.7109375" customWidth="1"/>
    <col min="9" max="9" width="4.85546875" customWidth="1"/>
    <col min="10" max="10" width="4.5703125" customWidth="1"/>
    <col min="11" max="11" width="6.42578125" customWidth="1"/>
    <col min="12" max="12" width="4.85546875" customWidth="1"/>
    <col min="13" max="13" width="4" customWidth="1"/>
    <col min="14" max="14" width="4.140625" customWidth="1"/>
    <col min="15" max="15" width="2.85546875" customWidth="1"/>
    <col min="16" max="16" width="5.5703125" customWidth="1"/>
    <col min="17" max="17" width="4.7109375" customWidth="1"/>
    <col min="18" max="18" width="6.42578125" customWidth="1"/>
    <col min="19" max="19" width="5.5703125" customWidth="1"/>
    <col min="20" max="20" width="4.7109375" customWidth="1"/>
    <col min="21" max="21" width="6.42578125" customWidth="1"/>
    <col min="22" max="22" width="4.85546875" customWidth="1"/>
    <col min="23" max="23" width="4" customWidth="1"/>
    <col min="24" max="24" width="4.140625" customWidth="1"/>
    <col min="25" max="25" width="2.85546875" customWidth="1"/>
    <col min="26" max="26" width="4.140625" customWidth="1"/>
    <col min="27" max="27" width="4" customWidth="1"/>
    <col min="28" max="28" width="3.42578125" customWidth="1"/>
    <col min="29" max="29" width="4.5703125" customWidth="1"/>
    <col min="30" max="30" width="4.85546875" customWidth="1"/>
    <col min="31" max="31" width="8.140625" customWidth="1"/>
    <col min="32" max="32" width="4.42578125" customWidth="1"/>
    <col min="33" max="33" width="3.140625" customWidth="1"/>
    <col min="34" max="35" width="7.42578125" customWidth="1"/>
  </cols>
  <sheetData>
    <row r="1" spans="1:41" ht="26.25">
      <c r="A1" s="22" t="s">
        <v>3583</v>
      </c>
      <c r="B1" s="23"/>
      <c r="C1" s="23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12"/>
      <c r="X1" s="12"/>
      <c r="Y1" s="12"/>
      <c r="Z1" s="12"/>
      <c r="AA1" s="12"/>
      <c r="AB1" s="12"/>
      <c r="AC1" s="14"/>
      <c r="AD1" s="14"/>
      <c r="AE1" s="14"/>
      <c r="AF1" s="12"/>
      <c r="AG1" s="7"/>
      <c r="AH1" s="7"/>
      <c r="AI1" s="7"/>
      <c r="AJ1" s="7"/>
      <c r="AK1" s="7"/>
      <c r="AL1" s="7"/>
      <c r="AM1" s="7"/>
      <c r="AN1" s="7"/>
      <c r="AO1" s="7"/>
    </row>
    <row r="2" spans="1:41" ht="26.25">
      <c r="A2" s="22" t="s">
        <v>0</v>
      </c>
      <c r="B2" s="23"/>
      <c r="C2" s="23"/>
      <c r="D2" s="137"/>
      <c r="E2" s="137"/>
      <c r="F2" s="139"/>
      <c r="G2" s="140"/>
      <c r="H2" s="140"/>
      <c r="I2" s="141"/>
      <c r="J2" s="142"/>
      <c r="K2" s="137"/>
      <c r="L2" s="139"/>
      <c r="M2" s="143"/>
      <c r="N2" s="143"/>
      <c r="O2" s="143"/>
      <c r="P2" s="144"/>
      <c r="Q2" s="140"/>
      <c r="R2" s="140"/>
      <c r="S2" s="145"/>
      <c r="T2" s="146"/>
      <c r="U2" s="60"/>
      <c r="V2" s="147"/>
      <c r="W2" s="12"/>
      <c r="X2" s="12"/>
      <c r="Y2" s="12"/>
      <c r="Z2" s="12"/>
      <c r="AA2" s="12"/>
      <c r="AB2" s="12"/>
      <c r="AC2" s="14"/>
      <c r="AD2" s="14"/>
      <c r="AE2" s="14"/>
      <c r="AF2" s="12"/>
      <c r="AG2" s="7"/>
      <c r="AH2" s="7"/>
      <c r="AI2" s="7"/>
      <c r="AJ2" s="7"/>
      <c r="AK2" s="7"/>
      <c r="AL2" s="7"/>
      <c r="AM2" s="7"/>
      <c r="AN2" s="7"/>
      <c r="AO2" s="7"/>
    </row>
    <row r="3" spans="1:41" ht="26.25">
      <c r="A3" s="22" t="s">
        <v>1</v>
      </c>
      <c r="B3" s="23"/>
      <c r="C3" s="23"/>
      <c r="D3" s="137"/>
      <c r="E3" s="137"/>
      <c r="F3" s="139"/>
      <c r="G3" s="140"/>
      <c r="H3" s="140"/>
      <c r="I3" s="141"/>
      <c r="J3" s="142"/>
      <c r="K3" s="137"/>
      <c r="L3" s="139"/>
      <c r="M3" s="143"/>
      <c r="N3" s="143"/>
      <c r="O3" s="143"/>
      <c r="P3" s="144"/>
      <c r="Q3" s="140"/>
      <c r="R3" s="140"/>
      <c r="S3" s="145"/>
      <c r="T3" s="146"/>
      <c r="U3" s="60"/>
      <c r="V3" s="147"/>
      <c r="W3" s="12"/>
      <c r="X3" s="12"/>
      <c r="Y3" s="12"/>
      <c r="Z3" s="12"/>
      <c r="AA3" s="12"/>
      <c r="AB3" s="12"/>
      <c r="AC3" s="14"/>
      <c r="AD3" s="14"/>
      <c r="AE3" s="14"/>
      <c r="AF3" s="12"/>
      <c r="AG3" s="7"/>
      <c r="AH3" s="7"/>
      <c r="AI3" s="7"/>
      <c r="AJ3" s="7"/>
      <c r="AK3" s="7"/>
      <c r="AL3" s="7"/>
      <c r="AM3" s="7"/>
      <c r="AN3" s="7"/>
      <c r="AO3" s="7"/>
    </row>
    <row r="4" spans="1:41" ht="26.25">
      <c r="A4" s="23" t="s">
        <v>3575</v>
      </c>
      <c r="B4" s="23"/>
      <c r="C4" s="23"/>
      <c r="D4" s="137"/>
      <c r="E4" s="137"/>
      <c r="F4" s="139"/>
      <c r="G4" s="140"/>
      <c r="H4" s="140"/>
      <c r="I4" s="141"/>
      <c r="J4" s="142"/>
      <c r="K4" s="137"/>
      <c r="L4" s="139"/>
      <c r="M4" s="143"/>
      <c r="N4" s="143"/>
      <c r="O4" s="143"/>
      <c r="P4" s="144"/>
      <c r="Q4" s="140"/>
      <c r="R4" s="140"/>
      <c r="S4" s="145"/>
      <c r="T4" s="146"/>
      <c r="U4" s="60"/>
      <c r="V4" s="147"/>
      <c r="W4" s="12"/>
      <c r="X4" s="12"/>
      <c r="Y4" s="12"/>
      <c r="Z4" s="12"/>
      <c r="AA4" s="12"/>
      <c r="AB4" s="12"/>
      <c r="AC4" s="14"/>
      <c r="AD4" s="14"/>
      <c r="AE4" s="14"/>
      <c r="AF4" s="12"/>
      <c r="AG4" s="7"/>
      <c r="AH4" s="7"/>
      <c r="AI4" s="7"/>
      <c r="AJ4" s="7"/>
      <c r="AK4" s="7"/>
      <c r="AL4" s="7"/>
      <c r="AM4" s="7"/>
      <c r="AN4" s="7"/>
      <c r="AO4" s="7"/>
    </row>
    <row r="5" spans="1:41" ht="28.5">
      <c r="A5" s="421" t="s">
        <v>3594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</row>
    <row r="7" spans="1:41" s="281" customFormat="1">
      <c r="A7" s="271" t="s">
        <v>4</v>
      </c>
      <c r="B7" s="271" t="s">
        <v>5</v>
      </c>
      <c r="C7" s="271" t="s">
        <v>6</v>
      </c>
      <c r="D7" s="271" t="s">
        <v>7</v>
      </c>
      <c r="E7" s="271" t="s">
        <v>8</v>
      </c>
      <c r="F7" s="272" t="s">
        <v>9</v>
      </c>
      <c r="G7" s="271" t="s">
        <v>10</v>
      </c>
      <c r="H7" s="272" t="s">
        <v>11</v>
      </c>
      <c r="I7" s="272" t="s">
        <v>12</v>
      </c>
      <c r="J7" s="271" t="s">
        <v>10</v>
      </c>
      <c r="K7" s="271" t="s">
        <v>13</v>
      </c>
      <c r="L7" s="272" t="s">
        <v>14</v>
      </c>
      <c r="M7" s="273" t="s">
        <v>15</v>
      </c>
      <c r="N7" s="274" t="s">
        <v>16</v>
      </c>
      <c r="O7" s="273" t="s">
        <v>17</v>
      </c>
      <c r="P7" s="275" t="s">
        <v>18</v>
      </c>
      <c r="Q7" s="276" t="s">
        <v>19</v>
      </c>
      <c r="R7" s="276" t="s">
        <v>13</v>
      </c>
      <c r="S7" s="275" t="s">
        <v>20</v>
      </c>
      <c r="T7" s="276" t="s">
        <v>19</v>
      </c>
      <c r="U7" s="276" t="s">
        <v>13</v>
      </c>
      <c r="V7" s="277" t="s">
        <v>21</v>
      </c>
      <c r="W7" s="278" t="s">
        <v>22</v>
      </c>
      <c r="X7" s="278" t="s">
        <v>23</v>
      </c>
      <c r="Y7" s="278" t="s">
        <v>24</v>
      </c>
      <c r="Z7" s="278" t="s">
        <v>25</v>
      </c>
      <c r="AA7" s="279" t="s">
        <v>26</v>
      </c>
      <c r="AB7" s="279" t="s">
        <v>27</v>
      </c>
      <c r="AC7" s="277" t="s">
        <v>28</v>
      </c>
      <c r="AD7" s="277" t="s">
        <v>29</v>
      </c>
      <c r="AE7" s="277" t="s">
        <v>30</v>
      </c>
      <c r="AF7" s="280" t="s">
        <v>31</v>
      </c>
      <c r="AG7" s="271" t="s">
        <v>33</v>
      </c>
      <c r="AH7" s="271" t="s">
        <v>34</v>
      </c>
    </row>
    <row r="8" spans="1:41">
      <c r="A8" s="210">
        <v>1</v>
      </c>
      <c r="B8" s="218" t="s">
        <v>2941</v>
      </c>
      <c r="C8" s="218" t="s">
        <v>769</v>
      </c>
      <c r="D8" s="213" t="s">
        <v>2942</v>
      </c>
      <c r="E8" s="213">
        <v>30</v>
      </c>
      <c r="F8" s="214">
        <v>11.65</v>
      </c>
      <c r="G8" s="215">
        <v>30</v>
      </c>
      <c r="H8" s="214" t="s">
        <v>3372</v>
      </c>
      <c r="I8" s="214">
        <v>14.35</v>
      </c>
      <c r="J8" s="215">
        <v>30</v>
      </c>
      <c r="K8" s="215" t="s">
        <v>3372</v>
      </c>
      <c r="L8" s="216">
        <f t="shared" ref="L8:L17" si="0">(F8+I8)/2</f>
        <v>13</v>
      </c>
      <c r="M8" s="213">
        <f t="shared" ref="M8:M17" si="1">IF(L8&gt;=10,60,G8+J8)</f>
        <v>60</v>
      </c>
      <c r="N8" s="213">
        <f t="shared" ref="N8:N17" si="2">IF(H8="ACC",0,1)+IF(K8="ACC",0,1)</f>
        <v>0</v>
      </c>
      <c r="O8" s="213">
        <f t="shared" ref="O8:O17" si="3">IF(F8&lt;10,1,(IF(I8&lt;10,1,0)))</f>
        <v>0</v>
      </c>
      <c r="P8" s="214">
        <v>13.52</v>
      </c>
      <c r="Q8" s="215">
        <v>30</v>
      </c>
      <c r="R8" s="215" t="s">
        <v>3372</v>
      </c>
      <c r="S8" s="214">
        <v>15.06</v>
      </c>
      <c r="T8" s="215">
        <v>30</v>
      </c>
      <c r="U8" s="215" t="s">
        <v>3372</v>
      </c>
      <c r="V8" s="214">
        <f t="shared" ref="V8:V17" si="4">(P8+S8)/2</f>
        <v>14.29</v>
      </c>
      <c r="W8" s="215">
        <f t="shared" ref="W8:W17" si="5">IF(V8&gt;=10,60,Q8+T8)</f>
        <v>60</v>
      </c>
      <c r="X8" s="215">
        <f t="shared" ref="X8:X17" si="6">IF(R8="ACC",0,1)+IF(U8="ACC",0,1)</f>
        <v>0</v>
      </c>
      <c r="Y8" s="215">
        <f t="shared" ref="Y8:Y17" si="7">IF(P8&lt;10,1,(IF(S8&lt;10,1,0)))</f>
        <v>0</v>
      </c>
      <c r="Z8" s="215">
        <f t="shared" ref="Z8:Z17" si="8">N8+X8</f>
        <v>0</v>
      </c>
      <c r="AA8" s="215">
        <f t="shared" ref="AA8:AA17" si="9">O8+Y8</f>
        <v>0</v>
      </c>
      <c r="AB8" s="215">
        <f t="shared" ref="AB8:AB17" si="10">Z8+AA8</f>
        <v>0</v>
      </c>
      <c r="AC8" s="214">
        <f>IF(AB8=0,1,IF(AB8=1,0.99,IF(AB8=2,0.98,IF(AB8=3,0.97,IF(AB8=4,0.96,IF(AB8=5,0.95,IF(AB8=6,0.94)))))))</f>
        <v>1</v>
      </c>
      <c r="AD8" s="214">
        <f t="shared" ref="AD8:AD17" si="11">AVERAGE(L8,V8)</f>
        <v>13.645</v>
      </c>
      <c r="AE8" s="214">
        <f t="shared" ref="AE8:AE17" si="12">AC8*AD8</f>
        <v>13.645</v>
      </c>
      <c r="AF8" s="215">
        <f t="shared" ref="AF8:AF17" si="13">M8+W8</f>
        <v>120</v>
      </c>
      <c r="AG8" s="105"/>
      <c r="AH8" s="269" t="s">
        <v>3449</v>
      </c>
      <c r="AI8" s="269" t="s">
        <v>3448</v>
      </c>
    </row>
    <row r="9" spans="1:41">
      <c r="A9" s="210">
        <v>2</v>
      </c>
      <c r="B9" s="218" t="s">
        <v>2924</v>
      </c>
      <c r="C9" s="218" t="s">
        <v>2925</v>
      </c>
      <c r="D9" s="213" t="s">
        <v>2926</v>
      </c>
      <c r="E9" s="213">
        <v>30</v>
      </c>
      <c r="F9" s="214">
        <v>13.02</v>
      </c>
      <c r="G9" s="215">
        <v>30</v>
      </c>
      <c r="H9" s="214" t="s">
        <v>3372</v>
      </c>
      <c r="I9" s="214">
        <v>11.35</v>
      </c>
      <c r="J9" s="215">
        <v>30</v>
      </c>
      <c r="K9" s="215" t="s">
        <v>3372</v>
      </c>
      <c r="L9" s="216">
        <f t="shared" si="0"/>
        <v>12.184999999999999</v>
      </c>
      <c r="M9" s="213">
        <f t="shared" si="1"/>
        <v>60</v>
      </c>
      <c r="N9" s="213">
        <f t="shared" si="2"/>
        <v>0</v>
      </c>
      <c r="O9" s="213">
        <f t="shared" si="3"/>
        <v>0</v>
      </c>
      <c r="P9" s="214">
        <v>14.83</v>
      </c>
      <c r="Q9" s="215">
        <v>30</v>
      </c>
      <c r="R9" s="215" t="s">
        <v>3372</v>
      </c>
      <c r="S9" s="214">
        <v>14.83</v>
      </c>
      <c r="T9" s="215">
        <v>30</v>
      </c>
      <c r="U9" s="215" t="s">
        <v>3372</v>
      </c>
      <c r="V9" s="214">
        <f t="shared" si="4"/>
        <v>14.83</v>
      </c>
      <c r="W9" s="215">
        <f t="shared" si="5"/>
        <v>60</v>
      </c>
      <c r="X9" s="215">
        <f t="shared" si="6"/>
        <v>0</v>
      </c>
      <c r="Y9" s="215">
        <f t="shared" si="7"/>
        <v>0</v>
      </c>
      <c r="Z9" s="215">
        <f t="shared" si="8"/>
        <v>0</v>
      </c>
      <c r="AA9" s="215">
        <f t="shared" si="9"/>
        <v>0</v>
      </c>
      <c r="AB9" s="215">
        <f t="shared" si="10"/>
        <v>0</v>
      </c>
      <c r="AC9" s="214">
        <f>IF(AB9=0,1,IF(AB9=1,0.99,IF(AB9=2,0.98,IF(AB9=3,0.97,IF(AB9=4,0.96,IF(AB9=5,0.95,IF(AB9=6,0.94)))))))</f>
        <v>1</v>
      </c>
      <c r="AD9" s="214">
        <f t="shared" si="11"/>
        <v>13.5075</v>
      </c>
      <c r="AE9" s="214">
        <f t="shared" si="12"/>
        <v>13.5075</v>
      </c>
      <c r="AF9" s="215">
        <f t="shared" si="13"/>
        <v>120</v>
      </c>
      <c r="AG9" s="105"/>
      <c r="AH9" s="269" t="s">
        <v>3449</v>
      </c>
      <c r="AI9" s="269" t="s">
        <v>3448</v>
      </c>
    </row>
    <row r="10" spans="1:41">
      <c r="A10" s="210">
        <v>3</v>
      </c>
      <c r="B10" s="222" t="s">
        <v>2981</v>
      </c>
      <c r="C10" s="222" t="s">
        <v>2982</v>
      </c>
      <c r="D10" s="221" t="s">
        <v>2983</v>
      </c>
      <c r="E10" s="213">
        <v>31</v>
      </c>
      <c r="F10" s="214">
        <v>10.23</v>
      </c>
      <c r="G10" s="215">
        <v>30</v>
      </c>
      <c r="H10" s="214" t="s">
        <v>3373</v>
      </c>
      <c r="I10" s="214">
        <v>9.77</v>
      </c>
      <c r="J10" s="215">
        <v>18</v>
      </c>
      <c r="K10" s="215" t="s">
        <v>3373</v>
      </c>
      <c r="L10" s="216">
        <f t="shared" si="0"/>
        <v>10</v>
      </c>
      <c r="M10" s="213">
        <f t="shared" si="1"/>
        <v>60</v>
      </c>
      <c r="N10" s="213">
        <f t="shared" si="2"/>
        <v>2</v>
      </c>
      <c r="O10" s="213">
        <f t="shared" si="3"/>
        <v>1</v>
      </c>
      <c r="P10" s="214">
        <v>10.6</v>
      </c>
      <c r="Q10" s="215">
        <v>30</v>
      </c>
      <c r="R10" s="215" t="s">
        <v>3373</v>
      </c>
      <c r="S10" s="214">
        <v>12.42</v>
      </c>
      <c r="T10" s="215">
        <v>30</v>
      </c>
      <c r="U10" s="215" t="s">
        <v>3372</v>
      </c>
      <c r="V10" s="214">
        <f t="shared" si="4"/>
        <v>11.51</v>
      </c>
      <c r="W10" s="215">
        <f t="shared" si="5"/>
        <v>60</v>
      </c>
      <c r="X10" s="215">
        <f t="shared" si="6"/>
        <v>1</v>
      </c>
      <c r="Y10" s="215">
        <f t="shared" si="7"/>
        <v>0</v>
      </c>
      <c r="Z10" s="215">
        <f t="shared" si="8"/>
        <v>3</v>
      </c>
      <c r="AA10" s="215">
        <f t="shared" si="9"/>
        <v>1</v>
      </c>
      <c r="AB10" s="215">
        <f t="shared" si="10"/>
        <v>4</v>
      </c>
      <c r="AC10" s="214">
        <f>IF(AB10=0,1,IF(AB10=1,0.99,IF(AB10=2,0.98,IF(AB10=3,0.97,IF(AB10=4,0.96,IF(AB10=5,0.95,IF(AB10=6,0.94)))))))</f>
        <v>0.96</v>
      </c>
      <c r="AD10" s="214">
        <f t="shared" si="11"/>
        <v>10.754999999999999</v>
      </c>
      <c r="AE10" s="214">
        <f t="shared" si="12"/>
        <v>10.324799999999998</v>
      </c>
      <c r="AF10" s="215">
        <f t="shared" si="13"/>
        <v>120</v>
      </c>
      <c r="AG10" s="105"/>
      <c r="AH10" s="269" t="s">
        <v>3449</v>
      </c>
      <c r="AI10" s="269" t="s">
        <v>3448</v>
      </c>
    </row>
    <row r="11" spans="1:41">
      <c r="A11" s="210">
        <v>4</v>
      </c>
      <c r="B11" s="106" t="s">
        <v>2809</v>
      </c>
      <c r="C11" s="106" t="s">
        <v>2810</v>
      </c>
      <c r="D11" s="212" t="s">
        <v>2811</v>
      </c>
      <c r="E11" s="213">
        <v>29</v>
      </c>
      <c r="F11" s="214">
        <v>9.43</v>
      </c>
      <c r="G11" s="215">
        <v>18</v>
      </c>
      <c r="H11" s="214" t="s">
        <v>3373</v>
      </c>
      <c r="I11" s="214">
        <v>11.11</v>
      </c>
      <c r="J11" s="215">
        <v>30</v>
      </c>
      <c r="K11" s="215" t="s">
        <v>3372</v>
      </c>
      <c r="L11" s="216">
        <f t="shared" si="0"/>
        <v>10.27</v>
      </c>
      <c r="M11" s="213">
        <f t="shared" si="1"/>
        <v>60</v>
      </c>
      <c r="N11" s="213">
        <f t="shared" si="2"/>
        <v>1</v>
      </c>
      <c r="O11" s="213">
        <f t="shared" si="3"/>
        <v>1</v>
      </c>
      <c r="P11" s="214">
        <v>10.86</v>
      </c>
      <c r="Q11" s="215">
        <v>30</v>
      </c>
      <c r="R11" s="215" t="s">
        <v>3373</v>
      </c>
      <c r="S11" s="214">
        <v>11.37</v>
      </c>
      <c r="T11" s="215">
        <v>30</v>
      </c>
      <c r="U11" s="215" t="s">
        <v>3373</v>
      </c>
      <c r="V11" s="214">
        <f t="shared" si="4"/>
        <v>11.114999999999998</v>
      </c>
      <c r="W11" s="215">
        <f t="shared" si="5"/>
        <v>60</v>
      </c>
      <c r="X11" s="215">
        <f t="shared" si="6"/>
        <v>2</v>
      </c>
      <c r="Y11" s="215">
        <f t="shared" si="7"/>
        <v>0</v>
      </c>
      <c r="Z11" s="215">
        <f t="shared" si="8"/>
        <v>3</v>
      </c>
      <c r="AA11" s="215">
        <f t="shared" si="9"/>
        <v>1</v>
      </c>
      <c r="AB11" s="215">
        <f t="shared" si="10"/>
        <v>4</v>
      </c>
      <c r="AC11" s="214">
        <f>IF(AB11=0,1,IF(AB11=1,0.99,IF(AB11=2,0.98,IF(AB11=3,0.97,IF(AB11=4,0.96,IF(AB11=5,0.95,IF(AB11=6,0.94)))))))</f>
        <v>0.96</v>
      </c>
      <c r="AD11" s="214">
        <f t="shared" si="11"/>
        <v>10.692499999999999</v>
      </c>
      <c r="AE11" s="214">
        <f t="shared" si="12"/>
        <v>10.264799999999999</v>
      </c>
      <c r="AF11" s="215">
        <f t="shared" si="13"/>
        <v>120</v>
      </c>
      <c r="AG11" s="105"/>
      <c r="AH11" s="104"/>
      <c r="AI11" s="104"/>
    </row>
    <row r="12" spans="1:41">
      <c r="A12" s="210">
        <v>5</v>
      </c>
      <c r="B12" s="218" t="s">
        <v>1065</v>
      </c>
      <c r="C12" s="218" t="s">
        <v>2919</v>
      </c>
      <c r="D12" s="221" t="s">
        <v>2920</v>
      </c>
      <c r="E12" s="213">
        <v>30</v>
      </c>
      <c r="F12" s="214">
        <v>9.16</v>
      </c>
      <c r="G12" s="215">
        <v>16</v>
      </c>
      <c r="H12" s="214" t="s">
        <v>3372</v>
      </c>
      <c r="I12" s="214">
        <v>11.18</v>
      </c>
      <c r="J12" s="215">
        <v>30</v>
      </c>
      <c r="K12" s="215" t="s">
        <v>3372</v>
      </c>
      <c r="L12" s="216">
        <f t="shared" si="0"/>
        <v>10.17</v>
      </c>
      <c r="M12" s="213">
        <f t="shared" si="1"/>
        <v>60</v>
      </c>
      <c r="N12" s="213">
        <f t="shared" si="2"/>
        <v>0</v>
      </c>
      <c r="O12" s="213">
        <f t="shared" si="3"/>
        <v>1</v>
      </c>
      <c r="P12" s="214">
        <v>9.99</v>
      </c>
      <c r="Q12" s="215">
        <v>13</v>
      </c>
      <c r="R12" s="215" t="s">
        <v>3372</v>
      </c>
      <c r="S12" s="214">
        <v>14.44</v>
      </c>
      <c r="T12" s="215">
        <v>30</v>
      </c>
      <c r="U12" s="215" t="s">
        <v>3372</v>
      </c>
      <c r="V12" s="214">
        <f t="shared" si="4"/>
        <v>12.215</v>
      </c>
      <c r="W12" s="215">
        <f t="shared" si="5"/>
        <v>60</v>
      </c>
      <c r="X12" s="215">
        <f t="shared" si="6"/>
        <v>0</v>
      </c>
      <c r="Y12" s="215">
        <f t="shared" si="7"/>
        <v>1</v>
      </c>
      <c r="Z12" s="215">
        <f t="shared" si="8"/>
        <v>0</v>
      </c>
      <c r="AA12" s="215">
        <f t="shared" si="9"/>
        <v>2</v>
      </c>
      <c r="AB12" s="215">
        <f t="shared" si="10"/>
        <v>2</v>
      </c>
      <c r="AC12" s="214">
        <f>IF(AB12=0,0.93,IF(AB12=1,0.92,IF(AB12=2,0.91,IF(AB12=3,0.9,IF(AB12=4,0.89,IF(AB12=5,0.88,IF(AB12=6,0.87)))))))</f>
        <v>0.91</v>
      </c>
      <c r="AD12" s="214">
        <f t="shared" si="11"/>
        <v>11.192499999999999</v>
      </c>
      <c r="AE12" s="214">
        <f t="shared" si="12"/>
        <v>10.185174999999999</v>
      </c>
      <c r="AF12" s="215">
        <f t="shared" si="13"/>
        <v>120</v>
      </c>
      <c r="AG12" s="105"/>
      <c r="AH12" s="269" t="s">
        <v>3449</v>
      </c>
      <c r="AI12" s="269" t="s">
        <v>3448</v>
      </c>
    </row>
    <row r="13" spans="1:41">
      <c r="A13" s="210">
        <v>6</v>
      </c>
      <c r="B13" s="218" t="s">
        <v>2865</v>
      </c>
      <c r="C13" s="218" t="s">
        <v>2866</v>
      </c>
      <c r="D13" s="213" t="s">
        <v>2867</v>
      </c>
      <c r="E13" s="213">
        <v>29</v>
      </c>
      <c r="F13" s="214">
        <v>10.01</v>
      </c>
      <c r="G13" s="215">
        <v>30</v>
      </c>
      <c r="H13" s="214" t="s">
        <v>3372</v>
      </c>
      <c r="I13" s="214">
        <v>10.35</v>
      </c>
      <c r="J13" s="215">
        <v>30</v>
      </c>
      <c r="K13" s="215" t="s">
        <v>3373</v>
      </c>
      <c r="L13" s="216">
        <f t="shared" si="0"/>
        <v>10.18</v>
      </c>
      <c r="M13" s="213">
        <f t="shared" si="1"/>
        <v>60</v>
      </c>
      <c r="N13" s="213">
        <f t="shared" si="2"/>
        <v>1</v>
      </c>
      <c r="O13" s="213">
        <f t="shared" si="3"/>
        <v>0</v>
      </c>
      <c r="P13" s="214">
        <v>10.42</v>
      </c>
      <c r="Q13" s="215">
        <v>30</v>
      </c>
      <c r="R13" s="215" t="s">
        <v>3372</v>
      </c>
      <c r="S13" s="214">
        <v>12.99</v>
      </c>
      <c r="T13" s="215">
        <v>30</v>
      </c>
      <c r="U13" s="215" t="s">
        <v>3372</v>
      </c>
      <c r="V13" s="214">
        <f t="shared" si="4"/>
        <v>11.705</v>
      </c>
      <c r="W13" s="215">
        <f t="shared" si="5"/>
        <v>60</v>
      </c>
      <c r="X13" s="215">
        <f t="shared" si="6"/>
        <v>0</v>
      </c>
      <c r="Y13" s="215">
        <f t="shared" si="7"/>
        <v>0</v>
      </c>
      <c r="Z13" s="215">
        <f t="shared" si="8"/>
        <v>1</v>
      </c>
      <c r="AA13" s="215">
        <f t="shared" si="9"/>
        <v>0</v>
      </c>
      <c r="AB13" s="215">
        <f t="shared" si="10"/>
        <v>1</v>
      </c>
      <c r="AC13" s="214">
        <f>IF(AB13=0,0.93,IF(AB13=1,0.92,IF(AB13=2,0.91,IF(AB13=3,0.9,IF(AB13=4,0.89,IF(AB13=5,0.88,IF(AB13=6,0.87)))))))</f>
        <v>0.92</v>
      </c>
      <c r="AD13" s="214">
        <f t="shared" si="11"/>
        <v>10.942499999999999</v>
      </c>
      <c r="AE13" s="214">
        <f t="shared" si="12"/>
        <v>10.0671</v>
      </c>
      <c r="AF13" s="215">
        <f t="shared" si="13"/>
        <v>120</v>
      </c>
      <c r="AG13" s="105"/>
      <c r="AH13" s="269" t="s">
        <v>3449</v>
      </c>
      <c r="AI13" s="269" t="s">
        <v>3448</v>
      </c>
    </row>
    <row r="14" spans="1:41">
      <c r="A14" s="210">
        <v>7</v>
      </c>
      <c r="B14" s="218" t="s">
        <v>2914</v>
      </c>
      <c r="C14" s="218" t="s">
        <v>2154</v>
      </c>
      <c r="D14" s="221" t="s">
        <v>2915</v>
      </c>
      <c r="E14" s="213">
        <v>30</v>
      </c>
      <c r="F14" s="214">
        <v>11.2</v>
      </c>
      <c r="G14" s="215">
        <v>30</v>
      </c>
      <c r="H14" s="214" t="s">
        <v>3373</v>
      </c>
      <c r="I14" s="214">
        <v>10</v>
      </c>
      <c r="J14" s="215">
        <v>30</v>
      </c>
      <c r="K14" s="215" t="s">
        <v>3373</v>
      </c>
      <c r="L14" s="216">
        <f t="shared" si="0"/>
        <v>10.6</v>
      </c>
      <c r="M14" s="213">
        <f t="shared" si="1"/>
        <v>60</v>
      </c>
      <c r="N14" s="213">
        <f t="shared" si="2"/>
        <v>2</v>
      </c>
      <c r="O14" s="213">
        <f t="shared" si="3"/>
        <v>0</v>
      </c>
      <c r="P14" s="214">
        <v>10.15</v>
      </c>
      <c r="Q14" s="215">
        <v>30</v>
      </c>
      <c r="R14" s="215" t="s">
        <v>3372</v>
      </c>
      <c r="S14" s="214">
        <v>11.14</v>
      </c>
      <c r="T14" s="215">
        <v>30</v>
      </c>
      <c r="U14" s="215" t="s">
        <v>3372</v>
      </c>
      <c r="V14" s="214">
        <f t="shared" si="4"/>
        <v>10.645</v>
      </c>
      <c r="W14" s="215">
        <f t="shared" si="5"/>
        <v>60</v>
      </c>
      <c r="X14" s="215">
        <f t="shared" si="6"/>
        <v>0</v>
      </c>
      <c r="Y14" s="215">
        <f t="shared" si="7"/>
        <v>0</v>
      </c>
      <c r="Z14" s="215">
        <f t="shared" si="8"/>
        <v>2</v>
      </c>
      <c r="AA14" s="215">
        <f t="shared" si="9"/>
        <v>0</v>
      </c>
      <c r="AB14" s="215">
        <f t="shared" si="10"/>
        <v>2</v>
      </c>
      <c r="AC14" s="214">
        <f>IF(AB14=0,0.93,IF(AB14=1,0.92,IF(AB14=2,0.91,IF(AB14=3,0.9,IF(AB14=4,0.89,IF(AB14=5,0.88,IF(AB14=6,0.87)))))))</f>
        <v>0.91</v>
      </c>
      <c r="AD14" s="214">
        <f t="shared" si="11"/>
        <v>10.622499999999999</v>
      </c>
      <c r="AE14" s="214">
        <f t="shared" si="12"/>
        <v>9.6664749999999984</v>
      </c>
      <c r="AF14" s="215">
        <f t="shared" si="13"/>
        <v>120</v>
      </c>
      <c r="AG14" s="105"/>
      <c r="AH14" s="269" t="s">
        <v>3449</v>
      </c>
      <c r="AI14" s="269" t="s">
        <v>3448</v>
      </c>
    </row>
    <row r="15" spans="1:41">
      <c r="A15" s="210">
        <v>8</v>
      </c>
      <c r="B15" s="218" t="s">
        <v>1998</v>
      </c>
      <c r="C15" s="218" t="s">
        <v>2887</v>
      </c>
      <c r="D15" s="221" t="s">
        <v>2888</v>
      </c>
      <c r="E15" s="213">
        <v>30</v>
      </c>
      <c r="F15" s="214">
        <v>11.01</v>
      </c>
      <c r="G15" s="215">
        <v>30</v>
      </c>
      <c r="H15" s="214" t="s">
        <v>3372</v>
      </c>
      <c r="I15" s="214">
        <v>9.34</v>
      </c>
      <c r="J15" s="215">
        <v>18</v>
      </c>
      <c r="K15" s="215" t="s">
        <v>3372</v>
      </c>
      <c r="L15" s="216">
        <f t="shared" si="0"/>
        <v>10.175000000000001</v>
      </c>
      <c r="M15" s="213">
        <f t="shared" si="1"/>
        <v>60</v>
      </c>
      <c r="N15" s="213">
        <f t="shared" si="2"/>
        <v>0</v>
      </c>
      <c r="O15" s="213">
        <f t="shared" si="3"/>
        <v>1</v>
      </c>
      <c r="P15" s="214">
        <v>10.3</v>
      </c>
      <c r="Q15" s="215">
        <v>30</v>
      </c>
      <c r="R15" s="215" t="s">
        <v>3372</v>
      </c>
      <c r="S15" s="214">
        <v>11.13</v>
      </c>
      <c r="T15" s="215">
        <v>30</v>
      </c>
      <c r="U15" s="215" t="s">
        <v>3372</v>
      </c>
      <c r="V15" s="214">
        <f t="shared" si="4"/>
        <v>10.715</v>
      </c>
      <c r="W15" s="215">
        <f t="shared" si="5"/>
        <v>60</v>
      </c>
      <c r="X15" s="215">
        <f t="shared" si="6"/>
        <v>0</v>
      </c>
      <c r="Y15" s="215">
        <f t="shared" si="7"/>
        <v>0</v>
      </c>
      <c r="Z15" s="215">
        <f t="shared" si="8"/>
        <v>0</v>
      </c>
      <c r="AA15" s="215">
        <f t="shared" si="9"/>
        <v>1</v>
      </c>
      <c r="AB15" s="215">
        <f t="shared" si="10"/>
        <v>1</v>
      </c>
      <c r="AC15" s="214">
        <f>IF(AB15=0,0.93,IF(AB15=1,0.92,IF(AB15=2,0.91,IF(AB15=3,0.9,IF(AB15=4,0.89,IF(AB15=5,0.88,IF(AB15=6,0.87)))))))</f>
        <v>0.92</v>
      </c>
      <c r="AD15" s="214">
        <f t="shared" si="11"/>
        <v>10.445</v>
      </c>
      <c r="AE15" s="214">
        <f t="shared" si="12"/>
        <v>9.6094000000000008</v>
      </c>
      <c r="AF15" s="215">
        <f t="shared" si="13"/>
        <v>120</v>
      </c>
      <c r="AG15" s="105"/>
      <c r="AH15" s="269" t="s">
        <v>3449</v>
      </c>
      <c r="AI15" s="269" t="s">
        <v>3448</v>
      </c>
    </row>
    <row r="16" spans="1:41">
      <c r="A16" s="210">
        <v>9</v>
      </c>
      <c r="B16" s="218" t="s">
        <v>3045</v>
      </c>
      <c r="C16" s="218" t="s">
        <v>3046</v>
      </c>
      <c r="D16" s="221" t="s">
        <v>3047</v>
      </c>
      <c r="E16" s="213">
        <v>31</v>
      </c>
      <c r="F16" s="214">
        <v>10.95</v>
      </c>
      <c r="G16" s="215">
        <v>30</v>
      </c>
      <c r="H16" s="214" t="s">
        <v>3373</v>
      </c>
      <c r="I16" s="214">
        <v>9.1999999999999993</v>
      </c>
      <c r="J16" s="215">
        <v>21</v>
      </c>
      <c r="K16" s="215" t="s">
        <v>3372</v>
      </c>
      <c r="L16" s="216">
        <f t="shared" si="0"/>
        <v>10.074999999999999</v>
      </c>
      <c r="M16" s="213">
        <f t="shared" si="1"/>
        <v>60</v>
      </c>
      <c r="N16" s="213">
        <f t="shared" si="2"/>
        <v>1</v>
      </c>
      <c r="O16" s="213">
        <f t="shared" si="3"/>
        <v>1</v>
      </c>
      <c r="P16" s="214">
        <v>10.5</v>
      </c>
      <c r="Q16" s="215">
        <v>30</v>
      </c>
      <c r="R16" s="215" t="s">
        <v>3373</v>
      </c>
      <c r="S16" s="214">
        <v>11.56</v>
      </c>
      <c r="T16" s="215">
        <v>30</v>
      </c>
      <c r="U16" s="215" t="s">
        <v>3372</v>
      </c>
      <c r="V16" s="214">
        <f t="shared" si="4"/>
        <v>11.030000000000001</v>
      </c>
      <c r="W16" s="215">
        <f t="shared" si="5"/>
        <v>60</v>
      </c>
      <c r="X16" s="215">
        <f t="shared" si="6"/>
        <v>1</v>
      </c>
      <c r="Y16" s="215">
        <f t="shared" si="7"/>
        <v>0</v>
      </c>
      <c r="Z16" s="215">
        <f t="shared" si="8"/>
        <v>2</v>
      </c>
      <c r="AA16" s="215">
        <f t="shared" si="9"/>
        <v>1</v>
      </c>
      <c r="AB16" s="215">
        <f t="shared" si="10"/>
        <v>3</v>
      </c>
      <c r="AC16" s="214">
        <f>IF(AB16=0,0.93,IF(AB16=1,0.92,IF(AB16=2,0.91,IF(AB16=3,0.9,IF(AB16=4,0.89,IF(AB16=5,0.88,IF(AB16=6,0.87)))))))</f>
        <v>0.9</v>
      </c>
      <c r="AD16" s="214">
        <f t="shared" si="11"/>
        <v>10.5525</v>
      </c>
      <c r="AE16" s="214">
        <f t="shared" si="12"/>
        <v>9.4972500000000011</v>
      </c>
      <c r="AF16" s="215">
        <f t="shared" si="13"/>
        <v>120</v>
      </c>
      <c r="AG16" s="105"/>
      <c r="AH16" s="269" t="s">
        <v>3449</v>
      </c>
      <c r="AI16" s="269" t="s">
        <v>3448</v>
      </c>
    </row>
    <row r="17" spans="1:35">
      <c r="A17" s="210">
        <v>10</v>
      </c>
      <c r="B17" s="218" t="s">
        <v>2950</v>
      </c>
      <c r="C17" s="218" t="s">
        <v>2951</v>
      </c>
      <c r="D17" s="221" t="s">
        <v>2952</v>
      </c>
      <c r="E17" s="213">
        <v>30</v>
      </c>
      <c r="F17" s="214">
        <v>11</v>
      </c>
      <c r="G17" s="215">
        <v>30</v>
      </c>
      <c r="H17" s="214" t="s">
        <v>3372</v>
      </c>
      <c r="I17" s="214">
        <v>10.210000000000001</v>
      </c>
      <c r="J17" s="215">
        <v>30</v>
      </c>
      <c r="K17" s="215" t="s">
        <v>3373</v>
      </c>
      <c r="L17" s="216">
        <f t="shared" si="0"/>
        <v>10.605</v>
      </c>
      <c r="M17" s="213">
        <f t="shared" si="1"/>
        <v>60</v>
      </c>
      <c r="N17" s="213">
        <f t="shared" si="2"/>
        <v>1</v>
      </c>
      <c r="O17" s="213">
        <f t="shared" si="3"/>
        <v>0</v>
      </c>
      <c r="P17" s="214">
        <v>9.61</v>
      </c>
      <c r="Q17" s="215">
        <v>16</v>
      </c>
      <c r="R17" s="215" t="s">
        <v>3373</v>
      </c>
      <c r="S17" s="214">
        <v>14.66</v>
      </c>
      <c r="T17" s="215">
        <v>30</v>
      </c>
      <c r="U17" s="215" t="s">
        <v>3372</v>
      </c>
      <c r="V17" s="214">
        <f t="shared" si="4"/>
        <v>12.135</v>
      </c>
      <c r="W17" s="215">
        <f t="shared" si="5"/>
        <v>60</v>
      </c>
      <c r="X17" s="215">
        <f t="shared" si="6"/>
        <v>1</v>
      </c>
      <c r="Y17" s="215">
        <f t="shared" si="7"/>
        <v>1</v>
      </c>
      <c r="Z17" s="215">
        <f t="shared" si="8"/>
        <v>2</v>
      </c>
      <c r="AA17" s="215">
        <f t="shared" si="9"/>
        <v>1</v>
      </c>
      <c r="AB17" s="215">
        <f t="shared" si="10"/>
        <v>3</v>
      </c>
      <c r="AC17" s="214">
        <f>IF(AB17=0,0.86,IF(AB17=1,0.85,IF(AB17=2,0.84,IF(AB17=3,0.83,IF(AB17=4,0.82,IF(AB17=5,0.81,IF(AB17=6,0.8)))))))</f>
        <v>0.83</v>
      </c>
      <c r="AD17" s="214">
        <f t="shared" si="11"/>
        <v>11.370000000000001</v>
      </c>
      <c r="AE17" s="214">
        <f t="shared" si="12"/>
        <v>9.4371000000000009</v>
      </c>
      <c r="AF17" s="215">
        <f t="shared" si="13"/>
        <v>120</v>
      </c>
      <c r="AG17" s="105"/>
      <c r="AH17" s="269" t="s">
        <v>3449</v>
      </c>
      <c r="AI17" s="269" t="s">
        <v>3448</v>
      </c>
    </row>
    <row r="18" spans="1:35">
      <c r="A18" s="210">
        <v>11</v>
      </c>
      <c r="B18" s="222" t="s">
        <v>2889</v>
      </c>
      <c r="C18" s="222" t="s">
        <v>1500</v>
      </c>
      <c r="D18" s="221" t="s">
        <v>2890</v>
      </c>
      <c r="E18" s="213">
        <v>30</v>
      </c>
      <c r="F18" s="214">
        <v>10</v>
      </c>
      <c r="G18" s="215">
        <v>30</v>
      </c>
      <c r="H18" s="214" t="s">
        <v>3373</v>
      </c>
      <c r="I18" s="214">
        <v>10</v>
      </c>
      <c r="J18" s="215">
        <v>30</v>
      </c>
      <c r="K18" s="215" t="s">
        <v>3373</v>
      </c>
      <c r="L18" s="216">
        <f t="shared" ref="L18:L30" si="14">(F18+I18)/2</f>
        <v>10</v>
      </c>
      <c r="M18" s="213">
        <f t="shared" ref="M18:M30" si="15">IF(L18&gt;=10,60,G18+J18)</f>
        <v>60</v>
      </c>
      <c r="N18" s="213">
        <f t="shared" ref="N18:N30" si="16">IF(H18="ACC",0,1)+IF(K18="ACC",0,1)</f>
        <v>2</v>
      </c>
      <c r="O18" s="213">
        <f t="shared" ref="O18:O30" si="17">IF(F18&lt;10,1,(IF(I18&lt;10,1,0)))</f>
        <v>0</v>
      </c>
      <c r="P18" s="214">
        <v>10.4</v>
      </c>
      <c r="Q18" s="215">
        <v>30</v>
      </c>
      <c r="R18" s="215" t="s">
        <v>3373</v>
      </c>
      <c r="S18" s="214">
        <v>11.56</v>
      </c>
      <c r="T18" s="215">
        <v>30</v>
      </c>
      <c r="U18" s="215" t="s">
        <v>3373</v>
      </c>
      <c r="V18" s="214">
        <f t="shared" ref="V18:V30" si="18">(P18+S18)/2</f>
        <v>10.98</v>
      </c>
      <c r="W18" s="215">
        <f t="shared" ref="W18:W30" si="19">IF(V18&gt;=10,60,Q18+T18)</f>
        <v>60</v>
      </c>
      <c r="X18" s="215">
        <f t="shared" ref="X18:X30" si="20">IF(R18="ACC",0,1)+IF(U18="ACC",0,1)</f>
        <v>2</v>
      </c>
      <c r="Y18" s="215">
        <f t="shared" ref="Y18:Y30" si="21">IF(P18&lt;10,1,(IF(S18&lt;10,1,0)))</f>
        <v>0</v>
      </c>
      <c r="Z18" s="215">
        <f t="shared" ref="Z18:Z30" si="22">N18+X18</f>
        <v>4</v>
      </c>
      <c r="AA18" s="215">
        <f t="shared" ref="AA18:AA30" si="23">O18+Y18</f>
        <v>0</v>
      </c>
      <c r="AB18" s="215">
        <f t="shared" ref="AB18:AB30" si="24">Z18+AA18</f>
        <v>4</v>
      </c>
      <c r="AC18" s="214">
        <f>IF(AB18=0,0.93,IF(AB18=1,0.92,IF(AB18=2,0.91,IF(AB18=3,0.9,IF(AB18=4,0.89,IF(AB18=5,0.88,IF(AB18=6,0.87)))))))</f>
        <v>0.89</v>
      </c>
      <c r="AD18" s="214">
        <f t="shared" ref="AD18:AD30" si="25">AVERAGE(L18,V18)</f>
        <v>10.49</v>
      </c>
      <c r="AE18" s="214">
        <f t="shared" ref="AE18:AE30" si="26">AC18*AD18</f>
        <v>9.3361000000000001</v>
      </c>
      <c r="AF18" s="215">
        <f t="shared" ref="AF18:AF30" si="27">M18+W18</f>
        <v>120</v>
      </c>
      <c r="AG18" s="105"/>
      <c r="AH18" s="269" t="s">
        <v>3449</v>
      </c>
      <c r="AI18" s="269" t="s">
        <v>3448</v>
      </c>
    </row>
    <row r="19" spans="1:35">
      <c r="A19" s="210">
        <v>12</v>
      </c>
      <c r="B19" s="224" t="s">
        <v>2846</v>
      </c>
      <c r="C19" s="218" t="s">
        <v>2847</v>
      </c>
      <c r="D19" s="221" t="s">
        <v>2848</v>
      </c>
      <c r="E19" s="213">
        <v>29</v>
      </c>
      <c r="F19" s="214">
        <v>10.46</v>
      </c>
      <c r="G19" s="215">
        <v>30</v>
      </c>
      <c r="H19" s="214" t="s">
        <v>3373</v>
      </c>
      <c r="I19" s="214">
        <v>9.5399999999999991</v>
      </c>
      <c r="J19" s="215">
        <v>19</v>
      </c>
      <c r="K19" s="215" t="s">
        <v>3373</v>
      </c>
      <c r="L19" s="216">
        <f t="shared" si="14"/>
        <v>10</v>
      </c>
      <c r="M19" s="213">
        <f t="shared" si="15"/>
        <v>60</v>
      </c>
      <c r="N19" s="213">
        <f t="shared" si="16"/>
        <v>2</v>
      </c>
      <c r="O19" s="213">
        <f t="shared" si="17"/>
        <v>1</v>
      </c>
      <c r="P19" s="214">
        <v>10.51</v>
      </c>
      <c r="Q19" s="215">
        <v>30</v>
      </c>
      <c r="R19" s="215" t="s">
        <v>3372</v>
      </c>
      <c r="S19" s="214">
        <v>11.42</v>
      </c>
      <c r="T19" s="215">
        <v>30</v>
      </c>
      <c r="U19" s="215" t="s">
        <v>3373</v>
      </c>
      <c r="V19" s="214">
        <f t="shared" si="18"/>
        <v>10.965</v>
      </c>
      <c r="W19" s="215">
        <f t="shared" si="19"/>
        <v>60</v>
      </c>
      <c r="X19" s="215">
        <f t="shared" si="20"/>
        <v>1</v>
      </c>
      <c r="Y19" s="215">
        <f t="shared" si="21"/>
        <v>0</v>
      </c>
      <c r="Z19" s="215">
        <f t="shared" si="22"/>
        <v>3</v>
      </c>
      <c r="AA19" s="215">
        <f t="shared" si="23"/>
        <v>1</v>
      </c>
      <c r="AB19" s="215">
        <f t="shared" si="24"/>
        <v>4</v>
      </c>
      <c r="AC19" s="214">
        <f>IF(AB19=0,0.93,IF(AB19=1,0.92,IF(AB19=2,0.91,IF(AB19=3,0.9,IF(AB19=4,0.89,IF(AB19=5,0.88,IF(AB19=6,0.87)))))))</f>
        <v>0.89</v>
      </c>
      <c r="AD19" s="214">
        <f t="shared" si="25"/>
        <v>10.4825</v>
      </c>
      <c r="AE19" s="214">
        <f t="shared" si="26"/>
        <v>9.3294250000000005</v>
      </c>
      <c r="AF19" s="215">
        <f t="shared" si="27"/>
        <v>120</v>
      </c>
      <c r="AG19" s="105"/>
      <c r="AH19" s="215" t="s">
        <v>3449</v>
      </c>
      <c r="AI19" s="215" t="s">
        <v>3448</v>
      </c>
    </row>
    <row r="20" spans="1:35">
      <c r="A20" s="210">
        <v>13</v>
      </c>
      <c r="B20" s="222" t="s">
        <v>2902</v>
      </c>
      <c r="C20" s="222" t="s">
        <v>2903</v>
      </c>
      <c r="D20" s="221" t="s">
        <v>2904</v>
      </c>
      <c r="E20" s="213">
        <v>30</v>
      </c>
      <c r="F20" s="214">
        <v>11.18</v>
      </c>
      <c r="G20" s="215">
        <v>30</v>
      </c>
      <c r="H20" s="214" t="s">
        <v>3372</v>
      </c>
      <c r="I20" s="214">
        <v>8.94</v>
      </c>
      <c r="J20" s="215">
        <v>9</v>
      </c>
      <c r="K20" s="215" t="s">
        <v>3372</v>
      </c>
      <c r="L20" s="216">
        <f t="shared" si="14"/>
        <v>10.059999999999999</v>
      </c>
      <c r="M20" s="213">
        <f t="shared" si="15"/>
        <v>60</v>
      </c>
      <c r="N20" s="213">
        <f t="shared" si="16"/>
        <v>0</v>
      </c>
      <c r="O20" s="213">
        <f t="shared" si="17"/>
        <v>1</v>
      </c>
      <c r="P20" s="214">
        <v>9.0500000000000007</v>
      </c>
      <c r="Q20" s="215">
        <v>13</v>
      </c>
      <c r="R20" s="215" t="s">
        <v>3372</v>
      </c>
      <c r="S20" s="214">
        <v>11.55</v>
      </c>
      <c r="T20" s="215">
        <v>30</v>
      </c>
      <c r="U20" s="215" t="s">
        <v>3372</v>
      </c>
      <c r="V20" s="214">
        <f t="shared" si="18"/>
        <v>10.3</v>
      </c>
      <c r="W20" s="215">
        <f t="shared" si="19"/>
        <v>60</v>
      </c>
      <c r="X20" s="215">
        <f t="shared" si="20"/>
        <v>0</v>
      </c>
      <c r="Y20" s="215">
        <f t="shared" si="21"/>
        <v>1</v>
      </c>
      <c r="Z20" s="215">
        <f t="shared" si="22"/>
        <v>0</v>
      </c>
      <c r="AA20" s="215">
        <f t="shared" si="23"/>
        <v>2</v>
      </c>
      <c r="AB20" s="215">
        <f t="shared" si="24"/>
        <v>2</v>
      </c>
      <c r="AC20" s="214">
        <f>IF(AB20=0,0.93,IF(AB20=1,0.92,IF(AB20=2,0.91,IF(AB20=3,0.9,IF(AB20=4,0.89,IF(AB20=5,0.88,IF(AB20=6,0.87)))))))</f>
        <v>0.91</v>
      </c>
      <c r="AD20" s="214">
        <f t="shared" si="25"/>
        <v>10.18</v>
      </c>
      <c r="AE20" s="214">
        <f t="shared" si="26"/>
        <v>9.2637999999999998</v>
      </c>
      <c r="AF20" s="215">
        <f t="shared" si="27"/>
        <v>120</v>
      </c>
      <c r="AG20" s="105"/>
      <c r="AH20" s="269" t="s">
        <v>3449</v>
      </c>
      <c r="AI20" s="269" t="s">
        <v>3448</v>
      </c>
    </row>
    <row r="21" spans="1:35">
      <c r="A21" s="210">
        <v>14</v>
      </c>
      <c r="B21" s="218" t="s">
        <v>2849</v>
      </c>
      <c r="C21" s="218" t="s">
        <v>707</v>
      </c>
      <c r="D21" s="221" t="s">
        <v>2850</v>
      </c>
      <c r="E21" s="213">
        <v>29</v>
      </c>
      <c r="F21" s="214">
        <v>10.25</v>
      </c>
      <c r="G21" s="215">
        <v>30</v>
      </c>
      <c r="H21" s="214" t="s">
        <v>3372</v>
      </c>
      <c r="I21" s="214">
        <v>9.75</v>
      </c>
      <c r="J21" s="215">
        <v>18</v>
      </c>
      <c r="K21" s="215" t="s">
        <v>3373</v>
      </c>
      <c r="L21" s="216">
        <f t="shared" si="14"/>
        <v>10</v>
      </c>
      <c r="M21" s="213">
        <f t="shared" si="15"/>
        <v>60</v>
      </c>
      <c r="N21" s="213">
        <f t="shared" si="16"/>
        <v>1</v>
      </c>
      <c r="O21" s="213">
        <f t="shared" si="17"/>
        <v>1</v>
      </c>
      <c r="P21" s="214">
        <v>9.2799999999999994</v>
      </c>
      <c r="Q21" s="215">
        <v>10</v>
      </c>
      <c r="R21" s="215" t="s">
        <v>3373</v>
      </c>
      <c r="S21" s="214">
        <v>11.87</v>
      </c>
      <c r="T21" s="215">
        <v>30</v>
      </c>
      <c r="U21" s="215" t="s">
        <v>3373</v>
      </c>
      <c r="V21" s="214">
        <f t="shared" si="18"/>
        <v>10.574999999999999</v>
      </c>
      <c r="W21" s="215">
        <f t="shared" si="19"/>
        <v>60</v>
      </c>
      <c r="X21" s="215">
        <f t="shared" si="20"/>
        <v>2</v>
      </c>
      <c r="Y21" s="215">
        <f t="shared" si="21"/>
        <v>1</v>
      </c>
      <c r="Z21" s="215">
        <f t="shared" si="22"/>
        <v>3</v>
      </c>
      <c r="AA21" s="215">
        <f t="shared" si="23"/>
        <v>2</v>
      </c>
      <c r="AB21" s="215">
        <f t="shared" si="24"/>
        <v>5</v>
      </c>
      <c r="AC21" s="214">
        <f>IF(AB21=0,0.93,IF(AB21=1,0.92,IF(AB21=2,0.91,IF(AB21=3,0.9,IF(AB21=4,0.89,IF(AB21=5,0.88,IF(AB21=6,0.87)))))))</f>
        <v>0.88</v>
      </c>
      <c r="AD21" s="214">
        <f t="shared" si="25"/>
        <v>10.2875</v>
      </c>
      <c r="AE21" s="214">
        <f t="shared" si="26"/>
        <v>9.052999999999999</v>
      </c>
      <c r="AF21" s="215">
        <f t="shared" si="27"/>
        <v>120</v>
      </c>
      <c r="AG21" s="105"/>
      <c r="AH21" s="269" t="s">
        <v>3449</v>
      </c>
      <c r="AI21" s="269" t="s">
        <v>3448</v>
      </c>
    </row>
    <row r="22" spans="1:35">
      <c r="A22" s="210">
        <v>15</v>
      </c>
      <c r="B22" s="218" t="s">
        <v>2822</v>
      </c>
      <c r="C22" s="218" t="s">
        <v>2823</v>
      </c>
      <c r="D22" s="221" t="s">
        <v>2824</v>
      </c>
      <c r="E22" s="213">
        <v>29</v>
      </c>
      <c r="F22" s="214">
        <v>10.58</v>
      </c>
      <c r="G22" s="215">
        <v>30</v>
      </c>
      <c r="H22" s="214" t="s">
        <v>3372</v>
      </c>
      <c r="I22" s="214">
        <v>11.08</v>
      </c>
      <c r="J22" s="215">
        <v>30</v>
      </c>
      <c r="K22" s="215" t="s">
        <v>3373</v>
      </c>
      <c r="L22" s="216">
        <f t="shared" si="14"/>
        <v>10.83</v>
      </c>
      <c r="M22" s="213">
        <f t="shared" si="15"/>
        <v>60</v>
      </c>
      <c r="N22" s="213">
        <f t="shared" si="16"/>
        <v>1</v>
      </c>
      <c r="O22" s="213">
        <f t="shared" si="17"/>
        <v>0</v>
      </c>
      <c r="P22" s="214">
        <v>10.08</v>
      </c>
      <c r="Q22" s="215">
        <v>30</v>
      </c>
      <c r="R22" s="215" t="s">
        <v>3373</v>
      </c>
      <c r="S22" s="214">
        <v>11.25</v>
      </c>
      <c r="T22" s="215">
        <v>30</v>
      </c>
      <c r="U22" s="215" t="s">
        <v>3372</v>
      </c>
      <c r="V22" s="214">
        <f t="shared" si="18"/>
        <v>10.664999999999999</v>
      </c>
      <c r="W22" s="215">
        <f t="shared" si="19"/>
        <v>60</v>
      </c>
      <c r="X22" s="215">
        <f t="shared" si="20"/>
        <v>1</v>
      </c>
      <c r="Y22" s="215">
        <f t="shared" si="21"/>
        <v>0</v>
      </c>
      <c r="Z22" s="215">
        <f t="shared" si="22"/>
        <v>2</v>
      </c>
      <c r="AA22" s="215">
        <f t="shared" si="23"/>
        <v>0</v>
      </c>
      <c r="AB22" s="215">
        <f t="shared" si="24"/>
        <v>2</v>
      </c>
      <c r="AC22" s="214">
        <f t="shared" ref="AC22:AC28" si="28">IF(AB22=0,0.86,IF(AB22=1,0.85,IF(AB22=2,0.84,IF(AB22=3,0.83,IF(AB22=4,0.82,IF(AB22=5,0.81,IF(AB22=6,0.8)))))))</f>
        <v>0.84</v>
      </c>
      <c r="AD22" s="214">
        <f t="shared" si="25"/>
        <v>10.747499999999999</v>
      </c>
      <c r="AE22" s="214">
        <f t="shared" si="26"/>
        <v>9.0278999999999989</v>
      </c>
      <c r="AF22" s="215">
        <f t="shared" si="27"/>
        <v>120</v>
      </c>
      <c r="AG22" s="105"/>
      <c r="AH22" s="269" t="s">
        <v>3449</v>
      </c>
      <c r="AI22" s="269" t="s">
        <v>3448</v>
      </c>
    </row>
    <row r="23" spans="1:35">
      <c r="A23" s="210">
        <v>16</v>
      </c>
      <c r="B23" s="218" t="s">
        <v>3032</v>
      </c>
      <c r="C23" s="218" t="s">
        <v>3578</v>
      </c>
      <c r="D23" s="221" t="s">
        <v>3033</v>
      </c>
      <c r="E23" s="213">
        <v>31</v>
      </c>
      <c r="F23" s="214">
        <v>9.65</v>
      </c>
      <c r="G23" s="215">
        <v>17</v>
      </c>
      <c r="H23" s="214" t="s">
        <v>3373</v>
      </c>
      <c r="I23" s="214">
        <v>11.38</v>
      </c>
      <c r="J23" s="215">
        <v>30</v>
      </c>
      <c r="K23" s="215" t="s">
        <v>3373</v>
      </c>
      <c r="L23" s="216">
        <f t="shared" si="14"/>
        <v>10.515000000000001</v>
      </c>
      <c r="M23" s="213">
        <f t="shared" si="15"/>
        <v>60</v>
      </c>
      <c r="N23" s="213">
        <f t="shared" si="16"/>
        <v>2</v>
      </c>
      <c r="O23" s="213">
        <f t="shared" si="17"/>
        <v>1</v>
      </c>
      <c r="P23" s="214">
        <v>10.57</v>
      </c>
      <c r="Q23" s="215">
        <v>30</v>
      </c>
      <c r="R23" s="215" t="s">
        <v>3373</v>
      </c>
      <c r="S23" s="214">
        <v>12.13</v>
      </c>
      <c r="T23" s="215">
        <v>30</v>
      </c>
      <c r="U23" s="215" t="s">
        <v>3372</v>
      </c>
      <c r="V23" s="214">
        <f t="shared" si="18"/>
        <v>11.350000000000001</v>
      </c>
      <c r="W23" s="215">
        <f t="shared" si="19"/>
        <v>60</v>
      </c>
      <c r="X23" s="215">
        <f t="shared" si="20"/>
        <v>1</v>
      </c>
      <c r="Y23" s="215">
        <f t="shared" si="21"/>
        <v>0</v>
      </c>
      <c r="Z23" s="215">
        <f t="shared" si="22"/>
        <v>3</v>
      </c>
      <c r="AA23" s="215">
        <f t="shared" si="23"/>
        <v>1</v>
      </c>
      <c r="AB23" s="215">
        <f t="shared" si="24"/>
        <v>4</v>
      </c>
      <c r="AC23" s="214">
        <f t="shared" si="28"/>
        <v>0.82</v>
      </c>
      <c r="AD23" s="214">
        <f t="shared" si="25"/>
        <v>10.932500000000001</v>
      </c>
      <c r="AE23" s="214">
        <f t="shared" si="26"/>
        <v>8.9646500000000007</v>
      </c>
      <c r="AF23" s="215">
        <f t="shared" si="27"/>
        <v>120</v>
      </c>
      <c r="AG23" s="105"/>
      <c r="AH23" s="269" t="s">
        <v>3449</v>
      </c>
      <c r="AI23" s="269" t="s">
        <v>3448</v>
      </c>
    </row>
    <row r="24" spans="1:35">
      <c r="A24" s="210">
        <v>17</v>
      </c>
      <c r="B24" s="218" t="s">
        <v>3003</v>
      </c>
      <c r="C24" s="218" t="s">
        <v>1500</v>
      </c>
      <c r="D24" s="221" t="s">
        <v>3004</v>
      </c>
      <c r="E24" s="213">
        <v>31</v>
      </c>
      <c r="F24" s="214">
        <v>10.44</v>
      </c>
      <c r="G24" s="215">
        <v>30</v>
      </c>
      <c r="H24" s="214" t="s">
        <v>3372</v>
      </c>
      <c r="I24" s="214">
        <v>10</v>
      </c>
      <c r="J24" s="215">
        <v>30</v>
      </c>
      <c r="K24" s="215" t="s">
        <v>3373</v>
      </c>
      <c r="L24" s="216">
        <f t="shared" si="14"/>
        <v>10.219999999999999</v>
      </c>
      <c r="M24" s="213">
        <f t="shared" si="15"/>
        <v>60</v>
      </c>
      <c r="N24" s="213">
        <f t="shared" si="16"/>
        <v>1</v>
      </c>
      <c r="O24" s="213">
        <f t="shared" si="17"/>
        <v>0</v>
      </c>
      <c r="P24" s="214">
        <v>9.66</v>
      </c>
      <c r="Q24" s="215">
        <v>16</v>
      </c>
      <c r="R24" s="215" t="s">
        <v>3373</v>
      </c>
      <c r="S24" s="214">
        <v>11.58</v>
      </c>
      <c r="T24" s="215">
        <v>30</v>
      </c>
      <c r="U24" s="215" t="s">
        <v>3372</v>
      </c>
      <c r="V24" s="214">
        <f t="shared" si="18"/>
        <v>10.620000000000001</v>
      </c>
      <c r="W24" s="215">
        <f t="shared" si="19"/>
        <v>60</v>
      </c>
      <c r="X24" s="215">
        <f t="shared" si="20"/>
        <v>1</v>
      </c>
      <c r="Y24" s="215">
        <f t="shared" si="21"/>
        <v>1</v>
      </c>
      <c r="Z24" s="215">
        <f t="shared" si="22"/>
        <v>2</v>
      </c>
      <c r="AA24" s="215">
        <f t="shared" si="23"/>
        <v>1</v>
      </c>
      <c r="AB24" s="215">
        <f t="shared" si="24"/>
        <v>3</v>
      </c>
      <c r="AC24" s="214">
        <f t="shared" si="28"/>
        <v>0.83</v>
      </c>
      <c r="AD24" s="214">
        <f t="shared" si="25"/>
        <v>10.42</v>
      </c>
      <c r="AE24" s="214">
        <f t="shared" si="26"/>
        <v>8.6486000000000001</v>
      </c>
      <c r="AF24" s="215">
        <f t="shared" si="27"/>
        <v>120</v>
      </c>
      <c r="AG24" s="105"/>
      <c r="AH24" s="269" t="s">
        <v>3449</v>
      </c>
      <c r="AI24" s="269" t="s">
        <v>3448</v>
      </c>
    </row>
    <row r="25" spans="1:35">
      <c r="A25" s="210">
        <v>18</v>
      </c>
      <c r="B25" s="227" t="s">
        <v>2945</v>
      </c>
      <c r="C25" s="227" t="s">
        <v>2946</v>
      </c>
      <c r="D25" s="226" t="s">
        <v>2947</v>
      </c>
      <c r="E25" s="213">
        <v>30</v>
      </c>
      <c r="F25" s="214">
        <v>10</v>
      </c>
      <c r="G25" s="215">
        <v>30</v>
      </c>
      <c r="H25" s="214" t="s">
        <v>3373</v>
      </c>
      <c r="I25" s="214">
        <v>10</v>
      </c>
      <c r="J25" s="215">
        <v>30</v>
      </c>
      <c r="K25" s="215" t="s">
        <v>3373</v>
      </c>
      <c r="L25" s="216">
        <f t="shared" si="14"/>
        <v>10</v>
      </c>
      <c r="M25" s="213">
        <f t="shared" si="15"/>
        <v>60</v>
      </c>
      <c r="N25" s="213">
        <f t="shared" si="16"/>
        <v>2</v>
      </c>
      <c r="O25" s="213">
        <f t="shared" si="17"/>
        <v>0</v>
      </c>
      <c r="P25" s="214">
        <v>10.24</v>
      </c>
      <c r="Q25" s="215">
        <v>30</v>
      </c>
      <c r="R25" s="215" t="s">
        <v>3372</v>
      </c>
      <c r="S25" s="214">
        <v>10.83</v>
      </c>
      <c r="T25" s="215">
        <v>30</v>
      </c>
      <c r="U25" s="215" t="s">
        <v>3372</v>
      </c>
      <c r="V25" s="214">
        <f t="shared" si="18"/>
        <v>10.535</v>
      </c>
      <c r="W25" s="215">
        <f t="shared" si="19"/>
        <v>60</v>
      </c>
      <c r="X25" s="215">
        <f t="shared" si="20"/>
        <v>0</v>
      </c>
      <c r="Y25" s="215">
        <f t="shared" si="21"/>
        <v>0</v>
      </c>
      <c r="Z25" s="215">
        <f t="shared" si="22"/>
        <v>2</v>
      </c>
      <c r="AA25" s="215">
        <f t="shared" si="23"/>
        <v>0</v>
      </c>
      <c r="AB25" s="215">
        <f t="shared" si="24"/>
        <v>2</v>
      </c>
      <c r="AC25" s="214">
        <f t="shared" si="28"/>
        <v>0.84</v>
      </c>
      <c r="AD25" s="214">
        <f t="shared" si="25"/>
        <v>10.2675</v>
      </c>
      <c r="AE25" s="214">
        <f t="shared" si="26"/>
        <v>8.6246999999999989</v>
      </c>
      <c r="AF25" s="215">
        <f t="shared" si="27"/>
        <v>120</v>
      </c>
      <c r="AG25" s="105"/>
      <c r="AH25" s="215" t="s">
        <v>3448</v>
      </c>
      <c r="AI25" s="215" t="s">
        <v>3449</v>
      </c>
    </row>
    <row r="26" spans="1:35">
      <c r="A26" s="210">
        <v>19</v>
      </c>
      <c r="B26" s="218" t="s">
        <v>2979</v>
      </c>
      <c r="C26" s="218" t="s">
        <v>1081</v>
      </c>
      <c r="D26" s="221" t="s">
        <v>2980</v>
      </c>
      <c r="E26" s="213">
        <v>31</v>
      </c>
      <c r="F26" s="214">
        <v>10.6</v>
      </c>
      <c r="G26" s="215">
        <v>30</v>
      </c>
      <c r="H26" s="214" t="s">
        <v>3372</v>
      </c>
      <c r="I26" s="214">
        <v>10.26</v>
      </c>
      <c r="J26" s="215">
        <v>30</v>
      </c>
      <c r="K26" s="215" t="s">
        <v>3373</v>
      </c>
      <c r="L26" s="216">
        <f t="shared" si="14"/>
        <v>10.43</v>
      </c>
      <c r="M26" s="213">
        <f t="shared" si="15"/>
        <v>60</v>
      </c>
      <c r="N26" s="213">
        <f t="shared" si="16"/>
        <v>1</v>
      </c>
      <c r="O26" s="213">
        <f t="shared" si="17"/>
        <v>0</v>
      </c>
      <c r="P26" s="214">
        <v>9.3699999999999992</v>
      </c>
      <c r="Q26" s="215">
        <v>18</v>
      </c>
      <c r="R26" s="215" t="s">
        <v>3373</v>
      </c>
      <c r="S26" s="214">
        <v>10.63</v>
      </c>
      <c r="T26" s="215">
        <v>30</v>
      </c>
      <c r="U26" s="215" t="s">
        <v>3373</v>
      </c>
      <c r="V26" s="214">
        <f t="shared" si="18"/>
        <v>10</v>
      </c>
      <c r="W26" s="215">
        <f t="shared" si="19"/>
        <v>60</v>
      </c>
      <c r="X26" s="215">
        <f t="shared" si="20"/>
        <v>2</v>
      </c>
      <c r="Y26" s="215">
        <f t="shared" si="21"/>
        <v>1</v>
      </c>
      <c r="Z26" s="215">
        <f t="shared" si="22"/>
        <v>3</v>
      </c>
      <c r="AA26" s="215">
        <f t="shared" si="23"/>
        <v>1</v>
      </c>
      <c r="AB26" s="215">
        <f t="shared" si="24"/>
        <v>4</v>
      </c>
      <c r="AC26" s="214">
        <f t="shared" si="28"/>
        <v>0.82</v>
      </c>
      <c r="AD26" s="214">
        <f t="shared" si="25"/>
        <v>10.215</v>
      </c>
      <c r="AE26" s="214">
        <f t="shared" si="26"/>
        <v>8.3762999999999987</v>
      </c>
      <c r="AF26" s="215">
        <f t="shared" si="27"/>
        <v>120</v>
      </c>
      <c r="AG26" s="105"/>
      <c r="AH26" s="104"/>
      <c r="AI26" s="104"/>
    </row>
    <row r="27" spans="1:35">
      <c r="A27" s="210">
        <v>20</v>
      </c>
      <c r="B27" s="222" t="s">
        <v>2872</v>
      </c>
      <c r="C27" s="222" t="s">
        <v>2873</v>
      </c>
      <c r="D27" s="221" t="s">
        <v>2874</v>
      </c>
      <c r="E27" s="213">
        <v>29</v>
      </c>
      <c r="F27" s="214">
        <v>10.63</v>
      </c>
      <c r="G27" s="215">
        <v>30</v>
      </c>
      <c r="H27" s="214" t="s">
        <v>3372</v>
      </c>
      <c r="I27" s="214">
        <v>9.3699999999999992</v>
      </c>
      <c r="J27" s="215">
        <v>12</v>
      </c>
      <c r="K27" s="215" t="s">
        <v>3373</v>
      </c>
      <c r="L27" s="216">
        <f t="shared" si="14"/>
        <v>10</v>
      </c>
      <c r="M27" s="213">
        <f t="shared" si="15"/>
        <v>60</v>
      </c>
      <c r="N27" s="213">
        <f t="shared" si="16"/>
        <v>1</v>
      </c>
      <c r="O27" s="213">
        <f t="shared" si="17"/>
        <v>1</v>
      </c>
      <c r="P27" s="214">
        <v>11.55</v>
      </c>
      <c r="Q27" s="215">
        <v>30</v>
      </c>
      <c r="R27" s="215" t="s">
        <v>3372</v>
      </c>
      <c r="S27" s="214">
        <v>8.81</v>
      </c>
      <c r="T27" s="215">
        <v>5</v>
      </c>
      <c r="U27" s="215" t="s">
        <v>3373</v>
      </c>
      <c r="V27" s="214">
        <f t="shared" si="18"/>
        <v>10.18</v>
      </c>
      <c r="W27" s="215">
        <f t="shared" si="19"/>
        <v>60</v>
      </c>
      <c r="X27" s="215">
        <f t="shared" si="20"/>
        <v>1</v>
      </c>
      <c r="Y27" s="215">
        <f t="shared" si="21"/>
        <v>1</v>
      </c>
      <c r="Z27" s="215">
        <f t="shared" si="22"/>
        <v>2</v>
      </c>
      <c r="AA27" s="215">
        <f t="shared" si="23"/>
        <v>2</v>
      </c>
      <c r="AB27" s="215">
        <f t="shared" si="24"/>
        <v>4</v>
      </c>
      <c r="AC27" s="214">
        <f t="shared" si="28"/>
        <v>0.82</v>
      </c>
      <c r="AD27" s="214">
        <f t="shared" si="25"/>
        <v>10.09</v>
      </c>
      <c r="AE27" s="214">
        <f t="shared" si="26"/>
        <v>8.2737999999999996</v>
      </c>
      <c r="AF27" s="215">
        <f t="shared" si="27"/>
        <v>120</v>
      </c>
      <c r="AG27" s="105"/>
      <c r="AH27" s="269" t="s">
        <v>3448</v>
      </c>
      <c r="AI27" s="269" t="s">
        <v>3449</v>
      </c>
    </row>
    <row r="28" spans="1:35">
      <c r="A28" s="210">
        <v>21</v>
      </c>
      <c r="B28" s="218" t="s">
        <v>2911</v>
      </c>
      <c r="C28" s="218" t="s">
        <v>2912</v>
      </c>
      <c r="D28" s="221" t="s">
        <v>2913</v>
      </c>
      <c r="E28" s="213">
        <v>30</v>
      </c>
      <c r="F28" s="214">
        <v>10.4</v>
      </c>
      <c r="G28" s="215">
        <v>30</v>
      </c>
      <c r="H28" s="214" t="s">
        <v>3372</v>
      </c>
      <c r="I28" s="214">
        <v>9.6</v>
      </c>
      <c r="J28" s="215">
        <v>18</v>
      </c>
      <c r="K28" s="215" t="s">
        <v>3373</v>
      </c>
      <c r="L28" s="216">
        <f t="shared" si="14"/>
        <v>10</v>
      </c>
      <c r="M28" s="213">
        <f t="shared" si="15"/>
        <v>60</v>
      </c>
      <c r="N28" s="213">
        <f t="shared" si="16"/>
        <v>1</v>
      </c>
      <c r="O28" s="213">
        <f t="shared" si="17"/>
        <v>1</v>
      </c>
      <c r="P28" s="214">
        <v>10.15</v>
      </c>
      <c r="Q28" s="215">
        <v>30</v>
      </c>
      <c r="R28" s="215" t="s">
        <v>3373</v>
      </c>
      <c r="S28" s="214">
        <v>9.85</v>
      </c>
      <c r="T28" s="215">
        <v>22</v>
      </c>
      <c r="U28" s="215" t="s">
        <v>3373</v>
      </c>
      <c r="V28" s="214">
        <f t="shared" si="18"/>
        <v>10</v>
      </c>
      <c r="W28" s="215">
        <f t="shared" si="19"/>
        <v>60</v>
      </c>
      <c r="X28" s="215">
        <f t="shared" si="20"/>
        <v>2</v>
      </c>
      <c r="Y28" s="215">
        <f t="shared" si="21"/>
        <v>1</v>
      </c>
      <c r="Z28" s="215">
        <f t="shared" si="22"/>
        <v>3</v>
      </c>
      <c r="AA28" s="215">
        <f t="shared" si="23"/>
        <v>2</v>
      </c>
      <c r="AB28" s="215">
        <f t="shared" si="24"/>
        <v>5</v>
      </c>
      <c r="AC28" s="214">
        <f t="shared" si="28"/>
        <v>0.81</v>
      </c>
      <c r="AD28" s="214">
        <f t="shared" si="25"/>
        <v>10</v>
      </c>
      <c r="AE28" s="214">
        <f t="shared" si="26"/>
        <v>8.1000000000000014</v>
      </c>
      <c r="AF28" s="215">
        <f t="shared" si="27"/>
        <v>120</v>
      </c>
      <c r="AG28" s="105"/>
      <c r="AH28" s="269" t="s">
        <v>3448</v>
      </c>
      <c r="AI28" s="269" t="s">
        <v>3449</v>
      </c>
    </row>
    <row r="29" spans="1:35">
      <c r="A29" s="210">
        <v>22</v>
      </c>
      <c r="B29" s="218" t="s">
        <v>3050</v>
      </c>
      <c r="C29" s="218" t="s">
        <v>2495</v>
      </c>
      <c r="D29" s="221" t="s">
        <v>3051</v>
      </c>
      <c r="E29" s="213"/>
      <c r="F29" s="214">
        <v>10.119999999999999</v>
      </c>
      <c r="G29" s="215">
        <v>30</v>
      </c>
      <c r="H29" s="214" t="s">
        <v>3372</v>
      </c>
      <c r="I29" s="214">
        <v>11.15</v>
      </c>
      <c r="J29" s="215">
        <v>30</v>
      </c>
      <c r="K29" s="215" t="s">
        <v>3372</v>
      </c>
      <c r="L29" s="216">
        <f t="shared" si="14"/>
        <v>10.635</v>
      </c>
      <c r="M29" s="213">
        <f t="shared" si="15"/>
        <v>60</v>
      </c>
      <c r="N29" s="213">
        <f t="shared" si="16"/>
        <v>0</v>
      </c>
      <c r="O29" s="213">
        <f t="shared" si="17"/>
        <v>0</v>
      </c>
      <c r="P29" s="214">
        <v>9.85</v>
      </c>
      <c r="Q29" s="215">
        <v>20</v>
      </c>
      <c r="R29" s="215" t="s">
        <v>3373</v>
      </c>
      <c r="S29" s="214">
        <v>10.15</v>
      </c>
      <c r="T29" s="215">
        <v>30</v>
      </c>
      <c r="U29" s="215" t="s">
        <v>3373</v>
      </c>
      <c r="V29" s="214">
        <f t="shared" si="18"/>
        <v>10</v>
      </c>
      <c r="W29" s="215">
        <f t="shared" si="19"/>
        <v>60</v>
      </c>
      <c r="X29" s="215">
        <f t="shared" si="20"/>
        <v>2</v>
      </c>
      <c r="Y29" s="215">
        <f t="shared" si="21"/>
        <v>1</v>
      </c>
      <c r="Z29" s="215">
        <f t="shared" si="22"/>
        <v>2</v>
      </c>
      <c r="AA29" s="215">
        <f t="shared" si="23"/>
        <v>1</v>
      </c>
      <c r="AB29" s="215">
        <f t="shared" si="24"/>
        <v>3</v>
      </c>
      <c r="AC29" s="214">
        <f>IF(AB29=0,0.79,IF(AB29=1,0.78,IF(AB29=2,0.77,IF(AB29=3,0.76,IF(AB29=4,0.75,IF(AB29=5,0.74,IF(AB29=6,0.73)))))))</f>
        <v>0.76</v>
      </c>
      <c r="AD29" s="214">
        <f t="shared" si="25"/>
        <v>10.317499999999999</v>
      </c>
      <c r="AE29" s="214">
        <f t="shared" si="26"/>
        <v>7.8412999999999995</v>
      </c>
      <c r="AF29" s="215">
        <f t="shared" si="27"/>
        <v>120</v>
      </c>
      <c r="AG29" s="105"/>
      <c r="AH29" s="104"/>
      <c r="AI29" s="104"/>
    </row>
    <row r="30" spans="1:35">
      <c r="A30" s="210">
        <v>23</v>
      </c>
      <c r="B30" s="222" t="s">
        <v>3008</v>
      </c>
      <c r="C30" s="222" t="s">
        <v>3009</v>
      </c>
      <c r="D30" s="221" t="s">
        <v>3010</v>
      </c>
      <c r="E30" s="213">
        <v>31</v>
      </c>
      <c r="F30" s="214">
        <v>11.05</v>
      </c>
      <c r="G30" s="215">
        <v>30</v>
      </c>
      <c r="H30" s="214" t="s">
        <v>3372</v>
      </c>
      <c r="I30" s="214">
        <v>9.24</v>
      </c>
      <c r="J30" s="215">
        <v>19</v>
      </c>
      <c r="K30" s="215" t="s">
        <v>3373</v>
      </c>
      <c r="L30" s="216">
        <f t="shared" si="14"/>
        <v>10.145</v>
      </c>
      <c r="M30" s="213">
        <f t="shared" si="15"/>
        <v>60</v>
      </c>
      <c r="N30" s="213">
        <f t="shared" si="16"/>
        <v>1</v>
      </c>
      <c r="O30" s="213">
        <f t="shared" si="17"/>
        <v>1</v>
      </c>
      <c r="P30" s="214">
        <v>7.47</v>
      </c>
      <c r="Q30" s="215">
        <v>10</v>
      </c>
      <c r="R30" s="215" t="s">
        <v>3372</v>
      </c>
      <c r="S30" s="214">
        <v>12.53</v>
      </c>
      <c r="T30" s="215">
        <v>30</v>
      </c>
      <c r="U30" s="215" t="s">
        <v>3372</v>
      </c>
      <c r="V30" s="214">
        <f t="shared" si="18"/>
        <v>10</v>
      </c>
      <c r="W30" s="215">
        <f t="shared" si="19"/>
        <v>60</v>
      </c>
      <c r="X30" s="215">
        <f t="shared" si="20"/>
        <v>0</v>
      </c>
      <c r="Y30" s="215">
        <f t="shared" si="21"/>
        <v>1</v>
      </c>
      <c r="Z30" s="215">
        <f t="shared" si="22"/>
        <v>1</v>
      </c>
      <c r="AA30" s="215">
        <f t="shared" si="23"/>
        <v>2</v>
      </c>
      <c r="AB30" s="215">
        <f t="shared" si="24"/>
        <v>3</v>
      </c>
      <c r="AC30" s="214">
        <f>IF(AB30=0,0.79,IF(AB30=1,0.78,IF(AB30=2,0.77,IF(AB30=3,0.76,IF(AB30=4,0.75,IF(AB30=5,0.74,IF(AB30=6,0.73)))))))</f>
        <v>0.76</v>
      </c>
      <c r="AD30" s="214">
        <f t="shared" si="25"/>
        <v>10.0725</v>
      </c>
      <c r="AE30" s="214">
        <f t="shared" si="26"/>
        <v>7.6551</v>
      </c>
      <c r="AF30" s="215">
        <f t="shared" si="27"/>
        <v>120</v>
      </c>
      <c r="AG30" s="105"/>
      <c r="AH30" s="269" t="s">
        <v>3449</v>
      </c>
      <c r="AI30" s="269" t="s">
        <v>3448</v>
      </c>
    </row>
    <row r="33" spans="1:42" s="217" customFormat="1" ht="11.25">
      <c r="A33" s="210">
        <v>25</v>
      </c>
      <c r="B33" s="218" t="s">
        <v>2893</v>
      </c>
      <c r="C33" s="218" t="s">
        <v>2894</v>
      </c>
      <c r="D33" s="221" t="s">
        <v>2895</v>
      </c>
      <c r="E33" s="213">
        <v>30</v>
      </c>
      <c r="F33" s="214">
        <v>10.1</v>
      </c>
      <c r="G33" s="215">
        <v>30</v>
      </c>
      <c r="H33" s="214" t="s">
        <v>3373</v>
      </c>
      <c r="I33" s="214">
        <v>11.21</v>
      </c>
      <c r="J33" s="215">
        <v>30</v>
      </c>
      <c r="K33" s="215" t="s">
        <v>3373</v>
      </c>
      <c r="L33" s="216">
        <f>(F33+I33)/2</f>
        <v>10.655000000000001</v>
      </c>
      <c r="M33" s="213">
        <f>IF(L33&gt;=10,60,G33+J33)</f>
        <v>60</v>
      </c>
      <c r="N33" s="213">
        <f>IF(H33="ACC",0,1)+IF(K33="ACC",0,1)</f>
        <v>2</v>
      </c>
      <c r="O33" s="213">
        <f>IF(F33&lt;10,1,(IF(I33&lt;10,1,0)))</f>
        <v>0</v>
      </c>
      <c r="P33" s="214">
        <v>10.33</v>
      </c>
      <c r="Q33" s="215">
        <v>30</v>
      </c>
      <c r="R33" s="215" t="s">
        <v>3373</v>
      </c>
      <c r="S33" s="214">
        <v>8.69</v>
      </c>
      <c r="T33" s="215">
        <v>20</v>
      </c>
      <c r="U33" s="215" t="s">
        <v>3373</v>
      </c>
      <c r="V33" s="214">
        <f>(P33+S33)/2</f>
        <v>9.51</v>
      </c>
      <c r="W33" s="215">
        <f>IF(V33&gt;=10,60,Q33+T33)</f>
        <v>50</v>
      </c>
      <c r="X33" s="215">
        <f>IF(R33="ACC",0,1)+IF(U33="ACC",0,1)</f>
        <v>2</v>
      </c>
      <c r="Y33" s="215">
        <f>IF(P33&lt;10,1,(IF(S33&lt;10,1,0)))</f>
        <v>1</v>
      </c>
      <c r="Z33" s="215">
        <f t="shared" ref="Z33:AA36" si="29">N33+X33</f>
        <v>4</v>
      </c>
      <c r="AA33" s="215">
        <f t="shared" si="29"/>
        <v>1</v>
      </c>
      <c r="AB33" s="215">
        <f>Z33+AA33</f>
        <v>5</v>
      </c>
      <c r="AC33" s="214">
        <f>IF(AB33=0,0.86,IF(AB33=1,0.85,IF(AB33=2,0.84,IF(AB33=3,0.83,IF(AB33=4,0.82,IF(AB33=5,0.81,IF(AB33=6,0.8)))))))</f>
        <v>0.81</v>
      </c>
      <c r="AD33" s="214">
        <f>AVERAGE(L33,V33)</f>
        <v>10.0825</v>
      </c>
      <c r="AE33" s="214">
        <f>AC33*AD33</f>
        <v>8.1668249999999993</v>
      </c>
      <c r="AF33" s="215">
        <f>M33+W33</f>
        <v>110</v>
      </c>
      <c r="AG33" s="105"/>
      <c r="AH33" s="269" t="s">
        <v>3448</v>
      </c>
      <c r="AI33" s="269" t="s">
        <v>3449</v>
      </c>
    </row>
    <row r="34" spans="1:42" s="217" customFormat="1" ht="11.25">
      <c r="A34" s="210">
        <v>26</v>
      </c>
      <c r="B34" s="222" t="s">
        <v>2814</v>
      </c>
      <c r="C34" s="222" t="s">
        <v>2815</v>
      </c>
      <c r="D34" s="221" t="s">
        <v>2816</v>
      </c>
      <c r="E34" s="213">
        <v>29</v>
      </c>
      <c r="F34" s="214">
        <v>10.210000000000001</v>
      </c>
      <c r="G34" s="215">
        <v>30</v>
      </c>
      <c r="H34" s="214" t="s">
        <v>3372</v>
      </c>
      <c r="I34" s="214">
        <v>9.7799999999999994</v>
      </c>
      <c r="J34" s="215">
        <v>19</v>
      </c>
      <c r="K34" s="215" t="s">
        <v>3373</v>
      </c>
      <c r="L34" s="216">
        <f>(F34+I34)/2</f>
        <v>9.995000000000001</v>
      </c>
      <c r="M34" s="213">
        <f>IF(L34&gt;=10,60,G34+J34)</f>
        <v>49</v>
      </c>
      <c r="N34" s="213">
        <f>IF(H34="ACC",0,1)+IF(K34="ACC",0,1)</f>
        <v>1</v>
      </c>
      <c r="O34" s="213">
        <f>IF(F34&lt;10,1,(IF(I34&lt;10,1,0)))</f>
        <v>1</v>
      </c>
      <c r="P34" s="214">
        <v>9.08</v>
      </c>
      <c r="Q34" s="215">
        <v>11</v>
      </c>
      <c r="R34" s="215" t="s">
        <v>3373</v>
      </c>
      <c r="S34" s="214">
        <v>12.35</v>
      </c>
      <c r="T34" s="215">
        <v>30</v>
      </c>
      <c r="U34" s="215" t="s">
        <v>3372</v>
      </c>
      <c r="V34" s="214">
        <f>(P34+S34)/2</f>
        <v>10.715</v>
      </c>
      <c r="W34" s="215">
        <f>IF(V34&gt;=10,60,Q34+T34)</f>
        <v>60</v>
      </c>
      <c r="X34" s="215">
        <f>IF(R34="ACC",0,1)+IF(U34="ACC",0,1)</f>
        <v>1</v>
      </c>
      <c r="Y34" s="215">
        <f>IF(P34&lt;10,1,(IF(S34&lt;10,1,0)))</f>
        <v>1</v>
      </c>
      <c r="Z34" s="215">
        <f t="shared" si="29"/>
        <v>2</v>
      </c>
      <c r="AA34" s="215">
        <f t="shared" si="29"/>
        <v>2</v>
      </c>
      <c r="AB34" s="215">
        <f>Z34+AA34</f>
        <v>4</v>
      </c>
      <c r="AC34" s="214">
        <f>IF(AB34=0,0.93,IF(AB34=1,0.92,IF(AB34=2,0.91,IF(AB34=3,0.9,IF(AB34=4,0.89,IF(AB34=5,0.88,IF(AB34=6,0.87)))))))</f>
        <v>0.89</v>
      </c>
      <c r="AD34" s="214">
        <f>AVERAGE(L34,V34)</f>
        <v>10.355</v>
      </c>
      <c r="AE34" s="214">
        <f>AC34*AD34</f>
        <v>9.2159500000000012</v>
      </c>
      <c r="AF34" s="215">
        <f>M34+W34</f>
        <v>109</v>
      </c>
      <c r="AG34" s="105"/>
      <c r="AH34" s="269" t="s">
        <v>3448</v>
      </c>
      <c r="AI34" s="269" t="s">
        <v>3449</v>
      </c>
    </row>
    <row r="35" spans="1:42" s="217" customFormat="1" ht="11.25">
      <c r="A35" s="210">
        <v>27</v>
      </c>
      <c r="B35" s="218" t="s">
        <v>2967</v>
      </c>
      <c r="C35" s="218" t="s">
        <v>1686</v>
      </c>
      <c r="D35" s="221" t="s">
        <v>2968</v>
      </c>
      <c r="E35" s="213">
        <v>30</v>
      </c>
      <c r="F35" s="214">
        <v>10</v>
      </c>
      <c r="G35" s="215">
        <v>30</v>
      </c>
      <c r="H35" s="214" t="s">
        <v>3373</v>
      </c>
      <c r="I35" s="214">
        <v>8.8699999999999992</v>
      </c>
      <c r="J35" s="215">
        <v>18</v>
      </c>
      <c r="K35" s="215" t="s">
        <v>3373</v>
      </c>
      <c r="L35" s="216">
        <f>(F35+I35)/2</f>
        <v>9.4349999999999987</v>
      </c>
      <c r="M35" s="213">
        <f>IF(L35&gt;=10,60,G35+J35)</f>
        <v>48</v>
      </c>
      <c r="N35" s="213">
        <f>IF(H35="ACC",0,1)+IF(K35="ACC",0,1)</f>
        <v>2</v>
      </c>
      <c r="O35" s="213">
        <f>IF(F35&lt;10,1,(IF(I35&lt;10,1,0)))</f>
        <v>1</v>
      </c>
      <c r="P35" s="214">
        <v>10.19</v>
      </c>
      <c r="Q35" s="215">
        <v>30</v>
      </c>
      <c r="R35" s="215" t="s">
        <v>3373</v>
      </c>
      <c r="S35" s="214">
        <v>12.26</v>
      </c>
      <c r="T35" s="215">
        <v>30</v>
      </c>
      <c r="U35" s="215" t="s">
        <v>3373</v>
      </c>
      <c r="V35" s="214">
        <f>(P35+S35)/2</f>
        <v>11.225</v>
      </c>
      <c r="W35" s="215">
        <f>IF(V35&gt;=10,60,Q35+T35)</f>
        <v>60</v>
      </c>
      <c r="X35" s="215">
        <f>IF(R35="ACC",0,1)+IF(U35="ACC",0,1)</f>
        <v>2</v>
      </c>
      <c r="Y35" s="215">
        <f>IF(P35&lt;10,1,(IF(S35&lt;10,1,0)))</f>
        <v>0</v>
      </c>
      <c r="Z35" s="215">
        <f t="shared" si="29"/>
        <v>4</v>
      </c>
      <c r="AA35" s="215">
        <f t="shared" si="29"/>
        <v>1</v>
      </c>
      <c r="AB35" s="215">
        <f>Z35+AA35</f>
        <v>5</v>
      </c>
      <c r="AC35" s="214">
        <f>IF(AB35=0,0.79,IF(AB35=1,0.78,IF(AB35=2,0.77,IF(AB35=3,0.76,IF(AB35=4,0.75,IF(AB35=5,0.74,IF(AB35=6,0.73)))))))</f>
        <v>0.74</v>
      </c>
      <c r="AD35" s="214">
        <f>AVERAGE(L35,V35)</f>
        <v>10.329999999999998</v>
      </c>
      <c r="AE35" s="214">
        <f>AC35*AD35</f>
        <v>7.6441999999999988</v>
      </c>
      <c r="AF35" s="215">
        <f>M35+W35</f>
        <v>108</v>
      </c>
      <c r="AG35" s="105"/>
      <c r="AH35" s="269" t="s">
        <v>3448</v>
      </c>
      <c r="AI35" s="269" t="s">
        <v>3449</v>
      </c>
    </row>
    <row r="36" spans="1:42" s="217" customFormat="1" ht="11.25">
      <c r="A36" s="210">
        <v>28</v>
      </c>
      <c r="B36" s="218" t="s">
        <v>2991</v>
      </c>
      <c r="C36" s="218" t="s">
        <v>2724</v>
      </c>
      <c r="D36" s="221" t="s">
        <v>2992</v>
      </c>
      <c r="E36" s="213">
        <v>31</v>
      </c>
      <c r="F36" s="214">
        <v>12.38</v>
      </c>
      <c r="G36" s="215">
        <v>30</v>
      </c>
      <c r="H36" s="214" t="s">
        <v>3372</v>
      </c>
      <c r="I36" s="214">
        <v>5.92</v>
      </c>
      <c r="J36" s="215">
        <v>16</v>
      </c>
      <c r="K36" s="215" t="s">
        <v>3372</v>
      </c>
      <c r="L36" s="216">
        <f>(F36+I36)/2</f>
        <v>9.15</v>
      </c>
      <c r="M36" s="213">
        <f>IF(L36&gt;=10,60,G36+J36)</f>
        <v>46</v>
      </c>
      <c r="N36" s="213">
        <f>IF(H36="ACC",0,1)+IF(K36="ACC",0,1)</f>
        <v>0</v>
      </c>
      <c r="O36" s="213">
        <f>IF(F36&lt;10,1,(IF(I36&lt;10,1,0)))</f>
        <v>1</v>
      </c>
      <c r="P36" s="214">
        <v>11</v>
      </c>
      <c r="Q36" s="215">
        <v>30</v>
      </c>
      <c r="R36" s="215" t="s">
        <v>3373</v>
      </c>
      <c r="S36" s="214">
        <v>12.6</v>
      </c>
      <c r="T36" s="215">
        <v>30</v>
      </c>
      <c r="U36" s="215" t="s">
        <v>3372</v>
      </c>
      <c r="V36" s="214">
        <f>(P36+S36)/2</f>
        <v>11.8</v>
      </c>
      <c r="W36" s="215">
        <f>IF(V36&gt;=10,60,Q36+T36)</f>
        <v>60</v>
      </c>
      <c r="X36" s="215">
        <f>IF(R36="ACC",0,1)+IF(U36="ACC",0,1)</f>
        <v>1</v>
      </c>
      <c r="Y36" s="215">
        <f>IF(P36&lt;10,1,(IF(S36&lt;10,1,0)))</f>
        <v>0</v>
      </c>
      <c r="Z36" s="215">
        <f t="shared" si="29"/>
        <v>1</v>
      </c>
      <c r="AA36" s="215">
        <f t="shared" si="29"/>
        <v>1</v>
      </c>
      <c r="AB36" s="215">
        <f>Z36+AA36</f>
        <v>2</v>
      </c>
      <c r="AC36" s="214">
        <f>IF(AB36=0,0.93,IF(AB36=1,0.92,IF(AB36=2,0.91,IF(AB36=3,0.9,IF(AB36=4,0.89,IF(AB36=5,0.88,IF(AB36=6,0.87)))))))</f>
        <v>0.91</v>
      </c>
      <c r="AD36" s="214">
        <f>AVERAGE(L36,V36)</f>
        <v>10.475000000000001</v>
      </c>
      <c r="AE36" s="214">
        <f>AC36*AD36</f>
        <v>9.5322500000000012</v>
      </c>
      <c r="AF36" s="215">
        <f>M36+W36</f>
        <v>106</v>
      </c>
      <c r="AG36" s="105"/>
      <c r="AH36" s="269" t="s">
        <v>3448</v>
      </c>
      <c r="AI36" s="269" t="s">
        <v>3449</v>
      </c>
    </row>
    <row r="37" spans="1:42" s="217" customFormat="1" ht="11.25">
      <c r="A37" s="210">
        <v>29</v>
      </c>
      <c r="B37" s="218" t="s">
        <v>2993</v>
      </c>
      <c r="C37" s="218" t="s">
        <v>2994</v>
      </c>
      <c r="D37" s="213" t="s">
        <v>2995</v>
      </c>
      <c r="E37" s="213">
        <v>31</v>
      </c>
      <c r="F37" s="214">
        <v>9.73</v>
      </c>
      <c r="G37" s="215">
        <v>18</v>
      </c>
      <c r="H37" s="214" t="s">
        <v>3372</v>
      </c>
      <c r="I37" s="214">
        <v>10.27</v>
      </c>
      <c r="J37" s="215">
        <v>30</v>
      </c>
      <c r="K37" s="215" t="s">
        <v>3373</v>
      </c>
      <c r="L37" s="216">
        <f t="shared" ref="L37:L52" si="30">(F37+I37)/2</f>
        <v>10</v>
      </c>
      <c r="M37" s="213">
        <f t="shared" ref="M37:M52" si="31">IF(L37&gt;=10,60,G37+J37)</f>
        <v>60</v>
      </c>
      <c r="N37" s="213">
        <f t="shared" ref="N37:N52" si="32">IF(H37="ACC",0,1)+IF(K37="ACC",0,1)</f>
        <v>1</v>
      </c>
      <c r="O37" s="213">
        <f t="shared" ref="O37:O52" si="33">IF(F37&lt;10,1,(IF(I37&lt;10,1,0)))</f>
        <v>1</v>
      </c>
      <c r="P37" s="214">
        <v>8.6</v>
      </c>
      <c r="Q37" s="215">
        <v>16</v>
      </c>
      <c r="R37" s="215" t="s">
        <v>3373</v>
      </c>
      <c r="S37" s="214">
        <v>10.02</v>
      </c>
      <c r="T37" s="215">
        <v>30</v>
      </c>
      <c r="U37" s="215" t="s">
        <v>3372</v>
      </c>
      <c r="V37" s="214">
        <f t="shared" ref="V37:V52" si="34">(P37+S37)/2</f>
        <v>9.3099999999999987</v>
      </c>
      <c r="W37" s="215">
        <f t="shared" ref="W37:W52" si="35">IF(V37&gt;=10,60,Q37+T37)</f>
        <v>46</v>
      </c>
      <c r="X37" s="215">
        <f t="shared" ref="X37:X52" si="36">IF(R37="ACC",0,1)+IF(U37="ACC",0,1)</f>
        <v>1</v>
      </c>
      <c r="Y37" s="215">
        <f t="shared" ref="Y37:Y52" si="37">IF(P37&lt;10,1,(IF(S37&lt;10,1,0)))</f>
        <v>1</v>
      </c>
      <c r="Z37" s="215">
        <f t="shared" ref="Z37:Z52" si="38">N37+X37</f>
        <v>2</v>
      </c>
      <c r="AA37" s="215">
        <f t="shared" ref="AA37:AA52" si="39">O37+Y37</f>
        <v>2</v>
      </c>
      <c r="AB37" s="215">
        <f t="shared" ref="AB37:AB52" si="40">Z37+AA37</f>
        <v>4</v>
      </c>
      <c r="AC37" s="214">
        <f>IF(AB37=0,1,IF(AB37=1,0.99,IF(AB37=2,0.98,IF(AB37=3,0.97,IF(AB37=4,0.96,IF(AB37=5,0.95,IF(AB37=6,0.94)))))))</f>
        <v>0.96</v>
      </c>
      <c r="AD37" s="214">
        <f t="shared" ref="AD37:AD52" si="41">AVERAGE(L37,V37)</f>
        <v>9.6549999999999994</v>
      </c>
      <c r="AE37" s="214">
        <f t="shared" ref="AE37:AE52" si="42">AC37*AD37</f>
        <v>9.2687999999999988</v>
      </c>
      <c r="AF37" s="215">
        <f t="shared" ref="AF37:AF52" si="43">M37+W37</f>
        <v>106</v>
      </c>
      <c r="AG37" s="105"/>
      <c r="AH37" s="269" t="s">
        <v>3448</v>
      </c>
      <c r="AI37" s="269" t="s">
        <v>3449</v>
      </c>
    </row>
    <row r="38" spans="1:42" s="217" customFormat="1" ht="11.25">
      <c r="A38" s="210">
        <v>30</v>
      </c>
      <c r="B38" s="218" t="s">
        <v>2921</v>
      </c>
      <c r="C38" s="218" t="s">
        <v>2922</v>
      </c>
      <c r="D38" s="221" t="s">
        <v>2923</v>
      </c>
      <c r="E38" s="213">
        <v>30</v>
      </c>
      <c r="F38" s="214">
        <v>10.01</v>
      </c>
      <c r="G38" s="215">
        <v>30</v>
      </c>
      <c r="H38" s="214" t="s">
        <v>3372</v>
      </c>
      <c r="I38" s="214">
        <v>10</v>
      </c>
      <c r="J38" s="215">
        <v>30</v>
      </c>
      <c r="K38" s="215" t="s">
        <v>3373</v>
      </c>
      <c r="L38" s="216">
        <f t="shared" si="30"/>
        <v>10.004999999999999</v>
      </c>
      <c r="M38" s="213">
        <f t="shared" si="31"/>
        <v>60</v>
      </c>
      <c r="N38" s="213">
        <f t="shared" si="32"/>
        <v>1</v>
      </c>
      <c r="O38" s="213">
        <f t="shared" si="33"/>
        <v>0</v>
      </c>
      <c r="P38" s="214">
        <v>8.43</v>
      </c>
      <c r="Q38" s="215">
        <v>16</v>
      </c>
      <c r="R38" s="215" t="s">
        <v>3373</v>
      </c>
      <c r="S38" s="214">
        <v>10.43</v>
      </c>
      <c r="T38" s="215">
        <v>30</v>
      </c>
      <c r="U38" s="215" t="s">
        <v>3372</v>
      </c>
      <c r="V38" s="214">
        <f t="shared" si="34"/>
        <v>9.43</v>
      </c>
      <c r="W38" s="215">
        <f t="shared" si="35"/>
        <v>46</v>
      </c>
      <c r="X38" s="215">
        <f t="shared" si="36"/>
        <v>1</v>
      </c>
      <c r="Y38" s="215">
        <f t="shared" si="37"/>
        <v>1</v>
      </c>
      <c r="Z38" s="215">
        <f t="shared" si="38"/>
        <v>2</v>
      </c>
      <c r="AA38" s="215">
        <f t="shared" si="39"/>
        <v>1</v>
      </c>
      <c r="AB38" s="215">
        <f t="shared" si="40"/>
        <v>3</v>
      </c>
      <c r="AC38" s="214">
        <f>IF(AB38=0,0.86,IF(AB38=1,0.85,IF(AB38=2,0.84,IF(AB38=3,0.83,IF(AB38=4,0.82,IF(AB38=5,0.81,IF(AB38=6,0.8)))))))</f>
        <v>0.83</v>
      </c>
      <c r="AD38" s="214">
        <f t="shared" si="41"/>
        <v>9.7174999999999994</v>
      </c>
      <c r="AE38" s="214">
        <f t="shared" si="42"/>
        <v>8.0655249999999992</v>
      </c>
      <c r="AF38" s="215">
        <f t="shared" si="43"/>
        <v>106</v>
      </c>
      <c r="AG38" s="105"/>
      <c r="AH38" s="269" t="s">
        <v>3448</v>
      </c>
      <c r="AI38" s="269" t="s">
        <v>3449</v>
      </c>
    </row>
    <row r="39" spans="1:42" s="217" customFormat="1" ht="11.25">
      <c r="A39" s="210">
        <v>31</v>
      </c>
      <c r="B39" s="218" t="s">
        <v>2985</v>
      </c>
      <c r="C39" s="218" t="s">
        <v>2986</v>
      </c>
      <c r="D39" s="221" t="s">
        <v>2987</v>
      </c>
      <c r="E39" s="213">
        <v>31</v>
      </c>
      <c r="F39" s="214">
        <v>11.08</v>
      </c>
      <c r="G39" s="215">
        <v>30</v>
      </c>
      <c r="H39" s="214" t="s">
        <v>3372</v>
      </c>
      <c r="I39" s="214">
        <v>8.92</v>
      </c>
      <c r="J39" s="215">
        <v>19</v>
      </c>
      <c r="K39" s="215" t="s">
        <v>3373</v>
      </c>
      <c r="L39" s="216">
        <f t="shared" si="30"/>
        <v>10</v>
      </c>
      <c r="M39" s="213">
        <f t="shared" si="31"/>
        <v>60</v>
      </c>
      <c r="N39" s="213">
        <f t="shared" si="32"/>
        <v>1</v>
      </c>
      <c r="O39" s="213">
        <f t="shared" si="33"/>
        <v>1</v>
      </c>
      <c r="P39" s="214">
        <v>8.0299999999999994</v>
      </c>
      <c r="Q39" s="215">
        <v>15</v>
      </c>
      <c r="R39" s="215" t="s">
        <v>3373</v>
      </c>
      <c r="S39" s="214">
        <v>11.52</v>
      </c>
      <c r="T39" s="215">
        <v>30</v>
      </c>
      <c r="U39" s="215" t="s">
        <v>3372</v>
      </c>
      <c r="V39" s="214">
        <f t="shared" si="34"/>
        <v>9.7749999999999986</v>
      </c>
      <c r="W39" s="215">
        <f t="shared" si="35"/>
        <v>45</v>
      </c>
      <c r="X39" s="215">
        <f t="shared" si="36"/>
        <v>1</v>
      </c>
      <c r="Y39" s="215">
        <f t="shared" si="37"/>
        <v>1</v>
      </c>
      <c r="Z39" s="215">
        <f t="shared" si="38"/>
        <v>2</v>
      </c>
      <c r="AA39" s="215">
        <f t="shared" si="39"/>
        <v>2</v>
      </c>
      <c r="AB39" s="215">
        <f t="shared" si="40"/>
        <v>4</v>
      </c>
      <c r="AC39" s="214">
        <f>IF(AB39=0,0.93,IF(AB39=1,0.92,IF(AB39=2,0.91,IF(AB39=3,0.9,IF(AB39=4,0.89,IF(AB39=5,0.88,IF(AB39=6,0.87)))))))</f>
        <v>0.89</v>
      </c>
      <c r="AD39" s="214">
        <f t="shared" si="41"/>
        <v>9.8874999999999993</v>
      </c>
      <c r="AE39" s="214">
        <f t="shared" si="42"/>
        <v>8.7998750000000001</v>
      </c>
      <c r="AF39" s="215">
        <f t="shared" si="43"/>
        <v>105</v>
      </c>
      <c r="AG39" s="105"/>
      <c r="AH39" s="269" t="s">
        <v>3448</v>
      </c>
      <c r="AI39" s="269" t="s">
        <v>3449</v>
      </c>
    </row>
    <row r="40" spans="1:42" s="225" customFormat="1" ht="11.25">
      <c r="A40" s="210">
        <v>32</v>
      </c>
      <c r="B40" s="218" t="s">
        <v>2812</v>
      </c>
      <c r="C40" s="218" t="s">
        <v>2024</v>
      </c>
      <c r="D40" s="221" t="s">
        <v>2813</v>
      </c>
      <c r="E40" s="213">
        <v>29</v>
      </c>
      <c r="F40" s="214">
        <v>10.34</v>
      </c>
      <c r="G40" s="215">
        <v>30</v>
      </c>
      <c r="H40" s="214" t="s">
        <v>3373</v>
      </c>
      <c r="I40" s="214">
        <v>7.51</v>
      </c>
      <c r="J40" s="215">
        <v>13</v>
      </c>
      <c r="K40" s="215" t="s">
        <v>3373</v>
      </c>
      <c r="L40" s="216">
        <f t="shared" si="30"/>
        <v>8.9250000000000007</v>
      </c>
      <c r="M40" s="213">
        <f t="shared" si="31"/>
        <v>43</v>
      </c>
      <c r="N40" s="213">
        <f t="shared" si="32"/>
        <v>2</v>
      </c>
      <c r="O40" s="213">
        <f t="shared" si="33"/>
        <v>1</v>
      </c>
      <c r="P40" s="214">
        <v>9.2100000000000009</v>
      </c>
      <c r="Q40" s="215">
        <v>12</v>
      </c>
      <c r="R40" s="215" t="s">
        <v>3373</v>
      </c>
      <c r="S40" s="214">
        <v>10.96</v>
      </c>
      <c r="T40" s="215">
        <v>30</v>
      </c>
      <c r="U40" s="215" t="s">
        <v>3373</v>
      </c>
      <c r="V40" s="214">
        <f t="shared" si="34"/>
        <v>10.085000000000001</v>
      </c>
      <c r="W40" s="215">
        <f t="shared" si="35"/>
        <v>60</v>
      </c>
      <c r="X40" s="215">
        <f t="shared" si="36"/>
        <v>2</v>
      </c>
      <c r="Y40" s="215">
        <f t="shared" si="37"/>
        <v>1</v>
      </c>
      <c r="Z40" s="215">
        <f t="shared" si="38"/>
        <v>4</v>
      </c>
      <c r="AA40" s="215">
        <f t="shared" si="39"/>
        <v>2</v>
      </c>
      <c r="AB40" s="215">
        <f t="shared" si="40"/>
        <v>6</v>
      </c>
      <c r="AC40" s="214">
        <f>IF(AB40=0,0.93,IF(AB40=1,0.92,IF(AB40=2,0.91,IF(AB40=3,0.9,IF(AB40=4,0.89,IF(AB40=5,0.88,IF(AB40=6,0.87)))))))</f>
        <v>0.87</v>
      </c>
      <c r="AD40" s="214">
        <f t="shared" si="41"/>
        <v>9.5050000000000008</v>
      </c>
      <c r="AE40" s="214">
        <f t="shared" si="42"/>
        <v>8.2693500000000011</v>
      </c>
      <c r="AF40" s="215">
        <f t="shared" si="43"/>
        <v>103</v>
      </c>
      <c r="AG40" s="105"/>
      <c r="AH40" s="269" t="s">
        <v>3449</v>
      </c>
      <c r="AI40" s="269" t="s">
        <v>3448</v>
      </c>
      <c r="AJ40" s="217"/>
      <c r="AK40" s="217"/>
      <c r="AL40" s="217"/>
      <c r="AM40" s="217"/>
      <c r="AN40" s="217"/>
      <c r="AO40" s="217"/>
      <c r="AP40" s="217"/>
    </row>
    <row r="41" spans="1:42" s="217" customFormat="1" ht="11.25">
      <c r="A41" s="210">
        <v>33</v>
      </c>
      <c r="B41" s="222" t="s">
        <v>2806</v>
      </c>
      <c r="C41" s="222" t="s">
        <v>2807</v>
      </c>
      <c r="D41" s="221" t="s">
        <v>2808</v>
      </c>
      <c r="E41" s="213">
        <v>29</v>
      </c>
      <c r="F41" s="214">
        <v>10</v>
      </c>
      <c r="G41" s="215">
        <v>30</v>
      </c>
      <c r="H41" s="214" t="s">
        <v>3373</v>
      </c>
      <c r="I41" s="214">
        <v>10</v>
      </c>
      <c r="J41" s="215">
        <v>30</v>
      </c>
      <c r="K41" s="215" t="s">
        <v>3373</v>
      </c>
      <c r="L41" s="216">
        <f t="shared" si="30"/>
        <v>10</v>
      </c>
      <c r="M41" s="213">
        <f t="shared" si="31"/>
        <v>60</v>
      </c>
      <c r="N41" s="213">
        <f t="shared" si="32"/>
        <v>2</v>
      </c>
      <c r="O41" s="213">
        <f t="shared" si="33"/>
        <v>0</v>
      </c>
      <c r="P41" s="214">
        <v>10.02</v>
      </c>
      <c r="Q41" s="215">
        <v>30</v>
      </c>
      <c r="R41" s="215" t="s">
        <v>3373</v>
      </c>
      <c r="S41" s="214">
        <v>9.59</v>
      </c>
      <c r="T41" s="215">
        <v>13</v>
      </c>
      <c r="U41" s="215" t="s">
        <v>3373</v>
      </c>
      <c r="V41" s="214">
        <f t="shared" si="34"/>
        <v>9.8049999999999997</v>
      </c>
      <c r="W41" s="215">
        <f t="shared" si="35"/>
        <v>43</v>
      </c>
      <c r="X41" s="215">
        <f t="shared" si="36"/>
        <v>2</v>
      </c>
      <c r="Y41" s="215">
        <f t="shared" si="37"/>
        <v>1</v>
      </c>
      <c r="Z41" s="215">
        <f t="shared" si="38"/>
        <v>4</v>
      </c>
      <c r="AA41" s="215">
        <f t="shared" si="39"/>
        <v>1</v>
      </c>
      <c r="AB41" s="215">
        <f t="shared" si="40"/>
        <v>5</v>
      </c>
      <c r="AC41" s="214">
        <f>IF(AB41=0,0.79,IF(AB41=1,0.78,IF(AB41=2,0.77,IF(AB41=3,0.76,IF(AB41=4,0.75,IF(AB41=5,0.74,IF(AB41=6,0.73)))))))</f>
        <v>0.74</v>
      </c>
      <c r="AD41" s="214">
        <f t="shared" si="41"/>
        <v>9.9024999999999999</v>
      </c>
      <c r="AE41" s="214">
        <f t="shared" si="42"/>
        <v>7.3278499999999998</v>
      </c>
      <c r="AF41" s="215">
        <f t="shared" si="43"/>
        <v>103</v>
      </c>
      <c r="AG41" s="105"/>
      <c r="AH41" s="215" t="s">
        <v>3448</v>
      </c>
      <c r="AI41" s="215" t="s">
        <v>3449</v>
      </c>
    </row>
    <row r="42" spans="1:42" s="217" customFormat="1" ht="11.25">
      <c r="A42" s="210">
        <v>34</v>
      </c>
      <c r="B42" s="218" t="s">
        <v>2803</v>
      </c>
      <c r="C42" s="218" t="s">
        <v>2804</v>
      </c>
      <c r="D42" s="213" t="s">
        <v>2805</v>
      </c>
      <c r="E42" s="213">
        <v>29</v>
      </c>
      <c r="F42" s="214">
        <v>11.07</v>
      </c>
      <c r="G42" s="215">
        <v>30</v>
      </c>
      <c r="H42" s="214" t="s">
        <v>3372</v>
      </c>
      <c r="I42" s="214">
        <v>10.210000000000001</v>
      </c>
      <c r="J42" s="215">
        <v>30</v>
      </c>
      <c r="K42" s="215" t="s">
        <v>3373</v>
      </c>
      <c r="L42" s="216">
        <f t="shared" si="30"/>
        <v>10.64</v>
      </c>
      <c r="M42" s="213">
        <f t="shared" si="31"/>
        <v>60</v>
      </c>
      <c r="N42" s="213">
        <f t="shared" si="32"/>
        <v>1</v>
      </c>
      <c r="O42" s="213">
        <f t="shared" si="33"/>
        <v>0</v>
      </c>
      <c r="P42" s="214">
        <v>8.44</v>
      </c>
      <c r="Q42" s="215">
        <v>12</v>
      </c>
      <c r="R42" s="215" t="s">
        <v>3373</v>
      </c>
      <c r="S42" s="214">
        <v>10.59</v>
      </c>
      <c r="T42" s="215">
        <v>30</v>
      </c>
      <c r="U42" s="215" t="s">
        <v>3373</v>
      </c>
      <c r="V42" s="214">
        <f t="shared" si="34"/>
        <v>9.5150000000000006</v>
      </c>
      <c r="W42" s="215">
        <f t="shared" si="35"/>
        <v>42</v>
      </c>
      <c r="X42" s="215">
        <f t="shared" si="36"/>
        <v>2</v>
      </c>
      <c r="Y42" s="215">
        <f t="shared" si="37"/>
        <v>1</v>
      </c>
      <c r="Z42" s="215">
        <f t="shared" si="38"/>
        <v>3</v>
      </c>
      <c r="AA42" s="215">
        <f t="shared" si="39"/>
        <v>1</v>
      </c>
      <c r="AB42" s="215">
        <f t="shared" si="40"/>
        <v>4</v>
      </c>
      <c r="AC42" s="214">
        <f>IF(AB42=0,0.86,IF(AB42=1,0.85,IF(AB42=2,0.84,IF(AB42=3,0.83,IF(AB42=4,0.82,IF(AB42=5,0.81,IF(AB42=6,0.8)))))))</f>
        <v>0.82</v>
      </c>
      <c r="AD42" s="214">
        <f t="shared" si="41"/>
        <v>10.077500000000001</v>
      </c>
      <c r="AE42" s="214">
        <f t="shared" si="42"/>
        <v>8.2635500000000004</v>
      </c>
      <c r="AF42" s="215">
        <f t="shared" si="43"/>
        <v>102</v>
      </c>
      <c r="AG42" s="105"/>
      <c r="AH42" s="269" t="s">
        <v>3448</v>
      </c>
      <c r="AI42" s="269" t="s">
        <v>3449</v>
      </c>
    </row>
    <row r="43" spans="1:42" s="217" customFormat="1" ht="11.25">
      <c r="A43" s="210">
        <v>35</v>
      </c>
      <c r="B43" s="222" t="s">
        <v>2943</v>
      </c>
      <c r="C43" s="222" t="s">
        <v>2495</v>
      </c>
      <c r="D43" s="221" t="s">
        <v>2944</v>
      </c>
      <c r="E43" s="213">
        <v>30</v>
      </c>
      <c r="F43" s="214">
        <v>10.66</v>
      </c>
      <c r="G43" s="215">
        <v>30</v>
      </c>
      <c r="H43" s="214" t="s">
        <v>3373</v>
      </c>
      <c r="I43" s="214">
        <v>9.4</v>
      </c>
      <c r="J43" s="215">
        <v>20</v>
      </c>
      <c r="K43" s="215" t="s">
        <v>3373</v>
      </c>
      <c r="L43" s="216">
        <f t="shared" si="30"/>
        <v>10.030000000000001</v>
      </c>
      <c r="M43" s="213">
        <f t="shared" si="31"/>
        <v>60</v>
      </c>
      <c r="N43" s="213">
        <f t="shared" si="32"/>
        <v>2</v>
      </c>
      <c r="O43" s="213">
        <f t="shared" si="33"/>
        <v>1</v>
      </c>
      <c r="P43" s="214">
        <v>9.07</v>
      </c>
      <c r="Q43" s="215">
        <v>11</v>
      </c>
      <c r="R43" s="215" t="s">
        <v>3373</v>
      </c>
      <c r="S43" s="214">
        <v>10.16</v>
      </c>
      <c r="T43" s="215">
        <v>30</v>
      </c>
      <c r="U43" s="215" t="s">
        <v>3373</v>
      </c>
      <c r="V43" s="214">
        <f t="shared" si="34"/>
        <v>9.6150000000000002</v>
      </c>
      <c r="W43" s="215">
        <f t="shared" si="35"/>
        <v>41</v>
      </c>
      <c r="X43" s="215">
        <f t="shared" si="36"/>
        <v>2</v>
      </c>
      <c r="Y43" s="215">
        <f t="shared" si="37"/>
        <v>1</v>
      </c>
      <c r="Z43" s="215">
        <f t="shared" si="38"/>
        <v>4</v>
      </c>
      <c r="AA43" s="215">
        <f t="shared" si="39"/>
        <v>2</v>
      </c>
      <c r="AB43" s="215">
        <f t="shared" si="40"/>
        <v>6</v>
      </c>
      <c r="AC43" s="214">
        <f>IF(AB43=0,0.93,IF(AB43=1,0.92,IF(AB43=2,0.91,IF(AB43=3,0.9,IF(AB43=4,0.89,IF(AB43=5,0.88,IF(AB43=6,0.87)))))))</f>
        <v>0.87</v>
      </c>
      <c r="AD43" s="214">
        <f t="shared" si="41"/>
        <v>9.8225000000000016</v>
      </c>
      <c r="AE43" s="214">
        <f t="shared" si="42"/>
        <v>8.5455750000000013</v>
      </c>
      <c r="AF43" s="215">
        <f t="shared" si="43"/>
        <v>101</v>
      </c>
      <c r="AG43" s="105"/>
      <c r="AH43" s="269" t="s">
        <v>3448</v>
      </c>
      <c r="AI43" s="269" t="s">
        <v>3449</v>
      </c>
    </row>
    <row r="44" spans="1:42" s="217" customFormat="1" ht="11.25">
      <c r="A44" s="210">
        <v>36</v>
      </c>
      <c r="B44" s="222" t="s">
        <v>2953</v>
      </c>
      <c r="C44" s="222" t="s">
        <v>2954</v>
      </c>
      <c r="D44" s="221" t="s">
        <v>2955</v>
      </c>
      <c r="E44" s="213">
        <v>30</v>
      </c>
      <c r="F44" s="214">
        <v>10</v>
      </c>
      <c r="G44" s="215">
        <v>30</v>
      </c>
      <c r="H44" s="214" t="s">
        <v>3373</v>
      </c>
      <c r="I44" s="214">
        <v>10</v>
      </c>
      <c r="J44" s="215">
        <v>30</v>
      </c>
      <c r="K44" s="215" t="s">
        <v>3373</v>
      </c>
      <c r="L44" s="216">
        <f t="shared" si="30"/>
        <v>10</v>
      </c>
      <c r="M44" s="213">
        <f t="shared" si="31"/>
        <v>60</v>
      </c>
      <c r="N44" s="213">
        <f t="shared" si="32"/>
        <v>2</v>
      </c>
      <c r="O44" s="213">
        <f t="shared" si="33"/>
        <v>0</v>
      </c>
      <c r="P44" s="214">
        <v>8.11</v>
      </c>
      <c r="Q44" s="215">
        <v>10</v>
      </c>
      <c r="R44" s="215" t="s">
        <v>3373</v>
      </c>
      <c r="S44" s="214">
        <v>10.87</v>
      </c>
      <c r="T44" s="215">
        <v>30</v>
      </c>
      <c r="U44" s="215" t="s">
        <v>3372</v>
      </c>
      <c r="V44" s="214">
        <f t="shared" si="34"/>
        <v>9.4899999999999984</v>
      </c>
      <c r="W44" s="215">
        <f t="shared" si="35"/>
        <v>40</v>
      </c>
      <c r="X44" s="215">
        <f t="shared" si="36"/>
        <v>1</v>
      </c>
      <c r="Y44" s="215">
        <f t="shared" si="37"/>
        <v>1</v>
      </c>
      <c r="Z44" s="215">
        <f t="shared" si="38"/>
        <v>3</v>
      </c>
      <c r="AA44" s="215">
        <f t="shared" si="39"/>
        <v>1</v>
      </c>
      <c r="AB44" s="215">
        <f t="shared" si="40"/>
        <v>4</v>
      </c>
      <c r="AC44" s="214">
        <f>IF(AB44=0,0.93,IF(AB44=1,0.92,IF(AB44=2,0.91,IF(AB44=3,0.9,IF(AB44=4,0.89,IF(AB44=5,0.88,IF(AB44=6,0.87)))))))</f>
        <v>0.89</v>
      </c>
      <c r="AD44" s="214">
        <f t="shared" si="41"/>
        <v>9.7449999999999992</v>
      </c>
      <c r="AE44" s="214">
        <f t="shared" si="42"/>
        <v>8.6730499999999999</v>
      </c>
      <c r="AF44" s="215">
        <f t="shared" si="43"/>
        <v>100</v>
      </c>
      <c r="AG44" s="105"/>
      <c r="AH44" s="269" t="s">
        <v>3448</v>
      </c>
      <c r="AI44" s="269" t="s">
        <v>3449</v>
      </c>
    </row>
    <row r="45" spans="1:42" s="217" customFormat="1" ht="11.25">
      <c r="A45" s="210">
        <v>37</v>
      </c>
      <c r="B45" s="218" t="s">
        <v>2837</v>
      </c>
      <c r="C45" s="218" t="s">
        <v>2838</v>
      </c>
      <c r="D45" s="221" t="s">
        <v>2839</v>
      </c>
      <c r="E45" s="213">
        <v>29</v>
      </c>
      <c r="F45" s="214">
        <v>9.4600000000000009</v>
      </c>
      <c r="G45" s="215">
        <v>19</v>
      </c>
      <c r="H45" s="214" t="s">
        <v>3372</v>
      </c>
      <c r="I45" s="214">
        <v>8.2899999999999991</v>
      </c>
      <c r="J45" s="215">
        <v>19</v>
      </c>
      <c r="K45" s="215" t="s">
        <v>3373</v>
      </c>
      <c r="L45" s="216">
        <f t="shared" si="30"/>
        <v>8.875</v>
      </c>
      <c r="M45" s="213">
        <f t="shared" si="31"/>
        <v>38</v>
      </c>
      <c r="N45" s="213">
        <f t="shared" si="32"/>
        <v>1</v>
      </c>
      <c r="O45" s="213">
        <f t="shared" si="33"/>
        <v>1</v>
      </c>
      <c r="P45" s="214">
        <v>10.01</v>
      </c>
      <c r="Q45" s="215">
        <v>30</v>
      </c>
      <c r="R45" s="215" t="s">
        <v>3372</v>
      </c>
      <c r="S45" s="214">
        <v>11.64</v>
      </c>
      <c r="T45" s="215">
        <v>30</v>
      </c>
      <c r="U45" s="215" t="s">
        <v>3373</v>
      </c>
      <c r="V45" s="214">
        <f t="shared" si="34"/>
        <v>10.824999999999999</v>
      </c>
      <c r="W45" s="215">
        <f t="shared" si="35"/>
        <v>60</v>
      </c>
      <c r="X45" s="215">
        <f t="shared" si="36"/>
        <v>1</v>
      </c>
      <c r="Y45" s="215">
        <f t="shared" si="37"/>
        <v>0</v>
      </c>
      <c r="Z45" s="215">
        <f t="shared" si="38"/>
        <v>2</v>
      </c>
      <c r="AA45" s="215">
        <f t="shared" si="39"/>
        <v>1</v>
      </c>
      <c r="AB45" s="215">
        <f t="shared" si="40"/>
        <v>3</v>
      </c>
      <c r="AC45" s="214">
        <f>IF(AB45=0,0.86,IF(AB45=1,0.85,IF(AB45=2,0.84,IF(AB45=3,0.83,IF(AB45=4,0.82,IF(AB45=5,0.81,IF(AB45=6,0.8)))))))</f>
        <v>0.83</v>
      </c>
      <c r="AD45" s="214">
        <f t="shared" si="41"/>
        <v>9.85</v>
      </c>
      <c r="AE45" s="214">
        <f t="shared" si="42"/>
        <v>8.1754999999999995</v>
      </c>
      <c r="AF45" s="215">
        <f t="shared" si="43"/>
        <v>98</v>
      </c>
      <c r="AG45" s="105"/>
      <c r="AH45" s="215" t="s">
        <v>3449</v>
      </c>
      <c r="AI45" s="215" t="s">
        <v>3448</v>
      </c>
    </row>
    <row r="46" spans="1:42" s="217" customFormat="1" ht="11.25">
      <c r="A46" s="210">
        <v>38</v>
      </c>
      <c r="B46" s="222" t="s">
        <v>2959</v>
      </c>
      <c r="C46" s="222" t="s">
        <v>116</v>
      </c>
      <c r="D46" s="221" t="s">
        <v>2960</v>
      </c>
      <c r="E46" s="213">
        <v>30</v>
      </c>
      <c r="F46" s="214">
        <v>10.47</v>
      </c>
      <c r="G46" s="215">
        <v>30</v>
      </c>
      <c r="H46" s="214" t="s">
        <v>3373</v>
      </c>
      <c r="I46" s="214">
        <v>9.5299999999999994</v>
      </c>
      <c r="J46" s="215">
        <v>17</v>
      </c>
      <c r="K46" s="215" t="s">
        <v>3373</v>
      </c>
      <c r="L46" s="216">
        <f t="shared" si="30"/>
        <v>10</v>
      </c>
      <c r="M46" s="213">
        <f t="shared" si="31"/>
        <v>60</v>
      </c>
      <c r="N46" s="213">
        <f t="shared" si="32"/>
        <v>2</v>
      </c>
      <c r="O46" s="213">
        <f t="shared" si="33"/>
        <v>1</v>
      </c>
      <c r="P46" s="214">
        <v>8.85</v>
      </c>
      <c r="Q46" s="215">
        <v>5</v>
      </c>
      <c r="R46" s="215" t="s">
        <v>3373</v>
      </c>
      <c r="S46" s="214">
        <v>10.050000000000001</v>
      </c>
      <c r="T46" s="215">
        <v>30</v>
      </c>
      <c r="U46" s="215" t="s">
        <v>3372</v>
      </c>
      <c r="V46" s="214">
        <f t="shared" si="34"/>
        <v>9.4499999999999993</v>
      </c>
      <c r="W46" s="215">
        <f t="shared" si="35"/>
        <v>35</v>
      </c>
      <c r="X46" s="215">
        <f t="shared" si="36"/>
        <v>1</v>
      </c>
      <c r="Y46" s="215">
        <f t="shared" si="37"/>
        <v>1</v>
      </c>
      <c r="Z46" s="215">
        <f t="shared" si="38"/>
        <v>3</v>
      </c>
      <c r="AA46" s="215">
        <f t="shared" si="39"/>
        <v>2</v>
      </c>
      <c r="AB46" s="215">
        <f t="shared" si="40"/>
        <v>5</v>
      </c>
      <c r="AC46" s="214">
        <f>IF(AB46=0,0.93,IF(AB46=1,0.92,IF(AB46=2,0.91,IF(AB46=3,0.9,IF(AB46=4,0.89,IF(AB46=5,0.88,IF(AB46=6,0.87)))))))</f>
        <v>0.88</v>
      </c>
      <c r="AD46" s="214">
        <f t="shared" si="41"/>
        <v>9.7249999999999996</v>
      </c>
      <c r="AE46" s="214">
        <f t="shared" si="42"/>
        <v>8.5579999999999998</v>
      </c>
      <c r="AF46" s="215">
        <f t="shared" si="43"/>
        <v>95</v>
      </c>
      <c r="AG46" s="105"/>
      <c r="AH46" s="269" t="s">
        <v>3448</v>
      </c>
      <c r="AI46" s="269" t="s">
        <v>3449</v>
      </c>
      <c r="AJ46" s="225"/>
      <c r="AK46" s="225"/>
      <c r="AL46" s="225"/>
      <c r="AM46" s="225"/>
      <c r="AN46" s="225"/>
      <c r="AO46" s="225"/>
      <c r="AP46" s="225"/>
    </row>
    <row r="47" spans="1:42" s="217" customFormat="1" ht="11.25">
      <c r="A47" s="210">
        <v>39</v>
      </c>
      <c r="B47" s="222" t="s">
        <v>1173</v>
      </c>
      <c r="C47" s="222" t="s">
        <v>2495</v>
      </c>
      <c r="D47" s="221" t="s">
        <v>2999</v>
      </c>
      <c r="E47" s="213">
        <v>31</v>
      </c>
      <c r="F47" s="214">
        <v>10.6</v>
      </c>
      <c r="G47" s="215">
        <v>30</v>
      </c>
      <c r="H47" s="214" t="s">
        <v>3373</v>
      </c>
      <c r="I47" s="214">
        <v>9.4</v>
      </c>
      <c r="J47" s="215">
        <v>18</v>
      </c>
      <c r="K47" s="215" t="s">
        <v>3373</v>
      </c>
      <c r="L47" s="216">
        <f t="shared" si="30"/>
        <v>10</v>
      </c>
      <c r="M47" s="213">
        <f t="shared" si="31"/>
        <v>60</v>
      </c>
      <c r="N47" s="213">
        <f t="shared" si="32"/>
        <v>2</v>
      </c>
      <c r="O47" s="213">
        <f t="shared" si="33"/>
        <v>1</v>
      </c>
      <c r="P47" s="214">
        <v>7.68</v>
      </c>
      <c r="Q47" s="215">
        <v>5</v>
      </c>
      <c r="R47" s="215" t="s">
        <v>3373</v>
      </c>
      <c r="S47" s="214">
        <v>10.1</v>
      </c>
      <c r="T47" s="215">
        <v>30</v>
      </c>
      <c r="U47" s="215" t="s">
        <v>3372</v>
      </c>
      <c r="V47" s="214">
        <f t="shared" si="34"/>
        <v>8.89</v>
      </c>
      <c r="W47" s="215">
        <f t="shared" si="35"/>
        <v>35</v>
      </c>
      <c r="X47" s="215">
        <f t="shared" si="36"/>
        <v>1</v>
      </c>
      <c r="Y47" s="215">
        <f t="shared" si="37"/>
        <v>1</v>
      </c>
      <c r="Z47" s="215">
        <f t="shared" si="38"/>
        <v>3</v>
      </c>
      <c r="AA47" s="215">
        <f t="shared" si="39"/>
        <v>2</v>
      </c>
      <c r="AB47" s="215">
        <f t="shared" si="40"/>
        <v>5</v>
      </c>
      <c r="AC47" s="214">
        <f>IF(AB47=0,0.93,IF(AB47=1,0.92,IF(AB47=2,0.91,IF(AB47=3,0.9,IF(AB47=4,0.89,IF(AB47=5,0.88,IF(AB47=6,0.87)))))))</f>
        <v>0.88</v>
      </c>
      <c r="AD47" s="214">
        <f t="shared" si="41"/>
        <v>9.4450000000000003</v>
      </c>
      <c r="AE47" s="214">
        <f t="shared" si="42"/>
        <v>8.3116000000000003</v>
      </c>
      <c r="AF47" s="215">
        <f t="shared" si="43"/>
        <v>95</v>
      </c>
      <c r="AG47" s="105"/>
      <c r="AH47" s="269" t="s">
        <v>3449</v>
      </c>
      <c r="AI47" s="269" t="s">
        <v>3448</v>
      </c>
    </row>
    <row r="48" spans="1:42" s="217" customFormat="1" ht="12.75">
      <c r="A48" s="210">
        <v>40</v>
      </c>
      <c r="B48" s="356" t="s">
        <v>2927</v>
      </c>
      <c r="C48" s="356" t="s">
        <v>2928</v>
      </c>
      <c r="D48" s="357" t="s">
        <v>2929</v>
      </c>
      <c r="E48" s="349">
        <v>30</v>
      </c>
      <c r="F48" s="350">
        <v>10</v>
      </c>
      <c r="G48" s="351">
        <v>30</v>
      </c>
      <c r="H48" s="350" t="s">
        <v>3373</v>
      </c>
      <c r="I48" s="350">
        <v>7.85</v>
      </c>
      <c r="J48" s="351">
        <v>18</v>
      </c>
      <c r="K48" s="351" t="s">
        <v>3590</v>
      </c>
      <c r="L48" s="352">
        <f t="shared" si="30"/>
        <v>8.9250000000000007</v>
      </c>
      <c r="M48" s="349">
        <f t="shared" si="31"/>
        <v>48</v>
      </c>
      <c r="N48" s="349">
        <f t="shared" si="32"/>
        <v>2</v>
      </c>
      <c r="O48" s="349">
        <f t="shared" si="33"/>
        <v>1</v>
      </c>
      <c r="P48" s="350">
        <v>8.31</v>
      </c>
      <c r="Q48" s="351">
        <v>16</v>
      </c>
      <c r="R48" s="351" t="s">
        <v>3590</v>
      </c>
      <c r="S48" s="350">
        <v>11.58</v>
      </c>
      <c r="T48" s="351">
        <v>30</v>
      </c>
      <c r="U48" s="351" t="s">
        <v>3372</v>
      </c>
      <c r="V48" s="350">
        <f t="shared" si="34"/>
        <v>9.9450000000000003</v>
      </c>
      <c r="W48" s="351">
        <f t="shared" si="35"/>
        <v>46</v>
      </c>
      <c r="X48" s="351">
        <f t="shared" si="36"/>
        <v>1</v>
      </c>
      <c r="Y48" s="351">
        <f t="shared" si="37"/>
        <v>1</v>
      </c>
      <c r="Z48" s="351">
        <f t="shared" si="38"/>
        <v>3</v>
      </c>
      <c r="AA48" s="351">
        <f t="shared" si="39"/>
        <v>2</v>
      </c>
      <c r="AB48" s="351">
        <f t="shared" si="40"/>
        <v>5</v>
      </c>
      <c r="AC48" s="350">
        <f>IF(AB48=0,0.86,IF(AB48=1,0.85,IF(AB48=2,0.84,IF(AB48=3,0.83,IF(AB48=4,0.82,IF(AB48=5,0.81,IF(AB48=6,0.8)))))))</f>
        <v>0.81</v>
      </c>
      <c r="AD48" s="350">
        <f t="shared" si="41"/>
        <v>9.4350000000000005</v>
      </c>
      <c r="AE48" s="350">
        <f t="shared" si="42"/>
        <v>7.6423500000000013</v>
      </c>
      <c r="AF48" s="351">
        <f t="shared" si="43"/>
        <v>94</v>
      </c>
      <c r="AG48" s="353"/>
      <c r="AH48" s="351" t="s">
        <v>3449</v>
      </c>
      <c r="AI48" s="351" t="s">
        <v>3448</v>
      </c>
      <c r="AJ48" s="355"/>
      <c r="AK48" s="355"/>
      <c r="AL48" s="355"/>
      <c r="AM48" s="355"/>
      <c r="AN48" s="355"/>
      <c r="AO48" s="355"/>
      <c r="AP48" s="355"/>
    </row>
    <row r="49" spans="1:42" s="217" customFormat="1" ht="11.25">
      <c r="A49" s="210">
        <v>41</v>
      </c>
      <c r="B49" s="218" t="s">
        <v>2800</v>
      </c>
      <c r="C49" s="218" t="s">
        <v>2801</v>
      </c>
      <c r="D49" s="221" t="s">
        <v>2802</v>
      </c>
      <c r="E49" s="213">
        <v>29</v>
      </c>
      <c r="F49" s="214">
        <v>5.78</v>
      </c>
      <c r="G49" s="215">
        <v>10</v>
      </c>
      <c r="H49" s="214" t="s">
        <v>3373</v>
      </c>
      <c r="I49" s="214">
        <v>10</v>
      </c>
      <c r="J49" s="215">
        <v>30</v>
      </c>
      <c r="K49" s="215" t="s">
        <v>3373</v>
      </c>
      <c r="L49" s="216">
        <f t="shared" si="30"/>
        <v>7.8900000000000006</v>
      </c>
      <c r="M49" s="213">
        <f t="shared" si="31"/>
        <v>40</v>
      </c>
      <c r="N49" s="213">
        <f t="shared" si="32"/>
        <v>2</v>
      </c>
      <c r="O49" s="213">
        <f t="shared" si="33"/>
        <v>1</v>
      </c>
      <c r="P49" s="214">
        <v>10.29</v>
      </c>
      <c r="Q49" s="215">
        <v>30</v>
      </c>
      <c r="R49" s="215" t="s">
        <v>3372</v>
      </c>
      <c r="S49" s="214">
        <v>8.7899999999999991</v>
      </c>
      <c r="T49" s="215">
        <v>22</v>
      </c>
      <c r="U49" s="215" t="s">
        <v>3373</v>
      </c>
      <c r="V49" s="214">
        <f t="shared" si="34"/>
        <v>9.5399999999999991</v>
      </c>
      <c r="W49" s="215">
        <f t="shared" si="35"/>
        <v>52</v>
      </c>
      <c r="X49" s="215">
        <f t="shared" si="36"/>
        <v>1</v>
      </c>
      <c r="Y49" s="215">
        <f t="shared" si="37"/>
        <v>1</v>
      </c>
      <c r="Z49" s="215">
        <f t="shared" si="38"/>
        <v>3</v>
      </c>
      <c r="AA49" s="215">
        <f t="shared" si="39"/>
        <v>2</v>
      </c>
      <c r="AB49" s="215">
        <f t="shared" si="40"/>
        <v>5</v>
      </c>
      <c r="AC49" s="214">
        <f>IF(AB49=0,0.86,IF(AB49=1,0.85,IF(AB49=2,0.84,IF(AB49=3,0.83,IF(AB49=4,0.82,IF(AB49=5,0.81,IF(AB49=6,0.8)))))))</f>
        <v>0.81</v>
      </c>
      <c r="AD49" s="214">
        <f t="shared" si="41"/>
        <v>8.7149999999999999</v>
      </c>
      <c r="AE49" s="214">
        <f t="shared" si="42"/>
        <v>7.0591500000000007</v>
      </c>
      <c r="AF49" s="215">
        <f t="shared" si="43"/>
        <v>92</v>
      </c>
      <c r="AG49" s="105"/>
      <c r="AH49" s="104"/>
      <c r="AI49" s="104"/>
    </row>
    <row r="50" spans="1:42">
      <c r="A50" s="210">
        <v>42</v>
      </c>
      <c r="B50" s="386" t="s">
        <v>2905</v>
      </c>
      <c r="C50" s="386" t="s">
        <v>2906</v>
      </c>
      <c r="D50" s="290" t="s">
        <v>2907</v>
      </c>
      <c r="E50" s="291">
        <v>30</v>
      </c>
      <c r="F50" s="292">
        <v>10.3</v>
      </c>
      <c r="G50" s="293">
        <v>30</v>
      </c>
      <c r="H50" s="292" t="s">
        <v>3372</v>
      </c>
      <c r="I50" s="292">
        <v>7.03</v>
      </c>
      <c r="J50" s="293">
        <v>13</v>
      </c>
      <c r="K50" s="293" t="s">
        <v>3373</v>
      </c>
      <c r="L50" s="294">
        <f t="shared" si="30"/>
        <v>8.6650000000000009</v>
      </c>
      <c r="M50" s="291">
        <f t="shared" si="31"/>
        <v>43</v>
      </c>
      <c r="N50" s="291">
        <f t="shared" si="32"/>
        <v>1</v>
      </c>
      <c r="O50" s="291">
        <f t="shared" si="33"/>
        <v>1</v>
      </c>
      <c r="P50" s="292">
        <v>9.11</v>
      </c>
      <c r="Q50" s="293">
        <v>18</v>
      </c>
      <c r="R50" s="293" t="s">
        <v>3373</v>
      </c>
      <c r="S50" s="292">
        <v>10.59</v>
      </c>
      <c r="T50" s="293">
        <v>30</v>
      </c>
      <c r="U50" s="293" t="s">
        <v>3373</v>
      </c>
      <c r="V50" s="292">
        <f t="shared" si="34"/>
        <v>9.85</v>
      </c>
      <c r="W50" s="293">
        <f t="shared" si="35"/>
        <v>48</v>
      </c>
      <c r="X50" s="293">
        <f t="shared" si="36"/>
        <v>2</v>
      </c>
      <c r="Y50" s="293">
        <f t="shared" si="37"/>
        <v>1</v>
      </c>
      <c r="Z50" s="293">
        <f t="shared" si="38"/>
        <v>3</v>
      </c>
      <c r="AA50" s="293">
        <f t="shared" si="39"/>
        <v>2</v>
      </c>
      <c r="AB50" s="293">
        <f t="shared" si="40"/>
        <v>5</v>
      </c>
      <c r="AC50" s="292">
        <f>IF(AB50=0,0.93,IF(AB50=1,0.92,IF(AB50=2,0.91,IF(AB50=3,0.9,IF(AB50=4,0.89,IF(AB50=5,0.88,IF(AB50=6,0.87)))))))</f>
        <v>0.88</v>
      </c>
      <c r="AD50" s="292">
        <f t="shared" si="41"/>
        <v>9.2575000000000003</v>
      </c>
      <c r="AE50" s="292">
        <f t="shared" si="42"/>
        <v>8.1466000000000012</v>
      </c>
      <c r="AF50" s="293">
        <f t="shared" si="43"/>
        <v>91</v>
      </c>
      <c r="AG50" s="389"/>
      <c r="AH50" s="293" t="s">
        <v>3448</v>
      </c>
      <c r="AI50" s="293" t="s">
        <v>3449</v>
      </c>
      <c r="AJ50" s="217"/>
      <c r="AK50" s="217"/>
      <c r="AL50" s="217"/>
      <c r="AM50" s="217"/>
      <c r="AN50" s="217"/>
      <c r="AO50" s="217"/>
      <c r="AP50" s="217"/>
    </row>
    <row r="51" spans="1:42" s="217" customFormat="1" ht="11.25">
      <c r="A51" s="210">
        <v>43</v>
      </c>
      <c r="B51" s="218" t="s">
        <v>3030</v>
      </c>
      <c r="C51" s="218" t="s">
        <v>2092</v>
      </c>
      <c r="D51" s="221" t="s">
        <v>3031</v>
      </c>
      <c r="E51" s="213">
        <v>31</v>
      </c>
      <c r="F51" s="214">
        <v>10</v>
      </c>
      <c r="G51" s="215">
        <v>30</v>
      </c>
      <c r="H51" s="214" t="s">
        <v>3373</v>
      </c>
      <c r="I51" s="214">
        <v>10.58</v>
      </c>
      <c r="J51" s="215">
        <v>30</v>
      </c>
      <c r="K51" s="215" t="s">
        <v>3373</v>
      </c>
      <c r="L51" s="216">
        <f t="shared" si="30"/>
        <v>10.29</v>
      </c>
      <c r="M51" s="213">
        <f t="shared" si="31"/>
        <v>60</v>
      </c>
      <c r="N51" s="213">
        <f t="shared" si="32"/>
        <v>2</v>
      </c>
      <c r="O51" s="213">
        <f t="shared" si="33"/>
        <v>0</v>
      </c>
      <c r="P51" s="214">
        <v>9.75</v>
      </c>
      <c r="Q51" s="215">
        <v>12</v>
      </c>
      <c r="R51" s="215" t="s">
        <v>3373</v>
      </c>
      <c r="S51" s="214">
        <v>8.75</v>
      </c>
      <c r="T51" s="215">
        <v>18</v>
      </c>
      <c r="U51" s="215" t="s">
        <v>3373</v>
      </c>
      <c r="V51" s="214">
        <f t="shared" si="34"/>
        <v>9.25</v>
      </c>
      <c r="W51" s="215">
        <f t="shared" si="35"/>
        <v>30</v>
      </c>
      <c r="X51" s="215">
        <f t="shared" si="36"/>
        <v>2</v>
      </c>
      <c r="Y51" s="215">
        <f t="shared" si="37"/>
        <v>1</v>
      </c>
      <c r="Z51" s="215">
        <f t="shared" si="38"/>
        <v>4</v>
      </c>
      <c r="AA51" s="215">
        <f t="shared" si="39"/>
        <v>1</v>
      </c>
      <c r="AB51" s="215">
        <f t="shared" si="40"/>
        <v>5</v>
      </c>
      <c r="AC51" s="214">
        <f>IF(AB51=0,0.93,IF(AB51=1,0.92,IF(AB51=2,0.91,IF(AB51=3,0.9,IF(AB51=4,0.89,IF(AB51=5,0.88,IF(AB51=6,0.87)))))))</f>
        <v>0.88</v>
      </c>
      <c r="AD51" s="214">
        <f t="shared" si="41"/>
        <v>9.77</v>
      </c>
      <c r="AE51" s="214">
        <f t="shared" si="42"/>
        <v>8.5975999999999999</v>
      </c>
      <c r="AF51" s="215">
        <f t="shared" si="43"/>
        <v>90</v>
      </c>
      <c r="AG51" s="105"/>
      <c r="AH51" s="104"/>
      <c r="AI51" s="104"/>
    </row>
    <row r="52" spans="1:42" s="355" customFormat="1" ht="12.75">
      <c r="A52" s="210">
        <v>44</v>
      </c>
      <c r="B52" s="370" t="s">
        <v>2835</v>
      </c>
      <c r="C52" s="370" t="s">
        <v>629</v>
      </c>
      <c r="D52" s="346" t="s">
        <v>2836</v>
      </c>
      <c r="E52" s="349">
        <v>29</v>
      </c>
      <c r="F52" s="350">
        <v>6.22</v>
      </c>
      <c r="G52" s="351">
        <v>12</v>
      </c>
      <c r="H52" s="350" t="s">
        <v>3373</v>
      </c>
      <c r="I52" s="350">
        <v>7.8710000000000004</v>
      </c>
      <c r="J52" s="351">
        <v>18</v>
      </c>
      <c r="K52" s="351" t="s">
        <v>3373</v>
      </c>
      <c r="L52" s="352">
        <f t="shared" si="30"/>
        <v>7.0455000000000005</v>
      </c>
      <c r="M52" s="349">
        <f t="shared" si="31"/>
        <v>30</v>
      </c>
      <c r="N52" s="349">
        <f t="shared" si="32"/>
        <v>2</v>
      </c>
      <c r="O52" s="349">
        <f t="shared" si="33"/>
        <v>1</v>
      </c>
      <c r="P52" s="350">
        <v>9.69</v>
      </c>
      <c r="Q52" s="351">
        <v>16</v>
      </c>
      <c r="R52" s="351" t="s">
        <v>3373</v>
      </c>
      <c r="S52" s="350">
        <v>12.58</v>
      </c>
      <c r="T52" s="351">
        <v>30</v>
      </c>
      <c r="U52" s="351" t="s">
        <v>3372</v>
      </c>
      <c r="V52" s="350">
        <f t="shared" si="34"/>
        <v>11.135</v>
      </c>
      <c r="W52" s="351">
        <f t="shared" si="35"/>
        <v>60</v>
      </c>
      <c r="X52" s="351">
        <f t="shared" si="36"/>
        <v>1</v>
      </c>
      <c r="Y52" s="351">
        <f t="shared" si="37"/>
        <v>1</v>
      </c>
      <c r="Z52" s="351">
        <f t="shared" si="38"/>
        <v>3</v>
      </c>
      <c r="AA52" s="351">
        <f t="shared" si="39"/>
        <v>2</v>
      </c>
      <c r="AB52" s="351">
        <f t="shared" si="40"/>
        <v>5</v>
      </c>
      <c r="AC52" s="358">
        <f>IF(AB52=0,1,IF(AB52=1,0.99,IF(AB52=2,0.98,IF(AB52=3,0.97,IF(AB52=4,0.96,IF(AB52=5,0.95,IF(AB52=6,0.94)))))))</f>
        <v>0.95</v>
      </c>
      <c r="AD52" s="350">
        <f t="shared" si="41"/>
        <v>9.0902500000000011</v>
      </c>
      <c r="AE52" s="350">
        <f t="shared" si="42"/>
        <v>8.6357375000000012</v>
      </c>
      <c r="AF52" s="351">
        <f t="shared" si="43"/>
        <v>90</v>
      </c>
      <c r="AG52" s="353"/>
      <c r="AH52" s="359" t="s">
        <v>3448</v>
      </c>
      <c r="AI52" s="359" t="s">
        <v>3449</v>
      </c>
    </row>
    <row r="53" spans="1:42" s="355" customFormat="1">
      <c r="A53" s="385"/>
      <c r="B53" s="385"/>
      <c r="C53" s="385"/>
      <c r="D53" s="385"/>
      <c r="E53" s="388"/>
      <c r="F53" s="388"/>
      <c r="G53" s="388"/>
      <c r="H53" s="388"/>
      <c r="I53" s="388"/>
      <c r="J53" s="388"/>
      <c r="K53" s="388"/>
      <c r="L53" s="388"/>
      <c r="M53" s="388"/>
      <c r="N53" s="388"/>
      <c r="O53" s="388"/>
      <c r="P53" s="388"/>
      <c r="Q53" s="388"/>
      <c r="R53" s="388"/>
      <c r="S53" s="388"/>
      <c r="T53" s="388"/>
      <c r="U53" s="388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/>
      <c r="AK53"/>
      <c r="AL53"/>
      <c r="AM53"/>
      <c r="AN53"/>
      <c r="AO53"/>
      <c r="AP53"/>
    </row>
  </sheetData>
  <sortState ref="A34:AP55">
    <sortCondition descending="1" ref="AF34:AF55"/>
  </sortState>
  <mergeCells count="1">
    <mergeCell ref="A5:AO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Q193"/>
  <sheetViews>
    <sheetView topLeftCell="A178" workbookViewId="0">
      <selection activeCell="B122" sqref="B122"/>
    </sheetView>
  </sheetViews>
  <sheetFormatPr baseColWidth="10" defaultRowHeight="15"/>
  <cols>
    <col min="1" max="1" width="3.5703125" customWidth="1"/>
    <col min="2" max="2" width="23.5703125" customWidth="1"/>
    <col min="3" max="3" width="27.85546875" customWidth="1"/>
    <col min="4" max="4" width="12.42578125" customWidth="1"/>
    <col min="5" max="5" width="3.85546875" customWidth="1"/>
    <col min="6" max="6" width="4.85546875" customWidth="1"/>
    <col min="7" max="7" width="4.5703125" customWidth="1"/>
    <col min="8" max="8" width="6.7109375" customWidth="1"/>
    <col min="9" max="9" width="4.85546875" customWidth="1"/>
    <col min="10" max="10" width="4.5703125" customWidth="1"/>
    <col min="11" max="11" width="6.42578125" customWidth="1"/>
    <col min="12" max="12" width="4.85546875" customWidth="1"/>
    <col min="13" max="13" width="4" customWidth="1"/>
    <col min="14" max="14" width="4.140625" customWidth="1"/>
    <col min="15" max="15" width="2.85546875" customWidth="1"/>
    <col min="16" max="16" width="5.5703125" customWidth="1"/>
    <col min="17" max="17" width="4.7109375" customWidth="1"/>
    <col min="18" max="18" width="6.42578125" customWidth="1"/>
    <col min="19" max="19" width="5.5703125" customWidth="1"/>
    <col min="20" max="20" width="4.7109375" customWidth="1"/>
    <col min="21" max="21" width="6.42578125" customWidth="1"/>
    <col min="22" max="22" width="4.85546875" customWidth="1"/>
    <col min="23" max="23" width="4" customWidth="1"/>
    <col min="24" max="24" width="4.140625" customWidth="1"/>
    <col min="25" max="25" width="2.85546875" customWidth="1"/>
    <col min="26" max="26" width="4.140625" customWidth="1"/>
    <col min="27" max="27" width="4" customWidth="1"/>
    <col min="28" max="28" width="3.42578125" customWidth="1"/>
    <col min="29" max="29" width="4.5703125" customWidth="1"/>
    <col min="30" max="30" width="4.85546875" customWidth="1"/>
    <col min="31" max="31" width="8.140625" customWidth="1"/>
    <col min="32" max="32" width="4.42578125" customWidth="1"/>
    <col min="33" max="33" width="6.28515625" customWidth="1"/>
    <col min="34" max="42" width="7.140625" customWidth="1"/>
  </cols>
  <sheetData>
    <row r="1" spans="1:42" ht="26.25">
      <c r="A1" s="22" t="s">
        <v>3582</v>
      </c>
      <c r="B1" s="23"/>
      <c r="C1" s="23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12"/>
      <c r="X1" s="12"/>
      <c r="Y1" s="12"/>
      <c r="Z1" s="12"/>
      <c r="AA1" s="12"/>
      <c r="AB1" s="12"/>
      <c r="AC1" s="14"/>
      <c r="AD1" s="14"/>
      <c r="AE1" s="14"/>
      <c r="AF1" s="12"/>
      <c r="AG1" s="7"/>
      <c r="AH1" s="7"/>
      <c r="AI1" s="7"/>
      <c r="AJ1" s="7"/>
      <c r="AK1" s="7"/>
      <c r="AL1" s="7"/>
      <c r="AM1" s="7"/>
      <c r="AN1" s="7"/>
      <c r="AO1" s="7"/>
      <c r="AP1" s="7"/>
    </row>
    <row r="2" spans="1:42" ht="26.25">
      <c r="A2" s="22" t="s">
        <v>0</v>
      </c>
      <c r="B2" s="23"/>
      <c r="C2" s="23"/>
      <c r="D2" s="137"/>
      <c r="E2" s="137"/>
      <c r="F2" s="139"/>
      <c r="G2" s="140"/>
      <c r="H2" s="140"/>
      <c r="I2" s="141"/>
      <c r="J2" s="142"/>
      <c r="K2" s="137"/>
      <c r="L2" s="139"/>
      <c r="M2" s="143"/>
      <c r="N2" s="143"/>
      <c r="O2" s="143"/>
      <c r="P2" s="144"/>
      <c r="Q2" s="140"/>
      <c r="R2" s="140"/>
      <c r="S2" s="145"/>
      <c r="T2" s="146"/>
      <c r="U2" s="60"/>
      <c r="V2" s="147"/>
      <c r="W2" s="12"/>
      <c r="X2" s="12"/>
      <c r="Y2" s="12"/>
      <c r="Z2" s="12"/>
      <c r="AA2" s="12"/>
      <c r="AB2" s="12"/>
      <c r="AC2" s="14"/>
      <c r="AD2" s="14"/>
      <c r="AE2" s="14"/>
      <c r="AF2" s="12"/>
      <c r="AG2" s="7"/>
      <c r="AH2" s="7"/>
      <c r="AI2" s="7"/>
      <c r="AJ2" s="7"/>
      <c r="AK2" s="7"/>
      <c r="AL2" s="7"/>
      <c r="AM2" s="7"/>
      <c r="AN2" s="7"/>
      <c r="AO2" s="7"/>
      <c r="AP2" s="7"/>
    </row>
    <row r="3" spans="1:42" ht="26.25">
      <c r="A3" s="22" t="s">
        <v>1</v>
      </c>
      <c r="B3" s="23"/>
      <c r="C3" s="23"/>
      <c r="D3" s="137"/>
      <c r="E3" s="137"/>
      <c r="F3" s="139"/>
      <c r="G3" s="140"/>
      <c r="H3" s="140"/>
      <c r="I3" s="141"/>
      <c r="J3" s="142"/>
      <c r="K3" s="137"/>
      <c r="L3" s="139"/>
      <c r="M3" s="143"/>
      <c r="N3" s="143"/>
      <c r="O3" s="143"/>
      <c r="P3" s="144"/>
      <c r="Q3" s="140"/>
      <c r="R3" s="140"/>
      <c r="S3" s="145"/>
      <c r="T3" s="146"/>
      <c r="U3" s="60"/>
      <c r="V3" s="147"/>
      <c r="W3" s="12"/>
      <c r="X3" s="12"/>
      <c r="Y3" s="12"/>
      <c r="Z3" s="12"/>
      <c r="AA3" s="12"/>
      <c r="AB3" s="12"/>
      <c r="AC3" s="14"/>
      <c r="AD3" s="14"/>
      <c r="AE3" s="14"/>
      <c r="AF3" s="12"/>
      <c r="AG3" s="7"/>
      <c r="AH3" s="7"/>
      <c r="AI3" s="7"/>
      <c r="AJ3" s="7"/>
      <c r="AK3" s="7"/>
      <c r="AL3" s="7"/>
      <c r="AM3" s="7"/>
      <c r="AN3" s="7"/>
      <c r="AO3" s="7"/>
      <c r="AP3" s="7"/>
    </row>
    <row r="4" spans="1:42" ht="26.25">
      <c r="A4" s="23" t="s">
        <v>3518</v>
      </c>
      <c r="B4" s="23"/>
      <c r="C4" s="23"/>
      <c r="D4" s="137"/>
      <c r="E4" s="137"/>
      <c r="F4" s="139"/>
      <c r="G4" s="140"/>
      <c r="H4" s="140"/>
      <c r="I4" s="141"/>
      <c r="J4" s="142"/>
      <c r="K4" s="137"/>
      <c r="L4" s="139"/>
      <c r="M4" s="143"/>
      <c r="N4" s="143"/>
      <c r="O4" s="143"/>
      <c r="P4" s="144"/>
      <c r="Q4" s="140"/>
      <c r="R4" s="140"/>
      <c r="S4" s="145"/>
      <c r="T4" s="146"/>
      <c r="U4" s="60"/>
      <c r="V4" s="147"/>
      <c r="W4" s="12"/>
      <c r="X4" s="12"/>
      <c r="Y4" s="12"/>
      <c r="Z4" s="12"/>
      <c r="AA4" s="12"/>
      <c r="AB4" s="12"/>
      <c r="AC4" s="14"/>
      <c r="AD4" s="14"/>
      <c r="AE4" s="14"/>
      <c r="AF4" s="12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ht="28.5">
      <c r="A5" s="421" t="s">
        <v>3596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</row>
    <row r="7" spans="1:42" s="209" customFormat="1" ht="17.100000000000001" customHeight="1">
      <c r="A7" s="201" t="s">
        <v>4</v>
      </c>
      <c r="B7" s="201" t="s">
        <v>5</v>
      </c>
      <c r="C7" s="201" t="s">
        <v>6</v>
      </c>
      <c r="D7" s="201" t="s">
        <v>7</v>
      </c>
      <c r="E7" s="201" t="s">
        <v>8</v>
      </c>
      <c r="F7" s="202" t="s">
        <v>9</v>
      </c>
      <c r="G7" s="201" t="s">
        <v>10</v>
      </c>
      <c r="H7" s="201" t="s">
        <v>11</v>
      </c>
      <c r="I7" s="202" t="s">
        <v>12</v>
      </c>
      <c r="J7" s="201" t="s">
        <v>10</v>
      </c>
      <c r="K7" s="201" t="s">
        <v>13</v>
      </c>
      <c r="L7" s="202" t="s">
        <v>14</v>
      </c>
      <c r="M7" s="203" t="s">
        <v>15</v>
      </c>
      <c r="N7" s="204" t="s">
        <v>16</v>
      </c>
      <c r="O7" s="203" t="s">
        <v>17</v>
      </c>
      <c r="P7" s="202" t="s">
        <v>18</v>
      </c>
      <c r="Q7" s="201" t="s">
        <v>19</v>
      </c>
      <c r="R7" s="201" t="s">
        <v>13</v>
      </c>
      <c r="S7" s="202" t="s">
        <v>20</v>
      </c>
      <c r="T7" s="201" t="s">
        <v>19</v>
      </c>
      <c r="U7" s="201" t="s">
        <v>13</v>
      </c>
      <c r="V7" s="205" t="s">
        <v>21</v>
      </c>
      <c r="W7" s="206" t="s">
        <v>22</v>
      </c>
      <c r="X7" s="206" t="s">
        <v>23</v>
      </c>
      <c r="Y7" s="206" t="s">
        <v>24</v>
      </c>
      <c r="Z7" s="206" t="s">
        <v>25</v>
      </c>
      <c r="AA7" s="207" t="s">
        <v>26</v>
      </c>
      <c r="AB7" s="207" t="s">
        <v>27</v>
      </c>
      <c r="AC7" s="205" t="s">
        <v>28</v>
      </c>
      <c r="AD7" s="205" t="s">
        <v>29</v>
      </c>
      <c r="AE7" s="205" t="s">
        <v>30</v>
      </c>
      <c r="AF7" s="208" t="s">
        <v>31</v>
      </c>
      <c r="AG7" s="201" t="s">
        <v>33</v>
      </c>
      <c r="AH7" s="201" t="s">
        <v>34</v>
      </c>
      <c r="AI7" s="201" t="s">
        <v>35</v>
      </c>
      <c r="AJ7" s="201" t="s">
        <v>36</v>
      </c>
      <c r="AK7" s="201" t="s">
        <v>37</v>
      </c>
      <c r="AL7" s="201" t="s">
        <v>38</v>
      </c>
      <c r="AM7" s="201" t="s">
        <v>39</v>
      </c>
      <c r="AN7" s="201" t="s">
        <v>40</v>
      </c>
      <c r="AO7" s="201" t="s">
        <v>41</v>
      </c>
      <c r="AP7" s="201" t="s">
        <v>42</v>
      </c>
    </row>
    <row r="8" spans="1:42" s="217" customFormat="1" ht="17.100000000000001" customHeight="1">
      <c r="A8" s="210">
        <v>1</v>
      </c>
      <c r="B8" s="211" t="s">
        <v>164</v>
      </c>
      <c r="C8" s="211" t="s">
        <v>165</v>
      </c>
      <c r="D8" s="212" t="s">
        <v>166</v>
      </c>
      <c r="E8" s="213">
        <v>1</v>
      </c>
      <c r="F8" s="214">
        <v>17.010000000000002</v>
      </c>
      <c r="G8" s="215">
        <v>30</v>
      </c>
      <c r="H8" s="215" t="s">
        <v>3372</v>
      </c>
      <c r="I8" s="214">
        <v>17.29</v>
      </c>
      <c r="J8" s="215">
        <v>30</v>
      </c>
      <c r="K8" s="215" t="s">
        <v>3372</v>
      </c>
      <c r="L8" s="216">
        <f t="shared" ref="L8:L39" si="0">(F8+I8)/2</f>
        <v>17.149999999999999</v>
      </c>
      <c r="M8" s="213">
        <f t="shared" ref="M8:M39" si="1">IF(L8&gt;=10,60,G8+J8)</f>
        <v>60</v>
      </c>
      <c r="N8" s="213">
        <f t="shared" ref="N8:N39" si="2">IF(H8="ACC",0,1)+IF(K8="ACC",0,1)</f>
        <v>0</v>
      </c>
      <c r="O8" s="213">
        <f t="shared" ref="O8:O39" si="3">IF(F8&lt;10,1,(IF(I8&lt;10,1,0)))</f>
        <v>0</v>
      </c>
      <c r="P8" s="214">
        <v>17.899999999999999</v>
      </c>
      <c r="Q8" s="215">
        <v>30</v>
      </c>
      <c r="R8" s="215" t="s">
        <v>3372</v>
      </c>
      <c r="S8" s="214">
        <v>19.38</v>
      </c>
      <c r="T8" s="215">
        <v>30</v>
      </c>
      <c r="U8" s="215" t="s">
        <v>3372</v>
      </c>
      <c r="V8" s="214">
        <f t="shared" ref="V8:V39" si="4">(P8+S8)/2</f>
        <v>18.64</v>
      </c>
      <c r="W8" s="215">
        <f t="shared" ref="W8:W39" si="5">IF(V8&gt;=10,60,Q8+T8)</f>
        <v>60</v>
      </c>
      <c r="X8" s="215">
        <f t="shared" ref="X8:X39" si="6">IF(R8="ACC",0,1)+IF(U8="ACC",0,1)</f>
        <v>0</v>
      </c>
      <c r="Y8" s="215">
        <f t="shared" ref="Y8:Y39" si="7">IF(P8&lt;10,1,(IF(S8&lt;10,1,0)))</f>
        <v>0</v>
      </c>
      <c r="Z8" s="215">
        <f t="shared" ref="Z8:Z39" si="8">N8+X8</f>
        <v>0</v>
      </c>
      <c r="AA8" s="215">
        <f t="shared" ref="AA8:AA39" si="9">O8+Y8</f>
        <v>0</v>
      </c>
      <c r="AB8" s="215">
        <f t="shared" ref="AB8:AB39" si="10">Z8+AA8</f>
        <v>0</v>
      </c>
      <c r="AC8" s="214">
        <f t="shared" ref="AC8:AC42" si="11">IF(AB8=0,1,IF(AB8=1,0.99,IF(AB8=2,0.98,IF(AB8=3,0.97,IF(AB8=4,0.96,IF(AB8=5,0.95,IF(AB8=6,0.94)))))))</f>
        <v>1</v>
      </c>
      <c r="AD8" s="214">
        <f t="shared" ref="AD8:AD39" si="12">AVERAGE(L8,V8)</f>
        <v>17.895</v>
      </c>
      <c r="AE8" s="214">
        <f t="shared" ref="AE8:AE39" si="13">AC8*AD8</f>
        <v>17.895</v>
      </c>
      <c r="AF8" s="215">
        <f t="shared" ref="AF8:AF39" si="14">M8+W8</f>
        <v>120</v>
      </c>
      <c r="AG8" s="212" t="s">
        <v>3451</v>
      </c>
      <c r="AH8" s="212" t="s">
        <v>3457</v>
      </c>
      <c r="AI8" s="212" t="s">
        <v>3455</v>
      </c>
      <c r="AJ8" s="212" t="s">
        <v>3453</v>
      </c>
      <c r="AK8" s="212" t="s">
        <v>3452</v>
      </c>
      <c r="AL8" s="212" t="s">
        <v>3456</v>
      </c>
      <c r="AM8" s="212" t="s">
        <v>3454</v>
      </c>
      <c r="AN8" s="212" t="s">
        <v>3458</v>
      </c>
      <c r="AO8" s="212" t="s">
        <v>3460</v>
      </c>
      <c r="AP8" s="212" t="s">
        <v>3459</v>
      </c>
    </row>
    <row r="9" spans="1:42" s="217" customFormat="1" ht="17.100000000000001" customHeight="1">
      <c r="A9" s="210">
        <v>2</v>
      </c>
      <c r="B9" s="218" t="s">
        <v>1444</v>
      </c>
      <c r="C9" s="218" t="s">
        <v>331</v>
      </c>
      <c r="D9" s="213" t="s">
        <v>1445</v>
      </c>
      <c r="E9" s="213">
        <v>14</v>
      </c>
      <c r="F9" s="214">
        <v>18.59</v>
      </c>
      <c r="G9" s="215">
        <v>30</v>
      </c>
      <c r="H9" s="215" t="s">
        <v>3372</v>
      </c>
      <c r="I9" s="214">
        <v>17.440000000000001</v>
      </c>
      <c r="J9" s="215">
        <v>30</v>
      </c>
      <c r="K9" s="215" t="s">
        <v>3372</v>
      </c>
      <c r="L9" s="216">
        <f t="shared" si="0"/>
        <v>18.015000000000001</v>
      </c>
      <c r="M9" s="213">
        <f t="shared" si="1"/>
        <v>60</v>
      </c>
      <c r="N9" s="213">
        <f t="shared" si="2"/>
        <v>0</v>
      </c>
      <c r="O9" s="213">
        <f t="shared" si="3"/>
        <v>0</v>
      </c>
      <c r="P9" s="214">
        <v>17.13</v>
      </c>
      <c r="Q9" s="215">
        <v>30</v>
      </c>
      <c r="R9" s="215" t="s">
        <v>3372</v>
      </c>
      <c r="S9" s="214">
        <v>17.82</v>
      </c>
      <c r="T9" s="215">
        <v>30</v>
      </c>
      <c r="U9" s="215" t="s">
        <v>3372</v>
      </c>
      <c r="V9" s="214">
        <f t="shared" si="4"/>
        <v>17.475000000000001</v>
      </c>
      <c r="W9" s="215">
        <f t="shared" si="5"/>
        <v>60</v>
      </c>
      <c r="X9" s="215">
        <f t="shared" si="6"/>
        <v>0</v>
      </c>
      <c r="Y9" s="215">
        <f t="shared" si="7"/>
        <v>0</v>
      </c>
      <c r="Z9" s="215">
        <f t="shared" si="8"/>
        <v>0</v>
      </c>
      <c r="AA9" s="215">
        <f t="shared" si="9"/>
        <v>0</v>
      </c>
      <c r="AB9" s="215">
        <f t="shared" si="10"/>
        <v>0</v>
      </c>
      <c r="AC9" s="214">
        <f t="shared" si="11"/>
        <v>1</v>
      </c>
      <c r="AD9" s="214">
        <f t="shared" si="12"/>
        <v>17.745000000000001</v>
      </c>
      <c r="AE9" s="214">
        <f t="shared" si="13"/>
        <v>17.745000000000001</v>
      </c>
      <c r="AF9" s="215">
        <f t="shared" si="14"/>
        <v>120</v>
      </c>
      <c r="AG9" s="212" t="s">
        <v>3451</v>
      </c>
      <c r="AH9" s="212" t="s">
        <v>3453</v>
      </c>
      <c r="AI9" s="212" t="s">
        <v>3455</v>
      </c>
      <c r="AJ9" s="212" t="s">
        <v>3457</v>
      </c>
      <c r="AK9" s="212" t="s">
        <v>3454</v>
      </c>
      <c r="AL9" s="212" t="s">
        <v>3456</v>
      </c>
      <c r="AM9" s="212" t="s">
        <v>3460</v>
      </c>
      <c r="AN9" s="212" t="s">
        <v>3452</v>
      </c>
      <c r="AO9" s="212" t="s">
        <v>3458</v>
      </c>
      <c r="AP9" s="212" t="s">
        <v>3459</v>
      </c>
    </row>
    <row r="10" spans="1:42" s="217" customFormat="1" ht="17.100000000000001" customHeight="1">
      <c r="A10" s="210">
        <v>3</v>
      </c>
      <c r="B10" s="211" t="s">
        <v>147</v>
      </c>
      <c r="C10" s="211" t="s">
        <v>148</v>
      </c>
      <c r="D10" s="212" t="s">
        <v>149</v>
      </c>
      <c r="E10" s="213">
        <v>1</v>
      </c>
      <c r="F10" s="214">
        <v>17.03</v>
      </c>
      <c r="G10" s="215">
        <v>30</v>
      </c>
      <c r="H10" s="215" t="s">
        <v>3372</v>
      </c>
      <c r="I10" s="214">
        <v>17.809999999999999</v>
      </c>
      <c r="J10" s="215">
        <v>30</v>
      </c>
      <c r="K10" s="215" t="s">
        <v>3372</v>
      </c>
      <c r="L10" s="216">
        <f t="shared" si="0"/>
        <v>17.420000000000002</v>
      </c>
      <c r="M10" s="213">
        <f t="shared" si="1"/>
        <v>60</v>
      </c>
      <c r="N10" s="213">
        <f t="shared" si="2"/>
        <v>0</v>
      </c>
      <c r="O10" s="213">
        <f t="shared" si="3"/>
        <v>0</v>
      </c>
      <c r="P10" s="214">
        <v>17.739999999999998</v>
      </c>
      <c r="Q10" s="215">
        <v>30</v>
      </c>
      <c r="R10" s="215" t="s">
        <v>3372</v>
      </c>
      <c r="S10" s="214">
        <v>17.579999999999998</v>
      </c>
      <c r="T10" s="215">
        <v>30</v>
      </c>
      <c r="U10" s="215" t="s">
        <v>3372</v>
      </c>
      <c r="V10" s="214">
        <f t="shared" si="4"/>
        <v>17.659999999999997</v>
      </c>
      <c r="W10" s="215">
        <f t="shared" si="5"/>
        <v>60</v>
      </c>
      <c r="X10" s="215">
        <f t="shared" si="6"/>
        <v>0</v>
      </c>
      <c r="Y10" s="215">
        <f t="shared" si="7"/>
        <v>0</v>
      </c>
      <c r="Z10" s="215">
        <f t="shared" si="8"/>
        <v>0</v>
      </c>
      <c r="AA10" s="215">
        <f t="shared" si="9"/>
        <v>0</v>
      </c>
      <c r="AB10" s="215">
        <f t="shared" si="10"/>
        <v>0</v>
      </c>
      <c r="AC10" s="214">
        <f t="shared" si="11"/>
        <v>1</v>
      </c>
      <c r="AD10" s="214">
        <f t="shared" si="12"/>
        <v>17.54</v>
      </c>
      <c r="AE10" s="214">
        <f t="shared" si="13"/>
        <v>17.54</v>
      </c>
      <c r="AF10" s="215">
        <f t="shared" si="14"/>
        <v>120</v>
      </c>
      <c r="AG10" s="212" t="s">
        <v>3451</v>
      </c>
      <c r="AH10" s="212" t="s">
        <v>3453</v>
      </c>
      <c r="AI10" s="212" t="s">
        <v>3457</v>
      </c>
      <c r="AJ10" s="212" t="s">
        <v>3452</v>
      </c>
      <c r="AK10" s="212" t="s">
        <v>3456</v>
      </c>
      <c r="AL10" s="212" t="s">
        <v>3454</v>
      </c>
      <c r="AM10" s="212" t="s">
        <v>3455</v>
      </c>
      <c r="AN10" s="212" t="s">
        <v>3460</v>
      </c>
      <c r="AO10" s="212" t="s">
        <v>3459</v>
      </c>
      <c r="AP10" s="212" t="s">
        <v>3458</v>
      </c>
    </row>
    <row r="11" spans="1:42" s="217" customFormat="1" ht="17.100000000000001" customHeight="1">
      <c r="A11" s="210">
        <v>4</v>
      </c>
      <c r="B11" s="106" t="s">
        <v>178</v>
      </c>
      <c r="C11" s="106" t="s">
        <v>302</v>
      </c>
      <c r="D11" s="212" t="s">
        <v>303</v>
      </c>
      <c r="E11" s="213">
        <v>2</v>
      </c>
      <c r="F11" s="214">
        <v>15.92</v>
      </c>
      <c r="G11" s="215">
        <v>30</v>
      </c>
      <c r="H11" s="215" t="s">
        <v>3372</v>
      </c>
      <c r="I11" s="214">
        <v>16.68</v>
      </c>
      <c r="J11" s="215">
        <v>30</v>
      </c>
      <c r="K11" s="215" t="s">
        <v>3372</v>
      </c>
      <c r="L11" s="216">
        <f t="shared" si="0"/>
        <v>16.3</v>
      </c>
      <c r="M11" s="213">
        <f t="shared" si="1"/>
        <v>60</v>
      </c>
      <c r="N11" s="213">
        <f t="shared" si="2"/>
        <v>0</v>
      </c>
      <c r="O11" s="213">
        <f t="shared" si="3"/>
        <v>0</v>
      </c>
      <c r="P11" s="214">
        <v>16.45</v>
      </c>
      <c r="Q11" s="215">
        <v>30</v>
      </c>
      <c r="R11" s="215" t="s">
        <v>3372</v>
      </c>
      <c r="S11" s="214">
        <v>17.95</v>
      </c>
      <c r="T11" s="215">
        <v>30</v>
      </c>
      <c r="U11" s="215" t="s">
        <v>3372</v>
      </c>
      <c r="V11" s="214">
        <f t="shared" si="4"/>
        <v>17.2</v>
      </c>
      <c r="W11" s="215">
        <f t="shared" si="5"/>
        <v>60</v>
      </c>
      <c r="X11" s="215">
        <f t="shared" si="6"/>
        <v>0</v>
      </c>
      <c r="Y11" s="215">
        <f t="shared" si="7"/>
        <v>0</v>
      </c>
      <c r="Z11" s="215">
        <f t="shared" si="8"/>
        <v>0</v>
      </c>
      <c r="AA11" s="215">
        <f t="shared" si="9"/>
        <v>0</v>
      </c>
      <c r="AB11" s="215">
        <f t="shared" si="10"/>
        <v>0</v>
      </c>
      <c r="AC11" s="214">
        <f t="shared" si="11"/>
        <v>1</v>
      </c>
      <c r="AD11" s="214">
        <f t="shared" si="12"/>
        <v>16.75</v>
      </c>
      <c r="AE11" s="214">
        <f t="shared" si="13"/>
        <v>16.75</v>
      </c>
      <c r="AF11" s="215">
        <f t="shared" si="14"/>
        <v>120</v>
      </c>
      <c r="AG11" s="212" t="s">
        <v>3451</v>
      </c>
      <c r="AH11" s="212" t="s">
        <v>3452</v>
      </c>
      <c r="AI11" s="212" t="s">
        <v>3453</v>
      </c>
      <c r="AJ11" s="212" t="s">
        <v>3455</v>
      </c>
      <c r="AK11" s="212" t="s">
        <v>3456</v>
      </c>
      <c r="AL11" s="212" t="s">
        <v>3454</v>
      </c>
      <c r="AM11" s="212" t="s">
        <v>3457</v>
      </c>
      <c r="AN11" s="212" t="s">
        <v>3459</v>
      </c>
      <c r="AO11" s="212" t="s">
        <v>3460</v>
      </c>
      <c r="AP11" s="212" t="s">
        <v>3458</v>
      </c>
    </row>
    <row r="12" spans="1:42" s="217" customFormat="1" ht="17.100000000000001" customHeight="1">
      <c r="A12" s="210">
        <v>5</v>
      </c>
      <c r="B12" s="218" t="s">
        <v>1259</v>
      </c>
      <c r="C12" s="218" t="s">
        <v>898</v>
      </c>
      <c r="D12" s="213" t="s">
        <v>1260</v>
      </c>
      <c r="E12" s="213">
        <v>12</v>
      </c>
      <c r="F12" s="214">
        <v>17.260000000000002</v>
      </c>
      <c r="G12" s="215">
        <v>30</v>
      </c>
      <c r="H12" s="215" t="s">
        <v>3372</v>
      </c>
      <c r="I12" s="214">
        <v>15.65</v>
      </c>
      <c r="J12" s="215">
        <v>30</v>
      </c>
      <c r="K12" s="215" t="s">
        <v>3372</v>
      </c>
      <c r="L12" s="216">
        <f t="shared" si="0"/>
        <v>16.455000000000002</v>
      </c>
      <c r="M12" s="213">
        <f t="shared" si="1"/>
        <v>60</v>
      </c>
      <c r="N12" s="213">
        <f t="shared" si="2"/>
        <v>0</v>
      </c>
      <c r="O12" s="213">
        <f t="shared" si="3"/>
        <v>0</v>
      </c>
      <c r="P12" s="214">
        <v>15.07</v>
      </c>
      <c r="Q12" s="215">
        <v>30</v>
      </c>
      <c r="R12" s="215" t="s">
        <v>3372</v>
      </c>
      <c r="S12" s="214">
        <v>17.309999999999999</v>
      </c>
      <c r="T12" s="215">
        <v>30</v>
      </c>
      <c r="U12" s="215" t="s">
        <v>3372</v>
      </c>
      <c r="V12" s="214">
        <f t="shared" si="4"/>
        <v>16.189999999999998</v>
      </c>
      <c r="W12" s="215">
        <f t="shared" si="5"/>
        <v>60</v>
      </c>
      <c r="X12" s="215">
        <f t="shared" si="6"/>
        <v>0</v>
      </c>
      <c r="Y12" s="215">
        <f t="shared" si="7"/>
        <v>0</v>
      </c>
      <c r="Z12" s="215">
        <f t="shared" si="8"/>
        <v>0</v>
      </c>
      <c r="AA12" s="215">
        <f t="shared" si="9"/>
        <v>0</v>
      </c>
      <c r="AB12" s="215">
        <f t="shared" si="10"/>
        <v>0</v>
      </c>
      <c r="AC12" s="214">
        <f t="shared" si="11"/>
        <v>1</v>
      </c>
      <c r="AD12" s="214">
        <f t="shared" si="12"/>
        <v>16.322499999999998</v>
      </c>
      <c r="AE12" s="214">
        <f t="shared" si="13"/>
        <v>16.322499999999998</v>
      </c>
      <c r="AF12" s="215">
        <f t="shared" si="14"/>
        <v>120</v>
      </c>
      <c r="AG12" s="212" t="s">
        <v>3451</v>
      </c>
      <c r="AH12" s="212" t="s">
        <v>3453</v>
      </c>
      <c r="AI12" s="212" t="s">
        <v>3454</v>
      </c>
      <c r="AJ12" s="212" t="s">
        <v>3455</v>
      </c>
      <c r="AK12" s="212" t="s">
        <v>3452</v>
      </c>
      <c r="AL12" s="212" t="s">
        <v>3456</v>
      </c>
      <c r="AM12" s="212" t="s">
        <v>3459</v>
      </c>
      <c r="AN12" s="212" t="s">
        <v>3460</v>
      </c>
      <c r="AO12" s="212" t="s">
        <v>3457</v>
      </c>
      <c r="AP12" s="212" t="s">
        <v>3458</v>
      </c>
    </row>
    <row r="13" spans="1:42" s="217" customFormat="1" ht="17.100000000000001" customHeight="1">
      <c r="A13" s="210">
        <v>6</v>
      </c>
      <c r="B13" s="218" t="s">
        <v>115</v>
      </c>
      <c r="C13" s="218" t="s">
        <v>977</v>
      </c>
      <c r="D13" s="213" t="s">
        <v>978</v>
      </c>
      <c r="E13" s="213">
        <v>9</v>
      </c>
      <c r="F13" s="214">
        <v>15.85</v>
      </c>
      <c r="G13" s="215">
        <v>30</v>
      </c>
      <c r="H13" s="215" t="s">
        <v>3372</v>
      </c>
      <c r="I13" s="214">
        <v>15.55</v>
      </c>
      <c r="J13" s="215">
        <v>30</v>
      </c>
      <c r="K13" s="215" t="s">
        <v>3372</v>
      </c>
      <c r="L13" s="216">
        <f t="shared" si="0"/>
        <v>15.7</v>
      </c>
      <c r="M13" s="213">
        <f t="shared" si="1"/>
        <v>60</v>
      </c>
      <c r="N13" s="213">
        <f t="shared" si="2"/>
        <v>0</v>
      </c>
      <c r="O13" s="213">
        <f t="shared" si="3"/>
        <v>0</v>
      </c>
      <c r="P13" s="214">
        <v>15.85</v>
      </c>
      <c r="Q13" s="215">
        <v>30</v>
      </c>
      <c r="R13" s="215" t="s">
        <v>3372</v>
      </c>
      <c r="S13" s="214">
        <v>17.05</v>
      </c>
      <c r="T13" s="215">
        <v>30</v>
      </c>
      <c r="U13" s="215" t="s">
        <v>3372</v>
      </c>
      <c r="V13" s="214">
        <f t="shared" si="4"/>
        <v>16.45</v>
      </c>
      <c r="W13" s="215">
        <f t="shared" si="5"/>
        <v>60</v>
      </c>
      <c r="X13" s="215">
        <f t="shared" si="6"/>
        <v>0</v>
      </c>
      <c r="Y13" s="215">
        <f t="shared" si="7"/>
        <v>0</v>
      </c>
      <c r="Z13" s="215">
        <f t="shared" si="8"/>
        <v>0</v>
      </c>
      <c r="AA13" s="215">
        <f t="shared" si="9"/>
        <v>0</v>
      </c>
      <c r="AB13" s="215">
        <f t="shared" si="10"/>
        <v>0</v>
      </c>
      <c r="AC13" s="214">
        <f t="shared" si="11"/>
        <v>1</v>
      </c>
      <c r="AD13" s="214">
        <f t="shared" si="12"/>
        <v>16.074999999999999</v>
      </c>
      <c r="AE13" s="214">
        <f t="shared" si="13"/>
        <v>16.074999999999999</v>
      </c>
      <c r="AF13" s="215">
        <f t="shared" si="14"/>
        <v>120</v>
      </c>
      <c r="AG13" s="212" t="s">
        <v>3451</v>
      </c>
      <c r="AH13" s="212" t="s">
        <v>3453</v>
      </c>
      <c r="AI13" s="212" t="s">
        <v>3456</v>
      </c>
      <c r="AJ13" s="212" t="s">
        <v>3459</v>
      </c>
      <c r="AK13" s="212" t="s">
        <v>3457</v>
      </c>
      <c r="AL13" s="212" t="s">
        <v>3455</v>
      </c>
      <c r="AM13" s="212" t="s">
        <v>3454</v>
      </c>
      <c r="AN13" s="212" t="s">
        <v>3452</v>
      </c>
      <c r="AO13" s="212" t="s">
        <v>3460</v>
      </c>
      <c r="AP13" s="212" t="s">
        <v>3458</v>
      </c>
    </row>
    <row r="14" spans="1:42" s="217" customFormat="1" ht="17.100000000000001" customHeight="1">
      <c r="A14" s="210">
        <v>7</v>
      </c>
      <c r="B14" s="222" t="s">
        <v>412</v>
      </c>
      <c r="C14" s="222" t="s">
        <v>212</v>
      </c>
      <c r="D14" s="221" t="s">
        <v>2552</v>
      </c>
      <c r="E14" s="213">
        <v>26</v>
      </c>
      <c r="F14" s="214">
        <v>16.12</v>
      </c>
      <c r="G14" s="215">
        <v>30</v>
      </c>
      <c r="H14" s="215" t="s">
        <v>3372</v>
      </c>
      <c r="I14" s="214">
        <v>14.5</v>
      </c>
      <c r="J14" s="215">
        <v>30</v>
      </c>
      <c r="K14" s="215" t="s">
        <v>3372</v>
      </c>
      <c r="L14" s="216">
        <f t="shared" si="0"/>
        <v>15.31</v>
      </c>
      <c r="M14" s="213">
        <f t="shared" si="1"/>
        <v>60</v>
      </c>
      <c r="N14" s="213">
        <f t="shared" si="2"/>
        <v>0</v>
      </c>
      <c r="O14" s="213">
        <f t="shared" si="3"/>
        <v>0</v>
      </c>
      <c r="P14" s="214">
        <v>13.33</v>
      </c>
      <c r="Q14" s="215">
        <v>30</v>
      </c>
      <c r="R14" s="215" t="s">
        <v>3372</v>
      </c>
      <c r="S14" s="214">
        <v>16.68</v>
      </c>
      <c r="T14" s="215">
        <v>30</v>
      </c>
      <c r="U14" s="215" t="s">
        <v>3372</v>
      </c>
      <c r="V14" s="214">
        <f t="shared" si="4"/>
        <v>15.004999999999999</v>
      </c>
      <c r="W14" s="215">
        <f t="shared" si="5"/>
        <v>60</v>
      </c>
      <c r="X14" s="215">
        <f t="shared" si="6"/>
        <v>0</v>
      </c>
      <c r="Y14" s="215">
        <f t="shared" si="7"/>
        <v>0</v>
      </c>
      <c r="Z14" s="215">
        <f t="shared" si="8"/>
        <v>0</v>
      </c>
      <c r="AA14" s="215">
        <f t="shared" si="9"/>
        <v>0</v>
      </c>
      <c r="AB14" s="215">
        <f t="shared" si="10"/>
        <v>0</v>
      </c>
      <c r="AC14" s="214">
        <f t="shared" si="11"/>
        <v>1</v>
      </c>
      <c r="AD14" s="214">
        <f t="shared" si="12"/>
        <v>15.157499999999999</v>
      </c>
      <c r="AE14" s="214">
        <f t="shared" si="13"/>
        <v>15.157499999999999</v>
      </c>
      <c r="AF14" s="215">
        <f t="shared" si="14"/>
        <v>120</v>
      </c>
      <c r="AG14" s="212" t="s">
        <v>3451</v>
      </c>
      <c r="AH14" s="212" t="s">
        <v>3452</v>
      </c>
      <c r="AI14" s="212" t="s">
        <v>3454</v>
      </c>
      <c r="AJ14" s="212" t="s">
        <v>3455</v>
      </c>
      <c r="AK14" s="212" t="s">
        <v>3456</v>
      </c>
      <c r="AL14" s="212" t="s">
        <v>3460</v>
      </c>
      <c r="AM14" s="212" t="s">
        <v>3453</v>
      </c>
      <c r="AN14" s="212" t="s">
        <v>3457</v>
      </c>
      <c r="AO14" s="212" t="s">
        <v>3459</v>
      </c>
      <c r="AP14" s="212" t="s">
        <v>3458</v>
      </c>
    </row>
    <row r="15" spans="1:42" s="217" customFormat="1" ht="17.100000000000001" customHeight="1">
      <c r="A15" s="210">
        <v>8</v>
      </c>
      <c r="B15" s="105" t="s">
        <v>44</v>
      </c>
      <c r="C15" s="105" t="s">
        <v>45</v>
      </c>
      <c r="D15" s="215" t="s">
        <v>46</v>
      </c>
      <c r="E15" s="234">
        <v>1</v>
      </c>
      <c r="F15" s="214">
        <v>14.3</v>
      </c>
      <c r="G15" s="215">
        <v>30</v>
      </c>
      <c r="H15" s="215" t="s">
        <v>3372</v>
      </c>
      <c r="I15" s="214">
        <v>13.53</v>
      </c>
      <c r="J15" s="215">
        <v>30</v>
      </c>
      <c r="K15" s="215" t="s">
        <v>3372</v>
      </c>
      <c r="L15" s="216">
        <f t="shared" si="0"/>
        <v>13.914999999999999</v>
      </c>
      <c r="M15" s="213">
        <f t="shared" si="1"/>
        <v>60</v>
      </c>
      <c r="N15" s="213">
        <f t="shared" si="2"/>
        <v>0</v>
      </c>
      <c r="O15" s="213">
        <f t="shared" si="3"/>
        <v>0</v>
      </c>
      <c r="P15" s="214">
        <v>14.11</v>
      </c>
      <c r="Q15" s="215">
        <v>30</v>
      </c>
      <c r="R15" s="215" t="s">
        <v>3372</v>
      </c>
      <c r="S15" s="214">
        <v>17.48</v>
      </c>
      <c r="T15" s="215">
        <v>30</v>
      </c>
      <c r="U15" s="215" t="s">
        <v>3372</v>
      </c>
      <c r="V15" s="214">
        <f t="shared" si="4"/>
        <v>15.795</v>
      </c>
      <c r="W15" s="215">
        <f t="shared" si="5"/>
        <v>60</v>
      </c>
      <c r="X15" s="215">
        <f t="shared" si="6"/>
        <v>0</v>
      </c>
      <c r="Y15" s="215">
        <f t="shared" si="7"/>
        <v>0</v>
      </c>
      <c r="Z15" s="215">
        <f t="shared" si="8"/>
        <v>0</v>
      </c>
      <c r="AA15" s="215">
        <f t="shared" si="9"/>
        <v>0</v>
      </c>
      <c r="AB15" s="215">
        <f t="shared" si="10"/>
        <v>0</v>
      </c>
      <c r="AC15" s="214">
        <f t="shared" si="11"/>
        <v>1</v>
      </c>
      <c r="AD15" s="214">
        <f t="shared" si="12"/>
        <v>14.855</v>
      </c>
      <c r="AE15" s="214">
        <f t="shared" si="13"/>
        <v>14.855</v>
      </c>
      <c r="AF15" s="215">
        <f t="shared" si="14"/>
        <v>120</v>
      </c>
      <c r="AG15" s="212" t="s">
        <v>3451</v>
      </c>
      <c r="AH15" s="212" t="s">
        <v>3452</v>
      </c>
      <c r="AI15" s="212" t="s">
        <v>3453</v>
      </c>
      <c r="AJ15" s="212" t="s">
        <v>3454</v>
      </c>
      <c r="AK15" s="212" t="s">
        <v>3455</v>
      </c>
      <c r="AL15" s="212" t="s">
        <v>3456</v>
      </c>
      <c r="AM15" s="212" t="s">
        <v>3457</v>
      </c>
      <c r="AN15" s="212" t="s">
        <v>3458</v>
      </c>
      <c r="AO15" s="212" t="s">
        <v>3459</v>
      </c>
      <c r="AP15" s="212" t="s">
        <v>3460</v>
      </c>
    </row>
    <row r="16" spans="1:42" s="217" customFormat="1" ht="17.100000000000001" customHeight="1">
      <c r="A16" s="210">
        <v>9</v>
      </c>
      <c r="B16" s="105" t="s">
        <v>70</v>
      </c>
      <c r="C16" s="105" t="s">
        <v>71</v>
      </c>
      <c r="D16" s="215" t="s">
        <v>72</v>
      </c>
      <c r="E16" s="213">
        <v>1</v>
      </c>
      <c r="F16" s="214">
        <v>13.11</v>
      </c>
      <c r="G16" s="215">
        <v>30</v>
      </c>
      <c r="H16" s="215" t="s">
        <v>3372</v>
      </c>
      <c r="I16" s="214">
        <v>15.71</v>
      </c>
      <c r="J16" s="215">
        <v>30</v>
      </c>
      <c r="K16" s="215" t="s">
        <v>3372</v>
      </c>
      <c r="L16" s="216">
        <f t="shared" si="0"/>
        <v>14.41</v>
      </c>
      <c r="M16" s="213">
        <f t="shared" si="1"/>
        <v>60</v>
      </c>
      <c r="N16" s="213">
        <f t="shared" si="2"/>
        <v>0</v>
      </c>
      <c r="O16" s="213">
        <f t="shared" si="3"/>
        <v>0</v>
      </c>
      <c r="P16" s="214">
        <v>14.64</v>
      </c>
      <c r="Q16" s="215">
        <v>30</v>
      </c>
      <c r="R16" s="215" t="s">
        <v>3372</v>
      </c>
      <c r="S16" s="214">
        <v>15.95</v>
      </c>
      <c r="T16" s="215">
        <v>30</v>
      </c>
      <c r="U16" s="215" t="s">
        <v>3372</v>
      </c>
      <c r="V16" s="214">
        <f t="shared" si="4"/>
        <v>15.295</v>
      </c>
      <c r="W16" s="215">
        <f t="shared" si="5"/>
        <v>60</v>
      </c>
      <c r="X16" s="215">
        <f t="shared" si="6"/>
        <v>0</v>
      </c>
      <c r="Y16" s="215">
        <f t="shared" si="7"/>
        <v>0</v>
      </c>
      <c r="Z16" s="215">
        <f t="shared" si="8"/>
        <v>0</v>
      </c>
      <c r="AA16" s="215">
        <f t="shared" si="9"/>
        <v>0</v>
      </c>
      <c r="AB16" s="215">
        <f t="shared" si="10"/>
        <v>0</v>
      </c>
      <c r="AC16" s="214">
        <f t="shared" si="11"/>
        <v>1</v>
      </c>
      <c r="AD16" s="214">
        <f t="shared" si="12"/>
        <v>14.852499999999999</v>
      </c>
      <c r="AE16" s="214">
        <f t="shared" si="13"/>
        <v>14.852499999999999</v>
      </c>
      <c r="AF16" s="215">
        <f t="shared" si="14"/>
        <v>120</v>
      </c>
      <c r="AG16" s="212" t="s">
        <v>3451</v>
      </c>
      <c r="AH16" s="212" t="s">
        <v>3453</v>
      </c>
      <c r="AI16" s="212" t="s">
        <v>3455</v>
      </c>
      <c r="AJ16" s="212" t="s">
        <v>3452</v>
      </c>
      <c r="AK16" s="212" t="s">
        <v>3454</v>
      </c>
      <c r="AL16" s="212" t="s">
        <v>3456</v>
      </c>
      <c r="AM16" s="212" t="s">
        <v>3460</v>
      </c>
      <c r="AN16" s="212" t="s">
        <v>3457</v>
      </c>
      <c r="AO16" s="212" t="s">
        <v>3459</v>
      </c>
      <c r="AP16" s="212" t="s">
        <v>3458</v>
      </c>
    </row>
    <row r="17" spans="1:43" s="217" customFormat="1" ht="17.100000000000001" customHeight="1">
      <c r="A17" s="210">
        <v>10</v>
      </c>
      <c r="B17" s="211" t="s">
        <v>156</v>
      </c>
      <c r="C17" s="211" t="s">
        <v>157</v>
      </c>
      <c r="D17" s="212" t="s">
        <v>158</v>
      </c>
      <c r="E17" s="213">
        <v>1</v>
      </c>
      <c r="F17" s="214">
        <v>14.02</v>
      </c>
      <c r="G17" s="215">
        <v>30</v>
      </c>
      <c r="H17" s="215" t="s">
        <v>3372</v>
      </c>
      <c r="I17" s="214">
        <v>14.72</v>
      </c>
      <c r="J17" s="215">
        <v>30</v>
      </c>
      <c r="K17" s="215" t="s">
        <v>3373</v>
      </c>
      <c r="L17" s="216">
        <f t="shared" si="0"/>
        <v>14.370000000000001</v>
      </c>
      <c r="M17" s="213">
        <f t="shared" si="1"/>
        <v>60</v>
      </c>
      <c r="N17" s="213">
        <f t="shared" si="2"/>
        <v>1</v>
      </c>
      <c r="O17" s="213">
        <f t="shared" si="3"/>
        <v>0</v>
      </c>
      <c r="P17" s="214">
        <v>15.14</v>
      </c>
      <c r="Q17" s="215">
        <v>30</v>
      </c>
      <c r="R17" s="215" t="s">
        <v>3372</v>
      </c>
      <c r="S17" s="214">
        <v>15.84</v>
      </c>
      <c r="T17" s="215">
        <v>30</v>
      </c>
      <c r="U17" s="215" t="s">
        <v>3372</v>
      </c>
      <c r="V17" s="214">
        <f t="shared" si="4"/>
        <v>15.49</v>
      </c>
      <c r="W17" s="215">
        <f t="shared" si="5"/>
        <v>60</v>
      </c>
      <c r="X17" s="215">
        <f t="shared" si="6"/>
        <v>0</v>
      </c>
      <c r="Y17" s="215">
        <f t="shared" si="7"/>
        <v>0</v>
      </c>
      <c r="Z17" s="215">
        <f t="shared" si="8"/>
        <v>1</v>
      </c>
      <c r="AA17" s="215">
        <f t="shared" si="9"/>
        <v>0</v>
      </c>
      <c r="AB17" s="215">
        <f t="shared" si="10"/>
        <v>1</v>
      </c>
      <c r="AC17" s="214">
        <f t="shared" si="11"/>
        <v>0.99</v>
      </c>
      <c r="AD17" s="214">
        <f t="shared" si="12"/>
        <v>14.93</v>
      </c>
      <c r="AE17" s="214">
        <f t="shared" si="13"/>
        <v>14.7807</v>
      </c>
      <c r="AF17" s="215">
        <f t="shared" si="14"/>
        <v>120</v>
      </c>
      <c r="AG17" s="212" t="s">
        <v>3451</v>
      </c>
      <c r="AH17" s="212" t="s">
        <v>3453</v>
      </c>
      <c r="AI17" s="212" t="s">
        <v>3452</v>
      </c>
      <c r="AJ17" s="212" t="s">
        <v>3454</v>
      </c>
      <c r="AK17" s="212" t="s">
        <v>3457</v>
      </c>
      <c r="AL17" s="212" t="s">
        <v>3458</v>
      </c>
      <c r="AM17" s="212" t="s">
        <v>3455</v>
      </c>
      <c r="AN17" s="212" t="s">
        <v>3459</v>
      </c>
      <c r="AO17" s="212" t="s">
        <v>3460</v>
      </c>
      <c r="AP17" s="212" t="s">
        <v>3456</v>
      </c>
    </row>
    <row r="18" spans="1:43" s="217" customFormat="1" ht="17.100000000000001" customHeight="1">
      <c r="A18" s="210">
        <v>11</v>
      </c>
      <c r="B18" s="218" t="s">
        <v>1665</v>
      </c>
      <c r="C18" s="218" t="s">
        <v>1666</v>
      </c>
      <c r="D18" s="213" t="s">
        <v>1667</v>
      </c>
      <c r="E18" s="213">
        <v>16</v>
      </c>
      <c r="F18" s="214">
        <v>14.75</v>
      </c>
      <c r="G18" s="215">
        <v>30</v>
      </c>
      <c r="H18" s="215" t="s">
        <v>3372</v>
      </c>
      <c r="I18" s="214">
        <v>14.75</v>
      </c>
      <c r="J18" s="215">
        <v>30</v>
      </c>
      <c r="K18" s="215" t="s">
        <v>3372</v>
      </c>
      <c r="L18" s="216">
        <f t="shared" si="0"/>
        <v>14.75</v>
      </c>
      <c r="M18" s="213">
        <f t="shared" si="1"/>
        <v>60</v>
      </c>
      <c r="N18" s="213">
        <f t="shared" si="2"/>
        <v>0</v>
      </c>
      <c r="O18" s="213">
        <f t="shared" si="3"/>
        <v>0</v>
      </c>
      <c r="P18" s="214">
        <v>14.78</v>
      </c>
      <c r="Q18" s="215">
        <v>30</v>
      </c>
      <c r="R18" s="215" t="s">
        <v>3372</v>
      </c>
      <c r="S18" s="214">
        <v>14.3</v>
      </c>
      <c r="T18" s="215">
        <v>30</v>
      </c>
      <c r="U18" s="215" t="s">
        <v>3372</v>
      </c>
      <c r="V18" s="214">
        <f t="shared" si="4"/>
        <v>14.54</v>
      </c>
      <c r="W18" s="215">
        <f t="shared" si="5"/>
        <v>60</v>
      </c>
      <c r="X18" s="215">
        <f t="shared" si="6"/>
        <v>0</v>
      </c>
      <c r="Y18" s="215">
        <f t="shared" si="7"/>
        <v>0</v>
      </c>
      <c r="Z18" s="215">
        <f t="shared" si="8"/>
        <v>0</v>
      </c>
      <c r="AA18" s="215">
        <f t="shared" si="9"/>
        <v>0</v>
      </c>
      <c r="AB18" s="215">
        <f t="shared" si="10"/>
        <v>0</v>
      </c>
      <c r="AC18" s="214">
        <f t="shared" si="11"/>
        <v>1</v>
      </c>
      <c r="AD18" s="214">
        <f t="shared" si="12"/>
        <v>14.645</v>
      </c>
      <c r="AE18" s="214">
        <f t="shared" si="13"/>
        <v>14.645</v>
      </c>
      <c r="AF18" s="215">
        <f t="shared" si="14"/>
        <v>120</v>
      </c>
      <c r="AG18" s="212" t="s">
        <v>3451</v>
      </c>
      <c r="AH18" s="212" t="s">
        <v>3453</v>
      </c>
      <c r="AI18" s="212" t="s">
        <v>3452</v>
      </c>
      <c r="AJ18" s="212" t="s">
        <v>3455</v>
      </c>
      <c r="AK18" s="212" t="s">
        <v>3454</v>
      </c>
      <c r="AL18" s="212" t="s">
        <v>3457</v>
      </c>
      <c r="AM18" s="212" t="s">
        <v>3456</v>
      </c>
      <c r="AN18" s="212" t="s">
        <v>3458</v>
      </c>
      <c r="AO18" s="212" t="s">
        <v>3460</v>
      </c>
      <c r="AP18" s="212" t="s">
        <v>3459</v>
      </c>
    </row>
    <row r="19" spans="1:43" s="217" customFormat="1" ht="17.100000000000001" customHeight="1">
      <c r="A19" s="210">
        <v>12</v>
      </c>
      <c r="B19" s="366" t="s">
        <v>129</v>
      </c>
      <c r="C19" s="366" t="s">
        <v>130</v>
      </c>
      <c r="D19" s="326" t="s">
        <v>131</v>
      </c>
      <c r="E19" s="322">
        <v>1</v>
      </c>
      <c r="F19" s="323">
        <v>14.31</v>
      </c>
      <c r="G19" s="324">
        <v>30</v>
      </c>
      <c r="H19" s="324" t="s">
        <v>3372</v>
      </c>
      <c r="I19" s="323">
        <v>15.86</v>
      </c>
      <c r="J19" s="324">
        <v>30</v>
      </c>
      <c r="K19" s="324" t="s">
        <v>3372</v>
      </c>
      <c r="L19" s="325">
        <f t="shared" si="0"/>
        <v>15.085000000000001</v>
      </c>
      <c r="M19" s="322">
        <f t="shared" si="1"/>
        <v>60</v>
      </c>
      <c r="N19" s="322">
        <f t="shared" si="2"/>
        <v>0</v>
      </c>
      <c r="O19" s="322">
        <f t="shared" si="3"/>
        <v>0</v>
      </c>
      <c r="P19" s="323">
        <v>15.79</v>
      </c>
      <c r="Q19" s="324">
        <v>30</v>
      </c>
      <c r="R19" s="324" t="s">
        <v>3372</v>
      </c>
      <c r="S19" s="323">
        <v>13.17</v>
      </c>
      <c r="T19" s="324">
        <v>30</v>
      </c>
      <c r="U19" s="324" t="s">
        <v>3591</v>
      </c>
      <c r="V19" s="323">
        <f t="shared" si="4"/>
        <v>14.48</v>
      </c>
      <c r="W19" s="324">
        <f t="shared" si="5"/>
        <v>60</v>
      </c>
      <c r="X19" s="324">
        <f t="shared" si="6"/>
        <v>1</v>
      </c>
      <c r="Y19" s="324">
        <f t="shared" si="7"/>
        <v>0</v>
      </c>
      <c r="Z19" s="324">
        <f t="shared" si="8"/>
        <v>1</v>
      </c>
      <c r="AA19" s="324">
        <f t="shared" si="9"/>
        <v>0</v>
      </c>
      <c r="AB19" s="324">
        <f t="shared" si="10"/>
        <v>1</v>
      </c>
      <c r="AC19" s="323">
        <f t="shared" si="11"/>
        <v>0.99</v>
      </c>
      <c r="AD19" s="323">
        <f t="shared" si="12"/>
        <v>14.782500000000001</v>
      </c>
      <c r="AE19" s="323">
        <f t="shared" si="13"/>
        <v>14.634675</v>
      </c>
      <c r="AF19" s="324">
        <f t="shared" si="14"/>
        <v>120</v>
      </c>
      <c r="AG19" s="326" t="s">
        <v>3451</v>
      </c>
      <c r="AH19" s="326" t="s">
        <v>3453</v>
      </c>
      <c r="AI19" s="326" t="s">
        <v>3452</v>
      </c>
      <c r="AJ19" s="326" t="s">
        <v>3454</v>
      </c>
      <c r="AK19" s="326" t="s">
        <v>3457</v>
      </c>
      <c r="AL19" s="326" t="s">
        <v>3458</v>
      </c>
      <c r="AM19" s="326" t="s">
        <v>3459</v>
      </c>
      <c r="AN19" s="326" t="s">
        <v>3455</v>
      </c>
      <c r="AO19" s="326" t="s">
        <v>3460</v>
      </c>
      <c r="AP19" s="326" t="s">
        <v>3456</v>
      </c>
      <c r="AQ19" s="327"/>
    </row>
    <row r="20" spans="1:43" s="217" customFormat="1" ht="17.100000000000001" customHeight="1">
      <c r="A20" s="210">
        <v>13</v>
      </c>
      <c r="B20" s="218" t="s">
        <v>1841</v>
      </c>
      <c r="C20" s="218" t="s">
        <v>1842</v>
      </c>
      <c r="D20" s="213" t="s">
        <v>1843</v>
      </c>
      <c r="E20" s="213">
        <v>18</v>
      </c>
      <c r="F20" s="214">
        <v>14.4</v>
      </c>
      <c r="G20" s="215">
        <v>30</v>
      </c>
      <c r="H20" s="215" t="s">
        <v>3372</v>
      </c>
      <c r="I20" s="214">
        <v>14.07</v>
      </c>
      <c r="J20" s="215">
        <v>30</v>
      </c>
      <c r="K20" s="215" t="s">
        <v>3372</v>
      </c>
      <c r="L20" s="216">
        <f t="shared" si="0"/>
        <v>14.234999999999999</v>
      </c>
      <c r="M20" s="213">
        <f t="shared" si="1"/>
        <v>60</v>
      </c>
      <c r="N20" s="213">
        <f t="shared" si="2"/>
        <v>0</v>
      </c>
      <c r="O20" s="213">
        <f t="shared" si="3"/>
        <v>0</v>
      </c>
      <c r="P20" s="214">
        <v>13.61</v>
      </c>
      <c r="Q20" s="215">
        <v>30</v>
      </c>
      <c r="R20" s="215" t="s">
        <v>3372</v>
      </c>
      <c r="S20" s="214">
        <v>15.62</v>
      </c>
      <c r="T20" s="215">
        <v>30</v>
      </c>
      <c r="U20" s="215" t="s">
        <v>3372</v>
      </c>
      <c r="V20" s="214">
        <f t="shared" si="4"/>
        <v>14.614999999999998</v>
      </c>
      <c r="W20" s="215">
        <f t="shared" si="5"/>
        <v>60</v>
      </c>
      <c r="X20" s="215">
        <f t="shared" si="6"/>
        <v>0</v>
      </c>
      <c r="Y20" s="215">
        <f t="shared" si="7"/>
        <v>0</v>
      </c>
      <c r="Z20" s="215">
        <f t="shared" si="8"/>
        <v>0</v>
      </c>
      <c r="AA20" s="215">
        <f t="shared" si="9"/>
        <v>0</v>
      </c>
      <c r="AB20" s="215">
        <f t="shared" si="10"/>
        <v>0</v>
      </c>
      <c r="AC20" s="214">
        <f t="shared" si="11"/>
        <v>1</v>
      </c>
      <c r="AD20" s="214">
        <f t="shared" si="12"/>
        <v>14.424999999999999</v>
      </c>
      <c r="AE20" s="214">
        <f t="shared" si="13"/>
        <v>14.424999999999999</v>
      </c>
      <c r="AF20" s="215">
        <f t="shared" si="14"/>
        <v>120</v>
      </c>
      <c r="AG20" s="212" t="s">
        <v>3451</v>
      </c>
      <c r="AH20" s="212" t="s">
        <v>3455</v>
      </c>
      <c r="AI20" s="212" t="s">
        <v>3453</v>
      </c>
      <c r="AJ20" s="212" t="s">
        <v>3457</v>
      </c>
      <c r="AK20" s="212" t="s">
        <v>3452</v>
      </c>
      <c r="AL20" s="212" t="s">
        <v>3454</v>
      </c>
      <c r="AM20" s="212" t="s">
        <v>3456</v>
      </c>
      <c r="AN20" s="212" t="s">
        <v>3459</v>
      </c>
      <c r="AO20" s="212" t="s">
        <v>3458</v>
      </c>
      <c r="AP20" s="212" t="s">
        <v>3460</v>
      </c>
    </row>
    <row r="21" spans="1:43" s="217" customFormat="1" ht="17.100000000000001" customHeight="1">
      <c r="A21" s="210">
        <v>14</v>
      </c>
      <c r="B21" s="106" t="s">
        <v>178</v>
      </c>
      <c r="C21" s="106" t="s">
        <v>181</v>
      </c>
      <c r="D21" s="212" t="s">
        <v>182</v>
      </c>
      <c r="E21" s="213">
        <v>1</v>
      </c>
      <c r="F21" s="214">
        <v>14.31</v>
      </c>
      <c r="G21" s="215">
        <v>30</v>
      </c>
      <c r="H21" s="215" t="s">
        <v>3372</v>
      </c>
      <c r="I21" s="214">
        <v>14.79</v>
      </c>
      <c r="J21" s="215">
        <v>30</v>
      </c>
      <c r="K21" s="215" t="s">
        <v>3372</v>
      </c>
      <c r="L21" s="216">
        <f t="shared" si="0"/>
        <v>14.55</v>
      </c>
      <c r="M21" s="213">
        <f t="shared" si="1"/>
        <v>60</v>
      </c>
      <c r="N21" s="213">
        <f t="shared" si="2"/>
        <v>0</v>
      </c>
      <c r="O21" s="213">
        <f t="shared" si="3"/>
        <v>0</v>
      </c>
      <c r="P21" s="214">
        <v>13.76</v>
      </c>
      <c r="Q21" s="215">
        <v>30</v>
      </c>
      <c r="R21" s="215" t="s">
        <v>3372</v>
      </c>
      <c r="S21" s="214">
        <v>14.75</v>
      </c>
      <c r="T21" s="215">
        <v>30</v>
      </c>
      <c r="U21" s="215" t="s">
        <v>3372</v>
      </c>
      <c r="V21" s="214">
        <f t="shared" si="4"/>
        <v>14.254999999999999</v>
      </c>
      <c r="W21" s="215">
        <f t="shared" si="5"/>
        <v>60</v>
      </c>
      <c r="X21" s="215">
        <f t="shared" si="6"/>
        <v>0</v>
      </c>
      <c r="Y21" s="215">
        <f t="shared" si="7"/>
        <v>0</v>
      </c>
      <c r="Z21" s="215">
        <f t="shared" si="8"/>
        <v>0</v>
      </c>
      <c r="AA21" s="215">
        <f t="shared" si="9"/>
        <v>0</v>
      </c>
      <c r="AB21" s="215">
        <f t="shared" si="10"/>
        <v>0</v>
      </c>
      <c r="AC21" s="214">
        <f t="shared" si="11"/>
        <v>1</v>
      </c>
      <c r="AD21" s="214">
        <f t="shared" si="12"/>
        <v>14.4025</v>
      </c>
      <c r="AE21" s="214">
        <f t="shared" si="13"/>
        <v>14.4025</v>
      </c>
      <c r="AF21" s="215">
        <f t="shared" si="14"/>
        <v>120</v>
      </c>
      <c r="AG21" s="212" t="s">
        <v>3451</v>
      </c>
      <c r="AH21" s="212" t="s">
        <v>3452</v>
      </c>
      <c r="AI21" s="212" t="s">
        <v>3453</v>
      </c>
      <c r="AJ21" s="212" t="s">
        <v>3455</v>
      </c>
      <c r="AK21" s="212" t="s">
        <v>3457</v>
      </c>
      <c r="AL21" s="212" t="s">
        <v>3454</v>
      </c>
      <c r="AM21" s="212" t="s">
        <v>3459</v>
      </c>
      <c r="AN21" s="212" t="s">
        <v>3458</v>
      </c>
      <c r="AO21" s="212" t="s">
        <v>3460</v>
      </c>
      <c r="AP21" s="212" t="s">
        <v>3456</v>
      </c>
    </row>
    <row r="22" spans="1:43" s="217" customFormat="1" ht="17.100000000000001" customHeight="1">
      <c r="A22" s="210">
        <v>15</v>
      </c>
      <c r="B22" s="218" t="s">
        <v>2413</v>
      </c>
      <c r="C22" s="218" t="s">
        <v>2414</v>
      </c>
      <c r="D22" s="213" t="s">
        <v>2415</v>
      </c>
      <c r="E22" s="213">
        <v>24</v>
      </c>
      <c r="F22" s="214">
        <v>11.99</v>
      </c>
      <c r="G22" s="215">
        <v>30</v>
      </c>
      <c r="H22" s="215" t="s">
        <v>3372</v>
      </c>
      <c r="I22" s="214">
        <v>13.91</v>
      </c>
      <c r="J22" s="215">
        <v>30</v>
      </c>
      <c r="K22" s="215" t="s">
        <v>3372</v>
      </c>
      <c r="L22" s="216">
        <f t="shared" si="0"/>
        <v>12.95</v>
      </c>
      <c r="M22" s="213">
        <f t="shared" si="1"/>
        <v>60</v>
      </c>
      <c r="N22" s="213">
        <f t="shared" si="2"/>
        <v>0</v>
      </c>
      <c r="O22" s="213">
        <f t="shared" si="3"/>
        <v>0</v>
      </c>
      <c r="P22" s="214">
        <v>15.06</v>
      </c>
      <c r="Q22" s="215">
        <v>30</v>
      </c>
      <c r="R22" s="215" t="s">
        <v>3372</v>
      </c>
      <c r="S22" s="214">
        <v>16.559999999999999</v>
      </c>
      <c r="T22" s="215">
        <v>30</v>
      </c>
      <c r="U22" s="215" t="s">
        <v>3372</v>
      </c>
      <c r="V22" s="214">
        <f t="shared" si="4"/>
        <v>15.809999999999999</v>
      </c>
      <c r="W22" s="215">
        <f t="shared" si="5"/>
        <v>60</v>
      </c>
      <c r="X22" s="215">
        <f t="shared" si="6"/>
        <v>0</v>
      </c>
      <c r="Y22" s="215">
        <f t="shared" si="7"/>
        <v>0</v>
      </c>
      <c r="Z22" s="215">
        <f t="shared" si="8"/>
        <v>0</v>
      </c>
      <c r="AA22" s="215">
        <f t="shared" si="9"/>
        <v>0</v>
      </c>
      <c r="AB22" s="215">
        <f t="shared" si="10"/>
        <v>0</v>
      </c>
      <c r="AC22" s="214">
        <f t="shared" si="11"/>
        <v>1</v>
      </c>
      <c r="AD22" s="214">
        <f t="shared" si="12"/>
        <v>14.379999999999999</v>
      </c>
      <c r="AE22" s="214">
        <f t="shared" si="13"/>
        <v>14.379999999999999</v>
      </c>
      <c r="AF22" s="215">
        <f t="shared" si="14"/>
        <v>120</v>
      </c>
      <c r="AG22" s="212" t="s">
        <v>3451</v>
      </c>
      <c r="AH22" s="212" t="s">
        <v>3453</v>
      </c>
      <c r="AI22" s="212" t="s">
        <v>3456</v>
      </c>
      <c r="AJ22" s="212" t="s">
        <v>3452</v>
      </c>
      <c r="AK22" s="212" t="s">
        <v>3454</v>
      </c>
      <c r="AL22" s="212" t="s">
        <v>3457</v>
      </c>
      <c r="AM22" s="212" t="s">
        <v>3455</v>
      </c>
      <c r="AN22" s="212" t="s">
        <v>3460</v>
      </c>
      <c r="AO22" s="212" t="s">
        <v>3458</v>
      </c>
      <c r="AP22" s="212" t="s">
        <v>3459</v>
      </c>
    </row>
    <row r="23" spans="1:43" s="217" customFormat="1" ht="17.100000000000001" customHeight="1">
      <c r="A23" s="210">
        <v>16</v>
      </c>
      <c r="B23" s="222" t="s">
        <v>282</v>
      </c>
      <c r="C23" s="222" t="s">
        <v>142</v>
      </c>
      <c r="D23" s="221" t="s">
        <v>283</v>
      </c>
      <c r="E23" s="213">
        <v>2</v>
      </c>
      <c r="F23" s="214">
        <v>14.9</v>
      </c>
      <c r="G23" s="215">
        <v>30</v>
      </c>
      <c r="H23" s="215" t="s">
        <v>3372</v>
      </c>
      <c r="I23" s="214">
        <v>11.18</v>
      </c>
      <c r="J23" s="215">
        <v>30</v>
      </c>
      <c r="K23" s="215" t="s">
        <v>3372</v>
      </c>
      <c r="L23" s="216">
        <f t="shared" si="0"/>
        <v>13.04</v>
      </c>
      <c r="M23" s="213">
        <f t="shared" si="1"/>
        <v>60</v>
      </c>
      <c r="N23" s="213">
        <f t="shared" si="2"/>
        <v>0</v>
      </c>
      <c r="O23" s="213">
        <f t="shared" si="3"/>
        <v>0</v>
      </c>
      <c r="P23" s="214">
        <v>14.63</v>
      </c>
      <c r="Q23" s="215">
        <v>30</v>
      </c>
      <c r="R23" s="215" t="s">
        <v>3372</v>
      </c>
      <c r="S23" s="214">
        <v>16.760000000000002</v>
      </c>
      <c r="T23" s="215">
        <v>30</v>
      </c>
      <c r="U23" s="215" t="s">
        <v>3372</v>
      </c>
      <c r="V23" s="214">
        <f t="shared" si="4"/>
        <v>15.695</v>
      </c>
      <c r="W23" s="215">
        <f t="shared" si="5"/>
        <v>60</v>
      </c>
      <c r="X23" s="215">
        <f t="shared" si="6"/>
        <v>0</v>
      </c>
      <c r="Y23" s="215">
        <f t="shared" si="7"/>
        <v>0</v>
      </c>
      <c r="Z23" s="215">
        <f t="shared" si="8"/>
        <v>0</v>
      </c>
      <c r="AA23" s="215">
        <f t="shared" si="9"/>
        <v>0</v>
      </c>
      <c r="AB23" s="215">
        <f t="shared" si="10"/>
        <v>0</v>
      </c>
      <c r="AC23" s="214">
        <f t="shared" si="11"/>
        <v>1</v>
      </c>
      <c r="AD23" s="214">
        <f t="shared" si="12"/>
        <v>14.3675</v>
      </c>
      <c r="AE23" s="214">
        <f t="shared" si="13"/>
        <v>14.3675</v>
      </c>
      <c r="AF23" s="215">
        <f t="shared" si="14"/>
        <v>120</v>
      </c>
      <c r="AG23" s="212" t="s">
        <v>3451</v>
      </c>
      <c r="AH23" s="212" t="s">
        <v>3453</v>
      </c>
      <c r="AI23" s="212" t="s">
        <v>3452</v>
      </c>
      <c r="AJ23" s="212" t="s">
        <v>3456</v>
      </c>
      <c r="AK23" s="212" t="s">
        <v>3457</v>
      </c>
      <c r="AL23" s="212" t="s">
        <v>3454</v>
      </c>
      <c r="AM23" s="212" t="s">
        <v>3455</v>
      </c>
      <c r="AN23" s="212" t="s">
        <v>3460</v>
      </c>
      <c r="AO23" s="212" t="s">
        <v>3459</v>
      </c>
      <c r="AP23" s="212" t="s">
        <v>3458</v>
      </c>
    </row>
    <row r="24" spans="1:43" s="217" customFormat="1" ht="17.100000000000001" customHeight="1">
      <c r="A24" s="210">
        <v>17</v>
      </c>
      <c r="B24" s="218" t="s">
        <v>1742</v>
      </c>
      <c r="C24" s="218" t="s">
        <v>1625</v>
      </c>
      <c r="D24" s="213" t="s">
        <v>1743</v>
      </c>
      <c r="E24" s="213">
        <v>17</v>
      </c>
      <c r="F24" s="214">
        <v>14.12</v>
      </c>
      <c r="G24" s="215">
        <v>30</v>
      </c>
      <c r="H24" s="215" t="s">
        <v>3372</v>
      </c>
      <c r="I24" s="214">
        <v>13.56</v>
      </c>
      <c r="J24" s="215">
        <v>30</v>
      </c>
      <c r="K24" s="215" t="s">
        <v>3372</v>
      </c>
      <c r="L24" s="216">
        <f t="shared" si="0"/>
        <v>13.84</v>
      </c>
      <c r="M24" s="213">
        <f t="shared" si="1"/>
        <v>60</v>
      </c>
      <c r="N24" s="213">
        <f t="shared" si="2"/>
        <v>0</v>
      </c>
      <c r="O24" s="213">
        <f t="shared" si="3"/>
        <v>0</v>
      </c>
      <c r="P24" s="214">
        <v>13.44</v>
      </c>
      <c r="Q24" s="215">
        <v>30</v>
      </c>
      <c r="R24" s="215" t="s">
        <v>3372</v>
      </c>
      <c r="S24" s="214">
        <v>16.079999999999998</v>
      </c>
      <c r="T24" s="215">
        <v>30</v>
      </c>
      <c r="U24" s="215" t="s">
        <v>3372</v>
      </c>
      <c r="V24" s="214">
        <f t="shared" si="4"/>
        <v>14.759999999999998</v>
      </c>
      <c r="W24" s="215">
        <f t="shared" si="5"/>
        <v>60</v>
      </c>
      <c r="X24" s="215">
        <f t="shared" si="6"/>
        <v>0</v>
      </c>
      <c r="Y24" s="215">
        <f t="shared" si="7"/>
        <v>0</v>
      </c>
      <c r="Z24" s="215">
        <f t="shared" si="8"/>
        <v>0</v>
      </c>
      <c r="AA24" s="215">
        <f t="shared" si="9"/>
        <v>0</v>
      </c>
      <c r="AB24" s="215">
        <f t="shared" si="10"/>
        <v>0</v>
      </c>
      <c r="AC24" s="214">
        <f t="shared" si="11"/>
        <v>1</v>
      </c>
      <c r="AD24" s="214">
        <f t="shared" si="12"/>
        <v>14.299999999999999</v>
      </c>
      <c r="AE24" s="214">
        <f t="shared" si="13"/>
        <v>14.299999999999999</v>
      </c>
      <c r="AF24" s="215">
        <f t="shared" si="14"/>
        <v>120</v>
      </c>
      <c r="AG24" s="212" t="s">
        <v>3451</v>
      </c>
      <c r="AH24" s="212" t="s">
        <v>3453</v>
      </c>
      <c r="AI24" s="212" t="s">
        <v>3456</v>
      </c>
      <c r="AJ24" s="212" t="s">
        <v>3452</v>
      </c>
      <c r="AK24" s="212" t="s">
        <v>3454</v>
      </c>
      <c r="AL24" s="212" t="s">
        <v>3455</v>
      </c>
      <c r="AM24" s="212" t="s">
        <v>3460</v>
      </c>
      <c r="AN24" s="212" t="s">
        <v>3457</v>
      </c>
      <c r="AO24" s="212" t="s">
        <v>3458</v>
      </c>
      <c r="AP24" s="212" t="s">
        <v>3459</v>
      </c>
    </row>
    <row r="25" spans="1:43" s="217" customFormat="1" ht="17.100000000000001" customHeight="1">
      <c r="A25" s="210">
        <v>18</v>
      </c>
      <c r="B25" s="218" t="s">
        <v>1780</v>
      </c>
      <c r="C25" s="218" t="s">
        <v>345</v>
      </c>
      <c r="D25" s="213" t="s">
        <v>1782</v>
      </c>
      <c r="E25" s="213">
        <v>17</v>
      </c>
      <c r="F25" s="214">
        <v>14.17</v>
      </c>
      <c r="G25" s="215">
        <v>30</v>
      </c>
      <c r="H25" s="215" t="s">
        <v>3372</v>
      </c>
      <c r="I25" s="214">
        <v>14.35</v>
      </c>
      <c r="J25" s="215">
        <v>30</v>
      </c>
      <c r="K25" s="215" t="s">
        <v>3372</v>
      </c>
      <c r="L25" s="216">
        <f t="shared" si="0"/>
        <v>14.26</v>
      </c>
      <c r="M25" s="213">
        <f t="shared" si="1"/>
        <v>60</v>
      </c>
      <c r="N25" s="213">
        <f t="shared" si="2"/>
        <v>0</v>
      </c>
      <c r="O25" s="213">
        <f t="shared" si="3"/>
        <v>0</v>
      </c>
      <c r="P25" s="214">
        <v>13.73</v>
      </c>
      <c r="Q25" s="215">
        <v>30</v>
      </c>
      <c r="R25" s="215" t="s">
        <v>3372</v>
      </c>
      <c r="S25" s="214">
        <v>14.75</v>
      </c>
      <c r="T25" s="215">
        <v>30</v>
      </c>
      <c r="U25" s="215" t="s">
        <v>3372</v>
      </c>
      <c r="V25" s="214">
        <f t="shared" si="4"/>
        <v>14.24</v>
      </c>
      <c r="W25" s="215">
        <f t="shared" si="5"/>
        <v>60</v>
      </c>
      <c r="X25" s="215">
        <f t="shared" si="6"/>
        <v>0</v>
      </c>
      <c r="Y25" s="215">
        <f t="shared" si="7"/>
        <v>0</v>
      </c>
      <c r="Z25" s="215">
        <f t="shared" si="8"/>
        <v>0</v>
      </c>
      <c r="AA25" s="215">
        <f t="shared" si="9"/>
        <v>0</v>
      </c>
      <c r="AB25" s="215">
        <f t="shared" si="10"/>
        <v>0</v>
      </c>
      <c r="AC25" s="214">
        <f t="shared" si="11"/>
        <v>1</v>
      </c>
      <c r="AD25" s="214">
        <f t="shared" si="12"/>
        <v>14.25</v>
      </c>
      <c r="AE25" s="214">
        <f t="shared" si="13"/>
        <v>14.25</v>
      </c>
      <c r="AF25" s="215">
        <f t="shared" si="14"/>
        <v>120</v>
      </c>
      <c r="AG25" s="212" t="s">
        <v>3451</v>
      </c>
      <c r="AH25" s="212" t="s">
        <v>3453</v>
      </c>
      <c r="AI25" s="212" t="s">
        <v>3455</v>
      </c>
      <c r="AJ25" s="212" t="s">
        <v>3456</v>
      </c>
      <c r="AK25" s="212" t="s">
        <v>3457</v>
      </c>
      <c r="AL25" s="212" t="s">
        <v>3454</v>
      </c>
      <c r="AM25" s="212" t="s">
        <v>3452</v>
      </c>
      <c r="AN25" s="212" t="s">
        <v>3460</v>
      </c>
      <c r="AO25" s="212" t="s">
        <v>3458</v>
      </c>
      <c r="AP25" s="212" t="s">
        <v>3459</v>
      </c>
    </row>
    <row r="26" spans="1:43" s="217" customFormat="1" ht="17.100000000000001" customHeight="1">
      <c r="A26" s="210">
        <v>19</v>
      </c>
      <c r="B26" s="218" t="s">
        <v>1713</v>
      </c>
      <c r="C26" s="218" t="s">
        <v>1714</v>
      </c>
      <c r="D26" s="213" t="s">
        <v>1715</v>
      </c>
      <c r="E26" s="213">
        <v>17</v>
      </c>
      <c r="F26" s="214">
        <v>14.85</v>
      </c>
      <c r="G26" s="215">
        <v>30</v>
      </c>
      <c r="H26" s="215" t="s">
        <v>3372</v>
      </c>
      <c r="I26" s="214">
        <v>13.91</v>
      </c>
      <c r="J26" s="215">
        <v>30</v>
      </c>
      <c r="K26" s="215" t="s">
        <v>3372</v>
      </c>
      <c r="L26" s="216">
        <f t="shared" si="0"/>
        <v>14.379999999999999</v>
      </c>
      <c r="M26" s="213">
        <f t="shared" si="1"/>
        <v>60</v>
      </c>
      <c r="N26" s="213">
        <f t="shared" si="2"/>
        <v>0</v>
      </c>
      <c r="O26" s="213">
        <f t="shared" si="3"/>
        <v>0</v>
      </c>
      <c r="P26" s="214">
        <v>14.78</v>
      </c>
      <c r="Q26" s="215">
        <v>30</v>
      </c>
      <c r="R26" s="215" t="s">
        <v>3372</v>
      </c>
      <c r="S26" s="214">
        <v>13.42</v>
      </c>
      <c r="T26" s="215">
        <v>30</v>
      </c>
      <c r="U26" s="215" t="s">
        <v>3372</v>
      </c>
      <c r="V26" s="214">
        <f t="shared" si="4"/>
        <v>14.1</v>
      </c>
      <c r="W26" s="215">
        <f t="shared" si="5"/>
        <v>60</v>
      </c>
      <c r="X26" s="215">
        <f t="shared" si="6"/>
        <v>0</v>
      </c>
      <c r="Y26" s="215">
        <f t="shared" si="7"/>
        <v>0</v>
      </c>
      <c r="Z26" s="215">
        <f t="shared" si="8"/>
        <v>0</v>
      </c>
      <c r="AA26" s="215">
        <f t="shared" si="9"/>
        <v>0</v>
      </c>
      <c r="AB26" s="215">
        <f t="shared" si="10"/>
        <v>0</v>
      </c>
      <c r="AC26" s="214">
        <f t="shared" si="11"/>
        <v>1</v>
      </c>
      <c r="AD26" s="214">
        <f t="shared" si="12"/>
        <v>14.239999999999998</v>
      </c>
      <c r="AE26" s="214">
        <f t="shared" si="13"/>
        <v>14.239999999999998</v>
      </c>
      <c r="AF26" s="215">
        <f t="shared" si="14"/>
        <v>120</v>
      </c>
      <c r="AG26" s="212" t="s">
        <v>3451</v>
      </c>
      <c r="AH26" s="212" t="s">
        <v>3453</v>
      </c>
      <c r="AI26" s="212" t="s">
        <v>3452</v>
      </c>
      <c r="AJ26" s="212" t="s">
        <v>3455</v>
      </c>
      <c r="AK26" s="212" t="s">
        <v>3454</v>
      </c>
      <c r="AL26" s="212" t="s">
        <v>3456</v>
      </c>
      <c r="AM26" s="212" t="s">
        <v>3457</v>
      </c>
      <c r="AN26" s="212" t="s">
        <v>3459</v>
      </c>
      <c r="AO26" s="212" t="s">
        <v>3458</v>
      </c>
      <c r="AP26" s="212" t="s">
        <v>3460</v>
      </c>
    </row>
    <row r="27" spans="1:43" s="217" customFormat="1" ht="17.100000000000001" customHeight="1">
      <c r="A27" s="210">
        <v>20</v>
      </c>
      <c r="B27" s="218" t="s">
        <v>526</v>
      </c>
      <c r="C27" s="218" t="s">
        <v>527</v>
      </c>
      <c r="D27" s="213" t="s">
        <v>528</v>
      </c>
      <c r="E27" s="213">
        <v>5</v>
      </c>
      <c r="F27" s="214">
        <v>14.65</v>
      </c>
      <c r="G27" s="215">
        <v>30</v>
      </c>
      <c r="H27" s="215" t="s">
        <v>3372</v>
      </c>
      <c r="I27" s="214">
        <v>10.8</v>
      </c>
      <c r="J27" s="215">
        <v>30</v>
      </c>
      <c r="K27" s="215" t="s">
        <v>3372</v>
      </c>
      <c r="L27" s="216">
        <f t="shared" si="0"/>
        <v>12.725000000000001</v>
      </c>
      <c r="M27" s="213">
        <f t="shared" si="1"/>
        <v>60</v>
      </c>
      <c r="N27" s="213">
        <f t="shared" si="2"/>
        <v>0</v>
      </c>
      <c r="O27" s="213">
        <f t="shared" si="3"/>
        <v>0</v>
      </c>
      <c r="P27" s="214">
        <v>15.01</v>
      </c>
      <c r="Q27" s="215">
        <v>30</v>
      </c>
      <c r="R27" s="215" t="s">
        <v>3372</v>
      </c>
      <c r="S27" s="214">
        <v>15.84</v>
      </c>
      <c r="T27" s="215">
        <v>30</v>
      </c>
      <c r="U27" s="215" t="s">
        <v>3372</v>
      </c>
      <c r="V27" s="214">
        <f t="shared" si="4"/>
        <v>15.425000000000001</v>
      </c>
      <c r="W27" s="215">
        <f t="shared" si="5"/>
        <v>60</v>
      </c>
      <c r="X27" s="215">
        <f t="shared" si="6"/>
        <v>0</v>
      </c>
      <c r="Y27" s="215">
        <f t="shared" si="7"/>
        <v>0</v>
      </c>
      <c r="Z27" s="215">
        <f t="shared" si="8"/>
        <v>0</v>
      </c>
      <c r="AA27" s="215">
        <f t="shared" si="9"/>
        <v>0</v>
      </c>
      <c r="AB27" s="215">
        <f t="shared" si="10"/>
        <v>0</v>
      </c>
      <c r="AC27" s="214">
        <f t="shared" si="11"/>
        <v>1</v>
      </c>
      <c r="AD27" s="214">
        <f t="shared" si="12"/>
        <v>14.075000000000001</v>
      </c>
      <c r="AE27" s="214">
        <f t="shared" si="13"/>
        <v>14.075000000000001</v>
      </c>
      <c r="AF27" s="215">
        <f t="shared" si="14"/>
        <v>120</v>
      </c>
      <c r="AG27" s="212" t="s">
        <v>3451</v>
      </c>
      <c r="AH27" s="212" t="s">
        <v>3454</v>
      </c>
      <c r="AI27" s="212" t="s">
        <v>3453</v>
      </c>
      <c r="AJ27" s="212" t="s">
        <v>3455</v>
      </c>
      <c r="AK27" s="212" t="s">
        <v>3457</v>
      </c>
      <c r="AL27" s="212" t="s">
        <v>3456</v>
      </c>
      <c r="AM27" s="212" t="s">
        <v>3452</v>
      </c>
      <c r="AN27" s="212" t="s">
        <v>3460</v>
      </c>
      <c r="AO27" s="212" t="s">
        <v>3458</v>
      </c>
      <c r="AP27" s="212" t="s">
        <v>3459</v>
      </c>
    </row>
    <row r="28" spans="1:43" s="217" customFormat="1" ht="17.100000000000001" customHeight="1">
      <c r="A28" s="210">
        <v>21</v>
      </c>
      <c r="B28" s="222" t="s">
        <v>1811</v>
      </c>
      <c r="C28" s="222" t="s">
        <v>1812</v>
      </c>
      <c r="D28" s="221" t="s">
        <v>1813</v>
      </c>
      <c r="E28" s="221">
        <v>18</v>
      </c>
      <c r="F28" s="230">
        <v>12.4</v>
      </c>
      <c r="G28" s="212">
        <v>30</v>
      </c>
      <c r="H28" s="212" t="s">
        <v>3372</v>
      </c>
      <c r="I28" s="230">
        <v>14.28</v>
      </c>
      <c r="J28" s="212">
        <v>30</v>
      </c>
      <c r="K28" s="212" t="s">
        <v>3372</v>
      </c>
      <c r="L28" s="231">
        <f t="shared" si="0"/>
        <v>13.34</v>
      </c>
      <c r="M28" s="221">
        <f t="shared" si="1"/>
        <v>60</v>
      </c>
      <c r="N28" s="221">
        <f t="shared" si="2"/>
        <v>0</v>
      </c>
      <c r="O28" s="221">
        <f t="shared" si="3"/>
        <v>0</v>
      </c>
      <c r="P28" s="230">
        <v>13.82</v>
      </c>
      <c r="Q28" s="212">
        <v>30</v>
      </c>
      <c r="R28" s="212" t="s">
        <v>3372</v>
      </c>
      <c r="S28" s="230">
        <v>15.78</v>
      </c>
      <c r="T28" s="212">
        <v>30</v>
      </c>
      <c r="U28" s="212" t="s">
        <v>3372</v>
      </c>
      <c r="V28" s="230">
        <f t="shared" si="4"/>
        <v>14.8</v>
      </c>
      <c r="W28" s="212">
        <f t="shared" si="5"/>
        <v>60</v>
      </c>
      <c r="X28" s="212">
        <f t="shared" si="6"/>
        <v>0</v>
      </c>
      <c r="Y28" s="212">
        <f t="shared" si="7"/>
        <v>0</v>
      </c>
      <c r="Z28" s="212">
        <f t="shared" si="8"/>
        <v>0</v>
      </c>
      <c r="AA28" s="212">
        <f t="shared" si="9"/>
        <v>0</v>
      </c>
      <c r="AB28" s="212">
        <f t="shared" si="10"/>
        <v>0</v>
      </c>
      <c r="AC28" s="230">
        <f t="shared" si="11"/>
        <v>1</v>
      </c>
      <c r="AD28" s="230">
        <f t="shared" si="12"/>
        <v>14.07</v>
      </c>
      <c r="AE28" s="230">
        <f t="shared" si="13"/>
        <v>14.07</v>
      </c>
      <c r="AF28" s="212">
        <f t="shared" si="14"/>
        <v>120</v>
      </c>
      <c r="AG28" s="212" t="s">
        <v>3451</v>
      </c>
      <c r="AH28" s="212" t="s">
        <v>3453</v>
      </c>
      <c r="AI28" s="212" t="s">
        <v>3455</v>
      </c>
      <c r="AJ28" s="212" t="s">
        <v>3452</v>
      </c>
      <c r="AK28" s="212" t="s">
        <v>3457</v>
      </c>
      <c r="AL28" s="212" t="s">
        <v>3454</v>
      </c>
      <c r="AM28" s="212" t="s">
        <v>3456</v>
      </c>
      <c r="AN28" s="212" t="s">
        <v>3459</v>
      </c>
      <c r="AO28" s="212" t="s">
        <v>3460</v>
      </c>
      <c r="AP28" s="212" t="s">
        <v>3458</v>
      </c>
    </row>
    <row r="29" spans="1:43" s="217" customFormat="1" ht="17.100000000000001" customHeight="1">
      <c r="A29" s="210">
        <v>22</v>
      </c>
      <c r="B29" s="218" t="s">
        <v>759</v>
      </c>
      <c r="C29" s="218" t="s">
        <v>760</v>
      </c>
      <c r="D29" s="213" t="s">
        <v>761</v>
      </c>
      <c r="E29" s="213">
        <v>7</v>
      </c>
      <c r="F29" s="214">
        <v>13.99</v>
      </c>
      <c r="G29" s="215">
        <v>30</v>
      </c>
      <c r="H29" s="215" t="s">
        <v>3372</v>
      </c>
      <c r="I29" s="214">
        <v>13.1</v>
      </c>
      <c r="J29" s="215">
        <v>30</v>
      </c>
      <c r="K29" s="215" t="s">
        <v>3372</v>
      </c>
      <c r="L29" s="216">
        <f t="shared" si="0"/>
        <v>13.545</v>
      </c>
      <c r="M29" s="213">
        <f t="shared" si="1"/>
        <v>60</v>
      </c>
      <c r="N29" s="213">
        <f t="shared" si="2"/>
        <v>0</v>
      </c>
      <c r="O29" s="213">
        <f t="shared" si="3"/>
        <v>0</v>
      </c>
      <c r="P29" s="214">
        <v>12.36</v>
      </c>
      <c r="Q29" s="215">
        <v>30</v>
      </c>
      <c r="R29" s="215" t="s">
        <v>3372</v>
      </c>
      <c r="S29" s="214">
        <v>16.77</v>
      </c>
      <c r="T29" s="215">
        <v>30</v>
      </c>
      <c r="U29" s="215" t="s">
        <v>3372</v>
      </c>
      <c r="V29" s="214">
        <f t="shared" si="4"/>
        <v>14.565</v>
      </c>
      <c r="W29" s="215">
        <f t="shared" si="5"/>
        <v>60</v>
      </c>
      <c r="X29" s="215">
        <f t="shared" si="6"/>
        <v>0</v>
      </c>
      <c r="Y29" s="215">
        <f t="shared" si="7"/>
        <v>0</v>
      </c>
      <c r="Z29" s="215">
        <f t="shared" si="8"/>
        <v>0</v>
      </c>
      <c r="AA29" s="215">
        <f t="shared" si="9"/>
        <v>0</v>
      </c>
      <c r="AB29" s="215">
        <f t="shared" si="10"/>
        <v>0</v>
      </c>
      <c r="AC29" s="214">
        <f t="shared" si="11"/>
        <v>1</v>
      </c>
      <c r="AD29" s="214">
        <f t="shared" si="12"/>
        <v>14.055</v>
      </c>
      <c r="AE29" s="214">
        <f t="shared" si="13"/>
        <v>14.055</v>
      </c>
      <c r="AF29" s="215">
        <f t="shared" si="14"/>
        <v>120</v>
      </c>
      <c r="AG29" s="212" t="s">
        <v>3451</v>
      </c>
      <c r="AH29" s="212" t="s">
        <v>3453</v>
      </c>
      <c r="AI29" s="212" t="s">
        <v>3455</v>
      </c>
      <c r="AJ29" s="212" t="s">
        <v>3452</v>
      </c>
      <c r="AK29" s="212" t="s">
        <v>3454</v>
      </c>
      <c r="AL29" s="212" t="s">
        <v>3457</v>
      </c>
      <c r="AM29" s="212" t="s">
        <v>3456</v>
      </c>
      <c r="AN29" s="212" t="s">
        <v>3460</v>
      </c>
      <c r="AO29" s="212" t="s">
        <v>3459</v>
      </c>
      <c r="AP29" s="212" t="s">
        <v>3458</v>
      </c>
    </row>
    <row r="30" spans="1:43" s="217" customFormat="1" ht="17.100000000000001" customHeight="1">
      <c r="A30" s="210">
        <v>23</v>
      </c>
      <c r="B30" s="218" t="s">
        <v>617</v>
      </c>
      <c r="C30" s="218" t="s">
        <v>618</v>
      </c>
      <c r="D30" s="213" t="s">
        <v>619</v>
      </c>
      <c r="E30" s="213">
        <v>6</v>
      </c>
      <c r="F30" s="214">
        <v>12.51</v>
      </c>
      <c r="G30" s="215">
        <v>30</v>
      </c>
      <c r="H30" s="215" t="s">
        <v>3372</v>
      </c>
      <c r="I30" s="214">
        <v>14.28</v>
      </c>
      <c r="J30" s="215">
        <v>30</v>
      </c>
      <c r="K30" s="215" t="s">
        <v>3372</v>
      </c>
      <c r="L30" s="216">
        <f t="shared" si="0"/>
        <v>13.395</v>
      </c>
      <c r="M30" s="213">
        <f t="shared" si="1"/>
        <v>60</v>
      </c>
      <c r="N30" s="213">
        <f t="shared" si="2"/>
        <v>0</v>
      </c>
      <c r="O30" s="213">
        <f t="shared" si="3"/>
        <v>0</v>
      </c>
      <c r="P30" s="214">
        <v>13.93</v>
      </c>
      <c r="Q30" s="215">
        <v>30</v>
      </c>
      <c r="R30" s="215" t="s">
        <v>3372</v>
      </c>
      <c r="S30" s="214">
        <v>15.46</v>
      </c>
      <c r="T30" s="215">
        <v>30</v>
      </c>
      <c r="U30" s="215" t="s">
        <v>3372</v>
      </c>
      <c r="V30" s="214">
        <f t="shared" si="4"/>
        <v>14.695</v>
      </c>
      <c r="W30" s="215">
        <f t="shared" si="5"/>
        <v>60</v>
      </c>
      <c r="X30" s="215">
        <f t="shared" si="6"/>
        <v>0</v>
      </c>
      <c r="Y30" s="215">
        <f t="shared" si="7"/>
        <v>0</v>
      </c>
      <c r="Z30" s="215">
        <f t="shared" si="8"/>
        <v>0</v>
      </c>
      <c r="AA30" s="215">
        <f t="shared" si="9"/>
        <v>0</v>
      </c>
      <c r="AB30" s="215">
        <f t="shared" si="10"/>
        <v>0</v>
      </c>
      <c r="AC30" s="214">
        <f t="shared" si="11"/>
        <v>1</v>
      </c>
      <c r="AD30" s="214">
        <f t="shared" si="12"/>
        <v>14.045</v>
      </c>
      <c r="AE30" s="214">
        <f t="shared" si="13"/>
        <v>14.045</v>
      </c>
      <c r="AF30" s="215">
        <f t="shared" si="14"/>
        <v>120</v>
      </c>
      <c r="AG30" s="212" t="s">
        <v>3451</v>
      </c>
      <c r="AH30" s="212" t="s">
        <v>3453</v>
      </c>
      <c r="AI30" s="212" t="s">
        <v>3454</v>
      </c>
      <c r="AJ30" s="212" t="s">
        <v>3455</v>
      </c>
      <c r="AK30" s="212" t="s">
        <v>3452</v>
      </c>
      <c r="AL30" s="212" t="s">
        <v>3456</v>
      </c>
      <c r="AM30" s="212" t="s">
        <v>3459</v>
      </c>
      <c r="AN30" s="212" t="s">
        <v>3460</v>
      </c>
      <c r="AO30" s="212" t="s">
        <v>3457</v>
      </c>
      <c r="AP30" s="212" t="s">
        <v>3458</v>
      </c>
    </row>
    <row r="31" spans="1:43" s="217" customFormat="1" ht="17.100000000000001" customHeight="1">
      <c r="A31" s="210">
        <v>24</v>
      </c>
      <c r="B31" s="218" t="s">
        <v>1267</v>
      </c>
      <c r="C31" s="218" t="s">
        <v>1268</v>
      </c>
      <c r="D31" s="213" t="s">
        <v>1269</v>
      </c>
      <c r="E31" s="213">
        <v>12</v>
      </c>
      <c r="F31" s="214">
        <v>14.36</v>
      </c>
      <c r="G31" s="215">
        <v>30</v>
      </c>
      <c r="H31" s="215" t="s">
        <v>3372</v>
      </c>
      <c r="I31" s="214">
        <v>14</v>
      </c>
      <c r="J31" s="215">
        <v>30</v>
      </c>
      <c r="K31" s="215" t="s">
        <v>3372</v>
      </c>
      <c r="L31" s="216">
        <f t="shared" si="0"/>
        <v>14.18</v>
      </c>
      <c r="M31" s="213">
        <f t="shared" si="1"/>
        <v>60</v>
      </c>
      <c r="N31" s="213">
        <f t="shared" si="2"/>
        <v>0</v>
      </c>
      <c r="O31" s="213">
        <f t="shared" si="3"/>
        <v>0</v>
      </c>
      <c r="P31" s="214">
        <v>12.64</v>
      </c>
      <c r="Q31" s="215">
        <v>30</v>
      </c>
      <c r="R31" s="215" t="s">
        <v>3372</v>
      </c>
      <c r="S31" s="214">
        <v>14.77</v>
      </c>
      <c r="T31" s="215">
        <v>30</v>
      </c>
      <c r="U31" s="215" t="s">
        <v>3372</v>
      </c>
      <c r="V31" s="214">
        <f t="shared" si="4"/>
        <v>13.705</v>
      </c>
      <c r="W31" s="215">
        <f t="shared" si="5"/>
        <v>60</v>
      </c>
      <c r="X31" s="215">
        <f t="shared" si="6"/>
        <v>0</v>
      </c>
      <c r="Y31" s="215">
        <f t="shared" si="7"/>
        <v>0</v>
      </c>
      <c r="Z31" s="215">
        <f t="shared" si="8"/>
        <v>0</v>
      </c>
      <c r="AA31" s="215">
        <f t="shared" si="9"/>
        <v>0</v>
      </c>
      <c r="AB31" s="215">
        <f t="shared" si="10"/>
        <v>0</v>
      </c>
      <c r="AC31" s="214">
        <f t="shared" si="11"/>
        <v>1</v>
      </c>
      <c r="AD31" s="214">
        <f t="shared" si="12"/>
        <v>13.942499999999999</v>
      </c>
      <c r="AE31" s="214">
        <f t="shared" si="13"/>
        <v>13.942499999999999</v>
      </c>
      <c r="AF31" s="215">
        <f t="shared" si="14"/>
        <v>120</v>
      </c>
      <c r="AG31" s="212" t="s">
        <v>3451</v>
      </c>
      <c r="AH31" s="212" t="s">
        <v>3453</v>
      </c>
      <c r="AI31" s="212" t="s">
        <v>3456</v>
      </c>
      <c r="AJ31" s="212" t="s">
        <v>3452</v>
      </c>
      <c r="AK31" s="212" t="s">
        <v>3454</v>
      </c>
      <c r="AL31" s="212" t="s">
        <v>3460</v>
      </c>
      <c r="AM31" s="212" t="s">
        <v>3455</v>
      </c>
      <c r="AN31" s="212" t="s">
        <v>3457</v>
      </c>
      <c r="AO31" s="212" t="s">
        <v>3459</v>
      </c>
      <c r="AP31" s="212" t="s">
        <v>3458</v>
      </c>
    </row>
    <row r="32" spans="1:43" s="217" customFormat="1" ht="17.100000000000001" customHeight="1">
      <c r="A32" s="210">
        <v>25</v>
      </c>
      <c r="B32" s="218" t="s">
        <v>1875</v>
      </c>
      <c r="C32" s="218" t="s">
        <v>2057</v>
      </c>
      <c r="D32" s="213" t="s">
        <v>2058</v>
      </c>
      <c r="E32" s="213">
        <v>20</v>
      </c>
      <c r="F32" s="214">
        <v>13.17</v>
      </c>
      <c r="G32" s="215">
        <v>30</v>
      </c>
      <c r="H32" s="215" t="s">
        <v>3372</v>
      </c>
      <c r="I32" s="214">
        <v>12.58</v>
      </c>
      <c r="J32" s="215">
        <v>30</v>
      </c>
      <c r="K32" s="215" t="s">
        <v>3372</v>
      </c>
      <c r="L32" s="216">
        <f t="shared" si="0"/>
        <v>12.875</v>
      </c>
      <c r="M32" s="213">
        <f t="shared" si="1"/>
        <v>60</v>
      </c>
      <c r="N32" s="213">
        <f t="shared" si="2"/>
        <v>0</v>
      </c>
      <c r="O32" s="213">
        <f t="shared" si="3"/>
        <v>0</v>
      </c>
      <c r="P32" s="214">
        <v>13.86</v>
      </c>
      <c r="Q32" s="215">
        <v>30</v>
      </c>
      <c r="R32" s="215" t="s">
        <v>3372</v>
      </c>
      <c r="S32" s="214">
        <v>15.97</v>
      </c>
      <c r="T32" s="215">
        <v>30</v>
      </c>
      <c r="U32" s="215" t="s">
        <v>3372</v>
      </c>
      <c r="V32" s="214">
        <f t="shared" si="4"/>
        <v>14.914999999999999</v>
      </c>
      <c r="W32" s="215">
        <f t="shared" si="5"/>
        <v>60</v>
      </c>
      <c r="X32" s="215">
        <f t="shared" si="6"/>
        <v>0</v>
      </c>
      <c r="Y32" s="215">
        <f t="shared" si="7"/>
        <v>0</v>
      </c>
      <c r="Z32" s="215">
        <f t="shared" si="8"/>
        <v>0</v>
      </c>
      <c r="AA32" s="215">
        <f t="shared" si="9"/>
        <v>0</v>
      </c>
      <c r="AB32" s="215">
        <f t="shared" si="10"/>
        <v>0</v>
      </c>
      <c r="AC32" s="214">
        <f t="shared" si="11"/>
        <v>1</v>
      </c>
      <c r="AD32" s="214">
        <f t="shared" si="12"/>
        <v>13.895</v>
      </c>
      <c r="AE32" s="214">
        <f t="shared" si="13"/>
        <v>13.895</v>
      </c>
      <c r="AF32" s="215">
        <f t="shared" si="14"/>
        <v>120</v>
      </c>
      <c r="AG32" s="212" t="s">
        <v>3451</v>
      </c>
      <c r="AH32" s="212" t="s">
        <v>3453</v>
      </c>
      <c r="AI32" s="212" t="s">
        <v>3454</v>
      </c>
      <c r="AJ32" s="212" t="s">
        <v>3452</v>
      </c>
      <c r="AK32" s="212" t="s">
        <v>3456</v>
      </c>
      <c r="AL32" s="212" t="s">
        <v>3457</v>
      </c>
      <c r="AM32" s="212" t="s">
        <v>3455</v>
      </c>
      <c r="AN32" s="212" t="s">
        <v>3460</v>
      </c>
      <c r="AO32" s="212" t="s">
        <v>3458</v>
      </c>
      <c r="AP32" s="212" t="s">
        <v>3459</v>
      </c>
    </row>
    <row r="33" spans="1:42" s="217" customFormat="1" ht="17.100000000000001" customHeight="1">
      <c r="A33" s="210">
        <v>26</v>
      </c>
      <c r="B33" s="218" t="s">
        <v>402</v>
      </c>
      <c r="C33" s="218" t="s">
        <v>1625</v>
      </c>
      <c r="D33" s="213" t="s">
        <v>2616</v>
      </c>
      <c r="E33" s="213">
        <v>26</v>
      </c>
      <c r="F33" s="214">
        <v>14.63</v>
      </c>
      <c r="G33" s="215">
        <v>30</v>
      </c>
      <c r="H33" s="215" t="s">
        <v>3372</v>
      </c>
      <c r="I33" s="214">
        <v>14.2</v>
      </c>
      <c r="J33" s="215">
        <v>30</v>
      </c>
      <c r="K33" s="215" t="s">
        <v>3372</v>
      </c>
      <c r="L33" s="216">
        <f t="shared" si="0"/>
        <v>14.414999999999999</v>
      </c>
      <c r="M33" s="213">
        <f t="shared" si="1"/>
        <v>60</v>
      </c>
      <c r="N33" s="213">
        <f t="shared" si="2"/>
        <v>0</v>
      </c>
      <c r="O33" s="213">
        <f t="shared" si="3"/>
        <v>0</v>
      </c>
      <c r="P33" s="214">
        <v>12.69</v>
      </c>
      <c r="Q33" s="215">
        <v>30</v>
      </c>
      <c r="R33" s="215" t="s">
        <v>3372</v>
      </c>
      <c r="S33" s="214">
        <v>13.93</v>
      </c>
      <c r="T33" s="215">
        <v>30</v>
      </c>
      <c r="U33" s="215" t="s">
        <v>3372</v>
      </c>
      <c r="V33" s="214">
        <f t="shared" si="4"/>
        <v>13.309999999999999</v>
      </c>
      <c r="W33" s="215">
        <f t="shared" si="5"/>
        <v>60</v>
      </c>
      <c r="X33" s="215">
        <f t="shared" si="6"/>
        <v>0</v>
      </c>
      <c r="Y33" s="215">
        <f t="shared" si="7"/>
        <v>0</v>
      </c>
      <c r="Z33" s="215">
        <f t="shared" si="8"/>
        <v>0</v>
      </c>
      <c r="AA33" s="215">
        <f t="shared" si="9"/>
        <v>0</v>
      </c>
      <c r="AB33" s="215">
        <f t="shared" si="10"/>
        <v>0</v>
      </c>
      <c r="AC33" s="214">
        <f t="shared" si="11"/>
        <v>1</v>
      </c>
      <c r="AD33" s="214">
        <f t="shared" si="12"/>
        <v>13.862499999999999</v>
      </c>
      <c r="AE33" s="214">
        <f t="shared" si="13"/>
        <v>13.862499999999999</v>
      </c>
      <c r="AF33" s="215">
        <f t="shared" si="14"/>
        <v>120</v>
      </c>
      <c r="AG33" s="212" t="s">
        <v>3451</v>
      </c>
      <c r="AH33" s="212" t="s">
        <v>3453</v>
      </c>
      <c r="AI33" s="212" t="s">
        <v>3452</v>
      </c>
      <c r="AJ33" s="212" t="s">
        <v>3455</v>
      </c>
      <c r="AK33" s="212" t="s">
        <v>3456</v>
      </c>
      <c r="AL33" s="212" t="s">
        <v>3454</v>
      </c>
      <c r="AM33" s="212" t="s">
        <v>3459</v>
      </c>
      <c r="AN33" s="212" t="s">
        <v>3458</v>
      </c>
      <c r="AO33" s="212" t="s">
        <v>3457</v>
      </c>
      <c r="AP33" s="212" t="s">
        <v>3460</v>
      </c>
    </row>
    <row r="34" spans="1:42" s="217" customFormat="1" ht="17.100000000000001" customHeight="1">
      <c r="A34" s="210">
        <v>27</v>
      </c>
      <c r="B34" s="218" t="s">
        <v>1153</v>
      </c>
      <c r="C34" s="218" t="s">
        <v>1154</v>
      </c>
      <c r="D34" s="213" t="s">
        <v>1142</v>
      </c>
      <c r="E34" s="213">
        <v>11</v>
      </c>
      <c r="F34" s="214">
        <v>13.52</v>
      </c>
      <c r="G34" s="215">
        <v>30</v>
      </c>
      <c r="H34" s="215" t="s">
        <v>3372</v>
      </c>
      <c r="I34" s="214">
        <v>12.09</v>
      </c>
      <c r="J34" s="215">
        <v>30</v>
      </c>
      <c r="K34" s="215" t="s">
        <v>3372</v>
      </c>
      <c r="L34" s="216">
        <f t="shared" si="0"/>
        <v>12.805</v>
      </c>
      <c r="M34" s="213">
        <f t="shared" si="1"/>
        <v>60</v>
      </c>
      <c r="N34" s="213">
        <f t="shared" si="2"/>
        <v>0</v>
      </c>
      <c r="O34" s="213">
        <f t="shared" si="3"/>
        <v>0</v>
      </c>
      <c r="P34" s="214">
        <v>13.36</v>
      </c>
      <c r="Q34" s="215">
        <v>30</v>
      </c>
      <c r="R34" s="215" t="s">
        <v>3372</v>
      </c>
      <c r="S34" s="214">
        <v>16.46</v>
      </c>
      <c r="T34" s="215">
        <v>30</v>
      </c>
      <c r="U34" s="215" t="s">
        <v>3372</v>
      </c>
      <c r="V34" s="214">
        <f t="shared" si="4"/>
        <v>14.91</v>
      </c>
      <c r="W34" s="215">
        <f t="shared" si="5"/>
        <v>60</v>
      </c>
      <c r="X34" s="215">
        <f t="shared" si="6"/>
        <v>0</v>
      </c>
      <c r="Y34" s="215">
        <f t="shared" si="7"/>
        <v>0</v>
      </c>
      <c r="Z34" s="215">
        <f t="shared" si="8"/>
        <v>0</v>
      </c>
      <c r="AA34" s="215">
        <f t="shared" si="9"/>
        <v>0</v>
      </c>
      <c r="AB34" s="215">
        <f t="shared" si="10"/>
        <v>0</v>
      </c>
      <c r="AC34" s="214">
        <f t="shared" si="11"/>
        <v>1</v>
      </c>
      <c r="AD34" s="214">
        <f t="shared" si="12"/>
        <v>13.8575</v>
      </c>
      <c r="AE34" s="214">
        <f t="shared" si="13"/>
        <v>13.8575</v>
      </c>
      <c r="AF34" s="215">
        <f t="shared" si="14"/>
        <v>120</v>
      </c>
      <c r="AG34" s="212" t="s">
        <v>3451</v>
      </c>
      <c r="AH34" s="212" t="s">
        <v>3452</v>
      </c>
      <c r="AI34" s="212" t="s">
        <v>3453</v>
      </c>
      <c r="AJ34" s="212" t="s">
        <v>3455</v>
      </c>
      <c r="AK34" s="212" t="s">
        <v>3454</v>
      </c>
      <c r="AL34" s="212" t="s">
        <v>3456</v>
      </c>
      <c r="AM34" s="212" t="s">
        <v>3457</v>
      </c>
      <c r="AN34" s="212" t="s">
        <v>3459</v>
      </c>
      <c r="AO34" s="212" t="s">
        <v>3460</v>
      </c>
      <c r="AP34" s="212" t="s">
        <v>3458</v>
      </c>
    </row>
    <row r="35" spans="1:42" s="217" customFormat="1" ht="17.100000000000001" customHeight="1">
      <c r="A35" s="210">
        <v>28</v>
      </c>
      <c r="B35" s="218" t="s">
        <v>1292</v>
      </c>
      <c r="C35" s="218" t="s">
        <v>248</v>
      </c>
      <c r="D35" s="213" t="s">
        <v>1293</v>
      </c>
      <c r="E35" s="213">
        <v>12</v>
      </c>
      <c r="F35" s="214">
        <v>11.83</v>
      </c>
      <c r="G35" s="215">
        <v>30</v>
      </c>
      <c r="H35" s="215" t="s">
        <v>3372</v>
      </c>
      <c r="I35" s="214">
        <v>14.51</v>
      </c>
      <c r="J35" s="215">
        <v>30</v>
      </c>
      <c r="K35" s="215" t="s">
        <v>3372</v>
      </c>
      <c r="L35" s="216">
        <f t="shared" si="0"/>
        <v>13.17</v>
      </c>
      <c r="M35" s="213">
        <f t="shared" si="1"/>
        <v>60</v>
      </c>
      <c r="N35" s="213">
        <f t="shared" si="2"/>
        <v>0</v>
      </c>
      <c r="O35" s="213">
        <f t="shared" si="3"/>
        <v>0</v>
      </c>
      <c r="P35" s="214">
        <v>13.92</v>
      </c>
      <c r="Q35" s="215">
        <v>30</v>
      </c>
      <c r="R35" s="215" t="s">
        <v>3372</v>
      </c>
      <c r="S35" s="214">
        <v>14.86</v>
      </c>
      <c r="T35" s="215">
        <v>30</v>
      </c>
      <c r="U35" s="215" t="s">
        <v>3372</v>
      </c>
      <c r="V35" s="214">
        <f t="shared" si="4"/>
        <v>14.39</v>
      </c>
      <c r="W35" s="215">
        <f t="shared" si="5"/>
        <v>60</v>
      </c>
      <c r="X35" s="215">
        <f t="shared" si="6"/>
        <v>0</v>
      </c>
      <c r="Y35" s="215">
        <f t="shared" si="7"/>
        <v>0</v>
      </c>
      <c r="Z35" s="215">
        <f t="shared" si="8"/>
        <v>0</v>
      </c>
      <c r="AA35" s="215">
        <f t="shared" si="9"/>
        <v>0</v>
      </c>
      <c r="AB35" s="215">
        <f t="shared" si="10"/>
        <v>0</v>
      </c>
      <c r="AC35" s="214">
        <f t="shared" si="11"/>
        <v>1</v>
      </c>
      <c r="AD35" s="214">
        <f t="shared" si="12"/>
        <v>13.780000000000001</v>
      </c>
      <c r="AE35" s="214">
        <f t="shared" si="13"/>
        <v>13.780000000000001</v>
      </c>
      <c r="AF35" s="215">
        <f t="shared" si="14"/>
        <v>120</v>
      </c>
      <c r="AG35" s="212" t="s">
        <v>3451</v>
      </c>
      <c r="AH35" s="212" t="s">
        <v>3453</v>
      </c>
      <c r="AI35" s="212" t="s">
        <v>3454</v>
      </c>
      <c r="AJ35" s="212" t="s">
        <v>3455</v>
      </c>
      <c r="AK35" s="212" t="s">
        <v>3452</v>
      </c>
      <c r="AL35" s="212" t="s">
        <v>3459</v>
      </c>
      <c r="AM35" s="212" t="s">
        <v>3457</v>
      </c>
      <c r="AN35" s="212" t="s">
        <v>3456</v>
      </c>
      <c r="AO35" s="212" t="s">
        <v>3460</v>
      </c>
      <c r="AP35" s="212" t="s">
        <v>3458</v>
      </c>
    </row>
    <row r="36" spans="1:42" s="217" customFormat="1" ht="17.100000000000001" customHeight="1">
      <c r="A36" s="210">
        <v>29</v>
      </c>
      <c r="B36" s="218" t="s">
        <v>1759</v>
      </c>
      <c r="C36" s="218" t="s">
        <v>1410</v>
      </c>
      <c r="D36" s="213" t="s">
        <v>1760</v>
      </c>
      <c r="E36" s="213">
        <v>17</v>
      </c>
      <c r="F36" s="214">
        <v>13.16</v>
      </c>
      <c r="G36" s="215">
        <v>30</v>
      </c>
      <c r="H36" s="215" t="s">
        <v>3372</v>
      </c>
      <c r="I36" s="214">
        <v>12.49</v>
      </c>
      <c r="J36" s="215">
        <v>30</v>
      </c>
      <c r="K36" s="215" t="s">
        <v>3372</v>
      </c>
      <c r="L36" s="216">
        <f t="shared" si="0"/>
        <v>12.824999999999999</v>
      </c>
      <c r="M36" s="213">
        <f t="shared" si="1"/>
        <v>60</v>
      </c>
      <c r="N36" s="213">
        <f t="shared" si="2"/>
        <v>0</v>
      </c>
      <c r="O36" s="213">
        <f t="shared" si="3"/>
        <v>0</v>
      </c>
      <c r="P36" s="214">
        <v>14.63</v>
      </c>
      <c r="Q36" s="215">
        <v>30</v>
      </c>
      <c r="R36" s="215" t="s">
        <v>3372</v>
      </c>
      <c r="S36" s="214">
        <v>14.69</v>
      </c>
      <c r="T36" s="215">
        <v>30</v>
      </c>
      <c r="U36" s="215" t="s">
        <v>3372</v>
      </c>
      <c r="V36" s="214">
        <f t="shared" si="4"/>
        <v>14.66</v>
      </c>
      <c r="W36" s="215">
        <f t="shared" si="5"/>
        <v>60</v>
      </c>
      <c r="X36" s="215">
        <f t="shared" si="6"/>
        <v>0</v>
      </c>
      <c r="Y36" s="215">
        <f t="shared" si="7"/>
        <v>0</v>
      </c>
      <c r="Z36" s="215">
        <f t="shared" si="8"/>
        <v>0</v>
      </c>
      <c r="AA36" s="215">
        <f t="shared" si="9"/>
        <v>0</v>
      </c>
      <c r="AB36" s="215">
        <f t="shared" si="10"/>
        <v>0</v>
      </c>
      <c r="AC36" s="214">
        <f t="shared" si="11"/>
        <v>1</v>
      </c>
      <c r="AD36" s="214">
        <f t="shared" si="12"/>
        <v>13.7425</v>
      </c>
      <c r="AE36" s="214">
        <f t="shared" si="13"/>
        <v>13.7425</v>
      </c>
      <c r="AF36" s="215">
        <f t="shared" si="14"/>
        <v>120</v>
      </c>
      <c r="AG36" s="212" t="s">
        <v>3451</v>
      </c>
      <c r="AH36" s="212" t="s">
        <v>3453</v>
      </c>
      <c r="AI36" s="212" t="s">
        <v>3452</v>
      </c>
      <c r="AJ36" s="212" t="s">
        <v>3455</v>
      </c>
      <c r="AK36" s="212" t="s">
        <v>3454</v>
      </c>
      <c r="AL36" s="212" t="s">
        <v>3456</v>
      </c>
      <c r="AM36" s="212" t="s">
        <v>3457</v>
      </c>
      <c r="AN36" s="212" t="s">
        <v>3459</v>
      </c>
      <c r="AO36" s="212" t="s">
        <v>3458</v>
      </c>
      <c r="AP36" s="212" t="s">
        <v>3460</v>
      </c>
    </row>
    <row r="37" spans="1:42" s="217" customFormat="1" ht="17.100000000000001" customHeight="1">
      <c r="A37" s="210">
        <v>30</v>
      </c>
      <c r="B37" s="218" t="s">
        <v>2519</v>
      </c>
      <c r="C37" s="218" t="s">
        <v>930</v>
      </c>
      <c r="D37" s="213" t="s">
        <v>2520</v>
      </c>
      <c r="E37" s="213">
        <v>25</v>
      </c>
      <c r="F37" s="214">
        <v>13.72</v>
      </c>
      <c r="G37" s="215">
        <v>30</v>
      </c>
      <c r="H37" s="215" t="s">
        <v>3372</v>
      </c>
      <c r="I37" s="214">
        <v>11.77</v>
      </c>
      <c r="J37" s="215">
        <v>30</v>
      </c>
      <c r="K37" s="215" t="s">
        <v>3372</v>
      </c>
      <c r="L37" s="216">
        <f t="shared" si="0"/>
        <v>12.745000000000001</v>
      </c>
      <c r="M37" s="213">
        <f t="shared" si="1"/>
        <v>60</v>
      </c>
      <c r="N37" s="213">
        <f t="shared" si="2"/>
        <v>0</v>
      </c>
      <c r="O37" s="213">
        <f t="shared" si="3"/>
        <v>0</v>
      </c>
      <c r="P37" s="214">
        <v>14.89</v>
      </c>
      <c r="Q37" s="215">
        <v>30</v>
      </c>
      <c r="R37" s="215" t="s">
        <v>3372</v>
      </c>
      <c r="S37" s="214">
        <v>14.26</v>
      </c>
      <c r="T37" s="215">
        <v>30</v>
      </c>
      <c r="U37" s="215" t="s">
        <v>3372</v>
      </c>
      <c r="V37" s="214">
        <f t="shared" si="4"/>
        <v>14.574999999999999</v>
      </c>
      <c r="W37" s="215">
        <f t="shared" si="5"/>
        <v>60</v>
      </c>
      <c r="X37" s="215">
        <f t="shared" si="6"/>
        <v>0</v>
      </c>
      <c r="Y37" s="215">
        <f t="shared" si="7"/>
        <v>0</v>
      </c>
      <c r="Z37" s="215">
        <f t="shared" si="8"/>
        <v>0</v>
      </c>
      <c r="AA37" s="215">
        <f t="shared" si="9"/>
        <v>0</v>
      </c>
      <c r="AB37" s="215">
        <f t="shared" si="10"/>
        <v>0</v>
      </c>
      <c r="AC37" s="214">
        <f t="shared" si="11"/>
        <v>1</v>
      </c>
      <c r="AD37" s="214">
        <f t="shared" si="12"/>
        <v>13.66</v>
      </c>
      <c r="AE37" s="214">
        <f t="shared" si="13"/>
        <v>13.66</v>
      </c>
      <c r="AF37" s="215">
        <f t="shared" si="14"/>
        <v>120</v>
      </c>
      <c r="AG37" s="212" t="s">
        <v>3451</v>
      </c>
      <c r="AH37" s="212" t="s">
        <v>3453</v>
      </c>
      <c r="AI37" s="212" t="s">
        <v>3456</v>
      </c>
      <c r="AJ37" s="212" t="s">
        <v>3452</v>
      </c>
      <c r="AK37" s="212" t="s">
        <v>3454</v>
      </c>
      <c r="AL37" s="212" t="s">
        <v>3455</v>
      </c>
      <c r="AM37" s="212" t="s">
        <v>3457</v>
      </c>
      <c r="AN37" s="212" t="s">
        <v>3460</v>
      </c>
      <c r="AO37" s="212" t="s">
        <v>3458</v>
      </c>
      <c r="AP37" s="212" t="s">
        <v>3459</v>
      </c>
    </row>
    <row r="38" spans="1:42" s="217" customFormat="1" ht="17.100000000000001" customHeight="1">
      <c r="A38" s="210">
        <v>31</v>
      </c>
      <c r="B38" s="218" t="s">
        <v>2509</v>
      </c>
      <c r="C38" s="218" t="s">
        <v>2510</v>
      </c>
      <c r="D38" s="213" t="s">
        <v>2511</v>
      </c>
      <c r="E38" s="213">
        <v>25</v>
      </c>
      <c r="F38" s="214">
        <v>14.8</v>
      </c>
      <c r="G38" s="215">
        <v>30</v>
      </c>
      <c r="H38" s="215" t="s">
        <v>3372</v>
      </c>
      <c r="I38" s="214">
        <v>11.15</v>
      </c>
      <c r="J38" s="215">
        <v>30</v>
      </c>
      <c r="K38" s="215" t="s">
        <v>3372</v>
      </c>
      <c r="L38" s="216">
        <f t="shared" si="0"/>
        <v>12.975000000000001</v>
      </c>
      <c r="M38" s="213">
        <f t="shared" si="1"/>
        <v>60</v>
      </c>
      <c r="N38" s="213">
        <f t="shared" si="2"/>
        <v>0</v>
      </c>
      <c r="O38" s="213">
        <f t="shared" si="3"/>
        <v>0</v>
      </c>
      <c r="P38" s="214">
        <v>13.89</v>
      </c>
      <c r="Q38" s="215">
        <v>30</v>
      </c>
      <c r="R38" s="215" t="s">
        <v>3372</v>
      </c>
      <c r="S38" s="214">
        <v>14.26</v>
      </c>
      <c r="T38" s="215">
        <v>30</v>
      </c>
      <c r="U38" s="215" t="s">
        <v>3372</v>
      </c>
      <c r="V38" s="214">
        <f t="shared" si="4"/>
        <v>14.074999999999999</v>
      </c>
      <c r="W38" s="215">
        <f t="shared" si="5"/>
        <v>60</v>
      </c>
      <c r="X38" s="215">
        <f t="shared" si="6"/>
        <v>0</v>
      </c>
      <c r="Y38" s="215">
        <f t="shared" si="7"/>
        <v>0</v>
      </c>
      <c r="Z38" s="215">
        <f t="shared" si="8"/>
        <v>0</v>
      </c>
      <c r="AA38" s="215">
        <f t="shared" si="9"/>
        <v>0</v>
      </c>
      <c r="AB38" s="215">
        <f t="shared" si="10"/>
        <v>0</v>
      </c>
      <c r="AC38" s="214">
        <f t="shared" si="11"/>
        <v>1</v>
      </c>
      <c r="AD38" s="214">
        <f t="shared" si="12"/>
        <v>13.525</v>
      </c>
      <c r="AE38" s="214">
        <f t="shared" si="13"/>
        <v>13.525</v>
      </c>
      <c r="AF38" s="215">
        <f t="shared" si="14"/>
        <v>120</v>
      </c>
      <c r="AG38" s="212" t="s">
        <v>3451</v>
      </c>
      <c r="AH38" s="212" t="s">
        <v>3456</v>
      </c>
      <c r="AI38" s="212" t="s">
        <v>3453</v>
      </c>
      <c r="AJ38" s="212" t="s">
        <v>3455</v>
      </c>
      <c r="AK38" s="212" t="s">
        <v>3452</v>
      </c>
      <c r="AL38" s="212" t="s">
        <v>3454</v>
      </c>
      <c r="AM38" s="212" t="s">
        <v>3457</v>
      </c>
      <c r="AN38" s="212" t="s">
        <v>3460</v>
      </c>
      <c r="AO38" s="212" t="s">
        <v>3458</v>
      </c>
      <c r="AP38" s="212" t="s">
        <v>3459</v>
      </c>
    </row>
    <row r="39" spans="1:42" s="217" customFormat="1" ht="17.100000000000001" customHeight="1">
      <c r="A39" s="210">
        <v>32</v>
      </c>
      <c r="B39" s="218" t="s">
        <v>2592</v>
      </c>
      <c r="C39" s="218" t="s">
        <v>1175</v>
      </c>
      <c r="D39" s="213" t="s">
        <v>2593</v>
      </c>
      <c r="E39" s="213">
        <v>26</v>
      </c>
      <c r="F39" s="214">
        <v>12.17</v>
      </c>
      <c r="G39" s="215">
        <v>30</v>
      </c>
      <c r="H39" s="215" t="s">
        <v>3372</v>
      </c>
      <c r="I39" s="214">
        <v>12.1</v>
      </c>
      <c r="J39" s="215">
        <v>30</v>
      </c>
      <c r="K39" s="215" t="s">
        <v>3372</v>
      </c>
      <c r="L39" s="216">
        <f t="shared" si="0"/>
        <v>12.135</v>
      </c>
      <c r="M39" s="213">
        <f t="shared" si="1"/>
        <v>60</v>
      </c>
      <c r="N39" s="213">
        <f t="shared" si="2"/>
        <v>0</v>
      </c>
      <c r="O39" s="213">
        <f t="shared" si="3"/>
        <v>0</v>
      </c>
      <c r="P39" s="214">
        <v>13.43</v>
      </c>
      <c r="Q39" s="215">
        <v>30</v>
      </c>
      <c r="R39" s="215" t="s">
        <v>3372</v>
      </c>
      <c r="S39" s="214">
        <v>15.64</v>
      </c>
      <c r="T39" s="215">
        <v>30</v>
      </c>
      <c r="U39" s="215" t="s">
        <v>3372</v>
      </c>
      <c r="V39" s="214">
        <f t="shared" si="4"/>
        <v>14.535</v>
      </c>
      <c r="W39" s="215">
        <f t="shared" si="5"/>
        <v>60</v>
      </c>
      <c r="X39" s="215">
        <f t="shared" si="6"/>
        <v>0</v>
      </c>
      <c r="Y39" s="215">
        <f t="shared" si="7"/>
        <v>0</v>
      </c>
      <c r="Z39" s="215">
        <f t="shared" si="8"/>
        <v>0</v>
      </c>
      <c r="AA39" s="215">
        <f t="shared" si="9"/>
        <v>0</v>
      </c>
      <c r="AB39" s="215">
        <f t="shared" si="10"/>
        <v>0</v>
      </c>
      <c r="AC39" s="214">
        <f t="shared" si="11"/>
        <v>1</v>
      </c>
      <c r="AD39" s="214">
        <f t="shared" si="12"/>
        <v>13.335000000000001</v>
      </c>
      <c r="AE39" s="214">
        <f t="shared" si="13"/>
        <v>13.335000000000001</v>
      </c>
      <c r="AF39" s="215">
        <f t="shared" si="14"/>
        <v>120</v>
      </c>
      <c r="AG39" s="212" t="s">
        <v>3451</v>
      </c>
      <c r="AH39" s="212" t="s">
        <v>3453</v>
      </c>
      <c r="AI39" s="212" t="s">
        <v>3456</v>
      </c>
      <c r="AJ39" s="212" t="s">
        <v>3452</v>
      </c>
      <c r="AK39" s="212" t="s">
        <v>3454</v>
      </c>
      <c r="AL39" s="212" t="s">
        <v>3455</v>
      </c>
      <c r="AM39" s="212" t="s">
        <v>3457</v>
      </c>
      <c r="AN39" s="212" t="s">
        <v>3460</v>
      </c>
      <c r="AO39" s="212" t="s">
        <v>3458</v>
      </c>
      <c r="AP39" s="212" t="s">
        <v>3459</v>
      </c>
    </row>
    <row r="40" spans="1:42" s="217" customFormat="1" ht="17.100000000000001" customHeight="1">
      <c r="A40" s="210">
        <v>33</v>
      </c>
      <c r="B40" s="218" t="s">
        <v>742</v>
      </c>
      <c r="C40" s="218" t="s">
        <v>743</v>
      </c>
      <c r="D40" s="213" t="s">
        <v>744</v>
      </c>
      <c r="E40" s="213">
        <v>7</v>
      </c>
      <c r="F40" s="214">
        <v>14.72</v>
      </c>
      <c r="G40" s="215">
        <v>30</v>
      </c>
      <c r="H40" s="215" t="s">
        <v>3372</v>
      </c>
      <c r="I40" s="214">
        <v>11.72</v>
      </c>
      <c r="J40" s="215">
        <v>30</v>
      </c>
      <c r="K40" s="215" t="s">
        <v>3372</v>
      </c>
      <c r="L40" s="216">
        <f t="shared" ref="L40:L71" si="15">(F40+I40)/2</f>
        <v>13.22</v>
      </c>
      <c r="M40" s="213">
        <f t="shared" ref="M40:M71" si="16">IF(L40&gt;=10,60,G40+J40)</f>
        <v>60</v>
      </c>
      <c r="N40" s="213">
        <f t="shared" ref="N40:N71" si="17">IF(H40="ACC",0,1)+IF(K40="ACC",0,1)</f>
        <v>0</v>
      </c>
      <c r="O40" s="213">
        <f t="shared" ref="O40:O71" si="18">IF(F40&lt;10,1,(IF(I40&lt;10,1,0)))</f>
        <v>0</v>
      </c>
      <c r="P40" s="214">
        <v>11.66</v>
      </c>
      <c r="Q40" s="215">
        <v>30</v>
      </c>
      <c r="R40" s="215" t="s">
        <v>3372</v>
      </c>
      <c r="S40" s="214">
        <v>15.05</v>
      </c>
      <c r="T40" s="215">
        <v>30</v>
      </c>
      <c r="U40" s="215" t="s">
        <v>3372</v>
      </c>
      <c r="V40" s="214">
        <f t="shared" ref="V40:V71" si="19">(P40+S40)/2</f>
        <v>13.355</v>
      </c>
      <c r="W40" s="215">
        <f t="shared" ref="W40:W71" si="20">IF(V40&gt;=10,60,Q40+T40)</f>
        <v>60</v>
      </c>
      <c r="X40" s="215">
        <f t="shared" ref="X40:X71" si="21">IF(R40="ACC",0,1)+IF(U40="ACC",0,1)</f>
        <v>0</v>
      </c>
      <c r="Y40" s="215">
        <f t="shared" ref="Y40:Y71" si="22">IF(P40&lt;10,1,(IF(S40&lt;10,1,0)))</f>
        <v>0</v>
      </c>
      <c r="Z40" s="215">
        <f t="shared" ref="Z40:Z71" si="23">N40+X40</f>
        <v>0</v>
      </c>
      <c r="AA40" s="215">
        <f t="shared" ref="AA40:AA71" si="24">O40+Y40</f>
        <v>0</v>
      </c>
      <c r="AB40" s="215">
        <f t="shared" ref="AB40:AB71" si="25">Z40+AA40</f>
        <v>0</v>
      </c>
      <c r="AC40" s="214">
        <f t="shared" si="11"/>
        <v>1</v>
      </c>
      <c r="AD40" s="214">
        <f t="shared" ref="AD40:AD71" si="26">AVERAGE(L40,V40)</f>
        <v>13.287500000000001</v>
      </c>
      <c r="AE40" s="214">
        <f t="shared" ref="AE40:AE71" si="27">AC40*AD40</f>
        <v>13.287500000000001</v>
      </c>
      <c r="AF40" s="215">
        <f t="shared" ref="AF40:AF71" si="28">M40+W40</f>
        <v>120</v>
      </c>
      <c r="AG40" s="212" t="s">
        <v>3451</v>
      </c>
      <c r="AH40" s="212" t="s">
        <v>3453</v>
      </c>
      <c r="AI40" s="212" t="s">
        <v>3457</v>
      </c>
      <c r="AJ40" s="212" t="s">
        <v>3456</v>
      </c>
      <c r="AK40" s="212" t="s">
        <v>3455</v>
      </c>
      <c r="AL40" s="212" t="s">
        <v>3452</v>
      </c>
      <c r="AM40" s="212" t="s">
        <v>3454</v>
      </c>
      <c r="AN40" s="212" t="s">
        <v>3460</v>
      </c>
      <c r="AO40" s="212" t="s">
        <v>3459</v>
      </c>
      <c r="AP40" s="212" t="s">
        <v>3458</v>
      </c>
    </row>
    <row r="41" spans="1:42" s="217" customFormat="1" ht="17.100000000000001" customHeight="1">
      <c r="A41" s="210">
        <v>34</v>
      </c>
      <c r="B41" s="218" t="s">
        <v>2226</v>
      </c>
      <c r="C41" s="218" t="s">
        <v>334</v>
      </c>
      <c r="D41" s="213" t="s">
        <v>2227</v>
      </c>
      <c r="E41" s="213">
        <v>22</v>
      </c>
      <c r="F41" s="214">
        <v>12.89</v>
      </c>
      <c r="G41" s="215">
        <v>30</v>
      </c>
      <c r="H41" s="215" t="s">
        <v>3372</v>
      </c>
      <c r="I41" s="214">
        <v>12.56</v>
      </c>
      <c r="J41" s="215">
        <v>30</v>
      </c>
      <c r="K41" s="215" t="s">
        <v>3372</v>
      </c>
      <c r="L41" s="216">
        <f t="shared" si="15"/>
        <v>12.725000000000001</v>
      </c>
      <c r="M41" s="213">
        <f t="shared" si="16"/>
        <v>60</v>
      </c>
      <c r="N41" s="213">
        <f t="shared" si="17"/>
        <v>0</v>
      </c>
      <c r="O41" s="213">
        <f t="shared" si="18"/>
        <v>0</v>
      </c>
      <c r="P41" s="214">
        <v>13.37</v>
      </c>
      <c r="Q41" s="215">
        <v>30</v>
      </c>
      <c r="R41" s="215" t="s">
        <v>3372</v>
      </c>
      <c r="S41" s="214">
        <v>14.3</v>
      </c>
      <c r="T41" s="215">
        <v>30</v>
      </c>
      <c r="U41" s="215" t="s">
        <v>3372</v>
      </c>
      <c r="V41" s="214">
        <f t="shared" si="19"/>
        <v>13.835000000000001</v>
      </c>
      <c r="W41" s="215">
        <f t="shared" si="20"/>
        <v>60</v>
      </c>
      <c r="X41" s="215">
        <f t="shared" si="21"/>
        <v>0</v>
      </c>
      <c r="Y41" s="215">
        <f t="shared" si="22"/>
        <v>0</v>
      </c>
      <c r="Z41" s="215">
        <f t="shared" si="23"/>
        <v>0</v>
      </c>
      <c r="AA41" s="215">
        <f t="shared" si="24"/>
        <v>0</v>
      </c>
      <c r="AB41" s="215">
        <f t="shared" si="25"/>
        <v>0</v>
      </c>
      <c r="AC41" s="214">
        <f t="shared" si="11"/>
        <v>1</v>
      </c>
      <c r="AD41" s="214">
        <f t="shared" si="26"/>
        <v>13.280000000000001</v>
      </c>
      <c r="AE41" s="214">
        <f t="shared" si="27"/>
        <v>13.280000000000001</v>
      </c>
      <c r="AF41" s="215">
        <f t="shared" si="28"/>
        <v>120</v>
      </c>
      <c r="AG41" s="212" t="s">
        <v>3451</v>
      </c>
      <c r="AH41" s="212" t="s">
        <v>3455</v>
      </c>
      <c r="AI41" s="212" t="s">
        <v>3454</v>
      </c>
      <c r="AJ41" s="212" t="s">
        <v>3452</v>
      </c>
      <c r="AK41" s="212" t="s">
        <v>3456</v>
      </c>
      <c r="AL41" s="212" t="s">
        <v>3453</v>
      </c>
      <c r="AM41" s="212" t="s">
        <v>3457</v>
      </c>
      <c r="AN41" s="212" t="s">
        <v>3460</v>
      </c>
      <c r="AO41" s="212" t="s">
        <v>3459</v>
      </c>
      <c r="AP41" s="212" t="s">
        <v>3458</v>
      </c>
    </row>
    <row r="42" spans="1:42" s="217" customFormat="1" ht="17.100000000000001" customHeight="1">
      <c r="A42" s="210">
        <v>35</v>
      </c>
      <c r="B42" s="218" t="s">
        <v>1754</v>
      </c>
      <c r="C42" s="218" t="s">
        <v>754</v>
      </c>
      <c r="D42" s="213" t="s">
        <v>1755</v>
      </c>
      <c r="E42" s="213">
        <v>17</v>
      </c>
      <c r="F42" s="214">
        <v>12.9</v>
      </c>
      <c r="G42" s="215">
        <v>30</v>
      </c>
      <c r="H42" s="215" t="s">
        <v>3372</v>
      </c>
      <c r="I42" s="214">
        <v>13.2</v>
      </c>
      <c r="J42" s="215">
        <v>30</v>
      </c>
      <c r="K42" s="215" t="s">
        <v>3372</v>
      </c>
      <c r="L42" s="216">
        <f t="shared" si="15"/>
        <v>13.05</v>
      </c>
      <c r="M42" s="213">
        <f t="shared" si="16"/>
        <v>60</v>
      </c>
      <c r="N42" s="213">
        <f t="shared" si="17"/>
        <v>0</v>
      </c>
      <c r="O42" s="213">
        <f t="shared" si="18"/>
        <v>0</v>
      </c>
      <c r="P42" s="214">
        <v>12.64</v>
      </c>
      <c r="Q42" s="215">
        <v>30</v>
      </c>
      <c r="R42" s="215" t="s">
        <v>3372</v>
      </c>
      <c r="S42" s="214">
        <v>14.34</v>
      </c>
      <c r="T42" s="215">
        <v>30</v>
      </c>
      <c r="U42" s="215" t="s">
        <v>3372</v>
      </c>
      <c r="V42" s="214">
        <f t="shared" si="19"/>
        <v>13.49</v>
      </c>
      <c r="W42" s="215">
        <f t="shared" si="20"/>
        <v>60</v>
      </c>
      <c r="X42" s="215">
        <f t="shared" si="21"/>
        <v>0</v>
      </c>
      <c r="Y42" s="215">
        <f t="shared" si="22"/>
        <v>0</v>
      </c>
      <c r="Z42" s="215">
        <f t="shared" si="23"/>
        <v>0</v>
      </c>
      <c r="AA42" s="215">
        <f t="shared" si="24"/>
        <v>0</v>
      </c>
      <c r="AB42" s="215">
        <f t="shared" si="25"/>
        <v>0</v>
      </c>
      <c r="AC42" s="214">
        <f t="shared" si="11"/>
        <v>1</v>
      </c>
      <c r="AD42" s="214">
        <f t="shared" si="26"/>
        <v>13.27</v>
      </c>
      <c r="AE42" s="214">
        <f t="shared" si="27"/>
        <v>13.27</v>
      </c>
      <c r="AF42" s="215">
        <f t="shared" si="28"/>
        <v>120</v>
      </c>
      <c r="AG42" s="212" t="s">
        <v>3451</v>
      </c>
      <c r="AH42" s="212" t="s">
        <v>3453</v>
      </c>
      <c r="AI42" s="212" t="s">
        <v>3454</v>
      </c>
      <c r="AJ42" s="212" t="s">
        <v>3452</v>
      </c>
      <c r="AK42" s="212" t="s">
        <v>3456</v>
      </c>
      <c r="AL42" s="212" t="s">
        <v>3457</v>
      </c>
      <c r="AM42" s="212" t="s">
        <v>3455</v>
      </c>
      <c r="AN42" s="212" t="s">
        <v>3460</v>
      </c>
      <c r="AO42" s="212" t="s">
        <v>3458</v>
      </c>
      <c r="AP42" s="212" t="s">
        <v>3459</v>
      </c>
    </row>
    <row r="43" spans="1:42" s="217" customFormat="1" ht="17.100000000000001" customHeight="1">
      <c r="A43" s="210">
        <v>36</v>
      </c>
      <c r="B43" s="222" t="s">
        <v>2481</v>
      </c>
      <c r="C43" s="222" t="s">
        <v>2379</v>
      </c>
      <c r="D43" s="221" t="s">
        <v>2482</v>
      </c>
      <c r="E43" s="213">
        <v>25</v>
      </c>
      <c r="F43" s="214">
        <v>13.81</v>
      </c>
      <c r="G43" s="215">
        <v>30</v>
      </c>
      <c r="H43" s="215" t="s">
        <v>3372</v>
      </c>
      <c r="I43" s="214">
        <v>14.67</v>
      </c>
      <c r="J43" s="215">
        <v>30</v>
      </c>
      <c r="K43" s="215" t="s">
        <v>3372</v>
      </c>
      <c r="L43" s="216">
        <f t="shared" si="15"/>
        <v>14.24</v>
      </c>
      <c r="M43" s="213">
        <f t="shared" si="16"/>
        <v>60</v>
      </c>
      <c r="N43" s="213">
        <f t="shared" si="17"/>
        <v>0</v>
      </c>
      <c r="O43" s="213">
        <f t="shared" si="18"/>
        <v>0</v>
      </c>
      <c r="P43" s="214">
        <v>12.99</v>
      </c>
      <c r="Q43" s="215">
        <v>30</v>
      </c>
      <c r="R43" s="215" t="s">
        <v>3372</v>
      </c>
      <c r="S43" s="214">
        <v>15.43</v>
      </c>
      <c r="T43" s="215">
        <v>30</v>
      </c>
      <c r="U43" s="215" t="s">
        <v>3372</v>
      </c>
      <c r="V43" s="214">
        <f t="shared" si="19"/>
        <v>14.21</v>
      </c>
      <c r="W43" s="215">
        <f t="shared" si="20"/>
        <v>60</v>
      </c>
      <c r="X43" s="215">
        <f t="shared" si="21"/>
        <v>0</v>
      </c>
      <c r="Y43" s="215">
        <f t="shared" si="22"/>
        <v>0</v>
      </c>
      <c r="Z43" s="215">
        <f t="shared" si="23"/>
        <v>0</v>
      </c>
      <c r="AA43" s="215">
        <f t="shared" si="24"/>
        <v>0</v>
      </c>
      <c r="AB43" s="215">
        <f t="shared" si="25"/>
        <v>0</v>
      </c>
      <c r="AC43" s="214">
        <f>IF(AB43=0,0.93,IF(AB43=1,0.92,IF(AB43=2,0.91,IF(AB43=3,0.9,IF(AB43=4,0.89,IF(AB43=5,0.88,IF(AB43=6,0.87)))))))</f>
        <v>0.93</v>
      </c>
      <c r="AD43" s="214">
        <f t="shared" si="26"/>
        <v>14.225000000000001</v>
      </c>
      <c r="AE43" s="214">
        <f t="shared" si="27"/>
        <v>13.229250000000002</v>
      </c>
      <c r="AF43" s="215">
        <f t="shared" si="28"/>
        <v>120</v>
      </c>
      <c r="AG43" s="212" t="s">
        <v>3451</v>
      </c>
      <c r="AH43" s="212" t="s">
        <v>3453</v>
      </c>
      <c r="AI43" s="212" t="s">
        <v>3456</v>
      </c>
      <c r="AJ43" s="212" t="s">
        <v>3457</v>
      </c>
      <c r="AK43" s="212" t="s">
        <v>3452</v>
      </c>
      <c r="AL43" s="212" t="s">
        <v>3454</v>
      </c>
      <c r="AM43" s="212" t="s">
        <v>3455</v>
      </c>
      <c r="AN43" s="212" t="s">
        <v>3460</v>
      </c>
      <c r="AO43" s="212" t="s">
        <v>3459</v>
      </c>
      <c r="AP43" s="212" t="s">
        <v>3458</v>
      </c>
    </row>
    <row r="44" spans="1:42" s="217" customFormat="1" ht="17.100000000000001" customHeight="1">
      <c r="A44" s="210">
        <v>37</v>
      </c>
      <c r="B44" s="218" t="s">
        <v>858</v>
      </c>
      <c r="C44" s="218" t="s">
        <v>859</v>
      </c>
      <c r="D44" s="213" t="s">
        <v>860</v>
      </c>
      <c r="E44" s="213">
        <v>8</v>
      </c>
      <c r="F44" s="214">
        <v>13.61</v>
      </c>
      <c r="G44" s="215">
        <v>30</v>
      </c>
      <c r="H44" s="215" t="s">
        <v>3372</v>
      </c>
      <c r="I44" s="214">
        <v>12.81</v>
      </c>
      <c r="J44" s="215">
        <v>30</v>
      </c>
      <c r="K44" s="215" t="s">
        <v>3372</v>
      </c>
      <c r="L44" s="216">
        <f t="shared" si="15"/>
        <v>13.21</v>
      </c>
      <c r="M44" s="213">
        <f t="shared" si="16"/>
        <v>60</v>
      </c>
      <c r="N44" s="213">
        <f t="shared" si="17"/>
        <v>0</v>
      </c>
      <c r="O44" s="213">
        <f t="shared" si="18"/>
        <v>0</v>
      </c>
      <c r="P44" s="214">
        <v>11.47</v>
      </c>
      <c r="Q44" s="215">
        <v>30</v>
      </c>
      <c r="R44" s="215" t="s">
        <v>3372</v>
      </c>
      <c r="S44" s="214">
        <v>14.95</v>
      </c>
      <c r="T44" s="215">
        <v>30</v>
      </c>
      <c r="U44" s="215" t="s">
        <v>3372</v>
      </c>
      <c r="V44" s="214">
        <f t="shared" si="19"/>
        <v>13.21</v>
      </c>
      <c r="W44" s="215">
        <f t="shared" si="20"/>
        <v>60</v>
      </c>
      <c r="X44" s="215">
        <f t="shared" si="21"/>
        <v>0</v>
      </c>
      <c r="Y44" s="215">
        <f t="shared" si="22"/>
        <v>0</v>
      </c>
      <c r="Z44" s="215">
        <f t="shared" si="23"/>
        <v>0</v>
      </c>
      <c r="AA44" s="215">
        <f t="shared" si="24"/>
        <v>0</v>
      </c>
      <c r="AB44" s="215">
        <f t="shared" si="25"/>
        <v>0</v>
      </c>
      <c r="AC44" s="214">
        <f t="shared" ref="AC44:AC50" si="29">IF(AB44=0,1,IF(AB44=1,0.99,IF(AB44=2,0.98,IF(AB44=3,0.97,IF(AB44=4,0.96,IF(AB44=5,0.95,IF(AB44=6,0.94)))))))</f>
        <v>1</v>
      </c>
      <c r="AD44" s="214">
        <f t="shared" si="26"/>
        <v>13.21</v>
      </c>
      <c r="AE44" s="214">
        <f t="shared" si="27"/>
        <v>13.21</v>
      </c>
      <c r="AF44" s="215">
        <f t="shared" si="28"/>
        <v>120</v>
      </c>
      <c r="AG44" s="212" t="s">
        <v>3451</v>
      </c>
      <c r="AH44" s="212" t="s">
        <v>3456</v>
      </c>
      <c r="AI44" s="212" t="s">
        <v>3457</v>
      </c>
      <c r="AJ44" s="212" t="s">
        <v>3453</v>
      </c>
      <c r="AK44" s="212" t="s">
        <v>3454</v>
      </c>
      <c r="AL44" s="212" t="s">
        <v>3452</v>
      </c>
      <c r="AM44" s="212" t="s">
        <v>3455</v>
      </c>
      <c r="AN44" s="212" t="s">
        <v>3460</v>
      </c>
      <c r="AO44" s="212" t="s">
        <v>3459</v>
      </c>
      <c r="AP44" s="212" t="s">
        <v>3458</v>
      </c>
    </row>
    <row r="45" spans="1:42" s="217" customFormat="1" ht="17.100000000000001" customHeight="1">
      <c r="A45" s="210">
        <v>38</v>
      </c>
      <c r="B45" s="218" t="s">
        <v>1168</v>
      </c>
      <c r="C45" s="218" t="s">
        <v>1169</v>
      </c>
      <c r="D45" s="213" t="s">
        <v>1159</v>
      </c>
      <c r="E45" s="213">
        <v>11</v>
      </c>
      <c r="F45" s="214">
        <v>11.38</v>
      </c>
      <c r="G45" s="215">
        <v>30</v>
      </c>
      <c r="H45" s="215" t="s">
        <v>3372</v>
      </c>
      <c r="I45" s="214">
        <v>12.61</v>
      </c>
      <c r="J45" s="215">
        <v>30</v>
      </c>
      <c r="K45" s="215" t="s">
        <v>3372</v>
      </c>
      <c r="L45" s="216">
        <f t="shared" si="15"/>
        <v>11.995000000000001</v>
      </c>
      <c r="M45" s="213">
        <f t="shared" si="16"/>
        <v>60</v>
      </c>
      <c r="N45" s="213">
        <f t="shared" si="17"/>
        <v>0</v>
      </c>
      <c r="O45" s="213">
        <f t="shared" si="18"/>
        <v>0</v>
      </c>
      <c r="P45" s="214">
        <v>12.57</v>
      </c>
      <c r="Q45" s="215">
        <v>30</v>
      </c>
      <c r="R45" s="215" t="s">
        <v>3372</v>
      </c>
      <c r="S45" s="214">
        <v>15.87</v>
      </c>
      <c r="T45" s="215">
        <v>30</v>
      </c>
      <c r="U45" s="215" t="s">
        <v>3372</v>
      </c>
      <c r="V45" s="214">
        <f t="shared" si="19"/>
        <v>14.219999999999999</v>
      </c>
      <c r="W45" s="215">
        <f t="shared" si="20"/>
        <v>60</v>
      </c>
      <c r="X45" s="215">
        <f t="shared" si="21"/>
        <v>0</v>
      </c>
      <c r="Y45" s="215">
        <f t="shared" si="22"/>
        <v>0</v>
      </c>
      <c r="Z45" s="215">
        <f t="shared" si="23"/>
        <v>0</v>
      </c>
      <c r="AA45" s="215">
        <f t="shared" si="24"/>
        <v>0</v>
      </c>
      <c r="AB45" s="215">
        <f t="shared" si="25"/>
        <v>0</v>
      </c>
      <c r="AC45" s="214">
        <f t="shared" si="29"/>
        <v>1</v>
      </c>
      <c r="AD45" s="214">
        <f t="shared" si="26"/>
        <v>13.1075</v>
      </c>
      <c r="AE45" s="214">
        <f t="shared" si="27"/>
        <v>13.1075</v>
      </c>
      <c r="AF45" s="215">
        <f t="shared" si="28"/>
        <v>120</v>
      </c>
      <c r="AG45" s="212" t="s">
        <v>3451</v>
      </c>
      <c r="AH45" s="212" t="s">
        <v>3453</v>
      </c>
      <c r="AI45" s="212" t="s">
        <v>3456</v>
      </c>
      <c r="AJ45" s="212" t="s">
        <v>3457</v>
      </c>
      <c r="AK45" s="212" t="s">
        <v>3452</v>
      </c>
      <c r="AL45" s="212" t="s">
        <v>3454</v>
      </c>
      <c r="AM45" s="212" t="s">
        <v>3455</v>
      </c>
      <c r="AN45" s="212" t="s">
        <v>3460</v>
      </c>
      <c r="AO45" s="212" t="s">
        <v>3459</v>
      </c>
      <c r="AP45" s="212" t="s">
        <v>3458</v>
      </c>
    </row>
    <row r="46" spans="1:42" s="217" customFormat="1" ht="17.100000000000001" customHeight="1">
      <c r="A46" s="210">
        <v>39</v>
      </c>
      <c r="B46" s="218" t="s">
        <v>1837</v>
      </c>
      <c r="C46" s="218" t="s">
        <v>3531</v>
      </c>
      <c r="D46" s="213" t="s">
        <v>1838</v>
      </c>
      <c r="E46" s="213">
        <v>18</v>
      </c>
      <c r="F46" s="214">
        <v>12.28</v>
      </c>
      <c r="G46" s="215">
        <v>30</v>
      </c>
      <c r="H46" s="215" t="s">
        <v>3372</v>
      </c>
      <c r="I46" s="214">
        <v>13.64</v>
      </c>
      <c r="J46" s="215">
        <v>30</v>
      </c>
      <c r="K46" s="215" t="s">
        <v>3372</v>
      </c>
      <c r="L46" s="216">
        <f t="shared" si="15"/>
        <v>12.96</v>
      </c>
      <c r="M46" s="213">
        <f t="shared" si="16"/>
        <v>60</v>
      </c>
      <c r="N46" s="213">
        <f t="shared" si="17"/>
        <v>0</v>
      </c>
      <c r="O46" s="213">
        <f t="shared" si="18"/>
        <v>0</v>
      </c>
      <c r="P46" s="214">
        <v>12.33</v>
      </c>
      <c r="Q46" s="215">
        <v>30</v>
      </c>
      <c r="R46" s="215" t="s">
        <v>3372</v>
      </c>
      <c r="S46" s="214">
        <v>13.9</v>
      </c>
      <c r="T46" s="215">
        <v>30</v>
      </c>
      <c r="U46" s="215" t="s">
        <v>3372</v>
      </c>
      <c r="V46" s="214">
        <f t="shared" si="19"/>
        <v>13.115</v>
      </c>
      <c r="W46" s="215">
        <f t="shared" si="20"/>
        <v>60</v>
      </c>
      <c r="X46" s="215">
        <f t="shared" si="21"/>
        <v>0</v>
      </c>
      <c r="Y46" s="215">
        <f t="shared" si="22"/>
        <v>0</v>
      </c>
      <c r="Z46" s="215">
        <f t="shared" si="23"/>
        <v>0</v>
      </c>
      <c r="AA46" s="215">
        <f t="shared" si="24"/>
        <v>0</v>
      </c>
      <c r="AB46" s="215">
        <f t="shared" si="25"/>
        <v>0</v>
      </c>
      <c r="AC46" s="214">
        <f t="shared" si="29"/>
        <v>1</v>
      </c>
      <c r="AD46" s="214">
        <f t="shared" si="26"/>
        <v>13.037500000000001</v>
      </c>
      <c r="AE46" s="214">
        <f t="shared" si="27"/>
        <v>13.037500000000001</v>
      </c>
      <c r="AF46" s="215">
        <f t="shared" si="28"/>
        <v>120</v>
      </c>
      <c r="AG46" s="212" t="s">
        <v>3451</v>
      </c>
      <c r="AH46" s="212" t="s">
        <v>3453</v>
      </c>
      <c r="AI46" s="212" t="s">
        <v>3454</v>
      </c>
      <c r="AJ46" s="212" t="s">
        <v>3452</v>
      </c>
      <c r="AK46" s="212" t="s">
        <v>3458</v>
      </c>
      <c r="AL46" s="212" t="s">
        <v>3457</v>
      </c>
      <c r="AM46" s="212" t="s">
        <v>3456</v>
      </c>
      <c r="AN46" s="212" t="s">
        <v>3455</v>
      </c>
      <c r="AO46" s="212" t="s">
        <v>3459</v>
      </c>
      <c r="AP46" s="212" t="s">
        <v>3460</v>
      </c>
    </row>
    <row r="47" spans="1:42" s="217" customFormat="1" ht="17.100000000000001" customHeight="1">
      <c r="A47" s="210">
        <v>40</v>
      </c>
      <c r="B47" s="218" t="s">
        <v>2411</v>
      </c>
      <c r="C47" s="218" t="s">
        <v>2412</v>
      </c>
      <c r="D47" s="213" t="s">
        <v>3497</v>
      </c>
      <c r="E47" s="213">
        <v>24</v>
      </c>
      <c r="F47" s="214">
        <v>12.75</v>
      </c>
      <c r="G47" s="215">
        <v>30</v>
      </c>
      <c r="H47" s="215" t="s">
        <v>3372</v>
      </c>
      <c r="I47" s="214">
        <v>10.99</v>
      </c>
      <c r="J47" s="215">
        <v>30</v>
      </c>
      <c r="K47" s="215" t="s">
        <v>3372</v>
      </c>
      <c r="L47" s="216">
        <f t="shared" si="15"/>
        <v>11.870000000000001</v>
      </c>
      <c r="M47" s="213">
        <f t="shared" si="16"/>
        <v>60</v>
      </c>
      <c r="N47" s="213">
        <f t="shared" si="17"/>
        <v>0</v>
      </c>
      <c r="O47" s="213">
        <f t="shared" si="18"/>
        <v>0</v>
      </c>
      <c r="P47" s="214">
        <v>13.24</v>
      </c>
      <c r="Q47" s="215">
        <v>30</v>
      </c>
      <c r="R47" s="215" t="s">
        <v>3372</v>
      </c>
      <c r="S47" s="214">
        <v>14.85</v>
      </c>
      <c r="T47" s="215">
        <v>30</v>
      </c>
      <c r="U47" s="215" t="s">
        <v>3372</v>
      </c>
      <c r="V47" s="214">
        <f t="shared" si="19"/>
        <v>14.045</v>
      </c>
      <c r="W47" s="215">
        <f t="shared" si="20"/>
        <v>60</v>
      </c>
      <c r="X47" s="215">
        <f t="shared" si="21"/>
        <v>0</v>
      </c>
      <c r="Y47" s="215">
        <f t="shared" si="22"/>
        <v>0</v>
      </c>
      <c r="Z47" s="215">
        <f t="shared" si="23"/>
        <v>0</v>
      </c>
      <c r="AA47" s="215">
        <f t="shared" si="24"/>
        <v>0</v>
      </c>
      <c r="AB47" s="215">
        <f t="shared" si="25"/>
        <v>0</v>
      </c>
      <c r="AC47" s="214">
        <f t="shared" si="29"/>
        <v>1</v>
      </c>
      <c r="AD47" s="214">
        <f t="shared" si="26"/>
        <v>12.9575</v>
      </c>
      <c r="AE47" s="214">
        <f t="shared" si="27"/>
        <v>12.9575</v>
      </c>
      <c r="AF47" s="215">
        <f t="shared" si="28"/>
        <v>120</v>
      </c>
      <c r="AG47" s="212" t="s">
        <v>3451</v>
      </c>
      <c r="AH47" s="212" t="s">
        <v>3453</v>
      </c>
      <c r="AI47" s="212" t="s">
        <v>3457</v>
      </c>
      <c r="AJ47" s="212" t="s">
        <v>3456</v>
      </c>
      <c r="AK47" s="212" t="s">
        <v>3455</v>
      </c>
      <c r="AL47" s="212" t="s">
        <v>3454</v>
      </c>
      <c r="AM47" s="212" t="s">
        <v>3459</v>
      </c>
      <c r="AN47" s="212" t="s">
        <v>3452</v>
      </c>
      <c r="AO47" s="212" t="s">
        <v>3458</v>
      </c>
      <c r="AP47" s="212" t="s">
        <v>3460</v>
      </c>
    </row>
    <row r="48" spans="1:42" s="217" customFormat="1" ht="17.100000000000001" customHeight="1">
      <c r="A48" s="210">
        <v>41</v>
      </c>
      <c r="B48" s="218" t="s">
        <v>1734</v>
      </c>
      <c r="C48" s="218" t="s">
        <v>1735</v>
      </c>
      <c r="D48" s="213" t="s">
        <v>1736</v>
      </c>
      <c r="E48" s="213">
        <v>17</v>
      </c>
      <c r="F48" s="214">
        <v>12.61</v>
      </c>
      <c r="G48" s="215">
        <v>30</v>
      </c>
      <c r="H48" s="215" t="s">
        <v>3372</v>
      </c>
      <c r="I48" s="214">
        <v>12.54</v>
      </c>
      <c r="J48" s="215">
        <v>30</v>
      </c>
      <c r="K48" s="215" t="s">
        <v>3372</v>
      </c>
      <c r="L48" s="216">
        <f t="shared" si="15"/>
        <v>12.574999999999999</v>
      </c>
      <c r="M48" s="213">
        <f t="shared" si="16"/>
        <v>60</v>
      </c>
      <c r="N48" s="213">
        <f t="shared" si="17"/>
        <v>0</v>
      </c>
      <c r="O48" s="213">
        <f t="shared" si="18"/>
        <v>0</v>
      </c>
      <c r="P48" s="214">
        <v>12.83</v>
      </c>
      <c r="Q48" s="215">
        <v>30</v>
      </c>
      <c r="R48" s="215" t="s">
        <v>3372</v>
      </c>
      <c r="S48" s="214">
        <v>13.81</v>
      </c>
      <c r="T48" s="215">
        <v>30</v>
      </c>
      <c r="U48" s="215" t="s">
        <v>3372</v>
      </c>
      <c r="V48" s="214">
        <f t="shared" si="19"/>
        <v>13.32</v>
      </c>
      <c r="W48" s="215">
        <f t="shared" si="20"/>
        <v>60</v>
      </c>
      <c r="X48" s="215">
        <f t="shared" si="21"/>
        <v>0</v>
      </c>
      <c r="Y48" s="215">
        <f t="shared" si="22"/>
        <v>0</v>
      </c>
      <c r="Z48" s="215">
        <f t="shared" si="23"/>
        <v>0</v>
      </c>
      <c r="AA48" s="215">
        <f t="shared" si="24"/>
        <v>0</v>
      </c>
      <c r="AB48" s="215">
        <f t="shared" si="25"/>
        <v>0</v>
      </c>
      <c r="AC48" s="214">
        <f t="shared" si="29"/>
        <v>1</v>
      </c>
      <c r="AD48" s="214">
        <f t="shared" si="26"/>
        <v>12.9475</v>
      </c>
      <c r="AE48" s="214">
        <f t="shared" si="27"/>
        <v>12.9475</v>
      </c>
      <c r="AF48" s="215">
        <f t="shared" si="28"/>
        <v>120</v>
      </c>
      <c r="AG48" s="212" t="s">
        <v>3451</v>
      </c>
      <c r="AH48" s="212" t="s">
        <v>3453</v>
      </c>
      <c r="AI48" s="212" t="s">
        <v>3456</v>
      </c>
      <c r="AJ48" s="212" t="s">
        <v>3452</v>
      </c>
      <c r="AK48" s="212" t="s">
        <v>3455</v>
      </c>
      <c r="AL48" s="212" t="s">
        <v>3454</v>
      </c>
      <c r="AM48" s="212" t="s">
        <v>3460</v>
      </c>
      <c r="AN48" s="212" t="s">
        <v>3457</v>
      </c>
      <c r="AO48" s="212" t="s">
        <v>3459</v>
      </c>
      <c r="AP48" s="212" t="s">
        <v>3458</v>
      </c>
    </row>
    <row r="49" spans="1:42" s="217" customFormat="1" ht="17.100000000000001" customHeight="1">
      <c r="A49" s="210">
        <v>42</v>
      </c>
      <c r="B49" s="218" t="s">
        <v>241</v>
      </c>
      <c r="C49" s="218" t="s">
        <v>242</v>
      </c>
      <c r="D49" s="213" t="s">
        <v>243</v>
      </c>
      <c r="E49" s="213">
        <v>2</v>
      </c>
      <c r="F49" s="214">
        <v>13.24</v>
      </c>
      <c r="G49" s="215">
        <v>30</v>
      </c>
      <c r="H49" s="215" t="s">
        <v>3372</v>
      </c>
      <c r="I49" s="214">
        <v>11.52</v>
      </c>
      <c r="J49" s="215">
        <v>30</v>
      </c>
      <c r="K49" s="215" t="s">
        <v>3372</v>
      </c>
      <c r="L49" s="216">
        <f t="shared" si="15"/>
        <v>12.379999999999999</v>
      </c>
      <c r="M49" s="213">
        <f t="shared" si="16"/>
        <v>60</v>
      </c>
      <c r="N49" s="213">
        <f t="shared" si="17"/>
        <v>0</v>
      </c>
      <c r="O49" s="213">
        <f t="shared" si="18"/>
        <v>0</v>
      </c>
      <c r="P49" s="214">
        <v>13.07</v>
      </c>
      <c r="Q49" s="215">
        <v>30</v>
      </c>
      <c r="R49" s="215" t="s">
        <v>3372</v>
      </c>
      <c r="S49" s="214">
        <v>13.84</v>
      </c>
      <c r="T49" s="215">
        <v>30</v>
      </c>
      <c r="U49" s="215" t="s">
        <v>3372</v>
      </c>
      <c r="V49" s="214">
        <f t="shared" si="19"/>
        <v>13.455</v>
      </c>
      <c r="W49" s="215">
        <f t="shared" si="20"/>
        <v>60</v>
      </c>
      <c r="X49" s="215">
        <f t="shared" si="21"/>
        <v>0</v>
      </c>
      <c r="Y49" s="215">
        <f t="shared" si="22"/>
        <v>0</v>
      </c>
      <c r="Z49" s="215">
        <f t="shared" si="23"/>
        <v>0</v>
      </c>
      <c r="AA49" s="215">
        <f t="shared" si="24"/>
        <v>0</v>
      </c>
      <c r="AB49" s="215">
        <f t="shared" si="25"/>
        <v>0</v>
      </c>
      <c r="AC49" s="214">
        <f t="shared" si="29"/>
        <v>1</v>
      </c>
      <c r="AD49" s="214">
        <f t="shared" si="26"/>
        <v>12.9175</v>
      </c>
      <c r="AE49" s="214">
        <f t="shared" si="27"/>
        <v>12.9175</v>
      </c>
      <c r="AF49" s="215">
        <f t="shared" si="28"/>
        <v>120</v>
      </c>
      <c r="AG49" s="212" t="s">
        <v>3451</v>
      </c>
      <c r="AH49" s="212" t="s">
        <v>3453</v>
      </c>
      <c r="AI49" s="212" t="s">
        <v>3452</v>
      </c>
      <c r="AJ49" s="212" t="s">
        <v>3454</v>
      </c>
      <c r="AK49" s="212" t="s">
        <v>3456</v>
      </c>
      <c r="AL49" s="212" t="s">
        <v>3455</v>
      </c>
      <c r="AM49" s="212" t="s">
        <v>3457</v>
      </c>
      <c r="AN49" s="212" t="s">
        <v>3460</v>
      </c>
      <c r="AO49" s="212" t="s">
        <v>3459</v>
      </c>
      <c r="AP49" s="212" t="s">
        <v>3458</v>
      </c>
    </row>
    <row r="50" spans="1:42" s="217" customFormat="1" ht="17.100000000000001" customHeight="1">
      <c r="A50" s="210">
        <v>43</v>
      </c>
      <c r="B50" s="218" t="s">
        <v>1844</v>
      </c>
      <c r="C50" s="218" t="s">
        <v>580</v>
      </c>
      <c r="D50" s="213" t="s">
        <v>1845</v>
      </c>
      <c r="E50" s="213">
        <v>18</v>
      </c>
      <c r="F50" s="214">
        <v>12.94</v>
      </c>
      <c r="G50" s="215">
        <v>30</v>
      </c>
      <c r="H50" s="215" t="s">
        <v>3372</v>
      </c>
      <c r="I50" s="214">
        <v>11.56</v>
      </c>
      <c r="J50" s="215">
        <v>30</v>
      </c>
      <c r="K50" s="215" t="s">
        <v>3372</v>
      </c>
      <c r="L50" s="216">
        <f t="shared" si="15"/>
        <v>12.25</v>
      </c>
      <c r="M50" s="213">
        <f t="shared" si="16"/>
        <v>60</v>
      </c>
      <c r="N50" s="213">
        <f t="shared" si="17"/>
        <v>0</v>
      </c>
      <c r="O50" s="213">
        <f t="shared" si="18"/>
        <v>0</v>
      </c>
      <c r="P50" s="214">
        <v>11.73</v>
      </c>
      <c r="Q50" s="215">
        <v>30</v>
      </c>
      <c r="R50" s="215" t="s">
        <v>3372</v>
      </c>
      <c r="S50" s="214">
        <v>15.31</v>
      </c>
      <c r="T50" s="215">
        <v>30</v>
      </c>
      <c r="U50" s="215" t="s">
        <v>3372</v>
      </c>
      <c r="V50" s="214">
        <f t="shared" si="19"/>
        <v>13.52</v>
      </c>
      <c r="W50" s="215">
        <f t="shared" si="20"/>
        <v>60</v>
      </c>
      <c r="X50" s="215">
        <f t="shared" si="21"/>
        <v>0</v>
      </c>
      <c r="Y50" s="215">
        <f t="shared" si="22"/>
        <v>0</v>
      </c>
      <c r="Z50" s="215">
        <f t="shared" si="23"/>
        <v>0</v>
      </c>
      <c r="AA50" s="215">
        <f t="shared" si="24"/>
        <v>0</v>
      </c>
      <c r="AB50" s="215">
        <f t="shared" si="25"/>
        <v>0</v>
      </c>
      <c r="AC50" s="214">
        <f t="shared" si="29"/>
        <v>1</v>
      </c>
      <c r="AD50" s="214">
        <f t="shared" si="26"/>
        <v>12.885</v>
      </c>
      <c r="AE50" s="214">
        <f t="shared" si="27"/>
        <v>12.885</v>
      </c>
      <c r="AF50" s="215">
        <f t="shared" si="28"/>
        <v>120</v>
      </c>
      <c r="AG50" s="212" t="s">
        <v>3451</v>
      </c>
      <c r="AH50" s="212" t="s">
        <v>3453</v>
      </c>
      <c r="AI50" s="212" t="s">
        <v>3455</v>
      </c>
      <c r="AJ50" s="212" t="s">
        <v>3452</v>
      </c>
      <c r="AK50" s="212" t="s">
        <v>3454</v>
      </c>
      <c r="AL50" s="212" t="s">
        <v>3456</v>
      </c>
      <c r="AM50" s="212" t="s">
        <v>3460</v>
      </c>
      <c r="AN50" s="212" t="s">
        <v>3457</v>
      </c>
      <c r="AO50" s="212" t="s">
        <v>3459</v>
      </c>
      <c r="AP50" s="212" t="s">
        <v>3458</v>
      </c>
    </row>
    <row r="51" spans="1:42" s="217" customFormat="1" ht="17.100000000000001" customHeight="1">
      <c r="A51" s="210">
        <v>44</v>
      </c>
      <c r="B51" s="218" t="s">
        <v>871</v>
      </c>
      <c r="C51" s="218" t="s">
        <v>872</v>
      </c>
      <c r="D51" s="213" t="s">
        <v>873</v>
      </c>
      <c r="E51" s="213">
        <v>8</v>
      </c>
      <c r="F51" s="214">
        <v>13.65</v>
      </c>
      <c r="G51" s="215">
        <v>30</v>
      </c>
      <c r="H51" s="215" t="s">
        <v>3372</v>
      </c>
      <c r="I51" s="214">
        <v>13.79</v>
      </c>
      <c r="J51" s="215">
        <v>30</v>
      </c>
      <c r="K51" s="215" t="s">
        <v>3372</v>
      </c>
      <c r="L51" s="216">
        <f t="shared" si="15"/>
        <v>13.719999999999999</v>
      </c>
      <c r="M51" s="213">
        <f t="shared" si="16"/>
        <v>60</v>
      </c>
      <c r="N51" s="213">
        <f t="shared" si="17"/>
        <v>0</v>
      </c>
      <c r="O51" s="213">
        <f t="shared" si="18"/>
        <v>0</v>
      </c>
      <c r="P51" s="214">
        <v>13.06</v>
      </c>
      <c r="Q51" s="215">
        <v>30</v>
      </c>
      <c r="R51" s="215" t="s">
        <v>3373</v>
      </c>
      <c r="S51" s="214">
        <v>15.51</v>
      </c>
      <c r="T51" s="215">
        <v>30</v>
      </c>
      <c r="U51" s="215" t="s">
        <v>3372</v>
      </c>
      <c r="V51" s="214">
        <f t="shared" si="19"/>
        <v>14.285</v>
      </c>
      <c r="W51" s="215">
        <f t="shared" si="20"/>
        <v>60</v>
      </c>
      <c r="X51" s="215">
        <f t="shared" si="21"/>
        <v>1</v>
      </c>
      <c r="Y51" s="215">
        <f t="shared" si="22"/>
        <v>0</v>
      </c>
      <c r="Z51" s="215">
        <f t="shared" si="23"/>
        <v>1</v>
      </c>
      <c r="AA51" s="215">
        <f t="shared" si="24"/>
        <v>0</v>
      </c>
      <c r="AB51" s="215">
        <f t="shared" si="25"/>
        <v>1</v>
      </c>
      <c r="AC51" s="214">
        <f>IF(AB51=0,0.93,IF(AB51=1,0.92,IF(AB51=2,0.91,IF(AB51=3,0.9,IF(AB51=4,0.89,IF(AB51=5,0.88,IF(AB51=6,0.87)))))))</f>
        <v>0.92</v>
      </c>
      <c r="AD51" s="214">
        <f t="shared" si="26"/>
        <v>14.0025</v>
      </c>
      <c r="AE51" s="214">
        <f t="shared" si="27"/>
        <v>12.882300000000001</v>
      </c>
      <c r="AF51" s="215">
        <f t="shared" si="28"/>
        <v>120</v>
      </c>
      <c r="AG51" s="212" t="s">
        <v>3451</v>
      </c>
      <c r="AH51" s="212" t="s">
        <v>3453</v>
      </c>
      <c r="AI51" s="212" t="s">
        <v>3456</v>
      </c>
      <c r="AJ51" s="212" t="s">
        <v>3454</v>
      </c>
      <c r="AK51" s="212" t="s">
        <v>3452</v>
      </c>
      <c r="AL51" s="212" t="s">
        <v>3457</v>
      </c>
      <c r="AM51" s="212" t="s">
        <v>3455</v>
      </c>
      <c r="AN51" s="212" t="s">
        <v>3460</v>
      </c>
      <c r="AO51" s="212" t="s">
        <v>3459</v>
      </c>
      <c r="AP51" s="212" t="s">
        <v>3458</v>
      </c>
    </row>
    <row r="52" spans="1:42" s="217" customFormat="1" ht="17.100000000000001" customHeight="1">
      <c r="A52" s="210">
        <v>45</v>
      </c>
      <c r="B52" s="222" t="s">
        <v>1171</v>
      </c>
      <c r="C52" s="222" t="s">
        <v>851</v>
      </c>
      <c r="D52" s="213" t="s">
        <v>1162</v>
      </c>
      <c r="E52" s="213">
        <v>11</v>
      </c>
      <c r="F52" s="214">
        <v>13.93</v>
      </c>
      <c r="G52" s="215">
        <v>30</v>
      </c>
      <c r="H52" s="215" t="s">
        <v>3372</v>
      </c>
      <c r="I52" s="214">
        <v>10.84</v>
      </c>
      <c r="J52" s="215">
        <v>30</v>
      </c>
      <c r="K52" s="215" t="s">
        <v>3372</v>
      </c>
      <c r="L52" s="216">
        <f t="shared" si="15"/>
        <v>12.385</v>
      </c>
      <c r="M52" s="213">
        <f t="shared" si="16"/>
        <v>60</v>
      </c>
      <c r="N52" s="213">
        <f t="shared" si="17"/>
        <v>0</v>
      </c>
      <c r="O52" s="213">
        <f t="shared" si="18"/>
        <v>0</v>
      </c>
      <c r="P52" s="214">
        <v>12.9</v>
      </c>
      <c r="Q52" s="215">
        <v>30</v>
      </c>
      <c r="R52" s="215" t="s">
        <v>3372</v>
      </c>
      <c r="S52" s="214">
        <v>13.74</v>
      </c>
      <c r="T52" s="215">
        <v>30</v>
      </c>
      <c r="U52" s="215" t="s">
        <v>3372</v>
      </c>
      <c r="V52" s="214">
        <f t="shared" si="19"/>
        <v>13.32</v>
      </c>
      <c r="W52" s="215">
        <f t="shared" si="20"/>
        <v>60</v>
      </c>
      <c r="X52" s="215">
        <f t="shared" si="21"/>
        <v>0</v>
      </c>
      <c r="Y52" s="215">
        <f t="shared" si="22"/>
        <v>0</v>
      </c>
      <c r="Z52" s="215">
        <f t="shared" si="23"/>
        <v>0</v>
      </c>
      <c r="AA52" s="215">
        <f t="shared" si="24"/>
        <v>0</v>
      </c>
      <c r="AB52" s="215">
        <f t="shared" si="25"/>
        <v>0</v>
      </c>
      <c r="AC52" s="214">
        <f>IF(AB52=0,1,IF(AB52=1,0.99,IF(AB52=2,0.98,IF(AB52=3,0.97,IF(AB52=4,0.96,IF(AB52=5,0.95,IF(AB52=6,0.94)))))))</f>
        <v>1</v>
      </c>
      <c r="AD52" s="214">
        <f t="shared" si="26"/>
        <v>12.852499999999999</v>
      </c>
      <c r="AE52" s="214">
        <f t="shared" si="27"/>
        <v>12.852499999999999</v>
      </c>
      <c r="AF52" s="215">
        <f t="shared" si="28"/>
        <v>120</v>
      </c>
      <c r="AG52" s="212" t="s">
        <v>3451</v>
      </c>
      <c r="AH52" s="212" t="s">
        <v>3453</v>
      </c>
      <c r="AI52" s="212" t="s">
        <v>3456</v>
      </c>
      <c r="AJ52" s="212" t="s">
        <v>3457</v>
      </c>
      <c r="AK52" s="212" t="s">
        <v>3452</v>
      </c>
      <c r="AL52" s="212" t="s">
        <v>3454</v>
      </c>
      <c r="AM52" s="212" t="s">
        <v>3460</v>
      </c>
      <c r="AN52" s="212" t="s">
        <v>3455</v>
      </c>
      <c r="AO52" s="212" t="s">
        <v>3459</v>
      </c>
      <c r="AP52" s="212" t="s">
        <v>3458</v>
      </c>
    </row>
    <row r="53" spans="1:42" s="217" customFormat="1" ht="17.100000000000001" customHeight="1">
      <c r="A53" s="210">
        <v>46</v>
      </c>
      <c r="B53" s="218" t="s">
        <v>991</v>
      </c>
      <c r="C53" s="218" t="s">
        <v>992</v>
      </c>
      <c r="D53" s="213" t="s">
        <v>993</v>
      </c>
      <c r="E53" s="213">
        <v>9</v>
      </c>
      <c r="F53" s="214">
        <v>13.39</v>
      </c>
      <c r="G53" s="215">
        <v>30</v>
      </c>
      <c r="H53" s="215" t="s">
        <v>3372</v>
      </c>
      <c r="I53" s="214">
        <v>11.42</v>
      </c>
      <c r="J53" s="215">
        <v>30</v>
      </c>
      <c r="K53" s="215" t="s">
        <v>3372</v>
      </c>
      <c r="L53" s="216">
        <f t="shared" si="15"/>
        <v>12.405000000000001</v>
      </c>
      <c r="M53" s="213">
        <f t="shared" si="16"/>
        <v>60</v>
      </c>
      <c r="N53" s="213">
        <f t="shared" si="17"/>
        <v>0</v>
      </c>
      <c r="O53" s="213">
        <f t="shared" si="18"/>
        <v>0</v>
      </c>
      <c r="P53" s="214">
        <v>13.93</v>
      </c>
      <c r="Q53" s="215">
        <v>30</v>
      </c>
      <c r="R53" s="215" t="s">
        <v>3372</v>
      </c>
      <c r="S53" s="214">
        <v>16.41</v>
      </c>
      <c r="T53" s="215">
        <v>30</v>
      </c>
      <c r="U53" s="215" t="s">
        <v>3372</v>
      </c>
      <c r="V53" s="214">
        <f t="shared" si="19"/>
        <v>15.17</v>
      </c>
      <c r="W53" s="215">
        <f t="shared" si="20"/>
        <v>60</v>
      </c>
      <c r="X53" s="215">
        <f t="shared" si="21"/>
        <v>0</v>
      </c>
      <c r="Y53" s="215">
        <f t="shared" si="22"/>
        <v>0</v>
      </c>
      <c r="Z53" s="215">
        <f t="shared" si="23"/>
        <v>0</v>
      </c>
      <c r="AA53" s="215">
        <f t="shared" si="24"/>
        <v>0</v>
      </c>
      <c r="AB53" s="215">
        <f t="shared" si="25"/>
        <v>0</v>
      </c>
      <c r="AC53" s="214">
        <f>IF(AB53=0,0.93,IF(AB53=1,0.92,IF(AB53=2,0.91,IF(AB53=3,0.9,IF(AB53=4,0.89,IF(AB53=5,0.88,IF(AB53=6,0.87)))))))</f>
        <v>0.93</v>
      </c>
      <c r="AD53" s="214">
        <f t="shared" si="26"/>
        <v>13.787500000000001</v>
      </c>
      <c r="AE53" s="214">
        <f t="shared" si="27"/>
        <v>12.822375000000003</v>
      </c>
      <c r="AF53" s="215">
        <f t="shared" si="28"/>
        <v>120</v>
      </c>
      <c r="AG53" s="212" t="s">
        <v>3451</v>
      </c>
      <c r="AH53" s="212" t="s">
        <v>3456</v>
      </c>
      <c r="AI53" s="212" t="s">
        <v>3453</v>
      </c>
      <c r="AJ53" s="212" t="s">
        <v>3455</v>
      </c>
      <c r="AK53" s="212" t="s">
        <v>3452</v>
      </c>
      <c r="AL53" s="212" t="s">
        <v>3457</v>
      </c>
      <c r="AM53" s="212" t="s">
        <v>3454</v>
      </c>
      <c r="AN53" s="212" t="s">
        <v>3458</v>
      </c>
      <c r="AO53" s="212" t="s">
        <v>3460</v>
      </c>
      <c r="AP53" s="212" t="s">
        <v>3459</v>
      </c>
    </row>
    <row r="54" spans="1:42" s="217" customFormat="1" ht="17.100000000000001" customHeight="1">
      <c r="A54" s="210">
        <v>47</v>
      </c>
      <c r="B54" s="218" t="s">
        <v>1193</v>
      </c>
      <c r="C54" s="218" t="s">
        <v>1194</v>
      </c>
      <c r="D54" s="213" t="s">
        <v>1185</v>
      </c>
      <c r="E54" s="213">
        <v>11</v>
      </c>
      <c r="F54" s="214">
        <v>13.97</v>
      </c>
      <c r="G54" s="215">
        <v>30</v>
      </c>
      <c r="H54" s="215" t="s">
        <v>3372</v>
      </c>
      <c r="I54" s="214">
        <v>10.32</v>
      </c>
      <c r="J54" s="215">
        <v>30</v>
      </c>
      <c r="K54" s="215" t="s">
        <v>3372</v>
      </c>
      <c r="L54" s="216">
        <f t="shared" si="15"/>
        <v>12.145</v>
      </c>
      <c r="M54" s="213">
        <f t="shared" si="16"/>
        <v>60</v>
      </c>
      <c r="N54" s="213">
        <f t="shared" si="17"/>
        <v>0</v>
      </c>
      <c r="O54" s="213">
        <f t="shared" si="18"/>
        <v>0</v>
      </c>
      <c r="P54" s="214">
        <v>14.62</v>
      </c>
      <c r="Q54" s="215">
        <v>30</v>
      </c>
      <c r="R54" s="215" t="s">
        <v>3372</v>
      </c>
      <c r="S54" s="214">
        <v>16.12</v>
      </c>
      <c r="T54" s="215">
        <v>30</v>
      </c>
      <c r="U54" s="215" t="s">
        <v>3372</v>
      </c>
      <c r="V54" s="214">
        <f t="shared" si="19"/>
        <v>15.370000000000001</v>
      </c>
      <c r="W54" s="215">
        <f t="shared" si="20"/>
        <v>60</v>
      </c>
      <c r="X54" s="215">
        <f t="shared" si="21"/>
        <v>0</v>
      </c>
      <c r="Y54" s="215">
        <f t="shared" si="22"/>
        <v>0</v>
      </c>
      <c r="Z54" s="215">
        <f t="shared" si="23"/>
        <v>0</v>
      </c>
      <c r="AA54" s="215">
        <f t="shared" si="24"/>
        <v>0</v>
      </c>
      <c r="AB54" s="215">
        <f t="shared" si="25"/>
        <v>0</v>
      </c>
      <c r="AC54" s="214">
        <f>IF(AB54=0,0.93,IF(AB54=1,0.92,IF(AB54=2,0.91,IF(AB54=3,0.9,IF(AB54=4,0.89,IF(AB54=5,0.88,IF(AB54=6,0.87)))))))</f>
        <v>0.93</v>
      </c>
      <c r="AD54" s="214">
        <f t="shared" si="26"/>
        <v>13.7575</v>
      </c>
      <c r="AE54" s="214">
        <f t="shared" si="27"/>
        <v>12.794475</v>
      </c>
      <c r="AF54" s="215">
        <f t="shared" si="28"/>
        <v>120</v>
      </c>
      <c r="AG54" s="212" t="s">
        <v>3451</v>
      </c>
      <c r="AH54" s="212" t="s">
        <v>3453</v>
      </c>
      <c r="AI54" s="212" t="s">
        <v>3454</v>
      </c>
      <c r="AJ54" s="212" t="s">
        <v>3452</v>
      </c>
      <c r="AK54" s="212" t="s">
        <v>3455</v>
      </c>
      <c r="AL54" s="212" t="s">
        <v>3456</v>
      </c>
      <c r="AM54" s="212" t="s">
        <v>3460</v>
      </c>
      <c r="AN54" s="212" t="s">
        <v>3457</v>
      </c>
      <c r="AO54" s="212" t="s">
        <v>3459</v>
      </c>
      <c r="AP54" s="212" t="s">
        <v>3458</v>
      </c>
    </row>
    <row r="55" spans="1:42" s="217" customFormat="1" ht="17.100000000000001" customHeight="1">
      <c r="A55" s="210">
        <v>48</v>
      </c>
      <c r="B55" s="222" t="s">
        <v>1875</v>
      </c>
      <c r="C55" s="222" t="s">
        <v>1876</v>
      </c>
      <c r="D55" s="221" t="s">
        <v>1877</v>
      </c>
      <c r="E55" s="213">
        <v>18</v>
      </c>
      <c r="F55" s="214">
        <v>15.02</v>
      </c>
      <c r="G55" s="215">
        <v>30</v>
      </c>
      <c r="H55" s="215" t="s">
        <v>3372</v>
      </c>
      <c r="I55" s="214">
        <v>8.99</v>
      </c>
      <c r="J55" s="215">
        <v>23</v>
      </c>
      <c r="K55" s="215" t="s">
        <v>3372</v>
      </c>
      <c r="L55" s="216">
        <f t="shared" si="15"/>
        <v>12.004999999999999</v>
      </c>
      <c r="M55" s="213">
        <f t="shared" si="16"/>
        <v>60</v>
      </c>
      <c r="N55" s="213">
        <f t="shared" si="17"/>
        <v>0</v>
      </c>
      <c r="O55" s="213">
        <f t="shared" si="18"/>
        <v>1</v>
      </c>
      <c r="P55" s="214">
        <v>14</v>
      </c>
      <c r="Q55" s="215">
        <v>30</v>
      </c>
      <c r="R55" s="215" t="s">
        <v>3372</v>
      </c>
      <c r="S55" s="214">
        <v>13.66</v>
      </c>
      <c r="T55" s="215">
        <v>30</v>
      </c>
      <c r="U55" s="215" t="s">
        <v>3372</v>
      </c>
      <c r="V55" s="214">
        <f t="shared" si="19"/>
        <v>13.83</v>
      </c>
      <c r="W55" s="215">
        <f t="shared" si="20"/>
        <v>60</v>
      </c>
      <c r="X55" s="215">
        <f t="shared" si="21"/>
        <v>0</v>
      </c>
      <c r="Y55" s="215">
        <f t="shared" si="22"/>
        <v>0</v>
      </c>
      <c r="Z55" s="215">
        <f t="shared" si="23"/>
        <v>0</v>
      </c>
      <c r="AA55" s="215">
        <f t="shared" si="24"/>
        <v>1</v>
      </c>
      <c r="AB55" s="215">
        <f t="shared" si="25"/>
        <v>1</v>
      </c>
      <c r="AC55" s="214">
        <f t="shared" ref="AC55:AC70" si="30">IF(AB55=0,1,IF(AB55=1,0.99,IF(AB55=2,0.98,IF(AB55=3,0.97,IF(AB55=4,0.96,IF(AB55=5,0.95,IF(AB55=6,0.94)))))))</f>
        <v>0.99</v>
      </c>
      <c r="AD55" s="214">
        <f t="shared" si="26"/>
        <v>12.9175</v>
      </c>
      <c r="AE55" s="214">
        <f t="shared" si="27"/>
        <v>12.788325</v>
      </c>
      <c r="AF55" s="215">
        <f t="shared" si="28"/>
        <v>120</v>
      </c>
      <c r="AG55" s="212" t="s">
        <v>3451</v>
      </c>
      <c r="AH55" s="212" t="s">
        <v>3453</v>
      </c>
      <c r="AI55" s="212" t="s">
        <v>3452</v>
      </c>
      <c r="AJ55" s="212" t="s">
        <v>3456</v>
      </c>
      <c r="AK55" s="212" t="s">
        <v>3455</v>
      </c>
      <c r="AL55" s="212" t="s">
        <v>3454</v>
      </c>
      <c r="AM55" s="212" t="s">
        <v>3457</v>
      </c>
      <c r="AN55" s="212" t="s">
        <v>3460</v>
      </c>
      <c r="AO55" s="212" t="s">
        <v>3459</v>
      </c>
      <c r="AP55" s="212" t="s">
        <v>3458</v>
      </c>
    </row>
    <row r="56" spans="1:42" s="217" customFormat="1" ht="17.100000000000001" customHeight="1">
      <c r="A56" s="210">
        <v>49</v>
      </c>
      <c r="B56" s="232" t="s">
        <v>1083</v>
      </c>
      <c r="C56" s="232" t="s">
        <v>1084</v>
      </c>
      <c r="D56" s="233" t="s">
        <v>1085</v>
      </c>
      <c r="E56" s="213">
        <v>10</v>
      </c>
      <c r="F56" s="214">
        <v>13.34</v>
      </c>
      <c r="G56" s="215">
        <v>30</v>
      </c>
      <c r="H56" s="215" t="s">
        <v>3372</v>
      </c>
      <c r="I56" s="214">
        <v>10.02</v>
      </c>
      <c r="J56" s="215">
        <v>30</v>
      </c>
      <c r="K56" s="215" t="s">
        <v>3372</v>
      </c>
      <c r="L56" s="216">
        <f t="shared" si="15"/>
        <v>11.68</v>
      </c>
      <c r="M56" s="213">
        <f t="shared" si="16"/>
        <v>60</v>
      </c>
      <c r="N56" s="213">
        <f t="shared" si="17"/>
        <v>0</v>
      </c>
      <c r="O56" s="213">
        <f t="shared" si="18"/>
        <v>0</v>
      </c>
      <c r="P56" s="214">
        <v>11.65</v>
      </c>
      <c r="Q56" s="215">
        <v>30</v>
      </c>
      <c r="R56" s="215" t="s">
        <v>3372</v>
      </c>
      <c r="S56" s="214">
        <v>15.97</v>
      </c>
      <c r="T56" s="215">
        <v>30</v>
      </c>
      <c r="U56" s="215" t="s">
        <v>3372</v>
      </c>
      <c r="V56" s="214">
        <f t="shared" si="19"/>
        <v>13.81</v>
      </c>
      <c r="W56" s="215">
        <f t="shared" si="20"/>
        <v>60</v>
      </c>
      <c r="X56" s="215">
        <f t="shared" si="21"/>
        <v>0</v>
      </c>
      <c r="Y56" s="215">
        <f t="shared" si="22"/>
        <v>0</v>
      </c>
      <c r="Z56" s="215">
        <f t="shared" si="23"/>
        <v>0</v>
      </c>
      <c r="AA56" s="215">
        <f t="shared" si="24"/>
        <v>0</v>
      </c>
      <c r="AB56" s="215">
        <f t="shared" si="25"/>
        <v>0</v>
      </c>
      <c r="AC56" s="214">
        <f t="shared" si="30"/>
        <v>1</v>
      </c>
      <c r="AD56" s="214">
        <f t="shared" si="26"/>
        <v>12.745000000000001</v>
      </c>
      <c r="AE56" s="214">
        <f t="shared" si="27"/>
        <v>12.745000000000001</v>
      </c>
      <c r="AF56" s="215">
        <f t="shared" si="28"/>
        <v>120</v>
      </c>
      <c r="AG56" s="212" t="s">
        <v>3451</v>
      </c>
      <c r="AH56" s="212" t="s">
        <v>3453</v>
      </c>
      <c r="AI56" s="212" t="s">
        <v>3456</v>
      </c>
      <c r="AJ56" s="212" t="s">
        <v>3455</v>
      </c>
      <c r="AK56" s="212" t="s">
        <v>3452</v>
      </c>
      <c r="AL56" s="212" t="s">
        <v>3454</v>
      </c>
      <c r="AM56" s="212" t="s">
        <v>3457</v>
      </c>
      <c r="AN56" s="212" t="s">
        <v>3459</v>
      </c>
      <c r="AO56" s="212" t="s">
        <v>3460</v>
      </c>
      <c r="AP56" s="212" t="s">
        <v>3458</v>
      </c>
    </row>
    <row r="57" spans="1:42" s="217" customFormat="1" ht="17.100000000000001" customHeight="1">
      <c r="A57" s="210">
        <v>50</v>
      </c>
      <c r="B57" s="218" t="s">
        <v>534</v>
      </c>
      <c r="C57" s="218" t="s">
        <v>142</v>
      </c>
      <c r="D57" s="213" t="s">
        <v>535</v>
      </c>
      <c r="E57" s="213">
        <v>5</v>
      </c>
      <c r="F57" s="214">
        <v>12.73</v>
      </c>
      <c r="G57" s="215">
        <v>30</v>
      </c>
      <c r="H57" s="215" t="s">
        <v>3372</v>
      </c>
      <c r="I57" s="214">
        <v>11.99</v>
      </c>
      <c r="J57" s="215">
        <v>30</v>
      </c>
      <c r="K57" s="215" t="s">
        <v>3372</v>
      </c>
      <c r="L57" s="216">
        <f t="shared" si="15"/>
        <v>12.36</v>
      </c>
      <c r="M57" s="213">
        <f t="shared" si="16"/>
        <v>60</v>
      </c>
      <c r="N57" s="213">
        <f t="shared" si="17"/>
        <v>0</v>
      </c>
      <c r="O57" s="213">
        <f t="shared" si="18"/>
        <v>0</v>
      </c>
      <c r="P57" s="214">
        <v>11.92</v>
      </c>
      <c r="Q57" s="215">
        <v>30</v>
      </c>
      <c r="R57" s="215" t="s">
        <v>3372</v>
      </c>
      <c r="S57" s="214">
        <v>14.11</v>
      </c>
      <c r="T57" s="215">
        <v>30</v>
      </c>
      <c r="U57" s="215" t="s">
        <v>3372</v>
      </c>
      <c r="V57" s="214">
        <f t="shared" si="19"/>
        <v>13.015000000000001</v>
      </c>
      <c r="W57" s="215">
        <f t="shared" si="20"/>
        <v>60</v>
      </c>
      <c r="X57" s="215">
        <f t="shared" si="21"/>
        <v>0</v>
      </c>
      <c r="Y57" s="215">
        <f t="shared" si="22"/>
        <v>0</v>
      </c>
      <c r="Z57" s="215">
        <f t="shared" si="23"/>
        <v>0</v>
      </c>
      <c r="AA57" s="215">
        <f t="shared" si="24"/>
        <v>0</v>
      </c>
      <c r="AB57" s="215">
        <f t="shared" si="25"/>
        <v>0</v>
      </c>
      <c r="AC57" s="214">
        <f t="shared" si="30"/>
        <v>1</v>
      </c>
      <c r="AD57" s="214">
        <f t="shared" si="26"/>
        <v>12.6875</v>
      </c>
      <c r="AE57" s="214">
        <f t="shared" si="27"/>
        <v>12.6875</v>
      </c>
      <c r="AF57" s="215">
        <f t="shared" si="28"/>
        <v>120</v>
      </c>
      <c r="AG57" s="212" t="s">
        <v>3451</v>
      </c>
      <c r="AH57" s="212" t="s">
        <v>3452</v>
      </c>
      <c r="AI57" s="212" t="s">
        <v>3454</v>
      </c>
      <c r="AJ57" s="212" t="s">
        <v>3456</v>
      </c>
      <c r="AK57" s="212" t="s">
        <v>3457</v>
      </c>
      <c r="AL57" s="212" t="s">
        <v>3453</v>
      </c>
      <c r="AM57" s="212" t="s">
        <v>3453</v>
      </c>
      <c r="AN57" s="212" t="s">
        <v>3460</v>
      </c>
      <c r="AO57" s="212" t="s">
        <v>3455</v>
      </c>
      <c r="AP57" s="212" t="s">
        <v>3458</v>
      </c>
    </row>
    <row r="58" spans="1:42" s="217" customFormat="1" ht="17.100000000000001" customHeight="1">
      <c r="A58" s="210">
        <v>51</v>
      </c>
      <c r="B58" s="222" t="s">
        <v>564</v>
      </c>
      <c r="C58" s="222" t="s">
        <v>565</v>
      </c>
      <c r="D58" s="221" t="s">
        <v>566</v>
      </c>
      <c r="E58" s="213">
        <v>5</v>
      </c>
      <c r="F58" s="214">
        <v>12.44</v>
      </c>
      <c r="G58" s="215">
        <v>30</v>
      </c>
      <c r="H58" s="215" t="s">
        <v>3372</v>
      </c>
      <c r="I58" s="214">
        <v>11.73</v>
      </c>
      <c r="J58" s="215">
        <v>30</v>
      </c>
      <c r="K58" s="215" t="s">
        <v>3372</v>
      </c>
      <c r="L58" s="216">
        <f t="shared" si="15"/>
        <v>12.085000000000001</v>
      </c>
      <c r="M58" s="213">
        <f t="shared" si="16"/>
        <v>60</v>
      </c>
      <c r="N58" s="213">
        <f t="shared" si="17"/>
        <v>0</v>
      </c>
      <c r="O58" s="213">
        <f t="shared" si="18"/>
        <v>0</v>
      </c>
      <c r="P58" s="214">
        <v>11.29</v>
      </c>
      <c r="Q58" s="215">
        <v>30</v>
      </c>
      <c r="R58" s="215" t="s">
        <v>3372</v>
      </c>
      <c r="S58" s="214">
        <v>14.91</v>
      </c>
      <c r="T58" s="215">
        <v>30</v>
      </c>
      <c r="U58" s="215" t="s">
        <v>3372</v>
      </c>
      <c r="V58" s="214">
        <f t="shared" si="19"/>
        <v>13.1</v>
      </c>
      <c r="W58" s="215">
        <f t="shared" si="20"/>
        <v>60</v>
      </c>
      <c r="X58" s="215">
        <f t="shared" si="21"/>
        <v>0</v>
      </c>
      <c r="Y58" s="215">
        <f t="shared" si="22"/>
        <v>0</v>
      </c>
      <c r="Z58" s="215">
        <f t="shared" si="23"/>
        <v>0</v>
      </c>
      <c r="AA58" s="215">
        <f t="shared" si="24"/>
        <v>0</v>
      </c>
      <c r="AB58" s="215">
        <f t="shared" si="25"/>
        <v>0</v>
      </c>
      <c r="AC58" s="214">
        <f t="shared" si="30"/>
        <v>1</v>
      </c>
      <c r="AD58" s="214">
        <f t="shared" si="26"/>
        <v>12.592500000000001</v>
      </c>
      <c r="AE58" s="214">
        <f t="shared" si="27"/>
        <v>12.592500000000001</v>
      </c>
      <c r="AF58" s="215">
        <f t="shared" si="28"/>
        <v>120</v>
      </c>
      <c r="AG58" s="212" t="s">
        <v>3451</v>
      </c>
      <c r="AH58" s="212" t="s">
        <v>3453</v>
      </c>
      <c r="AI58" s="212" t="s">
        <v>3456</v>
      </c>
      <c r="AJ58" s="212" t="s">
        <v>3452</v>
      </c>
      <c r="AK58" s="212" t="s">
        <v>3454</v>
      </c>
      <c r="AL58" s="212" t="s">
        <v>3455</v>
      </c>
      <c r="AM58" s="212" t="s">
        <v>3457</v>
      </c>
      <c r="AN58" s="212" t="s">
        <v>3460</v>
      </c>
      <c r="AO58" s="212" t="s">
        <v>3458</v>
      </c>
      <c r="AP58" s="212" t="s">
        <v>3459</v>
      </c>
    </row>
    <row r="59" spans="1:42" s="217" customFormat="1" ht="17.100000000000001" customHeight="1">
      <c r="A59" s="210">
        <v>52</v>
      </c>
      <c r="B59" s="218" t="s">
        <v>247</v>
      </c>
      <c r="C59" s="218" t="s">
        <v>248</v>
      </c>
      <c r="D59" s="213" t="s">
        <v>249</v>
      </c>
      <c r="E59" s="213">
        <v>2</v>
      </c>
      <c r="F59" s="214">
        <v>10.82</v>
      </c>
      <c r="G59" s="215">
        <v>30</v>
      </c>
      <c r="H59" s="215" t="s">
        <v>3372</v>
      </c>
      <c r="I59" s="214">
        <v>12.09</v>
      </c>
      <c r="J59" s="215">
        <v>30</v>
      </c>
      <c r="K59" s="215" t="s">
        <v>3372</v>
      </c>
      <c r="L59" s="216">
        <f t="shared" si="15"/>
        <v>11.455</v>
      </c>
      <c r="M59" s="213">
        <f t="shared" si="16"/>
        <v>60</v>
      </c>
      <c r="N59" s="213">
        <f t="shared" si="17"/>
        <v>0</v>
      </c>
      <c r="O59" s="213">
        <f t="shared" si="18"/>
        <v>0</v>
      </c>
      <c r="P59" s="214">
        <v>12.34</v>
      </c>
      <c r="Q59" s="215">
        <v>30</v>
      </c>
      <c r="R59" s="215" t="s">
        <v>3372</v>
      </c>
      <c r="S59" s="214">
        <v>14.76</v>
      </c>
      <c r="T59" s="215">
        <v>30</v>
      </c>
      <c r="U59" s="215" t="s">
        <v>3372</v>
      </c>
      <c r="V59" s="214">
        <f t="shared" si="19"/>
        <v>13.55</v>
      </c>
      <c r="W59" s="215">
        <f t="shared" si="20"/>
        <v>60</v>
      </c>
      <c r="X59" s="215">
        <f t="shared" si="21"/>
        <v>0</v>
      </c>
      <c r="Y59" s="215">
        <f t="shared" si="22"/>
        <v>0</v>
      </c>
      <c r="Z59" s="215">
        <f t="shared" si="23"/>
        <v>0</v>
      </c>
      <c r="AA59" s="215">
        <f t="shared" si="24"/>
        <v>0</v>
      </c>
      <c r="AB59" s="215">
        <f t="shared" si="25"/>
        <v>0</v>
      </c>
      <c r="AC59" s="214">
        <f t="shared" si="30"/>
        <v>1</v>
      </c>
      <c r="AD59" s="214">
        <f t="shared" si="26"/>
        <v>12.502500000000001</v>
      </c>
      <c r="AE59" s="214">
        <f t="shared" si="27"/>
        <v>12.502500000000001</v>
      </c>
      <c r="AF59" s="215">
        <f t="shared" si="28"/>
        <v>120</v>
      </c>
      <c r="AG59" s="212" t="s">
        <v>3451</v>
      </c>
      <c r="AH59" s="212" t="s">
        <v>3453</v>
      </c>
      <c r="AI59" s="212" t="s">
        <v>3452</v>
      </c>
      <c r="AJ59" s="212" t="s">
        <v>3456</v>
      </c>
      <c r="AK59" s="212" t="s">
        <v>3457</v>
      </c>
      <c r="AL59" s="212" t="s">
        <v>3454</v>
      </c>
      <c r="AM59" s="212" t="s">
        <v>3455</v>
      </c>
      <c r="AN59" s="212" t="s">
        <v>3460</v>
      </c>
      <c r="AO59" s="212" t="s">
        <v>3459</v>
      </c>
      <c r="AP59" s="212" t="s">
        <v>3458</v>
      </c>
    </row>
    <row r="60" spans="1:42" s="217" customFormat="1" ht="17.100000000000001" customHeight="1">
      <c r="A60" s="210">
        <v>53</v>
      </c>
      <c r="B60" s="218" t="s">
        <v>1846</v>
      </c>
      <c r="C60" s="218" t="s">
        <v>1847</v>
      </c>
      <c r="D60" s="213" t="s">
        <v>1848</v>
      </c>
      <c r="E60" s="213">
        <v>18</v>
      </c>
      <c r="F60" s="214">
        <v>10.220000000000001</v>
      </c>
      <c r="G60" s="215">
        <v>30</v>
      </c>
      <c r="H60" s="215" t="s">
        <v>3372</v>
      </c>
      <c r="I60" s="214">
        <v>12.49</v>
      </c>
      <c r="J60" s="215">
        <v>30</v>
      </c>
      <c r="K60" s="215" t="s">
        <v>3372</v>
      </c>
      <c r="L60" s="216">
        <f t="shared" si="15"/>
        <v>11.355</v>
      </c>
      <c r="M60" s="213">
        <f t="shared" si="16"/>
        <v>60</v>
      </c>
      <c r="N60" s="213">
        <f t="shared" si="17"/>
        <v>0</v>
      </c>
      <c r="O60" s="213">
        <f t="shared" si="18"/>
        <v>0</v>
      </c>
      <c r="P60" s="214">
        <v>13.09</v>
      </c>
      <c r="Q60" s="215">
        <v>30</v>
      </c>
      <c r="R60" s="215" t="s">
        <v>3372</v>
      </c>
      <c r="S60" s="214">
        <v>14.15</v>
      </c>
      <c r="T60" s="215">
        <v>30</v>
      </c>
      <c r="U60" s="215" t="s">
        <v>3372</v>
      </c>
      <c r="V60" s="214">
        <f t="shared" si="19"/>
        <v>13.620000000000001</v>
      </c>
      <c r="W60" s="215">
        <f t="shared" si="20"/>
        <v>60</v>
      </c>
      <c r="X60" s="215">
        <f t="shared" si="21"/>
        <v>0</v>
      </c>
      <c r="Y60" s="215">
        <f t="shared" si="22"/>
        <v>0</v>
      </c>
      <c r="Z60" s="215">
        <f t="shared" si="23"/>
        <v>0</v>
      </c>
      <c r="AA60" s="215">
        <f t="shared" si="24"/>
        <v>0</v>
      </c>
      <c r="AB60" s="215">
        <f t="shared" si="25"/>
        <v>0</v>
      </c>
      <c r="AC60" s="214">
        <f t="shared" si="30"/>
        <v>1</v>
      </c>
      <c r="AD60" s="214">
        <f t="shared" si="26"/>
        <v>12.487500000000001</v>
      </c>
      <c r="AE60" s="214">
        <f t="shared" si="27"/>
        <v>12.487500000000001</v>
      </c>
      <c r="AF60" s="215">
        <f t="shared" si="28"/>
        <v>120</v>
      </c>
      <c r="AG60" s="212" t="s">
        <v>3451</v>
      </c>
      <c r="AH60" s="212" t="s">
        <v>3453</v>
      </c>
      <c r="AI60" s="212" t="s">
        <v>3456</v>
      </c>
      <c r="AJ60" s="212" t="s">
        <v>3455</v>
      </c>
      <c r="AK60" s="212" t="s">
        <v>3454</v>
      </c>
      <c r="AL60" s="212" t="s">
        <v>3457</v>
      </c>
      <c r="AM60" s="212" t="s">
        <v>3452</v>
      </c>
      <c r="AN60" s="212" t="s">
        <v>3460</v>
      </c>
      <c r="AO60" s="212" t="s">
        <v>3459</v>
      </c>
      <c r="AP60" s="212" t="s">
        <v>3458</v>
      </c>
    </row>
    <row r="61" spans="1:42" s="217" customFormat="1" ht="17.100000000000001" customHeight="1">
      <c r="A61" s="210">
        <v>54</v>
      </c>
      <c r="B61" s="218" t="s">
        <v>856</v>
      </c>
      <c r="C61" s="218" t="s">
        <v>945</v>
      </c>
      <c r="D61" s="213" t="s">
        <v>946</v>
      </c>
      <c r="E61" s="213">
        <v>9</v>
      </c>
      <c r="F61" s="214">
        <v>11.52</v>
      </c>
      <c r="G61" s="215">
        <v>30</v>
      </c>
      <c r="H61" s="215" t="s">
        <v>3372</v>
      </c>
      <c r="I61" s="214">
        <v>12.01</v>
      </c>
      <c r="J61" s="215">
        <v>30</v>
      </c>
      <c r="K61" s="215" t="s">
        <v>3372</v>
      </c>
      <c r="L61" s="216">
        <f t="shared" si="15"/>
        <v>11.765000000000001</v>
      </c>
      <c r="M61" s="213">
        <f t="shared" si="16"/>
        <v>60</v>
      </c>
      <c r="N61" s="213">
        <f t="shared" si="17"/>
        <v>0</v>
      </c>
      <c r="O61" s="213">
        <f t="shared" si="18"/>
        <v>0</v>
      </c>
      <c r="P61" s="214">
        <v>10.74</v>
      </c>
      <c r="Q61" s="215">
        <v>30</v>
      </c>
      <c r="R61" s="215" t="s">
        <v>3372</v>
      </c>
      <c r="S61" s="214">
        <v>15.66</v>
      </c>
      <c r="T61" s="215">
        <v>30</v>
      </c>
      <c r="U61" s="215" t="s">
        <v>3372</v>
      </c>
      <c r="V61" s="214">
        <f t="shared" si="19"/>
        <v>13.2</v>
      </c>
      <c r="W61" s="215">
        <f t="shared" si="20"/>
        <v>60</v>
      </c>
      <c r="X61" s="215">
        <f t="shared" si="21"/>
        <v>0</v>
      </c>
      <c r="Y61" s="215">
        <f t="shared" si="22"/>
        <v>0</v>
      </c>
      <c r="Z61" s="215">
        <f t="shared" si="23"/>
        <v>0</v>
      </c>
      <c r="AA61" s="215">
        <f t="shared" si="24"/>
        <v>0</v>
      </c>
      <c r="AB61" s="215">
        <f t="shared" si="25"/>
        <v>0</v>
      </c>
      <c r="AC61" s="214">
        <f t="shared" si="30"/>
        <v>1</v>
      </c>
      <c r="AD61" s="214">
        <f t="shared" si="26"/>
        <v>12.4825</v>
      </c>
      <c r="AE61" s="214">
        <f t="shared" si="27"/>
        <v>12.4825</v>
      </c>
      <c r="AF61" s="215">
        <f t="shared" si="28"/>
        <v>120</v>
      </c>
      <c r="AG61" s="212" t="s">
        <v>3451</v>
      </c>
      <c r="AH61" s="212" t="s">
        <v>3453</v>
      </c>
      <c r="AI61" s="212" t="s">
        <v>3455</v>
      </c>
      <c r="AJ61" s="212" t="s">
        <v>3457</v>
      </c>
      <c r="AK61" s="212" t="s">
        <v>3456</v>
      </c>
      <c r="AL61" s="212" t="s">
        <v>3452</v>
      </c>
      <c r="AM61" s="212" t="s">
        <v>3454</v>
      </c>
      <c r="AN61" s="212" t="s">
        <v>3459</v>
      </c>
      <c r="AO61" s="212" t="s">
        <v>3460</v>
      </c>
      <c r="AP61" s="212" t="s">
        <v>3458</v>
      </c>
    </row>
    <row r="62" spans="1:42" s="217" customFormat="1" ht="17.100000000000001" customHeight="1">
      <c r="A62" s="210">
        <v>55</v>
      </c>
      <c r="B62" s="218" t="s">
        <v>1635</v>
      </c>
      <c r="C62" s="218" t="s">
        <v>324</v>
      </c>
      <c r="D62" s="213" t="s">
        <v>1636</v>
      </c>
      <c r="E62" s="213">
        <v>16</v>
      </c>
      <c r="F62" s="214">
        <v>12.99</v>
      </c>
      <c r="G62" s="215">
        <v>30</v>
      </c>
      <c r="H62" s="215" t="s">
        <v>3372</v>
      </c>
      <c r="I62" s="214">
        <v>10.59</v>
      </c>
      <c r="J62" s="215">
        <v>30</v>
      </c>
      <c r="K62" s="215" t="s">
        <v>3372</v>
      </c>
      <c r="L62" s="216">
        <f t="shared" si="15"/>
        <v>11.79</v>
      </c>
      <c r="M62" s="213">
        <f t="shared" si="16"/>
        <v>60</v>
      </c>
      <c r="N62" s="213">
        <f t="shared" si="17"/>
        <v>0</v>
      </c>
      <c r="O62" s="213">
        <f t="shared" si="18"/>
        <v>0</v>
      </c>
      <c r="P62" s="214">
        <v>12.21</v>
      </c>
      <c r="Q62" s="215">
        <v>30</v>
      </c>
      <c r="R62" s="215" t="s">
        <v>3372</v>
      </c>
      <c r="S62" s="214">
        <v>13.95</v>
      </c>
      <c r="T62" s="215">
        <v>30</v>
      </c>
      <c r="U62" s="215" t="s">
        <v>3372</v>
      </c>
      <c r="V62" s="214">
        <f t="shared" si="19"/>
        <v>13.08</v>
      </c>
      <c r="W62" s="215">
        <f t="shared" si="20"/>
        <v>60</v>
      </c>
      <c r="X62" s="215">
        <f t="shared" si="21"/>
        <v>0</v>
      </c>
      <c r="Y62" s="215">
        <f t="shared" si="22"/>
        <v>0</v>
      </c>
      <c r="Z62" s="215">
        <f t="shared" si="23"/>
        <v>0</v>
      </c>
      <c r="AA62" s="215">
        <f t="shared" si="24"/>
        <v>0</v>
      </c>
      <c r="AB62" s="215">
        <f t="shared" si="25"/>
        <v>0</v>
      </c>
      <c r="AC62" s="214">
        <f t="shared" si="30"/>
        <v>1</v>
      </c>
      <c r="AD62" s="214">
        <f t="shared" si="26"/>
        <v>12.434999999999999</v>
      </c>
      <c r="AE62" s="214">
        <f t="shared" si="27"/>
        <v>12.434999999999999</v>
      </c>
      <c r="AF62" s="215">
        <f t="shared" si="28"/>
        <v>120</v>
      </c>
      <c r="AG62" s="212" t="s">
        <v>3451</v>
      </c>
      <c r="AH62" s="212" t="s">
        <v>3457</v>
      </c>
      <c r="AI62" s="212" t="s">
        <v>3453</v>
      </c>
      <c r="AJ62" s="212" t="s">
        <v>3455</v>
      </c>
      <c r="AK62" s="212" t="s">
        <v>3456</v>
      </c>
      <c r="AL62" s="212" t="s">
        <v>3454</v>
      </c>
      <c r="AM62" s="212" t="s">
        <v>3452</v>
      </c>
      <c r="AN62" s="212" t="s">
        <v>3460</v>
      </c>
      <c r="AO62" s="212" t="s">
        <v>3458</v>
      </c>
      <c r="AP62" s="212" t="s">
        <v>3459</v>
      </c>
    </row>
    <row r="63" spans="1:42" s="217" customFormat="1" ht="17.100000000000001" customHeight="1">
      <c r="A63" s="210">
        <v>56</v>
      </c>
      <c r="B63" s="218" t="s">
        <v>1002</v>
      </c>
      <c r="C63" s="218" t="s">
        <v>551</v>
      </c>
      <c r="D63" s="213" t="s">
        <v>1003</v>
      </c>
      <c r="E63" s="213">
        <v>9</v>
      </c>
      <c r="F63" s="214">
        <v>11.2</v>
      </c>
      <c r="G63" s="215">
        <v>30</v>
      </c>
      <c r="H63" s="215" t="s">
        <v>3372</v>
      </c>
      <c r="I63" s="214">
        <v>11.93</v>
      </c>
      <c r="J63" s="215">
        <v>30</v>
      </c>
      <c r="K63" s="215" t="s">
        <v>3372</v>
      </c>
      <c r="L63" s="216">
        <f t="shared" si="15"/>
        <v>11.565</v>
      </c>
      <c r="M63" s="213">
        <f t="shared" si="16"/>
        <v>60</v>
      </c>
      <c r="N63" s="213">
        <f t="shared" si="17"/>
        <v>0</v>
      </c>
      <c r="O63" s="213">
        <f t="shared" si="18"/>
        <v>0</v>
      </c>
      <c r="P63" s="214">
        <v>12.15</v>
      </c>
      <c r="Q63" s="215">
        <v>30</v>
      </c>
      <c r="R63" s="215" t="s">
        <v>3372</v>
      </c>
      <c r="S63" s="214">
        <v>14.44</v>
      </c>
      <c r="T63" s="215">
        <v>30</v>
      </c>
      <c r="U63" s="215" t="s">
        <v>3372</v>
      </c>
      <c r="V63" s="214">
        <f t="shared" si="19"/>
        <v>13.295</v>
      </c>
      <c r="W63" s="215">
        <f t="shared" si="20"/>
        <v>60</v>
      </c>
      <c r="X63" s="215">
        <f t="shared" si="21"/>
        <v>0</v>
      </c>
      <c r="Y63" s="215">
        <f t="shared" si="22"/>
        <v>0</v>
      </c>
      <c r="Z63" s="215">
        <f t="shared" si="23"/>
        <v>0</v>
      </c>
      <c r="AA63" s="215">
        <f t="shared" si="24"/>
        <v>0</v>
      </c>
      <c r="AB63" s="215">
        <f t="shared" si="25"/>
        <v>0</v>
      </c>
      <c r="AC63" s="214">
        <f t="shared" si="30"/>
        <v>1</v>
      </c>
      <c r="AD63" s="214">
        <f t="shared" si="26"/>
        <v>12.43</v>
      </c>
      <c r="AE63" s="214">
        <f t="shared" si="27"/>
        <v>12.43</v>
      </c>
      <c r="AF63" s="215">
        <f t="shared" si="28"/>
        <v>120</v>
      </c>
      <c r="AG63" s="212" t="s">
        <v>3451</v>
      </c>
      <c r="AH63" s="212" t="s">
        <v>3453</v>
      </c>
      <c r="AI63" s="212" t="s">
        <v>3452</v>
      </c>
      <c r="AJ63" s="212" t="s">
        <v>3457</v>
      </c>
      <c r="AK63" s="212" t="s">
        <v>3456</v>
      </c>
      <c r="AL63" s="212" t="s">
        <v>3454</v>
      </c>
      <c r="AM63" s="212" t="s">
        <v>3455</v>
      </c>
      <c r="AN63" s="212" t="s">
        <v>3460</v>
      </c>
      <c r="AO63" s="212" t="s">
        <v>3458</v>
      </c>
      <c r="AP63" s="212" t="s">
        <v>3459</v>
      </c>
    </row>
    <row r="64" spans="1:42" s="217" customFormat="1" ht="17.100000000000001" customHeight="1">
      <c r="A64" s="210">
        <v>57</v>
      </c>
      <c r="B64" s="218" t="s">
        <v>1668</v>
      </c>
      <c r="C64" s="218" t="s">
        <v>977</v>
      </c>
      <c r="D64" s="213" t="s">
        <v>1836</v>
      </c>
      <c r="E64" s="213">
        <v>18</v>
      </c>
      <c r="F64" s="214">
        <v>13.35</v>
      </c>
      <c r="G64" s="215">
        <v>30</v>
      </c>
      <c r="H64" s="215" t="s">
        <v>3372</v>
      </c>
      <c r="I64" s="214">
        <v>10.5</v>
      </c>
      <c r="J64" s="215">
        <v>30</v>
      </c>
      <c r="K64" s="215" t="s">
        <v>3372</v>
      </c>
      <c r="L64" s="216">
        <f t="shared" si="15"/>
        <v>11.925000000000001</v>
      </c>
      <c r="M64" s="213">
        <f t="shared" si="16"/>
        <v>60</v>
      </c>
      <c r="N64" s="213">
        <f t="shared" si="17"/>
        <v>0</v>
      </c>
      <c r="O64" s="213">
        <f t="shared" si="18"/>
        <v>0</v>
      </c>
      <c r="P64" s="214">
        <v>12.18</v>
      </c>
      <c r="Q64" s="215">
        <v>30</v>
      </c>
      <c r="R64" s="215" t="s">
        <v>3372</v>
      </c>
      <c r="S64" s="214">
        <v>13.62</v>
      </c>
      <c r="T64" s="215">
        <v>30</v>
      </c>
      <c r="U64" s="215" t="s">
        <v>3372</v>
      </c>
      <c r="V64" s="214">
        <f t="shared" si="19"/>
        <v>12.899999999999999</v>
      </c>
      <c r="W64" s="215">
        <f t="shared" si="20"/>
        <v>60</v>
      </c>
      <c r="X64" s="215">
        <f t="shared" si="21"/>
        <v>0</v>
      </c>
      <c r="Y64" s="215">
        <f t="shared" si="22"/>
        <v>0</v>
      </c>
      <c r="Z64" s="215">
        <f t="shared" si="23"/>
        <v>0</v>
      </c>
      <c r="AA64" s="215">
        <f t="shared" si="24"/>
        <v>0</v>
      </c>
      <c r="AB64" s="215">
        <f t="shared" si="25"/>
        <v>0</v>
      </c>
      <c r="AC64" s="214">
        <f t="shared" si="30"/>
        <v>1</v>
      </c>
      <c r="AD64" s="214">
        <f t="shared" si="26"/>
        <v>12.4125</v>
      </c>
      <c r="AE64" s="214">
        <f t="shared" si="27"/>
        <v>12.4125</v>
      </c>
      <c r="AF64" s="215">
        <f t="shared" si="28"/>
        <v>120</v>
      </c>
      <c r="AG64" s="212" t="s">
        <v>3451</v>
      </c>
      <c r="AH64" s="212" t="s">
        <v>3453</v>
      </c>
      <c r="AI64" s="212" t="s">
        <v>3456</v>
      </c>
      <c r="AJ64" s="212" t="s">
        <v>3455</v>
      </c>
      <c r="AK64" s="212" t="s">
        <v>3452</v>
      </c>
      <c r="AL64" s="212" t="s">
        <v>3454</v>
      </c>
      <c r="AM64" s="212" t="s">
        <v>3457</v>
      </c>
      <c r="AN64" s="212" t="s">
        <v>3460</v>
      </c>
      <c r="AO64" s="212" t="s">
        <v>3459</v>
      </c>
      <c r="AP64" s="212" t="s">
        <v>3458</v>
      </c>
    </row>
    <row r="65" spans="1:43" s="217" customFormat="1" ht="17.100000000000001" customHeight="1">
      <c r="A65" s="210">
        <v>58</v>
      </c>
      <c r="B65" s="218" t="s">
        <v>1196</v>
      </c>
      <c r="C65" s="218" t="s">
        <v>3532</v>
      </c>
      <c r="D65" s="213" t="s">
        <v>1189</v>
      </c>
      <c r="E65" s="213">
        <v>11</v>
      </c>
      <c r="F65" s="214">
        <v>12.84</v>
      </c>
      <c r="G65" s="215">
        <v>30</v>
      </c>
      <c r="H65" s="215" t="s">
        <v>3372</v>
      </c>
      <c r="I65" s="214">
        <v>10.81</v>
      </c>
      <c r="J65" s="215">
        <v>30</v>
      </c>
      <c r="K65" s="215" t="s">
        <v>3372</v>
      </c>
      <c r="L65" s="216">
        <f t="shared" si="15"/>
        <v>11.824999999999999</v>
      </c>
      <c r="M65" s="213">
        <f t="shared" si="16"/>
        <v>60</v>
      </c>
      <c r="N65" s="213">
        <f t="shared" si="17"/>
        <v>0</v>
      </c>
      <c r="O65" s="213">
        <f t="shared" si="18"/>
        <v>0</v>
      </c>
      <c r="P65" s="214">
        <v>10.44</v>
      </c>
      <c r="Q65" s="215">
        <v>30</v>
      </c>
      <c r="R65" s="215" t="s">
        <v>3372</v>
      </c>
      <c r="S65" s="214">
        <v>15.12</v>
      </c>
      <c r="T65" s="215">
        <v>30</v>
      </c>
      <c r="U65" s="215" t="s">
        <v>3372</v>
      </c>
      <c r="V65" s="214">
        <f t="shared" si="19"/>
        <v>12.78</v>
      </c>
      <c r="W65" s="215">
        <f t="shared" si="20"/>
        <v>60</v>
      </c>
      <c r="X65" s="215">
        <f t="shared" si="21"/>
        <v>0</v>
      </c>
      <c r="Y65" s="215">
        <f t="shared" si="22"/>
        <v>0</v>
      </c>
      <c r="Z65" s="215">
        <f t="shared" si="23"/>
        <v>0</v>
      </c>
      <c r="AA65" s="215">
        <f t="shared" si="24"/>
        <v>0</v>
      </c>
      <c r="AB65" s="215">
        <f t="shared" si="25"/>
        <v>0</v>
      </c>
      <c r="AC65" s="214">
        <f t="shared" si="30"/>
        <v>1</v>
      </c>
      <c r="AD65" s="214">
        <f t="shared" si="26"/>
        <v>12.302499999999998</v>
      </c>
      <c r="AE65" s="214">
        <f t="shared" si="27"/>
        <v>12.302499999999998</v>
      </c>
      <c r="AF65" s="215">
        <f t="shared" si="28"/>
        <v>120</v>
      </c>
      <c r="AG65" s="212" t="s">
        <v>3451</v>
      </c>
      <c r="AH65" s="212" t="s">
        <v>3452</v>
      </c>
      <c r="AI65" s="212" t="s">
        <v>3455</v>
      </c>
      <c r="AJ65" s="212" t="s">
        <v>3456</v>
      </c>
      <c r="AK65" s="212" t="s">
        <v>3453</v>
      </c>
      <c r="AL65" s="212" t="s">
        <v>3460</v>
      </c>
      <c r="AM65" s="212" t="s">
        <v>3457</v>
      </c>
      <c r="AN65" s="212" t="s">
        <v>3454</v>
      </c>
      <c r="AO65" s="212" t="s">
        <v>3459</v>
      </c>
      <c r="AP65" s="212" t="s">
        <v>3458</v>
      </c>
    </row>
    <row r="66" spans="1:43" s="217" customFormat="1" ht="17.100000000000001" customHeight="1">
      <c r="A66" s="210">
        <v>59</v>
      </c>
      <c r="B66" s="222" t="s">
        <v>1402</v>
      </c>
      <c r="C66" s="222" t="s">
        <v>1403</v>
      </c>
      <c r="D66" s="221" t="s">
        <v>1404</v>
      </c>
      <c r="E66" s="213">
        <v>13</v>
      </c>
      <c r="F66" s="214">
        <v>13.19</v>
      </c>
      <c r="G66" s="215">
        <v>30</v>
      </c>
      <c r="H66" s="215" t="s">
        <v>3372</v>
      </c>
      <c r="I66" s="214">
        <v>10.62</v>
      </c>
      <c r="J66" s="215">
        <v>30</v>
      </c>
      <c r="K66" s="215" t="s">
        <v>3372</v>
      </c>
      <c r="L66" s="216">
        <f t="shared" si="15"/>
        <v>11.904999999999999</v>
      </c>
      <c r="M66" s="213">
        <f t="shared" si="16"/>
        <v>60</v>
      </c>
      <c r="N66" s="213">
        <f t="shared" si="17"/>
        <v>0</v>
      </c>
      <c r="O66" s="213">
        <f t="shared" si="18"/>
        <v>0</v>
      </c>
      <c r="P66" s="214">
        <v>10.47</v>
      </c>
      <c r="Q66" s="215">
        <v>30</v>
      </c>
      <c r="R66" s="215" t="s">
        <v>3372</v>
      </c>
      <c r="S66" s="214">
        <v>14.92</v>
      </c>
      <c r="T66" s="215">
        <v>30</v>
      </c>
      <c r="U66" s="215" t="s">
        <v>3372</v>
      </c>
      <c r="V66" s="214">
        <f t="shared" si="19"/>
        <v>12.695</v>
      </c>
      <c r="W66" s="215">
        <f t="shared" si="20"/>
        <v>60</v>
      </c>
      <c r="X66" s="215">
        <f t="shared" si="21"/>
        <v>0</v>
      </c>
      <c r="Y66" s="215">
        <f t="shared" si="22"/>
        <v>0</v>
      </c>
      <c r="Z66" s="215">
        <f t="shared" si="23"/>
        <v>0</v>
      </c>
      <c r="AA66" s="215">
        <f t="shared" si="24"/>
        <v>0</v>
      </c>
      <c r="AB66" s="215">
        <f t="shared" si="25"/>
        <v>0</v>
      </c>
      <c r="AC66" s="214">
        <f t="shared" si="30"/>
        <v>1</v>
      </c>
      <c r="AD66" s="214">
        <f t="shared" si="26"/>
        <v>12.3</v>
      </c>
      <c r="AE66" s="214">
        <f t="shared" si="27"/>
        <v>12.3</v>
      </c>
      <c r="AF66" s="215">
        <f t="shared" si="28"/>
        <v>120</v>
      </c>
      <c r="AG66" s="212" t="s">
        <v>3451</v>
      </c>
      <c r="AH66" s="212" t="s">
        <v>3452</v>
      </c>
      <c r="AI66" s="212" t="s">
        <v>3456</v>
      </c>
      <c r="AJ66" s="212" t="s">
        <v>3457</v>
      </c>
      <c r="AK66" s="212" t="s">
        <v>3454</v>
      </c>
      <c r="AL66" s="212" t="s">
        <v>3455</v>
      </c>
      <c r="AM66" s="212" t="s">
        <v>3460</v>
      </c>
      <c r="AN66" s="212" t="s">
        <v>3453</v>
      </c>
      <c r="AO66" s="212" t="s">
        <v>3459</v>
      </c>
      <c r="AP66" s="212" t="s">
        <v>3458</v>
      </c>
    </row>
    <row r="67" spans="1:43" s="217" customFormat="1" ht="17.100000000000001" customHeight="1">
      <c r="A67" s="210">
        <v>60</v>
      </c>
      <c r="B67" s="218" t="s">
        <v>2513</v>
      </c>
      <c r="C67" s="218" t="s">
        <v>1136</v>
      </c>
      <c r="D67" s="213" t="s">
        <v>2514</v>
      </c>
      <c r="E67" s="213">
        <v>25</v>
      </c>
      <c r="F67" s="214">
        <v>12.66</v>
      </c>
      <c r="G67" s="215">
        <v>30</v>
      </c>
      <c r="H67" s="215" t="s">
        <v>3372</v>
      </c>
      <c r="I67" s="214">
        <v>10.24</v>
      </c>
      <c r="J67" s="215">
        <v>30</v>
      </c>
      <c r="K67" s="215" t="s">
        <v>3372</v>
      </c>
      <c r="L67" s="216">
        <f t="shared" si="15"/>
        <v>11.45</v>
      </c>
      <c r="M67" s="213">
        <f t="shared" si="16"/>
        <v>60</v>
      </c>
      <c r="N67" s="213">
        <f t="shared" si="17"/>
        <v>0</v>
      </c>
      <c r="O67" s="213">
        <f t="shared" si="18"/>
        <v>0</v>
      </c>
      <c r="P67" s="214">
        <v>12.19</v>
      </c>
      <c r="Q67" s="215">
        <v>30</v>
      </c>
      <c r="R67" s="215" t="s">
        <v>3372</v>
      </c>
      <c r="S67" s="214">
        <v>14</v>
      </c>
      <c r="T67" s="215">
        <v>30</v>
      </c>
      <c r="U67" s="215" t="s">
        <v>3372</v>
      </c>
      <c r="V67" s="214">
        <f t="shared" si="19"/>
        <v>13.094999999999999</v>
      </c>
      <c r="W67" s="215">
        <f t="shared" si="20"/>
        <v>60</v>
      </c>
      <c r="X67" s="215">
        <f t="shared" si="21"/>
        <v>0</v>
      </c>
      <c r="Y67" s="215">
        <f t="shared" si="22"/>
        <v>0</v>
      </c>
      <c r="Z67" s="215">
        <f t="shared" si="23"/>
        <v>0</v>
      </c>
      <c r="AA67" s="215">
        <f t="shared" si="24"/>
        <v>0</v>
      </c>
      <c r="AB67" s="215">
        <f t="shared" si="25"/>
        <v>0</v>
      </c>
      <c r="AC67" s="214">
        <f t="shared" si="30"/>
        <v>1</v>
      </c>
      <c r="AD67" s="214">
        <f t="shared" si="26"/>
        <v>12.272499999999999</v>
      </c>
      <c r="AE67" s="214">
        <f t="shared" si="27"/>
        <v>12.272499999999999</v>
      </c>
      <c r="AF67" s="215">
        <f t="shared" si="28"/>
        <v>120</v>
      </c>
      <c r="AG67" s="212" t="s">
        <v>3451</v>
      </c>
      <c r="AH67" s="212" t="s">
        <v>3452</v>
      </c>
      <c r="AI67" s="212" t="s">
        <v>3456</v>
      </c>
      <c r="AJ67" s="212" t="s">
        <v>3453</v>
      </c>
      <c r="AK67" s="212" t="s">
        <v>3454</v>
      </c>
      <c r="AL67" s="212" t="s">
        <v>3455</v>
      </c>
      <c r="AM67" s="212" t="s">
        <v>3457</v>
      </c>
      <c r="AN67" s="212" t="s">
        <v>3460</v>
      </c>
      <c r="AO67" s="212" t="s">
        <v>3458</v>
      </c>
      <c r="AP67" s="212" t="s">
        <v>3459</v>
      </c>
    </row>
    <row r="68" spans="1:43" s="217" customFormat="1" ht="17.100000000000001" customHeight="1">
      <c r="A68" s="210">
        <v>61</v>
      </c>
      <c r="B68" s="218" t="s">
        <v>464</v>
      </c>
      <c r="C68" s="218" t="s">
        <v>465</v>
      </c>
      <c r="D68" s="213" t="s">
        <v>466</v>
      </c>
      <c r="E68" s="213">
        <v>4</v>
      </c>
      <c r="F68" s="214">
        <v>12.04</v>
      </c>
      <c r="G68" s="215">
        <v>30</v>
      </c>
      <c r="H68" s="215" t="s">
        <v>3372</v>
      </c>
      <c r="I68" s="214">
        <v>10</v>
      </c>
      <c r="J68" s="215">
        <v>30</v>
      </c>
      <c r="K68" s="215" t="s">
        <v>3372</v>
      </c>
      <c r="L68" s="216">
        <f t="shared" si="15"/>
        <v>11.02</v>
      </c>
      <c r="M68" s="213">
        <f t="shared" si="16"/>
        <v>60</v>
      </c>
      <c r="N68" s="213">
        <f t="shared" si="17"/>
        <v>0</v>
      </c>
      <c r="O68" s="213">
        <f t="shared" si="18"/>
        <v>0</v>
      </c>
      <c r="P68" s="214">
        <v>11.62</v>
      </c>
      <c r="Q68" s="215">
        <v>30</v>
      </c>
      <c r="R68" s="215" t="s">
        <v>3372</v>
      </c>
      <c r="S68" s="214">
        <v>15.28</v>
      </c>
      <c r="T68" s="215">
        <v>30</v>
      </c>
      <c r="U68" s="215" t="s">
        <v>3372</v>
      </c>
      <c r="V68" s="214">
        <f t="shared" si="19"/>
        <v>13.45</v>
      </c>
      <c r="W68" s="215">
        <f t="shared" si="20"/>
        <v>60</v>
      </c>
      <c r="X68" s="215">
        <f t="shared" si="21"/>
        <v>0</v>
      </c>
      <c r="Y68" s="215">
        <f t="shared" si="22"/>
        <v>0</v>
      </c>
      <c r="Z68" s="215">
        <f t="shared" si="23"/>
        <v>0</v>
      </c>
      <c r="AA68" s="215">
        <f t="shared" si="24"/>
        <v>0</v>
      </c>
      <c r="AB68" s="215">
        <f t="shared" si="25"/>
        <v>0</v>
      </c>
      <c r="AC68" s="214">
        <f t="shared" si="30"/>
        <v>1</v>
      </c>
      <c r="AD68" s="214">
        <f t="shared" si="26"/>
        <v>12.234999999999999</v>
      </c>
      <c r="AE68" s="214">
        <f t="shared" si="27"/>
        <v>12.234999999999999</v>
      </c>
      <c r="AF68" s="215">
        <f t="shared" si="28"/>
        <v>120</v>
      </c>
      <c r="AG68" s="212" t="s">
        <v>3451</v>
      </c>
      <c r="AH68" s="212" t="s">
        <v>3453</v>
      </c>
      <c r="AI68" s="212" t="s">
        <v>3452</v>
      </c>
      <c r="AJ68" s="212" t="s">
        <v>3454</v>
      </c>
      <c r="AK68" s="212" t="s">
        <v>3455</v>
      </c>
      <c r="AL68" s="212" t="s">
        <v>3456</v>
      </c>
      <c r="AM68" s="212" t="s">
        <v>3457</v>
      </c>
      <c r="AN68" s="212" t="s">
        <v>3460</v>
      </c>
      <c r="AO68" s="212" t="s">
        <v>3459</v>
      </c>
      <c r="AP68" s="212" t="s">
        <v>3458</v>
      </c>
    </row>
    <row r="69" spans="1:43" s="217" customFormat="1" ht="17.100000000000001" customHeight="1">
      <c r="A69" s="210">
        <v>62</v>
      </c>
      <c r="B69" s="218" t="s">
        <v>2178</v>
      </c>
      <c r="C69" s="218" t="s">
        <v>1268</v>
      </c>
      <c r="D69" s="213" t="s">
        <v>2179</v>
      </c>
      <c r="E69" s="213">
        <v>21</v>
      </c>
      <c r="F69" s="214">
        <v>13.13</v>
      </c>
      <c r="G69" s="215">
        <v>30</v>
      </c>
      <c r="H69" s="215" t="s">
        <v>3372</v>
      </c>
      <c r="I69" s="214">
        <v>10.41</v>
      </c>
      <c r="J69" s="215">
        <v>30</v>
      </c>
      <c r="K69" s="215" t="s">
        <v>3372</v>
      </c>
      <c r="L69" s="216">
        <f t="shared" si="15"/>
        <v>11.77</v>
      </c>
      <c r="M69" s="213">
        <f t="shared" si="16"/>
        <v>60</v>
      </c>
      <c r="N69" s="213">
        <f t="shared" si="17"/>
        <v>0</v>
      </c>
      <c r="O69" s="213">
        <f t="shared" si="18"/>
        <v>0</v>
      </c>
      <c r="P69" s="214">
        <v>11.06</v>
      </c>
      <c r="Q69" s="215">
        <v>30</v>
      </c>
      <c r="R69" s="215" t="s">
        <v>3372</v>
      </c>
      <c r="S69" s="214">
        <v>14.06</v>
      </c>
      <c r="T69" s="215">
        <v>30</v>
      </c>
      <c r="U69" s="215" t="s">
        <v>3372</v>
      </c>
      <c r="V69" s="214">
        <f t="shared" si="19"/>
        <v>12.56</v>
      </c>
      <c r="W69" s="215">
        <f t="shared" si="20"/>
        <v>60</v>
      </c>
      <c r="X69" s="215">
        <f t="shared" si="21"/>
        <v>0</v>
      </c>
      <c r="Y69" s="215">
        <f t="shared" si="22"/>
        <v>0</v>
      </c>
      <c r="Z69" s="215">
        <f t="shared" si="23"/>
        <v>0</v>
      </c>
      <c r="AA69" s="215">
        <f t="shared" si="24"/>
        <v>0</v>
      </c>
      <c r="AB69" s="215">
        <f t="shared" si="25"/>
        <v>0</v>
      </c>
      <c r="AC69" s="214">
        <f t="shared" si="30"/>
        <v>1</v>
      </c>
      <c r="AD69" s="214">
        <f t="shared" si="26"/>
        <v>12.164999999999999</v>
      </c>
      <c r="AE69" s="214">
        <f t="shared" si="27"/>
        <v>12.164999999999999</v>
      </c>
      <c r="AF69" s="215">
        <f t="shared" si="28"/>
        <v>120</v>
      </c>
      <c r="AG69" s="212" t="s">
        <v>3451</v>
      </c>
      <c r="AH69" s="212" t="s">
        <v>3453</v>
      </c>
      <c r="AI69" s="212" t="s">
        <v>3456</v>
      </c>
      <c r="AJ69" s="212" t="s">
        <v>3455</v>
      </c>
      <c r="AK69" s="212" t="s">
        <v>3452</v>
      </c>
      <c r="AL69" s="212" t="s">
        <v>3454</v>
      </c>
      <c r="AM69" s="212" t="s">
        <v>3457</v>
      </c>
      <c r="AN69" s="212" t="s">
        <v>3460</v>
      </c>
      <c r="AO69" s="212" t="s">
        <v>3458</v>
      </c>
      <c r="AP69" s="212" t="s">
        <v>3459</v>
      </c>
    </row>
    <row r="70" spans="1:43" s="217" customFormat="1" ht="17.100000000000001" customHeight="1">
      <c r="A70" s="210">
        <v>63</v>
      </c>
      <c r="B70" s="222" t="s">
        <v>388</v>
      </c>
      <c r="C70" s="222" t="s">
        <v>389</v>
      </c>
      <c r="D70" s="221" t="s">
        <v>390</v>
      </c>
      <c r="E70" s="213">
        <v>3</v>
      </c>
      <c r="F70" s="214">
        <v>11.91</v>
      </c>
      <c r="G70" s="215">
        <v>30</v>
      </c>
      <c r="H70" s="215" t="s">
        <v>3372</v>
      </c>
      <c r="I70" s="214">
        <v>9.4700000000000006</v>
      </c>
      <c r="J70" s="215">
        <v>14</v>
      </c>
      <c r="K70" s="215" t="s">
        <v>3372</v>
      </c>
      <c r="L70" s="216">
        <f t="shared" si="15"/>
        <v>10.690000000000001</v>
      </c>
      <c r="M70" s="213">
        <f t="shared" si="16"/>
        <v>60</v>
      </c>
      <c r="N70" s="213">
        <f t="shared" si="17"/>
        <v>0</v>
      </c>
      <c r="O70" s="213">
        <f t="shared" si="18"/>
        <v>1</v>
      </c>
      <c r="P70" s="214">
        <v>11.59</v>
      </c>
      <c r="Q70" s="215">
        <v>30</v>
      </c>
      <c r="R70" s="215" t="s">
        <v>3372</v>
      </c>
      <c r="S70" s="214">
        <v>16.149999999999999</v>
      </c>
      <c r="T70" s="215">
        <v>30</v>
      </c>
      <c r="U70" s="215" t="s">
        <v>3372</v>
      </c>
      <c r="V70" s="214">
        <f t="shared" si="19"/>
        <v>13.87</v>
      </c>
      <c r="W70" s="215">
        <f t="shared" si="20"/>
        <v>60</v>
      </c>
      <c r="X70" s="215">
        <f t="shared" si="21"/>
        <v>0</v>
      </c>
      <c r="Y70" s="215">
        <f t="shared" si="22"/>
        <v>0</v>
      </c>
      <c r="Z70" s="215">
        <f t="shared" si="23"/>
        <v>0</v>
      </c>
      <c r="AA70" s="215">
        <f t="shared" si="24"/>
        <v>1</v>
      </c>
      <c r="AB70" s="215">
        <f t="shared" si="25"/>
        <v>1</v>
      </c>
      <c r="AC70" s="214">
        <f t="shared" si="30"/>
        <v>0.99</v>
      </c>
      <c r="AD70" s="214">
        <f t="shared" si="26"/>
        <v>12.280000000000001</v>
      </c>
      <c r="AE70" s="214">
        <f t="shared" si="27"/>
        <v>12.157200000000001</v>
      </c>
      <c r="AF70" s="215">
        <f t="shared" si="28"/>
        <v>120</v>
      </c>
      <c r="AG70" s="212" t="s">
        <v>3451</v>
      </c>
      <c r="AH70" s="212" t="s">
        <v>3453</v>
      </c>
      <c r="AI70" s="212" t="s">
        <v>3457</v>
      </c>
      <c r="AJ70" s="212" t="s">
        <v>3455</v>
      </c>
      <c r="AK70" s="212" t="s">
        <v>3452</v>
      </c>
      <c r="AL70" s="212" t="s">
        <v>3454</v>
      </c>
      <c r="AM70" s="212" t="s">
        <v>3456</v>
      </c>
      <c r="AN70" s="212" t="s">
        <v>3460</v>
      </c>
      <c r="AO70" s="212" t="s">
        <v>3458</v>
      </c>
      <c r="AP70" s="212" t="s">
        <v>3459</v>
      </c>
    </row>
    <row r="71" spans="1:43" s="217" customFormat="1" ht="17.100000000000001" customHeight="1">
      <c r="A71" s="210">
        <v>64</v>
      </c>
      <c r="B71" s="218" t="s">
        <v>1442</v>
      </c>
      <c r="C71" s="218" t="s">
        <v>456</v>
      </c>
      <c r="D71" s="213" t="s">
        <v>1443</v>
      </c>
      <c r="E71" s="213">
        <v>14</v>
      </c>
      <c r="F71" s="214">
        <v>13.67</v>
      </c>
      <c r="G71" s="215">
        <v>30</v>
      </c>
      <c r="H71" s="215" t="s">
        <v>3372</v>
      </c>
      <c r="I71" s="214">
        <v>11.12</v>
      </c>
      <c r="J71" s="215">
        <v>30</v>
      </c>
      <c r="K71" s="215" t="s">
        <v>3372</v>
      </c>
      <c r="L71" s="216">
        <f t="shared" si="15"/>
        <v>12.395</v>
      </c>
      <c r="M71" s="213">
        <f t="shared" si="16"/>
        <v>60</v>
      </c>
      <c r="N71" s="213">
        <f t="shared" si="17"/>
        <v>0</v>
      </c>
      <c r="O71" s="213">
        <f t="shared" si="18"/>
        <v>0</v>
      </c>
      <c r="P71" s="214">
        <v>12.45</v>
      </c>
      <c r="Q71" s="215">
        <v>30</v>
      </c>
      <c r="R71" s="215" t="s">
        <v>3372</v>
      </c>
      <c r="S71" s="214">
        <v>14.96</v>
      </c>
      <c r="T71" s="215">
        <v>30</v>
      </c>
      <c r="U71" s="215" t="s">
        <v>3372</v>
      </c>
      <c r="V71" s="214">
        <f t="shared" si="19"/>
        <v>13.705</v>
      </c>
      <c r="W71" s="215">
        <f t="shared" si="20"/>
        <v>60</v>
      </c>
      <c r="X71" s="215">
        <f t="shared" si="21"/>
        <v>0</v>
      </c>
      <c r="Y71" s="215">
        <f t="shared" si="22"/>
        <v>0</v>
      </c>
      <c r="Z71" s="215">
        <f t="shared" si="23"/>
        <v>0</v>
      </c>
      <c r="AA71" s="215">
        <f t="shared" si="24"/>
        <v>0</v>
      </c>
      <c r="AB71" s="215">
        <f t="shared" si="25"/>
        <v>0</v>
      </c>
      <c r="AC71" s="214">
        <f>IF(AB71=0,0.93,IF(AB71=1,0.92,IF(AB71=2,0.91,IF(AB71=3,0.9,IF(AB71=4,0.89,IF(AB71=5,0.88,IF(AB71=6,0.87)))))))</f>
        <v>0.93</v>
      </c>
      <c r="AD71" s="214">
        <f t="shared" si="26"/>
        <v>13.05</v>
      </c>
      <c r="AE71" s="214">
        <f t="shared" si="27"/>
        <v>12.136500000000002</v>
      </c>
      <c r="AF71" s="215">
        <f t="shared" si="28"/>
        <v>120</v>
      </c>
      <c r="AG71" s="212" t="s">
        <v>3451</v>
      </c>
      <c r="AH71" s="212" t="s">
        <v>3457</v>
      </c>
      <c r="AI71" s="212" t="s">
        <v>3452</v>
      </c>
      <c r="AJ71" s="212" t="s">
        <v>3454</v>
      </c>
      <c r="AK71" s="212" t="s">
        <v>3453</v>
      </c>
      <c r="AL71" s="212" t="s">
        <v>3460</v>
      </c>
      <c r="AM71" s="212" t="s">
        <v>3455</v>
      </c>
      <c r="AN71" s="212" t="s">
        <v>3456</v>
      </c>
      <c r="AO71" s="212" t="s">
        <v>3459</v>
      </c>
      <c r="AP71" s="212" t="s">
        <v>3458</v>
      </c>
    </row>
    <row r="72" spans="1:43" s="217" customFormat="1" ht="17.100000000000001" customHeight="1">
      <c r="A72" s="210">
        <v>65</v>
      </c>
      <c r="B72" s="218" t="s">
        <v>1032</v>
      </c>
      <c r="C72" s="218" t="s">
        <v>1136</v>
      </c>
      <c r="D72" s="213" t="s">
        <v>2607</v>
      </c>
      <c r="E72" s="213">
        <v>26</v>
      </c>
      <c r="F72" s="214">
        <v>11.32</v>
      </c>
      <c r="G72" s="215">
        <v>30</v>
      </c>
      <c r="H72" s="215" t="s">
        <v>3372</v>
      </c>
      <c r="I72" s="214">
        <v>10.17</v>
      </c>
      <c r="J72" s="215">
        <v>30</v>
      </c>
      <c r="K72" s="215" t="s">
        <v>3372</v>
      </c>
      <c r="L72" s="216">
        <f t="shared" ref="L72:L102" si="31">(F72+I72)/2</f>
        <v>10.745000000000001</v>
      </c>
      <c r="M72" s="213">
        <f t="shared" ref="M72:M103" si="32">IF(L72&gt;=10,60,G72+J72)</f>
        <v>60</v>
      </c>
      <c r="N72" s="213">
        <f t="shared" ref="N72:N103" si="33">IF(H72="ACC",0,1)+IF(K72="ACC",0,1)</f>
        <v>0</v>
      </c>
      <c r="O72" s="213">
        <f t="shared" ref="O72:O103" si="34">IF(F72&lt;10,1,(IF(I72&lt;10,1,0)))</f>
        <v>0</v>
      </c>
      <c r="P72" s="214">
        <v>11.18</v>
      </c>
      <c r="Q72" s="215">
        <v>30</v>
      </c>
      <c r="R72" s="215" t="s">
        <v>3372</v>
      </c>
      <c r="S72" s="214">
        <v>15.85</v>
      </c>
      <c r="T72" s="215">
        <v>30</v>
      </c>
      <c r="U72" s="215" t="s">
        <v>3372</v>
      </c>
      <c r="V72" s="214">
        <f t="shared" ref="V72:V103" si="35">(P72+S72)/2</f>
        <v>13.515000000000001</v>
      </c>
      <c r="W72" s="215">
        <f t="shared" ref="W72:W103" si="36">IF(V72&gt;=10,60,Q72+T72)</f>
        <v>60</v>
      </c>
      <c r="X72" s="215">
        <f t="shared" ref="X72:X103" si="37">IF(R72="ACC",0,1)+IF(U72="ACC",0,1)</f>
        <v>0</v>
      </c>
      <c r="Y72" s="215">
        <f t="shared" ref="Y72:Y103" si="38">IF(P72&lt;10,1,(IF(S72&lt;10,1,0)))</f>
        <v>0</v>
      </c>
      <c r="Z72" s="215">
        <f t="shared" ref="Z72:Z103" si="39">N72+X72</f>
        <v>0</v>
      </c>
      <c r="AA72" s="215">
        <f t="shared" ref="AA72:AA103" si="40">O72+Y72</f>
        <v>0</v>
      </c>
      <c r="AB72" s="215">
        <f t="shared" ref="AB72:AB103" si="41">Z72+AA72</f>
        <v>0</v>
      </c>
      <c r="AC72" s="214">
        <f>IF(AB72=0,1,IF(AB72=1,0.99,IF(AB72=2,0.98,IF(AB72=3,0.97,IF(AB72=4,0.96,IF(AB72=5,0.95,IF(AB72=6,0.94)))))))</f>
        <v>1</v>
      </c>
      <c r="AD72" s="214">
        <f t="shared" ref="AD72:AD103" si="42">AVERAGE(L72,V72)</f>
        <v>12.13</v>
      </c>
      <c r="AE72" s="214">
        <f t="shared" ref="AE72:AE103" si="43">AC72*AD72</f>
        <v>12.13</v>
      </c>
      <c r="AF72" s="215">
        <f t="shared" ref="AF72:AF103" si="44">M72+W72</f>
        <v>120</v>
      </c>
      <c r="AG72" s="212" t="s">
        <v>3451</v>
      </c>
      <c r="AH72" s="212" t="s">
        <v>3453</v>
      </c>
      <c r="AI72" s="212" t="s">
        <v>3456</v>
      </c>
      <c r="AJ72" s="212" t="s">
        <v>3452</v>
      </c>
      <c r="AK72" s="212" t="s">
        <v>3455</v>
      </c>
      <c r="AL72" s="212" t="s">
        <v>3454</v>
      </c>
      <c r="AM72" s="212" t="s">
        <v>3457</v>
      </c>
      <c r="AN72" s="212" t="s">
        <v>3459</v>
      </c>
      <c r="AO72" s="212" t="s">
        <v>3460</v>
      </c>
      <c r="AP72" s="212" t="s">
        <v>3458</v>
      </c>
    </row>
    <row r="73" spans="1:43" s="217" customFormat="1" ht="17.100000000000001" customHeight="1">
      <c r="A73" s="210">
        <v>66</v>
      </c>
      <c r="B73" s="218" t="s">
        <v>1086</v>
      </c>
      <c r="C73" s="218" t="s">
        <v>1087</v>
      </c>
      <c r="D73" s="213" t="s">
        <v>1088</v>
      </c>
      <c r="E73" s="213">
        <v>10</v>
      </c>
      <c r="F73" s="214">
        <v>12.07</v>
      </c>
      <c r="G73" s="215">
        <v>30</v>
      </c>
      <c r="H73" s="215" t="s">
        <v>3373</v>
      </c>
      <c r="I73" s="214">
        <v>10.23</v>
      </c>
      <c r="J73" s="215">
        <v>30</v>
      </c>
      <c r="K73" s="215" t="s">
        <v>3372</v>
      </c>
      <c r="L73" s="216">
        <f t="shared" si="31"/>
        <v>11.15</v>
      </c>
      <c r="M73" s="213">
        <f t="shared" si="32"/>
        <v>60</v>
      </c>
      <c r="N73" s="213">
        <f t="shared" si="33"/>
        <v>1</v>
      </c>
      <c r="O73" s="213">
        <f t="shared" si="34"/>
        <v>0</v>
      </c>
      <c r="P73" s="214">
        <v>11.52</v>
      </c>
      <c r="Q73" s="215">
        <v>30</v>
      </c>
      <c r="R73" s="215" t="s">
        <v>3372</v>
      </c>
      <c r="S73" s="214">
        <v>15.08</v>
      </c>
      <c r="T73" s="215">
        <v>30</v>
      </c>
      <c r="U73" s="215" t="s">
        <v>3372</v>
      </c>
      <c r="V73" s="214">
        <f t="shared" si="35"/>
        <v>13.3</v>
      </c>
      <c r="W73" s="215">
        <f t="shared" si="36"/>
        <v>60</v>
      </c>
      <c r="X73" s="215">
        <f t="shared" si="37"/>
        <v>0</v>
      </c>
      <c r="Y73" s="215">
        <f t="shared" si="38"/>
        <v>0</v>
      </c>
      <c r="Z73" s="215">
        <f t="shared" si="39"/>
        <v>1</v>
      </c>
      <c r="AA73" s="215">
        <f t="shared" si="40"/>
        <v>0</v>
      </c>
      <c r="AB73" s="215">
        <f t="shared" si="41"/>
        <v>1</v>
      </c>
      <c r="AC73" s="214">
        <f>IF(AB73=0,1,IF(AB73=1,0.99,IF(AB73=2,0.98,IF(AB73=3,0.97,IF(AB73=4,0.96,IF(AB73=5,0.95,IF(AB73=6,0.94)))))))</f>
        <v>0.99</v>
      </c>
      <c r="AD73" s="214">
        <f t="shared" si="42"/>
        <v>12.225000000000001</v>
      </c>
      <c r="AE73" s="214">
        <f t="shared" si="43"/>
        <v>12.102750000000002</v>
      </c>
      <c r="AF73" s="215">
        <f t="shared" si="44"/>
        <v>120</v>
      </c>
      <c r="AG73" s="212" t="s">
        <v>3451</v>
      </c>
      <c r="AH73" s="212" t="s">
        <v>3453</v>
      </c>
      <c r="AI73" s="212" t="s">
        <v>3456</v>
      </c>
      <c r="AJ73" s="212" t="s">
        <v>3454</v>
      </c>
      <c r="AK73" s="212" t="s">
        <v>3457</v>
      </c>
      <c r="AL73" s="212" t="s">
        <v>3452</v>
      </c>
      <c r="AM73" s="212" t="s">
        <v>3455</v>
      </c>
      <c r="AN73" s="212" t="s">
        <v>3460</v>
      </c>
      <c r="AO73" s="212" t="s">
        <v>3459</v>
      </c>
      <c r="AP73" s="212" t="s">
        <v>3458</v>
      </c>
    </row>
    <row r="74" spans="1:43" s="217" customFormat="1" ht="17.100000000000001" customHeight="1">
      <c r="A74" s="210">
        <v>67</v>
      </c>
      <c r="B74" s="218" t="s">
        <v>1100</v>
      </c>
      <c r="C74" s="218" t="s">
        <v>859</v>
      </c>
      <c r="D74" s="213" t="s">
        <v>1101</v>
      </c>
      <c r="E74" s="213">
        <v>10</v>
      </c>
      <c r="F74" s="214">
        <v>11.14</v>
      </c>
      <c r="G74" s="215">
        <v>30</v>
      </c>
      <c r="H74" s="215" t="s">
        <v>3372</v>
      </c>
      <c r="I74" s="214">
        <v>12.36</v>
      </c>
      <c r="J74" s="215">
        <v>30</v>
      </c>
      <c r="K74" s="215" t="s">
        <v>3372</v>
      </c>
      <c r="L74" s="216">
        <f t="shared" si="31"/>
        <v>11.75</v>
      </c>
      <c r="M74" s="213">
        <f t="shared" si="32"/>
        <v>60</v>
      </c>
      <c r="N74" s="213">
        <f t="shared" si="33"/>
        <v>0</v>
      </c>
      <c r="O74" s="213">
        <f t="shared" si="34"/>
        <v>0</v>
      </c>
      <c r="P74" s="214">
        <v>10.97</v>
      </c>
      <c r="Q74" s="215">
        <v>30</v>
      </c>
      <c r="R74" s="215" t="s">
        <v>3372</v>
      </c>
      <c r="S74" s="214">
        <v>13.79</v>
      </c>
      <c r="T74" s="215">
        <v>30</v>
      </c>
      <c r="U74" s="215" t="s">
        <v>3372</v>
      </c>
      <c r="V74" s="214">
        <f t="shared" si="35"/>
        <v>12.379999999999999</v>
      </c>
      <c r="W74" s="215">
        <f t="shared" si="36"/>
        <v>60</v>
      </c>
      <c r="X74" s="215">
        <f t="shared" si="37"/>
        <v>0</v>
      </c>
      <c r="Y74" s="215">
        <f t="shared" si="38"/>
        <v>0</v>
      </c>
      <c r="Z74" s="215">
        <f t="shared" si="39"/>
        <v>0</v>
      </c>
      <c r="AA74" s="215">
        <f t="shared" si="40"/>
        <v>0</v>
      </c>
      <c r="AB74" s="215">
        <f t="shared" si="41"/>
        <v>0</v>
      </c>
      <c r="AC74" s="214">
        <f>IF(AB74=0,1,IF(AB74=1,0.99,IF(AB74=2,0.98,IF(AB74=3,0.97,IF(AB74=4,0.96,IF(AB74=5,0.95,IF(AB74=6,0.94)))))))</f>
        <v>1</v>
      </c>
      <c r="AD74" s="214">
        <f t="shared" si="42"/>
        <v>12.065</v>
      </c>
      <c r="AE74" s="214">
        <f t="shared" si="43"/>
        <v>12.065</v>
      </c>
      <c r="AF74" s="215">
        <f t="shared" si="44"/>
        <v>120</v>
      </c>
      <c r="AG74" s="212" t="s">
        <v>3451</v>
      </c>
      <c r="AH74" s="212" t="s">
        <v>3452</v>
      </c>
      <c r="AI74" s="212" t="s">
        <v>3453</v>
      </c>
      <c r="AJ74" s="212" t="s">
        <v>3454</v>
      </c>
      <c r="AK74" s="212" t="s">
        <v>3455</v>
      </c>
      <c r="AL74" s="212" t="s">
        <v>3456</v>
      </c>
      <c r="AM74" s="212" t="s">
        <v>3457</v>
      </c>
      <c r="AN74" s="212" t="s">
        <v>3459</v>
      </c>
      <c r="AO74" s="212" t="s">
        <v>3458</v>
      </c>
      <c r="AP74" s="212" t="s">
        <v>3460</v>
      </c>
    </row>
    <row r="75" spans="1:43" s="217" customFormat="1" ht="17.100000000000001" customHeight="1">
      <c r="A75" s="210">
        <v>68</v>
      </c>
      <c r="B75" s="218" t="s">
        <v>628</v>
      </c>
      <c r="C75" s="218" t="s">
        <v>629</v>
      </c>
      <c r="D75" s="213" t="s">
        <v>630</v>
      </c>
      <c r="E75" s="213">
        <v>6</v>
      </c>
      <c r="F75" s="214">
        <v>11.54</v>
      </c>
      <c r="G75" s="215">
        <v>30</v>
      </c>
      <c r="H75" s="215" t="s">
        <v>3372</v>
      </c>
      <c r="I75" s="214">
        <v>12.9</v>
      </c>
      <c r="J75" s="215">
        <v>30</v>
      </c>
      <c r="K75" s="215" t="s">
        <v>3372</v>
      </c>
      <c r="L75" s="216">
        <f t="shared" si="31"/>
        <v>12.219999999999999</v>
      </c>
      <c r="M75" s="213">
        <f t="shared" si="32"/>
        <v>60</v>
      </c>
      <c r="N75" s="213">
        <f t="shared" si="33"/>
        <v>0</v>
      </c>
      <c r="O75" s="213">
        <f t="shared" si="34"/>
        <v>0</v>
      </c>
      <c r="P75" s="214">
        <v>10.67</v>
      </c>
      <c r="Q75" s="215">
        <v>30</v>
      </c>
      <c r="R75" s="215" t="s">
        <v>3372</v>
      </c>
      <c r="S75" s="214">
        <v>13.12</v>
      </c>
      <c r="T75" s="215">
        <v>30</v>
      </c>
      <c r="U75" s="215" t="s">
        <v>3372</v>
      </c>
      <c r="V75" s="214">
        <f t="shared" si="35"/>
        <v>11.895</v>
      </c>
      <c r="W75" s="215">
        <f t="shared" si="36"/>
        <v>60</v>
      </c>
      <c r="X75" s="215">
        <f t="shared" si="37"/>
        <v>0</v>
      </c>
      <c r="Y75" s="215">
        <f t="shared" si="38"/>
        <v>0</v>
      </c>
      <c r="Z75" s="215">
        <f t="shared" si="39"/>
        <v>0</v>
      </c>
      <c r="AA75" s="215">
        <f t="shared" si="40"/>
        <v>0</v>
      </c>
      <c r="AB75" s="215">
        <f t="shared" si="41"/>
        <v>0</v>
      </c>
      <c r="AC75" s="214">
        <f>IF(AB75=0,1,IF(AB75=1,0.99,IF(AB75=2,0.98,IF(AB75=3,0.97,IF(AB75=4,0.96,IF(AB75=5,0.95,IF(AB75=6,0.94)))))))</f>
        <v>1</v>
      </c>
      <c r="AD75" s="214">
        <f t="shared" si="42"/>
        <v>12.057499999999999</v>
      </c>
      <c r="AE75" s="214">
        <f t="shared" si="43"/>
        <v>12.057499999999999</v>
      </c>
      <c r="AF75" s="215">
        <f t="shared" si="44"/>
        <v>120</v>
      </c>
      <c r="AG75" s="212" t="s">
        <v>3451</v>
      </c>
      <c r="AH75" s="212" t="s">
        <v>3453</v>
      </c>
      <c r="AI75" s="212" t="s">
        <v>3452</v>
      </c>
      <c r="AJ75" s="212" t="s">
        <v>3457</v>
      </c>
      <c r="AK75" s="212" t="s">
        <v>3456</v>
      </c>
      <c r="AL75" s="212" t="s">
        <v>3455</v>
      </c>
      <c r="AM75" s="212" t="s">
        <v>3454</v>
      </c>
      <c r="AN75" s="212" t="s">
        <v>3460</v>
      </c>
      <c r="AO75" s="212" t="s">
        <v>3459</v>
      </c>
      <c r="AP75" s="212" t="s">
        <v>3458</v>
      </c>
    </row>
    <row r="76" spans="1:43" s="217" customFormat="1" ht="17.100000000000001" customHeight="1">
      <c r="A76" s="210">
        <v>69</v>
      </c>
      <c r="B76" s="283" t="s">
        <v>1089</v>
      </c>
      <c r="C76" s="283" t="s">
        <v>1090</v>
      </c>
      <c r="D76" s="282" t="s">
        <v>1091</v>
      </c>
      <c r="E76" s="282">
        <v>10</v>
      </c>
      <c r="F76" s="284">
        <v>11.86</v>
      </c>
      <c r="G76" s="285">
        <v>30</v>
      </c>
      <c r="H76" s="285" t="s">
        <v>3373</v>
      </c>
      <c r="I76" s="284">
        <v>10.62</v>
      </c>
      <c r="J76" s="285">
        <v>30</v>
      </c>
      <c r="K76" s="285" t="s">
        <v>3372</v>
      </c>
      <c r="L76" s="286">
        <f t="shared" si="31"/>
        <v>11.239999999999998</v>
      </c>
      <c r="M76" s="282">
        <f t="shared" si="32"/>
        <v>60</v>
      </c>
      <c r="N76" s="282">
        <f t="shared" si="33"/>
        <v>1</v>
      </c>
      <c r="O76" s="282">
        <f t="shared" si="34"/>
        <v>0</v>
      </c>
      <c r="P76" s="284">
        <v>13.67</v>
      </c>
      <c r="Q76" s="285">
        <v>30</v>
      </c>
      <c r="R76" s="285" t="s">
        <v>3372</v>
      </c>
      <c r="S76" s="284">
        <v>16.21</v>
      </c>
      <c r="T76" s="285">
        <v>30</v>
      </c>
      <c r="U76" s="285" t="s">
        <v>3372</v>
      </c>
      <c r="V76" s="284">
        <f t="shared" si="35"/>
        <v>14.940000000000001</v>
      </c>
      <c r="W76" s="285">
        <f t="shared" si="36"/>
        <v>60</v>
      </c>
      <c r="X76" s="285">
        <f t="shared" si="37"/>
        <v>0</v>
      </c>
      <c r="Y76" s="285">
        <f t="shared" si="38"/>
        <v>0</v>
      </c>
      <c r="Z76" s="285">
        <f t="shared" si="39"/>
        <v>1</v>
      </c>
      <c r="AA76" s="285">
        <f t="shared" si="40"/>
        <v>0</v>
      </c>
      <c r="AB76" s="285">
        <f t="shared" si="41"/>
        <v>1</v>
      </c>
      <c r="AC76" s="284">
        <f>IF(AB76=0,0.93,IF(AB76=1,0.92,IF(AB76=2,0.91,IF(AB76=3,0.9,IF(AB76=4,0.89,IF(AB76=5,0.88,IF(AB76=6,0.87)))))))</f>
        <v>0.92</v>
      </c>
      <c r="AD76" s="284">
        <f t="shared" si="42"/>
        <v>13.09</v>
      </c>
      <c r="AE76" s="284">
        <f t="shared" si="43"/>
        <v>12.0428</v>
      </c>
      <c r="AF76" s="285">
        <f t="shared" si="44"/>
        <v>120</v>
      </c>
      <c r="AG76" s="285" t="s">
        <v>3451</v>
      </c>
      <c r="AH76" s="285" t="s">
        <v>3453</v>
      </c>
      <c r="AI76" s="285" t="s">
        <v>3455</v>
      </c>
      <c r="AJ76" s="285" t="s">
        <v>3456</v>
      </c>
      <c r="AK76" s="285" t="s">
        <v>3452</v>
      </c>
      <c r="AL76" s="285" t="s">
        <v>3454</v>
      </c>
      <c r="AM76" s="285" t="s">
        <v>3457</v>
      </c>
      <c r="AN76" s="285" t="s">
        <v>3460</v>
      </c>
      <c r="AO76" s="285" t="s">
        <v>3459</v>
      </c>
      <c r="AP76" s="285" t="s">
        <v>3458</v>
      </c>
      <c r="AQ76" s="288"/>
    </row>
    <row r="77" spans="1:43" s="217" customFormat="1" ht="17.100000000000001" customHeight="1">
      <c r="A77" s="210">
        <v>70</v>
      </c>
      <c r="B77" s="218" t="s">
        <v>407</v>
      </c>
      <c r="C77" s="218" t="s">
        <v>2777</v>
      </c>
      <c r="D77" s="213" t="s">
        <v>2778</v>
      </c>
      <c r="E77" s="213">
        <v>28</v>
      </c>
      <c r="F77" s="214">
        <v>11.7</v>
      </c>
      <c r="G77" s="215">
        <v>30</v>
      </c>
      <c r="H77" s="215" t="s">
        <v>3372</v>
      </c>
      <c r="I77" s="214">
        <v>11.2</v>
      </c>
      <c r="J77" s="215">
        <v>30</v>
      </c>
      <c r="K77" s="215" t="s">
        <v>3372</v>
      </c>
      <c r="L77" s="216">
        <f t="shared" si="31"/>
        <v>11.45</v>
      </c>
      <c r="M77" s="213">
        <f t="shared" si="32"/>
        <v>60</v>
      </c>
      <c r="N77" s="213">
        <f t="shared" si="33"/>
        <v>0</v>
      </c>
      <c r="O77" s="213">
        <f t="shared" si="34"/>
        <v>0</v>
      </c>
      <c r="P77" s="214">
        <v>13.49</v>
      </c>
      <c r="Q77" s="215">
        <v>30</v>
      </c>
      <c r="R77" s="215" t="s">
        <v>3372</v>
      </c>
      <c r="S77" s="214">
        <v>11.78</v>
      </c>
      <c r="T77" s="215">
        <v>30</v>
      </c>
      <c r="U77" s="215" t="s">
        <v>3372</v>
      </c>
      <c r="V77" s="214">
        <f t="shared" si="35"/>
        <v>12.635</v>
      </c>
      <c r="W77" s="215">
        <f t="shared" si="36"/>
        <v>60</v>
      </c>
      <c r="X77" s="215">
        <f t="shared" si="37"/>
        <v>0</v>
      </c>
      <c r="Y77" s="215">
        <f t="shared" si="38"/>
        <v>0</v>
      </c>
      <c r="Z77" s="215">
        <f t="shared" si="39"/>
        <v>0</v>
      </c>
      <c r="AA77" s="215">
        <f t="shared" si="40"/>
        <v>0</v>
      </c>
      <c r="AB77" s="215">
        <f t="shared" si="41"/>
        <v>0</v>
      </c>
      <c r="AC77" s="214">
        <f t="shared" ref="AC77:AC101" si="45">IF(AB77=0,1,IF(AB77=1,0.99,IF(AB77=2,0.98,IF(AB77=3,0.97,IF(AB77=4,0.96,IF(AB77=5,0.95,IF(AB77=6,0.94)))))))</f>
        <v>1</v>
      </c>
      <c r="AD77" s="214">
        <f t="shared" si="42"/>
        <v>12.0425</v>
      </c>
      <c r="AE77" s="214">
        <f t="shared" si="43"/>
        <v>12.0425</v>
      </c>
      <c r="AF77" s="215">
        <f t="shared" si="44"/>
        <v>120</v>
      </c>
      <c r="AG77" s="212" t="s">
        <v>3451</v>
      </c>
      <c r="AH77" s="212" t="s">
        <v>3453</v>
      </c>
      <c r="AI77" s="212" t="s">
        <v>3454</v>
      </c>
      <c r="AJ77" s="212" t="s">
        <v>3452</v>
      </c>
      <c r="AK77" s="212" t="s">
        <v>3455</v>
      </c>
      <c r="AL77" s="212" t="s">
        <v>3460</v>
      </c>
      <c r="AM77" s="212" t="s">
        <v>3457</v>
      </c>
      <c r="AN77" s="212" t="s">
        <v>3456</v>
      </c>
      <c r="AO77" s="212" t="s">
        <v>3459</v>
      </c>
      <c r="AP77" s="212" t="s">
        <v>3458</v>
      </c>
    </row>
    <row r="78" spans="1:43" s="217" customFormat="1" ht="17.100000000000001" customHeight="1">
      <c r="A78" s="210">
        <v>71</v>
      </c>
      <c r="B78" s="218" t="s">
        <v>745</v>
      </c>
      <c r="C78" s="218" t="s">
        <v>746</v>
      </c>
      <c r="D78" s="213" t="s">
        <v>747</v>
      </c>
      <c r="E78" s="213">
        <v>7</v>
      </c>
      <c r="F78" s="214">
        <v>11.63</v>
      </c>
      <c r="G78" s="215">
        <v>30</v>
      </c>
      <c r="H78" s="215" t="s">
        <v>3372</v>
      </c>
      <c r="I78" s="214">
        <v>10.49</v>
      </c>
      <c r="J78" s="215">
        <v>30</v>
      </c>
      <c r="K78" s="215" t="s">
        <v>3372</v>
      </c>
      <c r="L78" s="216">
        <f t="shared" si="31"/>
        <v>11.06</v>
      </c>
      <c r="M78" s="213">
        <f t="shared" si="32"/>
        <v>60</v>
      </c>
      <c r="N78" s="213">
        <f t="shared" si="33"/>
        <v>0</v>
      </c>
      <c r="O78" s="213">
        <f t="shared" si="34"/>
        <v>0</v>
      </c>
      <c r="P78" s="214">
        <v>11.82</v>
      </c>
      <c r="Q78" s="215">
        <v>30</v>
      </c>
      <c r="R78" s="215" t="s">
        <v>3372</v>
      </c>
      <c r="S78" s="214">
        <v>14.11</v>
      </c>
      <c r="T78" s="215">
        <v>30</v>
      </c>
      <c r="U78" s="215" t="s">
        <v>3372</v>
      </c>
      <c r="V78" s="214">
        <f t="shared" si="35"/>
        <v>12.965</v>
      </c>
      <c r="W78" s="215">
        <f t="shared" si="36"/>
        <v>60</v>
      </c>
      <c r="X78" s="215">
        <f t="shared" si="37"/>
        <v>0</v>
      </c>
      <c r="Y78" s="215">
        <f t="shared" si="38"/>
        <v>0</v>
      </c>
      <c r="Z78" s="215">
        <f t="shared" si="39"/>
        <v>0</v>
      </c>
      <c r="AA78" s="215">
        <f t="shared" si="40"/>
        <v>0</v>
      </c>
      <c r="AB78" s="215">
        <f t="shared" si="41"/>
        <v>0</v>
      </c>
      <c r="AC78" s="214">
        <f t="shared" si="45"/>
        <v>1</v>
      </c>
      <c r="AD78" s="214">
        <f t="shared" si="42"/>
        <v>12.012499999999999</v>
      </c>
      <c r="AE78" s="214">
        <f t="shared" si="43"/>
        <v>12.012499999999999</v>
      </c>
      <c r="AF78" s="215">
        <f t="shared" si="44"/>
        <v>120</v>
      </c>
      <c r="AG78" s="212" t="s">
        <v>3451</v>
      </c>
      <c r="AH78" s="212" t="s">
        <v>3453</v>
      </c>
      <c r="AI78" s="212" t="s">
        <v>3457</v>
      </c>
      <c r="AJ78" s="212" t="s">
        <v>3455</v>
      </c>
      <c r="AK78" s="212" t="s">
        <v>3456</v>
      </c>
      <c r="AL78" s="212" t="s">
        <v>3454</v>
      </c>
      <c r="AM78" s="212" t="s">
        <v>3452</v>
      </c>
      <c r="AN78" s="212" t="s">
        <v>3460</v>
      </c>
      <c r="AO78" s="212" t="s">
        <v>3458</v>
      </c>
      <c r="AP78" s="212" t="s">
        <v>3459</v>
      </c>
    </row>
    <row r="79" spans="1:43" s="217" customFormat="1" ht="17.100000000000001" customHeight="1">
      <c r="A79" s="210">
        <v>72</v>
      </c>
      <c r="B79" s="218" t="s">
        <v>1639</v>
      </c>
      <c r="C79" s="218" t="s">
        <v>201</v>
      </c>
      <c r="D79" s="213" t="s">
        <v>1640</v>
      </c>
      <c r="E79" s="213">
        <v>16</v>
      </c>
      <c r="F79" s="214">
        <v>11.67</v>
      </c>
      <c r="G79" s="215">
        <v>30</v>
      </c>
      <c r="H79" s="215" t="s">
        <v>3372</v>
      </c>
      <c r="I79" s="214">
        <v>11.95</v>
      </c>
      <c r="J79" s="215">
        <v>30</v>
      </c>
      <c r="K79" s="215" t="s">
        <v>3372</v>
      </c>
      <c r="L79" s="216">
        <f t="shared" si="31"/>
        <v>11.809999999999999</v>
      </c>
      <c r="M79" s="213">
        <f t="shared" si="32"/>
        <v>60</v>
      </c>
      <c r="N79" s="213">
        <f t="shared" si="33"/>
        <v>0</v>
      </c>
      <c r="O79" s="213">
        <f t="shared" si="34"/>
        <v>0</v>
      </c>
      <c r="P79" s="214">
        <v>12.31</v>
      </c>
      <c r="Q79" s="215">
        <v>30</v>
      </c>
      <c r="R79" s="215" t="s">
        <v>3372</v>
      </c>
      <c r="S79" s="214">
        <v>12.04</v>
      </c>
      <c r="T79" s="215">
        <v>30</v>
      </c>
      <c r="U79" s="215" t="s">
        <v>3372</v>
      </c>
      <c r="V79" s="214">
        <f t="shared" si="35"/>
        <v>12.175000000000001</v>
      </c>
      <c r="W79" s="215">
        <f t="shared" si="36"/>
        <v>60</v>
      </c>
      <c r="X79" s="215">
        <f t="shared" si="37"/>
        <v>0</v>
      </c>
      <c r="Y79" s="215">
        <f t="shared" si="38"/>
        <v>0</v>
      </c>
      <c r="Z79" s="215">
        <f t="shared" si="39"/>
        <v>0</v>
      </c>
      <c r="AA79" s="215">
        <f t="shared" si="40"/>
        <v>0</v>
      </c>
      <c r="AB79" s="215">
        <f t="shared" si="41"/>
        <v>0</v>
      </c>
      <c r="AC79" s="214">
        <f t="shared" si="45"/>
        <v>1</v>
      </c>
      <c r="AD79" s="214">
        <f t="shared" si="42"/>
        <v>11.9925</v>
      </c>
      <c r="AE79" s="214">
        <f t="shared" si="43"/>
        <v>11.9925</v>
      </c>
      <c r="AF79" s="215">
        <f t="shared" si="44"/>
        <v>120</v>
      </c>
      <c r="AG79" s="212" t="s">
        <v>3451</v>
      </c>
      <c r="AH79" s="212" t="s">
        <v>3456</v>
      </c>
      <c r="AI79" s="212" t="s">
        <v>3452</v>
      </c>
      <c r="AJ79" s="212" t="s">
        <v>3454</v>
      </c>
      <c r="AK79" s="212" t="s">
        <v>3457</v>
      </c>
      <c r="AL79" s="212" t="s">
        <v>3455</v>
      </c>
      <c r="AM79" s="212" t="s">
        <v>3459</v>
      </c>
      <c r="AN79" s="212" t="s">
        <v>3458</v>
      </c>
      <c r="AO79" s="212" t="s">
        <v>3460</v>
      </c>
      <c r="AP79" s="212" t="s">
        <v>3453</v>
      </c>
    </row>
    <row r="80" spans="1:43" s="217" customFormat="1" ht="17.100000000000001" customHeight="1">
      <c r="A80" s="210">
        <v>73</v>
      </c>
      <c r="B80" s="105" t="s">
        <v>176</v>
      </c>
      <c r="C80" s="105" t="s">
        <v>3533</v>
      </c>
      <c r="D80" s="215" t="s">
        <v>177</v>
      </c>
      <c r="E80" s="213">
        <v>1</v>
      </c>
      <c r="F80" s="214">
        <v>13.1</v>
      </c>
      <c r="G80" s="215">
        <v>30</v>
      </c>
      <c r="H80" s="215" t="s">
        <v>3372</v>
      </c>
      <c r="I80" s="214">
        <v>11.31</v>
      </c>
      <c r="J80" s="215">
        <v>30</v>
      </c>
      <c r="K80" s="215" t="s">
        <v>3372</v>
      </c>
      <c r="L80" s="216">
        <f t="shared" si="31"/>
        <v>12.205</v>
      </c>
      <c r="M80" s="213">
        <f t="shared" si="32"/>
        <v>60</v>
      </c>
      <c r="N80" s="213">
        <f t="shared" si="33"/>
        <v>0</v>
      </c>
      <c r="O80" s="213">
        <f t="shared" si="34"/>
        <v>0</v>
      </c>
      <c r="P80" s="214">
        <v>11.19</v>
      </c>
      <c r="Q80" s="215">
        <v>30</v>
      </c>
      <c r="R80" s="215" t="s">
        <v>3373</v>
      </c>
      <c r="S80" s="214">
        <v>12.82</v>
      </c>
      <c r="T80" s="215">
        <v>30</v>
      </c>
      <c r="U80" s="215" t="s">
        <v>3372</v>
      </c>
      <c r="V80" s="214">
        <f t="shared" si="35"/>
        <v>12.004999999999999</v>
      </c>
      <c r="W80" s="215">
        <f t="shared" si="36"/>
        <v>60</v>
      </c>
      <c r="X80" s="215">
        <f t="shared" si="37"/>
        <v>1</v>
      </c>
      <c r="Y80" s="215">
        <f t="shared" si="38"/>
        <v>0</v>
      </c>
      <c r="Z80" s="215">
        <f t="shared" si="39"/>
        <v>1</v>
      </c>
      <c r="AA80" s="215">
        <f t="shared" si="40"/>
        <v>0</v>
      </c>
      <c r="AB80" s="215">
        <f t="shared" si="41"/>
        <v>1</v>
      </c>
      <c r="AC80" s="214">
        <f t="shared" si="45"/>
        <v>0.99</v>
      </c>
      <c r="AD80" s="214">
        <f t="shared" si="42"/>
        <v>12.105</v>
      </c>
      <c r="AE80" s="214">
        <f t="shared" si="43"/>
        <v>11.98395</v>
      </c>
      <c r="AF80" s="215">
        <f t="shared" si="44"/>
        <v>120</v>
      </c>
      <c r="AG80" s="212" t="s">
        <v>3451</v>
      </c>
      <c r="AH80" s="212" t="s">
        <v>3453</v>
      </c>
      <c r="AI80" s="212" t="s">
        <v>3454</v>
      </c>
      <c r="AJ80" s="212" t="s">
        <v>3452</v>
      </c>
      <c r="AK80" s="212" t="s">
        <v>3457</v>
      </c>
      <c r="AL80" s="212" t="s">
        <v>3455</v>
      </c>
      <c r="AM80" s="212" t="s">
        <v>3456</v>
      </c>
      <c r="AN80" s="212" t="s">
        <v>3460</v>
      </c>
      <c r="AO80" s="212" t="s">
        <v>3459</v>
      </c>
      <c r="AP80" s="212" t="s">
        <v>3458</v>
      </c>
    </row>
    <row r="81" spans="1:42" s="217" customFormat="1" ht="17.100000000000001" customHeight="1">
      <c r="A81" s="210">
        <v>74</v>
      </c>
      <c r="B81" s="218" t="s">
        <v>2244</v>
      </c>
      <c r="C81" s="218" t="s">
        <v>207</v>
      </c>
      <c r="D81" s="213" t="s">
        <v>2245</v>
      </c>
      <c r="E81" s="213">
        <v>22</v>
      </c>
      <c r="F81" s="214">
        <v>11.62</v>
      </c>
      <c r="G81" s="215">
        <v>30</v>
      </c>
      <c r="H81" s="215" t="s">
        <v>3372</v>
      </c>
      <c r="I81" s="214">
        <v>11.59</v>
      </c>
      <c r="J81" s="215">
        <v>30</v>
      </c>
      <c r="K81" s="215" t="s">
        <v>3373</v>
      </c>
      <c r="L81" s="216">
        <f t="shared" si="31"/>
        <v>11.605</v>
      </c>
      <c r="M81" s="213">
        <f t="shared" si="32"/>
        <v>60</v>
      </c>
      <c r="N81" s="213">
        <f t="shared" si="33"/>
        <v>1</v>
      </c>
      <c r="O81" s="213">
        <f t="shared" si="34"/>
        <v>0</v>
      </c>
      <c r="P81" s="214">
        <v>11.3</v>
      </c>
      <c r="Q81" s="215">
        <v>30</v>
      </c>
      <c r="R81" s="215" t="s">
        <v>3372</v>
      </c>
      <c r="S81" s="214">
        <v>13.84</v>
      </c>
      <c r="T81" s="215">
        <v>30</v>
      </c>
      <c r="U81" s="215" t="s">
        <v>3372</v>
      </c>
      <c r="V81" s="214">
        <f t="shared" si="35"/>
        <v>12.57</v>
      </c>
      <c r="W81" s="215">
        <f t="shared" si="36"/>
        <v>60</v>
      </c>
      <c r="X81" s="215">
        <f t="shared" si="37"/>
        <v>0</v>
      </c>
      <c r="Y81" s="215">
        <f t="shared" si="38"/>
        <v>0</v>
      </c>
      <c r="Z81" s="215">
        <f t="shared" si="39"/>
        <v>1</v>
      </c>
      <c r="AA81" s="215">
        <f t="shared" si="40"/>
        <v>0</v>
      </c>
      <c r="AB81" s="215">
        <f t="shared" si="41"/>
        <v>1</v>
      </c>
      <c r="AC81" s="214">
        <f t="shared" si="45"/>
        <v>0.99</v>
      </c>
      <c r="AD81" s="214">
        <f t="shared" si="42"/>
        <v>12.0875</v>
      </c>
      <c r="AE81" s="214">
        <f t="shared" si="43"/>
        <v>11.966625000000001</v>
      </c>
      <c r="AF81" s="215">
        <f t="shared" si="44"/>
        <v>120</v>
      </c>
      <c r="AG81" s="212" t="s">
        <v>3451</v>
      </c>
      <c r="AH81" s="212" t="s">
        <v>3456</v>
      </c>
      <c r="AI81" s="212" t="s">
        <v>3452</v>
      </c>
      <c r="AJ81" s="212" t="s">
        <v>3453</v>
      </c>
      <c r="AK81" s="212" t="s">
        <v>3457</v>
      </c>
      <c r="AL81" s="212" t="s">
        <v>3458</v>
      </c>
      <c r="AM81" s="212" t="s">
        <v>3454</v>
      </c>
      <c r="AN81" s="212" t="s">
        <v>3459</v>
      </c>
      <c r="AO81" s="212" t="s">
        <v>3455</v>
      </c>
      <c r="AP81" s="212" t="s">
        <v>3460</v>
      </c>
    </row>
    <row r="82" spans="1:42" s="217" customFormat="1" ht="17.100000000000001" customHeight="1">
      <c r="A82" s="210">
        <v>75</v>
      </c>
      <c r="B82" s="218" t="s">
        <v>729</v>
      </c>
      <c r="C82" s="218" t="s">
        <v>730</v>
      </c>
      <c r="D82" s="213" t="s">
        <v>731</v>
      </c>
      <c r="E82" s="213">
        <v>7</v>
      </c>
      <c r="F82" s="214">
        <v>13.66</v>
      </c>
      <c r="G82" s="215">
        <v>30</v>
      </c>
      <c r="H82" s="215" t="s">
        <v>3373</v>
      </c>
      <c r="I82" s="214">
        <v>10.47</v>
      </c>
      <c r="J82" s="215">
        <v>30</v>
      </c>
      <c r="K82" s="215" t="s">
        <v>3372</v>
      </c>
      <c r="L82" s="216">
        <f t="shared" si="31"/>
        <v>12.065000000000001</v>
      </c>
      <c r="M82" s="213">
        <f t="shared" si="32"/>
        <v>60</v>
      </c>
      <c r="N82" s="213">
        <f t="shared" si="33"/>
        <v>1</v>
      </c>
      <c r="O82" s="213">
        <f t="shared" si="34"/>
        <v>0</v>
      </c>
      <c r="P82" s="214">
        <v>11.44</v>
      </c>
      <c r="Q82" s="215">
        <v>30</v>
      </c>
      <c r="R82" s="215" t="s">
        <v>3372</v>
      </c>
      <c r="S82" s="214">
        <v>12.76</v>
      </c>
      <c r="T82" s="215">
        <v>30</v>
      </c>
      <c r="U82" s="215" t="s">
        <v>3372</v>
      </c>
      <c r="V82" s="214">
        <f t="shared" si="35"/>
        <v>12.1</v>
      </c>
      <c r="W82" s="215">
        <f t="shared" si="36"/>
        <v>60</v>
      </c>
      <c r="X82" s="215">
        <f t="shared" si="37"/>
        <v>0</v>
      </c>
      <c r="Y82" s="215">
        <f t="shared" si="38"/>
        <v>0</v>
      </c>
      <c r="Z82" s="215">
        <f t="shared" si="39"/>
        <v>1</v>
      </c>
      <c r="AA82" s="215">
        <f t="shared" si="40"/>
        <v>0</v>
      </c>
      <c r="AB82" s="215">
        <f t="shared" si="41"/>
        <v>1</v>
      </c>
      <c r="AC82" s="214">
        <f t="shared" si="45"/>
        <v>0.99</v>
      </c>
      <c r="AD82" s="214">
        <f t="shared" si="42"/>
        <v>12.0825</v>
      </c>
      <c r="AE82" s="214">
        <f t="shared" si="43"/>
        <v>11.961675</v>
      </c>
      <c r="AF82" s="215">
        <f t="shared" si="44"/>
        <v>120</v>
      </c>
      <c r="AG82" s="212" t="s">
        <v>3451</v>
      </c>
      <c r="AH82" s="212" t="s">
        <v>3453</v>
      </c>
      <c r="AI82" s="212" t="s">
        <v>3452</v>
      </c>
      <c r="AJ82" s="212" t="s">
        <v>3456</v>
      </c>
      <c r="AK82" s="212" t="s">
        <v>3454</v>
      </c>
      <c r="AL82" s="212" t="s">
        <v>3455</v>
      </c>
      <c r="AM82" s="212" t="s">
        <v>3457</v>
      </c>
      <c r="AN82" s="212" t="s">
        <v>3458</v>
      </c>
      <c r="AO82" s="212" t="s">
        <v>3460</v>
      </c>
      <c r="AP82" s="212" t="s">
        <v>3459</v>
      </c>
    </row>
    <row r="83" spans="1:42" s="217" customFormat="1" ht="17.100000000000001" customHeight="1">
      <c r="A83" s="210">
        <v>76</v>
      </c>
      <c r="B83" s="218" t="s">
        <v>556</v>
      </c>
      <c r="C83" s="218" t="s">
        <v>557</v>
      </c>
      <c r="D83" s="213" t="s">
        <v>558</v>
      </c>
      <c r="E83" s="213">
        <v>5</v>
      </c>
      <c r="F83" s="214">
        <v>11.44</v>
      </c>
      <c r="G83" s="215">
        <v>30</v>
      </c>
      <c r="H83" s="215" t="s">
        <v>3372</v>
      </c>
      <c r="I83" s="214">
        <v>10.44</v>
      </c>
      <c r="J83" s="215">
        <v>30</v>
      </c>
      <c r="K83" s="215" t="s">
        <v>3372</v>
      </c>
      <c r="L83" s="216">
        <f t="shared" si="31"/>
        <v>10.94</v>
      </c>
      <c r="M83" s="213">
        <f t="shared" si="32"/>
        <v>60</v>
      </c>
      <c r="N83" s="213">
        <f t="shared" si="33"/>
        <v>0</v>
      </c>
      <c r="O83" s="213">
        <f t="shared" si="34"/>
        <v>0</v>
      </c>
      <c r="P83" s="214">
        <v>11.45</v>
      </c>
      <c r="Q83" s="215">
        <v>30</v>
      </c>
      <c r="R83" s="215" t="s">
        <v>3372</v>
      </c>
      <c r="S83" s="214">
        <v>14.5</v>
      </c>
      <c r="T83" s="215">
        <v>30</v>
      </c>
      <c r="U83" s="215" t="s">
        <v>3372</v>
      </c>
      <c r="V83" s="214">
        <f t="shared" si="35"/>
        <v>12.975</v>
      </c>
      <c r="W83" s="215">
        <f t="shared" si="36"/>
        <v>60</v>
      </c>
      <c r="X83" s="215">
        <f t="shared" si="37"/>
        <v>0</v>
      </c>
      <c r="Y83" s="215">
        <f t="shared" si="38"/>
        <v>0</v>
      </c>
      <c r="Z83" s="215">
        <f t="shared" si="39"/>
        <v>0</v>
      </c>
      <c r="AA83" s="215">
        <f t="shared" si="40"/>
        <v>0</v>
      </c>
      <c r="AB83" s="215">
        <f t="shared" si="41"/>
        <v>0</v>
      </c>
      <c r="AC83" s="214">
        <f t="shared" si="45"/>
        <v>1</v>
      </c>
      <c r="AD83" s="214">
        <f t="shared" si="42"/>
        <v>11.9575</v>
      </c>
      <c r="AE83" s="214">
        <f t="shared" si="43"/>
        <v>11.9575</v>
      </c>
      <c r="AF83" s="215">
        <f t="shared" si="44"/>
        <v>120</v>
      </c>
      <c r="AG83" s="212" t="s">
        <v>3451</v>
      </c>
      <c r="AH83" s="212" t="s">
        <v>3452</v>
      </c>
      <c r="AI83" s="212" t="s">
        <v>3453</v>
      </c>
      <c r="AJ83" s="212" t="s">
        <v>3455</v>
      </c>
      <c r="AK83" s="212" t="s">
        <v>3454</v>
      </c>
      <c r="AL83" s="212" t="s">
        <v>3456</v>
      </c>
      <c r="AM83" s="212" t="s">
        <v>3457</v>
      </c>
      <c r="AN83" s="212" t="s">
        <v>3459</v>
      </c>
      <c r="AO83" s="212" t="s">
        <v>3460</v>
      </c>
      <c r="AP83" s="212" t="s">
        <v>3458</v>
      </c>
    </row>
    <row r="84" spans="1:42" s="217" customFormat="1" ht="17.100000000000001" customHeight="1">
      <c r="A84" s="210">
        <v>77</v>
      </c>
      <c r="B84" s="222" t="s">
        <v>1235</v>
      </c>
      <c r="C84" s="222" t="s">
        <v>1236</v>
      </c>
      <c r="D84" s="221" t="s">
        <v>1237</v>
      </c>
      <c r="E84" s="213">
        <v>12</v>
      </c>
      <c r="F84" s="214">
        <v>11</v>
      </c>
      <c r="G84" s="215">
        <v>30</v>
      </c>
      <c r="H84" s="215" t="s">
        <v>3372</v>
      </c>
      <c r="I84" s="214">
        <v>9.16</v>
      </c>
      <c r="J84" s="215">
        <v>17</v>
      </c>
      <c r="K84" s="215" t="s">
        <v>3372</v>
      </c>
      <c r="L84" s="216">
        <f t="shared" si="31"/>
        <v>10.08</v>
      </c>
      <c r="M84" s="213">
        <f t="shared" si="32"/>
        <v>60</v>
      </c>
      <c r="N84" s="213">
        <f t="shared" si="33"/>
        <v>0</v>
      </c>
      <c r="O84" s="213">
        <f t="shared" si="34"/>
        <v>1</v>
      </c>
      <c r="P84" s="214">
        <v>12.06</v>
      </c>
      <c r="Q84" s="215">
        <v>30</v>
      </c>
      <c r="R84" s="215" t="s">
        <v>3372</v>
      </c>
      <c r="S84" s="214">
        <v>16.05</v>
      </c>
      <c r="T84" s="215">
        <v>30</v>
      </c>
      <c r="U84" s="215" t="s">
        <v>3372</v>
      </c>
      <c r="V84" s="214">
        <f t="shared" si="35"/>
        <v>14.055</v>
      </c>
      <c r="W84" s="215">
        <f t="shared" si="36"/>
        <v>60</v>
      </c>
      <c r="X84" s="215">
        <f t="shared" si="37"/>
        <v>0</v>
      </c>
      <c r="Y84" s="215">
        <f t="shared" si="38"/>
        <v>0</v>
      </c>
      <c r="Z84" s="215">
        <f t="shared" si="39"/>
        <v>0</v>
      </c>
      <c r="AA84" s="215">
        <f t="shared" si="40"/>
        <v>1</v>
      </c>
      <c r="AB84" s="215">
        <f t="shared" si="41"/>
        <v>1</v>
      </c>
      <c r="AC84" s="214">
        <f t="shared" si="45"/>
        <v>0.99</v>
      </c>
      <c r="AD84" s="214">
        <f t="shared" si="42"/>
        <v>12.067499999999999</v>
      </c>
      <c r="AE84" s="214">
        <f t="shared" si="43"/>
        <v>11.946824999999999</v>
      </c>
      <c r="AF84" s="215">
        <f t="shared" si="44"/>
        <v>120</v>
      </c>
      <c r="AG84" s="212" t="s">
        <v>3451</v>
      </c>
      <c r="AH84" s="212" t="s">
        <v>3453</v>
      </c>
      <c r="AI84" s="212" t="s">
        <v>3452</v>
      </c>
      <c r="AJ84" s="212" t="s">
        <v>3454</v>
      </c>
      <c r="AK84" s="212" t="s">
        <v>3456</v>
      </c>
      <c r="AL84" s="212" t="s">
        <v>3455</v>
      </c>
      <c r="AM84" s="212" t="s">
        <v>3457</v>
      </c>
      <c r="AN84" s="212" t="s">
        <v>3459</v>
      </c>
      <c r="AO84" s="212" t="s">
        <v>3460</v>
      </c>
      <c r="AP84" s="212" t="s">
        <v>3458</v>
      </c>
    </row>
    <row r="85" spans="1:42" s="217" customFormat="1" ht="17.100000000000001" customHeight="1">
      <c r="A85" s="210">
        <v>78</v>
      </c>
      <c r="B85" s="218" t="s">
        <v>2216</v>
      </c>
      <c r="C85" s="218" t="s">
        <v>2217</v>
      </c>
      <c r="D85" s="213" t="s">
        <v>2218</v>
      </c>
      <c r="E85" s="213">
        <v>22</v>
      </c>
      <c r="F85" s="214">
        <v>11.56</v>
      </c>
      <c r="G85" s="215">
        <v>30</v>
      </c>
      <c r="H85" s="215" t="s">
        <v>3372</v>
      </c>
      <c r="I85" s="214">
        <v>11.49</v>
      </c>
      <c r="J85" s="215">
        <v>30</v>
      </c>
      <c r="K85" s="215" t="s">
        <v>3372</v>
      </c>
      <c r="L85" s="216">
        <f t="shared" si="31"/>
        <v>11.525</v>
      </c>
      <c r="M85" s="213">
        <f t="shared" si="32"/>
        <v>60</v>
      </c>
      <c r="N85" s="213">
        <f t="shared" si="33"/>
        <v>0</v>
      </c>
      <c r="O85" s="213">
        <f t="shared" si="34"/>
        <v>0</v>
      </c>
      <c r="P85" s="214">
        <v>11.62</v>
      </c>
      <c r="Q85" s="215">
        <v>30</v>
      </c>
      <c r="R85" s="215" t="s">
        <v>3372</v>
      </c>
      <c r="S85" s="214">
        <v>13.05</v>
      </c>
      <c r="T85" s="215">
        <v>30</v>
      </c>
      <c r="U85" s="215" t="s">
        <v>3372</v>
      </c>
      <c r="V85" s="214">
        <f t="shared" si="35"/>
        <v>12.335000000000001</v>
      </c>
      <c r="W85" s="215">
        <f t="shared" si="36"/>
        <v>60</v>
      </c>
      <c r="X85" s="215">
        <f t="shared" si="37"/>
        <v>0</v>
      </c>
      <c r="Y85" s="215">
        <f t="shared" si="38"/>
        <v>0</v>
      </c>
      <c r="Z85" s="215">
        <f t="shared" si="39"/>
        <v>0</v>
      </c>
      <c r="AA85" s="215">
        <f t="shared" si="40"/>
        <v>0</v>
      </c>
      <c r="AB85" s="215">
        <f t="shared" si="41"/>
        <v>0</v>
      </c>
      <c r="AC85" s="214">
        <f t="shared" si="45"/>
        <v>1</v>
      </c>
      <c r="AD85" s="214">
        <f t="shared" si="42"/>
        <v>11.93</v>
      </c>
      <c r="AE85" s="214">
        <f t="shared" si="43"/>
        <v>11.93</v>
      </c>
      <c r="AF85" s="215">
        <f t="shared" si="44"/>
        <v>120</v>
      </c>
      <c r="AG85" s="212" t="s">
        <v>3451</v>
      </c>
      <c r="AH85" s="212" t="s">
        <v>3455</v>
      </c>
      <c r="AI85" s="212" t="s">
        <v>3454</v>
      </c>
      <c r="AJ85" s="212" t="s">
        <v>3452</v>
      </c>
      <c r="AK85" s="212" t="s">
        <v>3456</v>
      </c>
      <c r="AL85" s="212" t="s">
        <v>3453</v>
      </c>
      <c r="AM85" s="212" t="s">
        <v>3457</v>
      </c>
      <c r="AN85" s="212" t="s">
        <v>3460</v>
      </c>
      <c r="AO85" s="212" t="s">
        <v>3459</v>
      </c>
      <c r="AP85" s="212" t="s">
        <v>3458</v>
      </c>
    </row>
    <row r="86" spans="1:42" s="217" customFormat="1" ht="17.100000000000001" customHeight="1">
      <c r="A86" s="210">
        <v>79</v>
      </c>
      <c r="B86" s="218" t="s">
        <v>449</v>
      </c>
      <c r="C86" s="218" t="s">
        <v>450</v>
      </c>
      <c r="D86" s="213" t="s">
        <v>451</v>
      </c>
      <c r="E86" s="213">
        <v>4</v>
      </c>
      <c r="F86" s="214">
        <v>10.85</v>
      </c>
      <c r="G86" s="215">
        <v>30</v>
      </c>
      <c r="H86" s="215" t="s">
        <v>3372</v>
      </c>
      <c r="I86" s="214">
        <v>10.43</v>
      </c>
      <c r="J86" s="215">
        <v>30</v>
      </c>
      <c r="K86" s="215" t="s">
        <v>3372</v>
      </c>
      <c r="L86" s="216">
        <f t="shared" si="31"/>
        <v>10.64</v>
      </c>
      <c r="M86" s="213">
        <f t="shared" si="32"/>
        <v>60</v>
      </c>
      <c r="N86" s="213">
        <f t="shared" si="33"/>
        <v>0</v>
      </c>
      <c r="O86" s="213">
        <f t="shared" si="34"/>
        <v>0</v>
      </c>
      <c r="P86" s="214">
        <v>11.69</v>
      </c>
      <c r="Q86" s="215">
        <v>30</v>
      </c>
      <c r="R86" s="215" t="s">
        <v>3372</v>
      </c>
      <c r="S86" s="214">
        <v>14.35</v>
      </c>
      <c r="T86" s="215">
        <v>30</v>
      </c>
      <c r="U86" s="215" t="s">
        <v>3372</v>
      </c>
      <c r="V86" s="214">
        <f t="shared" si="35"/>
        <v>13.02</v>
      </c>
      <c r="W86" s="215">
        <f t="shared" si="36"/>
        <v>60</v>
      </c>
      <c r="X86" s="215">
        <f t="shared" si="37"/>
        <v>0</v>
      </c>
      <c r="Y86" s="215">
        <f t="shared" si="38"/>
        <v>0</v>
      </c>
      <c r="Z86" s="215">
        <f t="shared" si="39"/>
        <v>0</v>
      </c>
      <c r="AA86" s="215">
        <f t="shared" si="40"/>
        <v>0</v>
      </c>
      <c r="AB86" s="215">
        <f t="shared" si="41"/>
        <v>0</v>
      </c>
      <c r="AC86" s="214">
        <f t="shared" si="45"/>
        <v>1</v>
      </c>
      <c r="AD86" s="214">
        <f t="shared" si="42"/>
        <v>11.83</v>
      </c>
      <c r="AE86" s="214">
        <f t="shared" si="43"/>
        <v>11.83</v>
      </c>
      <c r="AF86" s="215">
        <f t="shared" si="44"/>
        <v>120</v>
      </c>
      <c r="AG86" s="212" t="s">
        <v>3451</v>
      </c>
      <c r="AH86" s="212" t="s">
        <v>3453</v>
      </c>
      <c r="AI86" s="212" t="s">
        <v>3452</v>
      </c>
      <c r="AJ86" s="212" t="s">
        <v>3454</v>
      </c>
      <c r="AK86" s="212" t="s">
        <v>3456</v>
      </c>
      <c r="AL86" s="212" t="s">
        <v>3455</v>
      </c>
      <c r="AM86" s="212" t="s">
        <v>3459</v>
      </c>
      <c r="AN86" s="212" t="s">
        <v>3460</v>
      </c>
      <c r="AO86" s="212" t="s">
        <v>3457</v>
      </c>
      <c r="AP86" s="212" t="s">
        <v>3458</v>
      </c>
    </row>
    <row r="87" spans="1:42" s="217" customFormat="1" ht="17.100000000000001" customHeight="1">
      <c r="A87" s="210">
        <v>80</v>
      </c>
      <c r="B87" s="218" t="s">
        <v>531</v>
      </c>
      <c r="C87" s="218" t="s">
        <v>532</v>
      </c>
      <c r="D87" s="213" t="s">
        <v>533</v>
      </c>
      <c r="E87" s="213">
        <v>5</v>
      </c>
      <c r="F87" s="214">
        <v>10.23</v>
      </c>
      <c r="G87" s="215">
        <v>30</v>
      </c>
      <c r="H87" s="215" t="s">
        <v>3372</v>
      </c>
      <c r="I87" s="214">
        <v>12.01</v>
      </c>
      <c r="J87" s="215">
        <v>30</v>
      </c>
      <c r="K87" s="215" t="s">
        <v>3372</v>
      </c>
      <c r="L87" s="216">
        <f t="shared" si="31"/>
        <v>11.120000000000001</v>
      </c>
      <c r="M87" s="213">
        <f t="shared" si="32"/>
        <v>60</v>
      </c>
      <c r="N87" s="213">
        <f t="shared" si="33"/>
        <v>0</v>
      </c>
      <c r="O87" s="213">
        <f t="shared" si="34"/>
        <v>0</v>
      </c>
      <c r="P87" s="214">
        <v>10.28</v>
      </c>
      <c r="Q87" s="215">
        <v>30</v>
      </c>
      <c r="R87" s="215" t="s">
        <v>3372</v>
      </c>
      <c r="S87" s="214">
        <v>14.61</v>
      </c>
      <c r="T87" s="215">
        <v>30</v>
      </c>
      <c r="U87" s="215" t="s">
        <v>3372</v>
      </c>
      <c r="V87" s="214">
        <f t="shared" si="35"/>
        <v>12.445</v>
      </c>
      <c r="W87" s="215">
        <f t="shared" si="36"/>
        <v>60</v>
      </c>
      <c r="X87" s="215">
        <f t="shared" si="37"/>
        <v>0</v>
      </c>
      <c r="Y87" s="215">
        <f t="shared" si="38"/>
        <v>0</v>
      </c>
      <c r="Z87" s="215">
        <f t="shared" si="39"/>
        <v>0</v>
      </c>
      <c r="AA87" s="215">
        <f t="shared" si="40"/>
        <v>0</v>
      </c>
      <c r="AB87" s="215">
        <f t="shared" si="41"/>
        <v>0</v>
      </c>
      <c r="AC87" s="214">
        <f t="shared" si="45"/>
        <v>1</v>
      </c>
      <c r="AD87" s="214">
        <f t="shared" si="42"/>
        <v>11.782500000000001</v>
      </c>
      <c r="AE87" s="214">
        <f t="shared" si="43"/>
        <v>11.782500000000001</v>
      </c>
      <c r="AF87" s="215">
        <f t="shared" si="44"/>
        <v>120</v>
      </c>
      <c r="AG87" s="212" t="s">
        <v>3451</v>
      </c>
      <c r="AH87" s="212" t="s">
        <v>3452</v>
      </c>
      <c r="AI87" s="212" t="s">
        <v>3456</v>
      </c>
      <c r="AJ87" s="212" t="s">
        <v>3454</v>
      </c>
      <c r="AK87" s="212" t="s">
        <v>3457</v>
      </c>
      <c r="AL87" s="212" t="s">
        <v>3453</v>
      </c>
      <c r="AM87" s="212" t="s">
        <v>3455</v>
      </c>
      <c r="AN87" s="212" t="s">
        <v>3460</v>
      </c>
      <c r="AO87" s="212" t="s">
        <v>3459</v>
      </c>
      <c r="AP87" s="212" t="s">
        <v>3458</v>
      </c>
    </row>
    <row r="88" spans="1:42" s="217" customFormat="1" ht="17.100000000000001" customHeight="1">
      <c r="A88" s="210">
        <v>81</v>
      </c>
      <c r="B88" s="218" t="s">
        <v>1696</v>
      </c>
      <c r="C88" s="218" t="s">
        <v>3476</v>
      </c>
      <c r="D88" s="213" t="s">
        <v>1697</v>
      </c>
      <c r="E88" s="213">
        <v>16</v>
      </c>
      <c r="F88" s="214">
        <v>12.59</v>
      </c>
      <c r="G88" s="215">
        <v>30</v>
      </c>
      <c r="H88" s="215" t="s">
        <v>3372</v>
      </c>
      <c r="I88" s="214">
        <v>10.86</v>
      </c>
      <c r="J88" s="215">
        <v>30</v>
      </c>
      <c r="K88" s="215" t="s">
        <v>3372</v>
      </c>
      <c r="L88" s="216">
        <f t="shared" si="31"/>
        <v>11.725</v>
      </c>
      <c r="M88" s="213">
        <f t="shared" si="32"/>
        <v>60</v>
      </c>
      <c r="N88" s="213">
        <f t="shared" si="33"/>
        <v>0</v>
      </c>
      <c r="O88" s="213">
        <f t="shared" si="34"/>
        <v>0</v>
      </c>
      <c r="P88" s="214">
        <v>11.12</v>
      </c>
      <c r="Q88" s="215">
        <v>30</v>
      </c>
      <c r="R88" s="215" t="s">
        <v>3372</v>
      </c>
      <c r="S88" s="214">
        <v>12.5</v>
      </c>
      <c r="T88" s="215">
        <v>30</v>
      </c>
      <c r="U88" s="215" t="s">
        <v>3372</v>
      </c>
      <c r="V88" s="214">
        <f t="shared" si="35"/>
        <v>11.809999999999999</v>
      </c>
      <c r="W88" s="215">
        <f t="shared" si="36"/>
        <v>60</v>
      </c>
      <c r="X88" s="215">
        <f t="shared" si="37"/>
        <v>0</v>
      </c>
      <c r="Y88" s="215">
        <f t="shared" si="38"/>
        <v>0</v>
      </c>
      <c r="Z88" s="215">
        <f t="shared" si="39"/>
        <v>0</v>
      </c>
      <c r="AA88" s="215">
        <f t="shared" si="40"/>
        <v>0</v>
      </c>
      <c r="AB88" s="215">
        <f t="shared" si="41"/>
        <v>0</v>
      </c>
      <c r="AC88" s="214">
        <f t="shared" si="45"/>
        <v>1</v>
      </c>
      <c r="AD88" s="214">
        <f t="shared" si="42"/>
        <v>11.767499999999998</v>
      </c>
      <c r="AE88" s="214">
        <f t="shared" si="43"/>
        <v>11.767499999999998</v>
      </c>
      <c r="AF88" s="215">
        <f t="shared" si="44"/>
        <v>120</v>
      </c>
      <c r="AG88" s="212" t="s">
        <v>3451</v>
      </c>
      <c r="AH88" s="212" t="s">
        <v>3452</v>
      </c>
      <c r="AI88" s="212" t="s">
        <v>3456</v>
      </c>
      <c r="AJ88" s="212" t="s">
        <v>3457</v>
      </c>
      <c r="AK88" s="212" t="s">
        <v>3454</v>
      </c>
      <c r="AL88" s="212" t="s">
        <v>3455</v>
      </c>
      <c r="AM88" s="212" t="s">
        <v>3460</v>
      </c>
      <c r="AN88" s="212" t="s">
        <v>3459</v>
      </c>
      <c r="AO88" s="212" t="s">
        <v>3458</v>
      </c>
      <c r="AP88" s="212" t="s">
        <v>3453</v>
      </c>
    </row>
    <row r="89" spans="1:42" s="217" customFormat="1" ht="17.100000000000001" customHeight="1">
      <c r="A89" s="210">
        <v>82</v>
      </c>
      <c r="B89" s="218" t="s">
        <v>1163</v>
      </c>
      <c r="C89" s="218" t="s">
        <v>1164</v>
      </c>
      <c r="D89" s="221" t="s">
        <v>1155</v>
      </c>
      <c r="E89" s="213">
        <v>11</v>
      </c>
      <c r="F89" s="214">
        <v>11.13</v>
      </c>
      <c r="G89" s="215">
        <v>30</v>
      </c>
      <c r="H89" s="215" t="s">
        <v>3372</v>
      </c>
      <c r="I89" s="214">
        <v>10.71</v>
      </c>
      <c r="J89" s="215">
        <v>30</v>
      </c>
      <c r="K89" s="215" t="s">
        <v>3372</v>
      </c>
      <c r="L89" s="216">
        <f t="shared" si="31"/>
        <v>10.920000000000002</v>
      </c>
      <c r="M89" s="213">
        <f t="shared" si="32"/>
        <v>60</v>
      </c>
      <c r="N89" s="213">
        <f t="shared" si="33"/>
        <v>0</v>
      </c>
      <c r="O89" s="213">
        <f t="shared" si="34"/>
        <v>0</v>
      </c>
      <c r="P89" s="214">
        <v>10.34</v>
      </c>
      <c r="Q89" s="215">
        <v>30</v>
      </c>
      <c r="R89" s="215" t="s">
        <v>3372</v>
      </c>
      <c r="S89" s="214">
        <v>14.78</v>
      </c>
      <c r="T89" s="215">
        <v>30</v>
      </c>
      <c r="U89" s="215" t="s">
        <v>3372</v>
      </c>
      <c r="V89" s="214">
        <f t="shared" si="35"/>
        <v>12.559999999999999</v>
      </c>
      <c r="W89" s="215">
        <f t="shared" si="36"/>
        <v>60</v>
      </c>
      <c r="X89" s="215">
        <f t="shared" si="37"/>
        <v>0</v>
      </c>
      <c r="Y89" s="215">
        <f t="shared" si="38"/>
        <v>0</v>
      </c>
      <c r="Z89" s="215">
        <f t="shared" si="39"/>
        <v>0</v>
      </c>
      <c r="AA89" s="215">
        <f t="shared" si="40"/>
        <v>0</v>
      </c>
      <c r="AB89" s="215">
        <f t="shared" si="41"/>
        <v>0</v>
      </c>
      <c r="AC89" s="214">
        <f t="shared" si="45"/>
        <v>1</v>
      </c>
      <c r="AD89" s="214">
        <f t="shared" si="42"/>
        <v>11.74</v>
      </c>
      <c r="AE89" s="214">
        <f t="shared" si="43"/>
        <v>11.74</v>
      </c>
      <c r="AF89" s="215">
        <f t="shared" si="44"/>
        <v>120</v>
      </c>
      <c r="AG89" s="212" t="s">
        <v>3451</v>
      </c>
      <c r="AH89" s="212" t="s">
        <v>3460</v>
      </c>
      <c r="AI89" s="212" t="s">
        <v>3456</v>
      </c>
      <c r="AJ89" s="212" t="s">
        <v>3452</v>
      </c>
      <c r="AK89" s="212" t="s">
        <v>3454</v>
      </c>
      <c r="AL89" s="212" t="s">
        <v>3457</v>
      </c>
      <c r="AM89" s="212" t="s">
        <v>3455</v>
      </c>
      <c r="AN89" s="212" t="s">
        <v>3459</v>
      </c>
      <c r="AO89" s="212" t="s">
        <v>3453</v>
      </c>
      <c r="AP89" s="212" t="s">
        <v>3458</v>
      </c>
    </row>
    <row r="90" spans="1:42" s="217" customFormat="1" ht="17.100000000000001" customHeight="1">
      <c r="A90" s="210">
        <v>83</v>
      </c>
      <c r="B90" s="218" t="s">
        <v>232</v>
      </c>
      <c r="C90" s="218" t="s">
        <v>233</v>
      </c>
      <c r="D90" s="213" t="s">
        <v>234</v>
      </c>
      <c r="E90" s="213">
        <v>2</v>
      </c>
      <c r="F90" s="214">
        <v>10.39</v>
      </c>
      <c r="G90" s="215">
        <v>30</v>
      </c>
      <c r="H90" s="215" t="s">
        <v>3372</v>
      </c>
      <c r="I90" s="214">
        <v>11.39</v>
      </c>
      <c r="J90" s="215">
        <v>30</v>
      </c>
      <c r="K90" s="215" t="s">
        <v>3373</v>
      </c>
      <c r="L90" s="216">
        <f t="shared" si="31"/>
        <v>10.89</v>
      </c>
      <c r="M90" s="213">
        <f t="shared" si="32"/>
        <v>60</v>
      </c>
      <c r="N90" s="213">
        <f t="shared" si="33"/>
        <v>1</v>
      </c>
      <c r="O90" s="213">
        <f t="shared" si="34"/>
        <v>0</v>
      </c>
      <c r="P90" s="214">
        <v>11.37</v>
      </c>
      <c r="Q90" s="215">
        <v>30</v>
      </c>
      <c r="R90" s="215" t="s">
        <v>3372</v>
      </c>
      <c r="S90" s="214">
        <v>14.28</v>
      </c>
      <c r="T90" s="215">
        <v>30</v>
      </c>
      <c r="U90" s="215" t="s">
        <v>3372</v>
      </c>
      <c r="V90" s="214">
        <f t="shared" si="35"/>
        <v>12.824999999999999</v>
      </c>
      <c r="W90" s="215">
        <f t="shared" si="36"/>
        <v>60</v>
      </c>
      <c r="X90" s="215">
        <f t="shared" si="37"/>
        <v>0</v>
      </c>
      <c r="Y90" s="215">
        <f t="shared" si="38"/>
        <v>0</v>
      </c>
      <c r="Z90" s="215">
        <f t="shared" si="39"/>
        <v>1</v>
      </c>
      <c r="AA90" s="215">
        <f t="shared" si="40"/>
        <v>0</v>
      </c>
      <c r="AB90" s="215">
        <f t="shared" si="41"/>
        <v>1</v>
      </c>
      <c r="AC90" s="214">
        <f t="shared" si="45"/>
        <v>0.99</v>
      </c>
      <c r="AD90" s="214">
        <f t="shared" si="42"/>
        <v>11.8575</v>
      </c>
      <c r="AE90" s="214">
        <f t="shared" si="43"/>
        <v>11.738925</v>
      </c>
      <c r="AF90" s="215">
        <f t="shared" si="44"/>
        <v>120</v>
      </c>
      <c r="AG90" s="212" t="s">
        <v>3451</v>
      </c>
      <c r="AH90" s="212" t="s">
        <v>3452</v>
      </c>
      <c r="AI90" s="212" t="s">
        <v>3454</v>
      </c>
      <c r="AJ90" s="212" t="s">
        <v>3456</v>
      </c>
      <c r="AK90" s="212" t="s">
        <v>3455</v>
      </c>
      <c r="AL90" s="212" t="s">
        <v>3453</v>
      </c>
      <c r="AM90" s="212" t="s">
        <v>3460</v>
      </c>
      <c r="AN90" s="212" t="s">
        <v>3458</v>
      </c>
      <c r="AO90" s="212" t="s">
        <v>3459</v>
      </c>
      <c r="AP90" s="212" t="s">
        <v>3457</v>
      </c>
    </row>
    <row r="91" spans="1:42" s="217" customFormat="1" ht="17.100000000000001" customHeight="1">
      <c r="A91" s="210">
        <v>84</v>
      </c>
      <c r="B91" s="218" t="s">
        <v>2168</v>
      </c>
      <c r="C91" s="218" t="s">
        <v>2169</v>
      </c>
      <c r="D91" s="213" t="s">
        <v>2170</v>
      </c>
      <c r="E91" s="213">
        <v>21</v>
      </c>
      <c r="F91" s="214">
        <v>12.15</v>
      </c>
      <c r="G91" s="215">
        <v>30</v>
      </c>
      <c r="H91" s="215" t="s">
        <v>3372</v>
      </c>
      <c r="I91" s="214">
        <v>10.15</v>
      </c>
      <c r="J91" s="215">
        <v>30</v>
      </c>
      <c r="K91" s="215" t="s">
        <v>3372</v>
      </c>
      <c r="L91" s="216">
        <f t="shared" si="31"/>
        <v>11.15</v>
      </c>
      <c r="M91" s="213">
        <f t="shared" si="32"/>
        <v>60</v>
      </c>
      <c r="N91" s="213">
        <f t="shared" si="33"/>
        <v>0</v>
      </c>
      <c r="O91" s="213">
        <f t="shared" si="34"/>
        <v>0</v>
      </c>
      <c r="P91" s="214">
        <v>11.48</v>
      </c>
      <c r="Q91" s="215">
        <v>30</v>
      </c>
      <c r="R91" s="215" t="s">
        <v>3372</v>
      </c>
      <c r="S91" s="214">
        <v>13.08</v>
      </c>
      <c r="T91" s="215">
        <v>30</v>
      </c>
      <c r="U91" s="215" t="s">
        <v>3372</v>
      </c>
      <c r="V91" s="214">
        <f t="shared" si="35"/>
        <v>12.280000000000001</v>
      </c>
      <c r="W91" s="215">
        <f t="shared" si="36"/>
        <v>60</v>
      </c>
      <c r="X91" s="215">
        <f t="shared" si="37"/>
        <v>0</v>
      </c>
      <c r="Y91" s="215">
        <f t="shared" si="38"/>
        <v>0</v>
      </c>
      <c r="Z91" s="215">
        <f t="shared" si="39"/>
        <v>0</v>
      </c>
      <c r="AA91" s="215">
        <f t="shared" si="40"/>
        <v>0</v>
      </c>
      <c r="AB91" s="215">
        <f t="shared" si="41"/>
        <v>0</v>
      </c>
      <c r="AC91" s="214">
        <f t="shared" si="45"/>
        <v>1</v>
      </c>
      <c r="AD91" s="214">
        <f t="shared" si="42"/>
        <v>11.715</v>
      </c>
      <c r="AE91" s="214">
        <f t="shared" si="43"/>
        <v>11.715</v>
      </c>
      <c r="AF91" s="215">
        <f t="shared" si="44"/>
        <v>120</v>
      </c>
      <c r="AG91" s="212" t="s">
        <v>3451</v>
      </c>
      <c r="AH91" s="212" t="s">
        <v>3453</v>
      </c>
      <c r="AI91" s="212" t="s">
        <v>3456</v>
      </c>
      <c r="AJ91" s="212" t="s">
        <v>3457</v>
      </c>
      <c r="AK91" s="212" t="s">
        <v>3452</v>
      </c>
      <c r="AL91" s="212" t="s">
        <v>3454</v>
      </c>
      <c r="AM91" s="212" t="s">
        <v>3455</v>
      </c>
      <c r="AN91" s="212" t="s">
        <v>3460</v>
      </c>
      <c r="AO91" s="212" t="s">
        <v>3458</v>
      </c>
      <c r="AP91" s="212" t="s">
        <v>3459</v>
      </c>
    </row>
    <row r="92" spans="1:42" s="217" customFormat="1" ht="17.100000000000001" customHeight="1">
      <c r="A92" s="210">
        <v>85</v>
      </c>
      <c r="B92" s="218" t="s">
        <v>1946</v>
      </c>
      <c r="C92" s="218" t="s">
        <v>743</v>
      </c>
      <c r="D92" s="213" t="s">
        <v>1947</v>
      </c>
      <c r="E92" s="213">
        <v>19</v>
      </c>
      <c r="F92" s="214">
        <v>12.04</v>
      </c>
      <c r="G92" s="215">
        <v>30</v>
      </c>
      <c r="H92" s="215" t="s">
        <v>3373</v>
      </c>
      <c r="I92" s="214">
        <v>10.5</v>
      </c>
      <c r="J92" s="215">
        <v>30</v>
      </c>
      <c r="K92" s="215" t="s">
        <v>3372</v>
      </c>
      <c r="L92" s="216">
        <f t="shared" si="31"/>
        <v>11.27</v>
      </c>
      <c r="M92" s="213">
        <f t="shared" si="32"/>
        <v>60</v>
      </c>
      <c r="N92" s="213">
        <f t="shared" si="33"/>
        <v>1</v>
      </c>
      <c r="O92" s="213">
        <f t="shared" si="34"/>
        <v>0</v>
      </c>
      <c r="P92" s="214">
        <v>11.65</v>
      </c>
      <c r="Q92" s="215">
        <v>30</v>
      </c>
      <c r="R92" s="215" t="s">
        <v>3372</v>
      </c>
      <c r="S92" s="214">
        <v>13.13</v>
      </c>
      <c r="T92" s="215">
        <v>30</v>
      </c>
      <c r="U92" s="215" t="s">
        <v>3372</v>
      </c>
      <c r="V92" s="214">
        <f t="shared" si="35"/>
        <v>12.39</v>
      </c>
      <c r="W92" s="215">
        <f t="shared" si="36"/>
        <v>60</v>
      </c>
      <c r="X92" s="215">
        <f t="shared" si="37"/>
        <v>0</v>
      </c>
      <c r="Y92" s="215">
        <f t="shared" si="38"/>
        <v>0</v>
      </c>
      <c r="Z92" s="215">
        <f t="shared" si="39"/>
        <v>1</v>
      </c>
      <c r="AA92" s="215">
        <f t="shared" si="40"/>
        <v>0</v>
      </c>
      <c r="AB92" s="215">
        <f t="shared" si="41"/>
        <v>1</v>
      </c>
      <c r="AC92" s="214">
        <f t="shared" si="45"/>
        <v>0.99</v>
      </c>
      <c r="AD92" s="214">
        <f t="shared" si="42"/>
        <v>11.83</v>
      </c>
      <c r="AE92" s="214">
        <f t="shared" si="43"/>
        <v>11.7117</v>
      </c>
      <c r="AF92" s="215">
        <f t="shared" si="44"/>
        <v>120</v>
      </c>
      <c r="AG92" s="212" t="s">
        <v>3451</v>
      </c>
      <c r="AH92" s="212" t="s">
        <v>3453</v>
      </c>
      <c r="AI92" s="212" t="s">
        <v>3452</v>
      </c>
      <c r="AJ92" s="212" t="s">
        <v>3455</v>
      </c>
      <c r="AK92" s="212" t="s">
        <v>3454</v>
      </c>
      <c r="AL92" s="212" t="s">
        <v>3457</v>
      </c>
      <c r="AM92" s="212" t="s">
        <v>3456</v>
      </c>
      <c r="AN92" s="212" t="s">
        <v>3458</v>
      </c>
      <c r="AO92" s="212" t="s">
        <v>3460</v>
      </c>
      <c r="AP92" s="212" t="s">
        <v>3459</v>
      </c>
    </row>
    <row r="93" spans="1:42" s="217" customFormat="1" ht="17.100000000000001" customHeight="1">
      <c r="A93" s="210">
        <v>86</v>
      </c>
      <c r="B93" s="222" t="s">
        <v>2632</v>
      </c>
      <c r="C93" s="222" t="s">
        <v>337</v>
      </c>
      <c r="D93" s="221" t="s">
        <v>2633</v>
      </c>
      <c r="E93" s="213">
        <v>27</v>
      </c>
      <c r="F93" s="214">
        <v>12.13</v>
      </c>
      <c r="G93" s="215">
        <v>30</v>
      </c>
      <c r="H93" s="215" t="s">
        <v>3372</v>
      </c>
      <c r="I93" s="214">
        <v>9.6199999999999992</v>
      </c>
      <c r="J93" s="215">
        <v>13</v>
      </c>
      <c r="K93" s="215" t="s">
        <v>3372</v>
      </c>
      <c r="L93" s="216">
        <f t="shared" si="31"/>
        <v>10.875</v>
      </c>
      <c r="M93" s="213">
        <f t="shared" si="32"/>
        <v>60</v>
      </c>
      <c r="N93" s="213">
        <f t="shared" si="33"/>
        <v>0</v>
      </c>
      <c r="O93" s="213">
        <f t="shared" si="34"/>
        <v>1</v>
      </c>
      <c r="P93" s="214">
        <v>11.89</v>
      </c>
      <c r="Q93" s="215">
        <v>30</v>
      </c>
      <c r="R93" s="215" t="s">
        <v>3372</v>
      </c>
      <c r="S93" s="214">
        <v>13.46</v>
      </c>
      <c r="T93" s="215">
        <v>30</v>
      </c>
      <c r="U93" s="215" t="s">
        <v>3372</v>
      </c>
      <c r="V93" s="214">
        <f t="shared" si="35"/>
        <v>12.675000000000001</v>
      </c>
      <c r="W93" s="215">
        <f t="shared" si="36"/>
        <v>60</v>
      </c>
      <c r="X93" s="215">
        <f t="shared" si="37"/>
        <v>0</v>
      </c>
      <c r="Y93" s="215">
        <f t="shared" si="38"/>
        <v>0</v>
      </c>
      <c r="Z93" s="215">
        <f t="shared" si="39"/>
        <v>0</v>
      </c>
      <c r="AA93" s="215">
        <f t="shared" si="40"/>
        <v>1</v>
      </c>
      <c r="AB93" s="215">
        <f t="shared" si="41"/>
        <v>1</v>
      </c>
      <c r="AC93" s="214">
        <f t="shared" si="45"/>
        <v>0.99</v>
      </c>
      <c r="AD93" s="214">
        <f t="shared" si="42"/>
        <v>11.775</v>
      </c>
      <c r="AE93" s="214">
        <f t="shared" si="43"/>
        <v>11.657249999999999</v>
      </c>
      <c r="AF93" s="215">
        <f t="shared" si="44"/>
        <v>120</v>
      </c>
      <c r="AG93" s="212" t="s">
        <v>3451</v>
      </c>
      <c r="AH93" s="212" t="s">
        <v>3456</v>
      </c>
      <c r="AI93" s="212" t="s">
        <v>3453</v>
      </c>
      <c r="AJ93" s="212" t="s">
        <v>3457</v>
      </c>
      <c r="AK93" s="212" t="s">
        <v>3455</v>
      </c>
      <c r="AL93" s="212" t="s">
        <v>3452</v>
      </c>
      <c r="AM93" s="212" t="s">
        <v>3460</v>
      </c>
      <c r="AN93" s="212" t="s">
        <v>3454</v>
      </c>
      <c r="AO93" s="212" t="s">
        <v>3459</v>
      </c>
      <c r="AP93" s="212" t="s">
        <v>3458</v>
      </c>
    </row>
    <row r="94" spans="1:42" s="217" customFormat="1" ht="17.100000000000001" customHeight="1">
      <c r="A94" s="210">
        <v>87</v>
      </c>
      <c r="B94" s="218" t="s">
        <v>1630</v>
      </c>
      <c r="C94" s="218" t="s">
        <v>1631</v>
      </c>
      <c r="D94" s="213" t="s">
        <v>1632</v>
      </c>
      <c r="E94" s="213">
        <v>16</v>
      </c>
      <c r="F94" s="214">
        <v>10.51</v>
      </c>
      <c r="G94" s="215">
        <v>30</v>
      </c>
      <c r="H94" s="215" t="s">
        <v>3372</v>
      </c>
      <c r="I94" s="214">
        <v>13.54</v>
      </c>
      <c r="J94" s="215">
        <v>30</v>
      </c>
      <c r="K94" s="215" t="s">
        <v>3372</v>
      </c>
      <c r="L94" s="216">
        <f t="shared" si="31"/>
        <v>12.024999999999999</v>
      </c>
      <c r="M94" s="213">
        <f t="shared" si="32"/>
        <v>60</v>
      </c>
      <c r="N94" s="213">
        <f t="shared" si="33"/>
        <v>0</v>
      </c>
      <c r="O94" s="213">
        <f t="shared" si="34"/>
        <v>0</v>
      </c>
      <c r="P94" s="214">
        <v>10.83</v>
      </c>
      <c r="Q94" s="215">
        <v>30</v>
      </c>
      <c r="R94" s="215" t="s">
        <v>3372</v>
      </c>
      <c r="S94" s="214">
        <v>11.61</v>
      </c>
      <c r="T94" s="215">
        <v>30</v>
      </c>
      <c r="U94" s="215" t="s">
        <v>3372</v>
      </c>
      <c r="V94" s="214">
        <f t="shared" si="35"/>
        <v>11.219999999999999</v>
      </c>
      <c r="W94" s="215">
        <f t="shared" si="36"/>
        <v>60</v>
      </c>
      <c r="X94" s="215">
        <f t="shared" si="37"/>
        <v>0</v>
      </c>
      <c r="Y94" s="215">
        <f t="shared" si="38"/>
        <v>0</v>
      </c>
      <c r="Z94" s="215">
        <f t="shared" si="39"/>
        <v>0</v>
      </c>
      <c r="AA94" s="215">
        <f t="shared" si="40"/>
        <v>0</v>
      </c>
      <c r="AB94" s="215">
        <f t="shared" si="41"/>
        <v>0</v>
      </c>
      <c r="AC94" s="214">
        <f t="shared" si="45"/>
        <v>1</v>
      </c>
      <c r="AD94" s="214">
        <f t="shared" si="42"/>
        <v>11.622499999999999</v>
      </c>
      <c r="AE94" s="214">
        <f t="shared" si="43"/>
        <v>11.622499999999999</v>
      </c>
      <c r="AF94" s="215">
        <f t="shared" si="44"/>
        <v>120</v>
      </c>
      <c r="AG94" s="212" t="s">
        <v>3451</v>
      </c>
      <c r="AH94" s="212" t="s">
        <v>3453</v>
      </c>
      <c r="AI94" s="212" t="s">
        <v>3452</v>
      </c>
      <c r="AJ94" s="212" t="s">
        <v>3456</v>
      </c>
      <c r="AK94" s="212" t="s">
        <v>3454</v>
      </c>
      <c r="AL94" s="212" t="s">
        <v>3457</v>
      </c>
      <c r="AM94" s="212" t="s">
        <v>3460</v>
      </c>
      <c r="AN94" s="212" t="s">
        <v>3455</v>
      </c>
      <c r="AO94" s="212" t="s">
        <v>3459</v>
      </c>
      <c r="AP94" s="212" t="s">
        <v>3458</v>
      </c>
    </row>
    <row r="95" spans="1:42" s="217" customFormat="1" ht="17.100000000000001" customHeight="1">
      <c r="A95" s="210">
        <v>88</v>
      </c>
      <c r="B95" s="218" t="s">
        <v>808</v>
      </c>
      <c r="C95" s="218" t="s">
        <v>809</v>
      </c>
      <c r="D95" s="213" t="s">
        <v>810</v>
      </c>
      <c r="E95" s="213">
        <v>7</v>
      </c>
      <c r="F95" s="214">
        <v>10.72</v>
      </c>
      <c r="G95" s="215">
        <v>30</v>
      </c>
      <c r="H95" s="215" t="s">
        <v>3373</v>
      </c>
      <c r="I95" s="214">
        <v>10.56</v>
      </c>
      <c r="J95" s="215">
        <v>30</v>
      </c>
      <c r="K95" s="215" t="s">
        <v>3372</v>
      </c>
      <c r="L95" s="216">
        <f t="shared" si="31"/>
        <v>10.64</v>
      </c>
      <c r="M95" s="213">
        <f t="shared" si="32"/>
        <v>60</v>
      </c>
      <c r="N95" s="213">
        <f t="shared" si="33"/>
        <v>1</v>
      </c>
      <c r="O95" s="213">
        <f t="shared" si="34"/>
        <v>0</v>
      </c>
      <c r="P95" s="214">
        <v>11.71</v>
      </c>
      <c r="Q95" s="215">
        <v>30</v>
      </c>
      <c r="R95" s="215" t="s">
        <v>3372</v>
      </c>
      <c r="S95" s="214">
        <v>13.65</v>
      </c>
      <c r="T95" s="215">
        <v>30</v>
      </c>
      <c r="U95" s="215" t="s">
        <v>3372</v>
      </c>
      <c r="V95" s="214">
        <f t="shared" si="35"/>
        <v>12.68</v>
      </c>
      <c r="W95" s="215">
        <f t="shared" si="36"/>
        <v>60</v>
      </c>
      <c r="X95" s="215">
        <f t="shared" si="37"/>
        <v>0</v>
      </c>
      <c r="Y95" s="215">
        <f t="shared" si="38"/>
        <v>0</v>
      </c>
      <c r="Z95" s="215">
        <f t="shared" si="39"/>
        <v>1</v>
      </c>
      <c r="AA95" s="215">
        <f t="shared" si="40"/>
        <v>0</v>
      </c>
      <c r="AB95" s="215">
        <f t="shared" si="41"/>
        <v>1</v>
      </c>
      <c r="AC95" s="214">
        <f t="shared" si="45"/>
        <v>0.99</v>
      </c>
      <c r="AD95" s="214">
        <f t="shared" si="42"/>
        <v>11.66</v>
      </c>
      <c r="AE95" s="214">
        <f t="shared" si="43"/>
        <v>11.5434</v>
      </c>
      <c r="AF95" s="215">
        <f t="shared" si="44"/>
        <v>120</v>
      </c>
      <c r="AG95" s="212" t="s">
        <v>3451</v>
      </c>
      <c r="AH95" s="212" t="s">
        <v>3454</v>
      </c>
      <c r="AI95" s="212" t="s">
        <v>3452</v>
      </c>
      <c r="AJ95" s="212" t="s">
        <v>3457</v>
      </c>
      <c r="AK95" s="212" t="s">
        <v>3455</v>
      </c>
      <c r="AL95" s="212" t="s">
        <v>3460</v>
      </c>
      <c r="AM95" s="212" t="s">
        <v>3456</v>
      </c>
      <c r="AN95" s="212" t="s">
        <v>3453</v>
      </c>
      <c r="AO95" s="212" t="s">
        <v>3459</v>
      </c>
      <c r="AP95" s="212" t="s">
        <v>3458</v>
      </c>
    </row>
    <row r="96" spans="1:42" s="217" customFormat="1" ht="17.100000000000001" customHeight="1">
      <c r="A96" s="210">
        <v>89</v>
      </c>
      <c r="B96" s="218" t="s">
        <v>1957</v>
      </c>
      <c r="C96" s="218" t="s">
        <v>760</v>
      </c>
      <c r="D96" s="213" t="s">
        <v>1958</v>
      </c>
      <c r="E96" s="213">
        <v>19</v>
      </c>
      <c r="F96" s="214">
        <v>9.74</v>
      </c>
      <c r="G96" s="215">
        <v>15</v>
      </c>
      <c r="H96" s="215" t="s">
        <v>3372</v>
      </c>
      <c r="I96" s="214">
        <v>11.11</v>
      </c>
      <c r="J96" s="215">
        <v>30</v>
      </c>
      <c r="K96" s="215" t="s">
        <v>3372</v>
      </c>
      <c r="L96" s="216">
        <f t="shared" si="31"/>
        <v>10.425000000000001</v>
      </c>
      <c r="M96" s="213">
        <f t="shared" si="32"/>
        <v>60</v>
      </c>
      <c r="N96" s="213">
        <f t="shared" si="33"/>
        <v>0</v>
      </c>
      <c r="O96" s="213">
        <f t="shared" si="34"/>
        <v>1</v>
      </c>
      <c r="P96" s="214">
        <v>11.72</v>
      </c>
      <c r="Q96" s="215">
        <v>30</v>
      </c>
      <c r="R96" s="215" t="s">
        <v>3372</v>
      </c>
      <c r="S96" s="214">
        <v>13.95</v>
      </c>
      <c r="T96" s="215">
        <v>30</v>
      </c>
      <c r="U96" s="215" t="s">
        <v>3372</v>
      </c>
      <c r="V96" s="214">
        <f t="shared" si="35"/>
        <v>12.835000000000001</v>
      </c>
      <c r="W96" s="215">
        <f t="shared" si="36"/>
        <v>60</v>
      </c>
      <c r="X96" s="215">
        <f t="shared" si="37"/>
        <v>0</v>
      </c>
      <c r="Y96" s="215">
        <f t="shared" si="38"/>
        <v>0</v>
      </c>
      <c r="Z96" s="215">
        <f t="shared" si="39"/>
        <v>0</v>
      </c>
      <c r="AA96" s="215">
        <f t="shared" si="40"/>
        <v>1</v>
      </c>
      <c r="AB96" s="215">
        <f t="shared" si="41"/>
        <v>1</v>
      </c>
      <c r="AC96" s="214">
        <f t="shared" si="45"/>
        <v>0.99</v>
      </c>
      <c r="AD96" s="214">
        <f t="shared" si="42"/>
        <v>11.63</v>
      </c>
      <c r="AE96" s="214">
        <f t="shared" si="43"/>
        <v>11.5137</v>
      </c>
      <c r="AF96" s="215">
        <f t="shared" si="44"/>
        <v>120</v>
      </c>
      <c r="AG96" s="212" t="s">
        <v>3451</v>
      </c>
      <c r="AH96" s="212" t="s">
        <v>3454</v>
      </c>
      <c r="AI96" s="212" t="s">
        <v>3456</v>
      </c>
      <c r="AJ96" s="212" t="s">
        <v>3452</v>
      </c>
      <c r="AK96" s="212" t="s">
        <v>3453</v>
      </c>
      <c r="AL96" s="212" t="s">
        <v>3455</v>
      </c>
      <c r="AM96" s="212" t="s">
        <v>3457</v>
      </c>
      <c r="AN96" s="212" t="s">
        <v>3460</v>
      </c>
      <c r="AO96" s="212" t="s">
        <v>3458</v>
      </c>
      <c r="AP96" s="212" t="s">
        <v>3459</v>
      </c>
    </row>
    <row r="97" spans="1:42" s="217" customFormat="1" ht="17.100000000000001" customHeight="1">
      <c r="A97" s="210">
        <v>90</v>
      </c>
      <c r="B97" s="218" t="s">
        <v>2047</v>
      </c>
      <c r="C97" s="218" t="s">
        <v>2048</v>
      </c>
      <c r="D97" s="213" t="s">
        <v>2049</v>
      </c>
      <c r="E97" s="213">
        <v>20</v>
      </c>
      <c r="F97" s="214">
        <v>10.02</v>
      </c>
      <c r="G97" s="215">
        <v>30</v>
      </c>
      <c r="H97" s="215" t="s">
        <v>3372</v>
      </c>
      <c r="I97" s="214">
        <v>10.07</v>
      </c>
      <c r="J97" s="215">
        <v>30</v>
      </c>
      <c r="K97" s="215" t="s">
        <v>3372</v>
      </c>
      <c r="L97" s="216">
        <f t="shared" si="31"/>
        <v>10.045</v>
      </c>
      <c r="M97" s="213">
        <f t="shared" si="32"/>
        <v>60</v>
      </c>
      <c r="N97" s="213">
        <f t="shared" si="33"/>
        <v>0</v>
      </c>
      <c r="O97" s="213">
        <f t="shared" si="34"/>
        <v>0</v>
      </c>
      <c r="P97" s="214">
        <v>12.56</v>
      </c>
      <c r="Q97" s="215">
        <v>30</v>
      </c>
      <c r="R97" s="215" t="s">
        <v>3372</v>
      </c>
      <c r="S97" s="214">
        <v>13.39</v>
      </c>
      <c r="T97" s="215">
        <v>30</v>
      </c>
      <c r="U97" s="215" t="s">
        <v>3372</v>
      </c>
      <c r="V97" s="214">
        <f t="shared" si="35"/>
        <v>12.975000000000001</v>
      </c>
      <c r="W97" s="215">
        <f t="shared" si="36"/>
        <v>60</v>
      </c>
      <c r="X97" s="215">
        <f t="shared" si="37"/>
        <v>0</v>
      </c>
      <c r="Y97" s="215">
        <f t="shared" si="38"/>
        <v>0</v>
      </c>
      <c r="Z97" s="215">
        <f t="shared" si="39"/>
        <v>0</v>
      </c>
      <c r="AA97" s="215">
        <f t="shared" si="40"/>
        <v>0</v>
      </c>
      <c r="AB97" s="215">
        <f t="shared" si="41"/>
        <v>0</v>
      </c>
      <c r="AC97" s="214">
        <f t="shared" si="45"/>
        <v>1</v>
      </c>
      <c r="AD97" s="214">
        <f t="shared" si="42"/>
        <v>11.510000000000002</v>
      </c>
      <c r="AE97" s="214">
        <f t="shared" si="43"/>
        <v>11.510000000000002</v>
      </c>
      <c r="AF97" s="215">
        <f t="shared" si="44"/>
        <v>120</v>
      </c>
      <c r="AG97" s="212" t="s">
        <v>3451</v>
      </c>
      <c r="AH97" s="212" t="s">
        <v>3452</v>
      </c>
      <c r="AI97" s="212" t="s">
        <v>3453</v>
      </c>
      <c r="AJ97" s="212" t="s">
        <v>3456</v>
      </c>
      <c r="AK97" s="212" t="s">
        <v>3454</v>
      </c>
      <c r="AL97" s="212" t="s">
        <v>3455</v>
      </c>
      <c r="AM97" s="212" t="s">
        <v>3460</v>
      </c>
      <c r="AN97" s="212" t="s">
        <v>3457</v>
      </c>
      <c r="AO97" s="212" t="s">
        <v>3459</v>
      </c>
      <c r="AP97" s="212" t="s">
        <v>3458</v>
      </c>
    </row>
    <row r="98" spans="1:42" s="217" customFormat="1" ht="17.100000000000001" customHeight="1">
      <c r="A98" s="210">
        <v>91</v>
      </c>
      <c r="B98" s="218" t="s">
        <v>2441</v>
      </c>
      <c r="C98" s="218" t="s">
        <v>557</v>
      </c>
      <c r="D98" s="213" t="s">
        <v>2442</v>
      </c>
      <c r="E98" s="213">
        <v>24</v>
      </c>
      <c r="F98" s="214">
        <v>12.23</v>
      </c>
      <c r="G98" s="215">
        <v>30</v>
      </c>
      <c r="H98" s="215" t="s">
        <v>3373</v>
      </c>
      <c r="I98" s="214">
        <v>10.48</v>
      </c>
      <c r="J98" s="215">
        <v>30</v>
      </c>
      <c r="K98" s="215" t="s">
        <v>3372</v>
      </c>
      <c r="L98" s="216">
        <f t="shared" si="31"/>
        <v>11.355</v>
      </c>
      <c r="M98" s="213">
        <f t="shared" si="32"/>
        <v>60</v>
      </c>
      <c r="N98" s="213">
        <f t="shared" si="33"/>
        <v>1</v>
      </c>
      <c r="O98" s="213">
        <f t="shared" si="34"/>
        <v>0</v>
      </c>
      <c r="P98" s="214">
        <v>9.7899999999999991</v>
      </c>
      <c r="Q98" s="215">
        <v>22</v>
      </c>
      <c r="R98" s="215" t="s">
        <v>3373</v>
      </c>
      <c r="S98" s="214">
        <v>14.95</v>
      </c>
      <c r="T98" s="215">
        <v>30</v>
      </c>
      <c r="U98" s="215" t="s">
        <v>3372</v>
      </c>
      <c r="V98" s="214">
        <f t="shared" si="35"/>
        <v>12.37</v>
      </c>
      <c r="W98" s="215">
        <f t="shared" si="36"/>
        <v>60</v>
      </c>
      <c r="X98" s="215">
        <f t="shared" si="37"/>
        <v>1</v>
      </c>
      <c r="Y98" s="215">
        <f t="shared" si="38"/>
        <v>1</v>
      </c>
      <c r="Z98" s="215">
        <f t="shared" si="39"/>
        <v>2</v>
      </c>
      <c r="AA98" s="215">
        <f t="shared" si="40"/>
        <v>1</v>
      </c>
      <c r="AB98" s="215">
        <f t="shared" si="41"/>
        <v>3</v>
      </c>
      <c r="AC98" s="214">
        <f t="shared" si="45"/>
        <v>0.97</v>
      </c>
      <c r="AD98" s="214">
        <f t="shared" si="42"/>
        <v>11.862500000000001</v>
      </c>
      <c r="AE98" s="214">
        <f t="shared" si="43"/>
        <v>11.506625</v>
      </c>
      <c r="AF98" s="215">
        <f t="shared" si="44"/>
        <v>120</v>
      </c>
      <c r="AG98" s="212" t="s">
        <v>3451</v>
      </c>
      <c r="AH98" s="212" t="s">
        <v>3453</v>
      </c>
      <c r="AI98" s="212" t="s">
        <v>3456</v>
      </c>
      <c r="AJ98" s="212" t="s">
        <v>3455</v>
      </c>
      <c r="AK98" s="212" t="s">
        <v>3452</v>
      </c>
      <c r="AL98" s="212" t="s">
        <v>3454</v>
      </c>
      <c r="AM98" s="212" t="s">
        <v>3457</v>
      </c>
      <c r="AN98" s="212" t="s">
        <v>3460</v>
      </c>
      <c r="AO98" s="212" t="s">
        <v>3458</v>
      </c>
      <c r="AP98" s="212" t="s">
        <v>3459</v>
      </c>
    </row>
    <row r="99" spans="1:42" s="217" customFormat="1" ht="17.100000000000001" customHeight="1">
      <c r="A99" s="210">
        <v>92</v>
      </c>
      <c r="B99" s="218" t="s">
        <v>1381</v>
      </c>
      <c r="C99" s="218" t="s">
        <v>1373</v>
      </c>
      <c r="D99" s="213" t="s">
        <v>1382</v>
      </c>
      <c r="E99" s="213">
        <v>13</v>
      </c>
      <c r="F99" s="214">
        <v>11.33</v>
      </c>
      <c r="G99" s="215">
        <v>30</v>
      </c>
      <c r="H99" s="215" t="s">
        <v>3373</v>
      </c>
      <c r="I99" s="214">
        <v>10.01</v>
      </c>
      <c r="J99" s="215">
        <v>30</v>
      </c>
      <c r="K99" s="215" t="s">
        <v>3372</v>
      </c>
      <c r="L99" s="216">
        <f t="shared" si="31"/>
        <v>10.67</v>
      </c>
      <c r="M99" s="213">
        <f t="shared" si="32"/>
        <v>60</v>
      </c>
      <c r="N99" s="213">
        <f t="shared" si="33"/>
        <v>1</v>
      </c>
      <c r="O99" s="213">
        <f t="shared" si="34"/>
        <v>0</v>
      </c>
      <c r="P99" s="214">
        <v>10.28</v>
      </c>
      <c r="Q99" s="215">
        <v>30</v>
      </c>
      <c r="R99" s="215" t="s">
        <v>3372</v>
      </c>
      <c r="S99" s="214">
        <v>14.51</v>
      </c>
      <c r="T99" s="215">
        <v>30</v>
      </c>
      <c r="U99" s="215" t="s">
        <v>3372</v>
      </c>
      <c r="V99" s="214">
        <f t="shared" si="35"/>
        <v>12.395</v>
      </c>
      <c r="W99" s="215">
        <f t="shared" si="36"/>
        <v>60</v>
      </c>
      <c r="X99" s="215">
        <f t="shared" si="37"/>
        <v>0</v>
      </c>
      <c r="Y99" s="215">
        <f t="shared" si="38"/>
        <v>0</v>
      </c>
      <c r="Z99" s="215">
        <f t="shared" si="39"/>
        <v>1</v>
      </c>
      <c r="AA99" s="215">
        <f t="shared" si="40"/>
        <v>0</v>
      </c>
      <c r="AB99" s="215">
        <f t="shared" si="41"/>
        <v>1</v>
      </c>
      <c r="AC99" s="214">
        <f t="shared" si="45"/>
        <v>0.99</v>
      </c>
      <c r="AD99" s="214">
        <f t="shared" si="42"/>
        <v>11.532499999999999</v>
      </c>
      <c r="AE99" s="214">
        <f t="shared" si="43"/>
        <v>11.417174999999999</v>
      </c>
      <c r="AF99" s="215">
        <f t="shared" si="44"/>
        <v>120</v>
      </c>
      <c r="AG99" s="212" t="s">
        <v>3461</v>
      </c>
      <c r="AH99" s="212" t="s">
        <v>3451</v>
      </c>
      <c r="AI99" s="212" t="s">
        <v>3452</v>
      </c>
      <c r="AJ99" s="212" t="s">
        <v>3456</v>
      </c>
      <c r="AK99" s="212" t="s">
        <v>3454</v>
      </c>
      <c r="AL99" s="212" t="s">
        <v>3457</v>
      </c>
      <c r="AM99" s="212" t="s">
        <v>3460</v>
      </c>
      <c r="AN99" s="212" t="s">
        <v>3455</v>
      </c>
      <c r="AO99" s="212" t="s">
        <v>3459</v>
      </c>
      <c r="AP99" s="212" t="s">
        <v>3458</v>
      </c>
    </row>
    <row r="100" spans="1:42" s="217" customFormat="1" ht="17.100000000000001" customHeight="1">
      <c r="A100" s="210">
        <v>93</v>
      </c>
      <c r="B100" s="218" t="s">
        <v>2231</v>
      </c>
      <c r="C100" s="218" t="s">
        <v>2232</v>
      </c>
      <c r="D100" s="213" t="s">
        <v>2233</v>
      </c>
      <c r="E100" s="213">
        <v>22</v>
      </c>
      <c r="F100" s="214">
        <v>10.45</v>
      </c>
      <c r="G100" s="215">
        <v>30</v>
      </c>
      <c r="H100" s="215" t="s">
        <v>3372</v>
      </c>
      <c r="I100" s="214">
        <v>10.7</v>
      </c>
      <c r="J100" s="215">
        <v>30</v>
      </c>
      <c r="K100" s="215" t="s">
        <v>3372</v>
      </c>
      <c r="L100" s="216">
        <f t="shared" si="31"/>
        <v>10.574999999999999</v>
      </c>
      <c r="M100" s="213">
        <f t="shared" si="32"/>
        <v>60</v>
      </c>
      <c r="N100" s="213">
        <f t="shared" si="33"/>
        <v>0</v>
      </c>
      <c r="O100" s="213">
        <f t="shared" si="34"/>
        <v>0</v>
      </c>
      <c r="P100" s="214">
        <v>11.94</v>
      </c>
      <c r="Q100" s="215">
        <v>30</v>
      </c>
      <c r="R100" s="215" t="s">
        <v>3372</v>
      </c>
      <c r="S100" s="214">
        <v>12.56</v>
      </c>
      <c r="T100" s="215">
        <v>30</v>
      </c>
      <c r="U100" s="215" t="s">
        <v>3372</v>
      </c>
      <c r="V100" s="214">
        <f t="shared" si="35"/>
        <v>12.25</v>
      </c>
      <c r="W100" s="215">
        <f t="shared" si="36"/>
        <v>60</v>
      </c>
      <c r="X100" s="215">
        <f t="shared" si="37"/>
        <v>0</v>
      </c>
      <c r="Y100" s="215">
        <f t="shared" si="38"/>
        <v>0</v>
      </c>
      <c r="Z100" s="215">
        <f t="shared" si="39"/>
        <v>0</v>
      </c>
      <c r="AA100" s="215">
        <f t="shared" si="40"/>
        <v>0</v>
      </c>
      <c r="AB100" s="215">
        <f t="shared" si="41"/>
        <v>0</v>
      </c>
      <c r="AC100" s="214">
        <f t="shared" si="45"/>
        <v>1</v>
      </c>
      <c r="AD100" s="214">
        <f t="shared" si="42"/>
        <v>11.4125</v>
      </c>
      <c r="AE100" s="214">
        <f t="shared" si="43"/>
        <v>11.4125</v>
      </c>
      <c r="AF100" s="215">
        <f t="shared" si="44"/>
        <v>120</v>
      </c>
      <c r="AG100" s="212" t="s">
        <v>3451</v>
      </c>
      <c r="AH100" s="212" t="s">
        <v>3457</v>
      </c>
      <c r="AI100" s="212" t="s">
        <v>3453</v>
      </c>
      <c r="AJ100" s="212" t="s">
        <v>3452</v>
      </c>
      <c r="AK100" s="212" t="s">
        <v>3456</v>
      </c>
      <c r="AL100" s="212" t="s">
        <v>3455</v>
      </c>
      <c r="AM100" s="212" t="s">
        <v>3454</v>
      </c>
      <c r="AN100" s="212" t="s">
        <v>3460</v>
      </c>
      <c r="AO100" s="212" t="s">
        <v>3458</v>
      </c>
      <c r="AP100" s="212" t="s">
        <v>3459</v>
      </c>
    </row>
    <row r="101" spans="1:42" s="217" customFormat="1" ht="17.100000000000001" customHeight="1">
      <c r="A101" s="210">
        <v>94</v>
      </c>
      <c r="B101" s="218" t="s">
        <v>2595</v>
      </c>
      <c r="C101" s="218" t="s">
        <v>1175</v>
      </c>
      <c r="D101" s="213" t="s">
        <v>2596</v>
      </c>
      <c r="E101" s="213">
        <v>26</v>
      </c>
      <c r="F101" s="214">
        <v>12.04</v>
      </c>
      <c r="G101" s="215">
        <v>30</v>
      </c>
      <c r="H101" s="215" t="s">
        <v>3372</v>
      </c>
      <c r="I101" s="214">
        <v>10.050000000000001</v>
      </c>
      <c r="J101" s="215">
        <v>30</v>
      </c>
      <c r="K101" s="215" t="s">
        <v>3372</v>
      </c>
      <c r="L101" s="216">
        <f t="shared" si="31"/>
        <v>11.045</v>
      </c>
      <c r="M101" s="213">
        <f t="shared" si="32"/>
        <v>60</v>
      </c>
      <c r="N101" s="213">
        <f t="shared" si="33"/>
        <v>0</v>
      </c>
      <c r="O101" s="213">
        <f t="shared" si="34"/>
        <v>0</v>
      </c>
      <c r="P101" s="214">
        <v>10.65</v>
      </c>
      <c r="Q101" s="215">
        <v>30</v>
      </c>
      <c r="R101" s="215" t="s">
        <v>3372</v>
      </c>
      <c r="S101" s="214">
        <v>12.84</v>
      </c>
      <c r="T101" s="215">
        <v>30</v>
      </c>
      <c r="U101" s="215" t="s">
        <v>3372</v>
      </c>
      <c r="V101" s="214">
        <f t="shared" si="35"/>
        <v>11.745000000000001</v>
      </c>
      <c r="W101" s="215">
        <f t="shared" si="36"/>
        <v>60</v>
      </c>
      <c r="X101" s="215">
        <f t="shared" si="37"/>
        <v>0</v>
      </c>
      <c r="Y101" s="215">
        <f t="shared" si="38"/>
        <v>0</v>
      </c>
      <c r="Z101" s="215">
        <f t="shared" si="39"/>
        <v>0</v>
      </c>
      <c r="AA101" s="215">
        <f t="shared" si="40"/>
        <v>0</v>
      </c>
      <c r="AB101" s="215">
        <f t="shared" si="41"/>
        <v>0</v>
      </c>
      <c r="AC101" s="214">
        <f t="shared" si="45"/>
        <v>1</v>
      </c>
      <c r="AD101" s="214">
        <f t="shared" si="42"/>
        <v>11.395</v>
      </c>
      <c r="AE101" s="214">
        <f t="shared" si="43"/>
        <v>11.395</v>
      </c>
      <c r="AF101" s="215">
        <f t="shared" si="44"/>
        <v>120</v>
      </c>
      <c r="AG101" s="212" t="s">
        <v>3453</v>
      </c>
      <c r="AH101" s="212" t="s">
        <v>3451</v>
      </c>
      <c r="AI101" s="212" t="s">
        <v>3452</v>
      </c>
      <c r="AJ101" s="212" t="s">
        <v>3456</v>
      </c>
      <c r="AK101" s="212" t="s">
        <v>3454</v>
      </c>
      <c r="AL101" s="212" t="s">
        <v>3455</v>
      </c>
      <c r="AM101" s="212" t="s">
        <v>3460</v>
      </c>
      <c r="AN101" s="212" t="s">
        <v>3459</v>
      </c>
      <c r="AO101" s="212" t="s">
        <v>3457</v>
      </c>
      <c r="AP101" s="212" t="s">
        <v>3458</v>
      </c>
    </row>
    <row r="102" spans="1:42" s="217" customFormat="1" ht="17.100000000000001" customHeight="1">
      <c r="A102" s="210">
        <v>95</v>
      </c>
      <c r="B102" s="218" t="s">
        <v>418</v>
      </c>
      <c r="C102" s="218" t="s">
        <v>419</v>
      </c>
      <c r="D102" s="213" t="s">
        <v>420</v>
      </c>
      <c r="E102" s="213">
        <v>4</v>
      </c>
      <c r="F102" s="214">
        <v>11.76</v>
      </c>
      <c r="G102" s="215">
        <v>30</v>
      </c>
      <c r="H102" s="215" t="s">
        <v>3372</v>
      </c>
      <c r="I102" s="214">
        <v>10.85</v>
      </c>
      <c r="J102" s="215">
        <v>30</v>
      </c>
      <c r="K102" s="215" t="s">
        <v>3372</v>
      </c>
      <c r="L102" s="216">
        <f t="shared" si="31"/>
        <v>11.305</v>
      </c>
      <c r="M102" s="213">
        <f t="shared" si="32"/>
        <v>60</v>
      </c>
      <c r="N102" s="213">
        <f t="shared" si="33"/>
        <v>0</v>
      </c>
      <c r="O102" s="213">
        <f t="shared" si="34"/>
        <v>0</v>
      </c>
      <c r="P102" s="214">
        <v>12.84</v>
      </c>
      <c r="Q102" s="215">
        <v>30</v>
      </c>
      <c r="R102" s="215" t="s">
        <v>3372</v>
      </c>
      <c r="S102" s="214">
        <v>13.55</v>
      </c>
      <c r="T102" s="215">
        <v>30</v>
      </c>
      <c r="U102" s="215" t="s">
        <v>3372</v>
      </c>
      <c r="V102" s="214">
        <f t="shared" si="35"/>
        <v>13.195</v>
      </c>
      <c r="W102" s="215">
        <f t="shared" si="36"/>
        <v>60</v>
      </c>
      <c r="X102" s="215">
        <f t="shared" si="37"/>
        <v>0</v>
      </c>
      <c r="Y102" s="215">
        <f t="shared" si="38"/>
        <v>0</v>
      </c>
      <c r="Z102" s="215">
        <f t="shared" si="39"/>
        <v>0</v>
      </c>
      <c r="AA102" s="215">
        <f t="shared" si="40"/>
        <v>0</v>
      </c>
      <c r="AB102" s="215">
        <f t="shared" si="41"/>
        <v>0</v>
      </c>
      <c r="AC102" s="214">
        <f>IF(AB102=0,0.93,IF(AB102=1,0.92,IF(AB102=2,0.91,IF(AB102=3,0.9,IF(AB102=4,0.89,IF(AB102=5,0.88,IF(AB102=6,0.87)))))))</f>
        <v>0.93</v>
      </c>
      <c r="AD102" s="214">
        <f t="shared" si="42"/>
        <v>12.25</v>
      </c>
      <c r="AE102" s="214">
        <f t="shared" si="43"/>
        <v>11.3925</v>
      </c>
      <c r="AF102" s="215">
        <f t="shared" si="44"/>
        <v>120</v>
      </c>
      <c r="AG102" s="212" t="s">
        <v>3453</v>
      </c>
      <c r="AH102" s="212" t="s">
        <v>3451</v>
      </c>
      <c r="AI102" s="212" t="s">
        <v>3457</v>
      </c>
      <c r="AJ102" s="212" t="s">
        <v>3454</v>
      </c>
      <c r="AK102" s="212" t="s">
        <v>3452</v>
      </c>
      <c r="AL102" s="212" t="s">
        <v>3455</v>
      </c>
      <c r="AM102" s="212" t="s">
        <v>3460</v>
      </c>
      <c r="AN102" s="212" t="s">
        <v>3456</v>
      </c>
      <c r="AO102" s="212" t="s">
        <v>3458</v>
      </c>
      <c r="AP102" s="212" t="s">
        <v>3459</v>
      </c>
    </row>
    <row r="103" spans="1:42" s="217" customFormat="1" ht="17.100000000000001" customHeight="1">
      <c r="A103" s="210">
        <v>96</v>
      </c>
      <c r="B103" s="218" t="s">
        <v>845</v>
      </c>
      <c r="C103" s="218" t="s">
        <v>257</v>
      </c>
      <c r="D103" s="213" t="s">
        <v>846</v>
      </c>
      <c r="E103" s="213">
        <v>8</v>
      </c>
      <c r="F103" s="214">
        <v>10.24</v>
      </c>
      <c r="G103" s="215">
        <v>30</v>
      </c>
      <c r="H103" s="215" t="s">
        <v>3372</v>
      </c>
      <c r="I103" s="214">
        <v>11.81</v>
      </c>
      <c r="J103" s="215">
        <v>30</v>
      </c>
      <c r="K103" s="215" t="s">
        <v>3372</v>
      </c>
      <c r="L103" s="216">
        <v>11.02</v>
      </c>
      <c r="M103" s="213">
        <f t="shared" si="32"/>
        <v>60</v>
      </c>
      <c r="N103" s="213">
        <f t="shared" si="33"/>
        <v>0</v>
      </c>
      <c r="O103" s="213">
        <f t="shared" si="34"/>
        <v>0</v>
      </c>
      <c r="P103" s="214">
        <v>11.5</v>
      </c>
      <c r="Q103" s="215">
        <v>30</v>
      </c>
      <c r="R103" s="215" t="s">
        <v>3372</v>
      </c>
      <c r="S103" s="214">
        <v>12.01</v>
      </c>
      <c r="T103" s="215">
        <v>30</v>
      </c>
      <c r="U103" s="215" t="s">
        <v>3372</v>
      </c>
      <c r="V103" s="214">
        <f t="shared" si="35"/>
        <v>11.754999999999999</v>
      </c>
      <c r="W103" s="215">
        <f t="shared" si="36"/>
        <v>60</v>
      </c>
      <c r="X103" s="215">
        <f t="shared" si="37"/>
        <v>0</v>
      </c>
      <c r="Y103" s="215">
        <f t="shared" si="38"/>
        <v>0</v>
      </c>
      <c r="Z103" s="215">
        <f t="shared" si="39"/>
        <v>0</v>
      </c>
      <c r="AA103" s="215">
        <f t="shared" si="40"/>
        <v>0</v>
      </c>
      <c r="AB103" s="215">
        <f t="shared" si="41"/>
        <v>0</v>
      </c>
      <c r="AC103" s="214">
        <f t="shared" ref="AC103:AC108" si="46">IF(AB103=0,1,IF(AB103=1,0.99,IF(AB103=2,0.98,IF(AB103=3,0.97,IF(AB103=4,0.96,IF(AB103=5,0.95,IF(AB103=6,0.94)))))))</f>
        <v>1</v>
      </c>
      <c r="AD103" s="214">
        <f t="shared" si="42"/>
        <v>11.387499999999999</v>
      </c>
      <c r="AE103" s="214">
        <f t="shared" si="43"/>
        <v>11.387499999999999</v>
      </c>
      <c r="AF103" s="215">
        <f t="shared" si="44"/>
        <v>120</v>
      </c>
      <c r="AG103" s="212" t="s">
        <v>3451</v>
      </c>
      <c r="AH103" s="212" t="s">
        <v>3453</v>
      </c>
      <c r="AI103" s="212" t="s">
        <v>3452</v>
      </c>
      <c r="AJ103" s="212" t="s">
        <v>3456</v>
      </c>
      <c r="AK103" s="212" t="s">
        <v>3454</v>
      </c>
      <c r="AL103" s="212" t="s">
        <v>3457</v>
      </c>
      <c r="AM103" s="212" t="s">
        <v>3460</v>
      </c>
      <c r="AN103" s="212" t="s">
        <v>3455</v>
      </c>
      <c r="AO103" s="212" t="s">
        <v>3459</v>
      </c>
      <c r="AP103" s="212" t="s">
        <v>3458</v>
      </c>
    </row>
    <row r="104" spans="1:42" s="217" customFormat="1" ht="17.100000000000001" customHeight="1">
      <c r="A104" s="210">
        <v>97</v>
      </c>
      <c r="B104" s="222" t="s">
        <v>1037</v>
      </c>
      <c r="C104" s="222" t="s">
        <v>977</v>
      </c>
      <c r="D104" s="221" t="s">
        <v>1038</v>
      </c>
      <c r="E104" s="213">
        <v>10</v>
      </c>
      <c r="F104" s="214">
        <v>12.42</v>
      </c>
      <c r="G104" s="215">
        <v>30</v>
      </c>
      <c r="H104" s="215" t="s">
        <v>3372</v>
      </c>
      <c r="I104" s="214">
        <v>7.69</v>
      </c>
      <c r="J104" s="215">
        <v>3</v>
      </c>
      <c r="K104" s="215" t="s">
        <v>3372</v>
      </c>
      <c r="L104" s="216">
        <f t="shared" ref="L104:L135" si="47">(F104+I104)/2</f>
        <v>10.055</v>
      </c>
      <c r="M104" s="213">
        <f t="shared" ref="M104:M135" si="48">IF(L104&gt;=10,60,G104+J104)</f>
        <v>60</v>
      </c>
      <c r="N104" s="213">
        <f t="shared" ref="N104:N135" si="49">IF(H104="ACC",0,1)+IF(K104="ACC",0,1)</f>
        <v>0</v>
      </c>
      <c r="O104" s="213">
        <f t="shared" ref="O104:O135" si="50">IF(F104&lt;10,1,(IF(I104&lt;10,1,0)))</f>
        <v>1</v>
      </c>
      <c r="P104" s="214">
        <v>10.89</v>
      </c>
      <c r="Q104" s="215">
        <v>30</v>
      </c>
      <c r="R104" s="215" t="s">
        <v>3372</v>
      </c>
      <c r="S104" s="214">
        <v>14.94</v>
      </c>
      <c r="T104" s="215">
        <v>30</v>
      </c>
      <c r="U104" s="215" t="s">
        <v>3372</v>
      </c>
      <c r="V104" s="214">
        <f t="shared" ref="V104:V135" si="51">(P104+S104)/2</f>
        <v>12.914999999999999</v>
      </c>
      <c r="W104" s="215">
        <f t="shared" ref="W104:W135" si="52">IF(V104&gt;=10,60,Q104+T104)</f>
        <v>60</v>
      </c>
      <c r="X104" s="215">
        <f t="shared" ref="X104:X135" si="53">IF(R104="ACC",0,1)+IF(U104="ACC",0,1)</f>
        <v>0</v>
      </c>
      <c r="Y104" s="215">
        <f t="shared" ref="Y104:Y135" si="54">IF(P104&lt;10,1,(IF(S104&lt;10,1,0)))</f>
        <v>0</v>
      </c>
      <c r="Z104" s="215">
        <f t="shared" ref="Z104:Z135" si="55">N104+X104</f>
        <v>0</v>
      </c>
      <c r="AA104" s="215">
        <f t="shared" ref="AA104:AA135" si="56">O104+Y104</f>
        <v>1</v>
      </c>
      <c r="AB104" s="215">
        <f t="shared" ref="AB104:AB135" si="57">Z104+AA104</f>
        <v>1</v>
      </c>
      <c r="AC104" s="214">
        <f t="shared" si="46"/>
        <v>0.99</v>
      </c>
      <c r="AD104" s="214">
        <f t="shared" ref="AD104:AD135" si="58">AVERAGE(L104,V104)</f>
        <v>11.484999999999999</v>
      </c>
      <c r="AE104" s="214">
        <f t="shared" ref="AE104:AE135" si="59">AC104*AD104</f>
        <v>11.370149999999999</v>
      </c>
      <c r="AF104" s="215">
        <f t="shared" ref="AF104:AF135" si="60">M104+W104</f>
        <v>120</v>
      </c>
      <c r="AG104" s="212" t="s">
        <v>3453</v>
      </c>
      <c r="AH104" s="212" t="s">
        <v>3451</v>
      </c>
      <c r="AI104" s="212" t="s">
        <v>3456</v>
      </c>
      <c r="AJ104" s="212" t="s">
        <v>3455</v>
      </c>
      <c r="AK104" s="212" t="s">
        <v>3452</v>
      </c>
      <c r="AL104" s="212" t="s">
        <v>3454</v>
      </c>
      <c r="AM104" s="212" t="s">
        <v>3460</v>
      </c>
      <c r="AN104" s="212" t="s">
        <v>3457</v>
      </c>
      <c r="AO104" s="212" t="s">
        <v>3458</v>
      </c>
      <c r="AP104" s="212" t="s">
        <v>3459</v>
      </c>
    </row>
    <row r="105" spans="1:42" s="217" customFormat="1" ht="17.100000000000001" customHeight="1">
      <c r="A105" s="210">
        <v>98</v>
      </c>
      <c r="B105" s="218" t="s">
        <v>2509</v>
      </c>
      <c r="C105" s="218" t="s">
        <v>1039</v>
      </c>
      <c r="D105" s="213" t="s">
        <v>2512</v>
      </c>
      <c r="E105" s="213">
        <v>25</v>
      </c>
      <c r="F105" s="214">
        <v>10.23</v>
      </c>
      <c r="G105" s="215">
        <v>30</v>
      </c>
      <c r="H105" s="215" t="s">
        <v>3372</v>
      </c>
      <c r="I105" s="214">
        <v>11.95</v>
      </c>
      <c r="J105" s="215">
        <v>30</v>
      </c>
      <c r="K105" s="215" t="s">
        <v>3372</v>
      </c>
      <c r="L105" s="216">
        <f t="shared" si="47"/>
        <v>11.09</v>
      </c>
      <c r="M105" s="213">
        <f t="shared" si="48"/>
        <v>60</v>
      </c>
      <c r="N105" s="213">
        <f t="shared" si="49"/>
        <v>0</v>
      </c>
      <c r="O105" s="213">
        <f t="shared" si="50"/>
        <v>0</v>
      </c>
      <c r="P105" s="214">
        <v>11.09</v>
      </c>
      <c r="Q105" s="215">
        <v>30</v>
      </c>
      <c r="R105" s="215" t="s">
        <v>3372</v>
      </c>
      <c r="S105" s="214">
        <v>12.21</v>
      </c>
      <c r="T105" s="215">
        <v>30</v>
      </c>
      <c r="U105" s="215" t="s">
        <v>3372</v>
      </c>
      <c r="V105" s="214">
        <f t="shared" si="51"/>
        <v>11.65</v>
      </c>
      <c r="W105" s="215">
        <f t="shared" si="52"/>
        <v>60</v>
      </c>
      <c r="X105" s="215">
        <f t="shared" si="53"/>
        <v>0</v>
      </c>
      <c r="Y105" s="215">
        <f t="shared" si="54"/>
        <v>0</v>
      </c>
      <c r="Z105" s="215">
        <f t="shared" si="55"/>
        <v>0</v>
      </c>
      <c r="AA105" s="215">
        <f t="shared" si="56"/>
        <v>0</v>
      </c>
      <c r="AB105" s="215">
        <f t="shared" si="57"/>
        <v>0</v>
      </c>
      <c r="AC105" s="214">
        <f t="shared" si="46"/>
        <v>1</v>
      </c>
      <c r="AD105" s="214">
        <f t="shared" si="58"/>
        <v>11.370000000000001</v>
      </c>
      <c r="AE105" s="214">
        <f t="shared" si="59"/>
        <v>11.370000000000001</v>
      </c>
      <c r="AF105" s="215">
        <f t="shared" si="60"/>
        <v>120</v>
      </c>
      <c r="AG105" s="212" t="s">
        <v>3451</v>
      </c>
      <c r="AH105" s="212" t="s">
        <v>3453</v>
      </c>
      <c r="AI105" s="212" t="s">
        <v>3452</v>
      </c>
      <c r="AJ105" s="212" t="s">
        <v>3456</v>
      </c>
      <c r="AK105" s="212" t="s">
        <v>3454</v>
      </c>
      <c r="AL105" s="212" t="s">
        <v>3457</v>
      </c>
      <c r="AM105" s="212" t="s">
        <v>3460</v>
      </c>
      <c r="AN105" s="212" t="s">
        <v>3455</v>
      </c>
      <c r="AO105" s="212" t="s">
        <v>3459</v>
      </c>
      <c r="AP105" s="212" t="s">
        <v>3458</v>
      </c>
    </row>
    <row r="106" spans="1:42" s="217" customFormat="1" ht="17.100000000000001" customHeight="1">
      <c r="A106" s="210">
        <v>99</v>
      </c>
      <c r="B106" s="218" t="s">
        <v>1732</v>
      </c>
      <c r="C106" s="218" t="s">
        <v>3534</v>
      </c>
      <c r="D106" s="213" t="s">
        <v>1733</v>
      </c>
      <c r="E106" s="213">
        <v>17</v>
      </c>
      <c r="F106" s="214">
        <v>10.19</v>
      </c>
      <c r="G106" s="215">
        <v>30</v>
      </c>
      <c r="H106" s="215" t="s">
        <v>3372</v>
      </c>
      <c r="I106" s="214">
        <v>10.199999999999999</v>
      </c>
      <c r="J106" s="215">
        <v>30</v>
      </c>
      <c r="K106" s="215" t="s">
        <v>3372</v>
      </c>
      <c r="L106" s="216">
        <f t="shared" si="47"/>
        <v>10.195</v>
      </c>
      <c r="M106" s="213">
        <f t="shared" si="48"/>
        <v>60</v>
      </c>
      <c r="N106" s="213">
        <f t="shared" si="49"/>
        <v>0</v>
      </c>
      <c r="O106" s="213">
        <f t="shared" si="50"/>
        <v>0</v>
      </c>
      <c r="P106" s="214">
        <v>12.24</v>
      </c>
      <c r="Q106" s="215">
        <v>30</v>
      </c>
      <c r="R106" s="215" t="s">
        <v>3372</v>
      </c>
      <c r="S106" s="214">
        <v>12.82</v>
      </c>
      <c r="T106" s="215">
        <v>30</v>
      </c>
      <c r="U106" s="215" t="s">
        <v>3372</v>
      </c>
      <c r="V106" s="214">
        <f t="shared" si="51"/>
        <v>12.530000000000001</v>
      </c>
      <c r="W106" s="215">
        <f t="shared" si="52"/>
        <v>60</v>
      </c>
      <c r="X106" s="215">
        <f t="shared" si="53"/>
        <v>0</v>
      </c>
      <c r="Y106" s="215">
        <f t="shared" si="54"/>
        <v>0</v>
      </c>
      <c r="Z106" s="215">
        <f t="shared" si="55"/>
        <v>0</v>
      </c>
      <c r="AA106" s="215">
        <f t="shared" si="56"/>
        <v>0</v>
      </c>
      <c r="AB106" s="215">
        <f t="shared" si="57"/>
        <v>0</v>
      </c>
      <c r="AC106" s="214">
        <f t="shared" si="46"/>
        <v>1</v>
      </c>
      <c r="AD106" s="214">
        <f t="shared" si="58"/>
        <v>11.362500000000001</v>
      </c>
      <c r="AE106" s="214">
        <f t="shared" si="59"/>
        <v>11.362500000000001</v>
      </c>
      <c r="AF106" s="215">
        <f t="shared" si="60"/>
        <v>120</v>
      </c>
      <c r="AG106" s="212" t="s">
        <v>3451</v>
      </c>
      <c r="AH106" s="212" t="s">
        <v>3453</v>
      </c>
      <c r="AI106" s="212" t="s">
        <v>3456</v>
      </c>
      <c r="AJ106" s="212" t="s">
        <v>3452</v>
      </c>
      <c r="AK106" s="212" t="s">
        <v>3454</v>
      </c>
      <c r="AL106" s="212" t="s">
        <v>3457</v>
      </c>
      <c r="AM106" s="212" t="s">
        <v>3455</v>
      </c>
      <c r="AN106" s="212" t="s">
        <v>3460</v>
      </c>
      <c r="AO106" s="212" t="s">
        <v>3459</v>
      </c>
      <c r="AP106" s="212" t="s">
        <v>3458</v>
      </c>
    </row>
    <row r="107" spans="1:42" s="217" customFormat="1" ht="17.100000000000001" customHeight="1">
      <c r="A107" s="210">
        <v>100</v>
      </c>
      <c r="B107" s="218" t="s">
        <v>771</v>
      </c>
      <c r="C107" s="218" t="s">
        <v>772</v>
      </c>
      <c r="D107" s="213" t="s">
        <v>773</v>
      </c>
      <c r="E107" s="213">
        <v>7</v>
      </c>
      <c r="F107" s="214">
        <v>12.33</v>
      </c>
      <c r="G107" s="215">
        <v>30</v>
      </c>
      <c r="H107" s="215" t="s">
        <v>3372</v>
      </c>
      <c r="I107" s="214">
        <v>10.24</v>
      </c>
      <c r="J107" s="215">
        <v>30</v>
      </c>
      <c r="K107" s="215" t="s">
        <v>3372</v>
      </c>
      <c r="L107" s="216">
        <f t="shared" si="47"/>
        <v>11.285</v>
      </c>
      <c r="M107" s="213">
        <f t="shared" si="48"/>
        <v>60</v>
      </c>
      <c r="N107" s="213">
        <f t="shared" si="49"/>
        <v>0</v>
      </c>
      <c r="O107" s="213">
        <f t="shared" si="50"/>
        <v>0</v>
      </c>
      <c r="P107" s="214">
        <v>11.73</v>
      </c>
      <c r="Q107" s="215">
        <v>30</v>
      </c>
      <c r="R107" s="215" t="s">
        <v>3372</v>
      </c>
      <c r="S107" s="214">
        <v>11.05</v>
      </c>
      <c r="T107" s="215">
        <v>30</v>
      </c>
      <c r="U107" s="215" t="s">
        <v>3372</v>
      </c>
      <c r="V107" s="214">
        <f t="shared" si="51"/>
        <v>11.39</v>
      </c>
      <c r="W107" s="215">
        <f t="shared" si="52"/>
        <v>60</v>
      </c>
      <c r="X107" s="215">
        <f t="shared" si="53"/>
        <v>0</v>
      </c>
      <c r="Y107" s="215">
        <f t="shared" si="54"/>
        <v>0</v>
      </c>
      <c r="Z107" s="215">
        <f t="shared" si="55"/>
        <v>0</v>
      </c>
      <c r="AA107" s="215">
        <f t="shared" si="56"/>
        <v>0</v>
      </c>
      <c r="AB107" s="215">
        <f t="shared" si="57"/>
        <v>0</v>
      </c>
      <c r="AC107" s="214">
        <f t="shared" si="46"/>
        <v>1</v>
      </c>
      <c r="AD107" s="214">
        <f t="shared" si="58"/>
        <v>11.3375</v>
      </c>
      <c r="AE107" s="214">
        <f t="shared" si="59"/>
        <v>11.3375</v>
      </c>
      <c r="AF107" s="215">
        <f t="shared" si="60"/>
        <v>120</v>
      </c>
      <c r="AG107" s="212" t="s">
        <v>3451</v>
      </c>
      <c r="AH107" s="212" t="s">
        <v>3456</v>
      </c>
      <c r="AI107" s="212" t="s">
        <v>3452</v>
      </c>
      <c r="AJ107" s="212" t="s">
        <v>3455</v>
      </c>
      <c r="AK107" s="212" t="s">
        <v>3453</v>
      </c>
      <c r="AL107" s="212" t="s">
        <v>3454</v>
      </c>
      <c r="AM107" s="212" t="s">
        <v>3457</v>
      </c>
      <c r="AN107" s="212" t="s">
        <v>3460</v>
      </c>
      <c r="AO107" s="212" t="s">
        <v>3458</v>
      </c>
      <c r="AP107" s="212" t="s">
        <v>3459</v>
      </c>
    </row>
    <row r="108" spans="1:42" s="217" customFormat="1" ht="17.100000000000001" customHeight="1">
      <c r="A108" s="210">
        <v>101</v>
      </c>
      <c r="B108" s="222" t="s">
        <v>1173</v>
      </c>
      <c r="C108" s="222" t="s">
        <v>110</v>
      </c>
      <c r="D108" s="213" t="s">
        <v>1165</v>
      </c>
      <c r="E108" s="213">
        <v>11</v>
      </c>
      <c r="F108" s="214">
        <v>11.62</v>
      </c>
      <c r="G108" s="215">
        <v>30</v>
      </c>
      <c r="H108" s="215" t="s">
        <v>3372</v>
      </c>
      <c r="I108" s="214">
        <v>9.4600000000000009</v>
      </c>
      <c r="J108" s="215">
        <v>23</v>
      </c>
      <c r="K108" s="215" t="s">
        <v>3372</v>
      </c>
      <c r="L108" s="216">
        <f t="shared" si="47"/>
        <v>10.54</v>
      </c>
      <c r="M108" s="213">
        <f t="shared" si="48"/>
        <v>60</v>
      </c>
      <c r="N108" s="213">
        <f t="shared" si="49"/>
        <v>0</v>
      </c>
      <c r="O108" s="213">
        <f t="shared" si="50"/>
        <v>1</v>
      </c>
      <c r="P108" s="214">
        <v>11.05</v>
      </c>
      <c r="Q108" s="215">
        <v>30</v>
      </c>
      <c r="R108" s="215" t="s">
        <v>3372</v>
      </c>
      <c r="S108" s="214">
        <v>13.65</v>
      </c>
      <c r="T108" s="215">
        <v>30</v>
      </c>
      <c r="U108" s="215" t="s">
        <v>3372</v>
      </c>
      <c r="V108" s="214">
        <f t="shared" si="51"/>
        <v>12.350000000000001</v>
      </c>
      <c r="W108" s="215">
        <f t="shared" si="52"/>
        <v>60</v>
      </c>
      <c r="X108" s="215">
        <f t="shared" si="53"/>
        <v>0</v>
      </c>
      <c r="Y108" s="215">
        <f t="shared" si="54"/>
        <v>0</v>
      </c>
      <c r="Z108" s="215">
        <f t="shared" si="55"/>
        <v>0</v>
      </c>
      <c r="AA108" s="215">
        <f t="shared" si="56"/>
        <v>1</v>
      </c>
      <c r="AB108" s="215">
        <f t="shared" si="57"/>
        <v>1</v>
      </c>
      <c r="AC108" s="214">
        <f t="shared" si="46"/>
        <v>0.99</v>
      </c>
      <c r="AD108" s="214">
        <f t="shared" si="58"/>
        <v>11.445</v>
      </c>
      <c r="AE108" s="214">
        <f t="shared" si="59"/>
        <v>11.330550000000001</v>
      </c>
      <c r="AF108" s="215">
        <f t="shared" si="60"/>
        <v>120</v>
      </c>
      <c r="AG108" s="212" t="s">
        <v>3453</v>
      </c>
      <c r="AH108" s="212" t="s">
        <v>3451</v>
      </c>
      <c r="AI108" s="212" t="s">
        <v>3452</v>
      </c>
      <c r="AJ108" s="212" t="s">
        <v>3455</v>
      </c>
      <c r="AK108" s="212" t="s">
        <v>3457</v>
      </c>
      <c r="AL108" s="212" t="s">
        <v>3456</v>
      </c>
      <c r="AM108" s="212" t="s">
        <v>3454</v>
      </c>
      <c r="AN108" s="212" t="s">
        <v>3459</v>
      </c>
      <c r="AO108" s="212" t="s">
        <v>3460</v>
      </c>
      <c r="AP108" s="212" t="s">
        <v>3458</v>
      </c>
    </row>
    <row r="109" spans="1:42" s="217" customFormat="1" ht="17.100000000000001" customHeight="1">
      <c r="A109" s="210">
        <v>102</v>
      </c>
      <c r="B109" s="218" t="s">
        <v>1173</v>
      </c>
      <c r="C109" s="218" t="s">
        <v>1175</v>
      </c>
      <c r="D109" s="221" t="s">
        <v>3430</v>
      </c>
      <c r="E109" s="213">
        <v>11</v>
      </c>
      <c r="F109" s="214">
        <v>11.04</v>
      </c>
      <c r="G109" s="215">
        <v>30</v>
      </c>
      <c r="H109" s="215" t="s">
        <v>3372</v>
      </c>
      <c r="I109" s="214">
        <v>11.06</v>
      </c>
      <c r="J109" s="215">
        <v>30</v>
      </c>
      <c r="K109" s="215" t="s">
        <v>3372</v>
      </c>
      <c r="L109" s="216">
        <f t="shared" si="47"/>
        <v>11.05</v>
      </c>
      <c r="M109" s="213">
        <f t="shared" si="48"/>
        <v>60</v>
      </c>
      <c r="N109" s="213">
        <f t="shared" si="49"/>
        <v>0</v>
      </c>
      <c r="O109" s="213">
        <f t="shared" si="50"/>
        <v>0</v>
      </c>
      <c r="P109" s="214">
        <v>10.029999999999999</v>
      </c>
      <c r="Q109" s="215">
        <v>30</v>
      </c>
      <c r="R109" s="215" t="s">
        <v>3372</v>
      </c>
      <c r="S109" s="214">
        <v>16.54</v>
      </c>
      <c r="T109" s="215">
        <v>30</v>
      </c>
      <c r="U109" s="215" t="s">
        <v>3372</v>
      </c>
      <c r="V109" s="214">
        <f t="shared" si="51"/>
        <v>13.285</v>
      </c>
      <c r="W109" s="215">
        <f t="shared" si="52"/>
        <v>60</v>
      </c>
      <c r="X109" s="215">
        <f t="shared" si="53"/>
        <v>0</v>
      </c>
      <c r="Y109" s="215">
        <f t="shared" si="54"/>
        <v>0</v>
      </c>
      <c r="Z109" s="215">
        <f t="shared" si="55"/>
        <v>0</v>
      </c>
      <c r="AA109" s="215">
        <f t="shared" si="56"/>
        <v>0</v>
      </c>
      <c r="AB109" s="215">
        <f t="shared" si="57"/>
        <v>0</v>
      </c>
      <c r="AC109" s="214">
        <f>IF(AB109=0,0.93,IF(AB109=1,0.92,IF(AB109=2,0.91,IF(AB109=3,0.9,IF(AB109=4,0.89,IF(AB109=5,0.88,IF(AB109=6,0.87)))))))</f>
        <v>0.93</v>
      </c>
      <c r="AD109" s="214">
        <f t="shared" si="58"/>
        <v>12.1675</v>
      </c>
      <c r="AE109" s="214">
        <f t="shared" si="59"/>
        <v>11.315775</v>
      </c>
      <c r="AF109" s="215">
        <f t="shared" si="60"/>
        <v>120</v>
      </c>
      <c r="AG109" s="212" t="s">
        <v>3453</v>
      </c>
      <c r="AH109" s="212" t="s">
        <v>3451</v>
      </c>
      <c r="AI109" s="212" t="s">
        <v>3456</v>
      </c>
      <c r="AJ109" s="212" t="s">
        <v>3455</v>
      </c>
      <c r="AK109" s="212" t="s">
        <v>3452</v>
      </c>
      <c r="AL109" s="212" t="s">
        <v>3457</v>
      </c>
      <c r="AM109" s="212" t="s">
        <v>3454</v>
      </c>
      <c r="AN109" s="212" t="s">
        <v>3460</v>
      </c>
      <c r="AO109" s="212" t="s">
        <v>3459</v>
      </c>
      <c r="AP109" s="212" t="s">
        <v>3458</v>
      </c>
    </row>
    <row r="110" spans="1:42" s="217" customFormat="1" ht="17.100000000000001" customHeight="1">
      <c r="A110" s="210">
        <v>103</v>
      </c>
      <c r="B110" s="105" t="s">
        <v>91</v>
      </c>
      <c r="C110" s="105" t="s">
        <v>92</v>
      </c>
      <c r="D110" s="215" t="s">
        <v>93</v>
      </c>
      <c r="E110" s="213">
        <v>1</v>
      </c>
      <c r="F110" s="214">
        <v>10.65</v>
      </c>
      <c r="G110" s="215">
        <v>30</v>
      </c>
      <c r="H110" s="215" t="s">
        <v>3373</v>
      </c>
      <c r="I110" s="214">
        <v>10.93</v>
      </c>
      <c r="J110" s="215">
        <v>30</v>
      </c>
      <c r="K110" s="215" t="s">
        <v>3372</v>
      </c>
      <c r="L110" s="216">
        <f t="shared" si="47"/>
        <v>10.79</v>
      </c>
      <c r="M110" s="213">
        <f t="shared" si="48"/>
        <v>60</v>
      </c>
      <c r="N110" s="213">
        <f t="shared" si="49"/>
        <v>1</v>
      </c>
      <c r="O110" s="213">
        <f t="shared" si="50"/>
        <v>0</v>
      </c>
      <c r="P110" s="214">
        <v>10.78</v>
      </c>
      <c r="Q110" s="215">
        <v>30</v>
      </c>
      <c r="R110" s="215" t="s">
        <v>3372</v>
      </c>
      <c r="S110" s="214">
        <v>13.29</v>
      </c>
      <c r="T110" s="215">
        <v>30</v>
      </c>
      <c r="U110" s="215" t="s">
        <v>3372</v>
      </c>
      <c r="V110" s="214">
        <f t="shared" si="51"/>
        <v>12.035</v>
      </c>
      <c r="W110" s="215">
        <f t="shared" si="52"/>
        <v>60</v>
      </c>
      <c r="X110" s="215">
        <f t="shared" si="53"/>
        <v>0</v>
      </c>
      <c r="Y110" s="215">
        <f t="shared" si="54"/>
        <v>0</v>
      </c>
      <c r="Z110" s="215">
        <f t="shared" si="55"/>
        <v>1</v>
      </c>
      <c r="AA110" s="215">
        <f t="shared" si="56"/>
        <v>0</v>
      </c>
      <c r="AB110" s="215">
        <f t="shared" si="57"/>
        <v>1</v>
      </c>
      <c r="AC110" s="214">
        <f t="shared" ref="AC110:AC117" si="61">IF(AB110=0,1,IF(AB110=1,0.99,IF(AB110=2,0.98,IF(AB110=3,0.97,IF(AB110=4,0.96,IF(AB110=5,0.95,IF(AB110=6,0.94)))))))</f>
        <v>0.99</v>
      </c>
      <c r="AD110" s="214">
        <f t="shared" si="58"/>
        <v>11.4125</v>
      </c>
      <c r="AE110" s="214">
        <f t="shared" si="59"/>
        <v>11.298375</v>
      </c>
      <c r="AF110" s="215">
        <f t="shared" si="60"/>
        <v>120</v>
      </c>
      <c r="AG110" s="212" t="s">
        <v>3451</v>
      </c>
      <c r="AH110" s="212" t="s">
        <v>3456</v>
      </c>
      <c r="AI110" s="212" t="s">
        <v>3457</v>
      </c>
      <c r="AJ110" s="212" t="s">
        <v>3453</v>
      </c>
      <c r="AK110" s="212" t="s">
        <v>3454</v>
      </c>
      <c r="AL110" s="212" t="s">
        <v>3452</v>
      </c>
      <c r="AM110" s="212" t="s">
        <v>3455</v>
      </c>
      <c r="AN110" s="212" t="s">
        <v>3460</v>
      </c>
      <c r="AO110" s="212" t="s">
        <v>3459</v>
      </c>
      <c r="AP110" s="212" t="s">
        <v>3458</v>
      </c>
    </row>
    <row r="111" spans="1:42" s="217" customFormat="1" ht="17.100000000000001" customHeight="1">
      <c r="A111" s="210">
        <v>104</v>
      </c>
      <c r="B111" s="218" t="s">
        <v>1660</v>
      </c>
      <c r="C111" s="218" t="s">
        <v>1661</v>
      </c>
      <c r="D111" s="213" t="s">
        <v>1662</v>
      </c>
      <c r="E111" s="213">
        <v>16</v>
      </c>
      <c r="F111" s="214">
        <v>11.36</v>
      </c>
      <c r="G111" s="215">
        <v>30</v>
      </c>
      <c r="H111" s="215" t="s">
        <v>3372</v>
      </c>
      <c r="I111" s="214">
        <v>11.87</v>
      </c>
      <c r="J111" s="215">
        <v>30</v>
      </c>
      <c r="K111" s="215" t="s">
        <v>3372</v>
      </c>
      <c r="L111" s="216">
        <f t="shared" si="47"/>
        <v>11.614999999999998</v>
      </c>
      <c r="M111" s="213">
        <f t="shared" si="48"/>
        <v>60</v>
      </c>
      <c r="N111" s="213">
        <f t="shared" si="49"/>
        <v>0</v>
      </c>
      <c r="O111" s="213">
        <f t="shared" si="50"/>
        <v>0</v>
      </c>
      <c r="P111" s="214">
        <v>11.05</v>
      </c>
      <c r="Q111" s="215">
        <v>30</v>
      </c>
      <c r="R111" s="215" t="s">
        <v>3373</v>
      </c>
      <c r="S111" s="214">
        <v>11.37</v>
      </c>
      <c r="T111" s="215">
        <v>30</v>
      </c>
      <c r="U111" s="215" t="s">
        <v>3372</v>
      </c>
      <c r="V111" s="214">
        <f t="shared" si="51"/>
        <v>11.21</v>
      </c>
      <c r="W111" s="215">
        <f t="shared" si="52"/>
        <v>60</v>
      </c>
      <c r="X111" s="215">
        <f t="shared" si="53"/>
        <v>1</v>
      </c>
      <c r="Y111" s="215">
        <f t="shared" si="54"/>
        <v>0</v>
      </c>
      <c r="Z111" s="215">
        <f t="shared" si="55"/>
        <v>1</v>
      </c>
      <c r="AA111" s="215">
        <f t="shared" si="56"/>
        <v>0</v>
      </c>
      <c r="AB111" s="215">
        <f t="shared" si="57"/>
        <v>1</v>
      </c>
      <c r="AC111" s="214">
        <f t="shared" si="61"/>
        <v>0.99</v>
      </c>
      <c r="AD111" s="214">
        <f t="shared" si="58"/>
        <v>11.4125</v>
      </c>
      <c r="AE111" s="214">
        <f t="shared" si="59"/>
        <v>11.298375</v>
      </c>
      <c r="AF111" s="215">
        <f t="shared" si="60"/>
        <v>120</v>
      </c>
      <c r="AG111" s="212" t="s">
        <v>3451</v>
      </c>
      <c r="AH111" s="212" t="s">
        <v>3455</v>
      </c>
      <c r="AI111" s="212" t="s">
        <v>3456</v>
      </c>
      <c r="AJ111" s="212" t="s">
        <v>3452</v>
      </c>
      <c r="AK111" s="212" t="s">
        <v>3453</v>
      </c>
      <c r="AL111" s="212" t="s">
        <v>3454</v>
      </c>
      <c r="AM111" s="212" t="s">
        <v>3457</v>
      </c>
      <c r="AN111" s="212" t="s">
        <v>3460</v>
      </c>
      <c r="AO111" s="212" t="s">
        <v>3459</v>
      </c>
      <c r="AP111" s="212" t="s">
        <v>3458</v>
      </c>
    </row>
    <row r="112" spans="1:42" s="217" customFormat="1" ht="17.100000000000001" customHeight="1">
      <c r="A112" s="210">
        <v>105</v>
      </c>
      <c r="B112" s="218" t="s">
        <v>2608</v>
      </c>
      <c r="C112" s="218" t="s">
        <v>2609</v>
      </c>
      <c r="D112" s="213" t="s">
        <v>2610</v>
      </c>
      <c r="E112" s="213">
        <v>26</v>
      </c>
      <c r="F112" s="214">
        <v>11.44</v>
      </c>
      <c r="G112" s="215">
        <v>30</v>
      </c>
      <c r="H112" s="215" t="s">
        <v>3372</v>
      </c>
      <c r="I112" s="214">
        <v>10.53</v>
      </c>
      <c r="J112" s="215">
        <v>30</v>
      </c>
      <c r="K112" s="215" t="s">
        <v>3373</v>
      </c>
      <c r="L112" s="216">
        <f t="shared" si="47"/>
        <v>10.984999999999999</v>
      </c>
      <c r="M112" s="213">
        <f t="shared" si="48"/>
        <v>60</v>
      </c>
      <c r="N112" s="213">
        <f t="shared" si="49"/>
        <v>1</v>
      </c>
      <c r="O112" s="213">
        <f t="shared" si="50"/>
        <v>0</v>
      </c>
      <c r="P112" s="214">
        <v>10.57</v>
      </c>
      <c r="Q112" s="215">
        <v>30</v>
      </c>
      <c r="R112" s="215" t="s">
        <v>3372</v>
      </c>
      <c r="S112" s="214">
        <v>13.11</v>
      </c>
      <c r="T112" s="215">
        <v>30</v>
      </c>
      <c r="U112" s="215" t="s">
        <v>3372</v>
      </c>
      <c r="V112" s="214">
        <f t="shared" si="51"/>
        <v>11.84</v>
      </c>
      <c r="W112" s="215">
        <f t="shared" si="52"/>
        <v>60</v>
      </c>
      <c r="X112" s="215">
        <f t="shared" si="53"/>
        <v>0</v>
      </c>
      <c r="Y112" s="215">
        <f t="shared" si="54"/>
        <v>0</v>
      </c>
      <c r="Z112" s="215">
        <f t="shared" si="55"/>
        <v>1</v>
      </c>
      <c r="AA112" s="215">
        <f t="shared" si="56"/>
        <v>0</v>
      </c>
      <c r="AB112" s="215">
        <f t="shared" si="57"/>
        <v>1</v>
      </c>
      <c r="AC112" s="214">
        <f t="shared" si="61"/>
        <v>0.99</v>
      </c>
      <c r="AD112" s="214">
        <f t="shared" si="58"/>
        <v>11.4125</v>
      </c>
      <c r="AE112" s="214">
        <f t="shared" si="59"/>
        <v>11.298375</v>
      </c>
      <c r="AF112" s="215">
        <f t="shared" si="60"/>
        <v>120</v>
      </c>
      <c r="AG112" s="212" t="s">
        <v>3453</v>
      </c>
      <c r="AH112" s="212" t="s">
        <v>3451</v>
      </c>
      <c r="AI112" s="212" t="s">
        <v>3452</v>
      </c>
      <c r="AJ112" s="212" t="s">
        <v>3456</v>
      </c>
      <c r="AK112" s="212" t="s">
        <v>3455</v>
      </c>
      <c r="AL112" s="212" t="s">
        <v>3454</v>
      </c>
      <c r="AM112" s="212" t="s">
        <v>3457</v>
      </c>
      <c r="AN112" s="212" t="s">
        <v>3460</v>
      </c>
      <c r="AO112" s="212" t="s">
        <v>3458</v>
      </c>
      <c r="AP112" s="212" t="s">
        <v>3459</v>
      </c>
    </row>
    <row r="113" spans="1:43" s="217" customFormat="1" ht="17.100000000000001" customHeight="1">
      <c r="A113" s="210">
        <v>106</v>
      </c>
      <c r="B113" s="218" t="s">
        <v>831</v>
      </c>
      <c r="C113" s="218" t="s">
        <v>832</v>
      </c>
      <c r="D113" s="213" t="s">
        <v>833</v>
      </c>
      <c r="E113" s="213">
        <v>8</v>
      </c>
      <c r="F113" s="214">
        <v>11.88</v>
      </c>
      <c r="G113" s="215">
        <v>30</v>
      </c>
      <c r="H113" s="215" t="s">
        <v>3372</v>
      </c>
      <c r="I113" s="214">
        <v>10.49</v>
      </c>
      <c r="J113" s="215">
        <v>30</v>
      </c>
      <c r="K113" s="215" t="s">
        <v>3373</v>
      </c>
      <c r="L113" s="216">
        <f t="shared" si="47"/>
        <v>11.185</v>
      </c>
      <c r="M113" s="213">
        <f t="shared" si="48"/>
        <v>60</v>
      </c>
      <c r="N113" s="213">
        <f t="shared" si="49"/>
        <v>1</v>
      </c>
      <c r="O113" s="213">
        <f t="shared" si="50"/>
        <v>0</v>
      </c>
      <c r="P113" s="214">
        <v>10.3</v>
      </c>
      <c r="Q113" s="215">
        <v>30</v>
      </c>
      <c r="R113" s="215" t="s">
        <v>3373</v>
      </c>
      <c r="S113" s="214">
        <v>13.42</v>
      </c>
      <c r="T113" s="215">
        <v>30</v>
      </c>
      <c r="U113" s="215" t="s">
        <v>3372</v>
      </c>
      <c r="V113" s="214">
        <f t="shared" si="51"/>
        <v>11.86</v>
      </c>
      <c r="W113" s="215">
        <f t="shared" si="52"/>
        <v>60</v>
      </c>
      <c r="X113" s="215">
        <f t="shared" si="53"/>
        <v>1</v>
      </c>
      <c r="Y113" s="215">
        <f t="shared" si="54"/>
        <v>0</v>
      </c>
      <c r="Z113" s="215">
        <f t="shared" si="55"/>
        <v>2</v>
      </c>
      <c r="AA113" s="215">
        <f t="shared" si="56"/>
        <v>0</v>
      </c>
      <c r="AB113" s="215">
        <f t="shared" si="57"/>
        <v>2</v>
      </c>
      <c r="AC113" s="214">
        <f t="shared" si="61"/>
        <v>0.98</v>
      </c>
      <c r="AD113" s="214">
        <f t="shared" si="58"/>
        <v>11.522500000000001</v>
      </c>
      <c r="AE113" s="214">
        <f t="shared" si="59"/>
        <v>11.292050000000001</v>
      </c>
      <c r="AF113" s="215">
        <f t="shared" si="60"/>
        <v>120</v>
      </c>
      <c r="AG113" s="212" t="s">
        <v>3451</v>
      </c>
      <c r="AH113" s="212" t="s">
        <v>3453</v>
      </c>
      <c r="AI113" s="212" t="s">
        <v>3456</v>
      </c>
      <c r="AJ113" s="212" t="s">
        <v>3452</v>
      </c>
      <c r="AK113" s="212" t="s">
        <v>3454</v>
      </c>
      <c r="AL113" s="212" t="s">
        <v>3457</v>
      </c>
      <c r="AM113" s="212" t="s">
        <v>3455</v>
      </c>
      <c r="AN113" s="212" t="s">
        <v>3460</v>
      </c>
      <c r="AO113" s="212" t="s">
        <v>3459</v>
      </c>
      <c r="AP113" s="212" t="s">
        <v>3458</v>
      </c>
    </row>
    <row r="114" spans="1:43" s="217" customFormat="1" ht="17.100000000000001" customHeight="1">
      <c r="A114" s="210">
        <v>107</v>
      </c>
      <c r="B114" s="218" t="s">
        <v>739</v>
      </c>
      <c r="C114" s="218" t="s">
        <v>740</v>
      </c>
      <c r="D114" s="213" t="s">
        <v>741</v>
      </c>
      <c r="E114" s="213">
        <v>7</v>
      </c>
      <c r="F114" s="214">
        <v>11.65</v>
      </c>
      <c r="G114" s="215">
        <v>30</v>
      </c>
      <c r="H114" s="215" t="s">
        <v>3372</v>
      </c>
      <c r="I114" s="214">
        <v>10.38</v>
      </c>
      <c r="J114" s="215">
        <v>30</v>
      </c>
      <c r="K114" s="215" t="s">
        <v>3372</v>
      </c>
      <c r="L114" s="216">
        <f t="shared" si="47"/>
        <v>11.015000000000001</v>
      </c>
      <c r="M114" s="213">
        <f t="shared" si="48"/>
        <v>60</v>
      </c>
      <c r="N114" s="213">
        <f t="shared" si="49"/>
        <v>0</v>
      </c>
      <c r="O114" s="213">
        <f t="shared" si="50"/>
        <v>0</v>
      </c>
      <c r="P114" s="214">
        <v>10.61</v>
      </c>
      <c r="Q114" s="215">
        <v>30</v>
      </c>
      <c r="R114" s="215" t="s">
        <v>3372</v>
      </c>
      <c r="S114" s="214">
        <v>12.45</v>
      </c>
      <c r="T114" s="215">
        <v>30</v>
      </c>
      <c r="U114" s="215" t="s">
        <v>3372</v>
      </c>
      <c r="V114" s="214">
        <f t="shared" si="51"/>
        <v>11.53</v>
      </c>
      <c r="W114" s="215">
        <f t="shared" si="52"/>
        <v>60</v>
      </c>
      <c r="X114" s="215">
        <f t="shared" si="53"/>
        <v>0</v>
      </c>
      <c r="Y114" s="215">
        <f t="shared" si="54"/>
        <v>0</v>
      </c>
      <c r="Z114" s="215">
        <f t="shared" si="55"/>
        <v>0</v>
      </c>
      <c r="AA114" s="215">
        <f t="shared" si="56"/>
        <v>0</v>
      </c>
      <c r="AB114" s="215">
        <f t="shared" si="57"/>
        <v>0</v>
      </c>
      <c r="AC114" s="214">
        <f t="shared" si="61"/>
        <v>1</v>
      </c>
      <c r="AD114" s="214">
        <f t="shared" si="58"/>
        <v>11.272500000000001</v>
      </c>
      <c r="AE114" s="214">
        <f t="shared" si="59"/>
        <v>11.272500000000001</v>
      </c>
      <c r="AF114" s="215">
        <f t="shared" si="60"/>
        <v>120</v>
      </c>
      <c r="AG114" s="212" t="s">
        <v>3451</v>
      </c>
      <c r="AH114" s="212" t="s">
        <v>3453</v>
      </c>
      <c r="AI114" s="212" t="s">
        <v>3456</v>
      </c>
      <c r="AJ114" s="212" t="s">
        <v>3454</v>
      </c>
      <c r="AK114" s="212" t="s">
        <v>3452</v>
      </c>
      <c r="AL114" s="212" t="s">
        <v>3455</v>
      </c>
      <c r="AM114" s="212" t="s">
        <v>3457</v>
      </c>
      <c r="AN114" s="212" t="s">
        <v>3460</v>
      </c>
      <c r="AO114" s="212" t="s">
        <v>3459</v>
      </c>
      <c r="AP114" s="212" t="s">
        <v>3458</v>
      </c>
    </row>
    <row r="115" spans="1:43" s="217" customFormat="1" ht="17.100000000000001" customHeight="1">
      <c r="A115" s="210">
        <v>108</v>
      </c>
      <c r="B115" s="218" t="s">
        <v>330</v>
      </c>
      <c r="C115" s="218" t="s">
        <v>331</v>
      </c>
      <c r="D115" s="213" t="s">
        <v>332</v>
      </c>
      <c r="E115" s="221">
        <v>3</v>
      </c>
      <c r="F115" s="230">
        <v>10.16</v>
      </c>
      <c r="G115" s="212">
        <v>30</v>
      </c>
      <c r="H115" s="212" t="s">
        <v>3373</v>
      </c>
      <c r="I115" s="230">
        <v>10.17</v>
      </c>
      <c r="J115" s="212">
        <v>30</v>
      </c>
      <c r="K115" s="212" t="s">
        <v>3372</v>
      </c>
      <c r="L115" s="216">
        <f t="shared" si="47"/>
        <v>10.164999999999999</v>
      </c>
      <c r="M115" s="221">
        <f t="shared" si="48"/>
        <v>60</v>
      </c>
      <c r="N115" s="221">
        <f t="shared" si="49"/>
        <v>1</v>
      </c>
      <c r="O115" s="221">
        <f t="shared" si="50"/>
        <v>0</v>
      </c>
      <c r="P115" s="230">
        <v>12.5</v>
      </c>
      <c r="Q115" s="212">
        <v>30</v>
      </c>
      <c r="R115" s="212" t="s">
        <v>3372</v>
      </c>
      <c r="S115" s="230">
        <v>12.63</v>
      </c>
      <c r="T115" s="212">
        <v>30</v>
      </c>
      <c r="U115" s="212" t="s">
        <v>3372</v>
      </c>
      <c r="V115" s="230">
        <f t="shared" si="51"/>
        <v>12.565000000000001</v>
      </c>
      <c r="W115" s="212">
        <f t="shared" si="52"/>
        <v>60</v>
      </c>
      <c r="X115" s="212">
        <f t="shared" si="53"/>
        <v>0</v>
      </c>
      <c r="Y115" s="212">
        <f t="shared" si="54"/>
        <v>0</v>
      </c>
      <c r="Z115" s="212">
        <f t="shared" si="55"/>
        <v>1</v>
      </c>
      <c r="AA115" s="212">
        <f t="shared" si="56"/>
        <v>0</v>
      </c>
      <c r="AB115" s="212">
        <f t="shared" si="57"/>
        <v>1</v>
      </c>
      <c r="AC115" s="214">
        <f t="shared" si="61"/>
        <v>0.99</v>
      </c>
      <c r="AD115" s="230">
        <f t="shared" si="58"/>
        <v>11.365</v>
      </c>
      <c r="AE115" s="230">
        <f t="shared" si="59"/>
        <v>11.25135</v>
      </c>
      <c r="AF115" s="212">
        <f t="shared" si="60"/>
        <v>120</v>
      </c>
      <c r="AG115" s="212" t="s">
        <v>3453</v>
      </c>
      <c r="AH115" s="212" t="s">
        <v>3451</v>
      </c>
      <c r="AI115" s="212" t="s">
        <v>3456</v>
      </c>
      <c r="AJ115" s="212" t="s">
        <v>3454</v>
      </c>
      <c r="AK115" s="212" t="s">
        <v>3452</v>
      </c>
      <c r="AL115" s="212" t="s">
        <v>3455</v>
      </c>
      <c r="AM115" s="212" t="s">
        <v>3457</v>
      </c>
      <c r="AN115" s="212" t="s">
        <v>3459</v>
      </c>
      <c r="AO115" s="212" t="s">
        <v>3460</v>
      </c>
      <c r="AP115" s="212" t="s">
        <v>3458</v>
      </c>
    </row>
    <row r="116" spans="1:43" s="217" customFormat="1" ht="17.100000000000001" customHeight="1">
      <c r="A116" s="210">
        <v>109</v>
      </c>
      <c r="B116" s="222" t="s">
        <v>2117</v>
      </c>
      <c r="C116" s="222" t="s">
        <v>2118</v>
      </c>
      <c r="D116" s="221" t="s">
        <v>2119</v>
      </c>
      <c r="E116" s="213">
        <v>21</v>
      </c>
      <c r="F116" s="214">
        <v>10.59</v>
      </c>
      <c r="G116" s="215">
        <v>30</v>
      </c>
      <c r="H116" s="215" t="s">
        <v>3372</v>
      </c>
      <c r="I116" s="214">
        <v>9.41</v>
      </c>
      <c r="J116" s="215">
        <v>12</v>
      </c>
      <c r="K116" s="215" t="s">
        <v>3373</v>
      </c>
      <c r="L116" s="216">
        <f t="shared" si="47"/>
        <v>10</v>
      </c>
      <c r="M116" s="213">
        <f t="shared" si="48"/>
        <v>60</v>
      </c>
      <c r="N116" s="213">
        <f t="shared" si="49"/>
        <v>1</v>
      </c>
      <c r="O116" s="213">
        <f t="shared" si="50"/>
        <v>1</v>
      </c>
      <c r="P116" s="214">
        <v>11.38</v>
      </c>
      <c r="Q116" s="215">
        <v>30</v>
      </c>
      <c r="R116" s="215" t="s">
        <v>3372</v>
      </c>
      <c r="S116" s="214">
        <v>14.54</v>
      </c>
      <c r="T116" s="215">
        <v>30</v>
      </c>
      <c r="U116" s="215" t="s">
        <v>3372</v>
      </c>
      <c r="V116" s="214">
        <f t="shared" si="51"/>
        <v>12.96</v>
      </c>
      <c r="W116" s="215">
        <f t="shared" si="52"/>
        <v>60</v>
      </c>
      <c r="X116" s="215">
        <f t="shared" si="53"/>
        <v>0</v>
      </c>
      <c r="Y116" s="215">
        <f t="shared" si="54"/>
        <v>0</v>
      </c>
      <c r="Z116" s="215">
        <f t="shared" si="55"/>
        <v>1</v>
      </c>
      <c r="AA116" s="215">
        <f t="shared" si="56"/>
        <v>1</v>
      </c>
      <c r="AB116" s="215">
        <f t="shared" si="57"/>
        <v>2</v>
      </c>
      <c r="AC116" s="214">
        <f t="shared" si="61"/>
        <v>0.98</v>
      </c>
      <c r="AD116" s="214">
        <f t="shared" si="58"/>
        <v>11.48</v>
      </c>
      <c r="AE116" s="214">
        <f t="shared" si="59"/>
        <v>11.250400000000001</v>
      </c>
      <c r="AF116" s="215">
        <f t="shared" si="60"/>
        <v>120</v>
      </c>
      <c r="AG116" s="212" t="s">
        <v>3451</v>
      </c>
      <c r="AH116" s="212" t="s">
        <v>3452</v>
      </c>
      <c r="AI116" s="212" t="s">
        <v>3453</v>
      </c>
      <c r="AJ116" s="212" t="s">
        <v>3455</v>
      </c>
      <c r="AK116" s="212" t="s">
        <v>3457</v>
      </c>
      <c r="AL116" s="212" t="s">
        <v>3456</v>
      </c>
      <c r="AM116" s="212" t="s">
        <v>3454</v>
      </c>
      <c r="AN116" s="212" t="s">
        <v>3460</v>
      </c>
      <c r="AO116" s="212" t="s">
        <v>3459</v>
      </c>
      <c r="AP116" s="212" t="s">
        <v>3458</v>
      </c>
    </row>
    <row r="117" spans="1:43" s="217" customFormat="1" ht="17.100000000000001" customHeight="1">
      <c r="A117" s="210">
        <v>110</v>
      </c>
      <c r="B117" s="222" t="s">
        <v>1306</v>
      </c>
      <c r="C117" s="222" t="s">
        <v>1307</v>
      </c>
      <c r="D117" s="221" t="s">
        <v>1308</v>
      </c>
      <c r="E117" s="213">
        <v>12</v>
      </c>
      <c r="F117" s="214">
        <v>11.96</v>
      </c>
      <c r="G117" s="215">
        <v>30</v>
      </c>
      <c r="H117" s="215" t="s">
        <v>3373</v>
      </c>
      <c r="I117" s="214">
        <v>8.91</v>
      </c>
      <c r="J117" s="215">
        <v>12</v>
      </c>
      <c r="K117" s="215" t="s">
        <v>3372</v>
      </c>
      <c r="L117" s="216">
        <f t="shared" si="47"/>
        <v>10.435</v>
      </c>
      <c r="M117" s="213">
        <f t="shared" si="48"/>
        <v>60</v>
      </c>
      <c r="N117" s="213">
        <f t="shared" si="49"/>
        <v>1</v>
      </c>
      <c r="O117" s="213">
        <f t="shared" si="50"/>
        <v>1</v>
      </c>
      <c r="P117" s="214">
        <v>11.15</v>
      </c>
      <c r="Q117" s="215">
        <v>30</v>
      </c>
      <c r="R117" s="215" t="s">
        <v>3372</v>
      </c>
      <c r="S117" s="214">
        <v>13.85</v>
      </c>
      <c r="T117" s="215">
        <v>30</v>
      </c>
      <c r="U117" s="215" t="s">
        <v>3372</v>
      </c>
      <c r="V117" s="214">
        <f t="shared" si="51"/>
        <v>12.5</v>
      </c>
      <c r="W117" s="215">
        <f t="shared" si="52"/>
        <v>60</v>
      </c>
      <c r="X117" s="215">
        <f t="shared" si="53"/>
        <v>0</v>
      </c>
      <c r="Y117" s="215">
        <f t="shared" si="54"/>
        <v>0</v>
      </c>
      <c r="Z117" s="215">
        <f t="shared" si="55"/>
        <v>1</v>
      </c>
      <c r="AA117" s="215">
        <f t="shared" si="56"/>
        <v>1</v>
      </c>
      <c r="AB117" s="215">
        <f t="shared" si="57"/>
        <v>2</v>
      </c>
      <c r="AC117" s="214">
        <f t="shared" si="61"/>
        <v>0.98</v>
      </c>
      <c r="AD117" s="214">
        <f t="shared" si="58"/>
        <v>11.467500000000001</v>
      </c>
      <c r="AE117" s="214">
        <f t="shared" si="59"/>
        <v>11.238150000000001</v>
      </c>
      <c r="AF117" s="215">
        <f t="shared" si="60"/>
        <v>120</v>
      </c>
      <c r="AG117" s="212" t="s">
        <v>3451</v>
      </c>
      <c r="AH117" s="212" t="s">
        <v>3456</v>
      </c>
      <c r="AI117" s="212" t="s">
        <v>3452</v>
      </c>
      <c r="AJ117" s="212" t="s">
        <v>3457</v>
      </c>
      <c r="AK117" s="212" t="s">
        <v>3454</v>
      </c>
      <c r="AL117" s="212" t="s">
        <v>3453</v>
      </c>
      <c r="AM117" s="212" t="s">
        <v>3455</v>
      </c>
      <c r="AN117" s="212" t="s">
        <v>3459</v>
      </c>
      <c r="AO117" s="212" t="s">
        <v>3460</v>
      </c>
      <c r="AP117" s="212" t="s">
        <v>3458</v>
      </c>
    </row>
    <row r="118" spans="1:43" s="217" customFormat="1" ht="17.100000000000001" customHeight="1">
      <c r="A118" s="210">
        <v>111</v>
      </c>
      <c r="B118" s="218" t="s">
        <v>1251</v>
      </c>
      <c r="C118" s="218" t="s">
        <v>1252</v>
      </c>
      <c r="D118" s="213" t="s">
        <v>1253</v>
      </c>
      <c r="E118" s="213">
        <v>12</v>
      </c>
      <c r="F118" s="214">
        <v>13.64</v>
      </c>
      <c r="G118" s="215">
        <v>30</v>
      </c>
      <c r="H118" s="215" t="s">
        <v>3372</v>
      </c>
      <c r="I118" s="214">
        <v>10.69</v>
      </c>
      <c r="J118" s="215">
        <v>30</v>
      </c>
      <c r="K118" s="215" t="s">
        <v>3372</v>
      </c>
      <c r="L118" s="216">
        <f t="shared" si="47"/>
        <v>12.164999999999999</v>
      </c>
      <c r="M118" s="213">
        <f t="shared" si="48"/>
        <v>60</v>
      </c>
      <c r="N118" s="213">
        <f t="shared" si="49"/>
        <v>0</v>
      </c>
      <c r="O118" s="213">
        <f t="shared" si="50"/>
        <v>0</v>
      </c>
      <c r="P118" s="214">
        <v>12.22</v>
      </c>
      <c r="Q118" s="215">
        <v>30</v>
      </c>
      <c r="R118" s="215" t="s">
        <v>3372</v>
      </c>
      <c r="S118" s="214">
        <v>11.76</v>
      </c>
      <c r="T118" s="215">
        <v>30</v>
      </c>
      <c r="U118" s="215" t="s">
        <v>3372</v>
      </c>
      <c r="V118" s="214">
        <f t="shared" si="51"/>
        <v>11.99</v>
      </c>
      <c r="W118" s="215">
        <f t="shared" si="52"/>
        <v>60</v>
      </c>
      <c r="X118" s="215">
        <f t="shared" si="53"/>
        <v>0</v>
      </c>
      <c r="Y118" s="215">
        <f t="shared" si="54"/>
        <v>0</v>
      </c>
      <c r="Z118" s="215">
        <f t="shared" si="55"/>
        <v>0</v>
      </c>
      <c r="AA118" s="215">
        <f t="shared" si="56"/>
        <v>0</v>
      </c>
      <c r="AB118" s="215">
        <f t="shared" si="57"/>
        <v>0</v>
      </c>
      <c r="AC118" s="214">
        <f>IF(AB118=0,0.93,IF(AB118=1,0.92,IF(AB118=2,0.91,IF(AB118=3,0.9,IF(AB118=4,0.89,IF(AB118=5,0.88,IF(AB118=6,0.87)))))))</f>
        <v>0.93</v>
      </c>
      <c r="AD118" s="214">
        <f t="shared" si="58"/>
        <v>12.077500000000001</v>
      </c>
      <c r="AE118" s="214">
        <f t="shared" si="59"/>
        <v>11.232075000000002</v>
      </c>
      <c r="AF118" s="215">
        <f t="shared" si="60"/>
        <v>120</v>
      </c>
      <c r="AG118" s="212" t="s">
        <v>3451</v>
      </c>
      <c r="AH118" s="212" t="s">
        <v>3453</v>
      </c>
      <c r="AI118" s="212" t="s">
        <v>3457</v>
      </c>
      <c r="AJ118" s="212" t="s">
        <v>3454</v>
      </c>
      <c r="AK118" s="212" t="s">
        <v>3456</v>
      </c>
      <c r="AL118" s="212" t="s">
        <v>3452</v>
      </c>
      <c r="AM118" s="212" t="s">
        <v>3460</v>
      </c>
      <c r="AN118" s="212" t="s">
        <v>3455</v>
      </c>
      <c r="AO118" s="212" t="s">
        <v>3459</v>
      </c>
      <c r="AP118" s="212" t="s">
        <v>3458</v>
      </c>
    </row>
    <row r="119" spans="1:43" s="217" customFormat="1" ht="17.100000000000001" customHeight="1">
      <c r="A119" s="210">
        <v>112</v>
      </c>
      <c r="B119" s="218" t="s">
        <v>311</v>
      </c>
      <c r="C119" s="218" t="s">
        <v>312</v>
      </c>
      <c r="D119" s="213" t="s">
        <v>313</v>
      </c>
      <c r="E119" s="213">
        <v>3</v>
      </c>
      <c r="F119" s="214">
        <v>10.97</v>
      </c>
      <c r="G119" s="215">
        <v>30</v>
      </c>
      <c r="H119" s="215" t="s">
        <v>3372</v>
      </c>
      <c r="I119" s="214">
        <v>10.49</v>
      </c>
      <c r="J119" s="215">
        <v>30</v>
      </c>
      <c r="K119" s="215" t="s">
        <v>3372</v>
      </c>
      <c r="L119" s="216">
        <f t="shared" si="47"/>
        <v>10.73</v>
      </c>
      <c r="M119" s="213">
        <f t="shared" si="48"/>
        <v>60</v>
      </c>
      <c r="N119" s="213">
        <f t="shared" si="49"/>
        <v>0</v>
      </c>
      <c r="O119" s="213">
        <f t="shared" si="50"/>
        <v>0</v>
      </c>
      <c r="P119" s="214">
        <v>11.16</v>
      </c>
      <c r="Q119" s="215">
        <v>30</v>
      </c>
      <c r="R119" s="215" t="s">
        <v>3372</v>
      </c>
      <c r="S119" s="214">
        <v>12.29</v>
      </c>
      <c r="T119" s="215">
        <v>30</v>
      </c>
      <c r="U119" s="215" t="s">
        <v>3372</v>
      </c>
      <c r="V119" s="214">
        <f t="shared" si="51"/>
        <v>11.725</v>
      </c>
      <c r="W119" s="215">
        <f t="shared" si="52"/>
        <v>60</v>
      </c>
      <c r="X119" s="215">
        <f t="shared" si="53"/>
        <v>0</v>
      </c>
      <c r="Y119" s="215">
        <f t="shared" si="54"/>
        <v>0</v>
      </c>
      <c r="Z119" s="215">
        <f t="shared" si="55"/>
        <v>0</v>
      </c>
      <c r="AA119" s="215">
        <f t="shared" si="56"/>
        <v>0</v>
      </c>
      <c r="AB119" s="215">
        <f t="shared" si="57"/>
        <v>0</v>
      </c>
      <c r="AC119" s="214">
        <f t="shared" ref="AC119:AC130" si="62">IF(AB119=0,1,IF(AB119=1,0.99,IF(AB119=2,0.98,IF(AB119=3,0.97,IF(AB119=4,0.96,IF(AB119=5,0.95,IF(AB119=6,0.94)))))))</f>
        <v>1</v>
      </c>
      <c r="AD119" s="214">
        <f t="shared" si="58"/>
        <v>11.227499999999999</v>
      </c>
      <c r="AE119" s="214">
        <f t="shared" si="59"/>
        <v>11.227499999999999</v>
      </c>
      <c r="AF119" s="215">
        <f t="shared" si="60"/>
        <v>120</v>
      </c>
      <c r="AG119" s="212" t="s">
        <v>3453</v>
      </c>
      <c r="AH119" s="212" t="s">
        <v>3451</v>
      </c>
      <c r="AI119" s="212" t="s">
        <v>3454</v>
      </c>
      <c r="AJ119" s="212" t="s">
        <v>3455</v>
      </c>
      <c r="AK119" s="212" t="s">
        <v>3452</v>
      </c>
      <c r="AL119" s="212" t="s">
        <v>3456</v>
      </c>
      <c r="AM119" s="212" t="s">
        <v>3458</v>
      </c>
      <c r="AN119" s="212" t="s">
        <v>3457</v>
      </c>
      <c r="AO119" s="212" t="s">
        <v>3460</v>
      </c>
      <c r="AP119" s="212" t="s">
        <v>3459</v>
      </c>
    </row>
    <row r="120" spans="1:43" s="217" customFormat="1" ht="17.100000000000001" customHeight="1">
      <c r="A120" s="210">
        <v>113</v>
      </c>
      <c r="B120" s="222" t="s">
        <v>307</v>
      </c>
      <c r="C120" s="222" t="s">
        <v>257</v>
      </c>
      <c r="D120" s="221" t="s">
        <v>1134</v>
      </c>
      <c r="E120" s="213">
        <v>11</v>
      </c>
      <c r="F120" s="214">
        <v>11.01</v>
      </c>
      <c r="G120" s="215">
        <v>30</v>
      </c>
      <c r="H120" s="215" t="s">
        <v>3373</v>
      </c>
      <c r="I120" s="214">
        <v>9.15</v>
      </c>
      <c r="J120" s="215">
        <v>11</v>
      </c>
      <c r="K120" s="215" t="s">
        <v>3372</v>
      </c>
      <c r="L120" s="216">
        <f t="shared" si="47"/>
        <v>10.08</v>
      </c>
      <c r="M120" s="213">
        <f t="shared" si="48"/>
        <v>60</v>
      </c>
      <c r="N120" s="213">
        <f t="shared" si="49"/>
        <v>1</v>
      </c>
      <c r="O120" s="213">
        <f t="shared" si="50"/>
        <v>1</v>
      </c>
      <c r="P120" s="214">
        <v>12.51</v>
      </c>
      <c r="Q120" s="215">
        <v>30</v>
      </c>
      <c r="R120" s="215" t="s">
        <v>3372</v>
      </c>
      <c r="S120" s="214">
        <v>13.15</v>
      </c>
      <c r="T120" s="215">
        <v>30</v>
      </c>
      <c r="U120" s="215" t="s">
        <v>3372</v>
      </c>
      <c r="V120" s="214">
        <f t="shared" si="51"/>
        <v>12.83</v>
      </c>
      <c r="W120" s="215">
        <f t="shared" si="52"/>
        <v>60</v>
      </c>
      <c r="X120" s="215">
        <f t="shared" si="53"/>
        <v>0</v>
      </c>
      <c r="Y120" s="215">
        <f t="shared" si="54"/>
        <v>0</v>
      </c>
      <c r="Z120" s="215">
        <f t="shared" si="55"/>
        <v>1</v>
      </c>
      <c r="AA120" s="215">
        <f t="shared" si="56"/>
        <v>1</v>
      </c>
      <c r="AB120" s="215">
        <f t="shared" si="57"/>
        <v>2</v>
      </c>
      <c r="AC120" s="214">
        <f t="shared" si="62"/>
        <v>0.98</v>
      </c>
      <c r="AD120" s="214">
        <f t="shared" si="58"/>
        <v>11.455</v>
      </c>
      <c r="AE120" s="214">
        <f t="shared" si="59"/>
        <v>11.225899999999999</v>
      </c>
      <c r="AF120" s="215">
        <f t="shared" si="60"/>
        <v>120</v>
      </c>
      <c r="AG120" s="212" t="s">
        <v>3453</v>
      </c>
      <c r="AH120" s="212" t="s">
        <v>3451</v>
      </c>
      <c r="AI120" s="212" t="s">
        <v>3456</v>
      </c>
      <c r="AJ120" s="212" t="s">
        <v>3452</v>
      </c>
      <c r="AK120" s="212" t="s">
        <v>3455</v>
      </c>
      <c r="AL120" s="212" t="s">
        <v>3454</v>
      </c>
      <c r="AM120" s="212" t="s">
        <v>3457</v>
      </c>
      <c r="AN120" s="212" t="s">
        <v>3460</v>
      </c>
      <c r="AO120" s="212" t="s">
        <v>3459</v>
      </c>
      <c r="AP120" s="212" t="s">
        <v>3458</v>
      </c>
    </row>
    <row r="121" spans="1:43" s="217" customFormat="1" ht="17.100000000000001" customHeight="1">
      <c r="A121" s="210">
        <v>114</v>
      </c>
      <c r="B121" s="218" t="s">
        <v>1633</v>
      </c>
      <c r="C121" s="218" t="s">
        <v>754</v>
      </c>
      <c r="D121" s="213" t="s">
        <v>1634</v>
      </c>
      <c r="E121" s="213">
        <v>16</v>
      </c>
      <c r="F121" s="214">
        <v>10.53</v>
      </c>
      <c r="G121" s="215">
        <v>30</v>
      </c>
      <c r="H121" s="215" t="s">
        <v>3373</v>
      </c>
      <c r="I121" s="214">
        <v>11.62</v>
      </c>
      <c r="J121" s="215">
        <v>30</v>
      </c>
      <c r="K121" s="215" t="s">
        <v>3372</v>
      </c>
      <c r="L121" s="216">
        <f t="shared" si="47"/>
        <v>11.074999999999999</v>
      </c>
      <c r="M121" s="213">
        <f t="shared" si="48"/>
        <v>60</v>
      </c>
      <c r="N121" s="213">
        <f t="shared" si="49"/>
        <v>1</v>
      </c>
      <c r="O121" s="213">
        <f t="shared" si="50"/>
        <v>0</v>
      </c>
      <c r="P121" s="214">
        <v>10.75</v>
      </c>
      <c r="Q121" s="215">
        <v>30</v>
      </c>
      <c r="R121" s="215" t="s">
        <v>3372</v>
      </c>
      <c r="S121" s="214">
        <v>12.45</v>
      </c>
      <c r="T121" s="215">
        <v>30</v>
      </c>
      <c r="U121" s="215" t="s">
        <v>3372</v>
      </c>
      <c r="V121" s="214">
        <f t="shared" si="51"/>
        <v>11.6</v>
      </c>
      <c r="W121" s="215">
        <f t="shared" si="52"/>
        <v>60</v>
      </c>
      <c r="X121" s="215">
        <f t="shared" si="53"/>
        <v>0</v>
      </c>
      <c r="Y121" s="215">
        <f t="shared" si="54"/>
        <v>0</v>
      </c>
      <c r="Z121" s="215">
        <f t="shared" si="55"/>
        <v>1</v>
      </c>
      <c r="AA121" s="215">
        <f t="shared" si="56"/>
        <v>0</v>
      </c>
      <c r="AB121" s="215">
        <f t="shared" si="57"/>
        <v>1</v>
      </c>
      <c r="AC121" s="214">
        <f t="shared" si="62"/>
        <v>0.99</v>
      </c>
      <c r="AD121" s="214">
        <f t="shared" si="58"/>
        <v>11.337499999999999</v>
      </c>
      <c r="AE121" s="214">
        <f t="shared" si="59"/>
        <v>11.224124999999999</v>
      </c>
      <c r="AF121" s="215">
        <f t="shared" si="60"/>
        <v>120</v>
      </c>
      <c r="AG121" s="212" t="s">
        <v>3451</v>
      </c>
      <c r="AH121" s="212" t="s">
        <v>3456</v>
      </c>
      <c r="AI121" s="212" t="s">
        <v>3457</v>
      </c>
      <c r="AJ121" s="212" t="s">
        <v>3453</v>
      </c>
      <c r="AK121" s="212" t="s">
        <v>3455</v>
      </c>
      <c r="AL121" s="212" t="s">
        <v>3454</v>
      </c>
      <c r="AM121" s="212" t="s">
        <v>3452</v>
      </c>
      <c r="AN121" s="212" t="s">
        <v>3460</v>
      </c>
      <c r="AO121" s="212" t="s">
        <v>3459</v>
      </c>
      <c r="AP121" s="212" t="s">
        <v>3458</v>
      </c>
    </row>
    <row r="122" spans="1:43" s="217" customFormat="1" ht="17.100000000000001" customHeight="1">
      <c r="A122" s="210">
        <v>115</v>
      </c>
      <c r="B122" s="367" t="s">
        <v>391</v>
      </c>
      <c r="C122" s="367" t="s">
        <v>392</v>
      </c>
      <c r="D122" s="348" t="s">
        <v>393</v>
      </c>
      <c r="E122" s="349">
        <v>3</v>
      </c>
      <c r="F122" s="350">
        <v>13.9</v>
      </c>
      <c r="G122" s="351">
        <v>30</v>
      </c>
      <c r="H122" s="351" t="s">
        <v>3372</v>
      </c>
      <c r="I122" s="350">
        <v>9.0399999999999991</v>
      </c>
      <c r="J122" s="351">
        <v>12</v>
      </c>
      <c r="K122" s="351" t="s">
        <v>3372</v>
      </c>
      <c r="L122" s="352">
        <f t="shared" si="47"/>
        <v>11.469999999999999</v>
      </c>
      <c r="M122" s="349">
        <f t="shared" si="48"/>
        <v>60</v>
      </c>
      <c r="N122" s="349">
        <f t="shared" si="49"/>
        <v>0</v>
      </c>
      <c r="O122" s="349">
        <f t="shared" si="50"/>
        <v>1</v>
      </c>
      <c r="P122" s="350">
        <v>11.45</v>
      </c>
      <c r="Q122" s="351">
        <v>30</v>
      </c>
      <c r="R122" s="351" t="s">
        <v>3372</v>
      </c>
      <c r="S122" s="350">
        <v>10.94</v>
      </c>
      <c r="T122" s="351">
        <v>30</v>
      </c>
      <c r="U122" s="351" t="s">
        <v>3372</v>
      </c>
      <c r="V122" s="350">
        <f t="shared" si="51"/>
        <v>11.195</v>
      </c>
      <c r="W122" s="351">
        <f t="shared" si="52"/>
        <v>60</v>
      </c>
      <c r="X122" s="351">
        <f t="shared" si="53"/>
        <v>0</v>
      </c>
      <c r="Y122" s="351">
        <f t="shared" si="54"/>
        <v>0</v>
      </c>
      <c r="Z122" s="351">
        <f t="shared" si="55"/>
        <v>0</v>
      </c>
      <c r="AA122" s="351">
        <f t="shared" si="56"/>
        <v>1</v>
      </c>
      <c r="AB122" s="351">
        <f t="shared" si="57"/>
        <v>1</v>
      </c>
      <c r="AC122" s="350">
        <f t="shared" si="62"/>
        <v>0.99</v>
      </c>
      <c r="AD122" s="350">
        <f t="shared" si="58"/>
        <v>11.3325</v>
      </c>
      <c r="AE122" s="350">
        <f t="shared" si="59"/>
        <v>11.219175</v>
      </c>
      <c r="AF122" s="351">
        <f t="shared" si="60"/>
        <v>120</v>
      </c>
      <c r="AG122" s="353"/>
      <c r="AH122" s="354" t="s">
        <v>3451</v>
      </c>
      <c r="AI122" s="354" t="s">
        <v>3452</v>
      </c>
      <c r="AJ122" s="354" t="s">
        <v>3455</v>
      </c>
      <c r="AK122" s="354" t="s">
        <v>3453</v>
      </c>
      <c r="AL122" s="354" t="s">
        <v>3457</v>
      </c>
      <c r="AM122" s="354" t="s">
        <v>3454</v>
      </c>
      <c r="AN122" s="354" t="s">
        <v>3456</v>
      </c>
      <c r="AO122" s="354" t="s">
        <v>3460</v>
      </c>
      <c r="AP122" s="354" t="s">
        <v>3459</v>
      </c>
      <c r="AQ122" s="387" t="s">
        <v>3458</v>
      </c>
    </row>
    <row r="123" spans="1:43" s="217" customFormat="1" ht="17.100000000000001" customHeight="1">
      <c r="A123" s="210">
        <v>116</v>
      </c>
      <c r="B123" s="218" t="s">
        <v>1766</v>
      </c>
      <c r="C123" s="218" t="s">
        <v>1767</v>
      </c>
      <c r="D123" s="213" t="s">
        <v>1768</v>
      </c>
      <c r="E123" s="213">
        <v>17</v>
      </c>
      <c r="F123" s="214">
        <v>11.82</v>
      </c>
      <c r="G123" s="215">
        <v>30</v>
      </c>
      <c r="H123" s="215" t="s">
        <v>3372</v>
      </c>
      <c r="I123" s="214">
        <v>11</v>
      </c>
      <c r="J123" s="215">
        <v>30</v>
      </c>
      <c r="K123" s="215" t="s">
        <v>3372</v>
      </c>
      <c r="L123" s="216">
        <f t="shared" si="47"/>
        <v>11.41</v>
      </c>
      <c r="M123" s="213">
        <f t="shared" si="48"/>
        <v>60</v>
      </c>
      <c r="N123" s="213">
        <f t="shared" si="49"/>
        <v>0</v>
      </c>
      <c r="O123" s="213">
        <f t="shared" si="50"/>
        <v>0</v>
      </c>
      <c r="P123" s="214">
        <v>10.67</v>
      </c>
      <c r="Q123" s="215">
        <v>30</v>
      </c>
      <c r="R123" s="215" t="s">
        <v>3372</v>
      </c>
      <c r="S123" s="214">
        <v>11.3</v>
      </c>
      <c r="T123" s="215">
        <v>30</v>
      </c>
      <c r="U123" s="215" t="s">
        <v>3372</v>
      </c>
      <c r="V123" s="214">
        <f t="shared" si="51"/>
        <v>10.984999999999999</v>
      </c>
      <c r="W123" s="215">
        <f t="shared" si="52"/>
        <v>60</v>
      </c>
      <c r="X123" s="215">
        <f t="shared" si="53"/>
        <v>0</v>
      </c>
      <c r="Y123" s="215">
        <f t="shared" si="54"/>
        <v>0</v>
      </c>
      <c r="Z123" s="215">
        <f t="shared" si="55"/>
        <v>0</v>
      </c>
      <c r="AA123" s="215">
        <f t="shared" si="56"/>
        <v>0</v>
      </c>
      <c r="AB123" s="215">
        <f t="shared" si="57"/>
        <v>0</v>
      </c>
      <c r="AC123" s="214">
        <f t="shared" si="62"/>
        <v>1</v>
      </c>
      <c r="AD123" s="214">
        <f t="shared" si="58"/>
        <v>11.1975</v>
      </c>
      <c r="AE123" s="214">
        <f t="shared" si="59"/>
        <v>11.1975</v>
      </c>
      <c r="AF123" s="215">
        <f t="shared" si="60"/>
        <v>120</v>
      </c>
      <c r="AG123" s="212" t="s">
        <v>3453</v>
      </c>
      <c r="AH123" s="212" t="s">
        <v>3451</v>
      </c>
      <c r="AI123" s="212" t="s">
        <v>3454</v>
      </c>
      <c r="AJ123" s="212" t="s">
        <v>3456</v>
      </c>
      <c r="AK123" s="212" t="s">
        <v>3457</v>
      </c>
      <c r="AL123" s="212" t="s">
        <v>3452</v>
      </c>
      <c r="AM123" s="212" t="s">
        <v>3455</v>
      </c>
      <c r="AN123" s="212" t="s">
        <v>3459</v>
      </c>
      <c r="AO123" s="212" t="s">
        <v>3460</v>
      </c>
      <c r="AP123" s="212" t="s">
        <v>3458</v>
      </c>
    </row>
    <row r="124" spans="1:43" s="217" customFormat="1" ht="17.100000000000001" customHeight="1">
      <c r="A124" s="210">
        <v>117</v>
      </c>
      <c r="B124" s="218" t="s">
        <v>2623</v>
      </c>
      <c r="C124" s="218" t="s">
        <v>516</v>
      </c>
      <c r="D124" s="213" t="s">
        <v>3514</v>
      </c>
      <c r="E124" s="213">
        <v>26</v>
      </c>
      <c r="F124" s="214">
        <v>12.27</v>
      </c>
      <c r="G124" s="215">
        <v>30</v>
      </c>
      <c r="H124" s="215" t="s">
        <v>3373</v>
      </c>
      <c r="I124" s="214">
        <v>10</v>
      </c>
      <c r="J124" s="215">
        <v>30</v>
      </c>
      <c r="K124" s="215" t="s">
        <v>3372</v>
      </c>
      <c r="L124" s="216">
        <f t="shared" si="47"/>
        <v>11.135</v>
      </c>
      <c r="M124" s="213">
        <f t="shared" si="48"/>
        <v>60</v>
      </c>
      <c r="N124" s="213">
        <f t="shared" si="49"/>
        <v>1</v>
      </c>
      <c r="O124" s="213">
        <f t="shared" si="50"/>
        <v>0</v>
      </c>
      <c r="P124" s="214">
        <v>10.39</v>
      </c>
      <c r="Q124" s="215">
        <v>30</v>
      </c>
      <c r="R124" s="215" t="s">
        <v>3372</v>
      </c>
      <c r="S124" s="214">
        <v>12.55</v>
      </c>
      <c r="T124" s="215">
        <v>30</v>
      </c>
      <c r="U124" s="215" t="s">
        <v>3372</v>
      </c>
      <c r="V124" s="214">
        <f t="shared" si="51"/>
        <v>11.47</v>
      </c>
      <c r="W124" s="215">
        <f t="shared" si="52"/>
        <v>60</v>
      </c>
      <c r="X124" s="215">
        <f t="shared" si="53"/>
        <v>0</v>
      </c>
      <c r="Y124" s="215">
        <f t="shared" si="54"/>
        <v>0</v>
      </c>
      <c r="Z124" s="215">
        <f t="shared" si="55"/>
        <v>1</v>
      </c>
      <c r="AA124" s="215">
        <f t="shared" si="56"/>
        <v>0</v>
      </c>
      <c r="AB124" s="215">
        <f t="shared" si="57"/>
        <v>1</v>
      </c>
      <c r="AC124" s="214">
        <f t="shared" si="62"/>
        <v>0.99</v>
      </c>
      <c r="AD124" s="214">
        <f t="shared" si="58"/>
        <v>11.3025</v>
      </c>
      <c r="AE124" s="214">
        <f t="shared" si="59"/>
        <v>11.189475</v>
      </c>
      <c r="AF124" s="215">
        <f t="shared" si="60"/>
        <v>120</v>
      </c>
      <c r="AG124" s="212" t="s">
        <v>3453</v>
      </c>
      <c r="AH124" s="212" t="s">
        <v>3451</v>
      </c>
      <c r="AI124" s="212" t="s">
        <v>3456</v>
      </c>
      <c r="AJ124" s="212" t="s">
        <v>3452</v>
      </c>
      <c r="AK124" s="212" t="s">
        <v>3457</v>
      </c>
      <c r="AL124" s="212" t="s">
        <v>3455</v>
      </c>
      <c r="AM124" s="212" t="s">
        <v>3460</v>
      </c>
      <c r="AN124" s="212" t="s">
        <v>3454</v>
      </c>
      <c r="AO124" s="212" t="s">
        <v>3459</v>
      </c>
      <c r="AP124" s="212" t="s">
        <v>3458</v>
      </c>
    </row>
    <row r="125" spans="1:43" s="217" customFormat="1" ht="17.100000000000001" customHeight="1">
      <c r="A125" s="210">
        <v>118</v>
      </c>
      <c r="B125" s="222" t="s">
        <v>645</v>
      </c>
      <c r="C125" s="222" t="s">
        <v>189</v>
      </c>
      <c r="D125" s="221" t="s">
        <v>2017</v>
      </c>
      <c r="E125" s="213">
        <v>20</v>
      </c>
      <c r="F125" s="214">
        <v>10.55</v>
      </c>
      <c r="G125" s="215">
        <v>30</v>
      </c>
      <c r="H125" s="215" t="s">
        <v>3372</v>
      </c>
      <c r="I125" s="214">
        <v>11.38</v>
      </c>
      <c r="J125" s="215">
        <v>30</v>
      </c>
      <c r="K125" s="215" t="s">
        <v>3373</v>
      </c>
      <c r="L125" s="216">
        <f t="shared" si="47"/>
        <v>10.965</v>
      </c>
      <c r="M125" s="213">
        <f t="shared" si="48"/>
        <v>60</v>
      </c>
      <c r="N125" s="213">
        <f t="shared" si="49"/>
        <v>1</v>
      </c>
      <c r="O125" s="213">
        <f t="shared" si="50"/>
        <v>0</v>
      </c>
      <c r="P125" s="214">
        <v>11.2</v>
      </c>
      <c r="Q125" s="215">
        <v>30</v>
      </c>
      <c r="R125" s="215" t="s">
        <v>3372</v>
      </c>
      <c r="S125" s="214">
        <v>12.04</v>
      </c>
      <c r="T125" s="215">
        <v>30</v>
      </c>
      <c r="U125" s="215" t="s">
        <v>3372</v>
      </c>
      <c r="V125" s="214">
        <f t="shared" si="51"/>
        <v>11.62</v>
      </c>
      <c r="W125" s="215">
        <f t="shared" si="52"/>
        <v>60</v>
      </c>
      <c r="X125" s="215">
        <f t="shared" si="53"/>
        <v>0</v>
      </c>
      <c r="Y125" s="215">
        <f t="shared" si="54"/>
        <v>0</v>
      </c>
      <c r="Z125" s="215">
        <f t="shared" si="55"/>
        <v>1</v>
      </c>
      <c r="AA125" s="215">
        <f t="shared" si="56"/>
        <v>0</v>
      </c>
      <c r="AB125" s="215">
        <f t="shared" si="57"/>
        <v>1</v>
      </c>
      <c r="AC125" s="214">
        <f t="shared" si="62"/>
        <v>0.99</v>
      </c>
      <c r="AD125" s="214">
        <f t="shared" si="58"/>
        <v>11.2925</v>
      </c>
      <c r="AE125" s="214">
        <f t="shared" si="59"/>
        <v>11.179575</v>
      </c>
      <c r="AF125" s="215">
        <f t="shared" si="60"/>
        <v>120</v>
      </c>
      <c r="AG125" s="212" t="s">
        <v>3451</v>
      </c>
      <c r="AH125" s="212" t="s">
        <v>3456</v>
      </c>
      <c r="AI125" s="212" t="s">
        <v>3453</v>
      </c>
      <c r="AJ125" s="212" t="s">
        <v>3455</v>
      </c>
      <c r="AK125" s="212" t="s">
        <v>3452</v>
      </c>
      <c r="AL125" s="212" t="s">
        <v>3454</v>
      </c>
      <c r="AM125" s="212" t="s">
        <v>3460</v>
      </c>
      <c r="AN125" s="212" t="s">
        <v>3457</v>
      </c>
      <c r="AO125" s="212" t="s">
        <v>3459</v>
      </c>
      <c r="AP125" s="212" t="s">
        <v>3458</v>
      </c>
    </row>
    <row r="126" spans="1:43" s="217" customFormat="1" ht="17.100000000000001" customHeight="1">
      <c r="A126" s="210">
        <v>119</v>
      </c>
      <c r="B126" s="218" t="s">
        <v>3473</v>
      </c>
      <c r="C126" s="218" t="s">
        <v>790</v>
      </c>
      <c r="D126" s="213" t="s">
        <v>1629</v>
      </c>
      <c r="E126" s="213">
        <v>16</v>
      </c>
      <c r="F126" s="214">
        <v>10.56</v>
      </c>
      <c r="G126" s="215">
        <v>30</v>
      </c>
      <c r="H126" s="215" t="s">
        <v>3372</v>
      </c>
      <c r="I126" s="214">
        <v>12.21</v>
      </c>
      <c r="J126" s="215">
        <v>30</v>
      </c>
      <c r="K126" s="215" t="s">
        <v>3372</v>
      </c>
      <c r="L126" s="216">
        <f t="shared" si="47"/>
        <v>11.385000000000002</v>
      </c>
      <c r="M126" s="213">
        <f t="shared" si="48"/>
        <v>60</v>
      </c>
      <c r="N126" s="213">
        <f t="shared" si="49"/>
        <v>0</v>
      </c>
      <c r="O126" s="213">
        <f t="shared" si="50"/>
        <v>0</v>
      </c>
      <c r="P126" s="214">
        <v>10.62</v>
      </c>
      <c r="Q126" s="215">
        <v>30</v>
      </c>
      <c r="R126" s="215" t="s">
        <v>3372</v>
      </c>
      <c r="S126" s="214">
        <v>11.31</v>
      </c>
      <c r="T126" s="215">
        <v>30</v>
      </c>
      <c r="U126" s="215" t="s">
        <v>3372</v>
      </c>
      <c r="V126" s="214">
        <f t="shared" si="51"/>
        <v>10.965</v>
      </c>
      <c r="W126" s="215">
        <f t="shared" si="52"/>
        <v>60</v>
      </c>
      <c r="X126" s="215">
        <f t="shared" si="53"/>
        <v>0</v>
      </c>
      <c r="Y126" s="215">
        <f t="shared" si="54"/>
        <v>0</v>
      </c>
      <c r="Z126" s="215">
        <f t="shared" si="55"/>
        <v>0</v>
      </c>
      <c r="AA126" s="215">
        <f t="shared" si="56"/>
        <v>0</v>
      </c>
      <c r="AB126" s="215">
        <f t="shared" si="57"/>
        <v>0</v>
      </c>
      <c r="AC126" s="214">
        <f t="shared" si="62"/>
        <v>1</v>
      </c>
      <c r="AD126" s="214">
        <f t="shared" si="58"/>
        <v>11.175000000000001</v>
      </c>
      <c r="AE126" s="214">
        <f t="shared" si="59"/>
        <v>11.175000000000001</v>
      </c>
      <c r="AF126" s="215">
        <f t="shared" si="60"/>
        <v>120</v>
      </c>
      <c r="AG126" s="212" t="s">
        <v>3453</v>
      </c>
      <c r="AH126" s="212" t="s">
        <v>3451</v>
      </c>
      <c r="AI126" s="212" t="s">
        <v>3456</v>
      </c>
      <c r="AJ126" s="212" t="s">
        <v>3452</v>
      </c>
      <c r="AK126" s="212" t="s">
        <v>3459</v>
      </c>
      <c r="AL126" s="212" t="s">
        <v>3455</v>
      </c>
      <c r="AM126" s="212" t="s">
        <v>3454</v>
      </c>
      <c r="AN126" s="212" t="s">
        <v>3457</v>
      </c>
      <c r="AO126" s="212" t="s">
        <v>3460</v>
      </c>
      <c r="AP126" s="212" t="s">
        <v>3458</v>
      </c>
    </row>
    <row r="127" spans="1:43" s="217" customFormat="1" ht="17.100000000000001" customHeight="1">
      <c r="A127" s="210">
        <v>120</v>
      </c>
      <c r="B127" s="222" t="s">
        <v>1701</v>
      </c>
      <c r="C127" s="222" t="s">
        <v>1702</v>
      </c>
      <c r="D127" s="221" t="s">
        <v>1703</v>
      </c>
      <c r="E127" s="213">
        <v>17</v>
      </c>
      <c r="F127" s="214">
        <v>11.78</v>
      </c>
      <c r="G127" s="215">
        <v>30</v>
      </c>
      <c r="H127" s="215" t="s">
        <v>3373</v>
      </c>
      <c r="I127" s="214">
        <v>10</v>
      </c>
      <c r="J127" s="215">
        <v>30</v>
      </c>
      <c r="K127" s="215" t="s">
        <v>3373</v>
      </c>
      <c r="L127" s="216">
        <f t="shared" si="47"/>
        <v>10.89</v>
      </c>
      <c r="M127" s="213">
        <f t="shared" si="48"/>
        <v>60</v>
      </c>
      <c r="N127" s="213">
        <f t="shared" si="49"/>
        <v>2</v>
      </c>
      <c r="O127" s="213">
        <f t="shared" si="50"/>
        <v>0</v>
      </c>
      <c r="P127" s="214">
        <v>11.85</v>
      </c>
      <c r="Q127" s="215">
        <v>30</v>
      </c>
      <c r="R127" s="215" t="s">
        <v>3372</v>
      </c>
      <c r="S127" s="214">
        <v>11.98</v>
      </c>
      <c r="T127" s="215">
        <v>30</v>
      </c>
      <c r="U127" s="215" t="s">
        <v>3372</v>
      </c>
      <c r="V127" s="214">
        <f t="shared" si="51"/>
        <v>11.914999999999999</v>
      </c>
      <c r="W127" s="215">
        <f t="shared" si="52"/>
        <v>60</v>
      </c>
      <c r="X127" s="215">
        <f t="shared" si="53"/>
        <v>0</v>
      </c>
      <c r="Y127" s="215">
        <f t="shared" si="54"/>
        <v>0</v>
      </c>
      <c r="Z127" s="215">
        <f t="shared" si="55"/>
        <v>2</v>
      </c>
      <c r="AA127" s="215">
        <f t="shared" si="56"/>
        <v>0</v>
      </c>
      <c r="AB127" s="215">
        <f t="shared" si="57"/>
        <v>2</v>
      </c>
      <c r="AC127" s="214">
        <f t="shared" si="62"/>
        <v>0.98</v>
      </c>
      <c r="AD127" s="214">
        <f t="shared" si="58"/>
        <v>11.4025</v>
      </c>
      <c r="AE127" s="214">
        <f t="shared" si="59"/>
        <v>11.17445</v>
      </c>
      <c r="AF127" s="215">
        <f t="shared" si="60"/>
        <v>120</v>
      </c>
      <c r="AG127" s="212" t="s">
        <v>3451</v>
      </c>
      <c r="AH127" s="212" t="s">
        <v>3453</v>
      </c>
      <c r="AI127" s="212" t="s">
        <v>3456</v>
      </c>
      <c r="AJ127" s="212" t="s">
        <v>3452</v>
      </c>
      <c r="AK127" s="212" t="s">
        <v>3455</v>
      </c>
      <c r="AL127" s="212" t="s">
        <v>3454</v>
      </c>
      <c r="AM127" s="212" t="s">
        <v>3460</v>
      </c>
      <c r="AN127" s="212" t="s">
        <v>3457</v>
      </c>
      <c r="AO127" s="212" t="s">
        <v>3459</v>
      </c>
      <c r="AP127" s="212" t="s">
        <v>3458</v>
      </c>
    </row>
    <row r="128" spans="1:43" s="217" customFormat="1" ht="17.100000000000001" customHeight="1">
      <c r="A128" s="210">
        <v>121</v>
      </c>
      <c r="B128" s="222" t="s">
        <v>2715</v>
      </c>
      <c r="C128" s="222" t="s">
        <v>568</v>
      </c>
      <c r="D128" s="221" t="s">
        <v>2716</v>
      </c>
      <c r="E128" s="213">
        <v>28</v>
      </c>
      <c r="F128" s="214">
        <v>9.07</v>
      </c>
      <c r="G128" s="215">
        <v>11</v>
      </c>
      <c r="H128" s="215" t="s">
        <v>3373</v>
      </c>
      <c r="I128" s="214">
        <v>10.93</v>
      </c>
      <c r="J128" s="215">
        <v>30</v>
      </c>
      <c r="K128" s="215" t="s">
        <v>3373</v>
      </c>
      <c r="L128" s="216">
        <f t="shared" si="47"/>
        <v>10</v>
      </c>
      <c r="M128" s="213">
        <f t="shared" si="48"/>
        <v>60</v>
      </c>
      <c r="N128" s="213">
        <f t="shared" si="49"/>
        <v>2</v>
      </c>
      <c r="O128" s="213">
        <f t="shared" si="50"/>
        <v>1</v>
      </c>
      <c r="P128" s="214">
        <v>12.54</v>
      </c>
      <c r="Q128" s="215">
        <v>30</v>
      </c>
      <c r="R128" s="215" t="s">
        <v>3372</v>
      </c>
      <c r="S128" s="214">
        <v>13.52</v>
      </c>
      <c r="T128" s="215">
        <v>30</v>
      </c>
      <c r="U128" s="215" t="s">
        <v>3372</v>
      </c>
      <c r="V128" s="214">
        <f t="shared" si="51"/>
        <v>13.03</v>
      </c>
      <c r="W128" s="215">
        <f t="shared" si="52"/>
        <v>60</v>
      </c>
      <c r="X128" s="215">
        <f t="shared" si="53"/>
        <v>0</v>
      </c>
      <c r="Y128" s="215">
        <f t="shared" si="54"/>
        <v>0</v>
      </c>
      <c r="Z128" s="215">
        <f t="shared" si="55"/>
        <v>2</v>
      </c>
      <c r="AA128" s="215">
        <f t="shared" si="56"/>
        <v>1</v>
      </c>
      <c r="AB128" s="215">
        <f t="shared" si="57"/>
        <v>3</v>
      </c>
      <c r="AC128" s="214">
        <f t="shared" si="62"/>
        <v>0.97</v>
      </c>
      <c r="AD128" s="214">
        <f t="shared" si="58"/>
        <v>11.515000000000001</v>
      </c>
      <c r="AE128" s="214">
        <f t="shared" si="59"/>
        <v>11.169550000000001</v>
      </c>
      <c r="AF128" s="215">
        <f t="shared" si="60"/>
        <v>120</v>
      </c>
      <c r="AG128" s="212" t="s">
        <v>3451</v>
      </c>
      <c r="AH128" s="212" t="s">
        <v>3452</v>
      </c>
      <c r="AI128" s="212" t="s">
        <v>3456</v>
      </c>
      <c r="AJ128" s="212" t="s">
        <v>3454</v>
      </c>
      <c r="AK128" s="212" t="s">
        <v>3457</v>
      </c>
      <c r="AL128" s="212" t="s">
        <v>3455</v>
      </c>
      <c r="AM128" s="212" t="s">
        <v>3460</v>
      </c>
      <c r="AN128" s="212" t="s">
        <v>3453</v>
      </c>
      <c r="AO128" s="212" t="s">
        <v>3458</v>
      </c>
      <c r="AP128" s="212" t="s">
        <v>3459</v>
      </c>
    </row>
    <row r="129" spans="1:43" s="217" customFormat="1" ht="17.100000000000001" customHeight="1">
      <c r="A129" s="210">
        <v>122</v>
      </c>
      <c r="B129" s="218" t="s">
        <v>1863</v>
      </c>
      <c r="C129" s="218" t="s">
        <v>1865</v>
      </c>
      <c r="D129" s="213" t="s">
        <v>1866</v>
      </c>
      <c r="E129" s="213">
        <v>18</v>
      </c>
      <c r="F129" s="214">
        <v>10.08</v>
      </c>
      <c r="G129" s="215">
        <v>30</v>
      </c>
      <c r="H129" s="215" t="s">
        <v>3372</v>
      </c>
      <c r="I129" s="214">
        <v>10.210000000000001</v>
      </c>
      <c r="J129" s="215">
        <v>30</v>
      </c>
      <c r="K129" s="215" t="s">
        <v>3372</v>
      </c>
      <c r="L129" s="216">
        <f t="shared" si="47"/>
        <v>10.145</v>
      </c>
      <c r="M129" s="213">
        <f t="shared" si="48"/>
        <v>60</v>
      </c>
      <c r="N129" s="213">
        <f t="shared" si="49"/>
        <v>0</v>
      </c>
      <c r="O129" s="213">
        <f t="shared" si="50"/>
        <v>0</v>
      </c>
      <c r="P129" s="214">
        <v>11.14</v>
      </c>
      <c r="Q129" s="215">
        <v>30</v>
      </c>
      <c r="R129" s="215" t="s">
        <v>3372</v>
      </c>
      <c r="S129" s="214">
        <v>13.23</v>
      </c>
      <c r="T129" s="215">
        <v>30</v>
      </c>
      <c r="U129" s="215" t="s">
        <v>3372</v>
      </c>
      <c r="V129" s="214">
        <f t="shared" si="51"/>
        <v>12.185</v>
      </c>
      <c r="W129" s="215">
        <f t="shared" si="52"/>
        <v>60</v>
      </c>
      <c r="X129" s="215">
        <f t="shared" si="53"/>
        <v>0</v>
      </c>
      <c r="Y129" s="215">
        <f t="shared" si="54"/>
        <v>0</v>
      </c>
      <c r="Z129" s="215">
        <f t="shared" si="55"/>
        <v>0</v>
      </c>
      <c r="AA129" s="215">
        <f t="shared" si="56"/>
        <v>0</v>
      </c>
      <c r="AB129" s="215">
        <f t="shared" si="57"/>
        <v>0</v>
      </c>
      <c r="AC129" s="214">
        <f t="shared" si="62"/>
        <v>1</v>
      </c>
      <c r="AD129" s="214">
        <f t="shared" si="58"/>
        <v>11.164999999999999</v>
      </c>
      <c r="AE129" s="214">
        <f t="shared" si="59"/>
        <v>11.164999999999999</v>
      </c>
      <c r="AF129" s="215">
        <f t="shared" si="60"/>
        <v>120</v>
      </c>
      <c r="AG129" s="212" t="s">
        <v>3451</v>
      </c>
      <c r="AH129" s="212" t="s">
        <v>3453</v>
      </c>
      <c r="AI129" s="212" t="s">
        <v>3456</v>
      </c>
      <c r="AJ129" s="212" t="s">
        <v>3457</v>
      </c>
      <c r="AK129" s="212" t="s">
        <v>3452</v>
      </c>
      <c r="AL129" s="212" t="s">
        <v>3454</v>
      </c>
      <c r="AM129" s="212" t="s">
        <v>3455</v>
      </c>
      <c r="AN129" s="212" t="s">
        <v>3459</v>
      </c>
      <c r="AO129" s="212" t="s">
        <v>3460</v>
      </c>
      <c r="AP129" s="212" t="s">
        <v>3458</v>
      </c>
    </row>
    <row r="130" spans="1:43" s="217" customFormat="1" ht="17.100000000000001" customHeight="1">
      <c r="A130" s="210">
        <v>11</v>
      </c>
      <c r="B130" s="222" t="s">
        <v>284</v>
      </c>
      <c r="C130" s="222" t="s">
        <v>285</v>
      </c>
      <c r="D130" s="221" t="s">
        <v>286</v>
      </c>
      <c r="E130" s="213">
        <v>2</v>
      </c>
      <c r="F130" s="214">
        <v>10</v>
      </c>
      <c r="G130" s="215">
        <v>30</v>
      </c>
      <c r="H130" s="215" t="s">
        <v>3373</v>
      </c>
      <c r="I130" s="214">
        <v>10</v>
      </c>
      <c r="J130" s="215">
        <v>30</v>
      </c>
      <c r="K130" s="215" t="s">
        <v>3373</v>
      </c>
      <c r="L130" s="216">
        <f t="shared" si="47"/>
        <v>10</v>
      </c>
      <c r="M130" s="213">
        <f t="shared" si="48"/>
        <v>60</v>
      </c>
      <c r="N130" s="213">
        <f t="shared" si="49"/>
        <v>2</v>
      </c>
      <c r="O130" s="213">
        <f t="shared" si="50"/>
        <v>0</v>
      </c>
      <c r="P130" s="214">
        <v>11.46</v>
      </c>
      <c r="Q130" s="215">
        <v>30</v>
      </c>
      <c r="R130" s="215" t="s">
        <v>3372</v>
      </c>
      <c r="S130" s="214">
        <v>14.02</v>
      </c>
      <c r="T130" s="215">
        <v>30</v>
      </c>
      <c r="U130" s="215" t="s">
        <v>3372</v>
      </c>
      <c r="V130" s="214">
        <f t="shared" si="51"/>
        <v>12.74</v>
      </c>
      <c r="W130" s="215">
        <f t="shared" si="52"/>
        <v>60</v>
      </c>
      <c r="X130" s="215">
        <f t="shared" si="53"/>
        <v>0</v>
      </c>
      <c r="Y130" s="215">
        <f t="shared" si="54"/>
        <v>0</v>
      </c>
      <c r="Z130" s="215">
        <f t="shared" si="55"/>
        <v>2</v>
      </c>
      <c r="AA130" s="215">
        <f t="shared" si="56"/>
        <v>0</v>
      </c>
      <c r="AB130" s="215">
        <f t="shared" si="57"/>
        <v>2</v>
      </c>
      <c r="AC130" s="214">
        <f t="shared" si="62"/>
        <v>0.98</v>
      </c>
      <c r="AD130" s="214">
        <f t="shared" si="58"/>
        <v>11.370000000000001</v>
      </c>
      <c r="AE130" s="214">
        <f t="shared" si="59"/>
        <v>11.142600000000002</v>
      </c>
      <c r="AF130" s="215">
        <f t="shared" si="60"/>
        <v>120</v>
      </c>
      <c r="AG130" s="212" t="s">
        <v>3453</v>
      </c>
      <c r="AH130" s="212" t="s">
        <v>3457</v>
      </c>
      <c r="AI130" s="212" t="s">
        <v>3451</v>
      </c>
      <c r="AJ130" s="212" t="s">
        <v>3456</v>
      </c>
      <c r="AK130" s="212" t="s">
        <v>3454</v>
      </c>
      <c r="AL130" s="212" t="s">
        <v>3452</v>
      </c>
      <c r="AM130" s="212" t="s">
        <v>3459</v>
      </c>
      <c r="AN130" s="212" t="s">
        <v>3455</v>
      </c>
      <c r="AO130" s="212" t="s">
        <v>3460</v>
      </c>
      <c r="AP130" s="212" t="s">
        <v>3458</v>
      </c>
    </row>
    <row r="131" spans="1:43" s="217" customFormat="1" ht="17.100000000000001" customHeight="1">
      <c r="A131" s="210">
        <v>123</v>
      </c>
      <c r="B131" s="222" t="s">
        <v>1822</v>
      </c>
      <c r="C131" s="222" t="s">
        <v>1823</v>
      </c>
      <c r="D131" s="221" t="s">
        <v>1824</v>
      </c>
      <c r="E131" s="213">
        <v>18</v>
      </c>
      <c r="F131" s="214">
        <v>10.86</v>
      </c>
      <c r="G131" s="215">
        <v>30</v>
      </c>
      <c r="H131" s="215" t="s">
        <v>3373</v>
      </c>
      <c r="I131" s="214">
        <v>10.119999999999999</v>
      </c>
      <c r="J131" s="215">
        <v>30</v>
      </c>
      <c r="K131" s="215" t="s">
        <v>3373</v>
      </c>
      <c r="L131" s="216">
        <f t="shared" si="47"/>
        <v>10.489999999999998</v>
      </c>
      <c r="M131" s="213">
        <f t="shared" si="48"/>
        <v>60</v>
      </c>
      <c r="N131" s="213">
        <f t="shared" si="49"/>
        <v>2</v>
      </c>
      <c r="O131" s="213">
        <f t="shared" si="50"/>
        <v>0</v>
      </c>
      <c r="P131" s="214">
        <v>13.33</v>
      </c>
      <c r="Q131" s="215">
        <v>30</v>
      </c>
      <c r="R131" s="215" t="s">
        <v>3372</v>
      </c>
      <c r="S131" s="214">
        <v>14.62</v>
      </c>
      <c r="T131" s="215">
        <v>30</v>
      </c>
      <c r="U131" s="215" t="s">
        <v>3372</v>
      </c>
      <c r="V131" s="214">
        <f t="shared" si="51"/>
        <v>13.975</v>
      </c>
      <c r="W131" s="215">
        <f t="shared" si="52"/>
        <v>60</v>
      </c>
      <c r="X131" s="215">
        <f t="shared" si="53"/>
        <v>0</v>
      </c>
      <c r="Y131" s="215">
        <f t="shared" si="54"/>
        <v>0</v>
      </c>
      <c r="Z131" s="215">
        <f t="shared" si="55"/>
        <v>2</v>
      </c>
      <c r="AA131" s="215">
        <f t="shared" si="56"/>
        <v>0</v>
      </c>
      <c r="AB131" s="215">
        <f t="shared" si="57"/>
        <v>2</v>
      </c>
      <c r="AC131" s="214">
        <f>IF(AB131=0,0.93,IF(AB131=1,0.92,IF(AB131=2,0.91,IF(AB131=3,0.9,IF(AB131=4,0.89,IF(AB131=5,0.88,IF(AB131=6,0.87)))))))</f>
        <v>0.91</v>
      </c>
      <c r="AD131" s="214">
        <f t="shared" si="58"/>
        <v>12.232499999999998</v>
      </c>
      <c r="AE131" s="214">
        <f t="shared" si="59"/>
        <v>11.131574999999998</v>
      </c>
      <c r="AF131" s="215">
        <f t="shared" si="60"/>
        <v>120</v>
      </c>
      <c r="AG131" s="212" t="s">
        <v>3451</v>
      </c>
      <c r="AH131" s="212" t="s">
        <v>3455</v>
      </c>
      <c r="AI131" s="212" t="s">
        <v>3453</v>
      </c>
      <c r="AJ131" s="212" t="s">
        <v>3454</v>
      </c>
      <c r="AK131" s="212" t="s">
        <v>3457</v>
      </c>
      <c r="AL131" s="212" t="s">
        <v>3452</v>
      </c>
      <c r="AM131" s="212" t="s">
        <v>3456</v>
      </c>
      <c r="AN131" s="212" t="s">
        <v>3460</v>
      </c>
      <c r="AO131" s="212" t="s">
        <v>3458</v>
      </c>
      <c r="AP131" s="212" t="s">
        <v>3459</v>
      </c>
    </row>
    <row r="132" spans="1:43" s="217" customFormat="1" ht="17.100000000000001" customHeight="1">
      <c r="A132" s="210">
        <v>124</v>
      </c>
      <c r="B132" s="218" t="s">
        <v>2158</v>
      </c>
      <c r="C132" s="218" t="s">
        <v>233</v>
      </c>
      <c r="D132" s="213" t="s">
        <v>2159</v>
      </c>
      <c r="E132" s="213">
        <v>21</v>
      </c>
      <c r="F132" s="214">
        <v>11.55</v>
      </c>
      <c r="G132" s="215">
        <v>30</v>
      </c>
      <c r="H132" s="215" t="s">
        <v>3372</v>
      </c>
      <c r="I132" s="214">
        <v>11.08</v>
      </c>
      <c r="J132" s="215">
        <v>30</v>
      </c>
      <c r="K132" s="215" t="s">
        <v>3372</v>
      </c>
      <c r="L132" s="216">
        <f t="shared" si="47"/>
        <v>11.315000000000001</v>
      </c>
      <c r="M132" s="213">
        <f t="shared" si="48"/>
        <v>60</v>
      </c>
      <c r="N132" s="213">
        <f t="shared" si="49"/>
        <v>0</v>
      </c>
      <c r="O132" s="213">
        <f t="shared" si="50"/>
        <v>0</v>
      </c>
      <c r="P132" s="214">
        <v>11.34</v>
      </c>
      <c r="Q132" s="215">
        <v>30</v>
      </c>
      <c r="R132" s="215" t="s">
        <v>3372</v>
      </c>
      <c r="S132" s="214">
        <v>10.54</v>
      </c>
      <c r="T132" s="215">
        <v>30</v>
      </c>
      <c r="U132" s="215" t="s">
        <v>3372</v>
      </c>
      <c r="V132" s="214">
        <f t="shared" si="51"/>
        <v>10.94</v>
      </c>
      <c r="W132" s="215">
        <f t="shared" si="52"/>
        <v>60</v>
      </c>
      <c r="X132" s="215">
        <f t="shared" si="53"/>
        <v>0</v>
      </c>
      <c r="Y132" s="215">
        <f t="shared" si="54"/>
        <v>0</v>
      </c>
      <c r="Z132" s="215">
        <f t="shared" si="55"/>
        <v>0</v>
      </c>
      <c r="AA132" s="215">
        <f t="shared" si="56"/>
        <v>0</v>
      </c>
      <c r="AB132" s="215">
        <f t="shared" si="57"/>
        <v>0</v>
      </c>
      <c r="AC132" s="214">
        <f t="shared" ref="AC132:AC145" si="63">IF(AB132=0,1,IF(AB132=1,0.99,IF(AB132=2,0.98,IF(AB132=3,0.97,IF(AB132=4,0.96,IF(AB132=5,0.95,IF(AB132=6,0.94)))))))</f>
        <v>1</v>
      </c>
      <c r="AD132" s="214">
        <f t="shared" si="58"/>
        <v>11.127500000000001</v>
      </c>
      <c r="AE132" s="214">
        <f t="shared" si="59"/>
        <v>11.127500000000001</v>
      </c>
      <c r="AF132" s="215">
        <f t="shared" si="60"/>
        <v>120</v>
      </c>
      <c r="AG132" s="212" t="s">
        <v>3451</v>
      </c>
      <c r="AH132" s="212" t="s">
        <v>3453</v>
      </c>
      <c r="AI132" s="212" t="s">
        <v>3452</v>
      </c>
      <c r="AJ132" s="212" t="s">
        <v>3456</v>
      </c>
      <c r="AK132" s="212" t="s">
        <v>3455</v>
      </c>
      <c r="AL132" s="212" t="s">
        <v>3457</v>
      </c>
      <c r="AM132" s="212" t="s">
        <v>3454</v>
      </c>
      <c r="AN132" s="212" t="s">
        <v>3459</v>
      </c>
      <c r="AO132" s="212" t="s">
        <v>3458</v>
      </c>
      <c r="AP132" s="212" t="s">
        <v>3460</v>
      </c>
    </row>
    <row r="133" spans="1:43" s="217" customFormat="1" ht="17.100000000000001" customHeight="1">
      <c r="A133" s="210">
        <v>125</v>
      </c>
      <c r="B133" s="218" t="s">
        <v>964</v>
      </c>
      <c r="C133" s="218" t="s">
        <v>565</v>
      </c>
      <c r="D133" s="213" t="s">
        <v>965</v>
      </c>
      <c r="E133" s="213">
        <v>9</v>
      </c>
      <c r="F133" s="214">
        <v>10.98</v>
      </c>
      <c r="G133" s="215">
        <v>30</v>
      </c>
      <c r="H133" s="215" t="s">
        <v>3372</v>
      </c>
      <c r="I133" s="214">
        <v>10.09</v>
      </c>
      <c r="J133" s="215">
        <v>30</v>
      </c>
      <c r="K133" s="215" t="s">
        <v>3373</v>
      </c>
      <c r="L133" s="216">
        <f t="shared" si="47"/>
        <v>10.535</v>
      </c>
      <c r="M133" s="213">
        <f t="shared" si="48"/>
        <v>60</v>
      </c>
      <c r="N133" s="213">
        <f t="shared" si="49"/>
        <v>1</v>
      </c>
      <c r="O133" s="213">
        <f t="shared" si="50"/>
        <v>0</v>
      </c>
      <c r="P133" s="214">
        <v>11.09</v>
      </c>
      <c r="Q133" s="215">
        <v>30</v>
      </c>
      <c r="R133" s="215" t="s">
        <v>3372</v>
      </c>
      <c r="S133" s="214">
        <v>12.77</v>
      </c>
      <c r="T133" s="215">
        <v>30</v>
      </c>
      <c r="U133" s="215" t="s">
        <v>3372</v>
      </c>
      <c r="V133" s="214">
        <f t="shared" si="51"/>
        <v>11.93</v>
      </c>
      <c r="W133" s="215">
        <f t="shared" si="52"/>
        <v>60</v>
      </c>
      <c r="X133" s="215">
        <f t="shared" si="53"/>
        <v>0</v>
      </c>
      <c r="Y133" s="215">
        <f t="shared" si="54"/>
        <v>0</v>
      </c>
      <c r="Z133" s="215">
        <f t="shared" si="55"/>
        <v>1</v>
      </c>
      <c r="AA133" s="215">
        <f t="shared" si="56"/>
        <v>0</v>
      </c>
      <c r="AB133" s="215">
        <f t="shared" si="57"/>
        <v>1</v>
      </c>
      <c r="AC133" s="214">
        <f t="shared" si="63"/>
        <v>0.99</v>
      </c>
      <c r="AD133" s="214">
        <f t="shared" si="58"/>
        <v>11.2325</v>
      </c>
      <c r="AE133" s="214">
        <f t="shared" si="59"/>
        <v>11.120175</v>
      </c>
      <c r="AF133" s="215">
        <f t="shared" si="60"/>
        <v>120</v>
      </c>
      <c r="AG133" s="212" t="s">
        <v>3453</v>
      </c>
      <c r="AH133" s="212" t="s">
        <v>3451</v>
      </c>
      <c r="AI133" s="212" t="s">
        <v>3456</v>
      </c>
      <c r="AJ133" s="212" t="s">
        <v>3455</v>
      </c>
      <c r="AK133" s="212" t="s">
        <v>3457</v>
      </c>
      <c r="AL133" s="212" t="s">
        <v>3452</v>
      </c>
      <c r="AM133" s="212" t="s">
        <v>3454</v>
      </c>
      <c r="AN133" s="212" t="s">
        <v>3460</v>
      </c>
      <c r="AO133" s="212" t="s">
        <v>3458</v>
      </c>
      <c r="AP133" s="212" t="s">
        <v>3459</v>
      </c>
    </row>
    <row r="134" spans="1:43" s="217" customFormat="1" ht="17.100000000000001" customHeight="1">
      <c r="A134" s="210">
        <v>126</v>
      </c>
      <c r="B134" s="218" t="s">
        <v>625</v>
      </c>
      <c r="C134" s="218" t="s">
        <v>626</v>
      </c>
      <c r="D134" s="213" t="s">
        <v>627</v>
      </c>
      <c r="E134" s="213">
        <v>6</v>
      </c>
      <c r="F134" s="214">
        <v>9.68</v>
      </c>
      <c r="G134" s="215">
        <v>12</v>
      </c>
      <c r="H134" s="215" t="s">
        <v>3373</v>
      </c>
      <c r="I134" s="214">
        <v>10.79</v>
      </c>
      <c r="J134" s="215">
        <v>30</v>
      </c>
      <c r="K134" s="215" t="s">
        <v>3372</v>
      </c>
      <c r="L134" s="216">
        <f t="shared" si="47"/>
        <v>10.234999999999999</v>
      </c>
      <c r="M134" s="213">
        <f t="shared" si="48"/>
        <v>60</v>
      </c>
      <c r="N134" s="213">
        <f t="shared" si="49"/>
        <v>1</v>
      </c>
      <c r="O134" s="213">
        <f t="shared" si="50"/>
        <v>1</v>
      </c>
      <c r="P134" s="214">
        <v>11.09</v>
      </c>
      <c r="Q134" s="215">
        <v>30</v>
      </c>
      <c r="R134" s="215" t="s">
        <v>3372</v>
      </c>
      <c r="S134" s="214">
        <v>13.82</v>
      </c>
      <c r="T134" s="215">
        <v>30</v>
      </c>
      <c r="U134" s="215" t="s">
        <v>3372</v>
      </c>
      <c r="V134" s="214">
        <f t="shared" si="51"/>
        <v>12.455</v>
      </c>
      <c r="W134" s="215">
        <f t="shared" si="52"/>
        <v>60</v>
      </c>
      <c r="X134" s="215">
        <f t="shared" si="53"/>
        <v>0</v>
      </c>
      <c r="Y134" s="215">
        <f t="shared" si="54"/>
        <v>0</v>
      </c>
      <c r="Z134" s="215">
        <f t="shared" si="55"/>
        <v>1</v>
      </c>
      <c r="AA134" s="215">
        <f t="shared" si="56"/>
        <v>1</v>
      </c>
      <c r="AB134" s="215">
        <f t="shared" si="57"/>
        <v>2</v>
      </c>
      <c r="AC134" s="214">
        <f t="shared" si="63"/>
        <v>0.98</v>
      </c>
      <c r="AD134" s="214">
        <f t="shared" si="58"/>
        <v>11.344999999999999</v>
      </c>
      <c r="AE134" s="214">
        <f t="shared" si="59"/>
        <v>11.118099999999998</v>
      </c>
      <c r="AF134" s="215">
        <f t="shared" si="60"/>
        <v>120</v>
      </c>
      <c r="AG134" s="212" t="s">
        <v>3453</v>
      </c>
      <c r="AH134" s="212" t="s">
        <v>3451</v>
      </c>
      <c r="AI134" s="212" t="s">
        <v>3452</v>
      </c>
      <c r="AJ134" s="212" t="s">
        <v>3455</v>
      </c>
      <c r="AK134" s="212" t="s">
        <v>3456</v>
      </c>
      <c r="AL134" s="212" t="s">
        <v>3454</v>
      </c>
      <c r="AM134" s="212" t="s">
        <v>3457</v>
      </c>
      <c r="AN134" s="212" t="s">
        <v>3460</v>
      </c>
      <c r="AO134" s="212" t="s">
        <v>3458</v>
      </c>
      <c r="AP134" s="212" t="s">
        <v>3459</v>
      </c>
    </row>
    <row r="135" spans="1:43" s="217" customFormat="1" ht="17.100000000000001" customHeight="1">
      <c r="A135" s="210">
        <v>127</v>
      </c>
      <c r="B135" s="222" t="s">
        <v>2124</v>
      </c>
      <c r="C135" s="222" t="s">
        <v>233</v>
      </c>
      <c r="D135" s="221" t="s">
        <v>2125</v>
      </c>
      <c r="E135" s="213">
        <v>21</v>
      </c>
      <c r="F135" s="214">
        <v>12.46</v>
      </c>
      <c r="G135" s="215">
        <v>30</v>
      </c>
      <c r="H135" s="215" t="s">
        <v>3372</v>
      </c>
      <c r="I135" s="214">
        <v>9.06</v>
      </c>
      <c r="J135" s="215">
        <v>13</v>
      </c>
      <c r="K135" s="215" t="s">
        <v>3372</v>
      </c>
      <c r="L135" s="216">
        <f t="shared" si="47"/>
        <v>10.760000000000002</v>
      </c>
      <c r="M135" s="213">
        <f t="shared" si="48"/>
        <v>60</v>
      </c>
      <c r="N135" s="213">
        <f t="shared" si="49"/>
        <v>0</v>
      </c>
      <c r="O135" s="213">
        <f t="shared" si="50"/>
        <v>1</v>
      </c>
      <c r="P135" s="214">
        <v>10.96</v>
      </c>
      <c r="Q135" s="215">
        <v>30</v>
      </c>
      <c r="R135" s="215" t="s">
        <v>3373</v>
      </c>
      <c r="S135" s="214">
        <v>12.82</v>
      </c>
      <c r="T135" s="215">
        <v>30</v>
      </c>
      <c r="U135" s="215" t="s">
        <v>3372</v>
      </c>
      <c r="V135" s="214">
        <f t="shared" si="51"/>
        <v>11.89</v>
      </c>
      <c r="W135" s="215">
        <f t="shared" si="52"/>
        <v>60</v>
      </c>
      <c r="X135" s="215">
        <f t="shared" si="53"/>
        <v>1</v>
      </c>
      <c r="Y135" s="215">
        <f t="shared" si="54"/>
        <v>0</v>
      </c>
      <c r="Z135" s="215">
        <f t="shared" si="55"/>
        <v>1</v>
      </c>
      <c r="AA135" s="215">
        <f t="shared" si="56"/>
        <v>1</v>
      </c>
      <c r="AB135" s="215">
        <f t="shared" si="57"/>
        <v>2</v>
      </c>
      <c r="AC135" s="214">
        <f t="shared" si="63"/>
        <v>0.98</v>
      </c>
      <c r="AD135" s="214">
        <f t="shared" si="58"/>
        <v>11.325000000000001</v>
      </c>
      <c r="AE135" s="214">
        <f t="shared" si="59"/>
        <v>11.098500000000001</v>
      </c>
      <c r="AF135" s="215">
        <f t="shared" si="60"/>
        <v>120</v>
      </c>
      <c r="AG135" s="212" t="s">
        <v>3453</v>
      </c>
      <c r="AH135" s="212" t="s">
        <v>3451</v>
      </c>
      <c r="AI135" s="212" t="s">
        <v>3452</v>
      </c>
      <c r="AJ135" s="212" t="s">
        <v>3456</v>
      </c>
      <c r="AK135" s="212" t="s">
        <v>3455</v>
      </c>
      <c r="AL135" s="212" t="s">
        <v>3454</v>
      </c>
      <c r="AM135" s="212" t="s">
        <v>3457</v>
      </c>
      <c r="AN135" s="212" t="s">
        <v>3460</v>
      </c>
      <c r="AO135" s="212" t="s">
        <v>3459</v>
      </c>
      <c r="AP135" s="212" t="s">
        <v>3458</v>
      </c>
    </row>
    <row r="136" spans="1:43" s="217" customFormat="1" ht="17.100000000000001" customHeight="1">
      <c r="A136" s="210">
        <v>128</v>
      </c>
      <c r="B136" s="390" t="s">
        <v>1683</v>
      </c>
      <c r="C136" s="390" t="s">
        <v>3592</v>
      </c>
      <c r="D136" s="391" t="s">
        <v>1684</v>
      </c>
      <c r="E136" s="391">
        <v>16</v>
      </c>
      <c r="F136" s="392">
        <v>10.36</v>
      </c>
      <c r="G136" s="393">
        <v>30</v>
      </c>
      <c r="H136" s="393" t="s">
        <v>3372</v>
      </c>
      <c r="I136" s="392">
        <v>9.67</v>
      </c>
      <c r="J136" s="393">
        <v>12</v>
      </c>
      <c r="K136" s="393" t="s">
        <v>3373</v>
      </c>
      <c r="L136" s="394">
        <f t="shared" ref="L136:L167" si="64">(F136+I136)/2</f>
        <v>10.015000000000001</v>
      </c>
      <c r="M136" s="391">
        <f t="shared" ref="M136:M167" si="65">IF(L136&gt;=10,60,G136+J136)</f>
        <v>60</v>
      </c>
      <c r="N136" s="391">
        <f t="shared" ref="N136:N167" si="66">IF(H136="ACC",0,1)+IF(K136="ACC",0,1)</f>
        <v>1</v>
      </c>
      <c r="O136" s="391">
        <f t="shared" ref="O136:O167" si="67">IF(F136&lt;10,1,(IF(I136&lt;10,1,0)))</f>
        <v>1</v>
      </c>
      <c r="P136" s="392">
        <v>10.17</v>
      </c>
      <c r="Q136" s="393">
        <v>30</v>
      </c>
      <c r="R136" s="393" t="s">
        <v>3372</v>
      </c>
      <c r="S136" s="392">
        <v>15.09</v>
      </c>
      <c r="T136" s="393">
        <v>30</v>
      </c>
      <c r="U136" s="393" t="s">
        <v>3372</v>
      </c>
      <c r="V136" s="392">
        <f t="shared" ref="V136:V167" si="68">(P136+S136)/2</f>
        <v>12.629999999999999</v>
      </c>
      <c r="W136" s="393">
        <f t="shared" ref="W136:W167" si="69">IF(V136&gt;=10,60,Q136+T136)</f>
        <v>60</v>
      </c>
      <c r="X136" s="393">
        <f t="shared" ref="X136:X167" si="70">IF(R136="ACC",0,1)+IF(U136="ACC",0,1)</f>
        <v>0</v>
      </c>
      <c r="Y136" s="393">
        <f t="shared" ref="Y136:Y167" si="71">IF(P136&lt;10,1,(IF(S136&lt;10,1,0)))</f>
        <v>0</v>
      </c>
      <c r="Z136" s="393">
        <f t="shared" ref="Z136:Z167" si="72">N136+X136</f>
        <v>1</v>
      </c>
      <c r="AA136" s="393">
        <f t="shared" ref="AA136:AA167" si="73">O136+Y136</f>
        <v>1</v>
      </c>
      <c r="AB136" s="393">
        <f t="shared" ref="AB136:AB167" si="74">Z136+AA136</f>
        <v>2</v>
      </c>
      <c r="AC136" s="323">
        <f t="shared" si="63"/>
        <v>0.98</v>
      </c>
      <c r="AD136" s="392">
        <f t="shared" ref="AD136:AD167" si="75">AVERAGE(L136,V136)</f>
        <v>11.3225</v>
      </c>
      <c r="AE136" s="392">
        <f t="shared" ref="AE136:AE167" si="76">AC136*AD136</f>
        <v>11.09605</v>
      </c>
      <c r="AF136" s="393">
        <f t="shared" ref="AF136:AF167" si="77">M136+W136</f>
        <v>120</v>
      </c>
      <c r="AG136" s="393" t="s">
        <v>3453</v>
      </c>
      <c r="AH136" s="393" t="s">
        <v>3457</v>
      </c>
      <c r="AI136" s="393" t="s">
        <v>3451</v>
      </c>
      <c r="AJ136" s="393" t="s">
        <v>3455</v>
      </c>
      <c r="AK136" s="393" t="s">
        <v>3456</v>
      </c>
      <c r="AL136" s="393" t="s">
        <v>3454</v>
      </c>
      <c r="AM136" s="393" t="s">
        <v>3452</v>
      </c>
      <c r="AN136" s="393" t="s">
        <v>3460</v>
      </c>
      <c r="AO136" s="393" t="s">
        <v>3459</v>
      </c>
      <c r="AP136" s="393" t="s">
        <v>3458</v>
      </c>
      <c r="AQ136" s="365"/>
    </row>
    <row r="137" spans="1:43" s="217" customFormat="1" ht="17.100000000000001" customHeight="1">
      <c r="A137" s="210">
        <v>129</v>
      </c>
      <c r="B137" s="218" t="s">
        <v>1637</v>
      </c>
      <c r="C137" s="218" t="s">
        <v>565</v>
      </c>
      <c r="D137" s="213" t="s">
        <v>1638</v>
      </c>
      <c r="E137" s="213">
        <v>16</v>
      </c>
      <c r="F137" s="214">
        <v>10.36</v>
      </c>
      <c r="G137" s="215">
        <v>30</v>
      </c>
      <c r="H137" s="215" t="s">
        <v>3372</v>
      </c>
      <c r="I137" s="214">
        <v>10.039999999999999</v>
      </c>
      <c r="J137" s="215">
        <v>30</v>
      </c>
      <c r="K137" s="215" t="s">
        <v>3373</v>
      </c>
      <c r="L137" s="216">
        <f t="shared" si="64"/>
        <v>10.199999999999999</v>
      </c>
      <c r="M137" s="213">
        <f t="shared" si="65"/>
        <v>60</v>
      </c>
      <c r="N137" s="213">
        <f t="shared" si="66"/>
        <v>1</v>
      </c>
      <c r="O137" s="213">
        <f t="shared" si="67"/>
        <v>0</v>
      </c>
      <c r="P137" s="214">
        <v>11.92</v>
      </c>
      <c r="Q137" s="215">
        <v>30</v>
      </c>
      <c r="R137" s="215" t="s">
        <v>3372</v>
      </c>
      <c r="S137" s="214">
        <v>12.5</v>
      </c>
      <c r="T137" s="215">
        <v>30</v>
      </c>
      <c r="U137" s="215" t="s">
        <v>3372</v>
      </c>
      <c r="V137" s="214">
        <f t="shared" si="68"/>
        <v>12.21</v>
      </c>
      <c r="W137" s="215">
        <f t="shared" si="69"/>
        <v>60</v>
      </c>
      <c r="X137" s="215">
        <f t="shared" si="70"/>
        <v>0</v>
      </c>
      <c r="Y137" s="215">
        <f t="shared" si="71"/>
        <v>0</v>
      </c>
      <c r="Z137" s="215">
        <f t="shared" si="72"/>
        <v>1</v>
      </c>
      <c r="AA137" s="215">
        <f t="shared" si="73"/>
        <v>0</v>
      </c>
      <c r="AB137" s="215">
        <f t="shared" si="74"/>
        <v>1</v>
      </c>
      <c r="AC137" s="214">
        <f t="shared" si="63"/>
        <v>0.99</v>
      </c>
      <c r="AD137" s="214">
        <f t="shared" si="75"/>
        <v>11.205</v>
      </c>
      <c r="AE137" s="214">
        <f t="shared" si="76"/>
        <v>11.09295</v>
      </c>
      <c r="AF137" s="215">
        <f t="shared" si="77"/>
        <v>120</v>
      </c>
      <c r="AG137" s="212" t="s">
        <v>3451</v>
      </c>
      <c r="AH137" s="212" t="s">
        <v>3453</v>
      </c>
      <c r="AI137" s="212" t="s">
        <v>3456</v>
      </c>
      <c r="AJ137" s="212" t="s">
        <v>3455</v>
      </c>
      <c r="AK137" s="212" t="s">
        <v>3452</v>
      </c>
      <c r="AL137" s="212" t="s">
        <v>3454</v>
      </c>
      <c r="AM137" s="212" t="s">
        <v>3457</v>
      </c>
      <c r="AN137" s="212" t="s">
        <v>3458</v>
      </c>
      <c r="AO137" s="212" t="s">
        <v>3460</v>
      </c>
      <c r="AP137" s="212" t="s">
        <v>3459</v>
      </c>
    </row>
    <row r="138" spans="1:43" s="217" customFormat="1" ht="17.100000000000001" customHeight="1">
      <c r="A138" s="210">
        <v>130</v>
      </c>
      <c r="B138" s="218" t="s">
        <v>2550</v>
      </c>
      <c r="C138" s="218" t="s">
        <v>139</v>
      </c>
      <c r="D138" s="213" t="s">
        <v>2551</v>
      </c>
      <c r="E138" s="213">
        <v>25</v>
      </c>
      <c r="F138" s="214">
        <v>13.03</v>
      </c>
      <c r="G138" s="215">
        <v>30</v>
      </c>
      <c r="H138" s="215" t="s">
        <v>3372</v>
      </c>
      <c r="I138" s="214">
        <v>10.75</v>
      </c>
      <c r="J138" s="215">
        <v>30</v>
      </c>
      <c r="K138" s="215" t="s">
        <v>3372</v>
      </c>
      <c r="L138" s="216">
        <f t="shared" si="64"/>
        <v>11.89</v>
      </c>
      <c r="M138" s="213">
        <f t="shared" si="65"/>
        <v>60</v>
      </c>
      <c r="N138" s="213">
        <f t="shared" si="66"/>
        <v>0</v>
      </c>
      <c r="O138" s="213">
        <f t="shared" si="67"/>
        <v>0</v>
      </c>
      <c r="P138" s="214">
        <v>10.1</v>
      </c>
      <c r="Q138" s="215">
        <v>30</v>
      </c>
      <c r="R138" s="215" t="s">
        <v>3372</v>
      </c>
      <c r="S138" s="214">
        <v>10.49</v>
      </c>
      <c r="T138" s="215">
        <v>30</v>
      </c>
      <c r="U138" s="215" t="s">
        <v>3372</v>
      </c>
      <c r="V138" s="214">
        <f t="shared" si="68"/>
        <v>10.295</v>
      </c>
      <c r="W138" s="215">
        <f t="shared" si="69"/>
        <v>60</v>
      </c>
      <c r="X138" s="215">
        <f t="shared" si="70"/>
        <v>0</v>
      </c>
      <c r="Y138" s="215">
        <f t="shared" si="71"/>
        <v>0</v>
      </c>
      <c r="Z138" s="215">
        <f t="shared" si="72"/>
        <v>0</v>
      </c>
      <c r="AA138" s="215">
        <f t="shared" si="73"/>
        <v>0</v>
      </c>
      <c r="AB138" s="215">
        <f t="shared" si="74"/>
        <v>0</v>
      </c>
      <c r="AC138" s="214">
        <f t="shared" si="63"/>
        <v>1</v>
      </c>
      <c r="AD138" s="214">
        <f t="shared" si="75"/>
        <v>11.092500000000001</v>
      </c>
      <c r="AE138" s="214">
        <f t="shared" si="76"/>
        <v>11.092500000000001</v>
      </c>
      <c r="AF138" s="215">
        <f t="shared" si="77"/>
        <v>120</v>
      </c>
      <c r="AG138" s="212" t="s">
        <v>3453</v>
      </c>
      <c r="AH138" s="212" t="s">
        <v>3451</v>
      </c>
      <c r="AI138" s="212" t="s">
        <v>3457</v>
      </c>
      <c r="AJ138" s="212" t="s">
        <v>3452</v>
      </c>
      <c r="AK138" s="212" t="s">
        <v>3454</v>
      </c>
      <c r="AL138" s="212" t="s">
        <v>3455</v>
      </c>
      <c r="AM138" s="212" t="s">
        <v>3456</v>
      </c>
      <c r="AN138" s="212" t="s">
        <v>3460</v>
      </c>
      <c r="AO138" s="212" t="s">
        <v>3458</v>
      </c>
      <c r="AP138" s="212" t="s">
        <v>3459</v>
      </c>
    </row>
    <row r="139" spans="1:43" s="217" customFormat="1" ht="17.100000000000001" customHeight="1">
      <c r="A139" s="210">
        <v>131</v>
      </c>
      <c r="B139" s="218" t="s">
        <v>1007</v>
      </c>
      <c r="C139" s="218" t="s">
        <v>1456</v>
      </c>
      <c r="D139" s="213" t="s">
        <v>1457</v>
      </c>
      <c r="E139" s="213">
        <v>14</v>
      </c>
      <c r="F139" s="214">
        <v>10.029999999999999</v>
      </c>
      <c r="G139" s="215">
        <v>30</v>
      </c>
      <c r="H139" s="215" t="s">
        <v>3373</v>
      </c>
      <c r="I139" s="214">
        <v>10.9</v>
      </c>
      <c r="J139" s="215">
        <v>30</v>
      </c>
      <c r="K139" s="215" t="s">
        <v>3372</v>
      </c>
      <c r="L139" s="216">
        <f t="shared" si="64"/>
        <v>10.465</v>
      </c>
      <c r="M139" s="213">
        <f t="shared" si="65"/>
        <v>60</v>
      </c>
      <c r="N139" s="213">
        <f t="shared" si="66"/>
        <v>1</v>
      </c>
      <c r="O139" s="213">
        <f t="shared" si="67"/>
        <v>0</v>
      </c>
      <c r="P139" s="214">
        <v>11.55</v>
      </c>
      <c r="Q139" s="215">
        <v>30</v>
      </c>
      <c r="R139" s="215" t="s">
        <v>3373</v>
      </c>
      <c r="S139" s="214">
        <v>12.76</v>
      </c>
      <c r="T139" s="215">
        <v>30</v>
      </c>
      <c r="U139" s="215" t="s">
        <v>3372</v>
      </c>
      <c r="V139" s="214">
        <f t="shared" si="68"/>
        <v>12.155000000000001</v>
      </c>
      <c r="W139" s="215">
        <f t="shared" si="69"/>
        <v>60</v>
      </c>
      <c r="X139" s="215">
        <f t="shared" si="70"/>
        <v>1</v>
      </c>
      <c r="Y139" s="215">
        <f t="shared" si="71"/>
        <v>0</v>
      </c>
      <c r="Z139" s="215">
        <f t="shared" si="72"/>
        <v>2</v>
      </c>
      <c r="AA139" s="215">
        <f t="shared" si="73"/>
        <v>0</v>
      </c>
      <c r="AB139" s="215">
        <f t="shared" si="74"/>
        <v>2</v>
      </c>
      <c r="AC139" s="214">
        <f t="shared" si="63"/>
        <v>0.98</v>
      </c>
      <c r="AD139" s="214">
        <f t="shared" si="75"/>
        <v>11.31</v>
      </c>
      <c r="AE139" s="214">
        <f t="shared" si="76"/>
        <v>11.0838</v>
      </c>
      <c r="AF139" s="215">
        <f t="shared" si="77"/>
        <v>120</v>
      </c>
      <c r="AG139" s="212" t="s">
        <v>3451</v>
      </c>
      <c r="AH139" s="212" t="s">
        <v>3457</v>
      </c>
      <c r="AI139" s="212" t="s">
        <v>3453</v>
      </c>
      <c r="AJ139" s="212" t="s">
        <v>3452</v>
      </c>
      <c r="AK139" s="212" t="s">
        <v>3454</v>
      </c>
      <c r="AL139" s="212" t="s">
        <v>3455</v>
      </c>
      <c r="AM139" s="212" t="s">
        <v>3460</v>
      </c>
      <c r="AN139" s="212" t="s">
        <v>3456</v>
      </c>
      <c r="AO139" s="212" t="s">
        <v>3459</v>
      </c>
      <c r="AP139" s="212" t="s">
        <v>3458</v>
      </c>
    </row>
    <row r="140" spans="1:43" s="217" customFormat="1" ht="17.100000000000001" customHeight="1">
      <c r="A140" s="210">
        <v>132</v>
      </c>
      <c r="B140" s="218" t="s">
        <v>847</v>
      </c>
      <c r="C140" s="218" t="s">
        <v>848</v>
      </c>
      <c r="D140" s="213" t="s">
        <v>849</v>
      </c>
      <c r="E140" s="213">
        <v>8</v>
      </c>
      <c r="F140" s="214">
        <v>11.12</v>
      </c>
      <c r="G140" s="215">
        <v>30</v>
      </c>
      <c r="H140" s="215" t="s">
        <v>3372</v>
      </c>
      <c r="I140" s="214">
        <v>10.9</v>
      </c>
      <c r="J140" s="215">
        <v>30</v>
      </c>
      <c r="K140" s="215" t="s">
        <v>3372</v>
      </c>
      <c r="L140" s="216">
        <f t="shared" si="64"/>
        <v>11.01</v>
      </c>
      <c r="M140" s="213">
        <f t="shared" si="65"/>
        <v>60</v>
      </c>
      <c r="N140" s="213">
        <f t="shared" si="66"/>
        <v>0</v>
      </c>
      <c r="O140" s="213">
        <f t="shared" si="67"/>
        <v>0</v>
      </c>
      <c r="P140" s="214">
        <v>10.07</v>
      </c>
      <c r="Q140" s="215">
        <v>30</v>
      </c>
      <c r="R140" s="215" t="s">
        <v>3372</v>
      </c>
      <c r="S140" s="214">
        <v>12.24</v>
      </c>
      <c r="T140" s="215">
        <v>30</v>
      </c>
      <c r="U140" s="215" t="s">
        <v>3372</v>
      </c>
      <c r="V140" s="214">
        <f t="shared" si="68"/>
        <v>11.155000000000001</v>
      </c>
      <c r="W140" s="215">
        <f t="shared" si="69"/>
        <v>60</v>
      </c>
      <c r="X140" s="215">
        <f t="shared" si="70"/>
        <v>0</v>
      </c>
      <c r="Y140" s="215">
        <f t="shared" si="71"/>
        <v>0</v>
      </c>
      <c r="Z140" s="215">
        <f t="shared" si="72"/>
        <v>0</v>
      </c>
      <c r="AA140" s="215">
        <f t="shared" si="73"/>
        <v>0</v>
      </c>
      <c r="AB140" s="215">
        <f t="shared" si="74"/>
        <v>0</v>
      </c>
      <c r="AC140" s="214">
        <f t="shared" si="63"/>
        <v>1</v>
      </c>
      <c r="AD140" s="214">
        <f t="shared" si="75"/>
        <v>11.0825</v>
      </c>
      <c r="AE140" s="214">
        <f t="shared" si="76"/>
        <v>11.0825</v>
      </c>
      <c r="AF140" s="215">
        <f t="shared" si="77"/>
        <v>120</v>
      </c>
      <c r="AG140" s="212" t="s">
        <v>3453</v>
      </c>
      <c r="AH140" s="212" t="s">
        <v>3451</v>
      </c>
      <c r="AI140" s="212" t="s">
        <v>3456</v>
      </c>
      <c r="AJ140" s="212" t="s">
        <v>3452</v>
      </c>
      <c r="AK140" s="212" t="s">
        <v>3455</v>
      </c>
      <c r="AL140" s="212" t="s">
        <v>3457</v>
      </c>
      <c r="AM140" s="212" t="s">
        <v>3454</v>
      </c>
      <c r="AN140" s="212" t="s">
        <v>3460</v>
      </c>
      <c r="AO140" s="212" t="s">
        <v>3459</v>
      </c>
      <c r="AP140" s="212" t="s">
        <v>3458</v>
      </c>
    </row>
    <row r="141" spans="1:43" s="217" customFormat="1" ht="17.100000000000001" customHeight="1">
      <c r="A141" s="210">
        <v>133</v>
      </c>
      <c r="B141" s="218" t="s">
        <v>124</v>
      </c>
      <c r="C141" s="218" t="s">
        <v>1199</v>
      </c>
      <c r="D141" s="221" t="s">
        <v>1195</v>
      </c>
      <c r="E141" s="213">
        <v>11</v>
      </c>
      <c r="F141" s="214">
        <v>10.73</v>
      </c>
      <c r="G141" s="215">
        <v>30</v>
      </c>
      <c r="H141" s="215" t="s">
        <v>3372</v>
      </c>
      <c r="I141" s="214">
        <v>10.19</v>
      </c>
      <c r="J141" s="215">
        <v>30</v>
      </c>
      <c r="K141" s="215" t="s">
        <v>3373</v>
      </c>
      <c r="L141" s="216">
        <f t="shared" si="64"/>
        <v>10.46</v>
      </c>
      <c r="M141" s="213">
        <f t="shared" si="65"/>
        <v>60</v>
      </c>
      <c r="N141" s="213">
        <f t="shared" si="66"/>
        <v>1</v>
      </c>
      <c r="O141" s="213">
        <f t="shared" si="67"/>
        <v>0</v>
      </c>
      <c r="P141" s="214">
        <v>10.23</v>
      </c>
      <c r="Q141" s="215">
        <v>30</v>
      </c>
      <c r="R141" s="215" t="s">
        <v>3373</v>
      </c>
      <c r="S141" s="214">
        <v>14.05</v>
      </c>
      <c r="T141" s="215">
        <v>30</v>
      </c>
      <c r="U141" s="215" t="s">
        <v>3372</v>
      </c>
      <c r="V141" s="214">
        <f t="shared" si="68"/>
        <v>12.14</v>
      </c>
      <c r="W141" s="215">
        <f t="shared" si="69"/>
        <v>60</v>
      </c>
      <c r="X141" s="215">
        <f t="shared" si="70"/>
        <v>1</v>
      </c>
      <c r="Y141" s="215">
        <f t="shared" si="71"/>
        <v>0</v>
      </c>
      <c r="Z141" s="215">
        <f t="shared" si="72"/>
        <v>2</v>
      </c>
      <c r="AA141" s="215">
        <f t="shared" si="73"/>
        <v>0</v>
      </c>
      <c r="AB141" s="215">
        <f t="shared" si="74"/>
        <v>2</v>
      </c>
      <c r="AC141" s="214">
        <f t="shared" si="63"/>
        <v>0.98</v>
      </c>
      <c r="AD141" s="214">
        <f t="shared" si="75"/>
        <v>11.3</v>
      </c>
      <c r="AE141" s="214">
        <f t="shared" si="76"/>
        <v>11.074</v>
      </c>
      <c r="AF141" s="215">
        <f t="shared" si="77"/>
        <v>120</v>
      </c>
      <c r="AG141" s="212" t="s">
        <v>3453</v>
      </c>
      <c r="AH141" s="212" t="s">
        <v>3451</v>
      </c>
      <c r="AI141" s="212" t="s">
        <v>3456</v>
      </c>
      <c r="AJ141" s="212" t="s">
        <v>3452</v>
      </c>
      <c r="AK141" s="212" t="s">
        <v>3455</v>
      </c>
      <c r="AL141" s="212" t="s">
        <v>3454</v>
      </c>
      <c r="AM141" s="212" t="s">
        <v>3457</v>
      </c>
      <c r="AN141" s="212" t="s">
        <v>3460</v>
      </c>
      <c r="AO141" s="212" t="s">
        <v>3459</v>
      </c>
      <c r="AP141" s="212" t="s">
        <v>3458</v>
      </c>
    </row>
    <row r="142" spans="1:43" s="217" customFormat="1" ht="17.100000000000001" customHeight="1">
      <c r="A142" s="210">
        <v>134</v>
      </c>
      <c r="B142" s="218" t="s">
        <v>1747</v>
      </c>
      <c r="C142" s="218" t="s">
        <v>1748</v>
      </c>
      <c r="D142" s="213" t="s">
        <v>1749</v>
      </c>
      <c r="E142" s="213">
        <v>17</v>
      </c>
      <c r="F142" s="214">
        <v>10.28</v>
      </c>
      <c r="G142" s="215">
        <v>30</v>
      </c>
      <c r="H142" s="215" t="s">
        <v>3372</v>
      </c>
      <c r="I142" s="214">
        <v>10.7</v>
      </c>
      <c r="J142" s="215">
        <v>30</v>
      </c>
      <c r="K142" s="215" t="s">
        <v>3372</v>
      </c>
      <c r="L142" s="216">
        <f t="shared" si="64"/>
        <v>10.489999999999998</v>
      </c>
      <c r="M142" s="213">
        <f t="shared" si="65"/>
        <v>60</v>
      </c>
      <c r="N142" s="213">
        <f t="shared" si="66"/>
        <v>0</v>
      </c>
      <c r="O142" s="213">
        <f t="shared" si="67"/>
        <v>0</v>
      </c>
      <c r="P142" s="214">
        <v>12.35</v>
      </c>
      <c r="Q142" s="215">
        <v>30</v>
      </c>
      <c r="R142" s="215" t="s">
        <v>3372</v>
      </c>
      <c r="S142" s="214">
        <v>10.94</v>
      </c>
      <c r="T142" s="215">
        <v>30</v>
      </c>
      <c r="U142" s="215" t="s">
        <v>3372</v>
      </c>
      <c r="V142" s="214">
        <f t="shared" si="68"/>
        <v>11.645</v>
      </c>
      <c r="W142" s="215">
        <f t="shared" si="69"/>
        <v>60</v>
      </c>
      <c r="X142" s="215">
        <f t="shared" si="70"/>
        <v>0</v>
      </c>
      <c r="Y142" s="215">
        <f t="shared" si="71"/>
        <v>0</v>
      </c>
      <c r="Z142" s="215">
        <f t="shared" si="72"/>
        <v>0</v>
      </c>
      <c r="AA142" s="215">
        <f t="shared" si="73"/>
        <v>0</v>
      </c>
      <c r="AB142" s="215">
        <f t="shared" si="74"/>
        <v>0</v>
      </c>
      <c r="AC142" s="214">
        <f t="shared" si="63"/>
        <v>1</v>
      </c>
      <c r="AD142" s="214">
        <f t="shared" si="75"/>
        <v>11.067499999999999</v>
      </c>
      <c r="AE142" s="214">
        <f t="shared" si="76"/>
        <v>11.067499999999999</v>
      </c>
      <c r="AF142" s="215">
        <f t="shared" si="77"/>
        <v>120</v>
      </c>
      <c r="AG142" s="212" t="s">
        <v>3451</v>
      </c>
      <c r="AH142" s="212" t="s">
        <v>3453</v>
      </c>
      <c r="AI142" s="212" t="s">
        <v>3452</v>
      </c>
      <c r="AJ142" s="212" t="s">
        <v>3454</v>
      </c>
      <c r="AK142" s="212" t="s">
        <v>3457</v>
      </c>
      <c r="AL142" s="212" t="s">
        <v>3456</v>
      </c>
      <c r="AM142" s="212" t="s">
        <v>3455</v>
      </c>
      <c r="AN142" s="212" t="s">
        <v>3460</v>
      </c>
      <c r="AO142" s="212" t="s">
        <v>3458</v>
      </c>
      <c r="AP142" s="212" t="s">
        <v>3459</v>
      </c>
    </row>
    <row r="143" spans="1:43" s="217" customFormat="1" ht="17.100000000000001" customHeight="1">
      <c r="A143" s="210">
        <v>135</v>
      </c>
      <c r="B143" s="219" t="s">
        <v>2325</v>
      </c>
      <c r="C143" s="219" t="s">
        <v>45</v>
      </c>
      <c r="D143" s="213" t="s">
        <v>2326</v>
      </c>
      <c r="E143" s="213">
        <v>23</v>
      </c>
      <c r="F143" s="214">
        <v>11.09</v>
      </c>
      <c r="G143" s="215">
        <v>30</v>
      </c>
      <c r="H143" s="215" t="s">
        <v>3373</v>
      </c>
      <c r="I143" s="214">
        <v>10</v>
      </c>
      <c r="J143" s="215">
        <v>30</v>
      </c>
      <c r="K143" s="215" t="s">
        <v>3372</v>
      </c>
      <c r="L143" s="216">
        <f t="shared" si="64"/>
        <v>10.545</v>
      </c>
      <c r="M143" s="213">
        <f t="shared" si="65"/>
        <v>60</v>
      </c>
      <c r="N143" s="213">
        <f t="shared" si="66"/>
        <v>1</v>
      </c>
      <c r="O143" s="213">
        <f t="shared" si="67"/>
        <v>0</v>
      </c>
      <c r="P143" s="214">
        <v>11.2</v>
      </c>
      <c r="Q143" s="215">
        <v>30</v>
      </c>
      <c r="R143" s="215" t="s">
        <v>3372</v>
      </c>
      <c r="S143" s="214">
        <v>12.41</v>
      </c>
      <c r="T143" s="215">
        <v>30</v>
      </c>
      <c r="U143" s="215" t="s">
        <v>3372</v>
      </c>
      <c r="V143" s="214">
        <f t="shared" si="68"/>
        <v>11.805</v>
      </c>
      <c r="W143" s="215">
        <f t="shared" si="69"/>
        <v>60</v>
      </c>
      <c r="X143" s="215">
        <f t="shared" si="70"/>
        <v>0</v>
      </c>
      <c r="Y143" s="215">
        <f t="shared" si="71"/>
        <v>0</v>
      </c>
      <c r="Z143" s="215">
        <f t="shared" si="72"/>
        <v>1</v>
      </c>
      <c r="AA143" s="215">
        <f t="shared" si="73"/>
        <v>0</v>
      </c>
      <c r="AB143" s="215">
        <f t="shared" si="74"/>
        <v>1</v>
      </c>
      <c r="AC143" s="214">
        <f t="shared" si="63"/>
        <v>0.99</v>
      </c>
      <c r="AD143" s="214">
        <f t="shared" si="75"/>
        <v>11.175000000000001</v>
      </c>
      <c r="AE143" s="214">
        <f t="shared" si="76"/>
        <v>11.06325</v>
      </c>
      <c r="AF143" s="215">
        <f t="shared" si="77"/>
        <v>120</v>
      </c>
      <c r="AG143" s="212" t="s">
        <v>3451</v>
      </c>
      <c r="AH143" s="212" t="s">
        <v>3454</v>
      </c>
      <c r="AI143" s="212" t="s">
        <v>3455</v>
      </c>
      <c r="AJ143" s="212" t="s">
        <v>3456</v>
      </c>
      <c r="AK143" s="212" t="s">
        <v>3452</v>
      </c>
      <c r="AL143" s="212" t="s">
        <v>3460</v>
      </c>
      <c r="AM143" s="212" t="s">
        <v>3457</v>
      </c>
      <c r="AN143" s="212" t="s">
        <v>3453</v>
      </c>
      <c r="AO143" s="212" t="s">
        <v>3458</v>
      </c>
      <c r="AP143" s="212" t="s">
        <v>3459</v>
      </c>
    </row>
    <row r="144" spans="1:43" s="217" customFormat="1" ht="17.100000000000001" customHeight="1">
      <c r="A144" s="210">
        <v>136</v>
      </c>
      <c r="B144" s="218" t="s">
        <v>1183</v>
      </c>
      <c r="C144" s="218" t="s">
        <v>1184</v>
      </c>
      <c r="D144" s="213" t="s">
        <v>1174</v>
      </c>
      <c r="E144" s="213">
        <v>11</v>
      </c>
      <c r="F144" s="214">
        <v>10.06</v>
      </c>
      <c r="G144" s="215">
        <v>30</v>
      </c>
      <c r="H144" s="215" t="s">
        <v>3372</v>
      </c>
      <c r="I144" s="214">
        <v>11.36</v>
      </c>
      <c r="J144" s="215">
        <v>30</v>
      </c>
      <c r="K144" s="215" t="s">
        <v>3372</v>
      </c>
      <c r="L144" s="216">
        <f t="shared" si="64"/>
        <v>10.71</v>
      </c>
      <c r="M144" s="213">
        <f t="shared" si="65"/>
        <v>60</v>
      </c>
      <c r="N144" s="213">
        <f t="shared" si="66"/>
        <v>0</v>
      </c>
      <c r="O144" s="213">
        <f t="shared" si="67"/>
        <v>0</v>
      </c>
      <c r="P144" s="214">
        <v>10.92</v>
      </c>
      <c r="Q144" s="215">
        <v>30</v>
      </c>
      <c r="R144" s="215" t="s">
        <v>3372</v>
      </c>
      <c r="S144" s="214">
        <v>11.86</v>
      </c>
      <c r="T144" s="215">
        <v>30</v>
      </c>
      <c r="U144" s="215" t="s">
        <v>3372</v>
      </c>
      <c r="V144" s="214">
        <f t="shared" si="68"/>
        <v>11.39</v>
      </c>
      <c r="W144" s="215">
        <f t="shared" si="69"/>
        <v>60</v>
      </c>
      <c r="X144" s="215">
        <f t="shared" si="70"/>
        <v>0</v>
      </c>
      <c r="Y144" s="215">
        <f t="shared" si="71"/>
        <v>0</v>
      </c>
      <c r="Z144" s="215">
        <f t="shared" si="72"/>
        <v>0</v>
      </c>
      <c r="AA144" s="215">
        <f t="shared" si="73"/>
        <v>0</v>
      </c>
      <c r="AB144" s="215">
        <f t="shared" si="74"/>
        <v>0</v>
      </c>
      <c r="AC144" s="214">
        <f t="shared" si="63"/>
        <v>1</v>
      </c>
      <c r="AD144" s="214">
        <f t="shared" si="75"/>
        <v>11.05</v>
      </c>
      <c r="AE144" s="214">
        <f t="shared" si="76"/>
        <v>11.05</v>
      </c>
      <c r="AF144" s="215">
        <f t="shared" si="77"/>
        <v>120</v>
      </c>
      <c r="AG144" s="212" t="s">
        <v>3451</v>
      </c>
      <c r="AH144" s="212" t="s">
        <v>3453</v>
      </c>
      <c r="AI144" s="212" t="s">
        <v>3456</v>
      </c>
      <c r="AJ144" s="212" t="s">
        <v>3452</v>
      </c>
      <c r="AK144" s="212" t="s">
        <v>3454</v>
      </c>
      <c r="AL144" s="212" t="s">
        <v>3457</v>
      </c>
      <c r="AM144" s="212" t="s">
        <v>3460</v>
      </c>
      <c r="AN144" s="212" t="s">
        <v>3455</v>
      </c>
      <c r="AO144" s="212" t="s">
        <v>3459</v>
      </c>
      <c r="AP144" s="212" t="s">
        <v>3458</v>
      </c>
    </row>
    <row r="145" spans="1:42" s="217" customFormat="1" ht="17.100000000000001" customHeight="1">
      <c r="A145" s="210">
        <v>137</v>
      </c>
      <c r="B145" s="222" t="s">
        <v>1386</v>
      </c>
      <c r="C145" s="222" t="s">
        <v>116</v>
      </c>
      <c r="D145" s="221" t="s">
        <v>1387</v>
      </c>
      <c r="E145" s="213">
        <v>13</v>
      </c>
      <c r="F145" s="214">
        <v>11.31</v>
      </c>
      <c r="G145" s="215">
        <v>30</v>
      </c>
      <c r="H145" s="215" t="s">
        <v>3372</v>
      </c>
      <c r="I145" s="214">
        <v>9.14</v>
      </c>
      <c r="J145" s="215">
        <v>22</v>
      </c>
      <c r="K145" s="215" t="s">
        <v>3372</v>
      </c>
      <c r="L145" s="216">
        <f t="shared" si="64"/>
        <v>10.225000000000001</v>
      </c>
      <c r="M145" s="213">
        <f t="shared" si="65"/>
        <v>60</v>
      </c>
      <c r="N145" s="213">
        <f t="shared" si="66"/>
        <v>0</v>
      </c>
      <c r="O145" s="213">
        <f t="shared" si="67"/>
        <v>1</v>
      </c>
      <c r="P145" s="214">
        <v>10.26</v>
      </c>
      <c r="Q145" s="215">
        <v>30</v>
      </c>
      <c r="R145" s="215" t="s">
        <v>3372</v>
      </c>
      <c r="S145" s="214">
        <v>13.92</v>
      </c>
      <c r="T145" s="215">
        <v>30</v>
      </c>
      <c r="U145" s="215" t="s">
        <v>3372</v>
      </c>
      <c r="V145" s="214">
        <f t="shared" si="68"/>
        <v>12.09</v>
      </c>
      <c r="W145" s="215">
        <f t="shared" si="69"/>
        <v>60</v>
      </c>
      <c r="X145" s="215">
        <f t="shared" si="70"/>
        <v>0</v>
      </c>
      <c r="Y145" s="215">
        <f t="shared" si="71"/>
        <v>0</v>
      </c>
      <c r="Z145" s="215">
        <f t="shared" si="72"/>
        <v>0</v>
      </c>
      <c r="AA145" s="215">
        <f t="shared" si="73"/>
        <v>1</v>
      </c>
      <c r="AB145" s="215">
        <f t="shared" si="74"/>
        <v>1</v>
      </c>
      <c r="AC145" s="214">
        <f t="shared" si="63"/>
        <v>0.99</v>
      </c>
      <c r="AD145" s="214">
        <f t="shared" si="75"/>
        <v>11.157500000000001</v>
      </c>
      <c r="AE145" s="214">
        <f t="shared" si="76"/>
        <v>11.045925</v>
      </c>
      <c r="AF145" s="215">
        <f t="shared" si="77"/>
        <v>120</v>
      </c>
      <c r="AG145" s="212" t="s">
        <v>3453</v>
      </c>
      <c r="AH145" s="212" t="s">
        <v>3451</v>
      </c>
      <c r="AI145" s="212" t="s">
        <v>3457</v>
      </c>
      <c r="AJ145" s="212" t="s">
        <v>3456</v>
      </c>
      <c r="AK145" s="212" t="s">
        <v>3452</v>
      </c>
      <c r="AL145" s="212" t="s">
        <v>3454</v>
      </c>
      <c r="AM145" s="212" t="s">
        <v>3455</v>
      </c>
      <c r="AN145" s="212" t="s">
        <v>3460</v>
      </c>
      <c r="AO145" s="212" t="s">
        <v>3459</v>
      </c>
      <c r="AP145" s="212" t="s">
        <v>3458</v>
      </c>
    </row>
    <row r="146" spans="1:42" s="217" customFormat="1" ht="17.100000000000001" customHeight="1">
      <c r="A146" s="210">
        <v>138</v>
      </c>
      <c r="B146" s="218" t="s">
        <v>2547</v>
      </c>
      <c r="C146" s="218" t="s">
        <v>907</v>
      </c>
      <c r="D146" s="213" t="s">
        <v>2549</v>
      </c>
      <c r="E146" s="213">
        <v>25</v>
      </c>
      <c r="F146" s="214">
        <v>10.84</v>
      </c>
      <c r="G146" s="215">
        <v>30</v>
      </c>
      <c r="H146" s="215" t="s">
        <v>3372</v>
      </c>
      <c r="I146" s="214">
        <v>11.24</v>
      </c>
      <c r="J146" s="215">
        <v>30</v>
      </c>
      <c r="K146" s="215" t="s">
        <v>3372</v>
      </c>
      <c r="L146" s="216">
        <f t="shared" si="64"/>
        <v>11.04</v>
      </c>
      <c r="M146" s="213">
        <f t="shared" si="65"/>
        <v>60</v>
      </c>
      <c r="N146" s="213">
        <f t="shared" si="66"/>
        <v>0</v>
      </c>
      <c r="O146" s="213">
        <f t="shared" si="67"/>
        <v>0</v>
      </c>
      <c r="P146" s="214">
        <v>11.2</v>
      </c>
      <c r="Q146" s="215">
        <v>30</v>
      </c>
      <c r="R146" s="215" t="s">
        <v>3372</v>
      </c>
      <c r="S146" s="214">
        <v>14.18</v>
      </c>
      <c r="T146" s="215">
        <v>30</v>
      </c>
      <c r="U146" s="215" t="s">
        <v>3372</v>
      </c>
      <c r="V146" s="214">
        <f t="shared" si="68"/>
        <v>12.69</v>
      </c>
      <c r="W146" s="215">
        <f t="shared" si="69"/>
        <v>60</v>
      </c>
      <c r="X146" s="215">
        <f t="shared" si="70"/>
        <v>0</v>
      </c>
      <c r="Y146" s="215">
        <f t="shared" si="71"/>
        <v>0</v>
      </c>
      <c r="Z146" s="215">
        <f t="shared" si="72"/>
        <v>0</v>
      </c>
      <c r="AA146" s="215">
        <f t="shared" si="73"/>
        <v>0</v>
      </c>
      <c r="AB146" s="215">
        <f t="shared" si="74"/>
        <v>0</v>
      </c>
      <c r="AC146" s="214">
        <f>IF(AB146=0,0.93,IF(AB146=1,0.92,IF(AB146=2,0.91,IF(AB146=3,0.9,IF(AB146=4,0.89,IF(AB146=5,0.88,IF(AB146=6,0.87)))))))</f>
        <v>0.93</v>
      </c>
      <c r="AD146" s="214">
        <f t="shared" si="75"/>
        <v>11.864999999999998</v>
      </c>
      <c r="AE146" s="214">
        <f t="shared" si="76"/>
        <v>11.03445</v>
      </c>
      <c r="AF146" s="215">
        <f t="shared" si="77"/>
        <v>120</v>
      </c>
      <c r="AG146" s="212" t="s">
        <v>3453</v>
      </c>
      <c r="AH146" s="212" t="s">
        <v>3451</v>
      </c>
      <c r="AI146" s="212" t="s">
        <v>3454</v>
      </c>
      <c r="AJ146" s="212" t="s">
        <v>3456</v>
      </c>
      <c r="AK146" s="212" t="s">
        <v>3452</v>
      </c>
      <c r="AL146" s="212" t="s">
        <v>3457</v>
      </c>
      <c r="AM146" s="212" t="s">
        <v>3455</v>
      </c>
      <c r="AN146" s="212" t="s">
        <v>3460</v>
      </c>
      <c r="AO146" s="212" t="s">
        <v>3459</v>
      </c>
      <c r="AP146" s="212" t="s">
        <v>3458</v>
      </c>
    </row>
    <row r="147" spans="1:42" s="217" customFormat="1" ht="17.100000000000001" customHeight="1">
      <c r="A147" s="210">
        <v>139</v>
      </c>
      <c r="B147" s="218" t="s">
        <v>188</v>
      </c>
      <c r="C147" s="218" t="s">
        <v>189</v>
      </c>
      <c r="D147" s="213" t="s">
        <v>190</v>
      </c>
      <c r="E147" s="213">
        <v>2</v>
      </c>
      <c r="F147" s="214">
        <v>10.67</v>
      </c>
      <c r="G147" s="215">
        <v>30</v>
      </c>
      <c r="H147" s="215" t="s">
        <v>3373</v>
      </c>
      <c r="I147" s="214">
        <v>10.66</v>
      </c>
      <c r="J147" s="215">
        <v>30</v>
      </c>
      <c r="K147" s="215" t="s">
        <v>3373</v>
      </c>
      <c r="L147" s="216">
        <f t="shared" si="64"/>
        <v>10.664999999999999</v>
      </c>
      <c r="M147" s="213">
        <f t="shared" si="65"/>
        <v>60</v>
      </c>
      <c r="N147" s="213">
        <f t="shared" si="66"/>
        <v>2</v>
      </c>
      <c r="O147" s="213">
        <f t="shared" si="67"/>
        <v>0</v>
      </c>
      <c r="P147" s="214">
        <v>10.83</v>
      </c>
      <c r="Q147" s="215">
        <v>30</v>
      </c>
      <c r="R147" s="215" t="s">
        <v>3372</v>
      </c>
      <c r="S147" s="214">
        <v>12.85</v>
      </c>
      <c r="T147" s="215">
        <v>30</v>
      </c>
      <c r="U147" s="215" t="s">
        <v>3372</v>
      </c>
      <c r="V147" s="214">
        <f t="shared" si="68"/>
        <v>11.84</v>
      </c>
      <c r="W147" s="215">
        <f t="shared" si="69"/>
        <v>60</v>
      </c>
      <c r="X147" s="215">
        <f t="shared" si="70"/>
        <v>0</v>
      </c>
      <c r="Y147" s="215">
        <f t="shared" si="71"/>
        <v>0</v>
      </c>
      <c r="Z147" s="215">
        <f t="shared" si="72"/>
        <v>2</v>
      </c>
      <c r="AA147" s="215">
        <f t="shared" si="73"/>
        <v>0</v>
      </c>
      <c r="AB147" s="215">
        <f t="shared" si="74"/>
        <v>2</v>
      </c>
      <c r="AC147" s="214">
        <f>IF(AB147=0,1,IF(AB147=1,0.99,IF(AB147=2,0.98,IF(AB147=3,0.97,IF(AB147=4,0.96,IF(AB147=5,0.95,IF(AB147=6,0.94)))))))</f>
        <v>0.98</v>
      </c>
      <c r="AD147" s="214">
        <f t="shared" si="75"/>
        <v>11.2525</v>
      </c>
      <c r="AE147" s="214">
        <f t="shared" si="76"/>
        <v>11.02745</v>
      </c>
      <c r="AF147" s="215">
        <f t="shared" si="77"/>
        <v>120</v>
      </c>
      <c r="AG147" s="212" t="s">
        <v>3453</v>
      </c>
      <c r="AH147" s="212" t="s">
        <v>3451</v>
      </c>
      <c r="AI147" s="212" t="s">
        <v>3454</v>
      </c>
      <c r="AJ147" s="212" t="s">
        <v>3456</v>
      </c>
      <c r="AK147" s="212" t="s">
        <v>3455</v>
      </c>
      <c r="AL147" s="212" t="s">
        <v>3452</v>
      </c>
      <c r="AM147" s="212" t="s">
        <v>3457</v>
      </c>
      <c r="AN147" s="212" t="s">
        <v>3460</v>
      </c>
      <c r="AO147" s="212" t="s">
        <v>3459</v>
      </c>
      <c r="AP147" s="212" t="s">
        <v>3458</v>
      </c>
    </row>
    <row r="148" spans="1:42" s="217" customFormat="1" ht="17.100000000000001" customHeight="1">
      <c r="A148" s="210">
        <v>140</v>
      </c>
      <c r="B148" s="218" t="s">
        <v>1772</v>
      </c>
      <c r="C148" s="218" t="s">
        <v>1773</v>
      </c>
      <c r="D148" s="213" t="s">
        <v>1774</v>
      </c>
      <c r="E148" s="213">
        <v>17</v>
      </c>
      <c r="F148" s="214">
        <v>13.05</v>
      </c>
      <c r="G148" s="215">
        <v>30</v>
      </c>
      <c r="H148" s="215" t="s">
        <v>3372</v>
      </c>
      <c r="I148" s="214">
        <v>10.78</v>
      </c>
      <c r="J148" s="215">
        <v>30</v>
      </c>
      <c r="K148" s="215" t="s">
        <v>3372</v>
      </c>
      <c r="L148" s="216">
        <f t="shared" si="64"/>
        <v>11.914999999999999</v>
      </c>
      <c r="M148" s="213">
        <f t="shared" si="65"/>
        <v>60</v>
      </c>
      <c r="N148" s="213">
        <f t="shared" si="66"/>
        <v>0</v>
      </c>
      <c r="O148" s="213">
        <f t="shared" si="67"/>
        <v>0</v>
      </c>
      <c r="P148" s="214">
        <v>12.11</v>
      </c>
      <c r="Q148" s="215">
        <v>30</v>
      </c>
      <c r="R148" s="215" t="s">
        <v>3372</v>
      </c>
      <c r="S148" s="214">
        <v>11.42</v>
      </c>
      <c r="T148" s="215">
        <v>30</v>
      </c>
      <c r="U148" s="215" t="s">
        <v>3372</v>
      </c>
      <c r="V148" s="214">
        <f t="shared" si="68"/>
        <v>11.765000000000001</v>
      </c>
      <c r="W148" s="215">
        <f t="shared" si="69"/>
        <v>60</v>
      </c>
      <c r="X148" s="215">
        <f t="shared" si="70"/>
        <v>0</v>
      </c>
      <c r="Y148" s="215">
        <f t="shared" si="71"/>
        <v>0</v>
      </c>
      <c r="Z148" s="215">
        <f t="shared" si="72"/>
        <v>0</v>
      </c>
      <c r="AA148" s="215">
        <f t="shared" si="73"/>
        <v>0</v>
      </c>
      <c r="AB148" s="215">
        <f t="shared" si="74"/>
        <v>0</v>
      </c>
      <c r="AC148" s="214">
        <f>IF(AB148=0,0.93,IF(AB148=1,0.92,IF(AB148=2,0.91,IF(AB148=3,0.9,IF(AB148=4,0.89,IF(AB148=5,0.88,IF(AB148=6,0.87)))))))</f>
        <v>0.93</v>
      </c>
      <c r="AD148" s="214">
        <f t="shared" si="75"/>
        <v>11.84</v>
      </c>
      <c r="AE148" s="214">
        <f t="shared" si="76"/>
        <v>11.011200000000001</v>
      </c>
      <c r="AF148" s="215">
        <f t="shared" si="77"/>
        <v>120</v>
      </c>
      <c r="AG148" s="212" t="s">
        <v>3451</v>
      </c>
      <c r="AH148" s="212" t="s">
        <v>3453</v>
      </c>
      <c r="AI148" s="212" t="s">
        <v>3457</v>
      </c>
      <c r="AJ148" s="212" t="s">
        <v>3452</v>
      </c>
      <c r="AK148" s="212" t="s">
        <v>3454</v>
      </c>
      <c r="AL148" s="212" t="s">
        <v>3456</v>
      </c>
      <c r="AM148" s="212" t="s">
        <v>3459</v>
      </c>
      <c r="AN148" s="212" t="s">
        <v>3458</v>
      </c>
      <c r="AO148" s="212" t="s">
        <v>3455</v>
      </c>
      <c r="AP148" s="212" t="s">
        <v>3460</v>
      </c>
    </row>
    <row r="149" spans="1:42" s="217" customFormat="1" ht="17.100000000000001" customHeight="1">
      <c r="A149" s="210">
        <v>141</v>
      </c>
      <c r="B149" s="222" t="s">
        <v>2269</v>
      </c>
      <c r="C149" s="222" t="s">
        <v>2270</v>
      </c>
      <c r="D149" s="221" t="s">
        <v>2271</v>
      </c>
      <c r="E149" s="213">
        <v>22</v>
      </c>
      <c r="F149" s="214">
        <v>8.5</v>
      </c>
      <c r="G149" s="215">
        <v>7</v>
      </c>
      <c r="H149" s="215" t="s">
        <v>3373</v>
      </c>
      <c r="I149" s="214">
        <v>11.5</v>
      </c>
      <c r="J149" s="215">
        <v>30</v>
      </c>
      <c r="K149" s="215" t="s">
        <v>3373</v>
      </c>
      <c r="L149" s="216">
        <f t="shared" si="64"/>
        <v>10</v>
      </c>
      <c r="M149" s="213">
        <f t="shared" si="65"/>
        <v>60</v>
      </c>
      <c r="N149" s="213">
        <f t="shared" si="66"/>
        <v>2</v>
      </c>
      <c r="O149" s="213">
        <f t="shared" si="67"/>
        <v>1</v>
      </c>
      <c r="P149" s="214">
        <v>12.66</v>
      </c>
      <c r="Q149" s="215">
        <v>30</v>
      </c>
      <c r="R149" s="215" t="s">
        <v>3372</v>
      </c>
      <c r="S149" s="214">
        <v>12.74</v>
      </c>
      <c r="T149" s="215">
        <v>30</v>
      </c>
      <c r="U149" s="215" t="s">
        <v>3372</v>
      </c>
      <c r="V149" s="214">
        <f t="shared" si="68"/>
        <v>12.7</v>
      </c>
      <c r="W149" s="215">
        <f t="shared" si="69"/>
        <v>60</v>
      </c>
      <c r="X149" s="215">
        <f t="shared" si="70"/>
        <v>0</v>
      </c>
      <c r="Y149" s="215">
        <f t="shared" si="71"/>
        <v>0</v>
      </c>
      <c r="Z149" s="215">
        <f t="shared" si="72"/>
        <v>2</v>
      </c>
      <c r="AA149" s="215">
        <f t="shared" si="73"/>
        <v>1</v>
      </c>
      <c r="AB149" s="215">
        <f t="shared" si="74"/>
        <v>3</v>
      </c>
      <c r="AC149" s="214">
        <f>IF(AB149=0,1,IF(AB149=1,0.99,IF(AB149=2,0.98,IF(AB149=3,0.97,IF(AB149=4,0.96,IF(AB149=5,0.95,IF(AB149=6,0.94)))))))</f>
        <v>0.97</v>
      </c>
      <c r="AD149" s="214">
        <f t="shared" si="75"/>
        <v>11.35</v>
      </c>
      <c r="AE149" s="214">
        <f t="shared" si="76"/>
        <v>11.009499999999999</v>
      </c>
      <c r="AF149" s="215">
        <f t="shared" si="77"/>
        <v>120</v>
      </c>
      <c r="AG149" s="212" t="s">
        <v>3453</v>
      </c>
      <c r="AH149" s="212" t="s">
        <v>3451</v>
      </c>
      <c r="AI149" s="212" t="s">
        <v>3456</v>
      </c>
      <c r="AJ149" s="212" t="s">
        <v>3455</v>
      </c>
      <c r="AK149" s="212" t="s">
        <v>3452</v>
      </c>
      <c r="AL149" s="212" t="s">
        <v>3454</v>
      </c>
      <c r="AM149" s="212" t="s">
        <v>3457</v>
      </c>
      <c r="AN149" s="212" t="s">
        <v>3460</v>
      </c>
      <c r="AO149" s="212" t="s">
        <v>3458</v>
      </c>
      <c r="AP149" s="212" t="s">
        <v>3459</v>
      </c>
    </row>
    <row r="150" spans="1:42" s="217" customFormat="1" ht="17.100000000000001" customHeight="1">
      <c r="A150" s="210">
        <v>142</v>
      </c>
      <c r="B150" s="222" t="s">
        <v>2575</v>
      </c>
      <c r="C150" s="222" t="s">
        <v>557</v>
      </c>
      <c r="D150" s="221" t="s">
        <v>2576</v>
      </c>
      <c r="E150" s="213">
        <v>26</v>
      </c>
      <c r="F150" s="214">
        <v>10.17</v>
      </c>
      <c r="G150" s="215">
        <v>30</v>
      </c>
      <c r="H150" s="215" t="s">
        <v>3372</v>
      </c>
      <c r="I150" s="214">
        <v>11.05</v>
      </c>
      <c r="J150" s="215">
        <v>30</v>
      </c>
      <c r="K150" s="215" t="s">
        <v>3373</v>
      </c>
      <c r="L150" s="216">
        <f t="shared" si="64"/>
        <v>10.61</v>
      </c>
      <c r="M150" s="213">
        <f t="shared" si="65"/>
        <v>60</v>
      </c>
      <c r="N150" s="213">
        <f t="shared" si="66"/>
        <v>1</v>
      </c>
      <c r="O150" s="213">
        <f t="shared" si="67"/>
        <v>0</v>
      </c>
      <c r="P150" s="214">
        <v>10.68</v>
      </c>
      <c r="Q150" s="215">
        <v>30</v>
      </c>
      <c r="R150" s="215" t="s">
        <v>3372</v>
      </c>
      <c r="S150" s="214">
        <v>12.47</v>
      </c>
      <c r="T150" s="215">
        <v>30</v>
      </c>
      <c r="U150" s="215" t="s">
        <v>3372</v>
      </c>
      <c r="V150" s="214">
        <f t="shared" si="68"/>
        <v>11.574999999999999</v>
      </c>
      <c r="W150" s="215">
        <f t="shared" si="69"/>
        <v>60</v>
      </c>
      <c r="X150" s="215">
        <f t="shared" si="70"/>
        <v>0</v>
      </c>
      <c r="Y150" s="215">
        <f t="shared" si="71"/>
        <v>0</v>
      </c>
      <c r="Z150" s="215">
        <f t="shared" si="72"/>
        <v>1</v>
      </c>
      <c r="AA150" s="215">
        <f t="shared" si="73"/>
        <v>0</v>
      </c>
      <c r="AB150" s="215">
        <f t="shared" si="74"/>
        <v>1</v>
      </c>
      <c r="AC150" s="214">
        <f>IF(AB150=0,1,IF(AB150=1,0.99,IF(AB150=2,0.98,IF(AB150=3,0.97,IF(AB150=4,0.96,IF(AB150=5,0.95,IF(AB150=6,0.94)))))))</f>
        <v>0.99</v>
      </c>
      <c r="AD150" s="214">
        <f t="shared" si="75"/>
        <v>11.092499999999999</v>
      </c>
      <c r="AE150" s="214">
        <f t="shared" si="76"/>
        <v>10.981574999999999</v>
      </c>
      <c r="AF150" s="215">
        <f t="shared" si="77"/>
        <v>120</v>
      </c>
      <c r="AG150" s="212" t="s">
        <v>3451</v>
      </c>
      <c r="AH150" s="212" t="s">
        <v>3452</v>
      </c>
      <c r="AI150" s="212" t="s">
        <v>3457</v>
      </c>
      <c r="AJ150" s="212" t="s">
        <v>3456</v>
      </c>
      <c r="AK150" s="212" t="s">
        <v>3455</v>
      </c>
      <c r="AL150" s="212" t="s">
        <v>3454</v>
      </c>
      <c r="AM150" s="212" t="s">
        <v>3453</v>
      </c>
      <c r="AN150" s="212" t="s">
        <v>3460</v>
      </c>
      <c r="AO150" s="212" t="s">
        <v>3458</v>
      </c>
      <c r="AP150" s="212" t="s">
        <v>3459</v>
      </c>
    </row>
    <row r="151" spans="1:42" s="217" customFormat="1" ht="17.100000000000001" customHeight="1">
      <c r="A151" s="210">
        <v>143</v>
      </c>
      <c r="B151" s="218" t="s">
        <v>2703</v>
      </c>
      <c r="C151" s="218" t="s">
        <v>2704</v>
      </c>
      <c r="D151" s="213" t="s">
        <v>2705</v>
      </c>
      <c r="E151" s="213">
        <v>27</v>
      </c>
      <c r="F151" s="214">
        <v>10.92</v>
      </c>
      <c r="G151" s="215">
        <v>30</v>
      </c>
      <c r="H151" s="215" t="s">
        <v>3372</v>
      </c>
      <c r="I151" s="214">
        <v>10.28</v>
      </c>
      <c r="J151" s="215">
        <v>30</v>
      </c>
      <c r="K151" s="215" t="s">
        <v>3372</v>
      </c>
      <c r="L151" s="216">
        <f t="shared" si="64"/>
        <v>10.6</v>
      </c>
      <c r="M151" s="213">
        <f t="shared" si="65"/>
        <v>60</v>
      </c>
      <c r="N151" s="213">
        <f t="shared" si="66"/>
        <v>0</v>
      </c>
      <c r="O151" s="213">
        <f t="shared" si="67"/>
        <v>0</v>
      </c>
      <c r="P151" s="214">
        <v>11.47</v>
      </c>
      <c r="Q151" s="215">
        <v>30</v>
      </c>
      <c r="R151" s="215" t="s">
        <v>3372</v>
      </c>
      <c r="S151" s="214">
        <v>14.48</v>
      </c>
      <c r="T151" s="215">
        <v>30</v>
      </c>
      <c r="U151" s="215" t="s">
        <v>3372</v>
      </c>
      <c r="V151" s="214">
        <f t="shared" si="68"/>
        <v>12.975000000000001</v>
      </c>
      <c r="W151" s="215">
        <f t="shared" si="69"/>
        <v>60</v>
      </c>
      <c r="X151" s="215">
        <f t="shared" si="70"/>
        <v>0</v>
      </c>
      <c r="Y151" s="215">
        <f t="shared" si="71"/>
        <v>0</v>
      </c>
      <c r="Z151" s="215">
        <f t="shared" si="72"/>
        <v>0</v>
      </c>
      <c r="AA151" s="215">
        <f t="shared" si="73"/>
        <v>0</v>
      </c>
      <c r="AB151" s="215">
        <f t="shared" si="74"/>
        <v>0</v>
      </c>
      <c r="AC151" s="214">
        <f>IF(AB151=0,0.93,IF(AB151=1,0.92,IF(AB151=2,0.91,IF(AB151=3,0.9,IF(AB151=4,0.89,IF(AB151=5,0.88,IF(AB151=6,0.87)))))))</f>
        <v>0.93</v>
      </c>
      <c r="AD151" s="214">
        <f t="shared" si="75"/>
        <v>11.787500000000001</v>
      </c>
      <c r="AE151" s="214">
        <f t="shared" si="76"/>
        <v>10.962375000000002</v>
      </c>
      <c r="AF151" s="215">
        <f t="shared" si="77"/>
        <v>120</v>
      </c>
      <c r="AG151" s="212" t="s">
        <v>3453</v>
      </c>
      <c r="AH151" s="212" t="s">
        <v>3451</v>
      </c>
      <c r="AI151" s="212" t="s">
        <v>3456</v>
      </c>
      <c r="AJ151" s="212" t="s">
        <v>3457</v>
      </c>
      <c r="AK151" s="212" t="s">
        <v>3454</v>
      </c>
      <c r="AL151" s="212" t="s">
        <v>3452</v>
      </c>
      <c r="AM151" s="212" t="s">
        <v>3460</v>
      </c>
      <c r="AN151" s="212" t="s">
        <v>3459</v>
      </c>
      <c r="AO151" s="212" t="s">
        <v>3455</v>
      </c>
      <c r="AP151" s="212" t="s">
        <v>3458</v>
      </c>
    </row>
    <row r="152" spans="1:42" s="217" customFormat="1" ht="17.100000000000001" customHeight="1">
      <c r="A152" s="210">
        <v>144</v>
      </c>
      <c r="B152" s="222" t="s">
        <v>1115</v>
      </c>
      <c r="C152" s="222" t="s">
        <v>3535</v>
      </c>
      <c r="D152" s="221" t="s">
        <v>1116</v>
      </c>
      <c r="E152" s="213">
        <v>10</v>
      </c>
      <c r="F152" s="214">
        <v>12.18</v>
      </c>
      <c r="G152" s="215">
        <v>30</v>
      </c>
      <c r="H152" s="215" t="s">
        <v>3372</v>
      </c>
      <c r="I152" s="214">
        <v>8.6999999999999993</v>
      </c>
      <c r="J152" s="215">
        <v>6</v>
      </c>
      <c r="K152" s="215" t="s">
        <v>3373</v>
      </c>
      <c r="L152" s="216">
        <f t="shared" si="64"/>
        <v>10.44</v>
      </c>
      <c r="M152" s="213">
        <f t="shared" si="65"/>
        <v>60</v>
      </c>
      <c r="N152" s="213">
        <f t="shared" si="66"/>
        <v>1</v>
      </c>
      <c r="O152" s="213">
        <f t="shared" si="67"/>
        <v>1</v>
      </c>
      <c r="P152" s="214">
        <v>10.67</v>
      </c>
      <c r="Q152" s="215">
        <v>30</v>
      </c>
      <c r="R152" s="215" t="s">
        <v>3372</v>
      </c>
      <c r="S152" s="214">
        <v>13.1</v>
      </c>
      <c r="T152" s="215">
        <v>30</v>
      </c>
      <c r="U152" s="215" t="s">
        <v>3372</v>
      </c>
      <c r="V152" s="214">
        <f t="shared" si="68"/>
        <v>11.885</v>
      </c>
      <c r="W152" s="215">
        <f t="shared" si="69"/>
        <v>60</v>
      </c>
      <c r="X152" s="215">
        <f t="shared" si="70"/>
        <v>0</v>
      </c>
      <c r="Y152" s="215">
        <f t="shared" si="71"/>
        <v>0</v>
      </c>
      <c r="Z152" s="215">
        <f t="shared" si="72"/>
        <v>1</v>
      </c>
      <c r="AA152" s="215">
        <f t="shared" si="73"/>
        <v>1</v>
      </c>
      <c r="AB152" s="215">
        <f t="shared" si="74"/>
        <v>2</v>
      </c>
      <c r="AC152" s="214">
        <f>IF(AB152=0,1,IF(AB152=1,0.99,IF(AB152=2,0.98,IF(AB152=3,0.97,IF(AB152=4,0.96,IF(AB152=5,0.95,IF(AB152=6,0.94)))))))</f>
        <v>0.98</v>
      </c>
      <c r="AD152" s="214">
        <f t="shared" si="75"/>
        <v>11.1625</v>
      </c>
      <c r="AE152" s="214">
        <f t="shared" si="76"/>
        <v>10.939249999999999</v>
      </c>
      <c r="AF152" s="215">
        <f t="shared" si="77"/>
        <v>120</v>
      </c>
      <c r="AG152" s="212" t="s">
        <v>3451</v>
      </c>
      <c r="AH152" s="212" t="s">
        <v>3453</v>
      </c>
      <c r="AI152" s="212" t="s">
        <v>3456</v>
      </c>
      <c r="AJ152" s="212" t="s">
        <v>3459</v>
      </c>
      <c r="AK152" s="212" t="s">
        <v>3452</v>
      </c>
      <c r="AL152" s="212" t="s">
        <v>3454</v>
      </c>
      <c r="AM152" s="212" t="s">
        <v>3460</v>
      </c>
      <c r="AN152" s="212" t="s">
        <v>3457</v>
      </c>
      <c r="AO152" s="212" t="s">
        <v>3458</v>
      </c>
      <c r="AP152" s="212" t="s">
        <v>3455</v>
      </c>
    </row>
    <row r="153" spans="1:42" s="217" customFormat="1" ht="17.100000000000001" customHeight="1">
      <c r="A153" s="210">
        <v>145</v>
      </c>
      <c r="B153" s="218" t="s">
        <v>2597</v>
      </c>
      <c r="C153" s="218" t="s">
        <v>2598</v>
      </c>
      <c r="D153" s="213" t="s">
        <v>2599</v>
      </c>
      <c r="E153" s="213">
        <v>26</v>
      </c>
      <c r="F153" s="214">
        <v>10.07</v>
      </c>
      <c r="G153" s="215">
        <v>30</v>
      </c>
      <c r="H153" s="215" t="s">
        <v>3372</v>
      </c>
      <c r="I153" s="214">
        <v>11.79</v>
      </c>
      <c r="J153" s="215">
        <v>30</v>
      </c>
      <c r="K153" s="215" t="s">
        <v>3372</v>
      </c>
      <c r="L153" s="216">
        <f t="shared" si="64"/>
        <v>10.93</v>
      </c>
      <c r="M153" s="213">
        <f t="shared" si="65"/>
        <v>60</v>
      </c>
      <c r="N153" s="213">
        <f t="shared" si="66"/>
        <v>0</v>
      </c>
      <c r="O153" s="213">
        <f t="shared" si="67"/>
        <v>0</v>
      </c>
      <c r="P153" s="214">
        <v>11.28</v>
      </c>
      <c r="Q153" s="215">
        <v>30</v>
      </c>
      <c r="R153" s="215" t="s">
        <v>3372</v>
      </c>
      <c r="S153" s="214">
        <v>13.83</v>
      </c>
      <c r="T153" s="215">
        <v>30</v>
      </c>
      <c r="U153" s="215" t="s">
        <v>3372</v>
      </c>
      <c r="V153" s="214">
        <f t="shared" si="68"/>
        <v>12.555</v>
      </c>
      <c r="W153" s="215">
        <f t="shared" si="69"/>
        <v>60</v>
      </c>
      <c r="X153" s="215">
        <f t="shared" si="70"/>
        <v>0</v>
      </c>
      <c r="Y153" s="215">
        <f t="shared" si="71"/>
        <v>0</v>
      </c>
      <c r="Z153" s="215">
        <f t="shared" si="72"/>
        <v>0</v>
      </c>
      <c r="AA153" s="215">
        <f t="shared" si="73"/>
        <v>0</v>
      </c>
      <c r="AB153" s="215">
        <f t="shared" si="74"/>
        <v>0</v>
      </c>
      <c r="AC153" s="214">
        <f>IF(AB153=0,0.93,IF(AB153=1,0.92,IF(AB153=2,0.91,IF(AB153=3,0.9,IF(AB153=4,0.89,IF(AB153=5,0.88,IF(AB153=6,0.87)))))))</f>
        <v>0.93</v>
      </c>
      <c r="AD153" s="214">
        <f t="shared" si="75"/>
        <v>11.7425</v>
      </c>
      <c r="AE153" s="214">
        <f t="shared" si="76"/>
        <v>10.920525</v>
      </c>
      <c r="AF153" s="215">
        <f t="shared" si="77"/>
        <v>120</v>
      </c>
      <c r="AG153" s="212" t="s">
        <v>3453</v>
      </c>
      <c r="AH153" s="212" t="s">
        <v>3451</v>
      </c>
      <c r="AI153" s="212" t="s">
        <v>3452</v>
      </c>
      <c r="AJ153" s="212" t="s">
        <v>3456</v>
      </c>
      <c r="AK153" s="212" t="s">
        <v>3457</v>
      </c>
      <c r="AL153" s="212" t="s">
        <v>3455</v>
      </c>
      <c r="AM153" s="212" t="s">
        <v>3460</v>
      </c>
      <c r="AN153" s="212" t="s">
        <v>3454</v>
      </c>
      <c r="AO153" s="212" t="s">
        <v>3459</v>
      </c>
      <c r="AP153" s="212" t="s">
        <v>3458</v>
      </c>
    </row>
    <row r="154" spans="1:42" s="217" customFormat="1" ht="17.100000000000001" customHeight="1">
      <c r="A154" s="210">
        <v>146</v>
      </c>
      <c r="B154" s="105" t="s">
        <v>67</v>
      </c>
      <c r="C154" s="105" t="s">
        <v>68</v>
      </c>
      <c r="D154" s="215" t="s">
        <v>69</v>
      </c>
      <c r="E154" s="213">
        <v>1</v>
      </c>
      <c r="F154" s="214">
        <v>11.1</v>
      </c>
      <c r="G154" s="215">
        <v>30</v>
      </c>
      <c r="H154" s="215" t="s">
        <v>3372</v>
      </c>
      <c r="I154" s="214">
        <v>10</v>
      </c>
      <c r="J154" s="215">
        <v>30</v>
      </c>
      <c r="K154" s="215" t="s">
        <v>3372</v>
      </c>
      <c r="L154" s="216">
        <f t="shared" si="64"/>
        <v>10.55</v>
      </c>
      <c r="M154" s="213">
        <f t="shared" si="65"/>
        <v>60</v>
      </c>
      <c r="N154" s="213">
        <f t="shared" si="66"/>
        <v>0</v>
      </c>
      <c r="O154" s="213">
        <f t="shared" si="67"/>
        <v>0</v>
      </c>
      <c r="P154" s="214">
        <v>10.43</v>
      </c>
      <c r="Q154" s="215">
        <v>30</v>
      </c>
      <c r="R154" s="215" t="s">
        <v>3373</v>
      </c>
      <c r="S154" s="214">
        <v>12.59</v>
      </c>
      <c r="T154" s="215">
        <v>30</v>
      </c>
      <c r="U154" s="215" t="s">
        <v>3372</v>
      </c>
      <c r="V154" s="214">
        <f t="shared" si="68"/>
        <v>11.51</v>
      </c>
      <c r="W154" s="215">
        <f t="shared" si="69"/>
        <v>60</v>
      </c>
      <c r="X154" s="215">
        <f t="shared" si="70"/>
        <v>1</v>
      </c>
      <c r="Y154" s="215">
        <f t="shared" si="71"/>
        <v>0</v>
      </c>
      <c r="Z154" s="215">
        <f t="shared" si="72"/>
        <v>1</v>
      </c>
      <c r="AA154" s="215">
        <f t="shared" si="73"/>
        <v>0</v>
      </c>
      <c r="AB154" s="215">
        <f t="shared" si="74"/>
        <v>1</v>
      </c>
      <c r="AC154" s="214">
        <f>IF(AB154=0,1,IF(AB154=1,0.99,IF(AB154=2,0.98,IF(AB154=3,0.97,IF(AB154=4,0.96,IF(AB154=5,0.95,IF(AB154=6,0.94)))))))</f>
        <v>0.99</v>
      </c>
      <c r="AD154" s="214">
        <f t="shared" si="75"/>
        <v>11.030000000000001</v>
      </c>
      <c r="AE154" s="214">
        <f t="shared" si="76"/>
        <v>10.919700000000001</v>
      </c>
      <c r="AF154" s="215">
        <f t="shared" si="77"/>
        <v>120</v>
      </c>
      <c r="AG154" s="212" t="s">
        <v>3453</v>
      </c>
      <c r="AH154" s="212" t="s">
        <v>3451</v>
      </c>
      <c r="AI154" s="212" t="s">
        <v>3452</v>
      </c>
      <c r="AJ154" s="212" t="s">
        <v>3454</v>
      </c>
      <c r="AK154" s="212" t="s">
        <v>3455</v>
      </c>
      <c r="AL154" s="212" t="s">
        <v>3460</v>
      </c>
      <c r="AM154" s="212" t="s">
        <v>3457</v>
      </c>
      <c r="AN154" s="212" t="s">
        <v>3456</v>
      </c>
      <c r="AO154" s="212" t="s">
        <v>3459</v>
      </c>
      <c r="AP154" s="212" t="s">
        <v>3458</v>
      </c>
    </row>
    <row r="155" spans="1:42" s="217" customFormat="1" ht="17.100000000000001" customHeight="1">
      <c r="A155" s="210">
        <v>147</v>
      </c>
      <c r="B155" s="218" t="s">
        <v>723</v>
      </c>
      <c r="C155" s="218" t="s">
        <v>724</v>
      </c>
      <c r="D155" s="213" t="s">
        <v>725</v>
      </c>
      <c r="E155" s="213">
        <v>7</v>
      </c>
      <c r="F155" s="214">
        <v>10.79</v>
      </c>
      <c r="G155" s="215">
        <v>30</v>
      </c>
      <c r="H155" s="215" t="s">
        <v>3373</v>
      </c>
      <c r="I155" s="214">
        <v>10.130000000000001</v>
      </c>
      <c r="J155" s="215">
        <v>30</v>
      </c>
      <c r="K155" s="215" t="s">
        <v>3373</v>
      </c>
      <c r="L155" s="216">
        <f t="shared" si="64"/>
        <v>10.46</v>
      </c>
      <c r="M155" s="213">
        <f t="shared" si="65"/>
        <v>60</v>
      </c>
      <c r="N155" s="213">
        <f t="shared" si="66"/>
        <v>2</v>
      </c>
      <c r="O155" s="213">
        <f t="shared" si="67"/>
        <v>0</v>
      </c>
      <c r="P155" s="214">
        <v>10.78</v>
      </c>
      <c r="Q155" s="215">
        <v>30</v>
      </c>
      <c r="R155" s="215" t="s">
        <v>3372</v>
      </c>
      <c r="S155" s="214">
        <v>12.87</v>
      </c>
      <c r="T155" s="215">
        <v>30</v>
      </c>
      <c r="U155" s="215" t="s">
        <v>3372</v>
      </c>
      <c r="V155" s="214">
        <f t="shared" si="68"/>
        <v>11.824999999999999</v>
      </c>
      <c r="W155" s="215">
        <f t="shared" si="69"/>
        <v>60</v>
      </c>
      <c r="X155" s="215">
        <f t="shared" si="70"/>
        <v>0</v>
      </c>
      <c r="Y155" s="215">
        <f t="shared" si="71"/>
        <v>0</v>
      </c>
      <c r="Z155" s="215">
        <f t="shared" si="72"/>
        <v>2</v>
      </c>
      <c r="AA155" s="215">
        <f t="shared" si="73"/>
        <v>0</v>
      </c>
      <c r="AB155" s="215">
        <f t="shared" si="74"/>
        <v>2</v>
      </c>
      <c r="AC155" s="214">
        <f>IF(AB155=0,1,IF(AB155=1,0.99,IF(AB155=2,0.98,IF(AB155=3,0.97,IF(AB155=4,0.96,IF(AB155=5,0.95,IF(AB155=6,0.94)))))))</f>
        <v>0.98</v>
      </c>
      <c r="AD155" s="214">
        <f t="shared" si="75"/>
        <v>11.1425</v>
      </c>
      <c r="AE155" s="214">
        <f t="shared" si="76"/>
        <v>10.919650000000001</v>
      </c>
      <c r="AF155" s="215">
        <f t="shared" si="77"/>
        <v>120</v>
      </c>
      <c r="AG155" s="212" t="s">
        <v>3451</v>
      </c>
      <c r="AH155" s="212" t="s">
        <v>3454</v>
      </c>
      <c r="AI155" s="212" t="s">
        <v>3452</v>
      </c>
      <c r="AJ155" s="212" t="s">
        <v>3457</v>
      </c>
      <c r="AK155" s="212" t="s">
        <v>3455</v>
      </c>
      <c r="AL155" s="212" t="s">
        <v>3453</v>
      </c>
      <c r="AM155" s="212" t="s">
        <v>3456</v>
      </c>
      <c r="AN155" s="212" t="s">
        <v>3460</v>
      </c>
      <c r="AO155" s="212" t="s">
        <v>3459</v>
      </c>
      <c r="AP155" s="212" t="s">
        <v>3458</v>
      </c>
    </row>
    <row r="156" spans="1:42" s="217" customFormat="1" ht="17.100000000000001" customHeight="1">
      <c r="A156" s="210">
        <v>148</v>
      </c>
      <c r="B156" s="218" t="s">
        <v>1832</v>
      </c>
      <c r="C156" s="218" t="s">
        <v>1533</v>
      </c>
      <c r="D156" s="213" t="s">
        <v>1833</v>
      </c>
      <c r="E156" s="213">
        <v>18</v>
      </c>
      <c r="F156" s="214">
        <v>10</v>
      </c>
      <c r="G156" s="215">
        <v>30</v>
      </c>
      <c r="H156" s="215" t="s">
        <v>3373</v>
      </c>
      <c r="I156" s="214">
        <v>10.99</v>
      </c>
      <c r="J156" s="215">
        <v>30</v>
      </c>
      <c r="K156" s="215" t="s">
        <v>3372</v>
      </c>
      <c r="L156" s="216">
        <f t="shared" si="64"/>
        <v>10.495000000000001</v>
      </c>
      <c r="M156" s="213">
        <f t="shared" si="65"/>
        <v>60</v>
      </c>
      <c r="N156" s="213">
        <f t="shared" si="66"/>
        <v>1</v>
      </c>
      <c r="O156" s="213">
        <f t="shared" si="67"/>
        <v>0</v>
      </c>
      <c r="P156" s="214">
        <v>11.38</v>
      </c>
      <c r="Q156" s="215">
        <v>30</v>
      </c>
      <c r="R156" s="215" t="s">
        <v>3372</v>
      </c>
      <c r="S156" s="214">
        <v>11.73</v>
      </c>
      <c r="T156" s="215">
        <v>30</v>
      </c>
      <c r="U156" s="215" t="s">
        <v>3372</v>
      </c>
      <c r="V156" s="214">
        <f t="shared" si="68"/>
        <v>11.555</v>
      </c>
      <c r="W156" s="215">
        <f t="shared" si="69"/>
        <v>60</v>
      </c>
      <c r="X156" s="215">
        <f t="shared" si="70"/>
        <v>0</v>
      </c>
      <c r="Y156" s="215">
        <f t="shared" si="71"/>
        <v>0</v>
      </c>
      <c r="Z156" s="215">
        <f t="shared" si="72"/>
        <v>1</v>
      </c>
      <c r="AA156" s="215">
        <f t="shared" si="73"/>
        <v>0</v>
      </c>
      <c r="AB156" s="215">
        <f t="shared" si="74"/>
        <v>1</v>
      </c>
      <c r="AC156" s="214">
        <f>IF(AB156=0,1,IF(AB156=1,0.99,IF(AB156=2,0.98,IF(AB156=3,0.97,IF(AB156=4,0.96,IF(AB156=5,0.95,IF(AB156=6,0.94)))))))</f>
        <v>0.99</v>
      </c>
      <c r="AD156" s="214">
        <f t="shared" si="75"/>
        <v>11.025</v>
      </c>
      <c r="AE156" s="214">
        <f t="shared" si="76"/>
        <v>10.91475</v>
      </c>
      <c r="AF156" s="215">
        <f t="shared" si="77"/>
        <v>120</v>
      </c>
      <c r="AG156" s="212" t="s">
        <v>3451</v>
      </c>
      <c r="AH156" s="212" t="s">
        <v>3457</v>
      </c>
      <c r="AI156" s="212" t="s">
        <v>3453</v>
      </c>
      <c r="AJ156" s="212" t="s">
        <v>3454</v>
      </c>
      <c r="AK156" s="212" t="s">
        <v>3456</v>
      </c>
      <c r="AL156" s="212" t="s">
        <v>3455</v>
      </c>
      <c r="AM156" s="212" t="s">
        <v>3452</v>
      </c>
      <c r="AN156" s="212" t="s">
        <v>3460</v>
      </c>
      <c r="AO156" s="212" t="s">
        <v>3458</v>
      </c>
      <c r="AP156" s="212" t="s">
        <v>3459</v>
      </c>
    </row>
    <row r="157" spans="1:42" s="217" customFormat="1" ht="17.100000000000001" customHeight="1">
      <c r="A157" s="210">
        <v>149</v>
      </c>
      <c r="B157" s="218" t="s">
        <v>1939</v>
      </c>
      <c r="C157" s="218" t="s">
        <v>1940</v>
      </c>
      <c r="D157" s="213" t="s">
        <v>1941</v>
      </c>
      <c r="E157" s="213">
        <v>19</v>
      </c>
      <c r="F157" s="214">
        <v>10.119999999999999</v>
      </c>
      <c r="G157" s="215">
        <v>30</v>
      </c>
      <c r="H157" s="215" t="s">
        <v>3372</v>
      </c>
      <c r="I157" s="214">
        <v>12.2</v>
      </c>
      <c r="J157" s="215">
        <v>30</v>
      </c>
      <c r="K157" s="215" t="s">
        <v>3372</v>
      </c>
      <c r="L157" s="216">
        <f t="shared" si="64"/>
        <v>11.16</v>
      </c>
      <c r="M157" s="213">
        <f t="shared" si="65"/>
        <v>60</v>
      </c>
      <c r="N157" s="213">
        <f t="shared" si="66"/>
        <v>0</v>
      </c>
      <c r="O157" s="213">
        <f t="shared" si="67"/>
        <v>0</v>
      </c>
      <c r="P157" s="214">
        <v>11.22</v>
      </c>
      <c r="Q157" s="215">
        <v>30</v>
      </c>
      <c r="R157" s="215" t="s">
        <v>3373</v>
      </c>
      <c r="S157" s="214">
        <v>13.89</v>
      </c>
      <c r="T157" s="215">
        <v>30</v>
      </c>
      <c r="U157" s="215" t="s">
        <v>3372</v>
      </c>
      <c r="V157" s="214">
        <f t="shared" si="68"/>
        <v>12.555</v>
      </c>
      <c r="W157" s="215">
        <f t="shared" si="69"/>
        <v>60</v>
      </c>
      <c r="X157" s="215">
        <f t="shared" si="70"/>
        <v>1</v>
      </c>
      <c r="Y157" s="215">
        <f t="shared" si="71"/>
        <v>0</v>
      </c>
      <c r="Z157" s="215">
        <f t="shared" si="72"/>
        <v>1</v>
      </c>
      <c r="AA157" s="215">
        <f t="shared" si="73"/>
        <v>0</v>
      </c>
      <c r="AB157" s="215">
        <f t="shared" si="74"/>
        <v>1</v>
      </c>
      <c r="AC157" s="214">
        <f>IF(AB157=0,0.93,IF(AB157=1,0.92,IF(AB157=2,0.91,IF(AB157=3,0.9,IF(AB157=4,0.89,IF(AB157=5,0.88,IF(AB157=6,0.87)))))))</f>
        <v>0.92</v>
      </c>
      <c r="AD157" s="214">
        <f t="shared" si="75"/>
        <v>11.8575</v>
      </c>
      <c r="AE157" s="214">
        <f t="shared" si="76"/>
        <v>10.908900000000001</v>
      </c>
      <c r="AF157" s="215">
        <f t="shared" si="77"/>
        <v>120</v>
      </c>
      <c r="AG157" s="212" t="s">
        <v>3453</v>
      </c>
      <c r="AH157" s="212" t="s">
        <v>3451</v>
      </c>
      <c r="AI157" s="212" t="s">
        <v>3456</v>
      </c>
      <c r="AJ157" s="212" t="s">
        <v>3454</v>
      </c>
      <c r="AK157" s="212" t="s">
        <v>3452</v>
      </c>
      <c r="AL157" s="212" t="s">
        <v>3455</v>
      </c>
      <c r="AM157" s="212" t="s">
        <v>3460</v>
      </c>
      <c r="AN157" s="212" t="s">
        <v>3457</v>
      </c>
      <c r="AO157" s="212" t="s">
        <v>3459</v>
      </c>
      <c r="AP157" s="212" t="s">
        <v>3458</v>
      </c>
    </row>
    <row r="158" spans="1:42" s="217" customFormat="1" ht="17.100000000000001" customHeight="1">
      <c r="A158" s="210">
        <v>150</v>
      </c>
      <c r="B158" s="222" t="s">
        <v>2126</v>
      </c>
      <c r="C158" s="222" t="s">
        <v>2127</v>
      </c>
      <c r="D158" s="226" t="s">
        <v>2128</v>
      </c>
      <c r="E158" s="213">
        <v>21</v>
      </c>
      <c r="F158" s="214">
        <v>11.23</v>
      </c>
      <c r="G158" s="215">
        <v>30</v>
      </c>
      <c r="H158" s="215" t="s">
        <v>3372</v>
      </c>
      <c r="I158" s="214">
        <v>10.61</v>
      </c>
      <c r="J158" s="215">
        <v>30</v>
      </c>
      <c r="K158" s="215" t="s">
        <v>3372</v>
      </c>
      <c r="L158" s="216">
        <f t="shared" si="64"/>
        <v>10.92</v>
      </c>
      <c r="M158" s="213">
        <f t="shared" si="65"/>
        <v>60</v>
      </c>
      <c r="N158" s="213">
        <f t="shared" si="66"/>
        <v>0</v>
      </c>
      <c r="O158" s="213">
        <f t="shared" si="67"/>
        <v>0</v>
      </c>
      <c r="P158" s="214">
        <v>10.55</v>
      </c>
      <c r="Q158" s="215">
        <v>30</v>
      </c>
      <c r="R158" s="215" t="s">
        <v>3372</v>
      </c>
      <c r="S158" s="214">
        <v>11.24</v>
      </c>
      <c r="T158" s="215">
        <v>30</v>
      </c>
      <c r="U158" s="215" t="s">
        <v>3372</v>
      </c>
      <c r="V158" s="214">
        <f t="shared" si="68"/>
        <v>10.895</v>
      </c>
      <c r="W158" s="215">
        <f t="shared" si="69"/>
        <v>60</v>
      </c>
      <c r="X158" s="215">
        <f t="shared" si="70"/>
        <v>0</v>
      </c>
      <c r="Y158" s="215">
        <f t="shared" si="71"/>
        <v>0</v>
      </c>
      <c r="Z158" s="215">
        <f t="shared" si="72"/>
        <v>0</v>
      </c>
      <c r="AA158" s="215">
        <f t="shared" si="73"/>
        <v>0</v>
      </c>
      <c r="AB158" s="215">
        <f t="shared" si="74"/>
        <v>0</v>
      </c>
      <c r="AC158" s="214">
        <f>IF(AB158=0,1,IF(AB158=1,0.99,IF(AB158=2,0.98,IF(AB158=3,0.97,IF(AB158=4,0.96,IF(AB158=5,0.95,IF(AB158=6,0.94)))))))</f>
        <v>1</v>
      </c>
      <c r="AD158" s="214">
        <f t="shared" si="75"/>
        <v>10.907499999999999</v>
      </c>
      <c r="AE158" s="214">
        <f t="shared" si="76"/>
        <v>10.907499999999999</v>
      </c>
      <c r="AF158" s="215">
        <f t="shared" si="77"/>
        <v>120</v>
      </c>
      <c r="AG158" s="212" t="s">
        <v>3451</v>
      </c>
      <c r="AH158" s="212" t="s">
        <v>3456</v>
      </c>
      <c r="AI158" s="212" t="s">
        <v>3454</v>
      </c>
      <c r="AJ158" s="212" t="s">
        <v>3452</v>
      </c>
      <c r="AK158" s="212" t="s">
        <v>3455</v>
      </c>
      <c r="AL158" s="212" t="s">
        <v>3457</v>
      </c>
      <c r="AM158" s="212" t="s">
        <v>3460</v>
      </c>
      <c r="AN158" s="212" t="s">
        <v>3453</v>
      </c>
      <c r="AO158" s="212" t="s">
        <v>3459</v>
      </c>
      <c r="AP158" s="212" t="s">
        <v>3458</v>
      </c>
    </row>
    <row r="159" spans="1:42" s="217" customFormat="1" ht="17.100000000000001" customHeight="1">
      <c r="A159" s="210">
        <v>151</v>
      </c>
      <c r="B159" s="218" t="s">
        <v>112</v>
      </c>
      <c r="C159" s="218" t="s">
        <v>331</v>
      </c>
      <c r="D159" s="213" t="s">
        <v>648</v>
      </c>
      <c r="E159" s="213">
        <v>6</v>
      </c>
      <c r="F159" s="214">
        <v>11.01</v>
      </c>
      <c r="G159" s="215">
        <v>30</v>
      </c>
      <c r="H159" s="215" t="s">
        <v>3373</v>
      </c>
      <c r="I159" s="214">
        <v>10.51</v>
      </c>
      <c r="J159" s="215">
        <v>30</v>
      </c>
      <c r="K159" s="215" t="s">
        <v>3372</v>
      </c>
      <c r="L159" s="216">
        <f t="shared" si="64"/>
        <v>10.76</v>
      </c>
      <c r="M159" s="213">
        <f t="shared" si="65"/>
        <v>60</v>
      </c>
      <c r="N159" s="213">
        <f t="shared" si="66"/>
        <v>1</v>
      </c>
      <c r="O159" s="213">
        <f t="shared" si="67"/>
        <v>0</v>
      </c>
      <c r="P159" s="214">
        <v>10.64</v>
      </c>
      <c r="Q159" s="215">
        <v>30</v>
      </c>
      <c r="R159" s="215" t="s">
        <v>3373</v>
      </c>
      <c r="S159" s="214">
        <v>12.33</v>
      </c>
      <c r="T159" s="215">
        <v>30</v>
      </c>
      <c r="U159" s="215" t="s">
        <v>3372</v>
      </c>
      <c r="V159" s="214">
        <f t="shared" si="68"/>
        <v>11.484999999999999</v>
      </c>
      <c r="W159" s="215">
        <f t="shared" si="69"/>
        <v>60</v>
      </c>
      <c r="X159" s="215">
        <f t="shared" si="70"/>
        <v>1</v>
      </c>
      <c r="Y159" s="215">
        <f t="shared" si="71"/>
        <v>0</v>
      </c>
      <c r="Z159" s="215">
        <f t="shared" si="72"/>
        <v>2</v>
      </c>
      <c r="AA159" s="215">
        <f t="shared" si="73"/>
        <v>0</v>
      </c>
      <c r="AB159" s="215">
        <f t="shared" si="74"/>
        <v>2</v>
      </c>
      <c r="AC159" s="214">
        <f>IF(AB159=0,1,IF(AB159=1,0.99,IF(AB159=2,0.98,IF(AB159=3,0.97,IF(AB159=4,0.96,IF(AB159=5,0.95,IF(AB159=6,0.94)))))))</f>
        <v>0.98</v>
      </c>
      <c r="AD159" s="214">
        <f t="shared" si="75"/>
        <v>11.122499999999999</v>
      </c>
      <c r="AE159" s="214">
        <f t="shared" si="76"/>
        <v>10.900049999999998</v>
      </c>
      <c r="AF159" s="215">
        <f t="shared" si="77"/>
        <v>120</v>
      </c>
      <c r="AG159" s="212" t="s">
        <v>3451</v>
      </c>
      <c r="AH159" s="212" t="s">
        <v>3453</v>
      </c>
      <c r="AI159" s="212" t="s">
        <v>3456</v>
      </c>
      <c r="AJ159" s="212" t="s">
        <v>3454</v>
      </c>
      <c r="AK159" s="212" t="s">
        <v>3452</v>
      </c>
      <c r="AL159" s="212" t="s">
        <v>3455</v>
      </c>
      <c r="AM159" s="212" t="s">
        <v>3457</v>
      </c>
      <c r="AN159" s="212" t="s">
        <v>3460</v>
      </c>
      <c r="AO159" s="212" t="s">
        <v>3459</v>
      </c>
      <c r="AP159" s="212" t="s">
        <v>3458</v>
      </c>
    </row>
    <row r="160" spans="1:42" s="217" customFormat="1" ht="17.100000000000001" customHeight="1">
      <c r="A160" s="210">
        <v>152</v>
      </c>
      <c r="B160" s="218" t="s">
        <v>1646</v>
      </c>
      <c r="C160" s="218" t="s">
        <v>1647</v>
      </c>
      <c r="D160" s="213" t="s">
        <v>1648</v>
      </c>
      <c r="E160" s="213">
        <v>16</v>
      </c>
      <c r="F160" s="214">
        <v>10.8</v>
      </c>
      <c r="G160" s="215">
        <v>30</v>
      </c>
      <c r="H160" s="215" t="s">
        <v>3373</v>
      </c>
      <c r="I160" s="214">
        <v>10.119999999999999</v>
      </c>
      <c r="J160" s="215">
        <v>30</v>
      </c>
      <c r="K160" s="215" t="s">
        <v>3372</v>
      </c>
      <c r="L160" s="216">
        <f t="shared" si="64"/>
        <v>10.46</v>
      </c>
      <c r="M160" s="213">
        <f t="shared" si="65"/>
        <v>60</v>
      </c>
      <c r="N160" s="213">
        <f t="shared" si="66"/>
        <v>1</v>
      </c>
      <c r="O160" s="213">
        <f t="shared" si="67"/>
        <v>0</v>
      </c>
      <c r="P160" s="214">
        <v>11.01</v>
      </c>
      <c r="Q160" s="215">
        <v>30</v>
      </c>
      <c r="R160" s="215" t="s">
        <v>3372</v>
      </c>
      <c r="S160" s="214">
        <v>12.01</v>
      </c>
      <c r="T160" s="215">
        <v>30</v>
      </c>
      <c r="U160" s="215" t="s">
        <v>3372</v>
      </c>
      <c r="V160" s="214">
        <f t="shared" si="68"/>
        <v>11.51</v>
      </c>
      <c r="W160" s="215">
        <f t="shared" si="69"/>
        <v>60</v>
      </c>
      <c r="X160" s="215">
        <f t="shared" si="70"/>
        <v>0</v>
      </c>
      <c r="Y160" s="215">
        <f t="shared" si="71"/>
        <v>0</v>
      </c>
      <c r="Z160" s="215">
        <f t="shared" si="72"/>
        <v>1</v>
      </c>
      <c r="AA160" s="215">
        <f t="shared" si="73"/>
        <v>0</v>
      </c>
      <c r="AB160" s="215">
        <f t="shared" si="74"/>
        <v>1</v>
      </c>
      <c r="AC160" s="214">
        <f>IF(AB160=0,1,IF(AB160=1,0.99,IF(AB160=2,0.98,IF(AB160=3,0.97,IF(AB160=4,0.96,IF(AB160=5,0.95,IF(AB160=6,0.94)))))))</f>
        <v>0.99</v>
      </c>
      <c r="AD160" s="214">
        <f t="shared" si="75"/>
        <v>10.984999999999999</v>
      </c>
      <c r="AE160" s="214">
        <f t="shared" si="76"/>
        <v>10.87515</v>
      </c>
      <c r="AF160" s="215">
        <f t="shared" si="77"/>
        <v>120</v>
      </c>
      <c r="AG160" s="212" t="s">
        <v>3453</v>
      </c>
      <c r="AH160" s="212" t="s">
        <v>3451</v>
      </c>
      <c r="AI160" s="212" t="s">
        <v>3452</v>
      </c>
      <c r="AJ160" s="212" t="s">
        <v>3454</v>
      </c>
      <c r="AK160" s="212" t="s">
        <v>3457</v>
      </c>
      <c r="AL160" s="212" t="s">
        <v>3455</v>
      </c>
      <c r="AM160" s="212" t="s">
        <v>3460</v>
      </c>
      <c r="AN160" s="212" t="s">
        <v>3456</v>
      </c>
      <c r="AO160" s="212" t="s">
        <v>3459</v>
      </c>
      <c r="AP160" s="212" t="s">
        <v>3458</v>
      </c>
    </row>
    <row r="161" spans="1:42" s="217" customFormat="1" ht="17.100000000000001" customHeight="1">
      <c r="A161" s="210">
        <v>153</v>
      </c>
      <c r="B161" s="222" t="s">
        <v>1819</v>
      </c>
      <c r="C161" s="222" t="s">
        <v>1820</v>
      </c>
      <c r="D161" s="221" t="s">
        <v>1821</v>
      </c>
      <c r="E161" s="213">
        <v>18</v>
      </c>
      <c r="F161" s="214">
        <v>13.58</v>
      </c>
      <c r="G161" s="215">
        <v>30</v>
      </c>
      <c r="H161" s="215" t="s">
        <v>3372</v>
      </c>
      <c r="I161" s="214">
        <v>9.4499999999999993</v>
      </c>
      <c r="J161" s="215">
        <v>12</v>
      </c>
      <c r="K161" s="215" t="s">
        <v>3372</v>
      </c>
      <c r="L161" s="216">
        <f t="shared" si="64"/>
        <v>11.515000000000001</v>
      </c>
      <c r="M161" s="213">
        <f t="shared" si="65"/>
        <v>60</v>
      </c>
      <c r="N161" s="213">
        <f t="shared" si="66"/>
        <v>0</v>
      </c>
      <c r="O161" s="213">
        <f t="shared" si="67"/>
        <v>1</v>
      </c>
      <c r="P161" s="214">
        <v>10.25</v>
      </c>
      <c r="Q161" s="215">
        <v>30</v>
      </c>
      <c r="R161" s="215" t="s">
        <v>3372</v>
      </c>
      <c r="S161" s="214">
        <v>10.66</v>
      </c>
      <c r="T161" s="215">
        <v>30</v>
      </c>
      <c r="U161" s="215" t="s">
        <v>3372</v>
      </c>
      <c r="V161" s="214">
        <f t="shared" si="68"/>
        <v>10.455</v>
      </c>
      <c r="W161" s="215">
        <f t="shared" si="69"/>
        <v>60</v>
      </c>
      <c r="X161" s="215">
        <f t="shared" si="70"/>
        <v>0</v>
      </c>
      <c r="Y161" s="215">
        <f t="shared" si="71"/>
        <v>0</v>
      </c>
      <c r="Z161" s="215">
        <f t="shared" si="72"/>
        <v>0</v>
      </c>
      <c r="AA161" s="215">
        <f t="shared" si="73"/>
        <v>1</v>
      </c>
      <c r="AB161" s="215">
        <f t="shared" si="74"/>
        <v>1</v>
      </c>
      <c r="AC161" s="214">
        <f>IF(AB161=0,1,IF(AB161=1,0.99,IF(AB161=2,0.98,IF(AB161=3,0.97,IF(AB161=4,0.96,IF(AB161=5,0.95,IF(AB161=6,0.94)))))))</f>
        <v>0.99</v>
      </c>
      <c r="AD161" s="214">
        <f t="shared" si="75"/>
        <v>10.984999999999999</v>
      </c>
      <c r="AE161" s="214">
        <f t="shared" si="76"/>
        <v>10.87515</v>
      </c>
      <c r="AF161" s="215">
        <f t="shared" si="77"/>
        <v>120</v>
      </c>
      <c r="AG161" s="212" t="s">
        <v>3451</v>
      </c>
      <c r="AH161" s="212" t="s">
        <v>3453</v>
      </c>
      <c r="AI161" s="212" t="s">
        <v>3455</v>
      </c>
      <c r="AJ161" s="212" t="s">
        <v>3456</v>
      </c>
      <c r="AK161" s="212" t="s">
        <v>3452</v>
      </c>
      <c r="AL161" s="212" t="s">
        <v>3454</v>
      </c>
      <c r="AM161" s="212" t="s">
        <v>3460</v>
      </c>
      <c r="AN161" s="212" t="s">
        <v>3457</v>
      </c>
      <c r="AO161" s="212" t="s">
        <v>3458</v>
      </c>
      <c r="AP161" s="212" t="s">
        <v>3459</v>
      </c>
    </row>
    <row r="162" spans="1:42" s="217" customFormat="1" ht="17.100000000000001" customHeight="1">
      <c r="A162" s="210">
        <v>154</v>
      </c>
      <c r="B162" s="218" t="s">
        <v>2710</v>
      </c>
      <c r="C162" s="218" t="s">
        <v>1039</v>
      </c>
      <c r="D162" s="213" t="s">
        <v>2764</v>
      </c>
      <c r="E162" s="213">
        <v>28</v>
      </c>
      <c r="F162" s="214">
        <v>10.74</v>
      </c>
      <c r="G162" s="215">
        <v>30</v>
      </c>
      <c r="H162" s="215" t="s">
        <v>3373</v>
      </c>
      <c r="I162" s="214">
        <v>10.34</v>
      </c>
      <c r="J162" s="215">
        <v>30</v>
      </c>
      <c r="K162" s="215" t="s">
        <v>3372</v>
      </c>
      <c r="L162" s="216">
        <f t="shared" si="64"/>
        <v>10.54</v>
      </c>
      <c r="M162" s="213">
        <f t="shared" si="65"/>
        <v>60</v>
      </c>
      <c r="N162" s="213">
        <f t="shared" si="66"/>
        <v>1</v>
      </c>
      <c r="O162" s="213">
        <f t="shared" si="67"/>
        <v>0</v>
      </c>
      <c r="P162" s="214">
        <v>9.39</v>
      </c>
      <c r="Q162" s="215">
        <v>10</v>
      </c>
      <c r="R162" s="215" t="s">
        <v>3373</v>
      </c>
      <c r="S162" s="214">
        <v>14.33</v>
      </c>
      <c r="T162" s="215">
        <v>30</v>
      </c>
      <c r="U162" s="215" t="s">
        <v>3372</v>
      </c>
      <c r="V162" s="214">
        <f t="shared" si="68"/>
        <v>11.86</v>
      </c>
      <c r="W162" s="215">
        <f t="shared" si="69"/>
        <v>60</v>
      </c>
      <c r="X162" s="215">
        <f t="shared" si="70"/>
        <v>1</v>
      </c>
      <c r="Y162" s="215">
        <f t="shared" si="71"/>
        <v>1</v>
      </c>
      <c r="Z162" s="215">
        <f t="shared" si="72"/>
        <v>2</v>
      </c>
      <c r="AA162" s="215">
        <f t="shared" si="73"/>
        <v>1</v>
      </c>
      <c r="AB162" s="215">
        <f t="shared" si="74"/>
        <v>3</v>
      </c>
      <c r="AC162" s="214">
        <f>IF(AB162=0,1,IF(AB162=1,0.99,IF(AB162=2,0.98,IF(AB162=3,0.97,IF(AB162=4,0.96,IF(AB162=5,0.95,IF(AB162=6,0.94)))))))</f>
        <v>0.97</v>
      </c>
      <c r="AD162" s="214">
        <f t="shared" si="75"/>
        <v>11.2</v>
      </c>
      <c r="AE162" s="214">
        <f t="shared" si="76"/>
        <v>10.863999999999999</v>
      </c>
      <c r="AF162" s="215">
        <f t="shared" si="77"/>
        <v>120</v>
      </c>
      <c r="AG162" s="212" t="s">
        <v>3451</v>
      </c>
      <c r="AH162" s="212" t="s">
        <v>3456</v>
      </c>
      <c r="AI162" s="212" t="s">
        <v>3452</v>
      </c>
      <c r="AJ162" s="212" t="s">
        <v>3454</v>
      </c>
      <c r="AK162" s="212" t="s">
        <v>3457</v>
      </c>
      <c r="AL162" s="212" t="s">
        <v>3453</v>
      </c>
      <c r="AM162" s="212" t="s">
        <v>3455</v>
      </c>
      <c r="AN162" s="212" t="s">
        <v>3458</v>
      </c>
      <c r="AO162" s="212" t="s">
        <v>3460</v>
      </c>
      <c r="AP162" s="212" t="s">
        <v>3459</v>
      </c>
    </row>
    <row r="163" spans="1:42" s="217" customFormat="1" ht="17.100000000000001" customHeight="1">
      <c r="A163" s="210">
        <v>155</v>
      </c>
      <c r="B163" s="218" t="s">
        <v>2419</v>
      </c>
      <c r="C163" s="218" t="s">
        <v>2420</v>
      </c>
      <c r="D163" s="213" t="s">
        <v>2421</v>
      </c>
      <c r="E163" s="213">
        <v>24</v>
      </c>
      <c r="F163" s="214">
        <v>12.93</v>
      </c>
      <c r="G163" s="215">
        <v>30</v>
      </c>
      <c r="H163" s="215" t="s">
        <v>3372</v>
      </c>
      <c r="I163" s="214">
        <v>10.35</v>
      </c>
      <c r="J163" s="215">
        <v>30</v>
      </c>
      <c r="K163" s="215" t="s">
        <v>3372</v>
      </c>
      <c r="L163" s="216">
        <f t="shared" si="64"/>
        <v>11.64</v>
      </c>
      <c r="M163" s="213">
        <f t="shared" si="65"/>
        <v>60</v>
      </c>
      <c r="N163" s="213">
        <f t="shared" si="66"/>
        <v>0</v>
      </c>
      <c r="O163" s="213">
        <f t="shared" si="67"/>
        <v>0</v>
      </c>
      <c r="P163" s="214">
        <v>11.41</v>
      </c>
      <c r="Q163" s="215">
        <v>30</v>
      </c>
      <c r="R163" s="215" t="s">
        <v>3373</v>
      </c>
      <c r="S163" s="214">
        <v>12.53</v>
      </c>
      <c r="T163" s="215">
        <v>30</v>
      </c>
      <c r="U163" s="215" t="s">
        <v>3372</v>
      </c>
      <c r="V163" s="214">
        <f t="shared" si="68"/>
        <v>11.969999999999999</v>
      </c>
      <c r="W163" s="215">
        <f t="shared" si="69"/>
        <v>60</v>
      </c>
      <c r="X163" s="215">
        <f t="shared" si="70"/>
        <v>1</v>
      </c>
      <c r="Y163" s="215">
        <f t="shared" si="71"/>
        <v>0</v>
      </c>
      <c r="Z163" s="215">
        <f t="shared" si="72"/>
        <v>1</v>
      </c>
      <c r="AA163" s="215">
        <f t="shared" si="73"/>
        <v>0</v>
      </c>
      <c r="AB163" s="215">
        <f t="shared" si="74"/>
        <v>1</v>
      </c>
      <c r="AC163" s="214">
        <f>IF(AB163=0,0.93,IF(AB163=1,0.92,IF(AB163=2,0.91,IF(AB163=3,0.9,IF(AB163=4,0.89,IF(AB163=5,0.88,IF(AB163=6,0.87)))))))</f>
        <v>0.92</v>
      </c>
      <c r="AD163" s="214">
        <f t="shared" si="75"/>
        <v>11.805</v>
      </c>
      <c r="AE163" s="214">
        <f t="shared" si="76"/>
        <v>10.8606</v>
      </c>
      <c r="AF163" s="215">
        <f t="shared" si="77"/>
        <v>120</v>
      </c>
      <c r="AG163" s="212" t="s">
        <v>3451</v>
      </c>
      <c r="AH163" s="212" t="s">
        <v>3455</v>
      </c>
      <c r="AI163" s="212" t="s">
        <v>3456</v>
      </c>
      <c r="AJ163" s="212" t="s">
        <v>3454</v>
      </c>
      <c r="AK163" s="212" t="s">
        <v>3453</v>
      </c>
      <c r="AL163" s="212" t="s">
        <v>3452</v>
      </c>
      <c r="AM163" s="212" t="s">
        <v>3457</v>
      </c>
      <c r="AN163" s="212" t="s">
        <v>3460</v>
      </c>
      <c r="AO163" s="212" t="s">
        <v>3458</v>
      </c>
      <c r="AP163" s="212" t="s">
        <v>3459</v>
      </c>
    </row>
    <row r="164" spans="1:42" s="217" customFormat="1" ht="17.100000000000001" customHeight="1">
      <c r="A164" s="210">
        <v>156</v>
      </c>
      <c r="B164" s="222" t="s">
        <v>482</v>
      </c>
      <c r="C164" s="222" t="s">
        <v>483</v>
      </c>
      <c r="D164" s="221" t="s">
        <v>484</v>
      </c>
      <c r="E164" s="213">
        <v>4</v>
      </c>
      <c r="F164" s="214">
        <v>11.49</v>
      </c>
      <c r="G164" s="215">
        <v>30</v>
      </c>
      <c r="H164" s="215" t="s">
        <v>3372</v>
      </c>
      <c r="I164" s="214">
        <v>8.6199999999999992</v>
      </c>
      <c r="J164" s="215">
        <v>18</v>
      </c>
      <c r="K164" s="215" t="s">
        <v>3372</v>
      </c>
      <c r="L164" s="216">
        <f t="shared" si="64"/>
        <v>10.055</v>
      </c>
      <c r="M164" s="213">
        <f t="shared" si="65"/>
        <v>60</v>
      </c>
      <c r="N164" s="213">
        <f t="shared" si="66"/>
        <v>0</v>
      </c>
      <c r="O164" s="213">
        <f t="shared" si="67"/>
        <v>1</v>
      </c>
      <c r="P164" s="214">
        <v>10.71</v>
      </c>
      <c r="Q164" s="215">
        <v>30</v>
      </c>
      <c r="R164" s="215" t="s">
        <v>3372</v>
      </c>
      <c r="S164" s="214">
        <v>13.06</v>
      </c>
      <c r="T164" s="215">
        <v>30</v>
      </c>
      <c r="U164" s="215" t="s">
        <v>3372</v>
      </c>
      <c r="V164" s="214">
        <f t="shared" si="68"/>
        <v>11.885000000000002</v>
      </c>
      <c r="W164" s="215">
        <f t="shared" si="69"/>
        <v>60</v>
      </c>
      <c r="X164" s="215">
        <f t="shared" si="70"/>
        <v>0</v>
      </c>
      <c r="Y164" s="215">
        <f t="shared" si="71"/>
        <v>0</v>
      </c>
      <c r="Z164" s="215">
        <f t="shared" si="72"/>
        <v>0</v>
      </c>
      <c r="AA164" s="215">
        <f t="shared" si="73"/>
        <v>1</v>
      </c>
      <c r="AB164" s="215">
        <f t="shared" si="74"/>
        <v>1</v>
      </c>
      <c r="AC164" s="214">
        <f>IF(AB164=0,1,IF(AB164=1,0.99,IF(AB164=2,0.98,IF(AB164=3,0.97,IF(AB164=4,0.96,IF(AB164=5,0.95,IF(AB164=6,0.94)))))))</f>
        <v>0.99</v>
      </c>
      <c r="AD164" s="214">
        <f t="shared" si="75"/>
        <v>10.97</v>
      </c>
      <c r="AE164" s="214">
        <f t="shared" si="76"/>
        <v>10.860300000000001</v>
      </c>
      <c r="AF164" s="215">
        <f t="shared" si="77"/>
        <v>120</v>
      </c>
      <c r="AG164" s="212" t="s">
        <v>3453</v>
      </c>
      <c r="AH164" s="212" t="s">
        <v>3451</v>
      </c>
      <c r="AI164" s="212" t="s">
        <v>3452</v>
      </c>
      <c r="AJ164" s="212" t="s">
        <v>3459</v>
      </c>
      <c r="AK164" s="212" t="s">
        <v>3456</v>
      </c>
      <c r="AL164" s="212" t="s">
        <v>3455</v>
      </c>
      <c r="AM164" s="212" t="s">
        <v>3460</v>
      </c>
      <c r="AN164" s="212" t="s">
        <v>3454</v>
      </c>
      <c r="AO164" s="212" t="s">
        <v>3457</v>
      </c>
      <c r="AP164" s="212" t="s">
        <v>3458</v>
      </c>
    </row>
    <row r="165" spans="1:42" s="217" customFormat="1" ht="17.100000000000001" customHeight="1">
      <c r="A165" s="210">
        <v>157</v>
      </c>
      <c r="B165" s="218" t="s">
        <v>1618</v>
      </c>
      <c r="C165" s="218" t="s">
        <v>1619</v>
      </c>
      <c r="D165" s="221" t="s">
        <v>1620</v>
      </c>
      <c r="E165" s="213">
        <v>16</v>
      </c>
      <c r="F165" s="214">
        <v>10.31</v>
      </c>
      <c r="G165" s="215">
        <v>30</v>
      </c>
      <c r="H165" s="215" t="s">
        <v>3373</v>
      </c>
      <c r="I165" s="214">
        <v>11.07</v>
      </c>
      <c r="J165" s="215">
        <v>30</v>
      </c>
      <c r="K165" s="215" t="s">
        <v>3372</v>
      </c>
      <c r="L165" s="216">
        <f t="shared" si="64"/>
        <v>10.690000000000001</v>
      </c>
      <c r="M165" s="213">
        <f t="shared" si="65"/>
        <v>60</v>
      </c>
      <c r="N165" s="213">
        <f t="shared" si="66"/>
        <v>1</v>
      </c>
      <c r="O165" s="213">
        <f t="shared" si="67"/>
        <v>0</v>
      </c>
      <c r="P165" s="214">
        <v>12.53</v>
      </c>
      <c r="Q165" s="215">
        <v>30</v>
      </c>
      <c r="R165" s="215" t="s">
        <v>3372</v>
      </c>
      <c r="S165" s="214">
        <v>13.25</v>
      </c>
      <c r="T165" s="215">
        <v>30</v>
      </c>
      <c r="U165" s="215" t="s">
        <v>3372</v>
      </c>
      <c r="V165" s="214">
        <f t="shared" si="68"/>
        <v>12.89</v>
      </c>
      <c r="W165" s="215">
        <f t="shared" si="69"/>
        <v>60</v>
      </c>
      <c r="X165" s="215">
        <f t="shared" si="70"/>
        <v>0</v>
      </c>
      <c r="Y165" s="215">
        <f t="shared" si="71"/>
        <v>0</v>
      </c>
      <c r="Z165" s="215">
        <f t="shared" si="72"/>
        <v>1</v>
      </c>
      <c r="AA165" s="215">
        <f t="shared" si="73"/>
        <v>0</v>
      </c>
      <c r="AB165" s="215">
        <f t="shared" si="74"/>
        <v>1</v>
      </c>
      <c r="AC165" s="214">
        <f>IF(AB165=0,0.93,IF(AB165=1,0.92,IF(AB165=2,0.91,IF(AB165=3,0.9,IF(AB165=4,0.89,IF(AB165=5,0.88,IF(AB165=6,0.87)))))))</f>
        <v>0.92</v>
      </c>
      <c r="AD165" s="214">
        <f t="shared" si="75"/>
        <v>11.790000000000001</v>
      </c>
      <c r="AE165" s="214">
        <f t="shared" si="76"/>
        <v>10.846800000000002</v>
      </c>
      <c r="AF165" s="215">
        <f t="shared" si="77"/>
        <v>120</v>
      </c>
      <c r="AG165" s="212" t="s">
        <v>3453</v>
      </c>
      <c r="AH165" s="212" t="s">
        <v>3451</v>
      </c>
      <c r="AI165" s="212" t="s">
        <v>3454</v>
      </c>
      <c r="AJ165" s="212" t="s">
        <v>3455</v>
      </c>
      <c r="AK165" s="212" t="s">
        <v>3457</v>
      </c>
      <c r="AL165" s="212" t="s">
        <v>3452</v>
      </c>
      <c r="AM165" s="212" t="s">
        <v>3456</v>
      </c>
      <c r="AN165" s="212" t="s">
        <v>3460</v>
      </c>
      <c r="AO165" s="212" t="s">
        <v>3459</v>
      </c>
      <c r="AP165" s="212" t="s">
        <v>3458</v>
      </c>
    </row>
    <row r="166" spans="1:42" s="217" customFormat="1" ht="17.100000000000001" customHeight="1">
      <c r="A166" s="210">
        <v>159</v>
      </c>
      <c r="B166" s="222" t="s">
        <v>802</v>
      </c>
      <c r="C166" s="222" t="s">
        <v>803</v>
      </c>
      <c r="D166" s="221" t="s">
        <v>804</v>
      </c>
      <c r="E166" s="213">
        <v>7</v>
      </c>
      <c r="F166" s="214">
        <v>10.52</v>
      </c>
      <c r="G166" s="215">
        <v>30</v>
      </c>
      <c r="H166" s="215" t="s">
        <v>3372</v>
      </c>
      <c r="I166" s="214">
        <v>9.68</v>
      </c>
      <c r="J166" s="215">
        <v>19</v>
      </c>
      <c r="K166" s="215" t="s">
        <v>3372</v>
      </c>
      <c r="L166" s="216">
        <f t="shared" si="64"/>
        <v>10.1</v>
      </c>
      <c r="M166" s="213">
        <f t="shared" si="65"/>
        <v>60</v>
      </c>
      <c r="N166" s="213">
        <f t="shared" si="66"/>
        <v>0</v>
      </c>
      <c r="O166" s="213">
        <f t="shared" si="67"/>
        <v>1</v>
      </c>
      <c r="P166" s="214">
        <v>10.71</v>
      </c>
      <c r="Q166" s="215">
        <v>30</v>
      </c>
      <c r="R166" s="215" t="s">
        <v>3372</v>
      </c>
      <c r="S166" s="214">
        <v>12.81</v>
      </c>
      <c r="T166" s="215">
        <v>30</v>
      </c>
      <c r="U166" s="215" t="s">
        <v>3372</v>
      </c>
      <c r="V166" s="214">
        <f t="shared" si="68"/>
        <v>11.760000000000002</v>
      </c>
      <c r="W166" s="215">
        <f t="shared" si="69"/>
        <v>60</v>
      </c>
      <c r="X166" s="215">
        <f t="shared" si="70"/>
        <v>0</v>
      </c>
      <c r="Y166" s="215">
        <f t="shared" si="71"/>
        <v>0</v>
      </c>
      <c r="Z166" s="215">
        <f t="shared" si="72"/>
        <v>0</v>
      </c>
      <c r="AA166" s="215">
        <f t="shared" si="73"/>
        <v>1</v>
      </c>
      <c r="AB166" s="215">
        <f t="shared" si="74"/>
        <v>1</v>
      </c>
      <c r="AC166" s="214">
        <f t="shared" ref="AC166:AC186" si="78">IF(AB166=0,1,IF(AB166=1,0.99,IF(AB166=2,0.98,IF(AB166=3,0.97,IF(AB166=4,0.96,IF(AB166=5,0.95,IF(AB166=6,0.94)))))))</f>
        <v>0.99</v>
      </c>
      <c r="AD166" s="214">
        <f t="shared" si="75"/>
        <v>10.93</v>
      </c>
      <c r="AE166" s="214">
        <f t="shared" si="76"/>
        <v>10.8207</v>
      </c>
      <c r="AF166" s="215">
        <f t="shared" si="77"/>
        <v>120</v>
      </c>
      <c r="AG166" s="212" t="s">
        <v>3451</v>
      </c>
      <c r="AH166" s="212" t="s">
        <v>3453</v>
      </c>
      <c r="AI166" s="212" t="s">
        <v>3454</v>
      </c>
      <c r="AJ166" s="212" t="s">
        <v>3455</v>
      </c>
      <c r="AK166" s="212" t="s">
        <v>3456</v>
      </c>
      <c r="AL166" s="212" t="s">
        <v>3457</v>
      </c>
      <c r="AM166" s="212" t="s">
        <v>3460</v>
      </c>
      <c r="AN166" s="212" t="s">
        <v>3459</v>
      </c>
      <c r="AO166" s="212" t="s">
        <v>3452</v>
      </c>
      <c r="AP166" s="212" t="s">
        <v>3458</v>
      </c>
    </row>
    <row r="167" spans="1:42" s="217" customFormat="1" ht="17.100000000000001" customHeight="1">
      <c r="A167" s="210">
        <v>160</v>
      </c>
      <c r="B167" s="218" t="s">
        <v>2515</v>
      </c>
      <c r="C167" s="218" t="s">
        <v>3536</v>
      </c>
      <c r="D167" s="213" t="s">
        <v>3513</v>
      </c>
      <c r="E167" s="213">
        <v>25</v>
      </c>
      <c r="F167" s="214">
        <v>10</v>
      </c>
      <c r="G167" s="215">
        <v>30</v>
      </c>
      <c r="H167" s="215" t="s">
        <v>3372</v>
      </c>
      <c r="I167" s="214">
        <v>10.983000000000001</v>
      </c>
      <c r="J167" s="215">
        <v>30</v>
      </c>
      <c r="K167" s="215" t="s">
        <v>3373</v>
      </c>
      <c r="L167" s="216">
        <f t="shared" si="64"/>
        <v>10.4915</v>
      </c>
      <c r="M167" s="213">
        <f t="shared" si="65"/>
        <v>60</v>
      </c>
      <c r="N167" s="213">
        <f t="shared" si="66"/>
        <v>1</v>
      </c>
      <c r="O167" s="213">
        <f t="shared" si="67"/>
        <v>0</v>
      </c>
      <c r="P167" s="214">
        <v>10.84</v>
      </c>
      <c r="Q167" s="215">
        <v>30</v>
      </c>
      <c r="R167" s="215" t="s">
        <v>3372</v>
      </c>
      <c r="S167" s="214">
        <v>11.83</v>
      </c>
      <c r="T167" s="215">
        <v>30</v>
      </c>
      <c r="U167" s="215" t="s">
        <v>3372</v>
      </c>
      <c r="V167" s="214">
        <f t="shared" si="68"/>
        <v>11.335000000000001</v>
      </c>
      <c r="W167" s="215">
        <f t="shared" si="69"/>
        <v>60</v>
      </c>
      <c r="X167" s="215">
        <f t="shared" si="70"/>
        <v>0</v>
      </c>
      <c r="Y167" s="215">
        <f t="shared" si="71"/>
        <v>0</v>
      </c>
      <c r="Z167" s="215">
        <f t="shared" si="72"/>
        <v>1</v>
      </c>
      <c r="AA167" s="215">
        <f t="shared" si="73"/>
        <v>0</v>
      </c>
      <c r="AB167" s="215">
        <f t="shared" si="74"/>
        <v>1</v>
      </c>
      <c r="AC167" s="214">
        <f t="shared" si="78"/>
        <v>0.99</v>
      </c>
      <c r="AD167" s="214">
        <f t="shared" si="75"/>
        <v>10.913250000000001</v>
      </c>
      <c r="AE167" s="214">
        <f t="shared" si="76"/>
        <v>10.804117500000002</v>
      </c>
      <c r="AF167" s="215">
        <f t="shared" si="77"/>
        <v>120</v>
      </c>
      <c r="AG167" s="212" t="s">
        <v>3453</v>
      </c>
      <c r="AH167" s="212" t="s">
        <v>3451</v>
      </c>
      <c r="AI167" s="212" t="s">
        <v>3455</v>
      </c>
      <c r="AJ167" s="212" t="s">
        <v>3456</v>
      </c>
      <c r="AK167" s="212" t="s">
        <v>3452</v>
      </c>
      <c r="AL167" s="212" t="s">
        <v>3454</v>
      </c>
      <c r="AM167" s="212" t="s">
        <v>3457</v>
      </c>
      <c r="AN167" s="212" t="s">
        <v>3459</v>
      </c>
      <c r="AO167" s="212" t="s">
        <v>3460</v>
      </c>
      <c r="AP167" s="212" t="s">
        <v>3458</v>
      </c>
    </row>
    <row r="168" spans="1:42" s="217" customFormat="1" ht="17.100000000000001" customHeight="1">
      <c r="A168" s="210">
        <v>161</v>
      </c>
      <c r="B168" s="222" t="s">
        <v>1422</v>
      </c>
      <c r="C168" s="222" t="s">
        <v>142</v>
      </c>
      <c r="D168" s="221" t="s">
        <v>1423</v>
      </c>
      <c r="E168" s="213">
        <v>14</v>
      </c>
      <c r="F168" s="214">
        <v>10.74</v>
      </c>
      <c r="G168" s="215">
        <v>30</v>
      </c>
      <c r="H168" s="215" t="s">
        <v>3372</v>
      </c>
      <c r="I168" s="214">
        <v>9.74</v>
      </c>
      <c r="J168" s="215">
        <v>27</v>
      </c>
      <c r="K168" s="215" t="s">
        <v>3372</v>
      </c>
      <c r="L168" s="216">
        <f t="shared" ref="L168:L192" si="79">(F168+I168)/2</f>
        <v>10.24</v>
      </c>
      <c r="M168" s="213">
        <f t="shared" ref="M168:M192" si="80">IF(L168&gt;=10,60,G168+J168)</f>
        <v>60</v>
      </c>
      <c r="N168" s="213">
        <f t="shared" ref="N168:N192" si="81">IF(H168="ACC",0,1)+IF(K168="ACC",0,1)</f>
        <v>0</v>
      </c>
      <c r="O168" s="213">
        <f t="shared" ref="O168:O192" si="82">IF(F168&lt;10,1,(IF(I168&lt;10,1,0)))</f>
        <v>1</v>
      </c>
      <c r="P168" s="214">
        <v>11.43</v>
      </c>
      <c r="Q168" s="215">
        <v>30</v>
      </c>
      <c r="R168" s="215" t="s">
        <v>3373</v>
      </c>
      <c r="S168" s="214">
        <v>12.17</v>
      </c>
      <c r="T168" s="215">
        <v>30</v>
      </c>
      <c r="U168" s="215" t="s">
        <v>3372</v>
      </c>
      <c r="V168" s="214">
        <f t="shared" ref="V168:V192" si="83">(P168+S168)/2</f>
        <v>11.8</v>
      </c>
      <c r="W168" s="215">
        <f t="shared" ref="W168:W192" si="84">IF(V168&gt;=10,60,Q168+T168)</f>
        <v>60</v>
      </c>
      <c r="X168" s="215">
        <f t="shared" ref="X168:X192" si="85">IF(R168="ACC",0,1)+IF(U168="ACC",0,1)</f>
        <v>1</v>
      </c>
      <c r="Y168" s="215">
        <f t="shared" ref="Y168:Y192" si="86">IF(P168&lt;10,1,(IF(S168&lt;10,1,0)))</f>
        <v>0</v>
      </c>
      <c r="Z168" s="215">
        <f t="shared" ref="Z168:Z192" si="87">N168+X168</f>
        <v>1</v>
      </c>
      <c r="AA168" s="215">
        <f t="shared" ref="AA168:AA192" si="88">O168+Y168</f>
        <v>1</v>
      </c>
      <c r="AB168" s="215">
        <f t="shared" ref="AB168:AB192" si="89">Z168+AA168</f>
        <v>2</v>
      </c>
      <c r="AC168" s="214">
        <f t="shared" si="78"/>
        <v>0.98</v>
      </c>
      <c r="AD168" s="214">
        <f t="shared" ref="AD168:AD192" si="90">AVERAGE(L168,V168)</f>
        <v>11.02</v>
      </c>
      <c r="AE168" s="214">
        <f t="shared" ref="AE168:AE192" si="91">AC168*AD168</f>
        <v>10.7996</v>
      </c>
      <c r="AF168" s="215">
        <f t="shared" ref="AF168:AF192" si="92">M168+W168</f>
        <v>120</v>
      </c>
      <c r="AG168" s="212" t="s">
        <v>3453</v>
      </c>
      <c r="AH168" s="212" t="s">
        <v>3451</v>
      </c>
      <c r="AI168" s="212" t="s">
        <v>3452</v>
      </c>
      <c r="AJ168" s="212" t="s">
        <v>3456</v>
      </c>
      <c r="AK168" s="212" t="s">
        <v>3455</v>
      </c>
      <c r="AL168" s="212" t="s">
        <v>3454</v>
      </c>
      <c r="AM168" s="212" t="s">
        <v>3457</v>
      </c>
      <c r="AN168" s="212" t="s">
        <v>3459</v>
      </c>
      <c r="AO168" s="212" t="s">
        <v>3460</v>
      </c>
      <c r="AP168" s="212" t="s">
        <v>3458</v>
      </c>
    </row>
    <row r="169" spans="1:42" s="217" customFormat="1" ht="17.100000000000001" customHeight="1">
      <c r="A169" s="210">
        <v>162</v>
      </c>
      <c r="B169" s="222" t="s">
        <v>1363</v>
      </c>
      <c r="C169" s="222" t="s">
        <v>324</v>
      </c>
      <c r="D169" s="221" t="s">
        <v>1923</v>
      </c>
      <c r="E169" s="213">
        <v>19</v>
      </c>
      <c r="F169" s="214">
        <v>12.52</v>
      </c>
      <c r="G169" s="215">
        <v>30</v>
      </c>
      <c r="H169" s="215" t="s">
        <v>3372</v>
      </c>
      <c r="I169" s="214">
        <v>8.33</v>
      </c>
      <c r="J169" s="215">
        <v>12</v>
      </c>
      <c r="K169" s="215" t="s">
        <v>3372</v>
      </c>
      <c r="L169" s="216">
        <f t="shared" si="79"/>
        <v>10.425000000000001</v>
      </c>
      <c r="M169" s="213">
        <f t="shared" si="80"/>
        <v>60</v>
      </c>
      <c r="N169" s="213">
        <f t="shared" si="81"/>
        <v>0</v>
      </c>
      <c r="O169" s="213">
        <f t="shared" si="82"/>
        <v>1</v>
      </c>
      <c r="P169" s="214">
        <v>12.5</v>
      </c>
      <c r="Q169" s="215">
        <v>30</v>
      </c>
      <c r="R169" s="215" t="s">
        <v>3372</v>
      </c>
      <c r="S169" s="214">
        <v>10.28</v>
      </c>
      <c r="T169" s="215">
        <v>30</v>
      </c>
      <c r="U169" s="215" t="s">
        <v>3372</v>
      </c>
      <c r="V169" s="214">
        <f t="shared" si="83"/>
        <v>11.39</v>
      </c>
      <c r="W169" s="215">
        <f t="shared" si="84"/>
        <v>60</v>
      </c>
      <c r="X169" s="215">
        <f t="shared" si="85"/>
        <v>0</v>
      </c>
      <c r="Y169" s="215">
        <f t="shared" si="86"/>
        <v>0</v>
      </c>
      <c r="Z169" s="215">
        <f t="shared" si="87"/>
        <v>0</v>
      </c>
      <c r="AA169" s="215">
        <f t="shared" si="88"/>
        <v>1</v>
      </c>
      <c r="AB169" s="215">
        <f t="shared" si="89"/>
        <v>1</v>
      </c>
      <c r="AC169" s="214">
        <f t="shared" si="78"/>
        <v>0.99</v>
      </c>
      <c r="AD169" s="214">
        <f t="shared" si="90"/>
        <v>10.907500000000001</v>
      </c>
      <c r="AE169" s="214">
        <f t="shared" si="91"/>
        <v>10.798425</v>
      </c>
      <c r="AF169" s="215">
        <f t="shared" si="92"/>
        <v>120</v>
      </c>
      <c r="AG169" s="212" t="s">
        <v>3453</v>
      </c>
      <c r="AH169" s="212" t="s">
        <v>3451</v>
      </c>
      <c r="AI169" s="212" t="s">
        <v>3455</v>
      </c>
      <c r="AJ169" s="212" t="s">
        <v>3452</v>
      </c>
      <c r="AK169" s="212" t="s">
        <v>3456</v>
      </c>
      <c r="AL169" s="212" t="s">
        <v>3454</v>
      </c>
      <c r="AM169" s="212" t="s">
        <v>3457</v>
      </c>
      <c r="AN169" s="212" t="s">
        <v>3460</v>
      </c>
      <c r="AO169" s="212" t="s">
        <v>3459</v>
      </c>
      <c r="AP169" s="212" t="s">
        <v>3458</v>
      </c>
    </row>
    <row r="170" spans="1:42" s="217" customFormat="1" ht="17.100000000000001" customHeight="1">
      <c r="A170" s="210">
        <v>163</v>
      </c>
      <c r="B170" s="222" t="s">
        <v>1600</v>
      </c>
      <c r="C170" s="222" t="s">
        <v>2076</v>
      </c>
      <c r="D170" s="221" t="s">
        <v>2077</v>
      </c>
      <c r="E170" s="213">
        <v>20</v>
      </c>
      <c r="F170" s="214">
        <v>10.82</v>
      </c>
      <c r="G170" s="215">
        <v>30</v>
      </c>
      <c r="H170" s="215" t="s">
        <v>3373</v>
      </c>
      <c r="I170" s="214">
        <v>9.73</v>
      </c>
      <c r="J170" s="215">
        <v>20</v>
      </c>
      <c r="K170" s="215" t="s">
        <v>3372</v>
      </c>
      <c r="L170" s="216">
        <f t="shared" si="79"/>
        <v>10.275</v>
      </c>
      <c r="M170" s="213">
        <f t="shared" si="80"/>
        <v>60</v>
      </c>
      <c r="N170" s="213">
        <f t="shared" si="81"/>
        <v>1</v>
      </c>
      <c r="O170" s="213">
        <f t="shared" si="82"/>
        <v>1</v>
      </c>
      <c r="P170" s="214">
        <v>11.02</v>
      </c>
      <c r="Q170" s="215">
        <v>30</v>
      </c>
      <c r="R170" s="215" t="s">
        <v>3372</v>
      </c>
      <c r="S170" s="214">
        <v>12.32</v>
      </c>
      <c r="T170" s="215">
        <v>30</v>
      </c>
      <c r="U170" s="215" t="s">
        <v>3372</v>
      </c>
      <c r="V170" s="214">
        <f t="shared" si="83"/>
        <v>11.67</v>
      </c>
      <c r="W170" s="215">
        <f t="shared" si="84"/>
        <v>60</v>
      </c>
      <c r="X170" s="215">
        <f t="shared" si="85"/>
        <v>0</v>
      </c>
      <c r="Y170" s="215">
        <f t="shared" si="86"/>
        <v>0</v>
      </c>
      <c r="Z170" s="215">
        <f t="shared" si="87"/>
        <v>1</v>
      </c>
      <c r="AA170" s="215">
        <f t="shared" si="88"/>
        <v>1</v>
      </c>
      <c r="AB170" s="215">
        <f t="shared" si="89"/>
        <v>2</v>
      </c>
      <c r="AC170" s="214">
        <f t="shared" si="78"/>
        <v>0.98</v>
      </c>
      <c r="AD170" s="214">
        <f t="shared" si="90"/>
        <v>10.9725</v>
      </c>
      <c r="AE170" s="214">
        <f t="shared" si="91"/>
        <v>10.75305</v>
      </c>
      <c r="AF170" s="215">
        <f t="shared" si="92"/>
        <v>120</v>
      </c>
      <c r="AG170" s="212" t="s">
        <v>3451</v>
      </c>
      <c r="AH170" s="212" t="s">
        <v>3455</v>
      </c>
      <c r="AI170" s="212" t="s">
        <v>3453</v>
      </c>
      <c r="AJ170" s="212" t="s">
        <v>3454</v>
      </c>
      <c r="AK170" s="212" t="s">
        <v>3452</v>
      </c>
      <c r="AL170" s="212" t="s">
        <v>3457</v>
      </c>
      <c r="AM170" s="212" t="s">
        <v>3456</v>
      </c>
      <c r="AN170" s="212" t="s">
        <v>3460</v>
      </c>
      <c r="AO170" s="212" t="s">
        <v>3459</v>
      </c>
      <c r="AP170" s="212" t="s">
        <v>3458</v>
      </c>
    </row>
    <row r="171" spans="1:42" s="217" customFormat="1" ht="17.100000000000001" customHeight="1">
      <c r="A171" s="210">
        <v>164</v>
      </c>
      <c r="B171" s="218" t="s">
        <v>2228</v>
      </c>
      <c r="C171" s="218" t="s">
        <v>2229</v>
      </c>
      <c r="D171" s="213" t="s">
        <v>2230</v>
      </c>
      <c r="E171" s="213">
        <v>22</v>
      </c>
      <c r="F171" s="214">
        <v>12.5</v>
      </c>
      <c r="G171" s="215">
        <v>30</v>
      </c>
      <c r="H171" s="215" t="s">
        <v>3372</v>
      </c>
      <c r="I171" s="214">
        <v>10.14</v>
      </c>
      <c r="J171" s="215">
        <v>30</v>
      </c>
      <c r="K171" s="215" t="s">
        <v>3372</v>
      </c>
      <c r="L171" s="216">
        <f t="shared" si="79"/>
        <v>11.32</v>
      </c>
      <c r="M171" s="213">
        <f t="shared" si="80"/>
        <v>60</v>
      </c>
      <c r="N171" s="213">
        <f t="shared" si="81"/>
        <v>0</v>
      </c>
      <c r="O171" s="213">
        <f t="shared" si="82"/>
        <v>0</v>
      </c>
      <c r="P171" s="214">
        <v>9.61</v>
      </c>
      <c r="Q171" s="215">
        <v>12</v>
      </c>
      <c r="R171" s="215" t="s">
        <v>3373</v>
      </c>
      <c r="S171" s="214">
        <v>11.61</v>
      </c>
      <c r="T171" s="215">
        <v>30</v>
      </c>
      <c r="U171" s="215" t="s">
        <v>3372</v>
      </c>
      <c r="V171" s="214">
        <f t="shared" si="83"/>
        <v>10.61</v>
      </c>
      <c r="W171" s="215">
        <f t="shared" si="84"/>
        <v>60</v>
      </c>
      <c r="X171" s="215">
        <f t="shared" si="85"/>
        <v>1</v>
      </c>
      <c r="Y171" s="215">
        <f t="shared" si="86"/>
        <v>1</v>
      </c>
      <c r="Z171" s="215">
        <f t="shared" si="87"/>
        <v>1</v>
      </c>
      <c r="AA171" s="215">
        <f t="shared" si="88"/>
        <v>1</v>
      </c>
      <c r="AB171" s="215">
        <f t="shared" si="89"/>
        <v>2</v>
      </c>
      <c r="AC171" s="214">
        <f t="shared" si="78"/>
        <v>0.98</v>
      </c>
      <c r="AD171" s="214">
        <f t="shared" si="90"/>
        <v>10.965</v>
      </c>
      <c r="AE171" s="214">
        <f t="shared" si="91"/>
        <v>10.745699999999999</v>
      </c>
      <c r="AF171" s="215">
        <f t="shared" si="92"/>
        <v>120</v>
      </c>
      <c r="AG171" s="212" t="s">
        <v>3453</v>
      </c>
      <c r="AH171" s="212" t="s">
        <v>3451</v>
      </c>
      <c r="AI171" s="212" t="s">
        <v>3452</v>
      </c>
      <c r="AJ171" s="212" t="s">
        <v>3455</v>
      </c>
      <c r="AK171" s="212" t="s">
        <v>3454</v>
      </c>
      <c r="AL171" s="212" t="s">
        <v>3456</v>
      </c>
      <c r="AM171" s="212" t="s">
        <v>3457</v>
      </c>
      <c r="AN171" s="212" t="s">
        <v>3460</v>
      </c>
      <c r="AO171" s="212" t="s">
        <v>3459</v>
      </c>
      <c r="AP171" s="212" t="s">
        <v>3458</v>
      </c>
    </row>
    <row r="172" spans="1:42" s="217" customFormat="1" ht="17.100000000000001" customHeight="1">
      <c r="A172" s="210">
        <v>165</v>
      </c>
      <c r="B172" s="222" t="s">
        <v>2176</v>
      </c>
      <c r="C172" s="222" t="s">
        <v>3537</v>
      </c>
      <c r="D172" s="221" t="s">
        <v>2177</v>
      </c>
      <c r="E172" s="213">
        <v>21</v>
      </c>
      <c r="F172" s="214">
        <v>12.54</v>
      </c>
      <c r="G172" s="215">
        <v>30</v>
      </c>
      <c r="H172" s="215" t="s">
        <v>3372</v>
      </c>
      <c r="I172" s="214">
        <v>9.32</v>
      </c>
      <c r="J172" s="215">
        <v>17</v>
      </c>
      <c r="K172" s="215" t="s">
        <v>3372</v>
      </c>
      <c r="L172" s="216">
        <f t="shared" si="79"/>
        <v>10.93</v>
      </c>
      <c r="M172" s="213">
        <f t="shared" si="80"/>
        <v>60</v>
      </c>
      <c r="N172" s="213">
        <f t="shared" si="81"/>
        <v>0</v>
      </c>
      <c r="O172" s="213">
        <f t="shared" si="82"/>
        <v>1</v>
      </c>
      <c r="P172" s="214">
        <v>8.61</v>
      </c>
      <c r="Q172" s="215">
        <v>12</v>
      </c>
      <c r="R172" s="215" t="s">
        <v>3373</v>
      </c>
      <c r="S172" s="214">
        <v>13.77</v>
      </c>
      <c r="T172" s="215">
        <v>30</v>
      </c>
      <c r="U172" s="215" t="s">
        <v>3372</v>
      </c>
      <c r="V172" s="214">
        <f t="shared" si="83"/>
        <v>11.19</v>
      </c>
      <c r="W172" s="215">
        <f t="shared" si="84"/>
        <v>60</v>
      </c>
      <c r="X172" s="215">
        <f t="shared" si="85"/>
        <v>1</v>
      </c>
      <c r="Y172" s="215">
        <f t="shared" si="86"/>
        <v>1</v>
      </c>
      <c r="Z172" s="215">
        <f t="shared" si="87"/>
        <v>1</v>
      </c>
      <c r="AA172" s="215">
        <f t="shared" si="88"/>
        <v>2</v>
      </c>
      <c r="AB172" s="215">
        <f t="shared" si="89"/>
        <v>3</v>
      </c>
      <c r="AC172" s="214">
        <f t="shared" si="78"/>
        <v>0.97</v>
      </c>
      <c r="AD172" s="214">
        <f t="shared" si="90"/>
        <v>11.059999999999999</v>
      </c>
      <c r="AE172" s="214">
        <f t="shared" si="91"/>
        <v>10.728199999999999</v>
      </c>
      <c r="AF172" s="215">
        <f t="shared" si="92"/>
        <v>120</v>
      </c>
      <c r="AG172" s="212" t="s">
        <v>3451</v>
      </c>
      <c r="AH172" s="212" t="s">
        <v>3456</v>
      </c>
      <c r="AI172" s="212" t="s">
        <v>3452</v>
      </c>
      <c r="AJ172" s="212" t="s">
        <v>3453</v>
      </c>
      <c r="AK172" s="212" t="s">
        <v>3454</v>
      </c>
      <c r="AL172" s="212" t="s">
        <v>3457</v>
      </c>
      <c r="AM172" s="212" t="s">
        <v>3455</v>
      </c>
      <c r="AN172" s="212" t="s">
        <v>3460</v>
      </c>
      <c r="AO172" s="212" t="s">
        <v>3458</v>
      </c>
      <c r="AP172" s="212" t="s">
        <v>3459</v>
      </c>
    </row>
    <row r="173" spans="1:42" s="217" customFormat="1" ht="17.100000000000001" customHeight="1">
      <c r="A173" s="210">
        <v>166</v>
      </c>
      <c r="B173" s="218" t="s">
        <v>1562</v>
      </c>
      <c r="C173" s="218" t="s">
        <v>201</v>
      </c>
      <c r="D173" s="213" t="s">
        <v>1563</v>
      </c>
      <c r="E173" s="213">
        <v>15</v>
      </c>
      <c r="F173" s="214">
        <v>10.72</v>
      </c>
      <c r="G173" s="215">
        <v>30</v>
      </c>
      <c r="H173" s="215" t="s">
        <v>3373</v>
      </c>
      <c r="I173" s="214">
        <v>11.15</v>
      </c>
      <c r="J173" s="215">
        <v>30</v>
      </c>
      <c r="K173" s="215" t="s">
        <v>3373</v>
      </c>
      <c r="L173" s="216">
        <f t="shared" si="79"/>
        <v>10.935</v>
      </c>
      <c r="M173" s="213">
        <f t="shared" si="80"/>
        <v>60</v>
      </c>
      <c r="N173" s="213">
        <f t="shared" si="81"/>
        <v>2</v>
      </c>
      <c r="O173" s="213">
        <f t="shared" si="82"/>
        <v>0</v>
      </c>
      <c r="P173" s="214">
        <v>10.4</v>
      </c>
      <c r="Q173" s="215">
        <v>30</v>
      </c>
      <c r="R173" s="215" t="s">
        <v>3372</v>
      </c>
      <c r="S173" s="214">
        <v>11.51</v>
      </c>
      <c r="T173" s="215">
        <v>30</v>
      </c>
      <c r="U173" s="215" t="s">
        <v>3372</v>
      </c>
      <c r="V173" s="214">
        <f t="shared" si="83"/>
        <v>10.955</v>
      </c>
      <c r="W173" s="215">
        <f t="shared" si="84"/>
        <v>60</v>
      </c>
      <c r="X173" s="215">
        <f t="shared" si="85"/>
        <v>0</v>
      </c>
      <c r="Y173" s="215">
        <f t="shared" si="86"/>
        <v>0</v>
      </c>
      <c r="Z173" s="215">
        <f t="shared" si="87"/>
        <v>2</v>
      </c>
      <c r="AA173" s="215">
        <f t="shared" si="88"/>
        <v>0</v>
      </c>
      <c r="AB173" s="215">
        <f t="shared" si="89"/>
        <v>2</v>
      </c>
      <c r="AC173" s="214">
        <f t="shared" si="78"/>
        <v>0.98</v>
      </c>
      <c r="AD173" s="214">
        <f t="shared" si="90"/>
        <v>10.945</v>
      </c>
      <c r="AE173" s="214">
        <f t="shared" si="91"/>
        <v>10.726100000000001</v>
      </c>
      <c r="AF173" s="215">
        <f t="shared" si="92"/>
        <v>120</v>
      </c>
      <c r="AG173" s="212" t="s">
        <v>3451</v>
      </c>
      <c r="AH173" s="212" t="s">
        <v>3454</v>
      </c>
      <c r="AI173" s="212" t="s">
        <v>3452</v>
      </c>
      <c r="AJ173" s="212" t="s">
        <v>3457</v>
      </c>
      <c r="AK173" s="212" t="s">
        <v>3456</v>
      </c>
      <c r="AL173" s="212" t="s">
        <v>3453</v>
      </c>
      <c r="AM173" s="212" t="s">
        <v>3455</v>
      </c>
      <c r="AN173" s="212" t="s">
        <v>3459</v>
      </c>
      <c r="AO173" s="212" t="s">
        <v>3460</v>
      </c>
      <c r="AP173" s="212" t="s">
        <v>3458</v>
      </c>
    </row>
    <row r="174" spans="1:42" s="217" customFormat="1" ht="17.100000000000001" customHeight="1">
      <c r="A174" s="210">
        <v>167</v>
      </c>
      <c r="B174" s="220" t="s">
        <v>183</v>
      </c>
      <c r="C174" s="220" t="s">
        <v>3538</v>
      </c>
      <c r="D174" s="221" t="s">
        <v>184</v>
      </c>
      <c r="E174" s="213">
        <v>1</v>
      </c>
      <c r="F174" s="214">
        <v>12.17</v>
      </c>
      <c r="G174" s="215">
        <v>30</v>
      </c>
      <c r="H174" s="215" t="s">
        <v>3372</v>
      </c>
      <c r="I174" s="214">
        <v>9.61</v>
      </c>
      <c r="J174" s="215">
        <v>23</v>
      </c>
      <c r="K174" s="215" t="s">
        <v>3372</v>
      </c>
      <c r="L174" s="216">
        <f t="shared" si="79"/>
        <v>10.89</v>
      </c>
      <c r="M174" s="213">
        <f t="shared" si="80"/>
        <v>60</v>
      </c>
      <c r="N174" s="213">
        <f t="shared" si="81"/>
        <v>0</v>
      </c>
      <c r="O174" s="213">
        <f t="shared" si="82"/>
        <v>1</v>
      </c>
      <c r="P174" s="214">
        <v>9.6199999999999992</v>
      </c>
      <c r="Q174" s="215">
        <v>18</v>
      </c>
      <c r="R174" s="215" t="s">
        <v>3373</v>
      </c>
      <c r="S174" s="214">
        <v>12.83</v>
      </c>
      <c r="T174" s="215">
        <v>30</v>
      </c>
      <c r="U174" s="215" t="s">
        <v>3372</v>
      </c>
      <c r="V174" s="214">
        <f t="shared" si="83"/>
        <v>11.225</v>
      </c>
      <c r="W174" s="215">
        <f t="shared" si="84"/>
        <v>60</v>
      </c>
      <c r="X174" s="215">
        <f t="shared" si="85"/>
        <v>1</v>
      </c>
      <c r="Y174" s="215">
        <f t="shared" si="86"/>
        <v>1</v>
      </c>
      <c r="Z174" s="215">
        <f t="shared" si="87"/>
        <v>1</v>
      </c>
      <c r="AA174" s="215">
        <f t="shared" si="88"/>
        <v>2</v>
      </c>
      <c r="AB174" s="215">
        <f t="shared" si="89"/>
        <v>3</v>
      </c>
      <c r="AC174" s="214">
        <f t="shared" si="78"/>
        <v>0.97</v>
      </c>
      <c r="AD174" s="214">
        <f t="shared" si="90"/>
        <v>11.057500000000001</v>
      </c>
      <c r="AE174" s="214">
        <f t="shared" si="91"/>
        <v>10.725775000000001</v>
      </c>
      <c r="AF174" s="215">
        <f t="shared" si="92"/>
        <v>120</v>
      </c>
      <c r="AG174" s="212" t="s">
        <v>3451</v>
      </c>
      <c r="AH174" s="212" t="s">
        <v>3453</v>
      </c>
      <c r="AI174" s="212" t="s">
        <v>3456</v>
      </c>
      <c r="AJ174" s="212" t="s">
        <v>3460</v>
      </c>
      <c r="AK174" s="212" t="s">
        <v>3452</v>
      </c>
      <c r="AL174" s="212" t="s">
        <v>3455</v>
      </c>
      <c r="AM174" s="212" t="s">
        <v>3457</v>
      </c>
      <c r="AN174" s="212" t="s">
        <v>3454</v>
      </c>
      <c r="AO174" s="212" t="s">
        <v>3459</v>
      </c>
      <c r="AP174" s="212" t="s">
        <v>3458</v>
      </c>
    </row>
    <row r="175" spans="1:42" s="217" customFormat="1" ht="17.100000000000001" customHeight="1">
      <c r="A175" s="210">
        <v>168</v>
      </c>
      <c r="B175" s="222" t="s">
        <v>506</v>
      </c>
      <c r="C175" s="222" t="s">
        <v>507</v>
      </c>
      <c r="D175" s="221" t="s">
        <v>508</v>
      </c>
      <c r="E175" s="213">
        <v>4</v>
      </c>
      <c r="F175" s="214">
        <v>11.22</v>
      </c>
      <c r="G175" s="215">
        <v>30</v>
      </c>
      <c r="H175" s="215" t="s">
        <v>3373</v>
      </c>
      <c r="I175" s="214">
        <v>9.74</v>
      </c>
      <c r="J175" s="215">
        <v>18</v>
      </c>
      <c r="K175" s="215" t="s">
        <v>3373</v>
      </c>
      <c r="L175" s="216">
        <f t="shared" si="79"/>
        <v>10.48</v>
      </c>
      <c r="M175" s="213">
        <f t="shared" si="80"/>
        <v>60</v>
      </c>
      <c r="N175" s="213">
        <f t="shared" si="81"/>
        <v>2</v>
      </c>
      <c r="O175" s="213">
        <f t="shared" si="82"/>
        <v>1</v>
      </c>
      <c r="P175" s="214">
        <v>11.12</v>
      </c>
      <c r="Q175" s="215">
        <v>30</v>
      </c>
      <c r="R175" s="215" t="s">
        <v>3372</v>
      </c>
      <c r="S175" s="214">
        <v>12.15</v>
      </c>
      <c r="T175" s="215">
        <v>30</v>
      </c>
      <c r="U175" s="215" t="s">
        <v>3372</v>
      </c>
      <c r="V175" s="214">
        <f t="shared" si="83"/>
        <v>11.635</v>
      </c>
      <c r="W175" s="215">
        <f t="shared" si="84"/>
        <v>60</v>
      </c>
      <c r="X175" s="215">
        <f t="shared" si="85"/>
        <v>0</v>
      </c>
      <c r="Y175" s="215">
        <f t="shared" si="86"/>
        <v>0</v>
      </c>
      <c r="Z175" s="215">
        <f t="shared" si="87"/>
        <v>2</v>
      </c>
      <c r="AA175" s="215">
        <f t="shared" si="88"/>
        <v>1</v>
      </c>
      <c r="AB175" s="215">
        <f t="shared" si="89"/>
        <v>3</v>
      </c>
      <c r="AC175" s="214">
        <f t="shared" si="78"/>
        <v>0.97</v>
      </c>
      <c r="AD175" s="214">
        <f t="shared" si="90"/>
        <v>11.057500000000001</v>
      </c>
      <c r="AE175" s="214">
        <f t="shared" si="91"/>
        <v>10.725775000000001</v>
      </c>
      <c r="AF175" s="215">
        <f t="shared" si="92"/>
        <v>120</v>
      </c>
      <c r="AG175" s="212" t="s">
        <v>3451</v>
      </c>
      <c r="AH175" s="212" t="s">
        <v>3457</v>
      </c>
      <c r="AI175" s="212" t="s">
        <v>3455</v>
      </c>
      <c r="AJ175" s="212" t="s">
        <v>3453</v>
      </c>
      <c r="AK175" s="212" t="s">
        <v>3456</v>
      </c>
      <c r="AL175" s="212" t="s">
        <v>3459</v>
      </c>
      <c r="AM175" s="212" t="s">
        <v>3454</v>
      </c>
      <c r="AN175" s="212" t="s">
        <v>3452</v>
      </c>
      <c r="AO175" s="212" t="s">
        <v>3458</v>
      </c>
      <c r="AP175" s="212" t="s">
        <v>3460</v>
      </c>
    </row>
    <row r="176" spans="1:42" s="217" customFormat="1" ht="17.100000000000001" customHeight="1">
      <c r="A176" s="210">
        <v>169</v>
      </c>
      <c r="B176" s="222" t="s">
        <v>415</v>
      </c>
      <c r="C176" s="222" t="s">
        <v>416</v>
      </c>
      <c r="D176" s="221" t="s">
        <v>417</v>
      </c>
      <c r="E176" s="213">
        <v>4</v>
      </c>
      <c r="F176" s="214">
        <v>12.42</v>
      </c>
      <c r="G176" s="215">
        <v>30</v>
      </c>
      <c r="H176" s="215" t="s">
        <v>3372</v>
      </c>
      <c r="I176" s="214">
        <v>8.52</v>
      </c>
      <c r="J176" s="215">
        <v>13</v>
      </c>
      <c r="K176" s="215" t="s">
        <v>3372</v>
      </c>
      <c r="L176" s="216">
        <f t="shared" si="79"/>
        <v>10.469999999999999</v>
      </c>
      <c r="M176" s="213">
        <f t="shared" si="80"/>
        <v>60</v>
      </c>
      <c r="N176" s="213">
        <f t="shared" si="81"/>
        <v>0</v>
      </c>
      <c r="O176" s="213">
        <f t="shared" si="82"/>
        <v>1</v>
      </c>
      <c r="P176" s="214">
        <v>11.08</v>
      </c>
      <c r="Q176" s="215">
        <v>30</v>
      </c>
      <c r="R176" s="215" t="s">
        <v>3372</v>
      </c>
      <c r="S176" s="214">
        <v>11.31</v>
      </c>
      <c r="T176" s="215">
        <v>30</v>
      </c>
      <c r="U176" s="215" t="s">
        <v>3372</v>
      </c>
      <c r="V176" s="214">
        <f t="shared" si="83"/>
        <v>11.195</v>
      </c>
      <c r="W176" s="215">
        <f t="shared" si="84"/>
        <v>60</v>
      </c>
      <c r="X176" s="215">
        <f t="shared" si="85"/>
        <v>0</v>
      </c>
      <c r="Y176" s="215">
        <f t="shared" si="86"/>
        <v>0</v>
      </c>
      <c r="Z176" s="215">
        <f t="shared" si="87"/>
        <v>0</v>
      </c>
      <c r="AA176" s="215">
        <f t="shared" si="88"/>
        <v>1</v>
      </c>
      <c r="AB176" s="215">
        <f t="shared" si="89"/>
        <v>1</v>
      </c>
      <c r="AC176" s="214">
        <f t="shared" si="78"/>
        <v>0.99</v>
      </c>
      <c r="AD176" s="214">
        <f t="shared" si="90"/>
        <v>10.8325</v>
      </c>
      <c r="AE176" s="214">
        <f t="shared" si="91"/>
        <v>10.724174999999999</v>
      </c>
      <c r="AF176" s="215">
        <f t="shared" si="92"/>
        <v>120</v>
      </c>
      <c r="AG176" s="212" t="s">
        <v>3451</v>
      </c>
      <c r="AH176" s="212" t="s">
        <v>3453</v>
      </c>
      <c r="AI176" s="212" t="s">
        <v>3452</v>
      </c>
      <c r="AJ176" s="212" t="s">
        <v>3454</v>
      </c>
      <c r="AK176" s="212" t="s">
        <v>3456</v>
      </c>
      <c r="AL176" s="212" t="s">
        <v>3457</v>
      </c>
      <c r="AM176" s="212" t="s">
        <v>3455</v>
      </c>
      <c r="AN176" s="212" t="s">
        <v>3460</v>
      </c>
      <c r="AO176" s="212" t="s">
        <v>3458</v>
      </c>
      <c r="AP176" s="212" t="s">
        <v>3459</v>
      </c>
    </row>
    <row r="177" spans="1:43" s="217" customFormat="1" ht="17.100000000000001" customHeight="1">
      <c r="A177" s="210">
        <v>170</v>
      </c>
      <c r="B177" s="222" t="s">
        <v>475</v>
      </c>
      <c r="C177" s="222" t="s">
        <v>476</v>
      </c>
      <c r="D177" s="221" t="s">
        <v>477</v>
      </c>
      <c r="E177" s="213">
        <v>4</v>
      </c>
      <c r="F177" s="214">
        <v>11.57</v>
      </c>
      <c r="G177" s="215">
        <v>30</v>
      </c>
      <c r="H177" s="215" t="s">
        <v>3372</v>
      </c>
      <c r="I177" s="214">
        <v>8.77</v>
      </c>
      <c r="J177" s="215">
        <v>16</v>
      </c>
      <c r="K177" s="215" t="s">
        <v>3372</v>
      </c>
      <c r="L177" s="216">
        <f t="shared" si="79"/>
        <v>10.17</v>
      </c>
      <c r="M177" s="213">
        <f t="shared" si="80"/>
        <v>60</v>
      </c>
      <c r="N177" s="213">
        <f t="shared" si="81"/>
        <v>0</v>
      </c>
      <c r="O177" s="213">
        <f t="shared" si="82"/>
        <v>1</v>
      </c>
      <c r="P177" s="214">
        <v>10.87</v>
      </c>
      <c r="Q177" s="215">
        <v>30</v>
      </c>
      <c r="R177" s="215" t="s">
        <v>3372</v>
      </c>
      <c r="S177" s="214">
        <v>12.12</v>
      </c>
      <c r="T177" s="215">
        <v>30</v>
      </c>
      <c r="U177" s="215" t="s">
        <v>3372</v>
      </c>
      <c r="V177" s="214">
        <f t="shared" si="83"/>
        <v>11.494999999999999</v>
      </c>
      <c r="W177" s="215">
        <f t="shared" si="84"/>
        <v>60</v>
      </c>
      <c r="X177" s="215">
        <f t="shared" si="85"/>
        <v>0</v>
      </c>
      <c r="Y177" s="215">
        <f t="shared" si="86"/>
        <v>0</v>
      </c>
      <c r="Z177" s="215">
        <f t="shared" si="87"/>
        <v>0</v>
      </c>
      <c r="AA177" s="215">
        <f t="shared" si="88"/>
        <v>1</v>
      </c>
      <c r="AB177" s="215">
        <f t="shared" si="89"/>
        <v>1</v>
      </c>
      <c r="AC177" s="214">
        <f t="shared" si="78"/>
        <v>0.99</v>
      </c>
      <c r="AD177" s="214">
        <f t="shared" si="90"/>
        <v>10.8325</v>
      </c>
      <c r="AE177" s="214">
        <f t="shared" si="91"/>
        <v>10.724174999999999</v>
      </c>
      <c r="AF177" s="215">
        <f t="shared" si="92"/>
        <v>120</v>
      </c>
      <c r="AG177" s="212" t="s">
        <v>3453</v>
      </c>
      <c r="AH177" s="212" t="s">
        <v>3451</v>
      </c>
      <c r="AI177" s="212" t="s">
        <v>3452</v>
      </c>
      <c r="AJ177" s="212" t="s">
        <v>3454</v>
      </c>
      <c r="AK177" s="212" t="s">
        <v>3459</v>
      </c>
      <c r="AL177" s="212" t="s">
        <v>3455</v>
      </c>
      <c r="AM177" s="212" t="s">
        <v>3457</v>
      </c>
      <c r="AN177" s="212" t="s">
        <v>3460</v>
      </c>
      <c r="AO177" s="212" t="s">
        <v>3456</v>
      </c>
      <c r="AP177" s="212" t="s">
        <v>3458</v>
      </c>
    </row>
    <row r="178" spans="1:43" s="217" customFormat="1" ht="17.100000000000001" customHeight="1">
      <c r="A178" s="210">
        <v>171</v>
      </c>
      <c r="B178" s="222" t="s">
        <v>307</v>
      </c>
      <c r="C178" s="222" t="s">
        <v>142</v>
      </c>
      <c r="D178" s="221" t="s">
        <v>308</v>
      </c>
      <c r="E178" s="213">
        <v>3</v>
      </c>
      <c r="F178" s="214">
        <v>13.36</v>
      </c>
      <c r="G178" s="215">
        <v>30</v>
      </c>
      <c r="H178" s="215" t="s">
        <v>3372</v>
      </c>
      <c r="I178" s="214">
        <v>7.33</v>
      </c>
      <c r="J178" s="215">
        <v>5</v>
      </c>
      <c r="K178" s="215" t="s">
        <v>3372</v>
      </c>
      <c r="L178" s="216">
        <f t="shared" si="79"/>
        <v>10.344999999999999</v>
      </c>
      <c r="M178" s="213">
        <f t="shared" si="80"/>
        <v>60</v>
      </c>
      <c r="N178" s="213">
        <f t="shared" si="81"/>
        <v>0</v>
      </c>
      <c r="O178" s="213">
        <f t="shared" si="82"/>
        <v>1</v>
      </c>
      <c r="P178" s="214">
        <v>10.54</v>
      </c>
      <c r="Q178" s="215">
        <v>30</v>
      </c>
      <c r="R178" s="215" t="s">
        <v>3372</v>
      </c>
      <c r="S178" s="214">
        <v>12.53</v>
      </c>
      <c r="T178" s="215">
        <v>30</v>
      </c>
      <c r="U178" s="215" t="s">
        <v>3373</v>
      </c>
      <c r="V178" s="214">
        <f t="shared" si="83"/>
        <v>11.535</v>
      </c>
      <c r="W178" s="215">
        <f t="shared" si="84"/>
        <v>60</v>
      </c>
      <c r="X178" s="215">
        <f t="shared" si="85"/>
        <v>1</v>
      </c>
      <c r="Y178" s="215">
        <f t="shared" si="86"/>
        <v>0</v>
      </c>
      <c r="Z178" s="215">
        <f t="shared" si="87"/>
        <v>1</v>
      </c>
      <c r="AA178" s="215">
        <f t="shared" si="88"/>
        <v>1</v>
      </c>
      <c r="AB178" s="215">
        <f t="shared" si="89"/>
        <v>2</v>
      </c>
      <c r="AC178" s="214">
        <f t="shared" si="78"/>
        <v>0.98</v>
      </c>
      <c r="AD178" s="214">
        <f t="shared" si="90"/>
        <v>10.94</v>
      </c>
      <c r="AE178" s="214">
        <f t="shared" si="91"/>
        <v>10.7212</v>
      </c>
      <c r="AF178" s="215">
        <f t="shared" si="92"/>
        <v>120</v>
      </c>
      <c r="AG178" s="212" t="s">
        <v>3451</v>
      </c>
      <c r="AH178" s="212" t="s">
        <v>3452</v>
      </c>
      <c r="AI178" s="212" t="s">
        <v>3456</v>
      </c>
      <c r="AJ178" s="212" t="s">
        <v>3453</v>
      </c>
      <c r="AK178" s="212" t="s">
        <v>3454</v>
      </c>
      <c r="AL178" s="212" t="s">
        <v>3455</v>
      </c>
      <c r="AM178" s="212" t="s">
        <v>3457</v>
      </c>
      <c r="AN178" s="212" t="s">
        <v>3460</v>
      </c>
      <c r="AO178" s="212" t="s">
        <v>3459</v>
      </c>
      <c r="AP178" s="212" t="s">
        <v>3458</v>
      </c>
    </row>
    <row r="179" spans="1:43" s="217" customFormat="1" ht="17.100000000000001" customHeight="1">
      <c r="A179" s="210">
        <v>172</v>
      </c>
      <c r="B179" s="218" t="s">
        <v>1075</v>
      </c>
      <c r="C179" s="218" t="s">
        <v>1078</v>
      </c>
      <c r="D179" s="213" t="s">
        <v>1079</v>
      </c>
      <c r="E179" s="213">
        <v>10</v>
      </c>
      <c r="F179" s="214">
        <v>10.7</v>
      </c>
      <c r="G179" s="215">
        <v>30</v>
      </c>
      <c r="H179" s="215" t="s">
        <v>3372</v>
      </c>
      <c r="I179" s="214">
        <v>10.97</v>
      </c>
      <c r="J179" s="215">
        <v>30</v>
      </c>
      <c r="K179" s="215" t="s">
        <v>3372</v>
      </c>
      <c r="L179" s="216">
        <f t="shared" si="79"/>
        <v>10.835000000000001</v>
      </c>
      <c r="M179" s="213">
        <f t="shared" si="80"/>
        <v>60</v>
      </c>
      <c r="N179" s="213">
        <f t="shared" si="81"/>
        <v>0</v>
      </c>
      <c r="O179" s="213">
        <f t="shared" si="82"/>
        <v>0</v>
      </c>
      <c r="P179" s="214">
        <v>9.74</v>
      </c>
      <c r="Q179" s="215">
        <v>12</v>
      </c>
      <c r="R179" s="215" t="s">
        <v>3373</v>
      </c>
      <c r="S179" s="214">
        <v>12.33</v>
      </c>
      <c r="T179" s="215">
        <v>30</v>
      </c>
      <c r="U179" s="215" t="s">
        <v>3372</v>
      </c>
      <c r="V179" s="214">
        <f t="shared" si="83"/>
        <v>11.035</v>
      </c>
      <c r="W179" s="215">
        <f t="shared" si="84"/>
        <v>60</v>
      </c>
      <c r="X179" s="215">
        <f t="shared" si="85"/>
        <v>1</v>
      </c>
      <c r="Y179" s="215">
        <f t="shared" si="86"/>
        <v>1</v>
      </c>
      <c r="Z179" s="215">
        <f t="shared" si="87"/>
        <v>1</v>
      </c>
      <c r="AA179" s="215">
        <f t="shared" si="88"/>
        <v>1</v>
      </c>
      <c r="AB179" s="215">
        <f t="shared" si="89"/>
        <v>2</v>
      </c>
      <c r="AC179" s="214">
        <f t="shared" si="78"/>
        <v>0.98</v>
      </c>
      <c r="AD179" s="214">
        <f t="shared" si="90"/>
        <v>10.935</v>
      </c>
      <c r="AE179" s="214">
        <f t="shared" si="91"/>
        <v>10.7163</v>
      </c>
      <c r="AF179" s="215">
        <f t="shared" si="92"/>
        <v>120</v>
      </c>
      <c r="AG179" s="212" t="s">
        <v>3451</v>
      </c>
      <c r="AH179" s="212" t="s">
        <v>3456</v>
      </c>
      <c r="AI179" s="212" t="s">
        <v>3452</v>
      </c>
      <c r="AJ179" s="212" t="s">
        <v>3457</v>
      </c>
      <c r="AK179" s="212" t="s">
        <v>3460</v>
      </c>
      <c r="AL179" s="212" t="s">
        <v>3454</v>
      </c>
      <c r="AM179" s="212" t="s">
        <v>3455</v>
      </c>
      <c r="AN179" s="212" t="s">
        <v>3459</v>
      </c>
      <c r="AO179" s="212" t="s">
        <v>3453</v>
      </c>
      <c r="AP179" s="212" t="s">
        <v>3458</v>
      </c>
    </row>
    <row r="180" spans="1:43" s="217" customFormat="1" ht="17.100000000000001" customHeight="1">
      <c r="A180" s="210">
        <v>173</v>
      </c>
      <c r="B180" s="222" t="s">
        <v>1229</v>
      </c>
      <c r="C180" s="222" t="s">
        <v>1230</v>
      </c>
      <c r="D180" s="221" t="s">
        <v>1231</v>
      </c>
      <c r="E180" s="213">
        <v>12</v>
      </c>
      <c r="F180" s="214">
        <v>10.53</v>
      </c>
      <c r="G180" s="215">
        <v>30</v>
      </c>
      <c r="H180" s="215" t="s">
        <v>3372</v>
      </c>
      <c r="I180" s="214">
        <v>9.4700000000000006</v>
      </c>
      <c r="J180" s="215">
        <v>18</v>
      </c>
      <c r="K180" s="215" t="s">
        <v>3373</v>
      </c>
      <c r="L180" s="216">
        <f t="shared" si="79"/>
        <v>10</v>
      </c>
      <c r="M180" s="213">
        <f t="shared" si="80"/>
        <v>60</v>
      </c>
      <c r="N180" s="213">
        <f t="shared" si="81"/>
        <v>1</v>
      </c>
      <c r="O180" s="213">
        <f t="shared" si="82"/>
        <v>1</v>
      </c>
      <c r="P180" s="214">
        <v>11.28</v>
      </c>
      <c r="Q180" s="215">
        <v>30</v>
      </c>
      <c r="R180" s="215" t="s">
        <v>3372</v>
      </c>
      <c r="S180" s="214">
        <v>12.44</v>
      </c>
      <c r="T180" s="215">
        <v>30</v>
      </c>
      <c r="U180" s="215" t="s">
        <v>3372</v>
      </c>
      <c r="V180" s="214">
        <f t="shared" si="83"/>
        <v>11.86</v>
      </c>
      <c r="W180" s="215">
        <f t="shared" si="84"/>
        <v>60</v>
      </c>
      <c r="X180" s="215">
        <f t="shared" si="85"/>
        <v>0</v>
      </c>
      <c r="Y180" s="215">
        <f t="shared" si="86"/>
        <v>0</v>
      </c>
      <c r="Z180" s="215">
        <f t="shared" si="87"/>
        <v>1</v>
      </c>
      <c r="AA180" s="215">
        <f t="shared" si="88"/>
        <v>1</v>
      </c>
      <c r="AB180" s="215">
        <f t="shared" si="89"/>
        <v>2</v>
      </c>
      <c r="AC180" s="214">
        <f t="shared" si="78"/>
        <v>0.98</v>
      </c>
      <c r="AD180" s="214">
        <f t="shared" si="90"/>
        <v>10.93</v>
      </c>
      <c r="AE180" s="214">
        <f t="shared" si="91"/>
        <v>10.711399999999999</v>
      </c>
      <c r="AF180" s="215">
        <f t="shared" si="92"/>
        <v>120</v>
      </c>
      <c r="AG180" s="212" t="s">
        <v>3453</v>
      </c>
      <c r="AH180" s="212" t="s">
        <v>3451</v>
      </c>
      <c r="AI180" s="212" t="s">
        <v>3455</v>
      </c>
      <c r="AJ180" s="212" t="s">
        <v>3460</v>
      </c>
      <c r="AK180" s="212" t="s">
        <v>3457</v>
      </c>
      <c r="AL180" s="212" t="s">
        <v>3456</v>
      </c>
      <c r="AM180" s="212" t="s">
        <v>3452</v>
      </c>
      <c r="AN180" s="212" t="s">
        <v>3454</v>
      </c>
      <c r="AO180" s="212" t="s">
        <v>3459</v>
      </c>
      <c r="AP180" s="212" t="s">
        <v>3458</v>
      </c>
    </row>
    <row r="181" spans="1:43" s="217" customFormat="1" ht="17.100000000000001" customHeight="1">
      <c r="A181" s="210">
        <v>174</v>
      </c>
      <c r="B181" s="218" t="s">
        <v>2708</v>
      </c>
      <c r="C181" s="218" t="s">
        <v>2048</v>
      </c>
      <c r="D181" s="213" t="s">
        <v>2709</v>
      </c>
      <c r="E181" s="213">
        <v>27</v>
      </c>
      <c r="F181" s="214">
        <v>11.06</v>
      </c>
      <c r="G181" s="215">
        <v>30</v>
      </c>
      <c r="H181" s="215" t="s">
        <v>3372</v>
      </c>
      <c r="I181" s="214">
        <v>10.56</v>
      </c>
      <c r="J181" s="215">
        <v>30</v>
      </c>
      <c r="K181" s="215" t="s">
        <v>3373</v>
      </c>
      <c r="L181" s="216">
        <f t="shared" si="79"/>
        <v>10.81</v>
      </c>
      <c r="M181" s="213">
        <f t="shared" si="80"/>
        <v>60</v>
      </c>
      <c r="N181" s="213">
        <f t="shared" si="81"/>
        <v>1</v>
      </c>
      <c r="O181" s="213">
        <f t="shared" si="82"/>
        <v>0</v>
      </c>
      <c r="P181" s="214">
        <v>10.029999999999999</v>
      </c>
      <c r="Q181" s="215">
        <v>30</v>
      </c>
      <c r="R181" s="215" t="s">
        <v>3373</v>
      </c>
      <c r="S181" s="214">
        <v>12.03</v>
      </c>
      <c r="T181" s="215">
        <v>30</v>
      </c>
      <c r="U181" s="215" t="s">
        <v>3372</v>
      </c>
      <c r="V181" s="214">
        <f t="shared" si="83"/>
        <v>11.03</v>
      </c>
      <c r="W181" s="215">
        <f t="shared" si="84"/>
        <v>60</v>
      </c>
      <c r="X181" s="215">
        <f t="shared" si="85"/>
        <v>1</v>
      </c>
      <c r="Y181" s="215">
        <f t="shared" si="86"/>
        <v>0</v>
      </c>
      <c r="Z181" s="215">
        <f t="shared" si="87"/>
        <v>2</v>
      </c>
      <c r="AA181" s="215">
        <f t="shared" si="88"/>
        <v>0</v>
      </c>
      <c r="AB181" s="215">
        <f t="shared" si="89"/>
        <v>2</v>
      </c>
      <c r="AC181" s="214">
        <f t="shared" si="78"/>
        <v>0.98</v>
      </c>
      <c r="AD181" s="214">
        <f t="shared" si="90"/>
        <v>10.92</v>
      </c>
      <c r="AE181" s="214">
        <f t="shared" si="91"/>
        <v>10.701599999999999</v>
      </c>
      <c r="AF181" s="215">
        <f t="shared" si="92"/>
        <v>120</v>
      </c>
      <c r="AG181" s="212" t="s">
        <v>3453</v>
      </c>
      <c r="AH181" s="212" t="s">
        <v>3451</v>
      </c>
      <c r="AI181" s="212" t="s">
        <v>3452</v>
      </c>
      <c r="AJ181" s="212" t="s">
        <v>3456</v>
      </c>
      <c r="AK181" s="212" t="s">
        <v>3457</v>
      </c>
      <c r="AL181" s="212" t="s">
        <v>3460</v>
      </c>
      <c r="AM181" s="212" t="s">
        <v>3455</v>
      </c>
      <c r="AN181" s="212" t="s">
        <v>3454</v>
      </c>
      <c r="AO181" s="212" t="s">
        <v>3459</v>
      </c>
      <c r="AP181" s="212" t="s">
        <v>3458</v>
      </c>
    </row>
    <row r="182" spans="1:43" s="217" customFormat="1" ht="17.100000000000001" customHeight="1">
      <c r="A182" s="210">
        <v>175</v>
      </c>
      <c r="B182" s="222" t="s">
        <v>1719</v>
      </c>
      <c r="C182" s="222" t="s">
        <v>3479</v>
      </c>
      <c r="D182" s="221" t="s">
        <v>1720</v>
      </c>
      <c r="E182" s="213">
        <v>17</v>
      </c>
      <c r="F182" s="214">
        <v>11.54</v>
      </c>
      <c r="G182" s="215">
        <v>30</v>
      </c>
      <c r="H182" s="215" t="s">
        <v>3373</v>
      </c>
      <c r="I182" s="214">
        <v>9.64</v>
      </c>
      <c r="J182" s="215">
        <v>25</v>
      </c>
      <c r="K182" s="215" t="s">
        <v>3372</v>
      </c>
      <c r="L182" s="216">
        <f t="shared" si="79"/>
        <v>10.59</v>
      </c>
      <c r="M182" s="213">
        <f t="shared" si="80"/>
        <v>60</v>
      </c>
      <c r="N182" s="213">
        <f t="shared" si="81"/>
        <v>1</v>
      </c>
      <c r="O182" s="213">
        <f t="shared" si="82"/>
        <v>1</v>
      </c>
      <c r="P182" s="214">
        <v>10.91</v>
      </c>
      <c r="Q182" s="215">
        <v>30</v>
      </c>
      <c r="R182" s="215" t="s">
        <v>3372</v>
      </c>
      <c r="S182" s="214">
        <v>12.03</v>
      </c>
      <c r="T182" s="215">
        <v>30</v>
      </c>
      <c r="U182" s="215" t="s">
        <v>3373</v>
      </c>
      <c r="V182" s="214">
        <f t="shared" si="83"/>
        <v>11.469999999999999</v>
      </c>
      <c r="W182" s="215">
        <f t="shared" si="84"/>
        <v>60</v>
      </c>
      <c r="X182" s="215">
        <f t="shared" si="85"/>
        <v>1</v>
      </c>
      <c r="Y182" s="215">
        <f t="shared" si="86"/>
        <v>0</v>
      </c>
      <c r="Z182" s="215">
        <f t="shared" si="87"/>
        <v>2</v>
      </c>
      <c r="AA182" s="215">
        <f t="shared" si="88"/>
        <v>1</v>
      </c>
      <c r="AB182" s="215">
        <f t="shared" si="89"/>
        <v>3</v>
      </c>
      <c r="AC182" s="214">
        <f t="shared" si="78"/>
        <v>0.97</v>
      </c>
      <c r="AD182" s="214">
        <f t="shared" si="90"/>
        <v>11.03</v>
      </c>
      <c r="AE182" s="214">
        <f t="shared" si="91"/>
        <v>10.6991</v>
      </c>
      <c r="AF182" s="215">
        <f t="shared" si="92"/>
        <v>120</v>
      </c>
      <c r="AG182" s="212" t="s">
        <v>3451</v>
      </c>
      <c r="AH182" s="212" t="s">
        <v>3452</v>
      </c>
      <c r="AI182" s="212" t="s">
        <v>3456</v>
      </c>
      <c r="AJ182" s="212" t="s">
        <v>3453</v>
      </c>
      <c r="AK182" s="212" t="s">
        <v>3454</v>
      </c>
      <c r="AL182" s="212" t="s">
        <v>3455</v>
      </c>
      <c r="AM182" s="212" t="s">
        <v>3457</v>
      </c>
      <c r="AN182" s="212" t="s">
        <v>3460</v>
      </c>
      <c r="AO182" s="212" t="s">
        <v>3458</v>
      </c>
      <c r="AP182" s="212" t="s">
        <v>3459</v>
      </c>
    </row>
    <row r="183" spans="1:43" s="217" customFormat="1" ht="17.100000000000001" customHeight="1">
      <c r="A183" s="210">
        <v>176</v>
      </c>
      <c r="B183" s="218" t="s">
        <v>1320</v>
      </c>
      <c r="C183" s="218" t="s">
        <v>1321</v>
      </c>
      <c r="D183" s="213" t="s">
        <v>1322</v>
      </c>
      <c r="E183" s="213">
        <v>12</v>
      </c>
      <c r="F183" s="214">
        <v>10.11</v>
      </c>
      <c r="G183" s="215">
        <v>30</v>
      </c>
      <c r="H183" s="215" t="s">
        <v>3373</v>
      </c>
      <c r="I183" s="214">
        <v>10.38</v>
      </c>
      <c r="J183" s="215">
        <v>30</v>
      </c>
      <c r="K183" s="215" t="s">
        <v>3373</v>
      </c>
      <c r="L183" s="216">
        <f t="shared" si="79"/>
        <v>10.245000000000001</v>
      </c>
      <c r="M183" s="213">
        <f t="shared" si="80"/>
        <v>60</v>
      </c>
      <c r="N183" s="213">
        <f t="shared" si="81"/>
        <v>2</v>
      </c>
      <c r="O183" s="213">
        <f t="shared" si="82"/>
        <v>0</v>
      </c>
      <c r="P183" s="214">
        <v>10.07</v>
      </c>
      <c r="Q183" s="215">
        <v>30</v>
      </c>
      <c r="R183" s="215" t="s">
        <v>3372</v>
      </c>
      <c r="S183" s="214">
        <v>13.08</v>
      </c>
      <c r="T183" s="215">
        <v>30</v>
      </c>
      <c r="U183" s="215" t="s">
        <v>3372</v>
      </c>
      <c r="V183" s="214">
        <f t="shared" si="83"/>
        <v>11.574999999999999</v>
      </c>
      <c r="W183" s="215">
        <f t="shared" si="84"/>
        <v>60</v>
      </c>
      <c r="X183" s="215">
        <f t="shared" si="85"/>
        <v>0</v>
      </c>
      <c r="Y183" s="215">
        <f t="shared" si="86"/>
        <v>0</v>
      </c>
      <c r="Z183" s="215">
        <f t="shared" si="87"/>
        <v>2</v>
      </c>
      <c r="AA183" s="215">
        <f t="shared" si="88"/>
        <v>0</v>
      </c>
      <c r="AB183" s="215">
        <f t="shared" si="89"/>
        <v>2</v>
      </c>
      <c r="AC183" s="214">
        <f t="shared" si="78"/>
        <v>0.98</v>
      </c>
      <c r="AD183" s="214">
        <f t="shared" si="90"/>
        <v>10.91</v>
      </c>
      <c r="AE183" s="214">
        <f t="shared" si="91"/>
        <v>10.691800000000001</v>
      </c>
      <c r="AF183" s="215">
        <f t="shared" si="92"/>
        <v>120</v>
      </c>
      <c r="AG183" s="212" t="s">
        <v>3451</v>
      </c>
      <c r="AH183" s="212" t="s">
        <v>3457</v>
      </c>
      <c r="AI183" s="212" t="s">
        <v>3455</v>
      </c>
      <c r="AJ183" s="212" t="s">
        <v>3453</v>
      </c>
      <c r="AK183" s="212" t="s">
        <v>3456</v>
      </c>
      <c r="AL183" s="212" t="s">
        <v>3452</v>
      </c>
      <c r="AM183" s="212" t="s">
        <v>3454</v>
      </c>
      <c r="AN183" s="212" t="s">
        <v>3460</v>
      </c>
      <c r="AO183" s="212" t="s">
        <v>3459</v>
      </c>
      <c r="AP183" s="212" t="s">
        <v>3458</v>
      </c>
    </row>
    <row r="184" spans="1:43" s="217" customFormat="1" ht="17.100000000000001" customHeight="1">
      <c r="A184" s="210">
        <v>177</v>
      </c>
      <c r="B184" s="222" t="s">
        <v>887</v>
      </c>
      <c r="C184" s="222" t="s">
        <v>3539</v>
      </c>
      <c r="D184" s="221" t="s">
        <v>2433</v>
      </c>
      <c r="E184" s="213">
        <v>24</v>
      </c>
      <c r="F184" s="214">
        <v>11.589</v>
      </c>
      <c r="G184" s="215">
        <v>30</v>
      </c>
      <c r="H184" s="215" t="s">
        <v>3372</v>
      </c>
      <c r="I184" s="214">
        <v>9.68</v>
      </c>
      <c r="J184" s="215">
        <v>13</v>
      </c>
      <c r="K184" s="215" t="s">
        <v>3373</v>
      </c>
      <c r="L184" s="216">
        <f t="shared" si="79"/>
        <v>10.634499999999999</v>
      </c>
      <c r="M184" s="213">
        <f t="shared" si="80"/>
        <v>60</v>
      </c>
      <c r="N184" s="213">
        <f t="shared" si="81"/>
        <v>1</v>
      </c>
      <c r="O184" s="213">
        <f t="shared" si="82"/>
        <v>1</v>
      </c>
      <c r="P184" s="214">
        <v>10.69</v>
      </c>
      <c r="Q184" s="215">
        <v>30</v>
      </c>
      <c r="R184" s="215" t="s">
        <v>3373</v>
      </c>
      <c r="S184" s="214">
        <v>12.13</v>
      </c>
      <c r="T184" s="215">
        <v>30</v>
      </c>
      <c r="U184" s="215" t="s">
        <v>3372</v>
      </c>
      <c r="V184" s="214">
        <f t="shared" si="83"/>
        <v>11.41</v>
      </c>
      <c r="W184" s="215">
        <f t="shared" si="84"/>
        <v>60</v>
      </c>
      <c r="X184" s="215">
        <f t="shared" si="85"/>
        <v>1</v>
      </c>
      <c r="Y184" s="215">
        <f t="shared" si="86"/>
        <v>0</v>
      </c>
      <c r="Z184" s="215">
        <f t="shared" si="87"/>
        <v>2</v>
      </c>
      <c r="AA184" s="215">
        <f t="shared" si="88"/>
        <v>1</v>
      </c>
      <c r="AB184" s="215">
        <f t="shared" si="89"/>
        <v>3</v>
      </c>
      <c r="AC184" s="214">
        <f t="shared" si="78"/>
        <v>0.97</v>
      </c>
      <c r="AD184" s="214">
        <f t="shared" si="90"/>
        <v>11.02225</v>
      </c>
      <c r="AE184" s="214">
        <f t="shared" si="91"/>
        <v>10.691582499999999</v>
      </c>
      <c r="AF184" s="215">
        <f t="shared" si="92"/>
        <v>120</v>
      </c>
      <c r="AG184" s="212" t="s">
        <v>3451</v>
      </c>
      <c r="AH184" s="212" t="s">
        <v>3453</v>
      </c>
      <c r="AI184" s="212" t="s">
        <v>3456</v>
      </c>
      <c r="AJ184" s="212" t="s">
        <v>3452</v>
      </c>
      <c r="AK184" s="212" t="s">
        <v>3455</v>
      </c>
      <c r="AL184" s="212" t="s">
        <v>3457</v>
      </c>
      <c r="AM184" s="212" t="s">
        <v>3454</v>
      </c>
      <c r="AN184" s="212" t="s">
        <v>3459</v>
      </c>
      <c r="AO184" s="212" t="s">
        <v>3460</v>
      </c>
      <c r="AP184" s="212" t="s">
        <v>3458</v>
      </c>
    </row>
    <row r="185" spans="1:43" s="217" customFormat="1" ht="17.100000000000001" customHeight="1">
      <c r="A185" s="210">
        <v>178</v>
      </c>
      <c r="B185" s="222" t="s">
        <v>2094</v>
      </c>
      <c r="C185" s="222" t="s">
        <v>2095</v>
      </c>
      <c r="D185" s="221" t="s">
        <v>2096</v>
      </c>
      <c r="E185" s="213">
        <v>21</v>
      </c>
      <c r="F185" s="214">
        <v>10.61</v>
      </c>
      <c r="G185" s="215">
        <v>30</v>
      </c>
      <c r="H185" s="215" t="s">
        <v>3372</v>
      </c>
      <c r="I185" s="214">
        <v>9.58</v>
      </c>
      <c r="J185" s="215">
        <v>19</v>
      </c>
      <c r="K185" s="215" t="s">
        <v>3372</v>
      </c>
      <c r="L185" s="216">
        <f t="shared" si="79"/>
        <v>10.094999999999999</v>
      </c>
      <c r="M185" s="213">
        <f t="shared" si="80"/>
        <v>60</v>
      </c>
      <c r="N185" s="213">
        <f t="shared" si="81"/>
        <v>0</v>
      </c>
      <c r="O185" s="213">
        <f t="shared" si="82"/>
        <v>1</v>
      </c>
      <c r="P185" s="214">
        <v>10.27</v>
      </c>
      <c r="Q185" s="215">
        <v>30</v>
      </c>
      <c r="R185" s="215" t="s">
        <v>3372</v>
      </c>
      <c r="S185" s="214">
        <v>12.69</v>
      </c>
      <c r="T185" s="215">
        <v>30</v>
      </c>
      <c r="U185" s="215" t="s">
        <v>3372</v>
      </c>
      <c r="V185" s="214">
        <f t="shared" si="83"/>
        <v>11.48</v>
      </c>
      <c r="W185" s="215">
        <f t="shared" si="84"/>
        <v>60</v>
      </c>
      <c r="X185" s="215">
        <f t="shared" si="85"/>
        <v>0</v>
      </c>
      <c r="Y185" s="215">
        <f t="shared" si="86"/>
        <v>0</v>
      </c>
      <c r="Z185" s="215">
        <f t="shared" si="87"/>
        <v>0</v>
      </c>
      <c r="AA185" s="215">
        <f t="shared" si="88"/>
        <v>1</v>
      </c>
      <c r="AB185" s="215">
        <f t="shared" si="89"/>
        <v>1</v>
      </c>
      <c r="AC185" s="214">
        <f t="shared" si="78"/>
        <v>0.99</v>
      </c>
      <c r="AD185" s="214">
        <f t="shared" si="90"/>
        <v>10.7875</v>
      </c>
      <c r="AE185" s="214">
        <f t="shared" si="91"/>
        <v>10.679625</v>
      </c>
      <c r="AF185" s="215">
        <f t="shared" si="92"/>
        <v>120</v>
      </c>
      <c r="AG185" s="212" t="s">
        <v>3453</v>
      </c>
      <c r="AH185" s="212" t="s">
        <v>3451</v>
      </c>
      <c r="AI185" s="212" t="s">
        <v>3452</v>
      </c>
      <c r="AJ185" s="212" t="s">
        <v>3454</v>
      </c>
      <c r="AK185" s="212" t="s">
        <v>3455</v>
      </c>
      <c r="AL185" s="212" t="s">
        <v>3460</v>
      </c>
      <c r="AM185" s="212" t="s">
        <v>3458</v>
      </c>
      <c r="AN185" s="212" t="s">
        <v>3457</v>
      </c>
      <c r="AO185" s="212" t="s">
        <v>3459</v>
      </c>
      <c r="AP185" s="212" t="s">
        <v>3458</v>
      </c>
    </row>
    <row r="186" spans="1:43" s="217" customFormat="1" ht="17.100000000000001" customHeight="1">
      <c r="A186" s="210">
        <v>179</v>
      </c>
      <c r="B186" s="218" t="s">
        <v>2203</v>
      </c>
      <c r="C186" s="218" t="s">
        <v>1681</v>
      </c>
      <c r="D186" s="213" t="s">
        <v>2480</v>
      </c>
      <c r="E186" s="213">
        <v>25</v>
      </c>
      <c r="F186" s="214">
        <v>10.85</v>
      </c>
      <c r="G186" s="215">
        <v>30</v>
      </c>
      <c r="H186" s="215" t="s">
        <v>3372</v>
      </c>
      <c r="I186" s="214">
        <v>10.34</v>
      </c>
      <c r="J186" s="215">
        <v>30</v>
      </c>
      <c r="K186" s="215" t="s">
        <v>3372</v>
      </c>
      <c r="L186" s="216">
        <f t="shared" si="79"/>
        <v>10.594999999999999</v>
      </c>
      <c r="M186" s="213">
        <f t="shared" si="80"/>
        <v>60</v>
      </c>
      <c r="N186" s="213">
        <f t="shared" si="81"/>
        <v>0</v>
      </c>
      <c r="O186" s="213">
        <f t="shared" si="82"/>
        <v>0</v>
      </c>
      <c r="P186" s="214">
        <v>10.42</v>
      </c>
      <c r="Q186" s="215">
        <v>30</v>
      </c>
      <c r="R186" s="215" t="s">
        <v>3372</v>
      </c>
      <c r="S186" s="214">
        <v>11.1</v>
      </c>
      <c r="T186" s="215">
        <v>30</v>
      </c>
      <c r="U186" s="215" t="s">
        <v>3372</v>
      </c>
      <c r="V186" s="214">
        <f t="shared" si="83"/>
        <v>10.76</v>
      </c>
      <c r="W186" s="215">
        <f t="shared" si="84"/>
        <v>60</v>
      </c>
      <c r="X186" s="215">
        <f t="shared" si="85"/>
        <v>0</v>
      </c>
      <c r="Y186" s="215">
        <f t="shared" si="86"/>
        <v>0</v>
      </c>
      <c r="Z186" s="215">
        <f t="shared" si="87"/>
        <v>0</v>
      </c>
      <c r="AA186" s="215">
        <f t="shared" si="88"/>
        <v>0</v>
      </c>
      <c r="AB186" s="215">
        <f t="shared" si="89"/>
        <v>0</v>
      </c>
      <c r="AC186" s="214">
        <f t="shared" si="78"/>
        <v>1</v>
      </c>
      <c r="AD186" s="214">
        <f t="shared" si="90"/>
        <v>10.677499999999998</v>
      </c>
      <c r="AE186" s="214">
        <f t="shared" si="91"/>
        <v>10.677499999999998</v>
      </c>
      <c r="AF186" s="215">
        <f t="shared" si="92"/>
        <v>120</v>
      </c>
      <c r="AG186" s="212" t="s">
        <v>3453</v>
      </c>
      <c r="AH186" s="212" t="s">
        <v>3451</v>
      </c>
      <c r="AI186" s="212" t="s">
        <v>3455</v>
      </c>
      <c r="AJ186" s="212" t="s">
        <v>3452</v>
      </c>
      <c r="AK186" s="212" t="s">
        <v>3454</v>
      </c>
      <c r="AL186" s="212" t="s">
        <v>3456</v>
      </c>
      <c r="AM186" s="212" t="s">
        <v>3457</v>
      </c>
      <c r="AN186" s="212" t="s">
        <v>3460</v>
      </c>
      <c r="AO186" s="212" t="s">
        <v>3458</v>
      </c>
      <c r="AP186" s="212" t="s">
        <v>3459</v>
      </c>
    </row>
    <row r="187" spans="1:43" s="217" customFormat="1" ht="17.100000000000001" customHeight="1">
      <c r="A187" s="210">
        <v>180</v>
      </c>
      <c r="B187" s="218" t="s">
        <v>397</v>
      </c>
      <c r="C187" s="218" t="s">
        <v>2455</v>
      </c>
      <c r="D187" s="213" t="s">
        <v>2456</v>
      </c>
      <c r="E187" s="213">
        <v>24</v>
      </c>
      <c r="F187" s="214">
        <v>11.39</v>
      </c>
      <c r="G187" s="215">
        <v>30</v>
      </c>
      <c r="H187" s="215" t="s">
        <v>3373</v>
      </c>
      <c r="I187" s="214">
        <v>10.65</v>
      </c>
      <c r="J187" s="215">
        <v>30</v>
      </c>
      <c r="K187" s="215" t="s">
        <v>3372</v>
      </c>
      <c r="L187" s="216">
        <f t="shared" si="79"/>
        <v>11.02</v>
      </c>
      <c r="M187" s="213">
        <f t="shared" si="80"/>
        <v>60</v>
      </c>
      <c r="N187" s="213">
        <f t="shared" si="81"/>
        <v>1</v>
      </c>
      <c r="O187" s="213">
        <f t="shared" si="82"/>
        <v>0</v>
      </c>
      <c r="P187" s="214">
        <v>10.33</v>
      </c>
      <c r="Q187" s="215">
        <v>30</v>
      </c>
      <c r="R187" s="215" t="s">
        <v>3372</v>
      </c>
      <c r="S187" s="214">
        <v>14.05</v>
      </c>
      <c r="T187" s="215">
        <v>30</v>
      </c>
      <c r="U187" s="215" t="s">
        <v>3372</v>
      </c>
      <c r="V187" s="214">
        <f t="shared" si="83"/>
        <v>12.190000000000001</v>
      </c>
      <c r="W187" s="215">
        <f t="shared" si="84"/>
        <v>60</v>
      </c>
      <c r="X187" s="215">
        <f t="shared" si="85"/>
        <v>0</v>
      </c>
      <c r="Y187" s="215">
        <f t="shared" si="86"/>
        <v>0</v>
      </c>
      <c r="Z187" s="215">
        <f t="shared" si="87"/>
        <v>1</v>
      </c>
      <c r="AA187" s="215">
        <f t="shared" si="88"/>
        <v>0</v>
      </c>
      <c r="AB187" s="215">
        <f t="shared" si="89"/>
        <v>1</v>
      </c>
      <c r="AC187" s="214">
        <f>IF(AB187=0,0.93,IF(AB187=1,0.92,IF(AB187=2,0.91,IF(AB187=3,0.9,IF(AB187=4,0.89,IF(AB187=5,0.88,IF(AB187=6,0.87)))))))</f>
        <v>0.92</v>
      </c>
      <c r="AD187" s="214">
        <f t="shared" si="90"/>
        <v>11.605</v>
      </c>
      <c r="AE187" s="214">
        <f t="shared" si="91"/>
        <v>10.676600000000001</v>
      </c>
      <c r="AF187" s="215">
        <f t="shared" si="92"/>
        <v>120</v>
      </c>
      <c r="AG187" s="212" t="s">
        <v>3453</v>
      </c>
      <c r="AH187" s="212" t="s">
        <v>3451</v>
      </c>
      <c r="AI187" s="212" t="s">
        <v>3454</v>
      </c>
      <c r="AJ187" s="212" t="s">
        <v>3452</v>
      </c>
      <c r="AK187" s="212" t="s">
        <v>3455</v>
      </c>
      <c r="AL187" s="212" t="s">
        <v>3457</v>
      </c>
      <c r="AM187" s="212" t="s">
        <v>3460</v>
      </c>
      <c r="AN187" s="212" t="s">
        <v>3456</v>
      </c>
      <c r="AO187" s="212" t="s">
        <v>3458</v>
      </c>
      <c r="AP187" s="212" t="s">
        <v>3459</v>
      </c>
    </row>
    <row r="188" spans="1:43" s="355" customFormat="1" ht="12.75">
      <c r="A188" s="210">
        <v>181</v>
      </c>
      <c r="B188" s="222" t="s">
        <v>515</v>
      </c>
      <c r="C188" s="222" t="s">
        <v>516</v>
      </c>
      <c r="D188" s="221" t="s">
        <v>517</v>
      </c>
      <c r="E188" s="213">
        <v>5</v>
      </c>
      <c r="F188" s="214">
        <v>10.56</v>
      </c>
      <c r="G188" s="215">
        <v>30</v>
      </c>
      <c r="H188" s="215" t="s">
        <v>3373</v>
      </c>
      <c r="I188" s="214">
        <v>9.7200000000000006</v>
      </c>
      <c r="J188" s="215">
        <v>12</v>
      </c>
      <c r="K188" s="215" t="s">
        <v>3372</v>
      </c>
      <c r="L188" s="216">
        <f t="shared" si="79"/>
        <v>10.14</v>
      </c>
      <c r="M188" s="213">
        <f t="shared" si="80"/>
        <v>60</v>
      </c>
      <c r="N188" s="213">
        <f t="shared" si="81"/>
        <v>1</v>
      </c>
      <c r="O188" s="213">
        <f t="shared" si="82"/>
        <v>1</v>
      </c>
      <c r="P188" s="214">
        <v>10.52</v>
      </c>
      <c r="Q188" s="215">
        <v>30</v>
      </c>
      <c r="R188" s="215" t="s">
        <v>3373</v>
      </c>
      <c r="S188" s="214">
        <v>13.22</v>
      </c>
      <c r="T188" s="215">
        <v>30</v>
      </c>
      <c r="U188" s="215" t="s">
        <v>3372</v>
      </c>
      <c r="V188" s="214">
        <f t="shared" si="83"/>
        <v>11.870000000000001</v>
      </c>
      <c r="W188" s="215">
        <f t="shared" si="84"/>
        <v>60</v>
      </c>
      <c r="X188" s="215">
        <f t="shared" si="85"/>
        <v>1</v>
      </c>
      <c r="Y188" s="215">
        <f t="shared" si="86"/>
        <v>0</v>
      </c>
      <c r="Z188" s="215">
        <f t="shared" si="87"/>
        <v>2</v>
      </c>
      <c r="AA188" s="215">
        <f t="shared" si="88"/>
        <v>1</v>
      </c>
      <c r="AB188" s="215">
        <f t="shared" si="89"/>
        <v>3</v>
      </c>
      <c r="AC188" s="214">
        <f>IF(AB188=0,1,IF(AB188=1,0.99,IF(AB188=2,0.98,IF(AB188=3,0.97,IF(AB188=4,0.96,IF(AB188=5,0.95,IF(AB188=6,0.94)))))))</f>
        <v>0.97</v>
      </c>
      <c r="AD188" s="214">
        <f t="shared" si="90"/>
        <v>11.005000000000001</v>
      </c>
      <c r="AE188" s="214">
        <f t="shared" si="91"/>
        <v>10.674850000000001</v>
      </c>
      <c r="AF188" s="215">
        <f t="shared" si="92"/>
        <v>120</v>
      </c>
      <c r="AG188" s="212" t="s">
        <v>3453</v>
      </c>
      <c r="AH188" s="212" t="s">
        <v>3451</v>
      </c>
      <c r="AI188" s="212" t="s">
        <v>3455</v>
      </c>
      <c r="AJ188" s="212" t="s">
        <v>3456</v>
      </c>
      <c r="AK188" s="212" t="s">
        <v>3452</v>
      </c>
      <c r="AL188" s="212" t="s">
        <v>3459</v>
      </c>
      <c r="AM188" s="212" t="s">
        <v>3454</v>
      </c>
      <c r="AN188" s="236" t="s">
        <v>3457</v>
      </c>
      <c r="AO188" s="212" t="s">
        <v>3460</v>
      </c>
      <c r="AP188" s="212" t="s">
        <v>3458</v>
      </c>
      <c r="AQ188" s="239"/>
    </row>
    <row r="189" spans="1:43" s="327" customFormat="1" ht="11.25">
      <c r="A189" s="210">
        <v>182</v>
      </c>
      <c r="B189" s="222" t="s">
        <v>1186</v>
      </c>
      <c r="C189" s="222" t="s">
        <v>1187</v>
      </c>
      <c r="D189" s="213" t="s">
        <v>1176</v>
      </c>
      <c r="E189" s="213">
        <v>11</v>
      </c>
      <c r="F189" s="214">
        <v>10.220000000000001</v>
      </c>
      <c r="G189" s="215">
        <v>30</v>
      </c>
      <c r="H189" s="215" t="s">
        <v>3372</v>
      </c>
      <c r="I189" s="214">
        <v>10.91</v>
      </c>
      <c r="J189" s="215">
        <v>30</v>
      </c>
      <c r="K189" s="215" t="s">
        <v>3372</v>
      </c>
      <c r="L189" s="216">
        <f t="shared" si="79"/>
        <v>10.565000000000001</v>
      </c>
      <c r="M189" s="213">
        <f t="shared" si="80"/>
        <v>60</v>
      </c>
      <c r="N189" s="213">
        <f t="shared" si="81"/>
        <v>0</v>
      </c>
      <c r="O189" s="213">
        <f t="shared" si="82"/>
        <v>0</v>
      </c>
      <c r="P189" s="214">
        <v>12.16</v>
      </c>
      <c r="Q189" s="215">
        <v>30</v>
      </c>
      <c r="R189" s="215" t="s">
        <v>3372</v>
      </c>
      <c r="S189" s="214">
        <v>12.6</v>
      </c>
      <c r="T189" s="215">
        <v>30</v>
      </c>
      <c r="U189" s="215" t="s">
        <v>3372</v>
      </c>
      <c r="V189" s="214">
        <f t="shared" si="83"/>
        <v>12.379999999999999</v>
      </c>
      <c r="W189" s="215">
        <f t="shared" si="84"/>
        <v>60</v>
      </c>
      <c r="X189" s="215">
        <f t="shared" si="85"/>
        <v>0</v>
      </c>
      <c r="Y189" s="215">
        <f t="shared" si="86"/>
        <v>0</v>
      </c>
      <c r="Z189" s="215">
        <f t="shared" si="87"/>
        <v>0</v>
      </c>
      <c r="AA189" s="215">
        <f t="shared" si="88"/>
        <v>0</v>
      </c>
      <c r="AB189" s="215">
        <f t="shared" si="89"/>
        <v>0</v>
      </c>
      <c r="AC189" s="214">
        <f>IF(AB189=0,0.93,IF(AB189=1,0.92,IF(AB189=2,0.91,IF(AB189=3,0.9,IF(AB189=4,0.89,IF(AB189=5,0.88,IF(AB189=6,0.87)))))))</f>
        <v>0.93</v>
      </c>
      <c r="AD189" s="214">
        <f t="shared" si="90"/>
        <v>11.4725</v>
      </c>
      <c r="AE189" s="214">
        <f t="shared" si="91"/>
        <v>10.669425</v>
      </c>
      <c r="AF189" s="215">
        <f t="shared" si="92"/>
        <v>120</v>
      </c>
      <c r="AG189" s="212" t="s">
        <v>3453</v>
      </c>
      <c r="AH189" s="212" t="s">
        <v>3451</v>
      </c>
      <c r="AI189" s="212" t="s">
        <v>3455</v>
      </c>
      <c r="AJ189" s="212" t="s">
        <v>3454</v>
      </c>
      <c r="AK189" s="212" t="s">
        <v>3452</v>
      </c>
      <c r="AL189" s="212" t="s">
        <v>3456</v>
      </c>
      <c r="AM189" s="212" t="s">
        <v>3457</v>
      </c>
      <c r="AN189" s="212" t="s">
        <v>3460</v>
      </c>
      <c r="AO189" s="212" t="s">
        <v>3459</v>
      </c>
      <c r="AP189" s="212" t="s">
        <v>3458</v>
      </c>
      <c r="AQ189" s="217"/>
    </row>
    <row r="190" spans="1:43" s="365" customFormat="1">
      <c r="A190" s="210">
        <v>183</v>
      </c>
      <c r="B190" s="386" t="s">
        <v>2683</v>
      </c>
      <c r="C190" s="386" t="s">
        <v>2684</v>
      </c>
      <c r="D190" s="291" t="s">
        <v>2685</v>
      </c>
      <c r="E190" s="291">
        <v>27</v>
      </c>
      <c r="F190" s="292">
        <v>12.13</v>
      </c>
      <c r="G190" s="293">
        <v>30</v>
      </c>
      <c r="H190" s="293" t="s">
        <v>3372</v>
      </c>
      <c r="I190" s="292">
        <v>10.49</v>
      </c>
      <c r="J190" s="293">
        <v>30</v>
      </c>
      <c r="K190" s="293" t="s">
        <v>3372</v>
      </c>
      <c r="L190" s="294">
        <f t="shared" si="79"/>
        <v>11.31</v>
      </c>
      <c r="M190" s="291">
        <f t="shared" si="80"/>
        <v>60</v>
      </c>
      <c r="N190" s="291">
        <f t="shared" si="81"/>
        <v>0</v>
      </c>
      <c r="O190" s="291">
        <f t="shared" si="82"/>
        <v>0</v>
      </c>
      <c r="P190" s="292">
        <v>10.210000000000001</v>
      </c>
      <c r="Q190" s="293">
        <v>30</v>
      </c>
      <c r="R190" s="293" t="s">
        <v>3373</v>
      </c>
      <c r="S190" s="292">
        <v>10.26</v>
      </c>
      <c r="T190" s="293">
        <v>30</v>
      </c>
      <c r="U190" s="293" t="s">
        <v>3372</v>
      </c>
      <c r="V190" s="292">
        <f t="shared" si="83"/>
        <v>10.234999999999999</v>
      </c>
      <c r="W190" s="293">
        <f t="shared" si="84"/>
        <v>60</v>
      </c>
      <c r="X190" s="293">
        <f t="shared" si="85"/>
        <v>1</v>
      </c>
      <c r="Y190" s="293">
        <f t="shared" si="86"/>
        <v>0</v>
      </c>
      <c r="Z190" s="293">
        <f t="shared" si="87"/>
        <v>1</v>
      </c>
      <c r="AA190" s="293">
        <f t="shared" si="88"/>
        <v>0</v>
      </c>
      <c r="AB190" s="293">
        <f t="shared" si="89"/>
        <v>1</v>
      </c>
      <c r="AC190" s="292">
        <f>IF(AB190=0,1,IF(AB190=1,0.99,IF(AB190=2,0.98,IF(AB190=3,0.97,IF(AB190=4,0.96,IF(AB190=5,0.95,IF(AB190=6,0.94)))))))</f>
        <v>0.99</v>
      </c>
      <c r="AD190" s="292">
        <f t="shared" si="90"/>
        <v>10.772500000000001</v>
      </c>
      <c r="AE190" s="292">
        <f t="shared" si="91"/>
        <v>10.664775000000001</v>
      </c>
      <c r="AF190" s="293">
        <f t="shared" si="92"/>
        <v>120</v>
      </c>
      <c r="AG190" s="295" t="s">
        <v>3453</v>
      </c>
      <c r="AH190" s="295" t="s">
        <v>3451</v>
      </c>
      <c r="AI190" s="295" t="s">
        <v>3454</v>
      </c>
      <c r="AJ190" s="295" t="s">
        <v>3455</v>
      </c>
      <c r="AK190" s="295" t="s">
        <v>3456</v>
      </c>
      <c r="AL190" s="295" t="s">
        <v>3457</v>
      </c>
      <c r="AM190" s="295" t="s">
        <v>3452</v>
      </c>
      <c r="AN190" s="295" t="s">
        <v>3460</v>
      </c>
      <c r="AO190" s="295" t="s">
        <v>3459</v>
      </c>
      <c r="AP190" s="295" t="s">
        <v>3458</v>
      </c>
      <c r="AQ190" s="217"/>
    </row>
    <row r="191" spans="1:43" s="288" customFormat="1" ht="11.25">
      <c r="A191" s="210">
        <v>184</v>
      </c>
      <c r="B191" s="218" t="s">
        <v>2700</v>
      </c>
      <c r="C191" s="218" t="s">
        <v>2701</v>
      </c>
      <c r="D191" s="213" t="s">
        <v>2702</v>
      </c>
      <c r="E191" s="213">
        <v>27</v>
      </c>
      <c r="F191" s="214">
        <v>10.85</v>
      </c>
      <c r="G191" s="215">
        <v>30</v>
      </c>
      <c r="H191" s="215" t="s">
        <v>3372</v>
      </c>
      <c r="I191" s="214">
        <v>10.02</v>
      </c>
      <c r="J191" s="215">
        <v>30</v>
      </c>
      <c r="K191" s="215" t="s">
        <v>3373</v>
      </c>
      <c r="L191" s="216">
        <f t="shared" si="79"/>
        <v>10.434999999999999</v>
      </c>
      <c r="M191" s="213">
        <f t="shared" si="80"/>
        <v>60</v>
      </c>
      <c r="N191" s="213">
        <f t="shared" si="81"/>
        <v>1</v>
      </c>
      <c r="O191" s="213">
        <f t="shared" si="82"/>
        <v>0</v>
      </c>
      <c r="P191" s="214">
        <v>11.17</v>
      </c>
      <c r="Q191" s="215">
        <v>30</v>
      </c>
      <c r="R191" s="215" t="s">
        <v>3372</v>
      </c>
      <c r="S191" s="214">
        <v>14.3</v>
      </c>
      <c r="T191" s="215">
        <v>30</v>
      </c>
      <c r="U191" s="215" t="s">
        <v>3372</v>
      </c>
      <c r="V191" s="214">
        <f t="shared" si="83"/>
        <v>12.734999999999999</v>
      </c>
      <c r="W191" s="215">
        <f t="shared" si="84"/>
        <v>60</v>
      </c>
      <c r="X191" s="215">
        <f t="shared" si="85"/>
        <v>0</v>
      </c>
      <c r="Y191" s="215">
        <f t="shared" si="86"/>
        <v>0</v>
      </c>
      <c r="Z191" s="215">
        <f t="shared" si="87"/>
        <v>1</v>
      </c>
      <c r="AA191" s="215">
        <f t="shared" si="88"/>
        <v>0</v>
      </c>
      <c r="AB191" s="215">
        <f t="shared" si="89"/>
        <v>1</v>
      </c>
      <c r="AC191" s="214">
        <f>IF(AB191=0,0.93,IF(AB191=1,0.92,IF(AB191=2,0.91,IF(AB191=3,0.9,IF(AB191=4,0.89,IF(AB191=5,0.88,IF(AB191=6,0.87)))))))</f>
        <v>0.92</v>
      </c>
      <c r="AD191" s="214">
        <f t="shared" si="90"/>
        <v>11.584999999999999</v>
      </c>
      <c r="AE191" s="214">
        <f t="shared" si="91"/>
        <v>10.658199999999999</v>
      </c>
      <c r="AF191" s="215">
        <f t="shared" si="92"/>
        <v>120</v>
      </c>
      <c r="AG191" s="212" t="s">
        <v>3451</v>
      </c>
      <c r="AH191" s="212" t="s">
        <v>3453</v>
      </c>
      <c r="AI191" s="212" t="s">
        <v>3452</v>
      </c>
      <c r="AJ191" s="212" t="s">
        <v>3454</v>
      </c>
      <c r="AK191" s="212" t="s">
        <v>3455</v>
      </c>
      <c r="AL191" s="212" t="s">
        <v>3460</v>
      </c>
      <c r="AM191" s="212" t="s">
        <v>3456</v>
      </c>
      <c r="AN191" s="212" t="s">
        <v>3457</v>
      </c>
      <c r="AO191" s="212" t="s">
        <v>3459</v>
      </c>
      <c r="AP191" s="212" t="s">
        <v>3458</v>
      </c>
      <c r="AQ191" s="217"/>
    </row>
    <row r="192" spans="1:43">
      <c r="A192" s="411">
        <v>185</v>
      </c>
      <c r="B192" s="386" t="s">
        <v>1065</v>
      </c>
      <c r="C192" s="386" t="s">
        <v>1066</v>
      </c>
      <c r="D192" s="291" t="s">
        <v>1067</v>
      </c>
      <c r="E192" s="291">
        <v>10</v>
      </c>
      <c r="F192" s="292">
        <v>13.06</v>
      </c>
      <c r="G192" s="293">
        <v>30</v>
      </c>
      <c r="H192" s="293" t="s">
        <v>3372</v>
      </c>
      <c r="I192" s="292">
        <v>10.75</v>
      </c>
      <c r="J192" s="293">
        <v>30</v>
      </c>
      <c r="K192" s="293" t="s">
        <v>3372</v>
      </c>
      <c r="L192" s="294">
        <f t="shared" si="79"/>
        <v>11.905000000000001</v>
      </c>
      <c r="M192" s="291">
        <f t="shared" si="80"/>
        <v>60</v>
      </c>
      <c r="N192" s="291">
        <f t="shared" si="81"/>
        <v>0</v>
      </c>
      <c r="O192" s="291">
        <f t="shared" si="82"/>
        <v>0</v>
      </c>
      <c r="P192" s="292">
        <v>10.89</v>
      </c>
      <c r="Q192" s="293">
        <v>30</v>
      </c>
      <c r="R192" s="293" t="s">
        <v>3372</v>
      </c>
      <c r="S192" s="292">
        <v>11.59</v>
      </c>
      <c r="T192" s="293">
        <v>30</v>
      </c>
      <c r="U192" s="293" t="s">
        <v>3373</v>
      </c>
      <c r="V192" s="292">
        <f t="shared" si="83"/>
        <v>11.24</v>
      </c>
      <c r="W192" s="293">
        <f t="shared" si="84"/>
        <v>60</v>
      </c>
      <c r="X192" s="293">
        <f t="shared" si="85"/>
        <v>1</v>
      </c>
      <c r="Y192" s="293">
        <f t="shared" si="86"/>
        <v>0</v>
      </c>
      <c r="Z192" s="293">
        <f t="shared" si="87"/>
        <v>1</v>
      </c>
      <c r="AA192" s="293">
        <f t="shared" si="88"/>
        <v>0</v>
      </c>
      <c r="AB192" s="293">
        <f t="shared" si="89"/>
        <v>1</v>
      </c>
      <c r="AC192" s="292">
        <f>IF(AB192=0,0.93,IF(AB192=1,0.92,IF(AB192=2,0.91,IF(AB192=3,0.9,IF(AB192=4,0.89,IF(AB192=5,0.88,IF(AB192=6,0.87)))))))</f>
        <v>0.92</v>
      </c>
      <c r="AD192" s="292">
        <f t="shared" si="90"/>
        <v>11.572500000000002</v>
      </c>
      <c r="AE192" s="292">
        <f t="shared" si="91"/>
        <v>10.646700000000003</v>
      </c>
      <c r="AF192" s="293">
        <f t="shared" si="92"/>
        <v>120</v>
      </c>
      <c r="AG192" s="295" t="s">
        <v>3451</v>
      </c>
      <c r="AH192" s="295" t="s">
        <v>3456</v>
      </c>
      <c r="AI192" s="295" t="s">
        <v>3452</v>
      </c>
      <c r="AJ192" s="295" t="s">
        <v>3453</v>
      </c>
      <c r="AK192" s="295" t="s">
        <v>3454</v>
      </c>
      <c r="AL192" s="295" t="s">
        <v>3457</v>
      </c>
      <c r="AM192" s="295" t="s">
        <v>3455</v>
      </c>
      <c r="AN192" s="295" t="s">
        <v>3460</v>
      </c>
      <c r="AO192" s="295" t="s">
        <v>3459</v>
      </c>
      <c r="AP192" s="295" t="s">
        <v>3458</v>
      </c>
      <c r="AQ192" s="217"/>
    </row>
    <row r="193" spans="1:43" s="217" customFormat="1" ht="17.100000000000001" customHeight="1">
      <c r="A193" s="385"/>
      <c r="B193" s="385"/>
      <c r="C193" s="385"/>
      <c r="D193" s="385"/>
      <c r="E193" s="385"/>
      <c r="F193" s="385"/>
      <c r="G193" s="385"/>
      <c r="H193" s="385"/>
      <c r="I193" s="385"/>
      <c r="J193" s="385"/>
      <c r="K193" s="385"/>
      <c r="L193" s="385"/>
      <c r="M193" s="385"/>
      <c r="N193" s="385"/>
      <c r="O193" s="385"/>
      <c r="P193" s="385"/>
      <c r="Q193" s="385"/>
      <c r="R193" s="385"/>
      <c r="S193" s="385"/>
      <c r="T193" s="385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  <c r="AE193" s="385"/>
      <c r="AF193" s="385"/>
      <c r="AG193" s="385"/>
      <c r="AH193" s="385"/>
      <c r="AI193" s="385"/>
      <c r="AJ193" s="385"/>
      <c r="AK193" s="385"/>
      <c r="AL193" s="385"/>
      <c r="AM193" s="385"/>
      <c r="AN193" s="385"/>
      <c r="AO193" s="385"/>
      <c r="AP193" s="385"/>
      <c r="AQ193"/>
    </row>
  </sheetData>
  <sortState ref="A8:AQ193">
    <sortCondition descending="1" ref="AE8:AE193"/>
  </sortState>
  <mergeCells count="1">
    <mergeCell ref="A5:AP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I137"/>
  <sheetViews>
    <sheetView topLeftCell="H1" zoomScale="50" zoomScaleNormal="50" workbookViewId="0">
      <selection activeCell="H1" sqref="A1:XFD70"/>
    </sheetView>
  </sheetViews>
  <sheetFormatPr baseColWidth="10" defaultRowHeight="15"/>
  <cols>
    <col min="1" max="1" width="8" customWidth="1"/>
    <col min="2" max="2" width="34.42578125" customWidth="1"/>
    <col min="3" max="3" width="47.42578125" customWidth="1"/>
    <col min="4" max="4" width="27.85546875" customWidth="1"/>
    <col min="33" max="33" width="11.5703125" customWidth="1"/>
    <col min="34" max="34" width="34" customWidth="1"/>
    <col min="35" max="35" width="19.28515625" customWidth="1"/>
  </cols>
  <sheetData>
    <row r="1" spans="1:35" s="25" customFormat="1" ht="25.5">
      <c r="A1" s="28" t="s">
        <v>4</v>
      </c>
      <c r="B1" s="28" t="s">
        <v>5</v>
      </c>
      <c r="C1" s="28" t="s">
        <v>6</v>
      </c>
      <c r="D1" s="28" t="s">
        <v>7</v>
      </c>
      <c r="E1" s="28" t="s">
        <v>8</v>
      </c>
      <c r="F1" s="29" t="s">
        <v>9</v>
      </c>
      <c r="G1" s="28" t="s">
        <v>10</v>
      </c>
      <c r="H1" s="29" t="s">
        <v>11</v>
      </c>
      <c r="I1" s="29" t="s">
        <v>12</v>
      </c>
      <c r="J1" s="28" t="s">
        <v>10</v>
      </c>
      <c r="K1" s="28" t="s">
        <v>13</v>
      </c>
      <c r="L1" s="29" t="s">
        <v>14</v>
      </c>
      <c r="M1" s="30" t="s">
        <v>15</v>
      </c>
      <c r="N1" s="31" t="s">
        <v>16</v>
      </c>
      <c r="O1" s="30" t="s">
        <v>17</v>
      </c>
      <c r="P1" s="89" t="s">
        <v>18</v>
      </c>
      <c r="Q1" s="90" t="s">
        <v>19</v>
      </c>
      <c r="R1" s="90" t="s">
        <v>13</v>
      </c>
      <c r="S1" s="89" t="s">
        <v>20</v>
      </c>
      <c r="T1" s="90" t="s">
        <v>19</v>
      </c>
      <c r="U1" s="90" t="s">
        <v>13</v>
      </c>
      <c r="V1" s="32" t="s">
        <v>21</v>
      </c>
      <c r="W1" s="33" t="s">
        <v>22</v>
      </c>
      <c r="X1" s="33" t="s">
        <v>23</v>
      </c>
      <c r="Y1" s="33" t="s">
        <v>24</v>
      </c>
      <c r="Z1" s="33" t="s">
        <v>25</v>
      </c>
      <c r="AA1" s="34" t="s">
        <v>26</v>
      </c>
      <c r="AB1" s="34" t="s">
        <v>27</v>
      </c>
      <c r="AC1" s="32" t="s">
        <v>28</v>
      </c>
      <c r="AD1" s="32" t="s">
        <v>29</v>
      </c>
      <c r="AE1" s="32" t="s">
        <v>30</v>
      </c>
      <c r="AF1" s="35" t="s">
        <v>31</v>
      </c>
      <c r="AG1" s="28" t="s">
        <v>32</v>
      </c>
      <c r="AH1" s="24" t="s">
        <v>33</v>
      </c>
      <c r="AI1" s="24" t="s">
        <v>34</v>
      </c>
    </row>
    <row r="2" spans="1:35" s="16" customFormat="1" ht="27.75">
      <c r="A2" s="43">
        <v>1</v>
      </c>
      <c r="B2" s="52" t="s">
        <v>178</v>
      </c>
      <c r="C2" s="52" t="s">
        <v>2877</v>
      </c>
      <c r="D2" s="50" t="s">
        <v>2878</v>
      </c>
      <c r="E2" s="38">
        <v>29</v>
      </c>
      <c r="F2" s="48">
        <v>16.41</v>
      </c>
      <c r="G2" s="46">
        <v>30</v>
      </c>
      <c r="H2" s="48" t="s">
        <v>3372</v>
      </c>
      <c r="I2" s="48">
        <v>17.25</v>
      </c>
      <c r="J2" s="46">
        <v>30</v>
      </c>
      <c r="K2" s="46" t="s">
        <v>3372</v>
      </c>
      <c r="L2" s="84">
        <f t="shared" ref="L2:L33" si="0">(F2+I2)/2</f>
        <v>16.829999999999998</v>
      </c>
      <c r="M2" s="38">
        <f t="shared" ref="M2:M33" si="1">IF(L2&gt;=10,60,G2+J2)</f>
        <v>60</v>
      </c>
      <c r="N2" s="38">
        <f t="shared" ref="N2:N33" si="2">IF(H2="ACC",0,1)+IF(K2="ACC",0,1)</f>
        <v>0</v>
      </c>
      <c r="O2" s="38">
        <f t="shared" ref="O2:O33" si="3">IF(F2&lt;10,1,(IF(I2&lt;10,1,0)))</f>
        <v>0</v>
      </c>
      <c r="P2" s="48">
        <v>17.649999999999999</v>
      </c>
      <c r="Q2" s="46">
        <v>30</v>
      </c>
      <c r="R2" s="46" t="s">
        <v>3372</v>
      </c>
      <c r="S2" s="48">
        <v>17.399999999999999</v>
      </c>
      <c r="T2" s="46">
        <v>30</v>
      </c>
      <c r="U2" s="46" t="s">
        <v>3372</v>
      </c>
      <c r="V2" s="48">
        <f t="shared" ref="V2:V33" si="4">(P2+S2)/2</f>
        <v>17.524999999999999</v>
      </c>
      <c r="W2" s="46">
        <f t="shared" ref="W2:W33" si="5">IF(V2&gt;=10,60,Q2+T2)</f>
        <v>60</v>
      </c>
      <c r="X2" s="46">
        <f t="shared" ref="X2:X33" si="6">IF(R2="ACC",0,1)+IF(U2="ACC",0,1)</f>
        <v>0</v>
      </c>
      <c r="Y2" s="46">
        <f t="shared" ref="Y2:Y33" si="7">IF(P2&lt;10,1,(IF(S2&lt;10,1,0)))</f>
        <v>0</v>
      </c>
      <c r="Z2" s="46">
        <f t="shared" ref="Z2:Z33" si="8">N2+X2</f>
        <v>0</v>
      </c>
      <c r="AA2" s="46">
        <f t="shared" ref="AA2:AA33" si="9">O2+Y2</f>
        <v>0</v>
      </c>
      <c r="AB2" s="46">
        <f t="shared" ref="AB2:AB33" si="10">Z2+AA2</f>
        <v>0</v>
      </c>
      <c r="AC2" s="48">
        <f t="shared" ref="AC2:AC18" si="11">IF(AB2=0,1,IF(AB2=1,0.99,IF(AB2=2,0.98,IF(AB2=3,0.97,IF(AB2=4,0.96,IF(AB2=5,0.95,IF(AB2=6,0.94)))))))</f>
        <v>1</v>
      </c>
      <c r="AD2" s="48">
        <f t="shared" ref="AD2:AD33" si="12">AVERAGE(L2,V2)</f>
        <v>17.177499999999998</v>
      </c>
      <c r="AE2" s="48">
        <f t="shared" ref="AE2:AE33" si="13">AC2*AD2</f>
        <v>17.177499999999998</v>
      </c>
      <c r="AF2" s="46">
        <f t="shared" ref="AF2:AF33" si="14">M2+W2</f>
        <v>120</v>
      </c>
      <c r="AG2" s="47"/>
      <c r="AH2" s="127" t="s">
        <v>3448</v>
      </c>
      <c r="AI2" s="127" t="s">
        <v>3449</v>
      </c>
    </row>
    <row r="3" spans="1:35" s="16" customFormat="1" ht="27.75">
      <c r="A3" s="43">
        <v>2</v>
      </c>
      <c r="B3" s="37" t="s">
        <v>2996</v>
      </c>
      <c r="C3" s="37" t="s">
        <v>2997</v>
      </c>
      <c r="D3" s="38" t="s">
        <v>2998</v>
      </c>
      <c r="E3" s="38">
        <v>31</v>
      </c>
      <c r="F3" s="48">
        <v>15.09</v>
      </c>
      <c r="G3" s="46">
        <v>30</v>
      </c>
      <c r="H3" s="48" t="s">
        <v>3372</v>
      </c>
      <c r="I3" s="48">
        <v>15.25</v>
      </c>
      <c r="J3" s="46">
        <v>30</v>
      </c>
      <c r="K3" s="46" t="s">
        <v>3372</v>
      </c>
      <c r="L3" s="84">
        <f t="shared" si="0"/>
        <v>15.17</v>
      </c>
      <c r="M3" s="38">
        <f t="shared" si="1"/>
        <v>60</v>
      </c>
      <c r="N3" s="38">
        <f t="shared" si="2"/>
        <v>0</v>
      </c>
      <c r="O3" s="38">
        <f t="shared" si="3"/>
        <v>0</v>
      </c>
      <c r="P3" s="48">
        <v>16.75</v>
      </c>
      <c r="Q3" s="46">
        <v>30</v>
      </c>
      <c r="R3" s="46" t="s">
        <v>3372</v>
      </c>
      <c r="S3" s="48">
        <v>17.170000000000002</v>
      </c>
      <c r="T3" s="46">
        <v>30</v>
      </c>
      <c r="U3" s="46" t="s">
        <v>3372</v>
      </c>
      <c r="V3" s="48">
        <f t="shared" si="4"/>
        <v>16.96</v>
      </c>
      <c r="W3" s="46">
        <f t="shared" si="5"/>
        <v>60</v>
      </c>
      <c r="X3" s="46">
        <f t="shared" si="6"/>
        <v>0</v>
      </c>
      <c r="Y3" s="46">
        <f t="shared" si="7"/>
        <v>0</v>
      </c>
      <c r="Z3" s="46">
        <f t="shared" si="8"/>
        <v>0</v>
      </c>
      <c r="AA3" s="46">
        <f t="shared" si="9"/>
        <v>0</v>
      </c>
      <c r="AB3" s="46">
        <f t="shared" si="10"/>
        <v>0</v>
      </c>
      <c r="AC3" s="48">
        <f t="shared" si="11"/>
        <v>1</v>
      </c>
      <c r="AD3" s="48">
        <f t="shared" si="12"/>
        <v>16.065000000000001</v>
      </c>
      <c r="AE3" s="48">
        <f t="shared" si="13"/>
        <v>16.065000000000001</v>
      </c>
      <c r="AF3" s="46">
        <f t="shared" si="14"/>
        <v>120</v>
      </c>
      <c r="AG3" s="47"/>
      <c r="AH3" s="127" t="s">
        <v>3448</v>
      </c>
      <c r="AI3" s="127" t="s">
        <v>3449</v>
      </c>
    </row>
    <row r="4" spans="1:35" s="16" customFormat="1" ht="27.75">
      <c r="A4" s="36">
        <v>3</v>
      </c>
      <c r="B4" s="37" t="s">
        <v>2843</v>
      </c>
      <c r="C4" s="37" t="s">
        <v>2844</v>
      </c>
      <c r="D4" s="38" t="s">
        <v>2845</v>
      </c>
      <c r="E4" s="38">
        <v>29</v>
      </c>
      <c r="F4" s="48">
        <v>16.79</v>
      </c>
      <c r="G4" s="46">
        <v>30</v>
      </c>
      <c r="H4" s="48" t="s">
        <v>3372</v>
      </c>
      <c r="I4" s="48">
        <v>14.56</v>
      </c>
      <c r="J4" s="46">
        <v>30</v>
      </c>
      <c r="K4" s="46" t="s">
        <v>3372</v>
      </c>
      <c r="L4" s="84">
        <f t="shared" si="0"/>
        <v>15.675000000000001</v>
      </c>
      <c r="M4" s="38">
        <f t="shared" si="1"/>
        <v>60</v>
      </c>
      <c r="N4" s="38">
        <f t="shared" si="2"/>
        <v>0</v>
      </c>
      <c r="O4" s="38">
        <f t="shared" si="3"/>
        <v>0</v>
      </c>
      <c r="P4" s="48">
        <v>15.54</v>
      </c>
      <c r="Q4" s="46">
        <v>30</v>
      </c>
      <c r="R4" s="46" t="s">
        <v>3372</v>
      </c>
      <c r="S4" s="48">
        <v>15.07</v>
      </c>
      <c r="T4" s="46">
        <v>30</v>
      </c>
      <c r="U4" s="46" t="s">
        <v>3372</v>
      </c>
      <c r="V4" s="48">
        <f t="shared" si="4"/>
        <v>15.305</v>
      </c>
      <c r="W4" s="46">
        <f t="shared" si="5"/>
        <v>60</v>
      </c>
      <c r="X4" s="46">
        <f t="shared" si="6"/>
        <v>0</v>
      </c>
      <c r="Y4" s="46">
        <f t="shared" si="7"/>
        <v>0</v>
      </c>
      <c r="Z4" s="46">
        <f t="shared" si="8"/>
        <v>0</v>
      </c>
      <c r="AA4" s="46">
        <f t="shared" si="9"/>
        <v>0</v>
      </c>
      <c r="AB4" s="46">
        <f t="shared" si="10"/>
        <v>0</v>
      </c>
      <c r="AC4" s="48">
        <f t="shared" si="11"/>
        <v>1</v>
      </c>
      <c r="AD4" s="48">
        <f t="shared" si="12"/>
        <v>15.49</v>
      </c>
      <c r="AE4" s="48">
        <f t="shared" si="13"/>
        <v>15.49</v>
      </c>
      <c r="AF4" s="46">
        <f t="shared" si="14"/>
        <v>120</v>
      </c>
      <c r="AG4" s="47"/>
      <c r="AH4" s="127" t="s">
        <v>3448</v>
      </c>
      <c r="AI4" s="127" t="s">
        <v>3449</v>
      </c>
    </row>
    <row r="5" spans="1:35" s="16" customFormat="1" ht="27.75">
      <c r="A5" s="43">
        <v>4</v>
      </c>
      <c r="B5" s="49" t="s">
        <v>2797</v>
      </c>
      <c r="C5" s="49" t="s">
        <v>2798</v>
      </c>
      <c r="D5" s="50" t="s">
        <v>2799</v>
      </c>
      <c r="E5" s="38">
        <v>29</v>
      </c>
      <c r="F5" s="48">
        <v>13.01</v>
      </c>
      <c r="G5" s="46">
        <v>30</v>
      </c>
      <c r="H5" s="48" t="s">
        <v>3372</v>
      </c>
      <c r="I5" s="48">
        <v>14.33</v>
      </c>
      <c r="J5" s="46">
        <v>30</v>
      </c>
      <c r="K5" s="46" t="s">
        <v>3372</v>
      </c>
      <c r="L5" s="84">
        <f t="shared" si="0"/>
        <v>13.67</v>
      </c>
      <c r="M5" s="38">
        <f t="shared" si="1"/>
        <v>60</v>
      </c>
      <c r="N5" s="38">
        <f t="shared" si="2"/>
        <v>0</v>
      </c>
      <c r="O5" s="38">
        <f t="shared" si="3"/>
        <v>0</v>
      </c>
      <c r="P5" s="48">
        <v>15.53</v>
      </c>
      <c r="Q5" s="46">
        <v>30</v>
      </c>
      <c r="R5" s="46" t="s">
        <v>3372</v>
      </c>
      <c r="S5" s="48">
        <v>16.54</v>
      </c>
      <c r="T5" s="46">
        <v>30</v>
      </c>
      <c r="U5" s="46" t="s">
        <v>3372</v>
      </c>
      <c r="V5" s="48">
        <f t="shared" si="4"/>
        <v>16.035</v>
      </c>
      <c r="W5" s="46">
        <f t="shared" si="5"/>
        <v>60</v>
      </c>
      <c r="X5" s="46">
        <f t="shared" si="6"/>
        <v>0</v>
      </c>
      <c r="Y5" s="46">
        <f t="shared" si="7"/>
        <v>0</v>
      </c>
      <c r="Z5" s="46">
        <f t="shared" si="8"/>
        <v>0</v>
      </c>
      <c r="AA5" s="46">
        <f t="shared" si="9"/>
        <v>0</v>
      </c>
      <c r="AB5" s="46">
        <f t="shared" si="10"/>
        <v>0</v>
      </c>
      <c r="AC5" s="48">
        <f t="shared" si="11"/>
        <v>1</v>
      </c>
      <c r="AD5" s="48">
        <f t="shared" si="12"/>
        <v>14.852499999999999</v>
      </c>
      <c r="AE5" s="48">
        <f t="shared" si="13"/>
        <v>14.852499999999999</v>
      </c>
      <c r="AF5" s="46">
        <f t="shared" si="14"/>
        <v>120</v>
      </c>
      <c r="AG5" s="47"/>
      <c r="AH5" s="127" t="s">
        <v>3448</v>
      </c>
      <c r="AI5" s="127" t="s">
        <v>3449</v>
      </c>
    </row>
    <row r="6" spans="1:35" s="16" customFormat="1" ht="27.75">
      <c r="A6" s="43">
        <v>5</v>
      </c>
      <c r="B6" s="44" t="s">
        <v>3037</v>
      </c>
      <c r="C6" s="44" t="s">
        <v>3038</v>
      </c>
      <c r="D6" s="45" t="s">
        <v>3039</v>
      </c>
      <c r="E6" s="38">
        <v>31</v>
      </c>
      <c r="F6" s="48">
        <v>12.37</v>
      </c>
      <c r="G6" s="46">
        <v>30</v>
      </c>
      <c r="H6" s="48" t="s">
        <v>3372</v>
      </c>
      <c r="I6" s="48">
        <v>13.14</v>
      </c>
      <c r="J6" s="46">
        <v>30</v>
      </c>
      <c r="K6" s="46" t="s">
        <v>3372</v>
      </c>
      <c r="L6" s="84">
        <f t="shared" si="0"/>
        <v>12.754999999999999</v>
      </c>
      <c r="M6" s="38">
        <f t="shared" si="1"/>
        <v>60</v>
      </c>
      <c r="N6" s="38">
        <f t="shared" si="2"/>
        <v>0</v>
      </c>
      <c r="O6" s="38">
        <f t="shared" si="3"/>
        <v>0</v>
      </c>
      <c r="P6" s="48">
        <v>13.6</v>
      </c>
      <c r="Q6" s="46">
        <v>30</v>
      </c>
      <c r="R6" s="46" t="s">
        <v>3372</v>
      </c>
      <c r="S6" s="48">
        <v>17.059999999999999</v>
      </c>
      <c r="T6" s="46">
        <v>30</v>
      </c>
      <c r="U6" s="46" t="s">
        <v>3372</v>
      </c>
      <c r="V6" s="48">
        <f t="shared" si="4"/>
        <v>15.329999999999998</v>
      </c>
      <c r="W6" s="46">
        <f t="shared" si="5"/>
        <v>60</v>
      </c>
      <c r="X6" s="46">
        <f t="shared" si="6"/>
        <v>0</v>
      </c>
      <c r="Y6" s="46">
        <f t="shared" si="7"/>
        <v>0</v>
      </c>
      <c r="Z6" s="46">
        <f t="shared" si="8"/>
        <v>0</v>
      </c>
      <c r="AA6" s="46">
        <f t="shared" si="9"/>
        <v>0</v>
      </c>
      <c r="AB6" s="46">
        <f t="shared" si="10"/>
        <v>0</v>
      </c>
      <c r="AC6" s="48">
        <f t="shared" si="11"/>
        <v>1</v>
      </c>
      <c r="AD6" s="48">
        <f t="shared" si="12"/>
        <v>14.042499999999999</v>
      </c>
      <c r="AE6" s="48">
        <f t="shared" si="13"/>
        <v>14.042499999999999</v>
      </c>
      <c r="AF6" s="46">
        <f t="shared" si="14"/>
        <v>120</v>
      </c>
      <c r="AG6" s="47"/>
      <c r="AH6" s="170" t="s">
        <v>3448</v>
      </c>
      <c r="AI6" s="170" t="s">
        <v>3449</v>
      </c>
    </row>
    <row r="7" spans="1:35" s="16" customFormat="1" ht="27.75">
      <c r="A7" s="36">
        <v>6</v>
      </c>
      <c r="B7" s="37" t="s">
        <v>2862</v>
      </c>
      <c r="C7" s="37" t="s">
        <v>2863</v>
      </c>
      <c r="D7" s="38" t="s">
        <v>2864</v>
      </c>
      <c r="E7" s="38">
        <v>29</v>
      </c>
      <c r="F7" s="48">
        <v>12.56</v>
      </c>
      <c r="G7" s="46">
        <v>30</v>
      </c>
      <c r="H7" s="48" t="s">
        <v>3372</v>
      </c>
      <c r="I7" s="48">
        <v>13.26</v>
      </c>
      <c r="J7" s="46">
        <v>30</v>
      </c>
      <c r="K7" s="46" t="s">
        <v>3372</v>
      </c>
      <c r="L7" s="84">
        <f t="shared" si="0"/>
        <v>12.91</v>
      </c>
      <c r="M7" s="38">
        <f t="shared" si="1"/>
        <v>60</v>
      </c>
      <c r="N7" s="38">
        <f t="shared" si="2"/>
        <v>0</v>
      </c>
      <c r="O7" s="38">
        <f t="shared" si="3"/>
        <v>0</v>
      </c>
      <c r="P7" s="48">
        <v>13.29</v>
      </c>
      <c r="Q7" s="46">
        <v>30</v>
      </c>
      <c r="R7" s="46" t="s">
        <v>3372</v>
      </c>
      <c r="S7" s="48">
        <v>16.940000000000001</v>
      </c>
      <c r="T7" s="46">
        <v>30</v>
      </c>
      <c r="U7" s="46" t="s">
        <v>3372</v>
      </c>
      <c r="V7" s="48">
        <f t="shared" si="4"/>
        <v>15.115</v>
      </c>
      <c r="W7" s="46">
        <f t="shared" si="5"/>
        <v>60</v>
      </c>
      <c r="X7" s="46">
        <f t="shared" si="6"/>
        <v>0</v>
      </c>
      <c r="Y7" s="46">
        <f t="shared" si="7"/>
        <v>0</v>
      </c>
      <c r="Z7" s="46">
        <f t="shared" si="8"/>
        <v>0</v>
      </c>
      <c r="AA7" s="46">
        <f t="shared" si="9"/>
        <v>0</v>
      </c>
      <c r="AB7" s="46">
        <f t="shared" si="10"/>
        <v>0</v>
      </c>
      <c r="AC7" s="48">
        <f t="shared" si="11"/>
        <v>1</v>
      </c>
      <c r="AD7" s="48">
        <f t="shared" si="12"/>
        <v>14.012499999999999</v>
      </c>
      <c r="AE7" s="48">
        <f t="shared" si="13"/>
        <v>14.012499999999999</v>
      </c>
      <c r="AF7" s="46">
        <f t="shared" si="14"/>
        <v>120</v>
      </c>
      <c r="AG7" s="47"/>
      <c r="AH7" s="127" t="s">
        <v>3448</v>
      </c>
      <c r="AI7" s="127" t="s">
        <v>3449</v>
      </c>
    </row>
    <row r="8" spans="1:35" s="16" customFormat="1" ht="27.75">
      <c r="A8" s="43">
        <v>7</v>
      </c>
      <c r="B8" s="37" t="s">
        <v>2941</v>
      </c>
      <c r="C8" s="37" t="s">
        <v>769</v>
      </c>
      <c r="D8" s="38" t="s">
        <v>2942</v>
      </c>
      <c r="E8" s="38">
        <v>30</v>
      </c>
      <c r="F8" s="48">
        <v>11.65</v>
      </c>
      <c r="G8" s="46">
        <v>30</v>
      </c>
      <c r="H8" s="48" t="s">
        <v>3372</v>
      </c>
      <c r="I8" s="48">
        <v>14.35</v>
      </c>
      <c r="J8" s="46">
        <v>30</v>
      </c>
      <c r="K8" s="46" t="s">
        <v>3372</v>
      </c>
      <c r="L8" s="84">
        <f t="shared" si="0"/>
        <v>13</v>
      </c>
      <c r="M8" s="38">
        <f t="shared" si="1"/>
        <v>60</v>
      </c>
      <c r="N8" s="38">
        <f t="shared" si="2"/>
        <v>0</v>
      </c>
      <c r="O8" s="38">
        <f t="shared" si="3"/>
        <v>0</v>
      </c>
      <c r="P8" s="48">
        <v>13.52</v>
      </c>
      <c r="Q8" s="46">
        <v>30</v>
      </c>
      <c r="R8" s="46" t="s">
        <v>3372</v>
      </c>
      <c r="S8" s="48">
        <v>15.06</v>
      </c>
      <c r="T8" s="46">
        <v>30</v>
      </c>
      <c r="U8" s="46" t="s">
        <v>3372</v>
      </c>
      <c r="V8" s="48">
        <f t="shared" si="4"/>
        <v>14.29</v>
      </c>
      <c r="W8" s="46">
        <f t="shared" si="5"/>
        <v>60</v>
      </c>
      <c r="X8" s="46">
        <f t="shared" si="6"/>
        <v>0</v>
      </c>
      <c r="Y8" s="46">
        <f t="shared" si="7"/>
        <v>0</v>
      </c>
      <c r="Z8" s="46">
        <f t="shared" si="8"/>
        <v>0</v>
      </c>
      <c r="AA8" s="46">
        <f t="shared" si="9"/>
        <v>0</v>
      </c>
      <c r="AB8" s="46">
        <f t="shared" si="10"/>
        <v>0</v>
      </c>
      <c r="AC8" s="48">
        <f t="shared" si="11"/>
        <v>1</v>
      </c>
      <c r="AD8" s="48">
        <f t="shared" si="12"/>
        <v>13.645</v>
      </c>
      <c r="AE8" s="48">
        <f t="shared" si="13"/>
        <v>13.645</v>
      </c>
      <c r="AF8" s="46">
        <f t="shared" si="14"/>
        <v>120</v>
      </c>
      <c r="AG8" s="47"/>
      <c r="AH8" s="127" t="s">
        <v>3449</v>
      </c>
      <c r="AI8" s="127" t="s">
        <v>3448</v>
      </c>
    </row>
    <row r="9" spans="1:35" s="16" customFormat="1" ht="27.75">
      <c r="A9" s="43">
        <v>8</v>
      </c>
      <c r="B9" s="37" t="s">
        <v>2830</v>
      </c>
      <c r="C9" s="37" t="s">
        <v>2213</v>
      </c>
      <c r="D9" s="38" t="s">
        <v>2831</v>
      </c>
      <c r="E9" s="38">
        <v>29</v>
      </c>
      <c r="F9" s="48">
        <v>13.04</v>
      </c>
      <c r="G9" s="46">
        <v>30</v>
      </c>
      <c r="H9" s="48" t="s">
        <v>3373</v>
      </c>
      <c r="I9" s="48">
        <v>12.91</v>
      </c>
      <c r="J9" s="46">
        <v>30</v>
      </c>
      <c r="K9" s="46" t="s">
        <v>3372</v>
      </c>
      <c r="L9" s="84">
        <f t="shared" si="0"/>
        <v>12.975</v>
      </c>
      <c r="M9" s="38">
        <f t="shared" si="1"/>
        <v>60</v>
      </c>
      <c r="N9" s="38">
        <f t="shared" si="2"/>
        <v>1</v>
      </c>
      <c r="O9" s="38">
        <f t="shared" si="3"/>
        <v>0</v>
      </c>
      <c r="P9" s="48">
        <v>13.52</v>
      </c>
      <c r="Q9" s="46">
        <v>30</v>
      </c>
      <c r="R9" s="46" t="s">
        <v>3372</v>
      </c>
      <c r="S9" s="48">
        <v>15.31</v>
      </c>
      <c r="T9" s="46">
        <v>30</v>
      </c>
      <c r="U9" s="46" t="s">
        <v>3372</v>
      </c>
      <c r="V9" s="48">
        <f t="shared" si="4"/>
        <v>14.414999999999999</v>
      </c>
      <c r="W9" s="46">
        <f t="shared" si="5"/>
        <v>60</v>
      </c>
      <c r="X9" s="46">
        <f t="shared" si="6"/>
        <v>0</v>
      </c>
      <c r="Y9" s="46">
        <f t="shared" si="7"/>
        <v>0</v>
      </c>
      <c r="Z9" s="46">
        <f t="shared" si="8"/>
        <v>1</v>
      </c>
      <c r="AA9" s="46">
        <f t="shared" si="9"/>
        <v>0</v>
      </c>
      <c r="AB9" s="46">
        <f t="shared" si="10"/>
        <v>1</v>
      </c>
      <c r="AC9" s="48">
        <f t="shared" si="11"/>
        <v>0.99</v>
      </c>
      <c r="AD9" s="48">
        <f t="shared" si="12"/>
        <v>13.695</v>
      </c>
      <c r="AE9" s="48">
        <f t="shared" si="13"/>
        <v>13.55805</v>
      </c>
      <c r="AF9" s="46">
        <f t="shared" si="14"/>
        <v>120</v>
      </c>
      <c r="AG9" s="47"/>
      <c r="AH9" s="127" t="s">
        <v>3448</v>
      </c>
      <c r="AI9" s="127" t="s">
        <v>3449</v>
      </c>
    </row>
    <row r="10" spans="1:35" s="16" customFormat="1" ht="27.75">
      <c r="A10" s="36">
        <v>9</v>
      </c>
      <c r="B10" s="37" t="s">
        <v>2924</v>
      </c>
      <c r="C10" s="37" t="s">
        <v>2925</v>
      </c>
      <c r="D10" s="38" t="s">
        <v>2926</v>
      </c>
      <c r="E10" s="38">
        <v>30</v>
      </c>
      <c r="F10" s="48">
        <v>13.02</v>
      </c>
      <c r="G10" s="46">
        <v>30</v>
      </c>
      <c r="H10" s="48" t="s">
        <v>3372</v>
      </c>
      <c r="I10" s="48">
        <v>11.35</v>
      </c>
      <c r="J10" s="46">
        <v>30</v>
      </c>
      <c r="K10" s="46" t="s">
        <v>3372</v>
      </c>
      <c r="L10" s="84">
        <f t="shared" si="0"/>
        <v>12.184999999999999</v>
      </c>
      <c r="M10" s="38">
        <f t="shared" si="1"/>
        <v>60</v>
      </c>
      <c r="N10" s="38">
        <f t="shared" si="2"/>
        <v>0</v>
      </c>
      <c r="O10" s="38">
        <f t="shared" si="3"/>
        <v>0</v>
      </c>
      <c r="P10" s="48">
        <v>14.83</v>
      </c>
      <c r="Q10" s="46">
        <v>30</v>
      </c>
      <c r="R10" s="46" t="s">
        <v>3372</v>
      </c>
      <c r="S10" s="48">
        <v>14.83</v>
      </c>
      <c r="T10" s="46">
        <v>30</v>
      </c>
      <c r="U10" s="46" t="s">
        <v>3372</v>
      </c>
      <c r="V10" s="48">
        <f t="shared" si="4"/>
        <v>14.83</v>
      </c>
      <c r="W10" s="46">
        <f t="shared" si="5"/>
        <v>60</v>
      </c>
      <c r="X10" s="46">
        <f t="shared" si="6"/>
        <v>0</v>
      </c>
      <c r="Y10" s="46">
        <f t="shared" si="7"/>
        <v>0</v>
      </c>
      <c r="Z10" s="46">
        <f t="shared" si="8"/>
        <v>0</v>
      </c>
      <c r="AA10" s="46">
        <f t="shared" si="9"/>
        <v>0</v>
      </c>
      <c r="AB10" s="46">
        <f t="shared" si="10"/>
        <v>0</v>
      </c>
      <c r="AC10" s="48">
        <f t="shared" si="11"/>
        <v>1</v>
      </c>
      <c r="AD10" s="48">
        <f t="shared" si="12"/>
        <v>13.5075</v>
      </c>
      <c r="AE10" s="48">
        <f t="shared" si="13"/>
        <v>13.5075</v>
      </c>
      <c r="AF10" s="46">
        <f t="shared" si="14"/>
        <v>120</v>
      </c>
      <c r="AG10" s="47"/>
      <c r="AH10" s="127" t="s">
        <v>3449</v>
      </c>
      <c r="AI10" s="127" t="s">
        <v>3448</v>
      </c>
    </row>
    <row r="11" spans="1:35" s="16" customFormat="1" ht="27.75">
      <c r="A11" s="43">
        <v>10</v>
      </c>
      <c r="B11" s="37" t="s">
        <v>2908</v>
      </c>
      <c r="C11" s="37" t="s">
        <v>2909</v>
      </c>
      <c r="D11" s="38" t="s">
        <v>2910</v>
      </c>
      <c r="E11" s="38">
        <v>30</v>
      </c>
      <c r="F11" s="48">
        <v>12.4</v>
      </c>
      <c r="G11" s="46">
        <v>30</v>
      </c>
      <c r="H11" s="48" t="s">
        <v>3372</v>
      </c>
      <c r="I11" s="48">
        <v>11.78</v>
      </c>
      <c r="J11" s="46">
        <v>30</v>
      </c>
      <c r="K11" s="46" t="s">
        <v>3372</v>
      </c>
      <c r="L11" s="84">
        <f t="shared" si="0"/>
        <v>12.09</v>
      </c>
      <c r="M11" s="38">
        <f t="shared" si="1"/>
        <v>60</v>
      </c>
      <c r="N11" s="38">
        <f t="shared" si="2"/>
        <v>0</v>
      </c>
      <c r="O11" s="38">
        <f t="shared" si="3"/>
        <v>0</v>
      </c>
      <c r="P11" s="48">
        <v>12.67</v>
      </c>
      <c r="Q11" s="46">
        <v>30</v>
      </c>
      <c r="R11" s="46" t="s">
        <v>3372</v>
      </c>
      <c r="S11" s="48">
        <v>14.22</v>
      </c>
      <c r="T11" s="46">
        <v>30</v>
      </c>
      <c r="U11" s="46" t="s">
        <v>3372</v>
      </c>
      <c r="V11" s="48">
        <f t="shared" si="4"/>
        <v>13.445</v>
      </c>
      <c r="W11" s="46">
        <f t="shared" si="5"/>
        <v>60</v>
      </c>
      <c r="X11" s="46">
        <f t="shared" si="6"/>
        <v>0</v>
      </c>
      <c r="Y11" s="46">
        <f t="shared" si="7"/>
        <v>0</v>
      </c>
      <c r="Z11" s="46">
        <f t="shared" si="8"/>
        <v>0</v>
      </c>
      <c r="AA11" s="46">
        <f t="shared" si="9"/>
        <v>0</v>
      </c>
      <c r="AB11" s="46">
        <f t="shared" si="10"/>
        <v>0</v>
      </c>
      <c r="AC11" s="48">
        <f t="shared" si="11"/>
        <v>1</v>
      </c>
      <c r="AD11" s="48">
        <f t="shared" si="12"/>
        <v>12.7675</v>
      </c>
      <c r="AE11" s="48">
        <f t="shared" si="13"/>
        <v>12.7675</v>
      </c>
      <c r="AF11" s="46">
        <f t="shared" si="14"/>
        <v>120</v>
      </c>
      <c r="AG11" s="47"/>
      <c r="AH11" s="127" t="s">
        <v>3448</v>
      </c>
      <c r="AI11" s="127" t="s">
        <v>3449</v>
      </c>
    </row>
    <row r="12" spans="1:35" s="16" customFormat="1" ht="27.75">
      <c r="A12" s="43">
        <v>11</v>
      </c>
      <c r="B12" s="37" t="s">
        <v>2791</v>
      </c>
      <c r="C12" s="37" t="s">
        <v>2792</v>
      </c>
      <c r="D12" s="38" t="s">
        <v>2793</v>
      </c>
      <c r="E12" s="38">
        <v>29</v>
      </c>
      <c r="F12" s="48">
        <v>13.51</v>
      </c>
      <c r="G12" s="46">
        <v>30</v>
      </c>
      <c r="H12" s="48" t="s">
        <v>3372</v>
      </c>
      <c r="I12" s="48">
        <v>11.15</v>
      </c>
      <c r="J12" s="46">
        <v>30</v>
      </c>
      <c r="K12" s="46" t="s">
        <v>3372</v>
      </c>
      <c r="L12" s="84">
        <f t="shared" si="0"/>
        <v>12.33</v>
      </c>
      <c r="M12" s="38">
        <f t="shared" si="1"/>
        <v>60</v>
      </c>
      <c r="N12" s="38">
        <f t="shared" si="2"/>
        <v>0</v>
      </c>
      <c r="O12" s="38">
        <f t="shared" si="3"/>
        <v>0</v>
      </c>
      <c r="P12" s="48">
        <v>11.89</v>
      </c>
      <c r="Q12" s="46">
        <v>30</v>
      </c>
      <c r="R12" s="46" t="s">
        <v>3372</v>
      </c>
      <c r="S12" s="48">
        <v>14.16</v>
      </c>
      <c r="T12" s="46">
        <v>30</v>
      </c>
      <c r="U12" s="46" t="s">
        <v>3372</v>
      </c>
      <c r="V12" s="48">
        <f t="shared" si="4"/>
        <v>13.025</v>
      </c>
      <c r="W12" s="46">
        <f t="shared" si="5"/>
        <v>60</v>
      </c>
      <c r="X12" s="46">
        <f t="shared" si="6"/>
        <v>0</v>
      </c>
      <c r="Y12" s="46">
        <f t="shared" si="7"/>
        <v>0</v>
      </c>
      <c r="Z12" s="46">
        <f t="shared" si="8"/>
        <v>0</v>
      </c>
      <c r="AA12" s="46">
        <f t="shared" si="9"/>
        <v>0</v>
      </c>
      <c r="AB12" s="46">
        <f t="shared" si="10"/>
        <v>0</v>
      </c>
      <c r="AC12" s="48">
        <f t="shared" si="11"/>
        <v>1</v>
      </c>
      <c r="AD12" s="48">
        <f t="shared" si="12"/>
        <v>12.6775</v>
      </c>
      <c r="AE12" s="48">
        <f t="shared" si="13"/>
        <v>12.6775</v>
      </c>
      <c r="AF12" s="46">
        <f t="shared" si="14"/>
        <v>120</v>
      </c>
      <c r="AG12" s="47"/>
      <c r="AH12" s="127" t="s">
        <v>3448</v>
      </c>
      <c r="AI12" s="127" t="s">
        <v>3449</v>
      </c>
    </row>
    <row r="13" spans="1:35" s="16" customFormat="1" ht="27.75">
      <c r="A13" s="36">
        <v>12</v>
      </c>
      <c r="B13" s="37" t="s">
        <v>3040</v>
      </c>
      <c r="C13" s="37" t="s">
        <v>89</v>
      </c>
      <c r="D13" s="38" t="s">
        <v>3041</v>
      </c>
      <c r="E13" s="38">
        <v>31</v>
      </c>
      <c r="F13" s="48">
        <v>11.401999999999999</v>
      </c>
      <c r="G13" s="46">
        <v>30</v>
      </c>
      <c r="H13" s="48" t="s">
        <v>3372</v>
      </c>
      <c r="I13" s="48">
        <v>11.56</v>
      </c>
      <c r="J13" s="46">
        <v>30</v>
      </c>
      <c r="K13" s="46" t="s">
        <v>3372</v>
      </c>
      <c r="L13" s="84">
        <f t="shared" si="0"/>
        <v>11.481</v>
      </c>
      <c r="M13" s="38">
        <f t="shared" si="1"/>
        <v>60</v>
      </c>
      <c r="N13" s="38">
        <f t="shared" si="2"/>
        <v>0</v>
      </c>
      <c r="O13" s="38">
        <f t="shared" si="3"/>
        <v>0</v>
      </c>
      <c r="P13" s="48">
        <v>12.78</v>
      </c>
      <c r="Q13" s="46">
        <v>30</v>
      </c>
      <c r="R13" s="46" t="s">
        <v>3372</v>
      </c>
      <c r="S13" s="48">
        <v>14.03</v>
      </c>
      <c r="T13" s="46">
        <v>30</v>
      </c>
      <c r="U13" s="46" t="s">
        <v>3372</v>
      </c>
      <c r="V13" s="48">
        <f t="shared" si="4"/>
        <v>13.404999999999999</v>
      </c>
      <c r="W13" s="46">
        <f t="shared" si="5"/>
        <v>60</v>
      </c>
      <c r="X13" s="46">
        <f t="shared" si="6"/>
        <v>0</v>
      </c>
      <c r="Y13" s="46">
        <f t="shared" si="7"/>
        <v>0</v>
      </c>
      <c r="Z13" s="46">
        <f t="shared" si="8"/>
        <v>0</v>
      </c>
      <c r="AA13" s="46">
        <f t="shared" si="9"/>
        <v>0</v>
      </c>
      <c r="AB13" s="46">
        <f t="shared" si="10"/>
        <v>0</v>
      </c>
      <c r="AC13" s="48">
        <f t="shared" si="11"/>
        <v>1</v>
      </c>
      <c r="AD13" s="48">
        <f t="shared" si="12"/>
        <v>12.443</v>
      </c>
      <c r="AE13" s="48">
        <f t="shared" si="13"/>
        <v>12.443</v>
      </c>
      <c r="AF13" s="46">
        <f t="shared" si="14"/>
        <v>120</v>
      </c>
      <c r="AG13" s="47"/>
      <c r="AH13" s="127" t="s">
        <v>3448</v>
      </c>
      <c r="AI13" s="127" t="s">
        <v>3449</v>
      </c>
    </row>
    <row r="14" spans="1:35" s="16" customFormat="1" ht="27.75">
      <c r="A14" s="43">
        <v>13</v>
      </c>
      <c r="B14" s="44" t="s">
        <v>3016</v>
      </c>
      <c r="C14" s="44" t="s">
        <v>3017</v>
      </c>
      <c r="D14" s="45" t="s">
        <v>3018</v>
      </c>
      <c r="E14" s="38">
        <v>31</v>
      </c>
      <c r="F14" s="48">
        <v>10.48</v>
      </c>
      <c r="G14" s="46">
        <v>30</v>
      </c>
      <c r="H14" s="48" t="s">
        <v>3372</v>
      </c>
      <c r="I14" s="48">
        <v>12.64</v>
      </c>
      <c r="J14" s="46">
        <v>30</v>
      </c>
      <c r="K14" s="46" t="s">
        <v>3372</v>
      </c>
      <c r="L14" s="84">
        <f t="shared" si="0"/>
        <v>11.56</v>
      </c>
      <c r="M14" s="38">
        <f t="shared" si="1"/>
        <v>60</v>
      </c>
      <c r="N14" s="38">
        <f t="shared" si="2"/>
        <v>0</v>
      </c>
      <c r="O14" s="38">
        <f t="shared" si="3"/>
        <v>0</v>
      </c>
      <c r="P14" s="48">
        <v>13.61</v>
      </c>
      <c r="Q14" s="46">
        <v>30</v>
      </c>
      <c r="R14" s="46" t="s">
        <v>3372</v>
      </c>
      <c r="S14" s="48">
        <v>12.61</v>
      </c>
      <c r="T14" s="46">
        <v>30</v>
      </c>
      <c r="U14" s="46" t="s">
        <v>3372</v>
      </c>
      <c r="V14" s="48">
        <f t="shared" si="4"/>
        <v>13.11</v>
      </c>
      <c r="W14" s="46">
        <f t="shared" si="5"/>
        <v>60</v>
      </c>
      <c r="X14" s="46">
        <f t="shared" si="6"/>
        <v>0</v>
      </c>
      <c r="Y14" s="46">
        <f t="shared" si="7"/>
        <v>0</v>
      </c>
      <c r="Z14" s="46">
        <f t="shared" si="8"/>
        <v>0</v>
      </c>
      <c r="AA14" s="46">
        <f t="shared" si="9"/>
        <v>0</v>
      </c>
      <c r="AB14" s="46">
        <f t="shared" si="10"/>
        <v>0</v>
      </c>
      <c r="AC14" s="48">
        <f t="shared" si="11"/>
        <v>1</v>
      </c>
      <c r="AD14" s="48">
        <f t="shared" si="12"/>
        <v>12.335000000000001</v>
      </c>
      <c r="AE14" s="48">
        <f t="shared" si="13"/>
        <v>12.335000000000001</v>
      </c>
      <c r="AF14" s="46">
        <f t="shared" si="14"/>
        <v>120</v>
      </c>
      <c r="AG14" s="47"/>
      <c r="AH14" s="127" t="s">
        <v>3448</v>
      </c>
      <c r="AI14" s="127" t="s">
        <v>3449</v>
      </c>
    </row>
    <row r="15" spans="1:35" s="16" customFormat="1" ht="27.75">
      <c r="A15" s="43">
        <v>14</v>
      </c>
      <c r="B15" s="37" t="s">
        <v>3021</v>
      </c>
      <c r="C15" s="37" t="s">
        <v>3022</v>
      </c>
      <c r="D15" s="38" t="s">
        <v>3023</v>
      </c>
      <c r="E15" s="38">
        <v>31</v>
      </c>
      <c r="F15" s="48">
        <v>12</v>
      </c>
      <c r="G15" s="46">
        <v>30</v>
      </c>
      <c r="H15" s="48" t="s">
        <v>3372</v>
      </c>
      <c r="I15" s="48">
        <v>11.48</v>
      </c>
      <c r="J15" s="46">
        <v>30</v>
      </c>
      <c r="K15" s="46" t="s">
        <v>3372</v>
      </c>
      <c r="L15" s="84">
        <f t="shared" si="0"/>
        <v>11.74</v>
      </c>
      <c r="M15" s="38">
        <f t="shared" si="1"/>
        <v>60</v>
      </c>
      <c r="N15" s="38">
        <f t="shared" si="2"/>
        <v>0</v>
      </c>
      <c r="O15" s="38">
        <f t="shared" si="3"/>
        <v>0</v>
      </c>
      <c r="P15" s="48">
        <v>11.01</v>
      </c>
      <c r="Q15" s="46">
        <v>30</v>
      </c>
      <c r="R15" s="46" t="s">
        <v>3372</v>
      </c>
      <c r="S15" s="48">
        <v>13.66</v>
      </c>
      <c r="T15" s="46">
        <v>30</v>
      </c>
      <c r="U15" s="46" t="s">
        <v>3372</v>
      </c>
      <c r="V15" s="48">
        <f t="shared" si="4"/>
        <v>12.335000000000001</v>
      </c>
      <c r="W15" s="46">
        <f t="shared" si="5"/>
        <v>60</v>
      </c>
      <c r="X15" s="46">
        <f t="shared" si="6"/>
        <v>0</v>
      </c>
      <c r="Y15" s="46">
        <f t="shared" si="7"/>
        <v>0</v>
      </c>
      <c r="Z15" s="46">
        <f t="shared" si="8"/>
        <v>0</v>
      </c>
      <c r="AA15" s="46">
        <f t="shared" si="9"/>
        <v>0</v>
      </c>
      <c r="AB15" s="46">
        <f t="shared" si="10"/>
        <v>0</v>
      </c>
      <c r="AC15" s="48">
        <f t="shared" si="11"/>
        <v>1</v>
      </c>
      <c r="AD15" s="48">
        <f t="shared" si="12"/>
        <v>12.037500000000001</v>
      </c>
      <c r="AE15" s="48">
        <f t="shared" si="13"/>
        <v>12.037500000000001</v>
      </c>
      <c r="AF15" s="46">
        <f t="shared" si="14"/>
        <v>120</v>
      </c>
      <c r="AG15" s="47"/>
      <c r="AH15" s="127" t="s">
        <v>3448</v>
      </c>
      <c r="AI15" s="127" t="s">
        <v>3449</v>
      </c>
    </row>
    <row r="16" spans="1:35" s="16" customFormat="1" ht="27.75">
      <c r="A16" s="36">
        <v>15</v>
      </c>
      <c r="B16" s="44" t="s">
        <v>2969</v>
      </c>
      <c r="C16" s="44" t="s">
        <v>227</v>
      </c>
      <c r="D16" s="45" t="s">
        <v>2970</v>
      </c>
      <c r="E16" s="38">
        <v>31</v>
      </c>
      <c r="F16" s="48">
        <v>11.9</v>
      </c>
      <c r="G16" s="46">
        <v>30</v>
      </c>
      <c r="H16" s="48" t="s">
        <v>3372</v>
      </c>
      <c r="I16" s="48">
        <v>10.63</v>
      </c>
      <c r="J16" s="46">
        <v>30</v>
      </c>
      <c r="K16" s="46" t="s">
        <v>3372</v>
      </c>
      <c r="L16" s="84">
        <f t="shared" si="0"/>
        <v>11.265000000000001</v>
      </c>
      <c r="M16" s="38">
        <f t="shared" si="1"/>
        <v>60</v>
      </c>
      <c r="N16" s="38">
        <f t="shared" si="2"/>
        <v>0</v>
      </c>
      <c r="O16" s="38">
        <f t="shared" si="3"/>
        <v>0</v>
      </c>
      <c r="P16" s="48">
        <v>11.17</v>
      </c>
      <c r="Q16" s="46">
        <v>30</v>
      </c>
      <c r="R16" s="46" t="s">
        <v>3372</v>
      </c>
      <c r="S16" s="48">
        <v>11.44</v>
      </c>
      <c r="T16" s="46">
        <v>30</v>
      </c>
      <c r="U16" s="46" t="s">
        <v>3372</v>
      </c>
      <c r="V16" s="48">
        <f t="shared" si="4"/>
        <v>11.305</v>
      </c>
      <c r="W16" s="46">
        <f t="shared" si="5"/>
        <v>60</v>
      </c>
      <c r="X16" s="46">
        <f t="shared" si="6"/>
        <v>0</v>
      </c>
      <c r="Y16" s="46">
        <f t="shared" si="7"/>
        <v>0</v>
      </c>
      <c r="Z16" s="46">
        <f t="shared" si="8"/>
        <v>0</v>
      </c>
      <c r="AA16" s="46">
        <f t="shared" si="9"/>
        <v>0</v>
      </c>
      <c r="AB16" s="46">
        <f t="shared" si="10"/>
        <v>0</v>
      </c>
      <c r="AC16" s="48">
        <f t="shared" si="11"/>
        <v>1</v>
      </c>
      <c r="AD16" s="48">
        <f t="shared" si="12"/>
        <v>11.285</v>
      </c>
      <c r="AE16" s="48">
        <f t="shared" si="13"/>
        <v>11.285</v>
      </c>
      <c r="AF16" s="46">
        <f t="shared" si="14"/>
        <v>120</v>
      </c>
      <c r="AG16" s="47"/>
      <c r="AH16" s="170" t="s">
        <v>3448</v>
      </c>
      <c r="AI16" s="170" t="s">
        <v>3449</v>
      </c>
    </row>
    <row r="17" spans="1:35" s="16" customFormat="1" ht="27.75">
      <c r="A17" s="43">
        <v>16</v>
      </c>
      <c r="B17" s="44" t="s">
        <v>2976</v>
      </c>
      <c r="C17" s="44" t="s">
        <v>2977</v>
      </c>
      <c r="D17" s="45" t="s">
        <v>2978</v>
      </c>
      <c r="E17" s="38">
        <v>31</v>
      </c>
      <c r="F17" s="48">
        <v>12.78</v>
      </c>
      <c r="G17" s="46">
        <v>30</v>
      </c>
      <c r="H17" s="48" t="s">
        <v>3372</v>
      </c>
      <c r="I17" s="48">
        <v>7.73</v>
      </c>
      <c r="J17" s="46">
        <v>13</v>
      </c>
      <c r="K17" s="46" t="s">
        <v>3372</v>
      </c>
      <c r="L17" s="84">
        <f t="shared" si="0"/>
        <v>10.254999999999999</v>
      </c>
      <c r="M17" s="38">
        <f t="shared" si="1"/>
        <v>60</v>
      </c>
      <c r="N17" s="38">
        <f t="shared" si="2"/>
        <v>0</v>
      </c>
      <c r="O17" s="38">
        <f t="shared" si="3"/>
        <v>1</v>
      </c>
      <c r="P17" s="48">
        <v>11.54</v>
      </c>
      <c r="Q17" s="46">
        <v>30</v>
      </c>
      <c r="R17" s="46" t="s">
        <v>3372</v>
      </c>
      <c r="S17" s="48">
        <v>12.95</v>
      </c>
      <c r="T17" s="46">
        <v>30</v>
      </c>
      <c r="U17" s="46" t="s">
        <v>3372</v>
      </c>
      <c r="V17" s="48">
        <f t="shared" si="4"/>
        <v>12.244999999999999</v>
      </c>
      <c r="W17" s="46">
        <f t="shared" si="5"/>
        <v>60</v>
      </c>
      <c r="X17" s="46">
        <f t="shared" si="6"/>
        <v>0</v>
      </c>
      <c r="Y17" s="46">
        <f t="shared" si="7"/>
        <v>0</v>
      </c>
      <c r="Z17" s="46">
        <f t="shared" si="8"/>
        <v>0</v>
      </c>
      <c r="AA17" s="46">
        <f t="shared" si="9"/>
        <v>1</v>
      </c>
      <c r="AB17" s="46">
        <f t="shared" si="10"/>
        <v>1</v>
      </c>
      <c r="AC17" s="48">
        <f t="shared" si="11"/>
        <v>0.99</v>
      </c>
      <c r="AD17" s="48">
        <f t="shared" si="12"/>
        <v>11.25</v>
      </c>
      <c r="AE17" s="48">
        <f t="shared" si="13"/>
        <v>11.137499999999999</v>
      </c>
      <c r="AF17" s="46">
        <f t="shared" si="14"/>
        <v>120</v>
      </c>
      <c r="AG17" s="47"/>
      <c r="AH17" s="127" t="s">
        <v>3448</v>
      </c>
      <c r="AI17" s="127" t="s">
        <v>3449</v>
      </c>
    </row>
    <row r="18" spans="1:35" s="16" customFormat="1" ht="27.75">
      <c r="A18" s="43">
        <v>17</v>
      </c>
      <c r="B18" s="51" t="s">
        <v>2956</v>
      </c>
      <c r="C18" s="51" t="s">
        <v>2957</v>
      </c>
      <c r="D18" s="45" t="s">
        <v>2958</v>
      </c>
      <c r="E18" s="38">
        <v>30</v>
      </c>
      <c r="F18" s="48">
        <v>10.54</v>
      </c>
      <c r="G18" s="46">
        <v>30</v>
      </c>
      <c r="H18" s="48" t="s">
        <v>3372</v>
      </c>
      <c r="I18" s="48">
        <v>11.41</v>
      </c>
      <c r="J18" s="46">
        <v>30</v>
      </c>
      <c r="K18" s="46" t="s">
        <v>3373</v>
      </c>
      <c r="L18" s="84">
        <f t="shared" si="0"/>
        <v>10.975</v>
      </c>
      <c r="M18" s="38">
        <f t="shared" si="1"/>
        <v>60</v>
      </c>
      <c r="N18" s="38">
        <f t="shared" si="2"/>
        <v>1</v>
      </c>
      <c r="O18" s="38">
        <f t="shared" si="3"/>
        <v>0</v>
      </c>
      <c r="P18" s="48">
        <v>9.84</v>
      </c>
      <c r="Q18" s="46">
        <v>18</v>
      </c>
      <c r="R18" s="46" t="s">
        <v>3373</v>
      </c>
      <c r="S18" s="48">
        <v>12.79</v>
      </c>
      <c r="T18" s="46">
        <v>30</v>
      </c>
      <c r="U18" s="46" t="s">
        <v>3372</v>
      </c>
      <c r="V18" s="48">
        <f t="shared" si="4"/>
        <v>11.315</v>
      </c>
      <c r="W18" s="46">
        <f t="shared" si="5"/>
        <v>60</v>
      </c>
      <c r="X18" s="46">
        <f t="shared" si="6"/>
        <v>1</v>
      </c>
      <c r="Y18" s="46">
        <f t="shared" si="7"/>
        <v>1</v>
      </c>
      <c r="Z18" s="46">
        <f t="shared" si="8"/>
        <v>2</v>
      </c>
      <c r="AA18" s="46">
        <f t="shared" si="9"/>
        <v>1</v>
      </c>
      <c r="AB18" s="46">
        <f t="shared" si="10"/>
        <v>3</v>
      </c>
      <c r="AC18" s="48">
        <f t="shared" si="11"/>
        <v>0.97</v>
      </c>
      <c r="AD18" s="48">
        <f t="shared" si="12"/>
        <v>11.145</v>
      </c>
      <c r="AE18" s="48">
        <f t="shared" si="13"/>
        <v>10.810649999999999</v>
      </c>
      <c r="AF18" s="46">
        <f t="shared" si="14"/>
        <v>120</v>
      </c>
      <c r="AG18" s="47"/>
      <c r="AH18" s="127" t="s">
        <v>3448</v>
      </c>
      <c r="AI18" s="127" t="s">
        <v>3449</v>
      </c>
    </row>
    <row r="19" spans="1:35" s="16" customFormat="1" ht="27.75">
      <c r="A19" s="36">
        <v>18</v>
      </c>
      <c r="B19" s="44" t="s">
        <v>1672</v>
      </c>
      <c r="C19" s="44" t="s">
        <v>2857</v>
      </c>
      <c r="D19" s="45" t="s">
        <v>2858</v>
      </c>
      <c r="E19" s="38">
        <v>29</v>
      </c>
      <c r="F19" s="48">
        <v>11.38</v>
      </c>
      <c r="G19" s="46">
        <v>30</v>
      </c>
      <c r="H19" s="48" t="s">
        <v>3373</v>
      </c>
      <c r="I19" s="48">
        <v>10.38</v>
      </c>
      <c r="J19" s="46">
        <v>30</v>
      </c>
      <c r="K19" s="46" t="s">
        <v>3372</v>
      </c>
      <c r="L19" s="84">
        <f t="shared" si="0"/>
        <v>10.88</v>
      </c>
      <c r="M19" s="38">
        <f t="shared" si="1"/>
        <v>60</v>
      </c>
      <c r="N19" s="38">
        <f t="shared" si="2"/>
        <v>1</v>
      </c>
      <c r="O19" s="38">
        <f t="shared" si="3"/>
        <v>0</v>
      </c>
      <c r="P19" s="48">
        <v>11.33</v>
      </c>
      <c r="Q19" s="46">
        <v>30</v>
      </c>
      <c r="R19" s="46" t="s">
        <v>3372</v>
      </c>
      <c r="S19" s="48">
        <v>13.36</v>
      </c>
      <c r="T19" s="46">
        <v>30</v>
      </c>
      <c r="U19" s="46" t="s">
        <v>3372</v>
      </c>
      <c r="V19" s="48">
        <f t="shared" si="4"/>
        <v>12.344999999999999</v>
      </c>
      <c r="W19" s="46">
        <f t="shared" si="5"/>
        <v>60</v>
      </c>
      <c r="X19" s="46">
        <f t="shared" si="6"/>
        <v>0</v>
      </c>
      <c r="Y19" s="46">
        <f t="shared" si="7"/>
        <v>0</v>
      </c>
      <c r="Z19" s="46">
        <f t="shared" si="8"/>
        <v>1</v>
      </c>
      <c r="AA19" s="46">
        <f t="shared" si="9"/>
        <v>0</v>
      </c>
      <c r="AB19" s="46">
        <f t="shared" si="10"/>
        <v>1</v>
      </c>
      <c r="AC19" s="48">
        <f>IF(AB19=0,0.93,IF(AB19=1,0.92,IF(AB19=2,0.91,IF(AB19=3,0.9,IF(AB19=4,0.89,IF(AB19=5,0.88,IF(AB19=6,0.87)))))))</f>
        <v>0.92</v>
      </c>
      <c r="AD19" s="48">
        <f t="shared" si="12"/>
        <v>11.612500000000001</v>
      </c>
      <c r="AE19" s="48">
        <f t="shared" si="13"/>
        <v>10.6835</v>
      </c>
      <c r="AF19" s="46">
        <f t="shared" si="14"/>
        <v>120</v>
      </c>
      <c r="AG19" s="47"/>
      <c r="AH19" s="127" t="s">
        <v>3448</v>
      </c>
      <c r="AI19" s="127" t="s">
        <v>3449</v>
      </c>
    </row>
    <row r="20" spans="1:35" s="16" customFormat="1" ht="27.75">
      <c r="A20" s="43">
        <v>19</v>
      </c>
      <c r="B20" s="37" t="s">
        <v>2899</v>
      </c>
      <c r="C20" s="37" t="s">
        <v>2900</v>
      </c>
      <c r="D20" s="38" t="s">
        <v>2901</v>
      </c>
      <c r="E20" s="38">
        <v>30</v>
      </c>
      <c r="F20" s="48">
        <v>10.28</v>
      </c>
      <c r="G20" s="46">
        <v>30</v>
      </c>
      <c r="H20" s="48" t="s">
        <v>3372</v>
      </c>
      <c r="I20" s="48">
        <v>10.27</v>
      </c>
      <c r="J20" s="46">
        <v>30</v>
      </c>
      <c r="K20" s="46" t="s">
        <v>3373</v>
      </c>
      <c r="L20" s="84">
        <f t="shared" si="0"/>
        <v>10.274999999999999</v>
      </c>
      <c r="M20" s="38">
        <f t="shared" si="1"/>
        <v>60</v>
      </c>
      <c r="N20" s="38">
        <f t="shared" si="2"/>
        <v>1</v>
      </c>
      <c r="O20" s="38">
        <f t="shared" si="3"/>
        <v>0</v>
      </c>
      <c r="P20" s="48">
        <v>12.51</v>
      </c>
      <c r="Q20" s="46">
        <v>30</v>
      </c>
      <c r="R20" s="46" t="s">
        <v>3372</v>
      </c>
      <c r="S20" s="48">
        <v>13.17</v>
      </c>
      <c r="T20" s="46">
        <v>30</v>
      </c>
      <c r="U20" s="46" t="s">
        <v>3372</v>
      </c>
      <c r="V20" s="48">
        <f t="shared" si="4"/>
        <v>12.84</v>
      </c>
      <c r="W20" s="46">
        <f t="shared" si="5"/>
        <v>60</v>
      </c>
      <c r="X20" s="46">
        <f t="shared" si="6"/>
        <v>0</v>
      </c>
      <c r="Y20" s="46">
        <f t="shared" si="7"/>
        <v>0</v>
      </c>
      <c r="Z20" s="46">
        <f t="shared" si="8"/>
        <v>1</v>
      </c>
      <c r="AA20" s="46">
        <f t="shared" si="9"/>
        <v>0</v>
      </c>
      <c r="AB20" s="46">
        <f t="shared" si="10"/>
        <v>1</v>
      </c>
      <c r="AC20" s="48">
        <f>IF(AB20=0,0.93,IF(AB20=1,0.92,IF(AB20=2,0.91,IF(AB20=3,0.9,IF(AB20=4,0.89,IF(AB20=5,0.88,IF(AB20=6,0.87)))))))</f>
        <v>0.92</v>
      </c>
      <c r="AD20" s="48">
        <f t="shared" si="12"/>
        <v>11.557499999999999</v>
      </c>
      <c r="AE20" s="48">
        <f t="shared" si="13"/>
        <v>10.632899999999999</v>
      </c>
      <c r="AF20" s="46">
        <f t="shared" si="14"/>
        <v>120</v>
      </c>
      <c r="AG20" s="47"/>
      <c r="AH20" s="127" t="s">
        <v>3448</v>
      </c>
      <c r="AI20" s="127" t="s">
        <v>3449</v>
      </c>
    </row>
    <row r="21" spans="1:35" s="16" customFormat="1" ht="27.75">
      <c r="A21" s="43">
        <v>20</v>
      </c>
      <c r="B21" s="37" t="s">
        <v>124</v>
      </c>
      <c r="C21" s="37" t="s">
        <v>345</v>
      </c>
      <c r="D21" s="38" t="s">
        <v>3000</v>
      </c>
      <c r="E21" s="38">
        <v>31</v>
      </c>
      <c r="F21" s="48">
        <v>10.47</v>
      </c>
      <c r="G21" s="46">
        <v>30</v>
      </c>
      <c r="H21" s="48" t="s">
        <v>3372</v>
      </c>
      <c r="I21" s="48">
        <v>10.25</v>
      </c>
      <c r="J21" s="46">
        <v>30</v>
      </c>
      <c r="K21" s="46" t="s">
        <v>3372</v>
      </c>
      <c r="L21" s="84">
        <f t="shared" si="0"/>
        <v>10.36</v>
      </c>
      <c r="M21" s="38">
        <f t="shared" si="1"/>
        <v>60</v>
      </c>
      <c r="N21" s="38">
        <f t="shared" si="2"/>
        <v>0</v>
      </c>
      <c r="O21" s="38">
        <f t="shared" si="3"/>
        <v>0</v>
      </c>
      <c r="P21" s="48">
        <v>9.16</v>
      </c>
      <c r="Q21" s="46">
        <v>16</v>
      </c>
      <c r="R21" s="46" t="s">
        <v>3373</v>
      </c>
      <c r="S21" s="48">
        <v>13.44</v>
      </c>
      <c r="T21" s="46">
        <v>30</v>
      </c>
      <c r="U21" s="46" t="s">
        <v>3372</v>
      </c>
      <c r="V21" s="48">
        <f t="shared" si="4"/>
        <v>11.3</v>
      </c>
      <c r="W21" s="46">
        <f t="shared" si="5"/>
        <v>60</v>
      </c>
      <c r="X21" s="46">
        <f t="shared" si="6"/>
        <v>1</v>
      </c>
      <c r="Y21" s="46">
        <f t="shared" si="7"/>
        <v>1</v>
      </c>
      <c r="Z21" s="46">
        <f t="shared" si="8"/>
        <v>1</v>
      </c>
      <c r="AA21" s="46">
        <f t="shared" si="9"/>
        <v>1</v>
      </c>
      <c r="AB21" s="46">
        <f t="shared" si="10"/>
        <v>2</v>
      </c>
      <c r="AC21" s="48">
        <f>IF(AB21=0,1,IF(AB21=1,0.99,IF(AB21=2,0.98,IF(AB21=3,0.97,IF(AB21=4,0.96,IF(AB21=5,0.95,IF(AB21=6,0.94)))))))</f>
        <v>0.98</v>
      </c>
      <c r="AD21" s="48">
        <f t="shared" si="12"/>
        <v>10.83</v>
      </c>
      <c r="AE21" s="48">
        <f t="shared" si="13"/>
        <v>10.6134</v>
      </c>
      <c r="AF21" s="46">
        <f t="shared" si="14"/>
        <v>120</v>
      </c>
      <c r="AG21" s="47"/>
      <c r="AH21" s="127" t="s">
        <v>3448</v>
      </c>
      <c r="AI21" s="127" t="s">
        <v>3449</v>
      </c>
    </row>
    <row r="22" spans="1:35" s="16" customFormat="1" ht="27.75">
      <c r="A22" s="36">
        <v>21</v>
      </c>
      <c r="B22" s="44" t="s">
        <v>2981</v>
      </c>
      <c r="C22" s="44" t="s">
        <v>2982</v>
      </c>
      <c r="D22" s="45" t="s">
        <v>2983</v>
      </c>
      <c r="E22" s="38">
        <v>31</v>
      </c>
      <c r="F22" s="48">
        <v>10.23</v>
      </c>
      <c r="G22" s="46">
        <v>30</v>
      </c>
      <c r="H22" s="48" t="s">
        <v>3373</v>
      </c>
      <c r="I22" s="48">
        <v>9.77</v>
      </c>
      <c r="J22" s="46">
        <v>18</v>
      </c>
      <c r="K22" s="46" t="s">
        <v>3373</v>
      </c>
      <c r="L22" s="84">
        <f t="shared" si="0"/>
        <v>10</v>
      </c>
      <c r="M22" s="38">
        <f t="shared" si="1"/>
        <v>60</v>
      </c>
      <c r="N22" s="38">
        <f t="shared" si="2"/>
        <v>2</v>
      </c>
      <c r="O22" s="38">
        <f t="shared" si="3"/>
        <v>1</v>
      </c>
      <c r="P22" s="48">
        <v>10.6</v>
      </c>
      <c r="Q22" s="46">
        <v>30</v>
      </c>
      <c r="R22" s="46" t="s">
        <v>3373</v>
      </c>
      <c r="S22" s="48">
        <v>12.42</v>
      </c>
      <c r="T22" s="46">
        <v>30</v>
      </c>
      <c r="U22" s="46" t="s">
        <v>3372</v>
      </c>
      <c r="V22" s="48">
        <f t="shared" si="4"/>
        <v>11.51</v>
      </c>
      <c r="W22" s="46">
        <f t="shared" si="5"/>
        <v>60</v>
      </c>
      <c r="X22" s="46">
        <f t="shared" si="6"/>
        <v>1</v>
      </c>
      <c r="Y22" s="46">
        <f t="shared" si="7"/>
        <v>0</v>
      </c>
      <c r="Z22" s="46">
        <f t="shared" si="8"/>
        <v>3</v>
      </c>
      <c r="AA22" s="46">
        <f t="shared" si="9"/>
        <v>1</v>
      </c>
      <c r="AB22" s="46">
        <f t="shared" si="10"/>
        <v>4</v>
      </c>
      <c r="AC22" s="48">
        <f>IF(AB22=0,1,IF(AB22=1,0.99,IF(AB22=2,0.98,IF(AB22=3,0.97,IF(AB22=4,0.96,IF(AB22=5,0.95,IF(AB22=6,0.94)))))))</f>
        <v>0.96</v>
      </c>
      <c r="AD22" s="48">
        <f t="shared" si="12"/>
        <v>10.754999999999999</v>
      </c>
      <c r="AE22" s="48">
        <f t="shared" si="13"/>
        <v>10.324799999999998</v>
      </c>
      <c r="AF22" s="46">
        <f t="shared" si="14"/>
        <v>120</v>
      </c>
      <c r="AG22" s="47"/>
      <c r="AH22" s="127" t="s">
        <v>3449</v>
      </c>
      <c r="AI22" s="127" t="s">
        <v>3448</v>
      </c>
    </row>
    <row r="23" spans="1:35" s="16" customFormat="1" ht="27.75">
      <c r="A23" s="43">
        <v>22</v>
      </c>
      <c r="B23" s="52" t="s">
        <v>2832</v>
      </c>
      <c r="C23" s="52" t="s">
        <v>2833</v>
      </c>
      <c r="D23" s="50" t="s">
        <v>2834</v>
      </c>
      <c r="E23" s="38">
        <v>29</v>
      </c>
      <c r="F23" s="48">
        <v>10</v>
      </c>
      <c r="G23" s="46">
        <v>30</v>
      </c>
      <c r="H23" s="48" t="s">
        <v>3373</v>
      </c>
      <c r="I23" s="48">
        <v>10</v>
      </c>
      <c r="J23" s="46">
        <v>30</v>
      </c>
      <c r="K23" s="46" t="s">
        <v>3373</v>
      </c>
      <c r="L23" s="84">
        <f t="shared" si="0"/>
        <v>10</v>
      </c>
      <c r="M23" s="38">
        <f t="shared" si="1"/>
        <v>60</v>
      </c>
      <c r="N23" s="38">
        <f t="shared" si="2"/>
        <v>2</v>
      </c>
      <c r="O23" s="38">
        <f t="shared" si="3"/>
        <v>0</v>
      </c>
      <c r="P23" s="48">
        <v>10.34</v>
      </c>
      <c r="Q23" s="46">
        <v>30</v>
      </c>
      <c r="R23" s="46" t="s">
        <v>3372</v>
      </c>
      <c r="S23" s="48">
        <v>11.69</v>
      </c>
      <c r="T23" s="46">
        <v>30</v>
      </c>
      <c r="U23" s="46" t="s">
        <v>3372</v>
      </c>
      <c r="V23" s="48">
        <f t="shared" si="4"/>
        <v>11.015000000000001</v>
      </c>
      <c r="W23" s="46">
        <f t="shared" si="5"/>
        <v>60</v>
      </c>
      <c r="X23" s="46">
        <f t="shared" si="6"/>
        <v>0</v>
      </c>
      <c r="Y23" s="46">
        <f t="shared" si="7"/>
        <v>0</v>
      </c>
      <c r="Z23" s="46">
        <f t="shared" si="8"/>
        <v>2</v>
      </c>
      <c r="AA23" s="46">
        <f t="shared" si="9"/>
        <v>0</v>
      </c>
      <c r="AB23" s="46">
        <f t="shared" si="10"/>
        <v>2</v>
      </c>
      <c r="AC23" s="48">
        <f>IF(AB23=0,1,IF(AB23=1,0.99,IF(AB23=2,0.98,IF(AB23=3,0.97,IF(AB23=4,0.96,IF(AB23=5,0.95,IF(AB23=6,0.94)))))))</f>
        <v>0.98</v>
      </c>
      <c r="AD23" s="48">
        <f t="shared" si="12"/>
        <v>10.5075</v>
      </c>
      <c r="AE23" s="48">
        <f t="shared" si="13"/>
        <v>10.29735</v>
      </c>
      <c r="AF23" s="46">
        <f t="shared" si="14"/>
        <v>120</v>
      </c>
      <c r="AG23" s="47"/>
      <c r="AH23" s="127" t="s">
        <v>3448</v>
      </c>
      <c r="AI23" s="127" t="s">
        <v>3449</v>
      </c>
    </row>
    <row r="24" spans="1:35" s="16" customFormat="1" ht="26.25">
      <c r="A24" s="43">
        <v>23</v>
      </c>
      <c r="B24" s="49" t="s">
        <v>2809</v>
      </c>
      <c r="C24" s="49" t="s">
        <v>2810</v>
      </c>
      <c r="D24" s="50" t="s">
        <v>2811</v>
      </c>
      <c r="E24" s="38">
        <v>29</v>
      </c>
      <c r="F24" s="48">
        <v>9.43</v>
      </c>
      <c r="G24" s="46">
        <v>18</v>
      </c>
      <c r="H24" s="48" t="s">
        <v>3373</v>
      </c>
      <c r="I24" s="48">
        <v>11.11</v>
      </c>
      <c r="J24" s="46">
        <v>30</v>
      </c>
      <c r="K24" s="46" t="s">
        <v>3372</v>
      </c>
      <c r="L24" s="84">
        <f t="shared" si="0"/>
        <v>10.27</v>
      </c>
      <c r="M24" s="38">
        <f t="shared" si="1"/>
        <v>60</v>
      </c>
      <c r="N24" s="38">
        <f t="shared" si="2"/>
        <v>1</v>
      </c>
      <c r="O24" s="38">
        <f t="shared" si="3"/>
        <v>1</v>
      </c>
      <c r="P24" s="48">
        <v>10.86</v>
      </c>
      <c r="Q24" s="46">
        <v>30</v>
      </c>
      <c r="R24" s="46" t="s">
        <v>3373</v>
      </c>
      <c r="S24" s="48">
        <v>11.37</v>
      </c>
      <c r="T24" s="46">
        <v>30</v>
      </c>
      <c r="U24" s="46" t="s">
        <v>3373</v>
      </c>
      <c r="V24" s="48">
        <f t="shared" si="4"/>
        <v>11.114999999999998</v>
      </c>
      <c r="W24" s="46">
        <f t="shared" si="5"/>
        <v>60</v>
      </c>
      <c r="X24" s="46">
        <f t="shared" si="6"/>
        <v>2</v>
      </c>
      <c r="Y24" s="46">
        <f t="shared" si="7"/>
        <v>0</v>
      </c>
      <c r="Z24" s="46">
        <f t="shared" si="8"/>
        <v>3</v>
      </c>
      <c r="AA24" s="46">
        <f t="shared" si="9"/>
        <v>1</v>
      </c>
      <c r="AB24" s="46">
        <f t="shared" si="10"/>
        <v>4</v>
      </c>
      <c r="AC24" s="48">
        <f>IF(AB24=0,1,IF(AB24=1,0.99,IF(AB24=2,0.98,IF(AB24=3,0.97,IF(AB24=4,0.96,IF(AB24=5,0.95,IF(AB24=6,0.94)))))))</f>
        <v>0.96</v>
      </c>
      <c r="AD24" s="48">
        <f t="shared" si="12"/>
        <v>10.692499999999999</v>
      </c>
      <c r="AE24" s="48">
        <f t="shared" si="13"/>
        <v>10.264799999999999</v>
      </c>
      <c r="AF24" s="46">
        <f t="shared" si="14"/>
        <v>120</v>
      </c>
      <c r="AG24" s="47"/>
      <c r="AH24" s="171"/>
      <c r="AI24" s="171"/>
    </row>
    <row r="25" spans="1:35" s="16" customFormat="1" ht="27.75">
      <c r="A25" s="36">
        <v>24</v>
      </c>
      <c r="B25" s="37" t="s">
        <v>3034</v>
      </c>
      <c r="C25" s="37" t="s">
        <v>3035</v>
      </c>
      <c r="D25" s="45" t="s">
        <v>3036</v>
      </c>
      <c r="E25" s="38">
        <v>31</v>
      </c>
      <c r="F25" s="48">
        <v>10.85</v>
      </c>
      <c r="G25" s="46">
        <v>30</v>
      </c>
      <c r="H25" s="48" t="s">
        <v>3372</v>
      </c>
      <c r="I25" s="48">
        <v>10.53</v>
      </c>
      <c r="J25" s="46">
        <v>30</v>
      </c>
      <c r="K25" s="46" t="s">
        <v>3372</v>
      </c>
      <c r="L25" s="84">
        <f t="shared" si="0"/>
        <v>10.69</v>
      </c>
      <c r="M25" s="38">
        <f t="shared" si="1"/>
        <v>60</v>
      </c>
      <c r="N25" s="38">
        <f t="shared" si="2"/>
        <v>0</v>
      </c>
      <c r="O25" s="38">
        <f t="shared" si="3"/>
        <v>0</v>
      </c>
      <c r="P25" s="48">
        <v>11.5</v>
      </c>
      <c r="Q25" s="46">
        <v>30</v>
      </c>
      <c r="R25" s="46" t="s">
        <v>3372</v>
      </c>
      <c r="S25" s="48">
        <v>11.19</v>
      </c>
      <c r="T25" s="46">
        <v>30</v>
      </c>
      <c r="U25" s="46" t="s">
        <v>3372</v>
      </c>
      <c r="V25" s="48">
        <f t="shared" si="4"/>
        <v>11.344999999999999</v>
      </c>
      <c r="W25" s="46">
        <f t="shared" si="5"/>
        <v>60</v>
      </c>
      <c r="X25" s="46">
        <f t="shared" si="6"/>
        <v>0</v>
      </c>
      <c r="Y25" s="46">
        <f t="shared" si="7"/>
        <v>0</v>
      </c>
      <c r="Z25" s="46">
        <f t="shared" si="8"/>
        <v>0</v>
      </c>
      <c r="AA25" s="46">
        <f t="shared" si="9"/>
        <v>0</v>
      </c>
      <c r="AB25" s="46">
        <f t="shared" si="10"/>
        <v>0</v>
      </c>
      <c r="AC25" s="48">
        <f t="shared" ref="AC25:AC31" si="15">IF(AB25=0,0.93,IF(AB25=1,0.92,IF(AB25=2,0.91,IF(AB25=3,0.9,IF(AB25=4,0.89,IF(AB25=5,0.88,IF(AB25=6,0.87)))))))</f>
        <v>0.93</v>
      </c>
      <c r="AD25" s="48">
        <f t="shared" si="12"/>
        <v>11.017499999999998</v>
      </c>
      <c r="AE25" s="48">
        <f t="shared" si="13"/>
        <v>10.246274999999999</v>
      </c>
      <c r="AF25" s="46">
        <f t="shared" si="14"/>
        <v>120</v>
      </c>
      <c r="AG25" s="47"/>
      <c r="AH25" s="127" t="s">
        <v>3448</v>
      </c>
      <c r="AI25" s="127" t="s">
        <v>3449</v>
      </c>
    </row>
    <row r="26" spans="1:35" s="16" customFormat="1" ht="27.75">
      <c r="A26" s="43">
        <v>25</v>
      </c>
      <c r="B26" s="37" t="s">
        <v>1065</v>
      </c>
      <c r="C26" s="37" t="s">
        <v>2919</v>
      </c>
      <c r="D26" s="45" t="s">
        <v>2920</v>
      </c>
      <c r="E26" s="38">
        <v>30</v>
      </c>
      <c r="F26" s="48">
        <v>9.16</v>
      </c>
      <c r="G26" s="46">
        <v>16</v>
      </c>
      <c r="H26" s="48" t="s">
        <v>3372</v>
      </c>
      <c r="I26" s="48">
        <v>11.18</v>
      </c>
      <c r="J26" s="46">
        <v>30</v>
      </c>
      <c r="K26" s="46" t="s">
        <v>3372</v>
      </c>
      <c r="L26" s="84">
        <f t="shared" si="0"/>
        <v>10.17</v>
      </c>
      <c r="M26" s="38">
        <f t="shared" si="1"/>
        <v>60</v>
      </c>
      <c r="N26" s="38">
        <f t="shared" si="2"/>
        <v>0</v>
      </c>
      <c r="O26" s="38">
        <f t="shared" si="3"/>
        <v>1</v>
      </c>
      <c r="P26" s="48">
        <v>9.99</v>
      </c>
      <c r="Q26" s="46">
        <v>13</v>
      </c>
      <c r="R26" s="46" t="s">
        <v>3372</v>
      </c>
      <c r="S26" s="48">
        <v>14.44</v>
      </c>
      <c r="T26" s="46">
        <v>30</v>
      </c>
      <c r="U26" s="46" t="s">
        <v>3372</v>
      </c>
      <c r="V26" s="48">
        <f t="shared" si="4"/>
        <v>12.215</v>
      </c>
      <c r="W26" s="46">
        <f t="shared" si="5"/>
        <v>60</v>
      </c>
      <c r="X26" s="46">
        <f t="shared" si="6"/>
        <v>0</v>
      </c>
      <c r="Y26" s="46">
        <f t="shared" si="7"/>
        <v>1</v>
      </c>
      <c r="Z26" s="46">
        <f t="shared" si="8"/>
        <v>0</v>
      </c>
      <c r="AA26" s="46">
        <f t="shared" si="9"/>
        <v>2</v>
      </c>
      <c r="AB26" s="46">
        <f t="shared" si="10"/>
        <v>2</v>
      </c>
      <c r="AC26" s="48">
        <f t="shared" si="15"/>
        <v>0.91</v>
      </c>
      <c r="AD26" s="48">
        <f t="shared" si="12"/>
        <v>11.192499999999999</v>
      </c>
      <c r="AE26" s="48">
        <f t="shared" si="13"/>
        <v>10.185174999999999</v>
      </c>
      <c r="AF26" s="46">
        <f t="shared" si="14"/>
        <v>120</v>
      </c>
      <c r="AG26" s="47"/>
      <c r="AH26" s="127" t="s">
        <v>3449</v>
      </c>
      <c r="AI26" s="127" t="s">
        <v>3448</v>
      </c>
    </row>
    <row r="27" spans="1:35" s="16" customFormat="1" ht="27.75">
      <c r="A27" s="43">
        <v>26</v>
      </c>
      <c r="B27" s="37" t="s">
        <v>2961</v>
      </c>
      <c r="C27" s="37" t="s">
        <v>2962</v>
      </c>
      <c r="D27" s="38" t="s">
        <v>2963</v>
      </c>
      <c r="E27" s="38">
        <v>30</v>
      </c>
      <c r="F27" s="48">
        <v>10</v>
      </c>
      <c r="G27" s="46">
        <v>30</v>
      </c>
      <c r="H27" s="48" t="s">
        <v>3373</v>
      </c>
      <c r="I27" s="48">
        <v>10.44</v>
      </c>
      <c r="J27" s="46">
        <v>30</v>
      </c>
      <c r="K27" s="46" t="s">
        <v>3372</v>
      </c>
      <c r="L27" s="84">
        <f t="shared" si="0"/>
        <v>10.219999999999999</v>
      </c>
      <c r="M27" s="38">
        <f t="shared" si="1"/>
        <v>60</v>
      </c>
      <c r="N27" s="38">
        <f t="shared" si="2"/>
        <v>1</v>
      </c>
      <c r="O27" s="38">
        <f t="shared" si="3"/>
        <v>0</v>
      </c>
      <c r="P27" s="48">
        <v>11.1</v>
      </c>
      <c r="Q27" s="46">
        <v>30</v>
      </c>
      <c r="R27" s="46" t="s">
        <v>3372</v>
      </c>
      <c r="S27" s="48">
        <v>12.73</v>
      </c>
      <c r="T27" s="46">
        <v>30</v>
      </c>
      <c r="U27" s="46" t="s">
        <v>3372</v>
      </c>
      <c r="V27" s="48">
        <f t="shared" si="4"/>
        <v>11.914999999999999</v>
      </c>
      <c r="W27" s="46">
        <f t="shared" si="5"/>
        <v>60</v>
      </c>
      <c r="X27" s="46">
        <f t="shared" si="6"/>
        <v>0</v>
      </c>
      <c r="Y27" s="46">
        <f t="shared" si="7"/>
        <v>0</v>
      </c>
      <c r="Z27" s="46">
        <f t="shared" si="8"/>
        <v>1</v>
      </c>
      <c r="AA27" s="46">
        <f t="shared" si="9"/>
        <v>0</v>
      </c>
      <c r="AB27" s="46">
        <f t="shared" si="10"/>
        <v>1</v>
      </c>
      <c r="AC27" s="48">
        <f t="shared" si="15"/>
        <v>0.92</v>
      </c>
      <c r="AD27" s="48">
        <f t="shared" si="12"/>
        <v>11.067499999999999</v>
      </c>
      <c r="AE27" s="48">
        <f t="shared" si="13"/>
        <v>10.1821</v>
      </c>
      <c r="AF27" s="46">
        <f t="shared" si="14"/>
        <v>120</v>
      </c>
      <c r="AG27" s="47"/>
      <c r="AH27" s="170" t="s">
        <v>3448</v>
      </c>
      <c r="AI27" s="170" t="s">
        <v>3449</v>
      </c>
    </row>
    <row r="28" spans="1:35" s="16" customFormat="1" ht="27.75">
      <c r="A28" s="36">
        <v>27</v>
      </c>
      <c r="B28" s="44" t="s">
        <v>3019</v>
      </c>
      <c r="C28" s="44" t="s">
        <v>548</v>
      </c>
      <c r="D28" s="45" t="s">
        <v>3020</v>
      </c>
      <c r="E28" s="38">
        <v>31</v>
      </c>
      <c r="F28" s="48">
        <v>10</v>
      </c>
      <c r="G28" s="46">
        <v>30</v>
      </c>
      <c r="H28" s="48" t="s">
        <v>3372</v>
      </c>
      <c r="I28" s="48">
        <v>10</v>
      </c>
      <c r="J28" s="46">
        <v>30</v>
      </c>
      <c r="K28" s="46" t="s">
        <v>3373</v>
      </c>
      <c r="L28" s="84">
        <f t="shared" si="0"/>
        <v>10</v>
      </c>
      <c r="M28" s="38">
        <f t="shared" si="1"/>
        <v>60</v>
      </c>
      <c r="N28" s="38">
        <f t="shared" si="2"/>
        <v>1</v>
      </c>
      <c r="O28" s="38">
        <f t="shared" si="3"/>
        <v>0</v>
      </c>
      <c r="P28" s="48">
        <v>10.71</v>
      </c>
      <c r="Q28" s="46">
        <v>30</v>
      </c>
      <c r="R28" s="46" t="s">
        <v>3372</v>
      </c>
      <c r="S28" s="48">
        <v>13.08</v>
      </c>
      <c r="T28" s="46">
        <v>30</v>
      </c>
      <c r="U28" s="46" t="s">
        <v>3372</v>
      </c>
      <c r="V28" s="48">
        <f t="shared" si="4"/>
        <v>11.895</v>
      </c>
      <c r="W28" s="46">
        <f t="shared" si="5"/>
        <v>60</v>
      </c>
      <c r="X28" s="46">
        <f t="shared" si="6"/>
        <v>0</v>
      </c>
      <c r="Y28" s="46">
        <f t="shared" si="7"/>
        <v>0</v>
      </c>
      <c r="Z28" s="46">
        <f t="shared" si="8"/>
        <v>1</v>
      </c>
      <c r="AA28" s="46">
        <f t="shared" si="9"/>
        <v>0</v>
      </c>
      <c r="AB28" s="46">
        <f t="shared" si="10"/>
        <v>1</v>
      </c>
      <c r="AC28" s="48">
        <f t="shared" si="15"/>
        <v>0.92</v>
      </c>
      <c r="AD28" s="48">
        <f t="shared" si="12"/>
        <v>10.9475</v>
      </c>
      <c r="AE28" s="48">
        <f t="shared" si="13"/>
        <v>10.0717</v>
      </c>
      <c r="AF28" s="46">
        <f t="shared" si="14"/>
        <v>120</v>
      </c>
      <c r="AG28" s="47"/>
      <c r="AH28" s="127" t="s">
        <v>3448</v>
      </c>
      <c r="AI28" s="127" t="s">
        <v>3449</v>
      </c>
    </row>
    <row r="29" spans="1:35" s="16" customFormat="1" ht="27.75">
      <c r="A29" s="43">
        <v>28</v>
      </c>
      <c r="B29" s="37" t="s">
        <v>2865</v>
      </c>
      <c r="C29" s="37" t="s">
        <v>2866</v>
      </c>
      <c r="D29" s="38" t="s">
        <v>2867</v>
      </c>
      <c r="E29" s="38">
        <v>29</v>
      </c>
      <c r="F29" s="48">
        <v>10.01</v>
      </c>
      <c r="G29" s="46">
        <v>30</v>
      </c>
      <c r="H29" s="48" t="s">
        <v>3372</v>
      </c>
      <c r="I29" s="48">
        <v>10.35</v>
      </c>
      <c r="J29" s="46">
        <v>30</v>
      </c>
      <c r="K29" s="46" t="s">
        <v>3373</v>
      </c>
      <c r="L29" s="84">
        <f t="shared" si="0"/>
        <v>10.18</v>
      </c>
      <c r="M29" s="38">
        <f t="shared" si="1"/>
        <v>60</v>
      </c>
      <c r="N29" s="38">
        <f t="shared" si="2"/>
        <v>1</v>
      </c>
      <c r="O29" s="38">
        <f t="shared" si="3"/>
        <v>0</v>
      </c>
      <c r="P29" s="48">
        <v>10.42</v>
      </c>
      <c r="Q29" s="46">
        <v>30</v>
      </c>
      <c r="R29" s="46" t="s">
        <v>3372</v>
      </c>
      <c r="S29" s="48">
        <v>12.99</v>
      </c>
      <c r="T29" s="46">
        <v>30</v>
      </c>
      <c r="U29" s="46" t="s">
        <v>3372</v>
      </c>
      <c r="V29" s="48">
        <f t="shared" si="4"/>
        <v>11.705</v>
      </c>
      <c r="W29" s="46">
        <f t="shared" si="5"/>
        <v>60</v>
      </c>
      <c r="X29" s="46">
        <f t="shared" si="6"/>
        <v>0</v>
      </c>
      <c r="Y29" s="46">
        <f t="shared" si="7"/>
        <v>0</v>
      </c>
      <c r="Z29" s="46">
        <f t="shared" si="8"/>
        <v>1</v>
      </c>
      <c r="AA29" s="46">
        <f t="shared" si="9"/>
        <v>0</v>
      </c>
      <c r="AB29" s="46">
        <f t="shared" si="10"/>
        <v>1</v>
      </c>
      <c r="AC29" s="48">
        <f t="shared" si="15"/>
        <v>0.92</v>
      </c>
      <c r="AD29" s="48">
        <f t="shared" si="12"/>
        <v>10.942499999999999</v>
      </c>
      <c r="AE29" s="48">
        <f t="shared" si="13"/>
        <v>10.0671</v>
      </c>
      <c r="AF29" s="46">
        <f t="shared" si="14"/>
        <v>120</v>
      </c>
      <c r="AG29" s="47"/>
      <c r="AH29" s="127" t="s">
        <v>3449</v>
      </c>
      <c r="AI29" s="127" t="s">
        <v>3448</v>
      </c>
    </row>
    <row r="30" spans="1:35" s="16" customFormat="1" ht="27.75">
      <c r="A30" s="43">
        <v>29</v>
      </c>
      <c r="B30" s="37" t="s">
        <v>2973</v>
      </c>
      <c r="C30" s="37" t="s">
        <v>2974</v>
      </c>
      <c r="D30" s="45" t="s">
        <v>2975</v>
      </c>
      <c r="E30" s="38">
        <v>31</v>
      </c>
      <c r="F30" s="48">
        <v>12.68</v>
      </c>
      <c r="G30" s="46">
        <v>30</v>
      </c>
      <c r="H30" s="48" t="s">
        <v>3372</v>
      </c>
      <c r="I30" s="48">
        <v>9.4600000000000009</v>
      </c>
      <c r="J30" s="46">
        <v>24</v>
      </c>
      <c r="K30" s="46" t="s">
        <v>3372</v>
      </c>
      <c r="L30" s="84">
        <f t="shared" si="0"/>
        <v>11.07</v>
      </c>
      <c r="M30" s="38">
        <f t="shared" si="1"/>
        <v>60</v>
      </c>
      <c r="N30" s="38">
        <f t="shared" si="2"/>
        <v>0</v>
      </c>
      <c r="O30" s="38">
        <f t="shared" si="3"/>
        <v>1</v>
      </c>
      <c r="P30" s="48">
        <v>10.039999999999999</v>
      </c>
      <c r="Q30" s="46">
        <v>30</v>
      </c>
      <c r="R30" s="46" t="s">
        <v>3373</v>
      </c>
      <c r="S30" s="48">
        <v>12.04</v>
      </c>
      <c r="T30" s="46">
        <v>30</v>
      </c>
      <c r="U30" s="46" t="s">
        <v>3372</v>
      </c>
      <c r="V30" s="48">
        <f t="shared" si="4"/>
        <v>11.04</v>
      </c>
      <c r="W30" s="46">
        <f t="shared" si="5"/>
        <v>60</v>
      </c>
      <c r="X30" s="46">
        <f t="shared" si="6"/>
        <v>1</v>
      </c>
      <c r="Y30" s="46">
        <f t="shared" si="7"/>
        <v>0</v>
      </c>
      <c r="Z30" s="46">
        <f t="shared" si="8"/>
        <v>1</v>
      </c>
      <c r="AA30" s="46">
        <f t="shared" si="9"/>
        <v>1</v>
      </c>
      <c r="AB30" s="46">
        <f t="shared" si="10"/>
        <v>2</v>
      </c>
      <c r="AC30" s="48">
        <f t="shared" si="15"/>
        <v>0.91</v>
      </c>
      <c r="AD30" s="48">
        <f t="shared" si="12"/>
        <v>11.055</v>
      </c>
      <c r="AE30" s="48">
        <f t="shared" si="13"/>
        <v>10.06005</v>
      </c>
      <c r="AF30" s="46">
        <f t="shared" si="14"/>
        <v>120</v>
      </c>
      <c r="AG30" s="47"/>
      <c r="AH30" s="127" t="s">
        <v>3448</v>
      </c>
      <c r="AI30" s="127" t="s">
        <v>3449</v>
      </c>
    </row>
    <row r="31" spans="1:35" s="16" customFormat="1" ht="27.75">
      <c r="A31" s="36">
        <v>30</v>
      </c>
      <c r="B31" s="44" t="s">
        <v>2794</v>
      </c>
      <c r="C31" s="44" t="s">
        <v>2795</v>
      </c>
      <c r="D31" s="45" t="s">
        <v>2796</v>
      </c>
      <c r="E31" s="38">
        <v>29</v>
      </c>
      <c r="F31" s="48">
        <v>10.67</v>
      </c>
      <c r="G31" s="46">
        <v>30</v>
      </c>
      <c r="H31" s="48" t="s">
        <v>3372</v>
      </c>
      <c r="I31" s="48">
        <v>9.76</v>
      </c>
      <c r="J31" s="46">
        <v>22</v>
      </c>
      <c r="K31" s="46" t="s">
        <v>3372</v>
      </c>
      <c r="L31" s="84">
        <f t="shared" si="0"/>
        <v>10.215</v>
      </c>
      <c r="M31" s="38">
        <f t="shared" si="1"/>
        <v>60</v>
      </c>
      <c r="N31" s="38">
        <f t="shared" si="2"/>
        <v>0</v>
      </c>
      <c r="O31" s="38">
        <f t="shared" si="3"/>
        <v>1</v>
      </c>
      <c r="P31" s="48">
        <v>12.49</v>
      </c>
      <c r="Q31" s="46">
        <v>30</v>
      </c>
      <c r="R31" s="46" t="s">
        <v>3372</v>
      </c>
      <c r="S31" s="48">
        <v>10.45</v>
      </c>
      <c r="T31" s="46">
        <v>30</v>
      </c>
      <c r="U31" s="46" t="s">
        <v>3372</v>
      </c>
      <c r="V31" s="48">
        <f t="shared" si="4"/>
        <v>11.469999999999999</v>
      </c>
      <c r="W31" s="46">
        <f t="shared" si="5"/>
        <v>60</v>
      </c>
      <c r="X31" s="46">
        <f t="shared" si="6"/>
        <v>0</v>
      </c>
      <c r="Y31" s="46">
        <f t="shared" si="7"/>
        <v>0</v>
      </c>
      <c r="Z31" s="46">
        <f t="shared" si="8"/>
        <v>0</v>
      </c>
      <c r="AA31" s="46">
        <f t="shared" si="9"/>
        <v>1</v>
      </c>
      <c r="AB31" s="46">
        <f t="shared" si="10"/>
        <v>1</v>
      </c>
      <c r="AC31" s="48">
        <f t="shared" si="15"/>
        <v>0.92</v>
      </c>
      <c r="AD31" s="48">
        <f t="shared" si="12"/>
        <v>10.842499999999999</v>
      </c>
      <c r="AE31" s="48">
        <f t="shared" si="13"/>
        <v>9.9750999999999994</v>
      </c>
      <c r="AF31" s="46">
        <f t="shared" si="14"/>
        <v>120</v>
      </c>
      <c r="AG31" s="47"/>
      <c r="AH31" s="127" t="s">
        <v>3448</v>
      </c>
      <c r="AI31" s="127" t="s">
        <v>3449</v>
      </c>
    </row>
    <row r="32" spans="1:35" s="16" customFormat="1" ht="27.75">
      <c r="A32" s="43">
        <v>31</v>
      </c>
      <c r="B32" s="53" t="s">
        <v>2936</v>
      </c>
      <c r="C32" s="53" t="s">
        <v>2937</v>
      </c>
      <c r="D32" s="54" t="s">
        <v>2938</v>
      </c>
      <c r="E32" s="38">
        <v>30</v>
      </c>
      <c r="F32" s="48">
        <v>9.89</v>
      </c>
      <c r="G32" s="46">
        <v>22</v>
      </c>
      <c r="H32" s="48" t="s">
        <v>3372</v>
      </c>
      <c r="I32" s="48">
        <v>10.34</v>
      </c>
      <c r="J32" s="46">
        <v>30</v>
      </c>
      <c r="K32" s="46" t="s">
        <v>3373</v>
      </c>
      <c r="L32" s="84">
        <f t="shared" si="0"/>
        <v>10.115</v>
      </c>
      <c r="M32" s="38">
        <f t="shared" si="1"/>
        <v>60</v>
      </c>
      <c r="N32" s="38">
        <f t="shared" si="2"/>
        <v>1</v>
      </c>
      <c r="O32" s="38">
        <f t="shared" si="3"/>
        <v>1</v>
      </c>
      <c r="P32" s="48">
        <v>10.15</v>
      </c>
      <c r="Q32" s="46">
        <v>30</v>
      </c>
      <c r="R32" s="46" t="s">
        <v>3373</v>
      </c>
      <c r="S32" s="48">
        <v>10.58</v>
      </c>
      <c r="T32" s="46">
        <v>30</v>
      </c>
      <c r="U32" s="46" t="s">
        <v>3372</v>
      </c>
      <c r="V32" s="48">
        <f t="shared" si="4"/>
        <v>10.365</v>
      </c>
      <c r="W32" s="46">
        <f t="shared" si="5"/>
        <v>60</v>
      </c>
      <c r="X32" s="46">
        <f t="shared" si="6"/>
        <v>1</v>
      </c>
      <c r="Y32" s="46">
        <f t="shared" si="7"/>
        <v>0</v>
      </c>
      <c r="Z32" s="46">
        <f t="shared" si="8"/>
        <v>2</v>
      </c>
      <c r="AA32" s="46">
        <f t="shared" si="9"/>
        <v>1</v>
      </c>
      <c r="AB32" s="46">
        <f t="shared" si="10"/>
        <v>3</v>
      </c>
      <c r="AC32" s="48">
        <f>IF(AB32=0,1,IF(AB32=1,0.99,IF(AB32=2,0.98,IF(AB32=3,0.97,IF(AB32=4,0.96,IF(AB32=5,0.95,IF(AB32=6,0.94)))))))</f>
        <v>0.97</v>
      </c>
      <c r="AD32" s="48">
        <f t="shared" si="12"/>
        <v>10.24</v>
      </c>
      <c r="AE32" s="48">
        <f t="shared" si="13"/>
        <v>9.9328000000000003</v>
      </c>
      <c r="AF32" s="46">
        <f t="shared" si="14"/>
        <v>120</v>
      </c>
      <c r="AG32" s="47"/>
      <c r="AH32" s="127" t="s">
        <v>3448</v>
      </c>
      <c r="AI32" s="127" t="s">
        <v>3449</v>
      </c>
    </row>
    <row r="33" spans="1:35" s="16" customFormat="1" ht="27.75">
      <c r="A33" s="43">
        <v>32</v>
      </c>
      <c r="B33" s="44" t="s">
        <v>3042</v>
      </c>
      <c r="C33" s="44" t="s">
        <v>3043</v>
      </c>
      <c r="D33" s="45" t="s">
        <v>3044</v>
      </c>
      <c r="E33" s="45">
        <v>31</v>
      </c>
      <c r="F33" s="56">
        <v>11.49</v>
      </c>
      <c r="G33" s="50">
        <v>30</v>
      </c>
      <c r="H33" s="56" t="s">
        <v>3372</v>
      </c>
      <c r="I33" s="56">
        <v>9.09</v>
      </c>
      <c r="J33" s="50">
        <v>18</v>
      </c>
      <c r="K33" s="50" t="s">
        <v>3372</v>
      </c>
      <c r="L33" s="84">
        <f t="shared" si="0"/>
        <v>10.29</v>
      </c>
      <c r="M33" s="45">
        <f t="shared" si="1"/>
        <v>60</v>
      </c>
      <c r="N33" s="45">
        <f t="shared" si="2"/>
        <v>0</v>
      </c>
      <c r="O33" s="45">
        <f t="shared" si="3"/>
        <v>1</v>
      </c>
      <c r="P33" s="56">
        <v>10.52</v>
      </c>
      <c r="Q33" s="50">
        <v>30</v>
      </c>
      <c r="R33" s="50" t="s">
        <v>3372</v>
      </c>
      <c r="S33" s="56">
        <v>12.03</v>
      </c>
      <c r="T33" s="50">
        <v>30</v>
      </c>
      <c r="U33" s="50" t="s">
        <v>3372</v>
      </c>
      <c r="V33" s="56">
        <f t="shared" si="4"/>
        <v>11.274999999999999</v>
      </c>
      <c r="W33" s="50">
        <f t="shared" si="5"/>
        <v>60</v>
      </c>
      <c r="X33" s="50">
        <f t="shared" si="6"/>
        <v>0</v>
      </c>
      <c r="Y33" s="50">
        <f t="shared" si="7"/>
        <v>0</v>
      </c>
      <c r="Z33" s="50">
        <f t="shared" si="8"/>
        <v>0</v>
      </c>
      <c r="AA33" s="50">
        <f t="shared" si="9"/>
        <v>1</v>
      </c>
      <c r="AB33" s="50">
        <f t="shared" si="10"/>
        <v>1</v>
      </c>
      <c r="AC33" s="48">
        <f>IF(AB33=0,0.93,IF(AB33=1,0.92,IF(AB33=2,0.91,IF(AB33=3,0.9,IF(AB33=4,0.89,IF(AB33=5,0.88,IF(AB33=6,0.87)))))))</f>
        <v>0.92</v>
      </c>
      <c r="AD33" s="56">
        <f t="shared" si="12"/>
        <v>10.782499999999999</v>
      </c>
      <c r="AE33" s="56">
        <f t="shared" si="13"/>
        <v>9.9199000000000002</v>
      </c>
      <c r="AF33" s="50">
        <f t="shared" si="14"/>
        <v>120</v>
      </c>
      <c r="AG33" s="49"/>
      <c r="AH33" s="170" t="s">
        <v>3448</v>
      </c>
      <c r="AI33" s="170" t="s">
        <v>3449</v>
      </c>
    </row>
    <row r="34" spans="1:35" s="16" customFormat="1" ht="27.75">
      <c r="A34" s="36">
        <v>33</v>
      </c>
      <c r="B34" s="53" t="s">
        <v>2933</v>
      </c>
      <c r="C34" s="53" t="s">
        <v>2934</v>
      </c>
      <c r="D34" s="54" t="s">
        <v>2935</v>
      </c>
      <c r="E34" s="38">
        <v>30</v>
      </c>
      <c r="F34" s="48">
        <v>10.220000000000001</v>
      </c>
      <c r="G34" s="46">
        <v>30</v>
      </c>
      <c r="H34" s="48" t="s">
        <v>3373</v>
      </c>
      <c r="I34" s="48">
        <v>9.82</v>
      </c>
      <c r="J34" s="46">
        <v>24</v>
      </c>
      <c r="K34" s="46" t="s">
        <v>3373</v>
      </c>
      <c r="L34" s="84">
        <f t="shared" ref="L34:L70" si="16">(F34+I34)/2</f>
        <v>10.02</v>
      </c>
      <c r="M34" s="38">
        <f t="shared" ref="M34:M65" si="17">IF(L34&gt;=10,60,G34+J34)</f>
        <v>60</v>
      </c>
      <c r="N34" s="38">
        <f t="shared" ref="N34:N70" si="18">IF(H34="ACC",0,1)+IF(K34="ACC",0,1)</f>
        <v>2</v>
      </c>
      <c r="O34" s="38">
        <f t="shared" ref="O34:O70" si="19">IF(F34&lt;10,1,(IF(I34&lt;10,1,0)))</f>
        <v>1</v>
      </c>
      <c r="P34" s="48">
        <v>10.37</v>
      </c>
      <c r="Q34" s="46">
        <v>30</v>
      </c>
      <c r="R34" s="46" t="s">
        <v>3372</v>
      </c>
      <c r="S34" s="48">
        <v>10.18</v>
      </c>
      <c r="T34" s="46">
        <v>30</v>
      </c>
      <c r="U34" s="46" t="s">
        <v>3372</v>
      </c>
      <c r="V34" s="48">
        <f t="shared" ref="V34:V70" si="20">(P34+S34)/2</f>
        <v>10.274999999999999</v>
      </c>
      <c r="W34" s="46">
        <f t="shared" ref="W34:W65" si="21">IF(V34&gt;=10,60,Q34+T34)</f>
        <v>60</v>
      </c>
      <c r="X34" s="46">
        <f t="shared" ref="X34:X70" si="22">IF(R34="ACC",0,1)+IF(U34="ACC",0,1)</f>
        <v>0</v>
      </c>
      <c r="Y34" s="46">
        <f t="shared" ref="Y34:Y70" si="23">IF(P34&lt;10,1,(IF(S34&lt;10,1,0)))</f>
        <v>0</v>
      </c>
      <c r="Z34" s="46">
        <f t="shared" ref="Z34:Z70" si="24">N34+X34</f>
        <v>2</v>
      </c>
      <c r="AA34" s="46">
        <f t="shared" ref="AA34:AA70" si="25">O34+Y34</f>
        <v>1</v>
      </c>
      <c r="AB34" s="46">
        <f t="shared" ref="AB34:AB65" si="26">Z34+AA34</f>
        <v>3</v>
      </c>
      <c r="AC34" s="48">
        <f>IF(AB34=0,1,IF(AB34=1,0.99,IF(AB34=2,0.98,IF(AB34=3,0.97,IF(AB34=4,0.96,IF(AB34=5,0.95,IF(AB34=6,0.94)))))))</f>
        <v>0.97</v>
      </c>
      <c r="AD34" s="48">
        <f t="shared" ref="AD34:AD70" si="27">AVERAGE(L34,V34)</f>
        <v>10.147499999999999</v>
      </c>
      <c r="AE34" s="48">
        <f t="shared" ref="AE34:AE65" si="28">AC34*AD34</f>
        <v>9.8430749999999989</v>
      </c>
      <c r="AF34" s="46">
        <f t="shared" ref="AF34:AF70" si="29">M34+W34</f>
        <v>120</v>
      </c>
      <c r="AG34" s="47"/>
      <c r="AH34" s="127" t="s">
        <v>3448</v>
      </c>
      <c r="AI34" s="127" t="s">
        <v>3449</v>
      </c>
    </row>
    <row r="35" spans="1:35" s="16" customFormat="1" ht="27.75">
      <c r="A35" s="43">
        <v>34</v>
      </c>
      <c r="B35" s="37" t="s">
        <v>2817</v>
      </c>
      <c r="C35" s="37" t="s">
        <v>2818</v>
      </c>
      <c r="D35" s="45" t="s">
        <v>2819</v>
      </c>
      <c r="E35" s="38">
        <v>29</v>
      </c>
      <c r="F35" s="48">
        <v>11.08</v>
      </c>
      <c r="G35" s="46">
        <v>30</v>
      </c>
      <c r="H35" s="48" t="s">
        <v>3373</v>
      </c>
      <c r="I35" s="48">
        <v>10.06</v>
      </c>
      <c r="J35" s="46">
        <v>30</v>
      </c>
      <c r="K35" s="46" t="s">
        <v>3372</v>
      </c>
      <c r="L35" s="84">
        <f t="shared" si="16"/>
        <v>10.57</v>
      </c>
      <c r="M35" s="38">
        <f t="shared" si="17"/>
        <v>60</v>
      </c>
      <c r="N35" s="38">
        <f t="shared" si="18"/>
        <v>1</v>
      </c>
      <c r="O35" s="38">
        <f t="shared" si="19"/>
        <v>0</v>
      </c>
      <c r="P35" s="48">
        <v>10.6</v>
      </c>
      <c r="Q35" s="46">
        <v>30</v>
      </c>
      <c r="R35" s="46" t="s">
        <v>3373</v>
      </c>
      <c r="S35" s="48">
        <v>11.48</v>
      </c>
      <c r="T35" s="46">
        <v>30</v>
      </c>
      <c r="U35" s="46" t="s">
        <v>3372</v>
      </c>
      <c r="V35" s="48">
        <f t="shared" si="20"/>
        <v>11.04</v>
      </c>
      <c r="W35" s="46">
        <f t="shared" si="21"/>
        <v>60</v>
      </c>
      <c r="X35" s="46">
        <f t="shared" si="22"/>
        <v>1</v>
      </c>
      <c r="Y35" s="46">
        <f t="shared" si="23"/>
        <v>0</v>
      </c>
      <c r="Z35" s="46">
        <f t="shared" si="24"/>
        <v>2</v>
      </c>
      <c r="AA35" s="46">
        <f t="shared" si="25"/>
        <v>0</v>
      </c>
      <c r="AB35" s="46">
        <f t="shared" si="26"/>
        <v>2</v>
      </c>
      <c r="AC35" s="48">
        <f>IF(AB35=0,0.93,IF(AB35=1,0.92,IF(AB35=2,0.91,IF(AB35=3,0.9,IF(AB35=4,0.89,IF(AB35=5,0.88,IF(AB35=6,0.87)))))))</f>
        <v>0.91</v>
      </c>
      <c r="AD35" s="48">
        <f t="shared" si="27"/>
        <v>10.805</v>
      </c>
      <c r="AE35" s="48">
        <f t="shared" si="28"/>
        <v>9.8325499999999995</v>
      </c>
      <c r="AF35" s="46">
        <f t="shared" si="29"/>
        <v>120</v>
      </c>
      <c r="AG35" s="47"/>
      <c r="AH35" s="127" t="s">
        <v>3448</v>
      </c>
      <c r="AI35" s="127" t="s">
        <v>3449</v>
      </c>
    </row>
    <row r="36" spans="1:35" s="16" customFormat="1" ht="27.75">
      <c r="A36" s="43">
        <v>35</v>
      </c>
      <c r="B36" s="37" t="s">
        <v>802</v>
      </c>
      <c r="C36" s="37" t="s">
        <v>442</v>
      </c>
      <c r="D36" s="45" t="s">
        <v>2868</v>
      </c>
      <c r="E36" s="38">
        <v>29</v>
      </c>
      <c r="F36" s="48">
        <v>10.27</v>
      </c>
      <c r="G36" s="46">
        <v>30</v>
      </c>
      <c r="H36" s="48" t="s">
        <v>3373</v>
      </c>
      <c r="I36" s="48">
        <v>10</v>
      </c>
      <c r="J36" s="46">
        <v>30</v>
      </c>
      <c r="K36" s="46" t="s">
        <v>3373</v>
      </c>
      <c r="L36" s="84">
        <f t="shared" si="16"/>
        <v>10.135</v>
      </c>
      <c r="M36" s="38">
        <f t="shared" si="17"/>
        <v>60</v>
      </c>
      <c r="N36" s="38">
        <f t="shared" si="18"/>
        <v>2</v>
      </c>
      <c r="O36" s="38">
        <f t="shared" si="19"/>
        <v>0</v>
      </c>
      <c r="P36" s="48">
        <v>10.050000000000001</v>
      </c>
      <c r="Q36" s="46">
        <v>30</v>
      </c>
      <c r="R36" s="46" t="s">
        <v>3372</v>
      </c>
      <c r="S36" s="48">
        <v>12.86</v>
      </c>
      <c r="T36" s="46">
        <v>30</v>
      </c>
      <c r="U36" s="46" t="s">
        <v>3372</v>
      </c>
      <c r="V36" s="48">
        <f t="shared" si="20"/>
        <v>11.455</v>
      </c>
      <c r="W36" s="46">
        <f t="shared" si="21"/>
        <v>60</v>
      </c>
      <c r="X36" s="46">
        <f t="shared" si="22"/>
        <v>0</v>
      </c>
      <c r="Y36" s="46">
        <f t="shared" si="23"/>
        <v>0</v>
      </c>
      <c r="Z36" s="46">
        <f t="shared" si="24"/>
        <v>2</v>
      </c>
      <c r="AA36" s="46">
        <f t="shared" si="25"/>
        <v>0</v>
      </c>
      <c r="AB36" s="46">
        <f t="shared" si="26"/>
        <v>2</v>
      </c>
      <c r="AC36" s="48">
        <f>IF(AB36=0,0.93,IF(AB36=1,0.92,IF(AB36=2,0.91,IF(AB36=3,0.9,IF(AB36=4,0.89,IF(AB36=5,0.88,IF(AB36=6,0.87)))))))</f>
        <v>0.91</v>
      </c>
      <c r="AD36" s="48">
        <f t="shared" si="27"/>
        <v>10.795</v>
      </c>
      <c r="AE36" s="48">
        <f t="shared" si="28"/>
        <v>9.8234500000000011</v>
      </c>
      <c r="AF36" s="46">
        <f t="shared" si="29"/>
        <v>120</v>
      </c>
      <c r="AG36" s="47"/>
      <c r="AH36" s="127" t="s">
        <v>3448</v>
      </c>
      <c r="AI36" s="127" t="s">
        <v>3449</v>
      </c>
    </row>
    <row r="37" spans="1:35" s="16" customFormat="1" ht="27.75">
      <c r="A37" s="36">
        <v>36</v>
      </c>
      <c r="B37" s="37" t="s">
        <v>2826</v>
      </c>
      <c r="C37" s="37" t="s">
        <v>3374</v>
      </c>
      <c r="D37" s="38" t="s">
        <v>2827</v>
      </c>
      <c r="E37" s="38">
        <v>29</v>
      </c>
      <c r="F37" s="48">
        <v>10.1</v>
      </c>
      <c r="G37" s="46">
        <v>30</v>
      </c>
      <c r="H37" s="48" t="s">
        <v>3373</v>
      </c>
      <c r="I37" s="48">
        <v>9.9</v>
      </c>
      <c r="J37" s="46">
        <v>18</v>
      </c>
      <c r="K37" s="46" t="s">
        <v>3373</v>
      </c>
      <c r="L37" s="84">
        <f t="shared" si="16"/>
        <v>10</v>
      </c>
      <c r="M37" s="38">
        <f t="shared" si="17"/>
        <v>60</v>
      </c>
      <c r="N37" s="38">
        <f t="shared" si="18"/>
        <v>2</v>
      </c>
      <c r="O37" s="38">
        <f t="shared" si="19"/>
        <v>1</v>
      </c>
      <c r="P37" s="48">
        <v>10.199999999999999</v>
      </c>
      <c r="Q37" s="46">
        <v>30</v>
      </c>
      <c r="R37" s="46" t="s">
        <v>3373</v>
      </c>
      <c r="S37" s="48">
        <v>10.72</v>
      </c>
      <c r="T37" s="46">
        <v>30</v>
      </c>
      <c r="U37" s="46" t="s">
        <v>3373</v>
      </c>
      <c r="V37" s="48">
        <f t="shared" si="20"/>
        <v>10.46</v>
      </c>
      <c r="W37" s="46">
        <f t="shared" si="21"/>
        <v>60</v>
      </c>
      <c r="X37" s="46">
        <f t="shared" si="22"/>
        <v>2</v>
      </c>
      <c r="Y37" s="46">
        <f t="shared" si="23"/>
        <v>0</v>
      </c>
      <c r="Z37" s="46">
        <f t="shared" si="24"/>
        <v>4</v>
      </c>
      <c r="AA37" s="46">
        <f t="shared" si="25"/>
        <v>1</v>
      </c>
      <c r="AB37" s="46">
        <f t="shared" si="26"/>
        <v>5</v>
      </c>
      <c r="AC37" s="48">
        <f>IF(AB37=0,1,IF(AB37=1,0.99,IF(AB37=2,0.98,IF(AB37=3,0.97,IF(AB37=4,0.96,IF(AB37=5,0.95,IF(AB37=6,0.94)))))))</f>
        <v>0.95</v>
      </c>
      <c r="AD37" s="48">
        <f t="shared" si="27"/>
        <v>10.23</v>
      </c>
      <c r="AE37" s="48">
        <f t="shared" si="28"/>
        <v>9.7185000000000006</v>
      </c>
      <c r="AF37" s="46">
        <f t="shared" si="29"/>
        <v>120</v>
      </c>
      <c r="AG37" s="47"/>
      <c r="AH37" s="127" t="s">
        <v>3448</v>
      </c>
      <c r="AI37" s="127" t="s">
        <v>3449</v>
      </c>
    </row>
    <row r="38" spans="1:35" s="16" customFormat="1" ht="27.75">
      <c r="A38" s="43">
        <v>37</v>
      </c>
      <c r="B38" s="37" t="s">
        <v>2914</v>
      </c>
      <c r="C38" s="37" t="s">
        <v>2154</v>
      </c>
      <c r="D38" s="45" t="s">
        <v>2915</v>
      </c>
      <c r="E38" s="38">
        <v>30</v>
      </c>
      <c r="F38" s="48">
        <v>11.2</v>
      </c>
      <c r="G38" s="46">
        <v>30</v>
      </c>
      <c r="H38" s="48" t="s">
        <v>3373</v>
      </c>
      <c r="I38" s="48">
        <v>10</v>
      </c>
      <c r="J38" s="46">
        <v>30</v>
      </c>
      <c r="K38" s="46" t="s">
        <v>3373</v>
      </c>
      <c r="L38" s="84">
        <f t="shared" si="16"/>
        <v>10.6</v>
      </c>
      <c r="M38" s="38">
        <f t="shared" si="17"/>
        <v>60</v>
      </c>
      <c r="N38" s="38">
        <f t="shared" si="18"/>
        <v>2</v>
      </c>
      <c r="O38" s="38">
        <f t="shared" si="19"/>
        <v>0</v>
      </c>
      <c r="P38" s="48">
        <v>10.15</v>
      </c>
      <c r="Q38" s="46">
        <v>30</v>
      </c>
      <c r="R38" s="46" t="s">
        <v>3372</v>
      </c>
      <c r="S38" s="48">
        <v>11.14</v>
      </c>
      <c r="T38" s="46">
        <v>30</v>
      </c>
      <c r="U38" s="46" t="s">
        <v>3372</v>
      </c>
      <c r="V38" s="48">
        <f t="shared" si="20"/>
        <v>10.645</v>
      </c>
      <c r="W38" s="46">
        <f t="shared" si="21"/>
        <v>60</v>
      </c>
      <c r="X38" s="46">
        <f t="shared" si="22"/>
        <v>0</v>
      </c>
      <c r="Y38" s="46">
        <f t="shared" si="23"/>
        <v>0</v>
      </c>
      <c r="Z38" s="46">
        <f t="shared" si="24"/>
        <v>2</v>
      </c>
      <c r="AA38" s="46">
        <f t="shared" si="25"/>
        <v>0</v>
      </c>
      <c r="AB38" s="46">
        <f t="shared" si="26"/>
        <v>2</v>
      </c>
      <c r="AC38" s="48">
        <f>IF(AB38=0,0.93,IF(AB38=1,0.92,IF(AB38=2,0.91,IF(AB38=3,0.9,IF(AB38=4,0.89,IF(AB38=5,0.88,IF(AB38=6,0.87)))))))</f>
        <v>0.91</v>
      </c>
      <c r="AD38" s="48">
        <f t="shared" si="27"/>
        <v>10.622499999999999</v>
      </c>
      <c r="AE38" s="48">
        <f t="shared" si="28"/>
        <v>9.6664749999999984</v>
      </c>
      <c r="AF38" s="46">
        <f t="shared" si="29"/>
        <v>120</v>
      </c>
      <c r="AG38" s="47"/>
      <c r="AH38" s="127" t="s">
        <v>3449</v>
      </c>
      <c r="AI38" s="127" t="s">
        <v>3448</v>
      </c>
    </row>
    <row r="39" spans="1:35" s="16" customFormat="1" ht="27.75">
      <c r="A39" s="43">
        <v>38</v>
      </c>
      <c r="B39" s="44" t="s">
        <v>3011</v>
      </c>
      <c r="C39" s="44" t="s">
        <v>3012</v>
      </c>
      <c r="D39" s="45" t="s">
        <v>3511</v>
      </c>
      <c r="E39" s="45">
        <v>31</v>
      </c>
      <c r="F39" s="56">
        <v>10.91</v>
      </c>
      <c r="G39" s="50">
        <v>30</v>
      </c>
      <c r="H39" s="56" t="s">
        <v>3373</v>
      </c>
      <c r="I39" s="56">
        <v>9.09</v>
      </c>
      <c r="J39" s="50">
        <v>14</v>
      </c>
      <c r="K39" s="50" t="s">
        <v>3373</v>
      </c>
      <c r="L39" s="94">
        <f t="shared" si="16"/>
        <v>10</v>
      </c>
      <c r="M39" s="45">
        <f t="shared" si="17"/>
        <v>60</v>
      </c>
      <c r="N39" s="45">
        <f t="shared" si="18"/>
        <v>2</v>
      </c>
      <c r="O39" s="45">
        <f t="shared" si="19"/>
        <v>1</v>
      </c>
      <c r="P39" s="56">
        <v>10.11</v>
      </c>
      <c r="Q39" s="50">
        <v>30</v>
      </c>
      <c r="R39" s="50" t="s">
        <v>3372</v>
      </c>
      <c r="S39" s="56">
        <v>12.82</v>
      </c>
      <c r="T39" s="50">
        <v>30</v>
      </c>
      <c r="U39" s="50" t="s">
        <v>3372</v>
      </c>
      <c r="V39" s="56">
        <f t="shared" si="20"/>
        <v>11.465</v>
      </c>
      <c r="W39" s="50">
        <f t="shared" si="21"/>
        <v>60</v>
      </c>
      <c r="X39" s="50">
        <f t="shared" si="22"/>
        <v>0</v>
      </c>
      <c r="Y39" s="50">
        <f t="shared" si="23"/>
        <v>0</v>
      </c>
      <c r="Z39" s="50">
        <f t="shared" si="24"/>
        <v>2</v>
      </c>
      <c r="AA39" s="50">
        <f t="shared" si="25"/>
        <v>1</v>
      </c>
      <c r="AB39" s="50">
        <f t="shared" si="26"/>
        <v>3</v>
      </c>
      <c r="AC39" s="56">
        <f>IF(AB39=0,0.93,IF(AB39=1,0.92,IF(AB39=2,0.91,IF(AB39=3,0.9,IF(AB39=4,0.89,IF(AB39=5,0.88,IF(AB39=6,0.87)))))))</f>
        <v>0.9</v>
      </c>
      <c r="AD39" s="56">
        <f t="shared" si="27"/>
        <v>10.7325</v>
      </c>
      <c r="AE39" s="56">
        <f t="shared" si="28"/>
        <v>9.6592500000000001</v>
      </c>
      <c r="AF39" s="50">
        <f t="shared" si="29"/>
        <v>120</v>
      </c>
      <c r="AG39" s="49"/>
      <c r="AH39" s="127" t="s">
        <v>3448</v>
      </c>
      <c r="AI39" s="127" t="s">
        <v>3449</v>
      </c>
    </row>
    <row r="40" spans="1:35" s="16" customFormat="1" ht="27.75">
      <c r="A40" s="36">
        <v>39</v>
      </c>
      <c r="B40" s="133" t="s">
        <v>2988</v>
      </c>
      <c r="C40" s="51" t="s">
        <v>2989</v>
      </c>
      <c r="D40" s="43" t="s">
        <v>2990</v>
      </c>
      <c r="E40" s="38">
        <v>31</v>
      </c>
      <c r="F40" s="48">
        <v>9.9499999999999993</v>
      </c>
      <c r="G40" s="46">
        <v>24</v>
      </c>
      <c r="H40" s="48" t="s">
        <v>3372</v>
      </c>
      <c r="I40" s="48">
        <v>10.050000000000001</v>
      </c>
      <c r="J40" s="46">
        <v>30</v>
      </c>
      <c r="K40" s="46" t="s">
        <v>3373</v>
      </c>
      <c r="L40" s="84">
        <f t="shared" si="16"/>
        <v>10</v>
      </c>
      <c r="M40" s="38">
        <f t="shared" si="17"/>
        <v>60</v>
      </c>
      <c r="N40" s="38">
        <f t="shared" si="18"/>
        <v>1</v>
      </c>
      <c r="O40" s="38">
        <f t="shared" si="19"/>
        <v>1</v>
      </c>
      <c r="P40" s="48">
        <v>9.64</v>
      </c>
      <c r="Q40" s="46">
        <v>16</v>
      </c>
      <c r="R40" s="46" t="s">
        <v>3373</v>
      </c>
      <c r="S40" s="48">
        <v>10.46</v>
      </c>
      <c r="T40" s="46">
        <v>30</v>
      </c>
      <c r="U40" s="46" t="s">
        <v>3372</v>
      </c>
      <c r="V40" s="48">
        <f t="shared" si="20"/>
        <v>10.050000000000001</v>
      </c>
      <c r="W40" s="46">
        <f t="shared" si="21"/>
        <v>60</v>
      </c>
      <c r="X40" s="46">
        <f t="shared" si="22"/>
        <v>1</v>
      </c>
      <c r="Y40" s="46">
        <f t="shared" si="23"/>
        <v>1</v>
      </c>
      <c r="Z40" s="46">
        <f t="shared" si="24"/>
        <v>2</v>
      </c>
      <c r="AA40" s="46">
        <f t="shared" si="25"/>
        <v>2</v>
      </c>
      <c r="AB40" s="46">
        <f t="shared" si="26"/>
        <v>4</v>
      </c>
      <c r="AC40" s="48">
        <f>IF(AB40=0,1,IF(AB40=1,0.99,IF(AB40=2,0.98,IF(AB40=3,0.97,IF(AB40=4,0.96,IF(AB40=5,0.95,IF(AB40=6,0.94)))))))</f>
        <v>0.96</v>
      </c>
      <c r="AD40" s="48">
        <f t="shared" si="27"/>
        <v>10.025</v>
      </c>
      <c r="AE40" s="48">
        <f t="shared" si="28"/>
        <v>9.6240000000000006</v>
      </c>
      <c r="AF40" s="46">
        <f t="shared" si="29"/>
        <v>120</v>
      </c>
      <c r="AG40" s="47"/>
      <c r="AH40" s="127" t="s">
        <v>3448</v>
      </c>
      <c r="AI40" s="127" t="s">
        <v>3449</v>
      </c>
    </row>
    <row r="41" spans="1:35" s="16" customFormat="1" ht="27.75">
      <c r="A41" s="43">
        <v>40</v>
      </c>
      <c r="B41" s="37" t="s">
        <v>1998</v>
      </c>
      <c r="C41" s="37" t="s">
        <v>2887</v>
      </c>
      <c r="D41" s="45" t="s">
        <v>2888</v>
      </c>
      <c r="E41" s="38">
        <v>30</v>
      </c>
      <c r="F41" s="48">
        <v>11.01</v>
      </c>
      <c r="G41" s="46">
        <v>30</v>
      </c>
      <c r="H41" s="48" t="s">
        <v>3372</v>
      </c>
      <c r="I41" s="48">
        <v>9.34</v>
      </c>
      <c r="J41" s="46">
        <v>18</v>
      </c>
      <c r="K41" s="46" t="s">
        <v>3372</v>
      </c>
      <c r="L41" s="84">
        <f t="shared" si="16"/>
        <v>10.175000000000001</v>
      </c>
      <c r="M41" s="38">
        <f t="shared" si="17"/>
        <v>60</v>
      </c>
      <c r="N41" s="38">
        <f t="shared" si="18"/>
        <v>0</v>
      </c>
      <c r="O41" s="38">
        <f t="shared" si="19"/>
        <v>1</v>
      </c>
      <c r="P41" s="48">
        <v>10.3</v>
      </c>
      <c r="Q41" s="46">
        <v>30</v>
      </c>
      <c r="R41" s="46" t="s">
        <v>3372</v>
      </c>
      <c r="S41" s="48">
        <v>11.13</v>
      </c>
      <c r="T41" s="46">
        <v>30</v>
      </c>
      <c r="U41" s="46" t="s">
        <v>3372</v>
      </c>
      <c r="V41" s="48">
        <f t="shared" si="20"/>
        <v>10.715</v>
      </c>
      <c r="W41" s="46">
        <f t="shared" si="21"/>
        <v>60</v>
      </c>
      <c r="X41" s="46">
        <f t="shared" si="22"/>
        <v>0</v>
      </c>
      <c r="Y41" s="46">
        <f t="shared" si="23"/>
        <v>0</v>
      </c>
      <c r="Z41" s="46">
        <f t="shared" si="24"/>
        <v>0</v>
      </c>
      <c r="AA41" s="46">
        <f t="shared" si="25"/>
        <v>1</v>
      </c>
      <c r="AB41" s="46">
        <f t="shared" si="26"/>
        <v>1</v>
      </c>
      <c r="AC41" s="48">
        <f>IF(AB41=0,0.93,IF(AB41=1,0.92,IF(AB41=2,0.91,IF(AB41=3,0.9,IF(AB41=4,0.89,IF(AB41=5,0.88,IF(AB41=6,0.87)))))))</f>
        <v>0.92</v>
      </c>
      <c r="AD41" s="48">
        <f t="shared" si="27"/>
        <v>10.445</v>
      </c>
      <c r="AE41" s="48">
        <f t="shared" si="28"/>
        <v>9.6094000000000008</v>
      </c>
      <c r="AF41" s="46">
        <f t="shared" si="29"/>
        <v>120</v>
      </c>
      <c r="AG41" s="47"/>
      <c r="AH41" s="127" t="s">
        <v>3449</v>
      </c>
      <c r="AI41" s="127" t="s">
        <v>3448</v>
      </c>
    </row>
    <row r="42" spans="1:35" s="16" customFormat="1" ht="27.75">
      <c r="A42" s="43">
        <v>41</v>
      </c>
      <c r="B42" s="37" t="s">
        <v>3005</v>
      </c>
      <c r="C42" s="37" t="s">
        <v>3006</v>
      </c>
      <c r="D42" s="38" t="s">
        <v>3007</v>
      </c>
      <c r="E42" s="38">
        <v>31</v>
      </c>
      <c r="F42" s="48">
        <v>10.77</v>
      </c>
      <c r="G42" s="46">
        <v>30</v>
      </c>
      <c r="H42" s="48" t="s">
        <v>3373</v>
      </c>
      <c r="I42" s="48">
        <v>10.41</v>
      </c>
      <c r="J42" s="46">
        <v>30</v>
      </c>
      <c r="K42" s="46" t="s">
        <v>3372</v>
      </c>
      <c r="L42" s="84">
        <f t="shared" si="16"/>
        <v>10.59</v>
      </c>
      <c r="M42" s="38">
        <f t="shared" si="17"/>
        <v>60</v>
      </c>
      <c r="N42" s="38">
        <f t="shared" si="18"/>
        <v>1</v>
      </c>
      <c r="O42" s="38">
        <f t="shared" si="19"/>
        <v>0</v>
      </c>
      <c r="P42" s="48">
        <v>10.23</v>
      </c>
      <c r="Q42" s="46">
        <v>30</v>
      </c>
      <c r="R42" s="46" t="s">
        <v>3373</v>
      </c>
      <c r="S42" s="48">
        <v>10.81</v>
      </c>
      <c r="T42" s="46">
        <v>30</v>
      </c>
      <c r="U42" s="46" t="s">
        <v>3372</v>
      </c>
      <c r="V42" s="48">
        <f t="shared" si="20"/>
        <v>10.52</v>
      </c>
      <c r="W42" s="46">
        <f t="shared" si="21"/>
        <v>60</v>
      </c>
      <c r="X42" s="46">
        <f t="shared" si="22"/>
        <v>1</v>
      </c>
      <c r="Y42" s="46">
        <f t="shared" si="23"/>
        <v>0</v>
      </c>
      <c r="Z42" s="46">
        <f t="shared" si="24"/>
        <v>2</v>
      </c>
      <c r="AA42" s="46">
        <f t="shared" si="25"/>
        <v>0</v>
      </c>
      <c r="AB42" s="46">
        <f t="shared" si="26"/>
        <v>2</v>
      </c>
      <c r="AC42" s="48">
        <f>IF(AB42=0,0.93,IF(AB42=1,0.92,IF(AB42=2,0.91,IF(AB42=3,0.9,IF(AB42=4,0.89,IF(AB42=5,0.88,IF(AB42=6,0.87)))))))</f>
        <v>0.91</v>
      </c>
      <c r="AD42" s="48">
        <f t="shared" si="27"/>
        <v>10.555</v>
      </c>
      <c r="AE42" s="48">
        <f t="shared" si="28"/>
        <v>9.6050500000000003</v>
      </c>
      <c r="AF42" s="46">
        <f t="shared" si="29"/>
        <v>120</v>
      </c>
      <c r="AG42" s="47"/>
      <c r="AH42" s="127" t="s">
        <v>3448</v>
      </c>
      <c r="AI42" s="127" t="s">
        <v>3449</v>
      </c>
    </row>
    <row r="43" spans="1:35" s="16" customFormat="1" ht="27.75">
      <c r="A43" s="36">
        <v>42</v>
      </c>
      <c r="B43" s="37" t="s">
        <v>3045</v>
      </c>
      <c r="C43" s="37" t="s">
        <v>3046</v>
      </c>
      <c r="D43" s="45" t="s">
        <v>3047</v>
      </c>
      <c r="E43" s="38">
        <v>31</v>
      </c>
      <c r="F43" s="48">
        <v>10.95</v>
      </c>
      <c r="G43" s="46">
        <v>30</v>
      </c>
      <c r="H43" s="48" t="s">
        <v>3373</v>
      </c>
      <c r="I43" s="48">
        <v>9.1999999999999993</v>
      </c>
      <c r="J43" s="46">
        <v>21</v>
      </c>
      <c r="K43" s="46" t="s">
        <v>3372</v>
      </c>
      <c r="L43" s="84">
        <f t="shared" si="16"/>
        <v>10.074999999999999</v>
      </c>
      <c r="M43" s="38">
        <f t="shared" si="17"/>
        <v>60</v>
      </c>
      <c r="N43" s="38">
        <f t="shared" si="18"/>
        <v>1</v>
      </c>
      <c r="O43" s="38">
        <f t="shared" si="19"/>
        <v>1</v>
      </c>
      <c r="P43" s="48">
        <v>10.5</v>
      </c>
      <c r="Q43" s="46">
        <v>30</v>
      </c>
      <c r="R43" s="46" t="s">
        <v>3373</v>
      </c>
      <c r="S43" s="48">
        <v>11.56</v>
      </c>
      <c r="T43" s="46">
        <v>30</v>
      </c>
      <c r="U43" s="46" t="s">
        <v>3372</v>
      </c>
      <c r="V43" s="48">
        <f t="shared" si="20"/>
        <v>11.030000000000001</v>
      </c>
      <c r="W43" s="46">
        <f t="shared" si="21"/>
        <v>60</v>
      </c>
      <c r="X43" s="46">
        <f t="shared" si="22"/>
        <v>1</v>
      </c>
      <c r="Y43" s="46">
        <f t="shared" si="23"/>
        <v>0</v>
      </c>
      <c r="Z43" s="46">
        <f t="shared" si="24"/>
        <v>2</v>
      </c>
      <c r="AA43" s="46">
        <f t="shared" si="25"/>
        <v>1</v>
      </c>
      <c r="AB43" s="46">
        <f t="shared" si="26"/>
        <v>3</v>
      </c>
      <c r="AC43" s="48">
        <f>IF(AB43=0,0.93,IF(AB43=1,0.92,IF(AB43=2,0.91,IF(AB43=3,0.9,IF(AB43=4,0.89,IF(AB43=5,0.88,IF(AB43=6,0.87)))))))</f>
        <v>0.9</v>
      </c>
      <c r="AD43" s="48">
        <f t="shared" si="27"/>
        <v>10.5525</v>
      </c>
      <c r="AE43" s="48">
        <f t="shared" si="28"/>
        <v>9.4972500000000011</v>
      </c>
      <c r="AF43" s="46">
        <f t="shared" si="29"/>
        <v>120</v>
      </c>
      <c r="AG43" s="47"/>
      <c r="AH43" s="127" t="s">
        <v>3449</v>
      </c>
      <c r="AI43" s="127" t="s">
        <v>3448</v>
      </c>
    </row>
    <row r="44" spans="1:35" s="16" customFormat="1" ht="27.75">
      <c r="A44" s="43">
        <v>43</v>
      </c>
      <c r="B44" s="37" t="s">
        <v>1588</v>
      </c>
      <c r="C44" s="37" t="s">
        <v>986</v>
      </c>
      <c r="D44" s="38" t="s">
        <v>2930</v>
      </c>
      <c r="E44" s="38">
        <v>30</v>
      </c>
      <c r="F44" s="48">
        <v>10.53</v>
      </c>
      <c r="G44" s="46">
        <v>30</v>
      </c>
      <c r="H44" s="48" t="s">
        <v>3373</v>
      </c>
      <c r="I44" s="48">
        <v>10.35</v>
      </c>
      <c r="J44" s="46">
        <v>30</v>
      </c>
      <c r="K44" s="46" t="s">
        <v>3372</v>
      </c>
      <c r="L44" s="84">
        <f t="shared" si="16"/>
        <v>10.44</v>
      </c>
      <c r="M44" s="38">
        <f t="shared" si="17"/>
        <v>60</v>
      </c>
      <c r="N44" s="38">
        <f t="shared" si="18"/>
        <v>1</v>
      </c>
      <c r="O44" s="38">
        <f t="shared" si="19"/>
        <v>0</v>
      </c>
      <c r="P44" s="48">
        <v>9.8000000000000007</v>
      </c>
      <c r="Q44" s="46">
        <v>13</v>
      </c>
      <c r="R44" s="46" t="s">
        <v>3373</v>
      </c>
      <c r="S44" s="48">
        <v>11.43</v>
      </c>
      <c r="T44" s="46">
        <v>30</v>
      </c>
      <c r="U44" s="46" t="s">
        <v>3372</v>
      </c>
      <c r="V44" s="48">
        <f t="shared" si="20"/>
        <v>10.615</v>
      </c>
      <c r="W44" s="46">
        <f t="shared" si="21"/>
        <v>60</v>
      </c>
      <c r="X44" s="46">
        <f t="shared" si="22"/>
        <v>1</v>
      </c>
      <c r="Y44" s="46">
        <f t="shared" si="23"/>
        <v>1</v>
      </c>
      <c r="Z44" s="46">
        <f t="shared" si="24"/>
        <v>2</v>
      </c>
      <c r="AA44" s="46">
        <f t="shared" si="25"/>
        <v>1</v>
      </c>
      <c r="AB44" s="46">
        <f t="shared" si="26"/>
        <v>3</v>
      </c>
      <c r="AC44" s="48">
        <f>IF(AB44=0,0.93,IF(AB44=1,0.92,IF(AB44=2,0.91,IF(AB44=3,0.9,IF(AB44=4,0.89,IF(AB44=5,0.88,IF(AB44=6,0.87)))))))</f>
        <v>0.9</v>
      </c>
      <c r="AD44" s="48">
        <f t="shared" si="27"/>
        <v>10.5275</v>
      </c>
      <c r="AE44" s="48">
        <f t="shared" si="28"/>
        <v>9.4747500000000002</v>
      </c>
      <c r="AF44" s="46">
        <f t="shared" si="29"/>
        <v>120</v>
      </c>
      <c r="AG44" s="47"/>
      <c r="AH44" s="127" t="s">
        <v>3448</v>
      </c>
      <c r="AI44" s="127" t="s">
        <v>3449</v>
      </c>
    </row>
    <row r="45" spans="1:35" s="16" customFormat="1" ht="27.75">
      <c r="A45" s="43">
        <v>44</v>
      </c>
      <c r="B45" s="37" t="s">
        <v>2950</v>
      </c>
      <c r="C45" s="37" t="s">
        <v>2951</v>
      </c>
      <c r="D45" s="45" t="s">
        <v>2952</v>
      </c>
      <c r="E45" s="38">
        <v>30</v>
      </c>
      <c r="F45" s="48">
        <v>11</v>
      </c>
      <c r="G45" s="46">
        <v>30</v>
      </c>
      <c r="H45" s="48" t="s">
        <v>3372</v>
      </c>
      <c r="I45" s="48">
        <v>10.210000000000001</v>
      </c>
      <c r="J45" s="46">
        <v>30</v>
      </c>
      <c r="K45" s="46" t="s">
        <v>3373</v>
      </c>
      <c r="L45" s="84">
        <f t="shared" si="16"/>
        <v>10.605</v>
      </c>
      <c r="M45" s="38">
        <f t="shared" si="17"/>
        <v>60</v>
      </c>
      <c r="N45" s="38">
        <f t="shared" si="18"/>
        <v>1</v>
      </c>
      <c r="O45" s="38">
        <f t="shared" si="19"/>
        <v>0</v>
      </c>
      <c r="P45" s="48">
        <v>9.61</v>
      </c>
      <c r="Q45" s="46">
        <v>16</v>
      </c>
      <c r="R45" s="46" t="s">
        <v>3373</v>
      </c>
      <c r="S45" s="48">
        <v>14.66</v>
      </c>
      <c r="T45" s="46">
        <v>30</v>
      </c>
      <c r="U45" s="46" t="s">
        <v>3372</v>
      </c>
      <c r="V45" s="48">
        <f t="shared" si="20"/>
        <v>12.135</v>
      </c>
      <c r="W45" s="46">
        <f t="shared" si="21"/>
        <v>60</v>
      </c>
      <c r="X45" s="46">
        <f t="shared" si="22"/>
        <v>1</v>
      </c>
      <c r="Y45" s="46">
        <f t="shared" si="23"/>
        <v>1</v>
      </c>
      <c r="Z45" s="46">
        <f t="shared" si="24"/>
        <v>2</v>
      </c>
      <c r="AA45" s="46">
        <f t="shared" si="25"/>
        <v>1</v>
      </c>
      <c r="AB45" s="46">
        <f t="shared" si="26"/>
        <v>3</v>
      </c>
      <c r="AC45" s="48">
        <f>IF(AB45=0,0.86,IF(AB45=1,0.85,IF(AB45=2,0.84,IF(AB45=3,0.83,IF(AB45=4,0.82,IF(AB45=5,0.81,IF(AB45=6,0.8)))))))</f>
        <v>0.83</v>
      </c>
      <c r="AD45" s="48">
        <f t="shared" si="27"/>
        <v>11.370000000000001</v>
      </c>
      <c r="AE45" s="48">
        <f t="shared" si="28"/>
        <v>9.4371000000000009</v>
      </c>
      <c r="AF45" s="46">
        <f t="shared" si="29"/>
        <v>120</v>
      </c>
      <c r="AG45" s="47"/>
      <c r="AH45" s="127" t="s">
        <v>3449</v>
      </c>
      <c r="AI45" s="127" t="s">
        <v>3448</v>
      </c>
    </row>
    <row r="46" spans="1:35" s="16" customFormat="1" ht="27.75">
      <c r="A46" s="36">
        <v>45</v>
      </c>
      <c r="B46" s="37" t="s">
        <v>2939</v>
      </c>
      <c r="C46" s="37" t="s">
        <v>3424</v>
      </c>
      <c r="D46" s="45" t="s">
        <v>2940</v>
      </c>
      <c r="E46" s="38">
        <v>30</v>
      </c>
      <c r="F46" s="48">
        <v>10.23</v>
      </c>
      <c r="G46" s="46">
        <v>30</v>
      </c>
      <c r="H46" s="48" t="s">
        <v>3373</v>
      </c>
      <c r="I46" s="48">
        <v>10.66</v>
      </c>
      <c r="J46" s="46">
        <v>30</v>
      </c>
      <c r="K46" s="46" t="s">
        <v>3373</v>
      </c>
      <c r="L46" s="84">
        <f t="shared" si="16"/>
        <v>10.445</v>
      </c>
      <c r="M46" s="38">
        <f t="shared" si="17"/>
        <v>60</v>
      </c>
      <c r="N46" s="38">
        <f t="shared" si="18"/>
        <v>2</v>
      </c>
      <c r="O46" s="38">
        <f t="shared" si="19"/>
        <v>0</v>
      </c>
      <c r="P46" s="48">
        <v>10.029999999999999</v>
      </c>
      <c r="Q46" s="46">
        <v>30</v>
      </c>
      <c r="R46" s="46" t="s">
        <v>3373</v>
      </c>
      <c r="S46" s="48">
        <v>11.02</v>
      </c>
      <c r="T46" s="46">
        <v>30</v>
      </c>
      <c r="U46" s="46" t="s">
        <v>3372</v>
      </c>
      <c r="V46" s="48">
        <f t="shared" si="20"/>
        <v>10.524999999999999</v>
      </c>
      <c r="W46" s="46">
        <f t="shared" si="21"/>
        <v>60</v>
      </c>
      <c r="X46" s="46">
        <f t="shared" si="22"/>
        <v>1</v>
      </c>
      <c r="Y46" s="46">
        <f t="shared" si="23"/>
        <v>0</v>
      </c>
      <c r="Z46" s="46">
        <f t="shared" si="24"/>
        <v>3</v>
      </c>
      <c r="AA46" s="46">
        <f t="shared" si="25"/>
        <v>0</v>
      </c>
      <c r="AB46" s="46">
        <f t="shared" si="26"/>
        <v>3</v>
      </c>
      <c r="AC46" s="48">
        <f t="shared" ref="AC46:AC55" si="30">IF(AB46=0,0.93,IF(AB46=1,0.92,IF(AB46=2,0.91,IF(AB46=3,0.9,IF(AB46=4,0.89,IF(AB46=5,0.88,IF(AB46=6,0.87)))))))</f>
        <v>0.9</v>
      </c>
      <c r="AD46" s="48">
        <f t="shared" si="27"/>
        <v>10.484999999999999</v>
      </c>
      <c r="AE46" s="48">
        <f t="shared" si="28"/>
        <v>9.4365000000000006</v>
      </c>
      <c r="AF46" s="46">
        <f t="shared" si="29"/>
        <v>120</v>
      </c>
      <c r="AG46" s="47"/>
      <c r="AH46" s="170" t="s">
        <v>3448</v>
      </c>
      <c r="AI46" s="170" t="s">
        <v>3449</v>
      </c>
    </row>
    <row r="47" spans="1:35" s="16" customFormat="1" ht="26.25">
      <c r="A47" s="43">
        <v>46</v>
      </c>
      <c r="B47" s="44" t="s">
        <v>1588</v>
      </c>
      <c r="C47" s="44" t="s">
        <v>2931</v>
      </c>
      <c r="D47" s="45" t="s">
        <v>2932</v>
      </c>
      <c r="E47" s="38">
        <v>30</v>
      </c>
      <c r="F47" s="48">
        <v>10.76</v>
      </c>
      <c r="G47" s="46">
        <v>30</v>
      </c>
      <c r="H47" s="48" t="s">
        <v>3373</v>
      </c>
      <c r="I47" s="48">
        <v>9.24</v>
      </c>
      <c r="J47" s="46">
        <v>18</v>
      </c>
      <c r="K47" s="46" t="s">
        <v>3373</v>
      </c>
      <c r="L47" s="84">
        <f t="shared" si="16"/>
        <v>10</v>
      </c>
      <c r="M47" s="38">
        <f t="shared" si="17"/>
        <v>60</v>
      </c>
      <c r="N47" s="38">
        <f t="shared" si="18"/>
        <v>2</v>
      </c>
      <c r="O47" s="38">
        <f t="shared" si="19"/>
        <v>1</v>
      </c>
      <c r="P47" s="48">
        <v>9.93</v>
      </c>
      <c r="Q47" s="46">
        <v>16</v>
      </c>
      <c r="R47" s="46" t="s">
        <v>3373</v>
      </c>
      <c r="S47" s="48">
        <v>12.84</v>
      </c>
      <c r="T47" s="46">
        <v>30</v>
      </c>
      <c r="U47" s="46" t="s">
        <v>3372</v>
      </c>
      <c r="V47" s="48">
        <f t="shared" si="20"/>
        <v>11.385</v>
      </c>
      <c r="W47" s="46">
        <f t="shared" si="21"/>
        <v>60</v>
      </c>
      <c r="X47" s="46">
        <f t="shared" si="22"/>
        <v>1</v>
      </c>
      <c r="Y47" s="46">
        <f t="shared" si="23"/>
        <v>1</v>
      </c>
      <c r="Z47" s="46">
        <f t="shared" si="24"/>
        <v>3</v>
      </c>
      <c r="AA47" s="46">
        <f t="shared" si="25"/>
        <v>2</v>
      </c>
      <c r="AB47" s="46">
        <f t="shared" si="26"/>
        <v>5</v>
      </c>
      <c r="AC47" s="48">
        <f t="shared" si="30"/>
        <v>0.88</v>
      </c>
      <c r="AD47" s="48">
        <f t="shared" si="27"/>
        <v>10.692499999999999</v>
      </c>
      <c r="AE47" s="48">
        <f t="shared" si="28"/>
        <v>9.4093999999999998</v>
      </c>
      <c r="AF47" s="46">
        <f t="shared" si="29"/>
        <v>120</v>
      </c>
      <c r="AG47" s="47"/>
      <c r="AH47" s="171"/>
      <c r="AI47" s="171"/>
    </row>
    <row r="48" spans="1:35" s="16" customFormat="1" ht="27.75">
      <c r="A48" s="43">
        <v>47</v>
      </c>
      <c r="B48" s="44" t="s">
        <v>2794</v>
      </c>
      <c r="C48" s="44" t="s">
        <v>2891</v>
      </c>
      <c r="D48" s="45" t="s">
        <v>2892</v>
      </c>
      <c r="E48" s="38">
        <v>30</v>
      </c>
      <c r="F48" s="48">
        <v>10.08</v>
      </c>
      <c r="G48" s="46">
        <v>30</v>
      </c>
      <c r="H48" s="48" t="s">
        <v>3373</v>
      </c>
      <c r="I48" s="48">
        <v>10.61</v>
      </c>
      <c r="J48" s="46">
        <v>30</v>
      </c>
      <c r="K48" s="46" t="s">
        <v>3373</v>
      </c>
      <c r="L48" s="84">
        <f t="shared" si="16"/>
        <v>10.344999999999999</v>
      </c>
      <c r="M48" s="38">
        <f t="shared" si="17"/>
        <v>60</v>
      </c>
      <c r="N48" s="38">
        <f t="shared" si="18"/>
        <v>2</v>
      </c>
      <c r="O48" s="38">
        <f t="shared" si="19"/>
        <v>0</v>
      </c>
      <c r="P48" s="48">
        <v>10.48</v>
      </c>
      <c r="Q48" s="46">
        <v>30</v>
      </c>
      <c r="R48" s="46" t="s">
        <v>3372</v>
      </c>
      <c r="S48" s="48">
        <v>10.130000000000001</v>
      </c>
      <c r="T48" s="46">
        <v>30</v>
      </c>
      <c r="U48" s="46" t="s">
        <v>3372</v>
      </c>
      <c r="V48" s="48">
        <f t="shared" si="20"/>
        <v>10.305</v>
      </c>
      <c r="W48" s="46">
        <f t="shared" si="21"/>
        <v>60</v>
      </c>
      <c r="X48" s="46">
        <f t="shared" si="22"/>
        <v>0</v>
      </c>
      <c r="Y48" s="46">
        <f t="shared" si="23"/>
        <v>0</v>
      </c>
      <c r="Z48" s="46">
        <f t="shared" si="24"/>
        <v>2</v>
      </c>
      <c r="AA48" s="46">
        <f t="shared" si="25"/>
        <v>0</v>
      </c>
      <c r="AB48" s="46">
        <f t="shared" si="26"/>
        <v>2</v>
      </c>
      <c r="AC48" s="48">
        <f t="shared" si="30"/>
        <v>0.91</v>
      </c>
      <c r="AD48" s="48">
        <f t="shared" si="27"/>
        <v>10.324999999999999</v>
      </c>
      <c r="AE48" s="48">
        <f t="shared" si="28"/>
        <v>9.3957499999999996</v>
      </c>
      <c r="AF48" s="46">
        <f t="shared" si="29"/>
        <v>120</v>
      </c>
      <c r="AG48" s="47"/>
      <c r="AH48" s="127" t="s">
        <v>3448</v>
      </c>
      <c r="AI48" s="127" t="s">
        <v>3449</v>
      </c>
    </row>
    <row r="49" spans="1:35" s="16" customFormat="1" ht="27.75">
      <c r="A49" s="36">
        <v>48</v>
      </c>
      <c r="B49" s="37" t="s">
        <v>2948</v>
      </c>
      <c r="C49" s="37" t="s">
        <v>1081</v>
      </c>
      <c r="D49" s="45" t="s">
        <v>2949</v>
      </c>
      <c r="E49" s="38">
        <v>30</v>
      </c>
      <c r="F49" s="48">
        <v>10.66</v>
      </c>
      <c r="G49" s="46">
        <v>30</v>
      </c>
      <c r="H49" s="48" t="s">
        <v>3373</v>
      </c>
      <c r="I49" s="48">
        <v>9.75</v>
      </c>
      <c r="J49" s="46">
        <v>24</v>
      </c>
      <c r="K49" s="46" t="s">
        <v>3373</v>
      </c>
      <c r="L49" s="84">
        <f t="shared" si="16"/>
        <v>10.205</v>
      </c>
      <c r="M49" s="38">
        <f t="shared" si="17"/>
        <v>60</v>
      </c>
      <c r="N49" s="38">
        <f t="shared" si="18"/>
        <v>2</v>
      </c>
      <c r="O49" s="38">
        <f t="shared" si="19"/>
        <v>1</v>
      </c>
      <c r="P49" s="48">
        <v>9.33</v>
      </c>
      <c r="Q49" s="46">
        <v>16</v>
      </c>
      <c r="R49" s="46" t="s">
        <v>3373</v>
      </c>
      <c r="S49" s="48">
        <v>12.89</v>
      </c>
      <c r="T49" s="46">
        <v>30</v>
      </c>
      <c r="U49" s="46" t="s">
        <v>3372</v>
      </c>
      <c r="V49" s="48">
        <f t="shared" si="20"/>
        <v>11.11</v>
      </c>
      <c r="W49" s="46">
        <f t="shared" si="21"/>
        <v>60</v>
      </c>
      <c r="X49" s="46">
        <f t="shared" si="22"/>
        <v>1</v>
      </c>
      <c r="Y49" s="46">
        <f t="shared" si="23"/>
        <v>1</v>
      </c>
      <c r="Z49" s="46">
        <f t="shared" si="24"/>
        <v>3</v>
      </c>
      <c r="AA49" s="46">
        <f t="shared" si="25"/>
        <v>2</v>
      </c>
      <c r="AB49" s="46">
        <f t="shared" si="26"/>
        <v>5</v>
      </c>
      <c r="AC49" s="48">
        <f t="shared" si="30"/>
        <v>0.88</v>
      </c>
      <c r="AD49" s="48">
        <f t="shared" si="27"/>
        <v>10.657499999999999</v>
      </c>
      <c r="AE49" s="48">
        <f t="shared" si="28"/>
        <v>9.3785999999999987</v>
      </c>
      <c r="AF49" s="46">
        <f t="shared" si="29"/>
        <v>120</v>
      </c>
      <c r="AG49" s="47"/>
      <c r="AH49" s="127" t="s">
        <v>3448</v>
      </c>
      <c r="AI49" s="127" t="s">
        <v>3449</v>
      </c>
    </row>
    <row r="50" spans="1:35" s="16" customFormat="1" ht="27.75">
      <c r="A50" s="43">
        <v>49</v>
      </c>
      <c r="B50" s="44" t="s">
        <v>2889</v>
      </c>
      <c r="C50" s="44" t="s">
        <v>1500</v>
      </c>
      <c r="D50" s="45" t="s">
        <v>2890</v>
      </c>
      <c r="E50" s="38">
        <v>30</v>
      </c>
      <c r="F50" s="48">
        <v>10</v>
      </c>
      <c r="G50" s="46">
        <v>30</v>
      </c>
      <c r="H50" s="48" t="s">
        <v>3373</v>
      </c>
      <c r="I50" s="48">
        <v>10</v>
      </c>
      <c r="J50" s="46">
        <v>30</v>
      </c>
      <c r="K50" s="46" t="s">
        <v>3373</v>
      </c>
      <c r="L50" s="84">
        <f t="shared" si="16"/>
        <v>10</v>
      </c>
      <c r="M50" s="38">
        <f t="shared" si="17"/>
        <v>60</v>
      </c>
      <c r="N50" s="38">
        <f t="shared" si="18"/>
        <v>2</v>
      </c>
      <c r="O50" s="38">
        <f t="shared" si="19"/>
        <v>0</v>
      </c>
      <c r="P50" s="48">
        <v>10.4</v>
      </c>
      <c r="Q50" s="46">
        <v>30</v>
      </c>
      <c r="R50" s="46" t="s">
        <v>3373</v>
      </c>
      <c r="S50" s="48">
        <v>11.56</v>
      </c>
      <c r="T50" s="46">
        <v>30</v>
      </c>
      <c r="U50" s="46" t="s">
        <v>3373</v>
      </c>
      <c r="V50" s="48">
        <f t="shared" si="20"/>
        <v>10.98</v>
      </c>
      <c r="W50" s="46">
        <f t="shared" si="21"/>
        <v>60</v>
      </c>
      <c r="X50" s="46">
        <f t="shared" si="22"/>
        <v>2</v>
      </c>
      <c r="Y50" s="46">
        <f t="shared" si="23"/>
        <v>0</v>
      </c>
      <c r="Z50" s="46">
        <f t="shared" si="24"/>
        <v>4</v>
      </c>
      <c r="AA50" s="46">
        <f t="shared" si="25"/>
        <v>0</v>
      </c>
      <c r="AB50" s="46">
        <f t="shared" si="26"/>
        <v>4</v>
      </c>
      <c r="AC50" s="48">
        <f t="shared" si="30"/>
        <v>0.89</v>
      </c>
      <c r="AD50" s="48">
        <f t="shared" si="27"/>
        <v>10.49</v>
      </c>
      <c r="AE50" s="48">
        <f t="shared" si="28"/>
        <v>9.3361000000000001</v>
      </c>
      <c r="AF50" s="46">
        <f t="shared" si="29"/>
        <v>120</v>
      </c>
      <c r="AG50" s="47"/>
      <c r="AH50" s="127" t="s">
        <v>3449</v>
      </c>
      <c r="AI50" s="127" t="s">
        <v>3448</v>
      </c>
    </row>
    <row r="51" spans="1:35" s="16" customFormat="1" ht="27.75">
      <c r="A51" s="43">
        <v>50</v>
      </c>
      <c r="B51" s="37" t="s">
        <v>2846</v>
      </c>
      <c r="C51" s="37" t="s">
        <v>2847</v>
      </c>
      <c r="D51" s="45" t="s">
        <v>2848</v>
      </c>
      <c r="E51" s="38">
        <v>29</v>
      </c>
      <c r="F51" s="48">
        <v>10.46</v>
      </c>
      <c r="G51" s="46">
        <v>30</v>
      </c>
      <c r="H51" s="48" t="s">
        <v>3373</v>
      </c>
      <c r="I51" s="48">
        <v>9.5399999999999991</v>
      </c>
      <c r="J51" s="46">
        <v>19</v>
      </c>
      <c r="K51" s="46" t="s">
        <v>3373</v>
      </c>
      <c r="L51" s="84">
        <f t="shared" si="16"/>
        <v>10</v>
      </c>
      <c r="M51" s="38">
        <f t="shared" si="17"/>
        <v>60</v>
      </c>
      <c r="N51" s="38">
        <f t="shared" si="18"/>
        <v>2</v>
      </c>
      <c r="O51" s="38">
        <f t="shared" si="19"/>
        <v>1</v>
      </c>
      <c r="P51" s="48">
        <v>10.51</v>
      </c>
      <c r="Q51" s="46">
        <v>30</v>
      </c>
      <c r="R51" s="46" t="s">
        <v>3372</v>
      </c>
      <c r="S51" s="48">
        <v>11.42</v>
      </c>
      <c r="T51" s="46">
        <v>30</v>
      </c>
      <c r="U51" s="46" t="s">
        <v>3373</v>
      </c>
      <c r="V51" s="48">
        <f t="shared" si="20"/>
        <v>10.965</v>
      </c>
      <c r="W51" s="46">
        <f t="shared" si="21"/>
        <v>60</v>
      </c>
      <c r="X51" s="46">
        <f t="shared" si="22"/>
        <v>1</v>
      </c>
      <c r="Y51" s="46">
        <f t="shared" si="23"/>
        <v>0</v>
      </c>
      <c r="Z51" s="46">
        <f t="shared" si="24"/>
        <v>3</v>
      </c>
      <c r="AA51" s="46">
        <f t="shared" si="25"/>
        <v>1</v>
      </c>
      <c r="AB51" s="46">
        <f t="shared" si="26"/>
        <v>4</v>
      </c>
      <c r="AC51" s="48">
        <f t="shared" si="30"/>
        <v>0.89</v>
      </c>
      <c r="AD51" s="48">
        <f t="shared" si="27"/>
        <v>10.4825</v>
      </c>
      <c r="AE51" s="48">
        <f t="shared" si="28"/>
        <v>9.3294250000000005</v>
      </c>
      <c r="AF51" s="46">
        <f t="shared" si="29"/>
        <v>120</v>
      </c>
      <c r="AG51" s="47"/>
      <c r="AH51" s="127" t="s">
        <v>3449</v>
      </c>
      <c r="AI51" s="127" t="s">
        <v>3448</v>
      </c>
    </row>
    <row r="52" spans="1:35" s="16" customFormat="1" ht="27.75">
      <c r="A52" s="36">
        <v>51</v>
      </c>
      <c r="B52" s="44" t="s">
        <v>2902</v>
      </c>
      <c r="C52" s="44" t="s">
        <v>2903</v>
      </c>
      <c r="D52" s="45" t="s">
        <v>2904</v>
      </c>
      <c r="E52" s="38">
        <v>30</v>
      </c>
      <c r="F52" s="48">
        <v>11.18</v>
      </c>
      <c r="G52" s="46">
        <v>30</v>
      </c>
      <c r="H52" s="48" t="s">
        <v>3372</v>
      </c>
      <c r="I52" s="48">
        <v>8.94</v>
      </c>
      <c r="J52" s="46">
        <v>9</v>
      </c>
      <c r="K52" s="46" t="s">
        <v>3372</v>
      </c>
      <c r="L52" s="84">
        <f t="shared" si="16"/>
        <v>10.059999999999999</v>
      </c>
      <c r="M52" s="38">
        <f t="shared" si="17"/>
        <v>60</v>
      </c>
      <c r="N52" s="38">
        <f t="shared" si="18"/>
        <v>0</v>
      </c>
      <c r="O52" s="38">
        <f t="shared" si="19"/>
        <v>1</v>
      </c>
      <c r="P52" s="48">
        <v>9.0500000000000007</v>
      </c>
      <c r="Q52" s="46">
        <v>13</v>
      </c>
      <c r="R52" s="46" t="s">
        <v>3372</v>
      </c>
      <c r="S52" s="48">
        <v>11.55</v>
      </c>
      <c r="T52" s="46">
        <v>30</v>
      </c>
      <c r="U52" s="46" t="s">
        <v>3372</v>
      </c>
      <c r="V52" s="48">
        <f t="shared" si="20"/>
        <v>10.3</v>
      </c>
      <c r="W52" s="46">
        <f t="shared" si="21"/>
        <v>60</v>
      </c>
      <c r="X52" s="46">
        <f t="shared" si="22"/>
        <v>0</v>
      </c>
      <c r="Y52" s="46">
        <f t="shared" si="23"/>
        <v>1</v>
      </c>
      <c r="Z52" s="46">
        <f t="shared" si="24"/>
        <v>0</v>
      </c>
      <c r="AA52" s="46">
        <f t="shared" si="25"/>
        <v>2</v>
      </c>
      <c r="AB52" s="46">
        <f t="shared" si="26"/>
        <v>2</v>
      </c>
      <c r="AC52" s="48">
        <f t="shared" si="30"/>
        <v>0.91</v>
      </c>
      <c r="AD52" s="48">
        <f t="shared" si="27"/>
        <v>10.18</v>
      </c>
      <c r="AE52" s="48">
        <f t="shared" si="28"/>
        <v>9.2637999999999998</v>
      </c>
      <c r="AF52" s="46">
        <f t="shared" si="29"/>
        <v>120</v>
      </c>
      <c r="AG52" s="47"/>
      <c r="AH52" s="127" t="s">
        <v>3449</v>
      </c>
      <c r="AI52" s="127" t="s">
        <v>3448</v>
      </c>
    </row>
    <row r="53" spans="1:35" s="16" customFormat="1" ht="27.75">
      <c r="A53" s="43">
        <v>52</v>
      </c>
      <c r="B53" s="44" t="s">
        <v>1822</v>
      </c>
      <c r="C53" s="44" t="s">
        <v>595</v>
      </c>
      <c r="D53" s="45" t="s">
        <v>2825</v>
      </c>
      <c r="E53" s="38">
        <v>29</v>
      </c>
      <c r="F53" s="48">
        <v>11.19</v>
      </c>
      <c r="G53" s="46">
        <v>30</v>
      </c>
      <c r="H53" s="48" t="s">
        <v>3372</v>
      </c>
      <c r="I53" s="48">
        <v>9.09</v>
      </c>
      <c r="J53" s="46">
        <v>16</v>
      </c>
      <c r="K53" s="46" t="s">
        <v>3373</v>
      </c>
      <c r="L53" s="84">
        <f t="shared" si="16"/>
        <v>10.14</v>
      </c>
      <c r="M53" s="38">
        <f t="shared" si="17"/>
        <v>60</v>
      </c>
      <c r="N53" s="38">
        <f t="shared" si="18"/>
        <v>1</v>
      </c>
      <c r="O53" s="38">
        <f t="shared" si="19"/>
        <v>1</v>
      </c>
      <c r="P53" s="48">
        <v>10.1</v>
      </c>
      <c r="Q53" s="46">
        <v>30</v>
      </c>
      <c r="R53" s="46" t="s">
        <v>3373</v>
      </c>
      <c r="S53" s="48">
        <v>10.64</v>
      </c>
      <c r="T53" s="46">
        <v>30</v>
      </c>
      <c r="U53" s="46" t="s">
        <v>3372</v>
      </c>
      <c r="V53" s="48">
        <f t="shared" si="20"/>
        <v>10.370000000000001</v>
      </c>
      <c r="W53" s="46">
        <f t="shared" si="21"/>
        <v>60</v>
      </c>
      <c r="X53" s="46">
        <f t="shared" si="22"/>
        <v>1</v>
      </c>
      <c r="Y53" s="46">
        <f t="shared" si="23"/>
        <v>0</v>
      </c>
      <c r="Z53" s="46">
        <f t="shared" si="24"/>
        <v>2</v>
      </c>
      <c r="AA53" s="46">
        <f t="shared" si="25"/>
        <v>1</v>
      </c>
      <c r="AB53" s="46">
        <f t="shared" si="26"/>
        <v>3</v>
      </c>
      <c r="AC53" s="48">
        <f t="shared" si="30"/>
        <v>0.9</v>
      </c>
      <c r="AD53" s="48">
        <f t="shared" si="27"/>
        <v>10.255000000000001</v>
      </c>
      <c r="AE53" s="48">
        <f t="shared" si="28"/>
        <v>9.2295000000000016</v>
      </c>
      <c r="AF53" s="46">
        <f t="shared" si="29"/>
        <v>120</v>
      </c>
      <c r="AG53" s="47"/>
      <c r="AH53" s="127" t="s">
        <v>3448</v>
      </c>
      <c r="AI53" s="127" t="s">
        <v>3449</v>
      </c>
    </row>
    <row r="54" spans="1:35" s="16" customFormat="1" ht="27.75">
      <c r="A54" s="43">
        <v>53</v>
      </c>
      <c r="B54" s="44" t="s">
        <v>2859</v>
      </c>
      <c r="C54" s="44" t="s">
        <v>2860</v>
      </c>
      <c r="D54" s="45" t="s">
        <v>2861</v>
      </c>
      <c r="E54" s="38">
        <v>29</v>
      </c>
      <c r="F54" s="48">
        <v>10.5</v>
      </c>
      <c r="G54" s="46">
        <v>30</v>
      </c>
      <c r="H54" s="48" t="s">
        <v>3372</v>
      </c>
      <c r="I54" s="48">
        <v>9.5</v>
      </c>
      <c r="J54" s="46">
        <v>13</v>
      </c>
      <c r="K54" s="46" t="s">
        <v>3373</v>
      </c>
      <c r="L54" s="84">
        <f t="shared" si="16"/>
        <v>10</v>
      </c>
      <c r="M54" s="38">
        <f t="shared" si="17"/>
        <v>60</v>
      </c>
      <c r="N54" s="38">
        <f t="shared" si="18"/>
        <v>1</v>
      </c>
      <c r="O54" s="38">
        <f t="shared" si="19"/>
        <v>1</v>
      </c>
      <c r="P54" s="48">
        <v>9.68</v>
      </c>
      <c r="Q54" s="46">
        <v>16</v>
      </c>
      <c r="R54" s="46" t="s">
        <v>3373</v>
      </c>
      <c r="S54" s="48">
        <v>11.66</v>
      </c>
      <c r="T54" s="46">
        <v>30</v>
      </c>
      <c r="U54" s="46" t="s">
        <v>3372</v>
      </c>
      <c r="V54" s="48">
        <f t="shared" si="20"/>
        <v>10.67</v>
      </c>
      <c r="W54" s="46">
        <f t="shared" si="21"/>
        <v>60</v>
      </c>
      <c r="X54" s="46">
        <f t="shared" si="22"/>
        <v>1</v>
      </c>
      <c r="Y54" s="46">
        <f t="shared" si="23"/>
        <v>1</v>
      </c>
      <c r="Z54" s="46">
        <f t="shared" si="24"/>
        <v>2</v>
      </c>
      <c r="AA54" s="46">
        <f t="shared" si="25"/>
        <v>2</v>
      </c>
      <c r="AB54" s="46">
        <f t="shared" si="26"/>
        <v>4</v>
      </c>
      <c r="AC54" s="48">
        <f t="shared" si="30"/>
        <v>0.89</v>
      </c>
      <c r="AD54" s="48">
        <f t="shared" si="27"/>
        <v>10.335000000000001</v>
      </c>
      <c r="AE54" s="48">
        <f t="shared" si="28"/>
        <v>9.19815</v>
      </c>
      <c r="AF54" s="46">
        <f t="shared" si="29"/>
        <v>120</v>
      </c>
      <c r="AG54" s="47"/>
      <c r="AH54" s="127" t="s">
        <v>3448</v>
      </c>
      <c r="AI54" s="127" t="s">
        <v>3449</v>
      </c>
    </row>
    <row r="55" spans="1:35" s="16" customFormat="1" ht="27.75">
      <c r="A55" s="36">
        <v>54</v>
      </c>
      <c r="B55" s="37" t="s">
        <v>2849</v>
      </c>
      <c r="C55" s="37" t="s">
        <v>707</v>
      </c>
      <c r="D55" s="45" t="s">
        <v>2850</v>
      </c>
      <c r="E55" s="38">
        <v>29</v>
      </c>
      <c r="F55" s="48">
        <v>10.25</v>
      </c>
      <c r="G55" s="46">
        <v>30</v>
      </c>
      <c r="H55" s="48" t="s">
        <v>3372</v>
      </c>
      <c r="I55" s="48">
        <v>9.75</v>
      </c>
      <c r="J55" s="46">
        <v>18</v>
      </c>
      <c r="K55" s="46" t="s">
        <v>3373</v>
      </c>
      <c r="L55" s="84">
        <f t="shared" si="16"/>
        <v>10</v>
      </c>
      <c r="M55" s="38">
        <f t="shared" si="17"/>
        <v>60</v>
      </c>
      <c r="N55" s="38">
        <f t="shared" si="18"/>
        <v>1</v>
      </c>
      <c r="O55" s="38">
        <f t="shared" si="19"/>
        <v>1</v>
      </c>
      <c r="P55" s="48">
        <v>9.2799999999999994</v>
      </c>
      <c r="Q55" s="46">
        <v>10</v>
      </c>
      <c r="R55" s="46" t="s">
        <v>3373</v>
      </c>
      <c r="S55" s="48">
        <v>11.87</v>
      </c>
      <c r="T55" s="46">
        <v>30</v>
      </c>
      <c r="U55" s="46" t="s">
        <v>3373</v>
      </c>
      <c r="V55" s="48">
        <f t="shared" si="20"/>
        <v>10.574999999999999</v>
      </c>
      <c r="W55" s="46">
        <f t="shared" si="21"/>
        <v>60</v>
      </c>
      <c r="X55" s="46">
        <f t="shared" si="22"/>
        <v>2</v>
      </c>
      <c r="Y55" s="46">
        <f t="shared" si="23"/>
        <v>1</v>
      </c>
      <c r="Z55" s="46">
        <f t="shared" si="24"/>
        <v>3</v>
      </c>
      <c r="AA55" s="46">
        <f t="shared" si="25"/>
        <v>2</v>
      </c>
      <c r="AB55" s="46">
        <f t="shared" si="26"/>
        <v>5</v>
      </c>
      <c r="AC55" s="48">
        <f t="shared" si="30"/>
        <v>0.88</v>
      </c>
      <c r="AD55" s="48">
        <f t="shared" si="27"/>
        <v>10.2875</v>
      </c>
      <c r="AE55" s="48">
        <f t="shared" si="28"/>
        <v>9.052999999999999</v>
      </c>
      <c r="AF55" s="46">
        <f t="shared" si="29"/>
        <v>120</v>
      </c>
      <c r="AG55" s="47"/>
      <c r="AH55" s="127" t="s">
        <v>3449</v>
      </c>
      <c r="AI55" s="127" t="s">
        <v>3448</v>
      </c>
    </row>
    <row r="56" spans="1:35" s="16" customFormat="1" ht="27.75">
      <c r="A56" s="43">
        <v>55</v>
      </c>
      <c r="B56" s="37" t="s">
        <v>2822</v>
      </c>
      <c r="C56" s="37" t="s">
        <v>2823</v>
      </c>
      <c r="D56" s="45" t="s">
        <v>2824</v>
      </c>
      <c r="E56" s="38">
        <v>29</v>
      </c>
      <c r="F56" s="48">
        <v>10.58</v>
      </c>
      <c r="G56" s="46">
        <v>30</v>
      </c>
      <c r="H56" s="48" t="s">
        <v>3372</v>
      </c>
      <c r="I56" s="48">
        <v>11.08</v>
      </c>
      <c r="J56" s="46">
        <v>30</v>
      </c>
      <c r="K56" s="46" t="s">
        <v>3373</v>
      </c>
      <c r="L56" s="84">
        <f t="shared" si="16"/>
        <v>10.83</v>
      </c>
      <c r="M56" s="38">
        <f t="shared" si="17"/>
        <v>60</v>
      </c>
      <c r="N56" s="38">
        <f t="shared" si="18"/>
        <v>1</v>
      </c>
      <c r="O56" s="38">
        <f t="shared" si="19"/>
        <v>0</v>
      </c>
      <c r="P56" s="48">
        <v>10.08</v>
      </c>
      <c r="Q56" s="46">
        <v>30</v>
      </c>
      <c r="R56" s="46" t="s">
        <v>3373</v>
      </c>
      <c r="S56" s="48">
        <v>11.25</v>
      </c>
      <c r="T56" s="46">
        <v>30</v>
      </c>
      <c r="U56" s="46" t="s">
        <v>3372</v>
      </c>
      <c r="V56" s="48">
        <f t="shared" si="20"/>
        <v>10.664999999999999</v>
      </c>
      <c r="W56" s="46">
        <f t="shared" si="21"/>
        <v>60</v>
      </c>
      <c r="X56" s="46">
        <f t="shared" si="22"/>
        <v>1</v>
      </c>
      <c r="Y56" s="46">
        <f t="shared" si="23"/>
        <v>0</v>
      </c>
      <c r="Z56" s="46">
        <f t="shared" si="24"/>
        <v>2</v>
      </c>
      <c r="AA56" s="46">
        <f t="shared" si="25"/>
        <v>0</v>
      </c>
      <c r="AB56" s="46">
        <f t="shared" si="26"/>
        <v>2</v>
      </c>
      <c r="AC56" s="48">
        <f>IF(AB56=0,0.86,IF(AB56=1,0.85,IF(AB56=2,0.84,IF(AB56=3,0.83,IF(AB56=4,0.82,IF(AB56=5,0.81,IF(AB56=6,0.8)))))))</f>
        <v>0.84</v>
      </c>
      <c r="AD56" s="48">
        <f t="shared" si="27"/>
        <v>10.747499999999999</v>
      </c>
      <c r="AE56" s="48">
        <f t="shared" si="28"/>
        <v>9.0278999999999989</v>
      </c>
      <c r="AF56" s="46">
        <f t="shared" si="29"/>
        <v>120</v>
      </c>
      <c r="AG56" s="47"/>
      <c r="AH56" s="127" t="s">
        <v>3449</v>
      </c>
      <c r="AI56" s="127" t="s">
        <v>3448</v>
      </c>
    </row>
    <row r="57" spans="1:35" s="16" customFormat="1" ht="27.75">
      <c r="A57" s="43">
        <v>56</v>
      </c>
      <c r="B57" s="44" t="s">
        <v>2971</v>
      </c>
      <c r="C57" s="44" t="s">
        <v>1271</v>
      </c>
      <c r="D57" s="45" t="s">
        <v>2972</v>
      </c>
      <c r="E57" s="38">
        <v>31</v>
      </c>
      <c r="F57" s="48">
        <v>11.61</v>
      </c>
      <c r="G57" s="46">
        <v>30</v>
      </c>
      <c r="H57" s="48" t="s">
        <v>3373</v>
      </c>
      <c r="I57" s="48">
        <v>8.93</v>
      </c>
      <c r="J57" s="46">
        <v>7</v>
      </c>
      <c r="K57" s="46" t="s">
        <v>3373</v>
      </c>
      <c r="L57" s="84">
        <f t="shared" si="16"/>
        <v>10.27</v>
      </c>
      <c r="M57" s="38">
        <f t="shared" si="17"/>
        <v>60</v>
      </c>
      <c r="N57" s="38">
        <f t="shared" si="18"/>
        <v>2</v>
      </c>
      <c r="O57" s="38">
        <f t="shared" si="19"/>
        <v>1</v>
      </c>
      <c r="P57" s="48">
        <v>8.4700000000000006</v>
      </c>
      <c r="Q57" s="46">
        <v>16</v>
      </c>
      <c r="R57" s="46" t="s">
        <v>3373</v>
      </c>
      <c r="S57" s="48">
        <v>12.36</v>
      </c>
      <c r="T57" s="46">
        <v>30</v>
      </c>
      <c r="U57" s="46" t="s">
        <v>3373</v>
      </c>
      <c r="V57" s="48">
        <f t="shared" si="20"/>
        <v>10.414999999999999</v>
      </c>
      <c r="W57" s="46">
        <f t="shared" si="21"/>
        <v>60</v>
      </c>
      <c r="X57" s="46">
        <f t="shared" si="22"/>
        <v>2</v>
      </c>
      <c r="Y57" s="46">
        <f t="shared" si="23"/>
        <v>1</v>
      </c>
      <c r="Z57" s="46">
        <f t="shared" si="24"/>
        <v>4</v>
      </c>
      <c r="AA57" s="46">
        <f t="shared" si="25"/>
        <v>2</v>
      </c>
      <c r="AB57" s="46">
        <f t="shared" si="26"/>
        <v>6</v>
      </c>
      <c r="AC57" s="48">
        <f>IF(AB57=0,0.93,IF(AB57=1,0.92,IF(AB57=2,0.91,IF(AB57=3,0.9,IF(AB57=4,0.89,IF(AB57=5,0.88,IF(AB57=6,0.87)))))))</f>
        <v>0.87</v>
      </c>
      <c r="AD57" s="48">
        <f t="shared" si="27"/>
        <v>10.342499999999999</v>
      </c>
      <c r="AE57" s="48">
        <f t="shared" si="28"/>
        <v>8.9979750000000003</v>
      </c>
      <c r="AF57" s="46">
        <f t="shared" si="29"/>
        <v>120</v>
      </c>
      <c r="AG57" s="47"/>
      <c r="AH57" s="127" t="s">
        <v>3448</v>
      </c>
      <c r="AI57" s="127" t="s">
        <v>3449</v>
      </c>
    </row>
    <row r="58" spans="1:35" s="16" customFormat="1" ht="27.75">
      <c r="A58" s="36">
        <v>57</v>
      </c>
      <c r="B58" s="37" t="s">
        <v>3032</v>
      </c>
      <c r="C58" s="37" t="s">
        <v>3422</v>
      </c>
      <c r="D58" s="45" t="s">
        <v>3033</v>
      </c>
      <c r="E58" s="38">
        <v>31</v>
      </c>
      <c r="F58" s="48">
        <v>9.65</v>
      </c>
      <c r="G58" s="46">
        <v>17</v>
      </c>
      <c r="H58" s="48" t="s">
        <v>3373</v>
      </c>
      <c r="I58" s="48">
        <v>11.38</v>
      </c>
      <c r="J58" s="46">
        <v>30</v>
      </c>
      <c r="K58" s="46" t="s">
        <v>3373</v>
      </c>
      <c r="L58" s="84">
        <f t="shared" si="16"/>
        <v>10.515000000000001</v>
      </c>
      <c r="M58" s="38">
        <f t="shared" si="17"/>
        <v>60</v>
      </c>
      <c r="N58" s="38">
        <f t="shared" si="18"/>
        <v>2</v>
      </c>
      <c r="O58" s="38">
        <f t="shared" si="19"/>
        <v>1</v>
      </c>
      <c r="P58" s="48">
        <v>10.57</v>
      </c>
      <c r="Q58" s="46">
        <v>30</v>
      </c>
      <c r="R58" s="46" t="s">
        <v>3373</v>
      </c>
      <c r="S58" s="48">
        <v>12.13</v>
      </c>
      <c r="T58" s="46">
        <v>30</v>
      </c>
      <c r="U58" s="46" t="s">
        <v>3372</v>
      </c>
      <c r="V58" s="48">
        <f t="shared" si="20"/>
        <v>11.350000000000001</v>
      </c>
      <c r="W58" s="46">
        <f t="shared" si="21"/>
        <v>60</v>
      </c>
      <c r="X58" s="46">
        <f t="shared" si="22"/>
        <v>1</v>
      </c>
      <c r="Y58" s="46">
        <f t="shared" si="23"/>
        <v>0</v>
      </c>
      <c r="Z58" s="46">
        <f t="shared" si="24"/>
        <v>3</v>
      </c>
      <c r="AA58" s="46">
        <f t="shared" si="25"/>
        <v>1</v>
      </c>
      <c r="AB58" s="46">
        <f t="shared" si="26"/>
        <v>4</v>
      </c>
      <c r="AC58" s="48">
        <f>IF(AB58=0,0.86,IF(AB58=1,0.85,IF(AB58=2,0.84,IF(AB58=3,0.83,IF(AB58=4,0.82,IF(AB58=5,0.81,IF(AB58=6,0.8)))))))</f>
        <v>0.82</v>
      </c>
      <c r="AD58" s="48">
        <f t="shared" si="27"/>
        <v>10.932500000000001</v>
      </c>
      <c r="AE58" s="48">
        <f t="shared" si="28"/>
        <v>8.9646500000000007</v>
      </c>
      <c r="AF58" s="46">
        <f t="shared" si="29"/>
        <v>120</v>
      </c>
      <c r="AG58" s="47"/>
      <c r="AH58" s="127" t="s">
        <v>3449</v>
      </c>
      <c r="AI58" s="127" t="s">
        <v>3448</v>
      </c>
    </row>
    <row r="59" spans="1:35" s="16" customFormat="1" ht="27.75">
      <c r="A59" s="43">
        <v>58</v>
      </c>
      <c r="B59" s="67" t="s">
        <v>2879</v>
      </c>
      <c r="C59" s="44" t="s">
        <v>1678</v>
      </c>
      <c r="D59" s="45" t="s">
        <v>2880</v>
      </c>
      <c r="E59" s="38">
        <v>29</v>
      </c>
      <c r="F59" s="48">
        <v>10.61</v>
      </c>
      <c r="G59" s="46">
        <v>30</v>
      </c>
      <c r="H59" s="48" t="s">
        <v>3373</v>
      </c>
      <c r="I59" s="48">
        <v>9.6199999999999992</v>
      </c>
      <c r="J59" s="46">
        <v>25</v>
      </c>
      <c r="K59" s="46" t="s">
        <v>3372</v>
      </c>
      <c r="L59" s="84">
        <f t="shared" si="16"/>
        <v>10.114999999999998</v>
      </c>
      <c r="M59" s="38">
        <f t="shared" si="17"/>
        <v>60</v>
      </c>
      <c r="N59" s="38">
        <f t="shared" si="18"/>
        <v>1</v>
      </c>
      <c r="O59" s="38">
        <f t="shared" si="19"/>
        <v>1</v>
      </c>
      <c r="P59" s="48">
        <v>10.62</v>
      </c>
      <c r="Q59" s="46">
        <v>30</v>
      </c>
      <c r="R59" s="46" t="s">
        <v>3372</v>
      </c>
      <c r="S59" s="48">
        <v>11.74</v>
      </c>
      <c r="T59" s="46">
        <v>30</v>
      </c>
      <c r="U59" s="46" t="s">
        <v>3372</v>
      </c>
      <c r="V59" s="48">
        <f t="shared" si="20"/>
        <v>11.18</v>
      </c>
      <c r="W59" s="46">
        <f t="shared" si="21"/>
        <v>60</v>
      </c>
      <c r="X59" s="46">
        <f t="shared" si="22"/>
        <v>0</v>
      </c>
      <c r="Y59" s="46">
        <f t="shared" si="23"/>
        <v>0</v>
      </c>
      <c r="Z59" s="46">
        <f t="shared" si="24"/>
        <v>1</v>
      </c>
      <c r="AA59" s="46">
        <f t="shared" si="25"/>
        <v>1</v>
      </c>
      <c r="AB59" s="46">
        <f t="shared" si="26"/>
        <v>2</v>
      </c>
      <c r="AC59" s="48">
        <f>IF(AB59=0,0.86,IF(AB59=1,0.85,IF(AB59=2,0.84,IF(AB59=3,0.83,IF(AB59=4,0.82,IF(AB59=5,0.81,IF(AB59=6,0.8)))))))</f>
        <v>0.84</v>
      </c>
      <c r="AD59" s="48">
        <f t="shared" si="27"/>
        <v>10.647499999999999</v>
      </c>
      <c r="AE59" s="48">
        <f t="shared" si="28"/>
        <v>8.9438999999999993</v>
      </c>
      <c r="AF59" s="46">
        <f t="shared" si="29"/>
        <v>120</v>
      </c>
      <c r="AG59" s="47"/>
      <c r="AH59" s="170" t="s">
        <v>3448</v>
      </c>
      <c r="AI59" s="170" t="s">
        <v>3449</v>
      </c>
    </row>
    <row r="60" spans="1:35" s="16" customFormat="1" ht="27.75">
      <c r="A60" s="43">
        <v>59</v>
      </c>
      <c r="B60" s="44" t="s">
        <v>2341</v>
      </c>
      <c r="C60" s="44" t="s">
        <v>1010</v>
      </c>
      <c r="D60" s="45" t="s">
        <v>3029</v>
      </c>
      <c r="E60" s="38">
        <v>31</v>
      </c>
      <c r="F60" s="48">
        <v>9.9600000000000009</v>
      </c>
      <c r="G60" s="46">
        <v>16</v>
      </c>
      <c r="H60" s="48" t="s">
        <v>3373</v>
      </c>
      <c r="I60" s="48">
        <v>10.039999999999999</v>
      </c>
      <c r="J60" s="46">
        <v>30</v>
      </c>
      <c r="K60" s="46" t="s">
        <v>3372</v>
      </c>
      <c r="L60" s="84">
        <f t="shared" si="16"/>
        <v>10</v>
      </c>
      <c r="M60" s="38">
        <f t="shared" si="17"/>
        <v>60</v>
      </c>
      <c r="N60" s="38">
        <f t="shared" si="18"/>
        <v>1</v>
      </c>
      <c r="O60" s="38">
        <f t="shared" si="19"/>
        <v>1</v>
      </c>
      <c r="P60" s="48">
        <v>8.9700000000000006</v>
      </c>
      <c r="Q60" s="46">
        <v>15</v>
      </c>
      <c r="R60" s="46" t="s">
        <v>3373</v>
      </c>
      <c r="S60" s="48">
        <v>11.15</v>
      </c>
      <c r="T60" s="46">
        <v>30</v>
      </c>
      <c r="U60" s="46" t="s">
        <v>3372</v>
      </c>
      <c r="V60" s="48">
        <f t="shared" si="20"/>
        <v>10.06</v>
      </c>
      <c r="W60" s="46">
        <f t="shared" si="21"/>
        <v>60</v>
      </c>
      <c r="X60" s="46">
        <f t="shared" si="22"/>
        <v>1</v>
      </c>
      <c r="Y60" s="46">
        <f t="shared" si="23"/>
        <v>1</v>
      </c>
      <c r="Z60" s="46">
        <f t="shared" si="24"/>
        <v>2</v>
      </c>
      <c r="AA60" s="46">
        <f t="shared" si="25"/>
        <v>2</v>
      </c>
      <c r="AB60" s="46">
        <f t="shared" si="26"/>
        <v>4</v>
      </c>
      <c r="AC60" s="48">
        <f>IF(AB60=0,0.93,IF(AB60=1,0.92,IF(AB60=2,0.91,IF(AB60=3,0.9,IF(AB60=4,0.89,IF(AB60=5,0.88,IF(AB60=6,0.87)))))))</f>
        <v>0.89</v>
      </c>
      <c r="AD60" s="48">
        <f t="shared" si="27"/>
        <v>10.030000000000001</v>
      </c>
      <c r="AE60" s="48">
        <f t="shared" si="28"/>
        <v>8.9267000000000003</v>
      </c>
      <c r="AF60" s="46">
        <f t="shared" si="29"/>
        <v>120</v>
      </c>
      <c r="AG60" s="47"/>
      <c r="AH60" s="127" t="s">
        <v>3448</v>
      </c>
      <c r="AI60" s="127" t="s">
        <v>3449</v>
      </c>
    </row>
    <row r="61" spans="1:35" s="16" customFormat="1" ht="27.75">
      <c r="A61" s="36">
        <v>60</v>
      </c>
      <c r="B61" s="44" t="s">
        <v>3001</v>
      </c>
      <c r="C61" s="44" t="s">
        <v>478</v>
      </c>
      <c r="D61" s="45" t="s">
        <v>3002</v>
      </c>
      <c r="E61" s="38">
        <v>31</v>
      </c>
      <c r="F61" s="48">
        <v>11.03</v>
      </c>
      <c r="G61" s="46">
        <v>30</v>
      </c>
      <c r="H61" s="48" t="s">
        <v>3373</v>
      </c>
      <c r="I61" s="48">
        <v>9.52</v>
      </c>
      <c r="J61" s="46">
        <v>19</v>
      </c>
      <c r="K61" s="46" t="s">
        <v>3373</v>
      </c>
      <c r="L61" s="84">
        <f t="shared" si="16"/>
        <v>10.274999999999999</v>
      </c>
      <c r="M61" s="38">
        <f t="shared" si="17"/>
        <v>60</v>
      </c>
      <c r="N61" s="38">
        <f t="shared" si="18"/>
        <v>2</v>
      </c>
      <c r="O61" s="38">
        <f t="shared" si="19"/>
        <v>1</v>
      </c>
      <c r="P61" s="48">
        <v>8.5299999999999994</v>
      </c>
      <c r="Q61" s="46">
        <v>15</v>
      </c>
      <c r="R61" s="46" t="s">
        <v>3373</v>
      </c>
      <c r="S61" s="48">
        <v>11.78</v>
      </c>
      <c r="T61" s="46">
        <v>30</v>
      </c>
      <c r="U61" s="46" t="s">
        <v>3373</v>
      </c>
      <c r="V61" s="48">
        <f t="shared" si="20"/>
        <v>10.154999999999999</v>
      </c>
      <c r="W61" s="46">
        <f t="shared" si="21"/>
        <v>60</v>
      </c>
      <c r="X61" s="46">
        <f t="shared" si="22"/>
        <v>2</v>
      </c>
      <c r="Y61" s="46">
        <f t="shared" si="23"/>
        <v>1</v>
      </c>
      <c r="Z61" s="46">
        <f t="shared" si="24"/>
        <v>4</v>
      </c>
      <c r="AA61" s="46">
        <f t="shared" si="25"/>
        <v>2</v>
      </c>
      <c r="AB61" s="46">
        <f t="shared" si="26"/>
        <v>6</v>
      </c>
      <c r="AC61" s="48">
        <f>IF(AB61=0,0.93,IF(AB61=1,0.92,IF(AB61=2,0.91,IF(AB61=3,0.9,IF(AB61=4,0.89,IF(AB61=5,0.88,IF(AB61=6,0.87)))))))</f>
        <v>0.87</v>
      </c>
      <c r="AD61" s="48">
        <f t="shared" si="27"/>
        <v>10.215</v>
      </c>
      <c r="AE61" s="48">
        <f t="shared" si="28"/>
        <v>8.8870500000000003</v>
      </c>
      <c r="AF61" s="46">
        <f t="shared" si="29"/>
        <v>120</v>
      </c>
      <c r="AG61" s="47"/>
      <c r="AH61" s="127" t="s">
        <v>3448</v>
      </c>
      <c r="AI61" s="127" t="s">
        <v>3449</v>
      </c>
    </row>
    <row r="62" spans="1:35" s="16" customFormat="1" ht="27.75">
      <c r="A62" s="43">
        <v>61</v>
      </c>
      <c r="B62" s="37" t="s">
        <v>2884</v>
      </c>
      <c r="C62" s="37" t="s">
        <v>2885</v>
      </c>
      <c r="D62" s="45" t="s">
        <v>2886</v>
      </c>
      <c r="E62" s="38">
        <v>30</v>
      </c>
      <c r="F62" s="48">
        <v>10.14</v>
      </c>
      <c r="G62" s="46">
        <v>30</v>
      </c>
      <c r="H62" s="48" t="s">
        <v>3372</v>
      </c>
      <c r="I62" s="48">
        <v>10.220000000000001</v>
      </c>
      <c r="J62" s="46">
        <v>30</v>
      </c>
      <c r="K62" s="46" t="s">
        <v>3373</v>
      </c>
      <c r="L62" s="84">
        <f t="shared" si="16"/>
        <v>10.18</v>
      </c>
      <c r="M62" s="38">
        <f t="shared" si="17"/>
        <v>60</v>
      </c>
      <c r="N62" s="38">
        <f t="shared" si="18"/>
        <v>1</v>
      </c>
      <c r="O62" s="38">
        <f t="shared" si="19"/>
        <v>0</v>
      </c>
      <c r="P62" s="48">
        <v>9.4499999999999993</v>
      </c>
      <c r="Q62" s="46">
        <v>16</v>
      </c>
      <c r="R62" s="46" t="s">
        <v>3373</v>
      </c>
      <c r="S62" s="48">
        <v>12.13</v>
      </c>
      <c r="T62" s="46">
        <v>30</v>
      </c>
      <c r="U62" s="46" t="s">
        <v>3372</v>
      </c>
      <c r="V62" s="48">
        <f t="shared" si="20"/>
        <v>10.79</v>
      </c>
      <c r="W62" s="46">
        <f t="shared" si="21"/>
        <v>60</v>
      </c>
      <c r="X62" s="46">
        <f t="shared" si="22"/>
        <v>1</v>
      </c>
      <c r="Y62" s="46">
        <f t="shared" si="23"/>
        <v>1</v>
      </c>
      <c r="Z62" s="46">
        <f t="shared" si="24"/>
        <v>2</v>
      </c>
      <c r="AA62" s="46">
        <f t="shared" si="25"/>
        <v>1</v>
      </c>
      <c r="AB62" s="46">
        <f t="shared" si="26"/>
        <v>3</v>
      </c>
      <c r="AC62" s="48">
        <f t="shared" ref="AC62:AC68" si="31">IF(AB62=0,0.86,IF(AB62=1,0.85,IF(AB62=2,0.84,IF(AB62=3,0.83,IF(AB62=4,0.82,IF(AB62=5,0.81,IF(AB62=6,0.8)))))))</f>
        <v>0.83</v>
      </c>
      <c r="AD62" s="48">
        <f t="shared" si="27"/>
        <v>10.484999999999999</v>
      </c>
      <c r="AE62" s="48">
        <f t="shared" si="28"/>
        <v>8.7025499999999987</v>
      </c>
      <c r="AF62" s="46">
        <f t="shared" si="29"/>
        <v>120</v>
      </c>
      <c r="AG62" s="47"/>
      <c r="AH62" s="127" t="s">
        <v>3448</v>
      </c>
      <c r="AI62" s="127" t="s">
        <v>3449</v>
      </c>
    </row>
    <row r="63" spans="1:35" s="16" customFormat="1" ht="27.75">
      <c r="A63" s="43">
        <v>62</v>
      </c>
      <c r="B63" s="37" t="s">
        <v>3003</v>
      </c>
      <c r="C63" s="37" t="s">
        <v>1500</v>
      </c>
      <c r="D63" s="45" t="s">
        <v>3004</v>
      </c>
      <c r="E63" s="38">
        <v>31</v>
      </c>
      <c r="F63" s="48">
        <v>10.44</v>
      </c>
      <c r="G63" s="46">
        <v>30</v>
      </c>
      <c r="H63" s="48" t="s">
        <v>3372</v>
      </c>
      <c r="I63" s="48">
        <v>10</v>
      </c>
      <c r="J63" s="46">
        <v>30</v>
      </c>
      <c r="K63" s="46" t="s">
        <v>3373</v>
      </c>
      <c r="L63" s="84">
        <f t="shared" si="16"/>
        <v>10.219999999999999</v>
      </c>
      <c r="M63" s="38">
        <f t="shared" si="17"/>
        <v>60</v>
      </c>
      <c r="N63" s="38">
        <f t="shared" si="18"/>
        <v>1</v>
      </c>
      <c r="O63" s="38">
        <f t="shared" si="19"/>
        <v>0</v>
      </c>
      <c r="P63" s="48">
        <v>9.66</v>
      </c>
      <c r="Q63" s="46">
        <v>16</v>
      </c>
      <c r="R63" s="46" t="s">
        <v>3373</v>
      </c>
      <c r="S63" s="48">
        <v>11.58</v>
      </c>
      <c r="T63" s="46">
        <v>30</v>
      </c>
      <c r="U63" s="46" t="s">
        <v>3372</v>
      </c>
      <c r="V63" s="48">
        <f t="shared" si="20"/>
        <v>10.620000000000001</v>
      </c>
      <c r="W63" s="46">
        <f t="shared" si="21"/>
        <v>60</v>
      </c>
      <c r="X63" s="46">
        <f t="shared" si="22"/>
        <v>1</v>
      </c>
      <c r="Y63" s="46">
        <f t="shared" si="23"/>
        <v>1</v>
      </c>
      <c r="Z63" s="46">
        <f t="shared" si="24"/>
        <v>2</v>
      </c>
      <c r="AA63" s="46">
        <f t="shared" si="25"/>
        <v>1</v>
      </c>
      <c r="AB63" s="46">
        <f t="shared" si="26"/>
        <v>3</v>
      </c>
      <c r="AC63" s="48">
        <f t="shared" si="31"/>
        <v>0.83</v>
      </c>
      <c r="AD63" s="48">
        <f t="shared" si="27"/>
        <v>10.42</v>
      </c>
      <c r="AE63" s="48">
        <f t="shared" si="28"/>
        <v>8.6486000000000001</v>
      </c>
      <c r="AF63" s="46">
        <f t="shared" si="29"/>
        <v>120</v>
      </c>
      <c r="AG63" s="47"/>
      <c r="AH63" s="127" t="s">
        <v>3449</v>
      </c>
      <c r="AI63" s="127" t="s">
        <v>3448</v>
      </c>
    </row>
    <row r="64" spans="1:35" s="16" customFormat="1" ht="27.75">
      <c r="A64" s="36">
        <v>63</v>
      </c>
      <c r="B64" s="37" t="s">
        <v>2680</v>
      </c>
      <c r="C64" s="37" t="s">
        <v>2875</v>
      </c>
      <c r="D64" s="45" t="s">
        <v>2876</v>
      </c>
      <c r="E64" s="38">
        <v>29</v>
      </c>
      <c r="F64" s="48">
        <v>10.029999999999999</v>
      </c>
      <c r="G64" s="46">
        <v>30</v>
      </c>
      <c r="H64" s="48" t="s">
        <v>3373</v>
      </c>
      <c r="I64" s="48">
        <v>10.34</v>
      </c>
      <c r="J64" s="46">
        <v>30</v>
      </c>
      <c r="K64" s="46" t="s">
        <v>3372</v>
      </c>
      <c r="L64" s="84">
        <f t="shared" si="16"/>
        <v>10.184999999999999</v>
      </c>
      <c r="M64" s="38">
        <f t="shared" si="17"/>
        <v>60</v>
      </c>
      <c r="N64" s="38">
        <f t="shared" si="18"/>
        <v>1</v>
      </c>
      <c r="O64" s="38">
        <f t="shared" si="19"/>
        <v>0</v>
      </c>
      <c r="P64" s="48">
        <v>10.09</v>
      </c>
      <c r="Q64" s="46">
        <v>30</v>
      </c>
      <c r="R64" s="46" t="s">
        <v>3373</v>
      </c>
      <c r="S64" s="48">
        <v>10.7</v>
      </c>
      <c r="T64" s="46">
        <v>30</v>
      </c>
      <c r="U64" s="46" t="s">
        <v>3372</v>
      </c>
      <c r="V64" s="48">
        <f t="shared" si="20"/>
        <v>10.395</v>
      </c>
      <c r="W64" s="46">
        <f t="shared" si="21"/>
        <v>60</v>
      </c>
      <c r="X64" s="46">
        <f t="shared" si="22"/>
        <v>1</v>
      </c>
      <c r="Y64" s="46">
        <f t="shared" si="23"/>
        <v>0</v>
      </c>
      <c r="Z64" s="46">
        <f t="shared" si="24"/>
        <v>2</v>
      </c>
      <c r="AA64" s="46">
        <f t="shared" si="25"/>
        <v>0</v>
      </c>
      <c r="AB64" s="46">
        <f t="shared" si="26"/>
        <v>2</v>
      </c>
      <c r="AC64" s="48">
        <f t="shared" si="31"/>
        <v>0.84</v>
      </c>
      <c r="AD64" s="48">
        <f t="shared" si="27"/>
        <v>10.29</v>
      </c>
      <c r="AE64" s="48">
        <f t="shared" si="28"/>
        <v>8.6435999999999993</v>
      </c>
      <c r="AF64" s="46">
        <f t="shared" si="29"/>
        <v>120</v>
      </c>
      <c r="AG64" s="47"/>
      <c r="AH64" s="127" t="s">
        <v>3448</v>
      </c>
      <c r="AI64" s="127" t="s">
        <v>3449</v>
      </c>
    </row>
    <row r="65" spans="1:35" s="16" customFormat="1" ht="27.75">
      <c r="A65" s="43">
        <v>64</v>
      </c>
      <c r="B65" s="53" t="s">
        <v>2945</v>
      </c>
      <c r="C65" s="53" t="s">
        <v>2946</v>
      </c>
      <c r="D65" s="54" t="s">
        <v>2947</v>
      </c>
      <c r="E65" s="38">
        <v>30</v>
      </c>
      <c r="F65" s="48">
        <v>10</v>
      </c>
      <c r="G65" s="46">
        <v>30</v>
      </c>
      <c r="H65" s="48" t="s">
        <v>3373</v>
      </c>
      <c r="I65" s="48">
        <v>10</v>
      </c>
      <c r="J65" s="46">
        <v>30</v>
      </c>
      <c r="K65" s="46" t="s">
        <v>3373</v>
      </c>
      <c r="L65" s="84">
        <f t="shared" si="16"/>
        <v>10</v>
      </c>
      <c r="M65" s="38">
        <f t="shared" si="17"/>
        <v>60</v>
      </c>
      <c r="N65" s="38">
        <f t="shared" si="18"/>
        <v>2</v>
      </c>
      <c r="O65" s="38">
        <f t="shared" si="19"/>
        <v>0</v>
      </c>
      <c r="P65" s="48">
        <v>10.24</v>
      </c>
      <c r="Q65" s="46">
        <v>30</v>
      </c>
      <c r="R65" s="46" t="s">
        <v>3372</v>
      </c>
      <c r="S65" s="48">
        <v>10.83</v>
      </c>
      <c r="T65" s="46">
        <v>30</v>
      </c>
      <c r="U65" s="46" t="s">
        <v>3372</v>
      </c>
      <c r="V65" s="48">
        <f t="shared" si="20"/>
        <v>10.535</v>
      </c>
      <c r="W65" s="46">
        <f t="shared" si="21"/>
        <v>60</v>
      </c>
      <c r="X65" s="46">
        <f t="shared" si="22"/>
        <v>0</v>
      </c>
      <c r="Y65" s="46">
        <f t="shared" si="23"/>
        <v>0</v>
      </c>
      <c r="Z65" s="46">
        <f t="shared" si="24"/>
        <v>2</v>
      </c>
      <c r="AA65" s="46">
        <f t="shared" si="25"/>
        <v>0</v>
      </c>
      <c r="AB65" s="46">
        <f t="shared" si="26"/>
        <v>2</v>
      </c>
      <c r="AC65" s="48">
        <f t="shared" si="31"/>
        <v>0.84</v>
      </c>
      <c r="AD65" s="48">
        <f t="shared" si="27"/>
        <v>10.2675</v>
      </c>
      <c r="AE65" s="48">
        <f t="shared" si="28"/>
        <v>8.6246999999999989</v>
      </c>
      <c r="AF65" s="46">
        <f t="shared" si="29"/>
        <v>120</v>
      </c>
      <c r="AG65" s="47"/>
      <c r="AH65" s="170" t="s">
        <v>3448</v>
      </c>
      <c r="AI65" s="170" t="s">
        <v>3449</v>
      </c>
    </row>
    <row r="66" spans="1:35" s="16" customFormat="1" ht="26.25">
      <c r="A66" s="43">
        <v>65</v>
      </c>
      <c r="B66" s="37" t="s">
        <v>2979</v>
      </c>
      <c r="C66" s="37" t="s">
        <v>1081</v>
      </c>
      <c r="D66" s="45" t="s">
        <v>2980</v>
      </c>
      <c r="E66" s="38">
        <v>31</v>
      </c>
      <c r="F66" s="48">
        <v>10.6</v>
      </c>
      <c r="G66" s="46">
        <v>30</v>
      </c>
      <c r="H66" s="48" t="s">
        <v>3372</v>
      </c>
      <c r="I66" s="48">
        <v>10.26</v>
      </c>
      <c r="J66" s="46">
        <v>30</v>
      </c>
      <c r="K66" s="46" t="s">
        <v>3373</v>
      </c>
      <c r="L66" s="84">
        <f t="shared" si="16"/>
        <v>10.43</v>
      </c>
      <c r="M66" s="38">
        <f t="shared" ref="M66:M70" si="32">IF(L66&gt;=10,60,G66+J66)</f>
        <v>60</v>
      </c>
      <c r="N66" s="38">
        <f t="shared" si="18"/>
        <v>1</v>
      </c>
      <c r="O66" s="38">
        <f t="shared" si="19"/>
        <v>0</v>
      </c>
      <c r="P66" s="48">
        <v>9.3699999999999992</v>
      </c>
      <c r="Q66" s="46">
        <v>18</v>
      </c>
      <c r="R66" s="46" t="s">
        <v>3373</v>
      </c>
      <c r="S66" s="48">
        <v>10.63</v>
      </c>
      <c r="T66" s="46">
        <v>30</v>
      </c>
      <c r="U66" s="46" t="s">
        <v>3373</v>
      </c>
      <c r="V66" s="48">
        <f t="shared" si="20"/>
        <v>10</v>
      </c>
      <c r="W66" s="46">
        <f t="shared" ref="W66:W70" si="33">IF(V66&gt;=10,60,Q66+T66)</f>
        <v>60</v>
      </c>
      <c r="X66" s="46">
        <f t="shared" si="22"/>
        <v>2</v>
      </c>
      <c r="Y66" s="46">
        <f t="shared" si="23"/>
        <v>1</v>
      </c>
      <c r="Z66" s="46">
        <f t="shared" si="24"/>
        <v>3</v>
      </c>
      <c r="AA66" s="46">
        <f t="shared" si="25"/>
        <v>1</v>
      </c>
      <c r="AB66" s="46">
        <f t="shared" ref="AB66:AB70" si="34">Z66+AA66</f>
        <v>4</v>
      </c>
      <c r="AC66" s="48">
        <f t="shared" si="31"/>
        <v>0.82</v>
      </c>
      <c r="AD66" s="48">
        <f t="shared" si="27"/>
        <v>10.215</v>
      </c>
      <c r="AE66" s="48">
        <f t="shared" ref="AE66:AE70" si="35">AC66*AD66</f>
        <v>8.3762999999999987</v>
      </c>
      <c r="AF66" s="46">
        <f t="shared" si="29"/>
        <v>120</v>
      </c>
      <c r="AG66" s="47"/>
      <c r="AH66" s="171"/>
      <c r="AI66" s="171"/>
    </row>
    <row r="67" spans="1:35" s="16" customFormat="1" ht="27.75">
      <c r="A67" s="36">
        <v>66</v>
      </c>
      <c r="B67" s="44" t="s">
        <v>2872</v>
      </c>
      <c r="C67" s="44" t="s">
        <v>2873</v>
      </c>
      <c r="D67" s="45" t="s">
        <v>2874</v>
      </c>
      <c r="E67" s="38">
        <v>29</v>
      </c>
      <c r="F67" s="48">
        <v>10.63</v>
      </c>
      <c r="G67" s="46">
        <v>30</v>
      </c>
      <c r="H67" s="48" t="s">
        <v>3372</v>
      </c>
      <c r="I67" s="48">
        <v>9.3699999999999992</v>
      </c>
      <c r="J67" s="46">
        <v>12</v>
      </c>
      <c r="K67" s="46" t="s">
        <v>3373</v>
      </c>
      <c r="L67" s="84">
        <f t="shared" si="16"/>
        <v>10</v>
      </c>
      <c r="M67" s="38">
        <f t="shared" si="32"/>
        <v>60</v>
      </c>
      <c r="N67" s="38">
        <f t="shared" si="18"/>
        <v>1</v>
      </c>
      <c r="O67" s="38">
        <f t="shared" si="19"/>
        <v>1</v>
      </c>
      <c r="P67" s="48">
        <v>11.55</v>
      </c>
      <c r="Q67" s="46">
        <v>30</v>
      </c>
      <c r="R67" s="46" t="s">
        <v>3372</v>
      </c>
      <c r="S67" s="48">
        <v>8.81</v>
      </c>
      <c r="T67" s="46">
        <v>5</v>
      </c>
      <c r="U67" s="46" t="s">
        <v>3373</v>
      </c>
      <c r="V67" s="48">
        <f t="shared" si="20"/>
        <v>10.18</v>
      </c>
      <c r="W67" s="46">
        <f t="shared" si="33"/>
        <v>60</v>
      </c>
      <c r="X67" s="46">
        <f t="shared" si="22"/>
        <v>1</v>
      </c>
      <c r="Y67" s="46">
        <f t="shared" si="23"/>
        <v>1</v>
      </c>
      <c r="Z67" s="46">
        <f t="shared" si="24"/>
        <v>2</v>
      </c>
      <c r="AA67" s="46">
        <f t="shared" si="25"/>
        <v>2</v>
      </c>
      <c r="AB67" s="46">
        <f t="shared" si="34"/>
        <v>4</v>
      </c>
      <c r="AC67" s="48">
        <f t="shared" si="31"/>
        <v>0.82</v>
      </c>
      <c r="AD67" s="48">
        <f t="shared" si="27"/>
        <v>10.09</v>
      </c>
      <c r="AE67" s="48">
        <f t="shared" si="35"/>
        <v>8.2737999999999996</v>
      </c>
      <c r="AF67" s="46">
        <f t="shared" si="29"/>
        <v>120</v>
      </c>
      <c r="AG67" s="47"/>
      <c r="AH67" s="127" t="s">
        <v>3448</v>
      </c>
      <c r="AI67" s="127" t="s">
        <v>3449</v>
      </c>
    </row>
    <row r="68" spans="1:35" s="16" customFormat="1" ht="27.75">
      <c r="A68" s="43">
        <v>67</v>
      </c>
      <c r="B68" s="37" t="s">
        <v>2911</v>
      </c>
      <c r="C68" s="37" t="s">
        <v>2912</v>
      </c>
      <c r="D68" s="45" t="s">
        <v>2913</v>
      </c>
      <c r="E68" s="38">
        <v>30</v>
      </c>
      <c r="F68" s="48">
        <v>10.4</v>
      </c>
      <c r="G68" s="46">
        <v>30</v>
      </c>
      <c r="H68" s="48" t="s">
        <v>3372</v>
      </c>
      <c r="I68" s="48">
        <v>9.6</v>
      </c>
      <c r="J68" s="46">
        <v>18</v>
      </c>
      <c r="K68" s="46" t="s">
        <v>3373</v>
      </c>
      <c r="L68" s="84">
        <f t="shared" si="16"/>
        <v>10</v>
      </c>
      <c r="M68" s="38">
        <f t="shared" si="32"/>
        <v>60</v>
      </c>
      <c r="N68" s="38">
        <f t="shared" si="18"/>
        <v>1</v>
      </c>
      <c r="O68" s="38">
        <f t="shared" si="19"/>
        <v>1</v>
      </c>
      <c r="P68" s="48">
        <v>10.15</v>
      </c>
      <c r="Q68" s="46">
        <v>30</v>
      </c>
      <c r="R68" s="46" t="s">
        <v>3373</v>
      </c>
      <c r="S68" s="48">
        <v>9.85</v>
      </c>
      <c r="T68" s="46">
        <v>22</v>
      </c>
      <c r="U68" s="46" t="s">
        <v>3373</v>
      </c>
      <c r="V68" s="48">
        <f t="shared" si="20"/>
        <v>10</v>
      </c>
      <c r="W68" s="46">
        <f t="shared" si="33"/>
        <v>60</v>
      </c>
      <c r="X68" s="46">
        <f t="shared" si="22"/>
        <v>2</v>
      </c>
      <c r="Y68" s="46">
        <f t="shared" si="23"/>
        <v>1</v>
      </c>
      <c r="Z68" s="46">
        <f t="shared" si="24"/>
        <v>3</v>
      </c>
      <c r="AA68" s="46">
        <f t="shared" si="25"/>
        <v>2</v>
      </c>
      <c r="AB68" s="46">
        <f t="shared" si="34"/>
        <v>5</v>
      </c>
      <c r="AC68" s="48">
        <f t="shared" si="31"/>
        <v>0.81</v>
      </c>
      <c r="AD68" s="48">
        <f t="shared" si="27"/>
        <v>10</v>
      </c>
      <c r="AE68" s="48">
        <f t="shared" si="35"/>
        <v>8.1000000000000014</v>
      </c>
      <c r="AF68" s="46">
        <f t="shared" si="29"/>
        <v>120</v>
      </c>
      <c r="AG68" s="47"/>
      <c r="AH68" s="127" t="s">
        <v>3448</v>
      </c>
      <c r="AI68" s="127" t="s">
        <v>3449</v>
      </c>
    </row>
    <row r="69" spans="1:35" s="16" customFormat="1" ht="26.25">
      <c r="A69" s="43">
        <v>68</v>
      </c>
      <c r="B69" s="37" t="s">
        <v>3050</v>
      </c>
      <c r="C69" s="37" t="s">
        <v>2495</v>
      </c>
      <c r="D69" s="45" t="s">
        <v>3051</v>
      </c>
      <c r="E69" s="38"/>
      <c r="F69" s="48">
        <v>10.119999999999999</v>
      </c>
      <c r="G69" s="46">
        <v>30</v>
      </c>
      <c r="H69" s="48" t="s">
        <v>3372</v>
      </c>
      <c r="I69" s="48">
        <v>11.15</v>
      </c>
      <c r="J69" s="46">
        <v>30</v>
      </c>
      <c r="K69" s="46" t="s">
        <v>3372</v>
      </c>
      <c r="L69" s="84">
        <f t="shared" si="16"/>
        <v>10.635</v>
      </c>
      <c r="M69" s="38">
        <f t="shared" si="32"/>
        <v>60</v>
      </c>
      <c r="N69" s="38">
        <f t="shared" si="18"/>
        <v>0</v>
      </c>
      <c r="O69" s="38">
        <f t="shared" si="19"/>
        <v>0</v>
      </c>
      <c r="P69" s="48">
        <v>9.85</v>
      </c>
      <c r="Q69" s="46">
        <v>20</v>
      </c>
      <c r="R69" s="46" t="s">
        <v>3373</v>
      </c>
      <c r="S69" s="48">
        <v>10.15</v>
      </c>
      <c r="T69" s="46">
        <v>30</v>
      </c>
      <c r="U69" s="46" t="s">
        <v>3373</v>
      </c>
      <c r="V69" s="48">
        <f t="shared" si="20"/>
        <v>10</v>
      </c>
      <c r="W69" s="46">
        <f t="shared" si="33"/>
        <v>60</v>
      </c>
      <c r="X69" s="46">
        <f t="shared" si="22"/>
        <v>2</v>
      </c>
      <c r="Y69" s="46">
        <f t="shared" si="23"/>
        <v>1</v>
      </c>
      <c r="Z69" s="46">
        <f t="shared" si="24"/>
        <v>2</v>
      </c>
      <c r="AA69" s="46">
        <f t="shared" si="25"/>
        <v>1</v>
      </c>
      <c r="AB69" s="46">
        <f t="shared" si="34"/>
        <v>3</v>
      </c>
      <c r="AC69" s="48">
        <f>IF(AB69=0,0.79,IF(AB69=1,0.78,IF(AB69=2,0.77,IF(AB69=3,0.76,IF(AB69=4,0.75,IF(AB69=5,0.74,IF(AB69=6,0.73)))))))</f>
        <v>0.76</v>
      </c>
      <c r="AD69" s="48">
        <f t="shared" si="27"/>
        <v>10.317499999999999</v>
      </c>
      <c r="AE69" s="48">
        <f t="shared" si="35"/>
        <v>7.8412999999999995</v>
      </c>
      <c r="AF69" s="46">
        <f t="shared" si="29"/>
        <v>120</v>
      </c>
      <c r="AG69" s="47"/>
      <c r="AH69" s="171"/>
      <c r="AI69" s="171"/>
    </row>
    <row r="70" spans="1:35" s="16" customFormat="1" ht="27.75">
      <c r="A70" s="36">
        <v>69</v>
      </c>
      <c r="B70" s="44" t="s">
        <v>3008</v>
      </c>
      <c r="C70" s="44" t="s">
        <v>3009</v>
      </c>
      <c r="D70" s="45" t="s">
        <v>3010</v>
      </c>
      <c r="E70" s="38">
        <v>31</v>
      </c>
      <c r="F70" s="48">
        <v>11.05</v>
      </c>
      <c r="G70" s="46">
        <v>30</v>
      </c>
      <c r="H70" s="48" t="s">
        <v>3372</v>
      </c>
      <c r="I70" s="48">
        <v>9.24</v>
      </c>
      <c r="J70" s="46">
        <v>19</v>
      </c>
      <c r="K70" s="46" t="s">
        <v>3373</v>
      </c>
      <c r="L70" s="84">
        <f t="shared" si="16"/>
        <v>10.145</v>
      </c>
      <c r="M70" s="38">
        <f t="shared" si="32"/>
        <v>60</v>
      </c>
      <c r="N70" s="38">
        <f t="shared" si="18"/>
        <v>1</v>
      </c>
      <c r="O70" s="38">
        <f t="shared" si="19"/>
        <v>1</v>
      </c>
      <c r="P70" s="48">
        <v>7.47</v>
      </c>
      <c r="Q70" s="46">
        <v>10</v>
      </c>
      <c r="R70" s="46" t="s">
        <v>3372</v>
      </c>
      <c r="S70" s="48">
        <v>12.53</v>
      </c>
      <c r="T70" s="46">
        <v>30</v>
      </c>
      <c r="U70" s="46" t="s">
        <v>3372</v>
      </c>
      <c r="V70" s="48">
        <f t="shared" si="20"/>
        <v>10</v>
      </c>
      <c r="W70" s="46">
        <f t="shared" si="33"/>
        <v>60</v>
      </c>
      <c r="X70" s="46">
        <f t="shared" si="22"/>
        <v>0</v>
      </c>
      <c r="Y70" s="46">
        <f t="shared" si="23"/>
        <v>1</v>
      </c>
      <c r="Z70" s="46">
        <f t="shared" si="24"/>
        <v>1</v>
      </c>
      <c r="AA70" s="46">
        <f t="shared" si="25"/>
        <v>2</v>
      </c>
      <c r="AB70" s="46">
        <f t="shared" si="34"/>
        <v>3</v>
      </c>
      <c r="AC70" s="48">
        <f>IF(AB70=0,0.79,IF(AB70=1,0.78,IF(AB70=2,0.77,IF(AB70=3,0.76,IF(AB70=4,0.75,IF(AB70=5,0.74,IF(AB70=6,0.73)))))))</f>
        <v>0.76</v>
      </c>
      <c r="AD70" s="48">
        <f t="shared" si="27"/>
        <v>10.0725</v>
      </c>
      <c r="AE70" s="48">
        <f t="shared" si="35"/>
        <v>7.6551</v>
      </c>
      <c r="AF70" s="46">
        <f t="shared" si="29"/>
        <v>120</v>
      </c>
      <c r="AG70" s="47"/>
      <c r="AH70" s="127" t="s">
        <v>3449</v>
      </c>
      <c r="AI70" s="127" t="s">
        <v>3448</v>
      </c>
    </row>
    <row r="71" spans="1:35" ht="26.25">
      <c r="A71" s="57"/>
      <c r="B71" s="57"/>
      <c r="C71" s="57"/>
      <c r="D71" s="58"/>
      <c r="E71" s="57"/>
      <c r="F71" s="147"/>
      <c r="G71" s="60"/>
      <c r="H71" s="147"/>
      <c r="I71" s="147"/>
      <c r="J71" s="60"/>
      <c r="K71" s="60"/>
      <c r="L71" s="154"/>
      <c r="M71" s="155"/>
      <c r="N71" s="155"/>
      <c r="O71" s="155"/>
      <c r="P71" s="156"/>
      <c r="Q71" s="155"/>
      <c r="R71" s="155"/>
      <c r="S71" s="154"/>
      <c r="T71" s="155"/>
      <c r="U71" s="155"/>
      <c r="V71" s="154"/>
      <c r="W71" s="155"/>
      <c r="X71" s="155"/>
      <c r="Y71" s="155"/>
      <c r="Z71" s="155"/>
      <c r="AA71" s="155"/>
      <c r="AB71" s="155"/>
      <c r="AC71" s="154"/>
      <c r="AD71" s="154"/>
      <c r="AE71" s="154"/>
      <c r="AF71" s="155"/>
      <c r="AG71" s="155"/>
      <c r="AH71" s="16"/>
      <c r="AI71" s="16"/>
    </row>
    <row r="72" spans="1:35" ht="26.25">
      <c r="A72" s="57"/>
      <c r="B72" s="57"/>
      <c r="C72" s="57"/>
      <c r="D72" s="58"/>
      <c r="E72" s="57"/>
      <c r="F72" s="86"/>
      <c r="G72" s="58"/>
      <c r="H72" s="86"/>
      <c r="I72" s="86"/>
      <c r="J72" s="58"/>
      <c r="K72" s="58"/>
      <c r="L72" s="59"/>
      <c r="M72" s="57"/>
      <c r="N72" s="57"/>
      <c r="O72" s="57"/>
      <c r="P72" s="92"/>
      <c r="Q72" s="57"/>
      <c r="R72" s="57"/>
      <c r="S72" s="59"/>
      <c r="T72" s="57"/>
      <c r="U72" s="57"/>
      <c r="V72" s="59"/>
      <c r="W72" s="57"/>
      <c r="X72" s="57"/>
      <c r="Y72" s="57"/>
      <c r="Z72" s="57"/>
      <c r="AA72" s="57"/>
      <c r="AB72" s="57"/>
      <c r="AC72" s="59"/>
      <c r="AD72" s="59"/>
      <c r="AE72" s="59"/>
      <c r="AF72" s="57"/>
      <c r="AG72" s="57"/>
    </row>
    <row r="73" spans="1:35" ht="26.25">
      <c r="A73" s="57"/>
      <c r="B73" s="57"/>
      <c r="C73" s="57"/>
      <c r="D73" s="58"/>
      <c r="E73" s="57"/>
      <c r="F73" s="86"/>
      <c r="G73" s="58"/>
      <c r="H73" s="86"/>
      <c r="I73" s="86"/>
      <c r="J73" s="58"/>
      <c r="K73" s="58"/>
      <c r="L73" s="59"/>
      <c r="M73" s="57"/>
      <c r="N73" s="57"/>
      <c r="O73" s="57"/>
      <c r="P73" s="92"/>
      <c r="Q73" s="57"/>
      <c r="R73" s="57"/>
      <c r="S73" s="59"/>
      <c r="T73" s="57"/>
      <c r="U73" s="57"/>
      <c r="V73" s="59"/>
      <c r="W73" s="57"/>
      <c r="X73" s="57"/>
      <c r="Y73" s="57"/>
      <c r="Z73" s="57"/>
      <c r="AA73" s="57"/>
      <c r="AB73" s="57"/>
      <c r="AC73" s="59"/>
      <c r="AD73" s="59"/>
      <c r="AE73" s="59"/>
      <c r="AF73" s="57"/>
      <c r="AG73" s="57"/>
    </row>
    <row r="74" spans="1:35" ht="26.25">
      <c r="A74" s="57"/>
      <c r="B74" s="57"/>
      <c r="C74" s="57"/>
      <c r="D74" s="58"/>
      <c r="E74" s="57"/>
      <c r="F74" s="86"/>
      <c r="G74" s="58"/>
      <c r="H74" s="86"/>
      <c r="I74" s="86"/>
      <c r="J74" s="58"/>
      <c r="K74" s="58"/>
      <c r="L74" s="59"/>
      <c r="M74" s="57"/>
      <c r="N74" s="57"/>
      <c r="O74" s="57"/>
      <c r="P74" s="92"/>
      <c r="Q74" s="57"/>
      <c r="R74" s="57"/>
      <c r="S74" s="59"/>
      <c r="T74" s="57"/>
      <c r="U74" s="57"/>
      <c r="V74" s="59"/>
      <c r="W74" s="57"/>
      <c r="X74" s="57"/>
      <c r="Y74" s="57"/>
      <c r="Z74" s="57"/>
      <c r="AA74" s="57"/>
      <c r="AB74" s="57"/>
      <c r="AC74" s="59"/>
      <c r="AD74" s="59"/>
      <c r="AE74" s="59"/>
      <c r="AF74" s="57"/>
      <c r="AG74" s="57"/>
    </row>
    <row r="75" spans="1:35" ht="26.25">
      <c r="A75" s="57"/>
      <c r="B75" s="57"/>
      <c r="C75" s="57"/>
      <c r="D75" s="58"/>
      <c r="E75" s="57"/>
      <c r="F75" s="86"/>
      <c r="G75" s="58"/>
      <c r="H75" s="86"/>
      <c r="I75" s="86"/>
      <c r="J75" s="58"/>
      <c r="K75" s="58"/>
      <c r="L75" s="59"/>
      <c r="M75" s="57"/>
      <c r="N75" s="57"/>
      <c r="O75" s="57"/>
      <c r="P75" s="92"/>
      <c r="Q75" s="57"/>
      <c r="R75" s="57"/>
      <c r="S75" s="59"/>
      <c r="T75" s="57"/>
      <c r="U75" s="57"/>
      <c r="V75" s="59"/>
      <c r="W75" s="57"/>
      <c r="X75" s="57"/>
      <c r="Y75" s="57"/>
      <c r="Z75" s="57"/>
      <c r="AA75" s="57"/>
      <c r="AB75" s="57"/>
      <c r="AC75" s="59"/>
      <c r="AD75" s="59"/>
      <c r="AE75" s="59"/>
      <c r="AF75" s="57"/>
      <c r="AG75" s="57"/>
    </row>
    <row r="76" spans="1:35" ht="26.25">
      <c r="A76" s="57"/>
      <c r="B76" s="57"/>
      <c r="C76" s="57"/>
      <c r="D76" s="58"/>
      <c r="E76" s="57"/>
      <c r="F76" s="86"/>
      <c r="G76" s="58"/>
      <c r="H76" s="86"/>
      <c r="I76" s="86"/>
      <c r="J76" s="58"/>
      <c r="K76" s="58"/>
      <c r="L76" s="59"/>
      <c r="M76" s="57"/>
      <c r="N76" s="57"/>
      <c r="O76" s="57"/>
      <c r="P76" s="92"/>
      <c r="Q76" s="57"/>
      <c r="R76" s="57"/>
      <c r="S76" s="59"/>
      <c r="T76" s="57"/>
      <c r="U76" s="57"/>
      <c r="V76" s="59"/>
      <c r="W76" s="57"/>
      <c r="X76" s="57"/>
      <c r="Y76" s="57"/>
      <c r="Z76" s="57"/>
      <c r="AA76" s="57"/>
      <c r="AB76" s="57"/>
      <c r="AC76" s="59"/>
      <c r="AD76" s="59"/>
      <c r="AE76" s="59"/>
      <c r="AF76" s="57"/>
      <c r="AG76" s="57"/>
    </row>
    <row r="77" spans="1:35" ht="26.25">
      <c r="A77" s="57"/>
      <c r="B77" s="57"/>
      <c r="C77" s="57"/>
      <c r="D77" s="58"/>
      <c r="E77" s="57"/>
      <c r="F77" s="86"/>
      <c r="G77" s="58"/>
      <c r="H77" s="86"/>
      <c r="I77" s="86"/>
      <c r="J77" s="58"/>
      <c r="K77" s="58"/>
      <c r="L77" s="59"/>
      <c r="M77" s="57"/>
      <c r="N77" s="57"/>
      <c r="O77" s="57"/>
      <c r="P77" s="92"/>
      <c r="Q77" s="57"/>
      <c r="R77" s="57"/>
      <c r="S77" s="59"/>
      <c r="T77" s="57"/>
      <c r="U77" s="57"/>
      <c r="V77" s="59"/>
      <c r="W77" s="57"/>
      <c r="X77" s="57"/>
      <c r="Y77" s="57"/>
      <c r="Z77" s="57"/>
      <c r="AA77" s="57"/>
      <c r="AB77" s="57"/>
      <c r="AC77" s="59"/>
      <c r="AD77" s="59"/>
      <c r="AE77" s="59"/>
      <c r="AF77" s="57"/>
      <c r="AG77" s="57"/>
    </row>
    <row r="78" spans="1:35" ht="26.25">
      <c r="A78" s="57"/>
      <c r="B78" s="57"/>
      <c r="C78" s="57"/>
      <c r="D78" s="58"/>
      <c r="E78" s="57"/>
      <c r="F78" s="86"/>
      <c r="G78" s="58"/>
      <c r="H78" s="86"/>
      <c r="I78" s="86"/>
      <c r="J78" s="58"/>
      <c r="K78" s="58"/>
      <c r="L78" s="59"/>
      <c r="M78" s="57"/>
      <c r="N78" s="57"/>
      <c r="O78" s="57"/>
      <c r="P78" s="92"/>
      <c r="Q78" s="57"/>
      <c r="R78" s="57"/>
      <c r="S78" s="59"/>
      <c r="T78" s="57"/>
      <c r="U78" s="57"/>
      <c r="V78" s="59"/>
      <c r="W78" s="57"/>
      <c r="X78" s="57"/>
      <c r="Y78" s="57"/>
      <c r="Z78" s="57"/>
      <c r="AA78" s="57"/>
      <c r="AB78" s="57"/>
      <c r="AC78" s="59"/>
      <c r="AD78" s="59"/>
      <c r="AE78" s="59"/>
      <c r="AF78" s="57"/>
      <c r="AG78" s="57"/>
    </row>
    <row r="79" spans="1:35" ht="26.25">
      <c r="A79" s="57"/>
      <c r="B79" s="57"/>
      <c r="C79" s="57"/>
      <c r="D79" s="58"/>
      <c r="E79" s="57"/>
      <c r="F79" s="86"/>
      <c r="G79" s="58"/>
      <c r="H79" s="86"/>
      <c r="I79" s="86"/>
      <c r="J79" s="58"/>
      <c r="K79" s="58"/>
      <c r="L79" s="59"/>
      <c r="M79" s="57"/>
      <c r="N79" s="57"/>
      <c r="O79" s="57"/>
      <c r="P79" s="92"/>
      <c r="Q79" s="57"/>
      <c r="R79" s="57"/>
      <c r="S79" s="59"/>
      <c r="T79" s="57"/>
      <c r="U79" s="57"/>
      <c r="V79" s="59"/>
      <c r="W79" s="57"/>
      <c r="X79" s="57"/>
      <c r="Y79" s="57"/>
      <c r="Z79" s="57"/>
      <c r="AA79" s="57"/>
      <c r="AB79" s="57"/>
      <c r="AC79" s="59"/>
      <c r="AD79" s="59"/>
      <c r="AE79" s="59"/>
      <c r="AF79" s="57"/>
      <c r="AG79" s="57"/>
    </row>
    <row r="80" spans="1:35" ht="26.25">
      <c r="A80" s="57"/>
      <c r="B80" s="57"/>
      <c r="C80" s="57"/>
      <c r="D80" s="58"/>
      <c r="E80" s="57"/>
      <c r="F80" s="86"/>
      <c r="G80" s="58"/>
      <c r="H80" s="86"/>
      <c r="I80" s="86"/>
      <c r="J80" s="58"/>
      <c r="K80" s="58"/>
      <c r="L80" s="59"/>
      <c r="M80" s="57"/>
      <c r="N80" s="57"/>
      <c r="O80" s="57"/>
      <c r="P80" s="92"/>
      <c r="Q80" s="57"/>
      <c r="R80" s="57"/>
      <c r="S80" s="59"/>
      <c r="T80" s="57"/>
      <c r="U80" s="57"/>
      <c r="V80" s="59"/>
      <c r="W80" s="57"/>
      <c r="X80" s="57"/>
      <c r="Y80" s="57"/>
      <c r="Z80" s="57"/>
      <c r="AA80" s="57"/>
      <c r="AB80" s="57"/>
      <c r="AC80" s="59"/>
      <c r="AD80" s="59"/>
      <c r="AE80" s="59"/>
      <c r="AF80" s="57"/>
      <c r="AG80" s="57"/>
    </row>
    <row r="81" spans="1:33" ht="26.25">
      <c r="A81" s="57"/>
      <c r="B81" s="57"/>
      <c r="C81" s="57"/>
      <c r="D81" s="58"/>
      <c r="E81" s="57"/>
      <c r="F81" s="86"/>
      <c r="G81" s="58"/>
      <c r="H81" s="86"/>
      <c r="I81" s="86"/>
      <c r="J81" s="58"/>
      <c r="K81" s="58"/>
      <c r="L81" s="59"/>
      <c r="M81" s="57"/>
      <c r="N81" s="57"/>
      <c r="O81" s="57"/>
      <c r="P81" s="92"/>
      <c r="Q81" s="57"/>
      <c r="R81" s="57"/>
      <c r="S81" s="59"/>
      <c r="T81" s="57"/>
      <c r="U81" s="57"/>
      <c r="V81" s="59"/>
      <c r="W81" s="57"/>
      <c r="X81" s="57"/>
      <c r="Y81" s="57"/>
      <c r="Z81" s="57"/>
      <c r="AA81" s="57"/>
      <c r="AB81" s="57"/>
      <c r="AC81" s="59"/>
      <c r="AD81" s="59"/>
      <c r="AE81" s="59"/>
      <c r="AF81" s="57"/>
      <c r="AG81" s="57"/>
    </row>
    <row r="82" spans="1:33" ht="26.25">
      <c r="A82" s="57"/>
      <c r="B82" s="57"/>
      <c r="C82" s="57"/>
      <c r="D82" s="58"/>
      <c r="E82" s="57"/>
      <c r="F82" s="86"/>
      <c r="G82" s="58"/>
      <c r="H82" s="86"/>
      <c r="I82" s="86"/>
      <c r="J82" s="58"/>
      <c r="K82" s="58"/>
      <c r="L82" s="59"/>
      <c r="M82" s="57"/>
      <c r="N82" s="57"/>
      <c r="O82" s="57"/>
      <c r="P82" s="92"/>
      <c r="Q82" s="57"/>
      <c r="R82" s="57"/>
      <c r="S82" s="59"/>
      <c r="T82" s="57"/>
      <c r="U82" s="57"/>
      <c r="V82" s="59"/>
      <c r="W82" s="57"/>
      <c r="X82" s="57"/>
      <c r="Y82" s="57"/>
      <c r="Z82" s="57"/>
      <c r="AA82" s="57"/>
      <c r="AB82" s="57"/>
      <c r="AC82" s="59"/>
      <c r="AD82" s="59"/>
      <c r="AE82" s="59"/>
      <c r="AF82" s="57"/>
      <c r="AG82" s="57"/>
    </row>
    <row r="83" spans="1:33" ht="26.25">
      <c r="A83" s="57"/>
      <c r="B83" s="57"/>
      <c r="C83" s="57"/>
      <c r="D83" s="58"/>
      <c r="E83" s="57"/>
      <c r="F83" s="86"/>
      <c r="G83" s="58"/>
      <c r="H83" s="86"/>
      <c r="I83" s="86"/>
      <c r="J83" s="58"/>
      <c r="K83" s="58"/>
      <c r="L83" s="59"/>
      <c r="M83" s="57"/>
      <c r="N83" s="57"/>
      <c r="O83" s="57"/>
      <c r="P83" s="92"/>
      <c r="Q83" s="57"/>
      <c r="R83" s="57"/>
      <c r="S83" s="59"/>
      <c r="T83" s="57"/>
      <c r="U83" s="57"/>
      <c r="V83" s="59"/>
      <c r="W83" s="57"/>
      <c r="X83" s="57"/>
      <c r="Y83" s="57"/>
      <c r="Z83" s="57"/>
      <c r="AA83" s="57"/>
      <c r="AB83" s="57"/>
      <c r="AC83" s="59"/>
      <c r="AD83" s="59"/>
      <c r="AE83" s="59"/>
      <c r="AF83" s="57"/>
      <c r="AG83" s="57"/>
    </row>
    <row r="84" spans="1:33" ht="26.25">
      <c r="A84" s="57"/>
      <c r="B84" s="57"/>
      <c r="C84" s="57"/>
      <c r="D84" s="58"/>
      <c r="E84" s="57"/>
      <c r="F84" s="86"/>
      <c r="G84" s="58"/>
      <c r="H84" s="86"/>
      <c r="I84" s="86"/>
      <c r="J84" s="58"/>
      <c r="K84" s="58"/>
      <c r="L84" s="59"/>
      <c r="M84" s="57"/>
      <c r="N84" s="57"/>
      <c r="O84" s="57"/>
      <c r="P84" s="92"/>
      <c r="Q84" s="57"/>
      <c r="R84" s="57"/>
      <c r="S84" s="59"/>
      <c r="T84" s="57"/>
      <c r="U84" s="57"/>
      <c r="V84" s="59"/>
      <c r="W84" s="57"/>
      <c r="X84" s="57"/>
      <c r="Y84" s="57"/>
      <c r="Z84" s="57"/>
      <c r="AA84" s="57"/>
      <c r="AB84" s="57"/>
      <c r="AC84" s="59"/>
      <c r="AD84" s="59"/>
      <c r="AE84" s="59"/>
      <c r="AF84" s="57"/>
      <c r="AG84" s="57"/>
    </row>
    <row r="85" spans="1:33" ht="26.25">
      <c r="A85" s="57"/>
      <c r="B85" s="57"/>
      <c r="C85" s="57"/>
      <c r="D85" s="58"/>
      <c r="E85" s="57"/>
      <c r="F85" s="86"/>
      <c r="G85" s="58"/>
      <c r="H85" s="86"/>
      <c r="I85" s="86"/>
      <c r="J85" s="58"/>
      <c r="K85" s="58"/>
      <c r="L85" s="59"/>
      <c r="M85" s="57"/>
      <c r="N85" s="57"/>
      <c r="O85" s="57"/>
      <c r="P85" s="92"/>
      <c r="Q85" s="57"/>
      <c r="R85" s="57"/>
      <c r="S85" s="59"/>
      <c r="T85" s="57"/>
      <c r="U85" s="57"/>
      <c r="V85" s="59"/>
      <c r="W85" s="57"/>
      <c r="X85" s="57"/>
      <c r="Y85" s="57"/>
      <c r="Z85" s="57"/>
      <c r="AA85" s="57"/>
      <c r="AB85" s="57"/>
      <c r="AC85" s="59"/>
      <c r="AD85" s="59"/>
      <c r="AE85" s="59"/>
      <c r="AF85" s="57"/>
      <c r="AG85" s="57"/>
    </row>
    <row r="86" spans="1:33" ht="26.25">
      <c r="A86" s="57"/>
      <c r="B86" s="57"/>
      <c r="C86" s="57"/>
      <c r="D86" s="58"/>
      <c r="E86" s="57"/>
      <c r="F86" s="86"/>
      <c r="G86" s="58"/>
      <c r="H86" s="86"/>
      <c r="I86" s="86"/>
      <c r="J86" s="58"/>
      <c r="K86" s="58"/>
      <c r="L86" s="59"/>
      <c r="M86" s="57"/>
      <c r="N86" s="57"/>
      <c r="O86" s="57"/>
      <c r="P86" s="92"/>
      <c r="Q86" s="57"/>
      <c r="R86" s="57"/>
      <c r="S86" s="59"/>
      <c r="T86" s="57"/>
      <c r="U86" s="57"/>
      <c r="V86" s="59"/>
      <c r="W86" s="57"/>
      <c r="X86" s="57"/>
      <c r="Y86" s="57"/>
      <c r="Z86" s="57"/>
      <c r="AA86" s="57"/>
      <c r="AB86" s="57"/>
      <c r="AC86" s="59"/>
      <c r="AD86" s="59"/>
      <c r="AE86" s="59"/>
      <c r="AF86" s="57"/>
      <c r="AG86" s="57"/>
    </row>
    <row r="87" spans="1:33" ht="26.25">
      <c r="A87" s="57"/>
      <c r="B87" s="57"/>
      <c r="C87" s="57"/>
      <c r="D87" s="58"/>
      <c r="E87" s="57"/>
      <c r="F87" s="86"/>
      <c r="G87" s="58"/>
      <c r="H87" s="86"/>
      <c r="I87" s="86"/>
      <c r="J87" s="58"/>
      <c r="K87" s="58"/>
      <c r="L87" s="59"/>
      <c r="M87" s="57"/>
      <c r="N87" s="57"/>
      <c r="O87" s="57"/>
      <c r="P87" s="92"/>
      <c r="Q87" s="57"/>
      <c r="R87" s="57"/>
      <c r="S87" s="59"/>
      <c r="T87" s="57"/>
      <c r="U87" s="57"/>
      <c r="V87" s="59"/>
      <c r="W87" s="57"/>
      <c r="X87" s="57"/>
      <c r="Y87" s="57"/>
      <c r="Z87" s="57"/>
      <c r="AA87" s="57"/>
      <c r="AB87" s="57"/>
      <c r="AC87" s="59"/>
      <c r="AD87" s="59"/>
      <c r="AE87" s="59"/>
      <c r="AF87" s="57"/>
      <c r="AG87" s="57"/>
    </row>
    <row r="88" spans="1:33" ht="26.25">
      <c r="A88" s="57"/>
      <c r="B88" s="57"/>
      <c r="C88" s="57"/>
      <c r="D88" s="58"/>
      <c r="E88" s="57"/>
      <c r="F88" s="86"/>
      <c r="G88" s="58"/>
      <c r="H88" s="86"/>
      <c r="I88" s="86"/>
      <c r="J88" s="58"/>
      <c r="K88" s="58"/>
      <c r="L88" s="59"/>
      <c r="M88" s="57"/>
      <c r="N88" s="57"/>
      <c r="O88" s="57"/>
      <c r="P88" s="92"/>
      <c r="Q88" s="57"/>
      <c r="R88" s="57"/>
      <c r="S88" s="59"/>
      <c r="T88" s="57"/>
      <c r="U88" s="57"/>
      <c r="V88" s="59"/>
      <c r="W88" s="57"/>
      <c r="X88" s="57"/>
      <c r="Y88" s="57"/>
      <c r="Z88" s="57"/>
      <c r="AA88" s="57"/>
      <c r="AB88" s="57"/>
      <c r="AC88" s="59"/>
      <c r="AD88" s="59"/>
      <c r="AE88" s="59"/>
      <c r="AF88" s="57"/>
      <c r="AG88" s="57"/>
    </row>
    <row r="89" spans="1:33" ht="26.25">
      <c r="A89" s="57"/>
      <c r="B89" s="57"/>
      <c r="C89" s="57"/>
      <c r="D89" s="58"/>
      <c r="E89" s="57"/>
      <c r="F89" s="86"/>
      <c r="G89" s="58"/>
      <c r="H89" s="86"/>
      <c r="I89" s="86"/>
      <c r="J89" s="58"/>
      <c r="K89" s="58"/>
      <c r="L89" s="59"/>
      <c r="M89" s="57"/>
      <c r="N89" s="57"/>
      <c r="O89" s="57"/>
      <c r="P89" s="92"/>
      <c r="Q89" s="57"/>
      <c r="R89" s="57"/>
      <c r="S89" s="59"/>
      <c r="T89" s="57"/>
      <c r="U89" s="57"/>
      <c r="V89" s="59"/>
      <c r="W89" s="57"/>
      <c r="X89" s="57"/>
      <c r="Y89" s="57"/>
      <c r="Z89" s="57"/>
      <c r="AA89" s="57"/>
      <c r="AB89" s="57"/>
      <c r="AC89" s="59"/>
      <c r="AD89" s="59"/>
      <c r="AE89" s="59"/>
      <c r="AF89" s="57"/>
      <c r="AG89" s="57"/>
    </row>
    <row r="90" spans="1:33" ht="26.25">
      <c r="A90" s="57"/>
      <c r="B90" s="57"/>
      <c r="C90" s="57"/>
      <c r="D90" s="58"/>
      <c r="E90" s="57"/>
      <c r="F90" s="86"/>
      <c r="G90" s="58"/>
      <c r="H90" s="86"/>
      <c r="I90" s="86"/>
      <c r="J90" s="58"/>
      <c r="K90" s="58"/>
      <c r="L90" s="59"/>
      <c r="M90" s="57"/>
      <c r="N90" s="57"/>
      <c r="O90" s="57"/>
      <c r="P90" s="92"/>
      <c r="Q90" s="57"/>
      <c r="R90" s="57"/>
      <c r="S90" s="59"/>
      <c r="T90" s="57"/>
      <c r="U90" s="57"/>
      <c r="V90" s="59"/>
      <c r="W90" s="57"/>
      <c r="X90" s="57"/>
      <c r="Y90" s="57"/>
      <c r="Z90" s="57"/>
      <c r="AA90" s="57"/>
      <c r="AB90" s="57"/>
      <c r="AC90" s="59"/>
      <c r="AD90" s="59"/>
      <c r="AE90" s="59"/>
      <c r="AF90" s="57"/>
      <c r="AG90" s="57"/>
    </row>
    <row r="91" spans="1:33" ht="26.25">
      <c r="A91" s="57"/>
      <c r="B91" s="57"/>
      <c r="C91" s="57"/>
      <c r="D91" s="58"/>
      <c r="E91" s="57"/>
      <c r="F91" s="86"/>
      <c r="G91" s="58"/>
      <c r="H91" s="86"/>
      <c r="I91" s="86"/>
      <c r="J91" s="58"/>
      <c r="K91" s="58"/>
      <c r="L91" s="59"/>
      <c r="M91" s="57"/>
      <c r="N91" s="57"/>
      <c r="O91" s="57"/>
      <c r="P91" s="92"/>
      <c r="Q91" s="57"/>
      <c r="R91" s="57"/>
      <c r="S91" s="59"/>
      <c r="T91" s="57"/>
      <c r="U91" s="57"/>
      <c r="V91" s="59"/>
      <c r="W91" s="57"/>
      <c r="X91" s="57"/>
      <c r="Y91" s="57"/>
      <c r="Z91" s="57"/>
      <c r="AA91" s="57"/>
      <c r="AB91" s="57"/>
      <c r="AC91" s="59"/>
      <c r="AD91" s="59"/>
      <c r="AE91" s="59"/>
      <c r="AF91" s="57"/>
      <c r="AG91" s="57"/>
    </row>
    <row r="92" spans="1:33" ht="26.25">
      <c r="A92" s="57"/>
      <c r="B92" s="57"/>
      <c r="C92" s="57"/>
      <c r="D92" s="58"/>
      <c r="E92" s="57"/>
      <c r="F92" s="86"/>
      <c r="G92" s="58"/>
      <c r="H92" s="86"/>
      <c r="I92" s="86"/>
      <c r="J92" s="58"/>
      <c r="K92" s="58"/>
      <c r="L92" s="59"/>
      <c r="M92" s="57"/>
      <c r="N92" s="57"/>
      <c r="O92" s="57"/>
      <c r="P92" s="92"/>
      <c r="Q92" s="57"/>
      <c r="R92" s="57"/>
      <c r="S92" s="59"/>
      <c r="T92" s="57"/>
      <c r="U92" s="57"/>
      <c r="V92" s="59"/>
      <c r="W92" s="57"/>
      <c r="X92" s="57"/>
      <c r="Y92" s="57"/>
      <c r="Z92" s="57"/>
      <c r="AA92" s="57"/>
      <c r="AB92" s="57"/>
      <c r="AC92" s="59"/>
      <c r="AD92" s="59"/>
      <c r="AE92" s="59"/>
      <c r="AF92" s="57"/>
      <c r="AG92" s="57"/>
    </row>
    <row r="93" spans="1:33" ht="26.25">
      <c r="A93" s="57"/>
      <c r="B93" s="57"/>
      <c r="C93" s="57"/>
      <c r="D93" s="58"/>
      <c r="E93" s="57"/>
      <c r="F93" s="86"/>
      <c r="G93" s="58"/>
      <c r="H93" s="86"/>
      <c r="I93" s="86"/>
      <c r="J93" s="58"/>
      <c r="K93" s="58"/>
      <c r="L93" s="59"/>
      <c r="M93" s="57"/>
      <c r="N93" s="57"/>
      <c r="O93" s="57"/>
      <c r="P93" s="92"/>
      <c r="Q93" s="57"/>
      <c r="R93" s="57"/>
      <c r="S93" s="59"/>
      <c r="T93" s="57"/>
      <c r="U93" s="57"/>
      <c r="V93" s="59"/>
      <c r="W93" s="57"/>
      <c r="X93" s="57"/>
      <c r="Y93" s="57"/>
      <c r="Z93" s="57"/>
      <c r="AA93" s="57"/>
      <c r="AB93" s="57"/>
      <c r="AC93" s="59"/>
      <c r="AD93" s="59"/>
      <c r="AE93" s="59"/>
      <c r="AF93" s="57"/>
      <c r="AG93" s="57"/>
    </row>
    <row r="94" spans="1:33" ht="26.25">
      <c r="A94" s="57"/>
      <c r="B94" s="57"/>
      <c r="C94" s="57"/>
      <c r="D94" s="58"/>
      <c r="E94" s="57"/>
      <c r="F94" s="86"/>
      <c r="G94" s="58"/>
      <c r="H94" s="86"/>
      <c r="I94" s="86"/>
      <c r="J94" s="58"/>
      <c r="K94" s="58"/>
      <c r="L94" s="59"/>
      <c r="M94" s="57"/>
      <c r="N94" s="57"/>
      <c r="O94" s="57"/>
      <c r="P94" s="92"/>
      <c r="Q94" s="57"/>
      <c r="R94" s="57"/>
      <c r="S94" s="59"/>
      <c r="T94" s="57"/>
      <c r="U94" s="57"/>
      <c r="V94" s="59"/>
      <c r="W94" s="57"/>
      <c r="X94" s="57"/>
      <c r="Y94" s="57"/>
      <c r="Z94" s="57"/>
      <c r="AA94" s="57"/>
      <c r="AB94" s="57"/>
      <c r="AC94" s="59"/>
      <c r="AD94" s="59"/>
      <c r="AE94" s="59"/>
      <c r="AF94" s="57"/>
      <c r="AG94" s="57"/>
    </row>
    <row r="95" spans="1:33" ht="26.25">
      <c r="A95" s="57"/>
      <c r="B95" s="57"/>
      <c r="C95" s="57"/>
      <c r="D95" s="58"/>
      <c r="E95" s="57"/>
      <c r="F95" s="86"/>
      <c r="G95" s="58"/>
      <c r="H95" s="86"/>
      <c r="I95" s="86"/>
      <c r="J95" s="58"/>
      <c r="K95" s="58"/>
      <c r="L95" s="59"/>
      <c r="M95" s="57"/>
      <c r="N95" s="57"/>
      <c r="O95" s="57"/>
      <c r="P95" s="92"/>
      <c r="Q95" s="57"/>
      <c r="R95" s="57"/>
      <c r="S95" s="59"/>
      <c r="T95" s="57"/>
      <c r="U95" s="57"/>
      <c r="V95" s="59"/>
      <c r="W95" s="57"/>
      <c r="X95" s="57"/>
      <c r="Y95" s="57"/>
      <c r="Z95" s="57"/>
      <c r="AA95" s="57"/>
      <c r="AB95" s="57"/>
      <c r="AC95" s="59"/>
      <c r="AD95" s="59"/>
      <c r="AE95" s="59"/>
      <c r="AF95" s="57"/>
      <c r="AG95" s="57"/>
    </row>
    <row r="96" spans="1:33" ht="26.25">
      <c r="A96" s="57"/>
      <c r="B96" s="57"/>
      <c r="C96" s="57"/>
      <c r="D96" s="58"/>
      <c r="E96" s="57"/>
      <c r="F96" s="86"/>
      <c r="G96" s="58"/>
      <c r="H96" s="86"/>
      <c r="I96" s="86"/>
      <c r="J96" s="58"/>
      <c r="K96" s="58"/>
      <c r="L96" s="59"/>
      <c r="M96" s="57"/>
      <c r="N96" s="57"/>
      <c r="O96" s="57"/>
      <c r="P96" s="92"/>
      <c r="Q96" s="57"/>
      <c r="R96" s="57"/>
      <c r="S96" s="59"/>
      <c r="T96" s="57"/>
      <c r="U96" s="57"/>
      <c r="V96" s="59"/>
      <c r="W96" s="57"/>
      <c r="X96" s="57"/>
      <c r="Y96" s="57"/>
      <c r="Z96" s="57"/>
      <c r="AA96" s="57"/>
      <c r="AB96" s="57"/>
      <c r="AC96" s="59"/>
      <c r="AD96" s="59"/>
      <c r="AE96" s="59"/>
      <c r="AF96" s="57"/>
      <c r="AG96" s="57"/>
    </row>
    <row r="97" spans="1:34" ht="26.25">
      <c r="A97" s="57"/>
      <c r="B97" s="57"/>
      <c r="C97" s="57"/>
      <c r="D97" s="58"/>
      <c r="E97" s="57"/>
      <c r="F97" s="86"/>
      <c r="G97" s="58"/>
      <c r="H97" s="86"/>
      <c r="I97" s="86"/>
      <c r="J97" s="58"/>
      <c r="K97" s="58"/>
      <c r="L97" s="59"/>
      <c r="M97" s="57"/>
      <c r="N97" s="57"/>
      <c r="O97" s="57"/>
      <c r="P97" s="92"/>
      <c r="Q97" s="57"/>
      <c r="R97" s="57"/>
      <c r="S97" s="59"/>
      <c r="T97" s="57"/>
      <c r="U97" s="57"/>
      <c r="V97" s="59"/>
      <c r="W97" s="57"/>
      <c r="X97" s="57"/>
      <c r="Y97" s="57"/>
      <c r="Z97" s="57"/>
      <c r="AA97" s="57"/>
      <c r="AB97" s="57"/>
      <c r="AC97" s="59"/>
      <c r="AD97" s="59"/>
      <c r="AE97" s="59"/>
      <c r="AF97" s="57"/>
      <c r="AG97" s="57"/>
    </row>
    <row r="98" spans="1:34" ht="26.25">
      <c r="A98" s="57"/>
      <c r="B98" s="57"/>
      <c r="C98" s="57"/>
      <c r="D98" s="58"/>
      <c r="E98" s="57"/>
      <c r="F98" s="86"/>
      <c r="G98" s="58"/>
      <c r="H98" s="86"/>
      <c r="I98" s="86"/>
      <c r="J98" s="58"/>
      <c r="K98" s="58"/>
      <c r="L98" s="59"/>
      <c r="M98" s="57"/>
      <c r="N98" s="57"/>
      <c r="O98" s="57"/>
      <c r="P98" s="92"/>
      <c r="Q98" s="57"/>
      <c r="R98" s="57"/>
      <c r="S98" s="59"/>
      <c r="T98" s="57"/>
      <c r="U98" s="57"/>
      <c r="V98" s="59"/>
      <c r="W98" s="57"/>
      <c r="X98" s="57"/>
      <c r="Y98" s="57"/>
      <c r="Z98" s="57"/>
      <c r="AA98" s="57"/>
      <c r="AB98" s="57"/>
      <c r="AC98" s="59"/>
      <c r="AD98" s="59"/>
      <c r="AE98" s="59"/>
      <c r="AF98" s="57"/>
      <c r="AG98" s="57"/>
    </row>
    <row r="99" spans="1:34" ht="26.25">
      <c r="A99" s="57"/>
      <c r="B99" s="57"/>
      <c r="C99" s="57"/>
      <c r="D99" s="58"/>
      <c r="E99" s="57"/>
      <c r="F99" s="86"/>
      <c r="G99" s="58"/>
      <c r="H99" s="86"/>
      <c r="I99" s="86"/>
      <c r="J99" s="58"/>
      <c r="K99" s="58"/>
      <c r="L99" s="59"/>
      <c r="M99" s="57"/>
      <c r="N99" s="57"/>
      <c r="O99" s="57"/>
      <c r="P99" s="92"/>
      <c r="Q99" s="57"/>
      <c r="R99" s="57"/>
      <c r="S99" s="59"/>
      <c r="T99" s="57"/>
      <c r="U99" s="57"/>
      <c r="V99" s="59"/>
      <c r="W99" s="57"/>
      <c r="X99" s="57"/>
      <c r="Y99" s="57"/>
      <c r="Z99" s="57"/>
      <c r="AA99" s="57"/>
      <c r="AB99" s="57"/>
      <c r="AC99" s="59"/>
      <c r="AD99" s="59"/>
      <c r="AE99" s="59"/>
      <c r="AF99" s="57"/>
      <c r="AG99" s="57"/>
    </row>
    <row r="100" spans="1:34" ht="26.25">
      <c r="A100" s="57"/>
      <c r="B100" s="57"/>
      <c r="C100" s="57"/>
      <c r="D100" s="58"/>
      <c r="E100" s="57"/>
      <c r="F100" s="86"/>
      <c r="G100" s="58"/>
      <c r="H100" s="86"/>
      <c r="I100" s="86"/>
      <c r="J100" s="58"/>
      <c r="K100" s="58"/>
      <c r="L100" s="59"/>
      <c r="M100" s="57"/>
      <c r="N100" s="57"/>
      <c r="O100" s="57"/>
      <c r="P100" s="92"/>
      <c r="Q100" s="57"/>
      <c r="R100" s="57"/>
      <c r="S100" s="59"/>
      <c r="T100" s="57"/>
      <c r="U100" s="57"/>
      <c r="V100" s="59"/>
      <c r="W100" s="57"/>
      <c r="X100" s="57"/>
      <c r="Y100" s="57"/>
      <c r="Z100" s="57"/>
      <c r="AA100" s="57"/>
      <c r="AB100" s="57"/>
      <c r="AC100" s="59"/>
      <c r="AD100" s="59"/>
      <c r="AE100" s="59"/>
      <c r="AF100" s="57"/>
      <c r="AG100" s="57"/>
    </row>
    <row r="101" spans="1:34" ht="26.25">
      <c r="A101" s="57"/>
      <c r="B101" s="57"/>
      <c r="C101" s="57"/>
      <c r="D101" s="58"/>
      <c r="E101" s="57"/>
      <c r="F101" s="86"/>
      <c r="G101" s="58"/>
      <c r="H101" s="86"/>
      <c r="I101" s="86"/>
      <c r="J101" s="58"/>
      <c r="K101" s="58"/>
      <c r="L101" s="59"/>
      <c r="M101" s="57"/>
      <c r="N101" s="57"/>
      <c r="O101" s="57"/>
      <c r="P101" s="92"/>
      <c r="Q101" s="57"/>
      <c r="R101" s="57"/>
      <c r="S101" s="59"/>
      <c r="T101" s="57"/>
      <c r="U101" s="57"/>
      <c r="V101" s="59"/>
      <c r="W101" s="57"/>
      <c r="X101" s="57"/>
      <c r="Y101" s="57"/>
      <c r="Z101" s="57"/>
      <c r="AA101" s="57"/>
      <c r="AB101" s="57"/>
      <c r="AC101" s="59"/>
      <c r="AD101" s="59"/>
      <c r="AE101" s="59"/>
      <c r="AF101" s="57"/>
      <c r="AG101" s="57"/>
    </row>
    <row r="102" spans="1:34" ht="26.25">
      <c r="A102" s="57"/>
      <c r="B102" s="57"/>
      <c r="C102" s="57"/>
      <c r="D102" s="58"/>
      <c r="E102" s="57"/>
      <c r="F102" s="86"/>
      <c r="G102" s="58"/>
      <c r="H102" s="86"/>
      <c r="I102" s="86"/>
      <c r="J102" s="58"/>
      <c r="K102" s="58"/>
      <c r="L102" s="59"/>
      <c r="M102" s="57"/>
      <c r="N102" s="57"/>
      <c r="O102" s="57"/>
      <c r="P102" s="92"/>
      <c r="Q102" s="57"/>
      <c r="R102" s="57"/>
      <c r="S102" s="59"/>
      <c r="T102" s="57"/>
      <c r="U102" s="57"/>
      <c r="V102" s="59"/>
      <c r="W102" s="57"/>
      <c r="X102" s="57"/>
      <c r="Y102" s="57"/>
      <c r="Z102" s="57"/>
      <c r="AA102" s="57"/>
      <c r="AB102" s="57"/>
      <c r="AC102" s="59"/>
      <c r="AD102" s="59"/>
      <c r="AE102" s="59"/>
      <c r="AF102" s="57"/>
      <c r="AG102" s="57"/>
    </row>
    <row r="103" spans="1:34" ht="26.25">
      <c r="A103" s="57"/>
      <c r="B103" s="57"/>
      <c r="C103" s="57"/>
      <c r="D103" s="58"/>
      <c r="E103" s="57"/>
      <c r="F103" s="86"/>
      <c r="G103" s="58"/>
      <c r="H103" s="86"/>
      <c r="I103" s="86"/>
      <c r="J103" s="58"/>
      <c r="K103" s="58"/>
      <c r="L103" s="59"/>
      <c r="M103" s="57"/>
      <c r="N103" s="57"/>
      <c r="O103" s="57"/>
      <c r="P103" s="92"/>
      <c r="Q103" s="57"/>
      <c r="R103" s="57"/>
      <c r="S103" s="59"/>
      <c r="T103" s="57"/>
      <c r="U103" s="57"/>
      <c r="V103" s="59"/>
      <c r="W103" s="57"/>
      <c r="X103" s="57"/>
      <c r="Y103" s="57"/>
      <c r="Z103" s="57"/>
      <c r="AA103" s="57"/>
      <c r="AB103" s="57"/>
      <c r="AC103" s="59"/>
      <c r="AD103" s="59"/>
      <c r="AE103" s="59"/>
      <c r="AF103" s="57"/>
      <c r="AG103" s="57"/>
    </row>
    <row r="104" spans="1:34" ht="26.25">
      <c r="A104" s="57"/>
      <c r="B104" s="57"/>
      <c r="C104" s="57"/>
      <c r="D104" s="58"/>
      <c r="E104" s="57"/>
      <c r="F104" s="86"/>
      <c r="G104" s="58"/>
      <c r="H104" s="86"/>
      <c r="I104" s="86"/>
      <c r="J104" s="58"/>
      <c r="K104" s="58"/>
      <c r="L104" s="59"/>
      <c r="M104" s="57"/>
      <c r="N104" s="57"/>
      <c r="O104" s="57"/>
      <c r="P104" s="92"/>
      <c r="Q104" s="57"/>
      <c r="R104" s="57"/>
      <c r="S104" s="59"/>
      <c r="T104" s="57"/>
      <c r="U104" s="57"/>
      <c r="V104" s="59"/>
      <c r="W104" s="57"/>
      <c r="X104" s="57"/>
      <c r="Y104" s="57"/>
      <c r="Z104" s="57"/>
      <c r="AA104" s="57"/>
      <c r="AB104" s="57"/>
      <c r="AC104" s="59"/>
      <c r="AD104" s="59"/>
      <c r="AE104" s="59"/>
      <c r="AF104" s="57"/>
      <c r="AG104" s="57"/>
    </row>
    <row r="105" spans="1:34" ht="26.25">
      <c r="A105" s="57"/>
      <c r="B105" s="57"/>
      <c r="C105" s="57"/>
      <c r="D105" s="58"/>
      <c r="E105" s="57"/>
      <c r="F105" s="86"/>
      <c r="G105" s="58"/>
      <c r="H105" s="86"/>
      <c r="I105" s="86"/>
      <c r="J105" s="58"/>
      <c r="K105" s="58"/>
      <c r="L105" s="59"/>
      <c r="M105" s="57"/>
      <c r="N105" s="57"/>
      <c r="O105" s="57"/>
      <c r="P105" s="92"/>
      <c r="Q105" s="57"/>
      <c r="R105" s="57"/>
      <c r="S105" s="59"/>
      <c r="T105" s="57"/>
      <c r="U105" s="57"/>
      <c r="V105" s="59"/>
      <c r="W105" s="57"/>
      <c r="X105" s="57"/>
      <c r="Y105" s="57"/>
      <c r="Z105" s="57"/>
      <c r="AA105" s="57"/>
      <c r="AB105" s="57"/>
      <c r="AC105" s="59"/>
      <c r="AD105" s="59"/>
      <c r="AE105" s="59"/>
      <c r="AF105" s="57"/>
      <c r="AG105" s="57"/>
    </row>
    <row r="106" spans="1:34" ht="26.25">
      <c r="A106" s="57"/>
      <c r="B106" s="57"/>
      <c r="C106" s="57"/>
      <c r="D106" s="58"/>
      <c r="E106" s="57"/>
      <c r="F106" s="86"/>
      <c r="G106" s="58"/>
      <c r="H106" s="86"/>
      <c r="I106" s="86"/>
      <c r="J106" s="58"/>
      <c r="K106" s="58"/>
      <c r="L106" s="59"/>
      <c r="M106" s="57"/>
      <c r="N106" s="57"/>
      <c r="O106" s="57"/>
      <c r="P106" s="92"/>
      <c r="Q106" s="57"/>
      <c r="R106" s="57"/>
      <c r="S106" s="59"/>
      <c r="T106" s="57"/>
      <c r="U106" s="57"/>
      <c r="V106" s="59"/>
      <c r="W106" s="57"/>
      <c r="X106" s="57"/>
      <c r="Y106" s="57"/>
      <c r="Z106" s="57"/>
      <c r="AA106" s="57"/>
      <c r="AB106" s="57"/>
      <c r="AC106" s="59"/>
      <c r="AD106" s="59"/>
      <c r="AE106" s="59"/>
      <c r="AF106" s="57"/>
      <c r="AG106" s="57"/>
    </row>
    <row r="107" spans="1:34" ht="26.25">
      <c r="A107" s="57"/>
      <c r="B107" s="57"/>
      <c r="C107" s="57"/>
      <c r="D107" s="58"/>
      <c r="E107" s="57"/>
      <c r="F107" s="86"/>
      <c r="G107" s="58"/>
      <c r="H107" s="86"/>
      <c r="I107" s="86"/>
      <c r="J107" s="58"/>
      <c r="K107" s="58"/>
      <c r="L107" s="59"/>
      <c r="M107" s="57"/>
      <c r="N107" s="57"/>
      <c r="O107" s="57"/>
      <c r="P107" s="92"/>
      <c r="Q107" s="57"/>
      <c r="R107" s="57"/>
      <c r="S107" s="59"/>
      <c r="T107" s="57"/>
      <c r="U107" s="57"/>
      <c r="V107" s="59"/>
      <c r="W107" s="57"/>
      <c r="X107" s="57"/>
      <c r="Y107" s="57"/>
      <c r="Z107" s="57"/>
      <c r="AA107" s="57"/>
      <c r="AB107" s="57"/>
      <c r="AC107" s="59"/>
      <c r="AD107" s="59"/>
      <c r="AE107" s="59"/>
      <c r="AF107" s="57"/>
      <c r="AG107" s="57"/>
    </row>
    <row r="108" spans="1:34" ht="26.25">
      <c r="A108" s="57"/>
      <c r="B108" s="57"/>
      <c r="C108" s="57"/>
      <c r="D108" s="58"/>
      <c r="E108" s="57"/>
      <c r="F108" s="86"/>
      <c r="G108" s="58"/>
      <c r="H108" s="86"/>
      <c r="I108" s="86"/>
      <c r="J108" s="58"/>
      <c r="K108" s="58"/>
      <c r="L108" s="59"/>
      <c r="M108" s="57"/>
      <c r="N108" s="57"/>
      <c r="O108" s="57"/>
      <c r="P108" s="92"/>
      <c r="Q108" s="57"/>
      <c r="R108" s="57"/>
      <c r="S108" s="59"/>
      <c r="T108" s="57"/>
      <c r="U108" s="57"/>
      <c r="V108" s="59"/>
      <c r="W108" s="57"/>
      <c r="X108" s="57"/>
      <c r="Y108" s="57"/>
      <c r="Z108" s="57"/>
      <c r="AA108" s="57"/>
      <c r="AB108" s="57"/>
      <c r="AC108" s="59"/>
      <c r="AD108" s="59"/>
      <c r="AE108" s="59"/>
      <c r="AF108" s="57"/>
      <c r="AG108" s="57"/>
    </row>
    <row r="109" spans="1:34" ht="26.25">
      <c r="A109" s="57"/>
      <c r="B109" s="57"/>
      <c r="C109" s="57"/>
      <c r="D109" s="58"/>
      <c r="E109" s="57"/>
      <c r="F109" s="86"/>
      <c r="G109" s="58"/>
      <c r="H109" s="86"/>
      <c r="I109" s="86"/>
      <c r="J109" s="58"/>
      <c r="K109" s="58"/>
      <c r="L109" s="59"/>
      <c r="M109" s="57"/>
      <c r="N109" s="57"/>
      <c r="O109" s="57"/>
      <c r="P109" s="92"/>
      <c r="Q109" s="57"/>
      <c r="R109" s="57"/>
      <c r="S109" s="59"/>
      <c r="T109" s="57"/>
      <c r="U109" s="57"/>
      <c r="V109" s="59"/>
      <c r="W109" s="57"/>
      <c r="X109" s="57"/>
      <c r="Y109" s="57"/>
      <c r="Z109" s="57"/>
      <c r="AA109" s="57"/>
      <c r="AB109" s="57"/>
      <c r="AC109" s="59"/>
      <c r="AD109" s="59"/>
      <c r="AE109" s="59"/>
      <c r="AF109" s="57"/>
      <c r="AG109" s="57"/>
      <c r="AH109" s="13"/>
    </row>
    <row r="110" spans="1:34" ht="26.25">
      <c r="A110" s="57"/>
      <c r="B110" s="57"/>
      <c r="C110" s="57"/>
      <c r="D110" s="58"/>
      <c r="E110" s="57"/>
      <c r="F110" s="86"/>
      <c r="G110" s="58"/>
      <c r="H110" s="86"/>
      <c r="I110" s="86"/>
      <c r="J110" s="58"/>
      <c r="K110" s="58"/>
      <c r="L110" s="59"/>
      <c r="M110" s="57"/>
      <c r="N110" s="57"/>
      <c r="O110" s="57"/>
      <c r="P110" s="92"/>
      <c r="Q110" s="57"/>
      <c r="R110" s="57"/>
      <c r="S110" s="59"/>
      <c r="T110" s="57"/>
      <c r="U110" s="57"/>
      <c r="V110" s="59"/>
      <c r="W110" s="57"/>
      <c r="X110" s="57"/>
      <c r="Y110" s="57"/>
      <c r="Z110" s="57"/>
      <c r="AA110" s="57"/>
      <c r="AB110" s="57"/>
      <c r="AC110" s="59"/>
      <c r="AD110" s="59"/>
      <c r="AE110" s="59"/>
      <c r="AF110" s="57"/>
      <c r="AG110" s="57"/>
      <c r="AH110" s="13"/>
    </row>
    <row r="111" spans="1:34" ht="26.25">
      <c r="A111" s="57"/>
      <c r="B111" s="57"/>
      <c r="C111" s="57"/>
      <c r="D111" s="58"/>
      <c r="E111" s="57"/>
      <c r="F111" s="86"/>
      <c r="G111" s="58"/>
      <c r="H111" s="86"/>
      <c r="I111" s="86"/>
      <c r="J111" s="58"/>
      <c r="K111" s="58"/>
      <c r="L111" s="59"/>
      <c r="M111" s="57"/>
      <c r="N111" s="57"/>
      <c r="O111" s="57"/>
      <c r="P111" s="92"/>
      <c r="Q111" s="57"/>
      <c r="R111" s="57"/>
      <c r="S111" s="59"/>
      <c r="T111" s="57"/>
      <c r="U111" s="57"/>
      <c r="V111" s="59"/>
      <c r="W111" s="57"/>
      <c r="X111" s="57"/>
      <c r="Y111" s="57"/>
      <c r="Z111" s="57"/>
      <c r="AA111" s="57"/>
      <c r="AB111" s="57"/>
      <c r="AC111" s="59"/>
      <c r="AD111" s="59"/>
      <c r="AE111" s="59"/>
      <c r="AF111" s="57"/>
      <c r="AG111" s="57"/>
      <c r="AH111" s="13"/>
    </row>
    <row r="112" spans="1:34" ht="26.25">
      <c r="A112" s="57"/>
      <c r="B112" s="57"/>
      <c r="C112" s="57"/>
      <c r="D112" s="58"/>
      <c r="E112" s="57"/>
      <c r="F112" s="86"/>
      <c r="G112" s="58"/>
      <c r="H112" s="86"/>
      <c r="I112" s="86"/>
      <c r="J112" s="58"/>
      <c r="K112" s="58"/>
      <c r="L112" s="59"/>
      <c r="M112" s="57"/>
      <c r="N112" s="57"/>
      <c r="O112" s="57"/>
      <c r="P112" s="92"/>
      <c r="Q112" s="57"/>
      <c r="R112" s="57"/>
      <c r="S112" s="59"/>
      <c r="T112" s="57"/>
      <c r="U112" s="57"/>
      <c r="V112" s="59"/>
      <c r="W112" s="57"/>
      <c r="X112" s="57"/>
      <c r="Y112" s="57"/>
      <c r="Z112" s="57"/>
      <c r="AA112" s="57"/>
      <c r="AB112" s="57"/>
      <c r="AC112" s="59"/>
      <c r="AD112" s="59"/>
      <c r="AE112" s="59"/>
      <c r="AF112" s="57"/>
      <c r="AG112" s="57"/>
      <c r="AH112" s="13"/>
    </row>
    <row r="113" spans="1:34" ht="26.25">
      <c r="A113" s="57"/>
      <c r="B113" s="57"/>
      <c r="C113" s="57"/>
      <c r="D113" s="58"/>
      <c r="E113" s="57"/>
      <c r="F113" s="86"/>
      <c r="G113" s="58"/>
      <c r="H113" s="86"/>
      <c r="I113" s="86"/>
      <c r="J113" s="58"/>
      <c r="K113" s="58"/>
      <c r="L113" s="59"/>
      <c r="M113" s="57"/>
      <c r="N113" s="57"/>
      <c r="O113" s="57"/>
      <c r="P113" s="92"/>
      <c r="Q113" s="57"/>
      <c r="R113" s="57"/>
      <c r="S113" s="59"/>
      <c r="T113" s="57"/>
      <c r="U113" s="57"/>
      <c r="V113" s="59"/>
      <c r="W113" s="57"/>
      <c r="X113" s="57"/>
      <c r="Y113" s="57"/>
      <c r="Z113" s="57"/>
      <c r="AA113" s="57"/>
      <c r="AB113" s="57"/>
      <c r="AC113" s="59"/>
      <c r="AD113" s="59"/>
      <c r="AE113" s="59"/>
      <c r="AF113" s="57"/>
      <c r="AG113" s="57"/>
      <c r="AH113" s="13"/>
    </row>
    <row r="114" spans="1:34" ht="26.25">
      <c r="A114" s="57"/>
      <c r="B114" s="57"/>
      <c r="C114" s="57"/>
      <c r="D114" s="58"/>
      <c r="E114" s="57"/>
      <c r="F114" s="86"/>
      <c r="G114" s="58"/>
      <c r="H114" s="86"/>
      <c r="I114" s="86"/>
      <c r="J114" s="58"/>
      <c r="K114" s="58"/>
      <c r="L114" s="59"/>
      <c r="M114" s="57"/>
      <c r="N114" s="57"/>
      <c r="O114" s="57"/>
      <c r="P114" s="92"/>
      <c r="Q114" s="57"/>
      <c r="R114" s="57"/>
      <c r="S114" s="59"/>
      <c r="T114" s="57"/>
      <c r="U114" s="57"/>
      <c r="V114" s="59"/>
      <c r="W114" s="57"/>
      <c r="X114" s="57"/>
      <c r="Y114" s="57"/>
      <c r="Z114" s="57"/>
      <c r="AA114" s="57"/>
      <c r="AB114" s="57"/>
      <c r="AC114" s="59"/>
      <c r="AD114" s="59"/>
      <c r="AE114" s="59"/>
      <c r="AF114" s="57"/>
      <c r="AG114" s="57"/>
      <c r="AH114" s="13"/>
    </row>
    <row r="115" spans="1:34" ht="26.25">
      <c r="A115" s="57"/>
      <c r="B115" s="57"/>
      <c r="C115" s="57"/>
      <c r="D115" s="58"/>
      <c r="E115" s="57"/>
      <c r="F115" s="86"/>
      <c r="G115" s="58"/>
      <c r="H115" s="86"/>
      <c r="I115" s="86"/>
      <c r="J115" s="58"/>
      <c r="K115" s="58"/>
      <c r="L115" s="59"/>
      <c r="M115" s="57"/>
      <c r="N115" s="57"/>
      <c r="O115" s="57"/>
      <c r="P115" s="92"/>
      <c r="Q115" s="57"/>
      <c r="R115" s="57"/>
      <c r="S115" s="59"/>
      <c r="T115" s="57"/>
      <c r="U115" s="57"/>
      <c r="V115" s="59"/>
      <c r="W115" s="57"/>
      <c r="X115" s="57"/>
      <c r="Y115" s="57"/>
      <c r="Z115" s="57"/>
      <c r="AA115" s="57"/>
      <c r="AB115" s="57"/>
      <c r="AC115" s="59"/>
      <c r="AD115" s="59"/>
      <c r="AE115" s="59"/>
      <c r="AF115" s="57"/>
      <c r="AG115" s="57"/>
      <c r="AH115" s="13"/>
    </row>
    <row r="116" spans="1:34" ht="26.25">
      <c r="A116" s="57"/>
      <c r="B116" s="57"/>
      <c r="C116" s="57"/>
      <c r="D116" s="58"/>
      <c r="E116" s="57"/>
      <c r="F116" s="86"/>
      <c r="G116" s="58"/>
      <c r="H116" s="86"/>
      <c r="I116" s="86"/>
      <c r="J116" s="58"/>
      <c r="K116" s="58"/>
      <c r="L116" s="59"/>
      <c r="M116" s="57"/>
      <c r="N116" s="57"/>
      <c r="O116" s="57"/>
      <c r="P116" s="92"/>
      <c r="Q116" s="57"/>
      <c r="R116" s="57"/>
      <c r="S116" s="59"/>
      <c r="T116" s="57"/>
      <c r="U116" s="57"/>
      <c r="V116" s="59"/>
      <c r="W116" s="57"/>
      <c r="X116" s="57"/>
      <c r="Y116" s="57"/>
      <c r="Z116" s="57"/>
      <c r="AA116" s="57"/>
      <c r="AB116" s="57"/>
      <c r="AC116" s="59"/>
      <c r="AD116" s="59"/>
      <c r="AE116" s="59"/>
      <c r="AF116" s="57"/>
      <c r="AG116" s="57"/>
      <c r="AH116" s="13"/>
    </row>
    <row r="117" spans="1:34" ht="26.25">
      <c r="A117" s="57"/>
      <c r="B117" s="57"/>
      <c r="C117" s="57"/>
      <c r="D117" s="58"/>
      <c r="E117" s="57"/>
      <c r="F117" s="86"/>
      <c r="G117" s="58"/>
      <c r="H117" s="86"/>
      <c r="I117" s="86"/>
      <c r="J117" s="58"/>
      <c r="K117" s="58"/>
      <c r="L117" s="59"/>
      <c r="M117" s="57"/>
      <c r="N117" s="57"/>
      <c r="O117" s="57"/>
      <c r="P117" s="92"/>
      <c r="Q117" s="57"/>
      <c r="R117" s="57"/>
      <c r="S117" s="59"/>
      <c r="T117" s="57"/>
      <c r="U117" s="57"/>
      <c r="V117" s="59"/>
      <c r="W117" s="57"/>
      <c r="X117" s="57"/>
      <c r="Y117" s="57"/>
      <c r="Z117" s="57"/>
      <c r="AA117" s="57"/>
      <c r="AB117" s="57"/>
      <c r="AC117" s="59"/>
      <c r="AD117" s="59"/>
      <c r="AE117" s="59"/>
      <c r="AF117" s="57"/>
      <c r="AG117" s="57"/>
      <c r="AH117" s="13"/>
    </row>
    <row r="118" spans="1:34" ht="26.25">
      <c r="A118" s="57"/>
      <c r="B118" s="57"/>
      <c r="C118" s="57"/>
      <c r="D118" s="58"/>
      <c r="E118" s="57"/>
      <c r="F118" s="86"/>
      <c r="G118" s="58"/>
      <c r="H118" s="86"/>
      <c r="I118" s="86"/>
      <c r="J118" s="58"/>
      <c r="K118" s="58"/>
      <c r="L118" s="59"/>
      <c r="M118" s="57"/>
      <c r="N118" s="57"/>
      <c r="O118" s="57"/>
      <c r="P118" s="92"/>
      <c r="Q118" s="57"/>
      <c r="R118" s="57"/>
      <c r="S118" s="59"/>
      <c r="T118" s="57"/>
      <c r="U118" s="57"/>
      <c r="V118" s="59"/>
      <c r="W118" s="57"/>
      <c r="X118" s="57"/>
      <c r="Y118" s="57"/>
      <c r="Z118" s="57"/>
      <c r="AA118" s="57"/>
      <c r="AB118" s="57"/>
      <c r="AC118" s="59"/>
      <c r="AD118" s="59"/>
      <c r="AE118" s="59"/>
      <c r="AF118" s="57"/>
      <c r="AG118" s="57"/>
      <c r="AH118" s="13"/>
    </row>
    <row r="119" spans="1:34" ht="26.25">
      <c r="A119" s="57"/>
      <c r="B119" s="57"/>
      <c r="C119" s="57"/>
      <c r="D119" s="58"/>
      <c r="E119" s="57"/>
      <c r="F119" s="86"/>
      <c r="G119" s="58"/>
      <c r="H119" s="86"/>
      <c r="I119" s="86"/>
      <c r="J119" s="58"/>
      <c r="K119" s="58"/>
      <c r="L119" s="59"/>
      <c r="M119" s="57"/>
      <c r="N119" s="57"/>
      <c r="O119" s="57"/>
      <c r="P119" s="92"/>
      <c r="Q119" s="57"/>
      <c r="R119" s="57"/>
      <c r="S119" s="59"/>
      <c r="T119" s="57"/>
      <c r="U119" s="57"/>
      <c r="V119" s="59"/>
      <c r="W119" s="57"/>
      <c r="X119" s="57"/>
      <c r="Y119" s="57"/>
      <c r="Z119" s="57"/>
      <c r="AA119" s="57"/>
      <c r="AB119" s="57"/>
      <c r="AC119" s="59"/>
      <c r="AD119" s="59"/>
      <c r="AE119" s="59"/>
      <c r="AF119" s="57"/>
      <c r="AG119" s="57"/>
      <c r="AH119" s="13"/>
    </row>
    <row r="120" spans="1:34" ht="26.25">
      <c r="A120" s="57"/>
      <c r="B120" s="57"/>
      <c r="C120" s="57"/>
      <c r="D120" s="58"/>
      <c r="E120" s="57"/>
      <c r="F120" s="86"/>
      <c r="G120" s="58"/>
      <c r="H120" s="86"/>
      <c r="I120" s="86"/>
      <c r="J120" s="58"/>
      <c r="K120" s="58"/>
      <c r="L120" s="59"/>
      <c r="M120" s="57"/>
      <c r="N120" s="57"/>
      <c r="O120" s="57"/>
      <c r="P120" s="92"/>
      <c r="Q120" s="57"/>
      <c r="R120" s="57"/>
      <c r="S120" s="59"/>
      <c r="T120" s="57"/>
      <c r="U120" s="57"/>
      <c r="V120" s="59"/>
      <c r="W120" s="57"/>
      <c r="X120" s="57"/>
      <c r="Y120" s="57"/>
      <c r="Z120" s="57"/>
      <c r="AA120" s="57"/>
      <c r="AB120" s="57"/>
      <c r="AC120" s="59"/>
      <c r="AD120" s="59"/>
      <c r="AE120" s="59"/>
      <c r="AF120" s="57"/>
      <c r="AG120" s="57"/>
      <c r="AH120" s="13"/>
    </row>
    <row r="121" spans="1:34" ht="26.25">
      <c r="A121" s="57"/>
      <c r="B121" s="57"/>
      <c r="C121" s="57"/>
      <c r="D121" s="58"/>
      <c r="E121" s="57"/>
      <c r="F121" s="86"/>
      <c r="G121" s="58"/>
      <c r="H121" s="86"/>
      <c r="I121" s="86"/>
      <c r="J121" s="58"/>
      <c r="K121" s="58"/>
      <c r="L121" s="59"/>
      <c r="M121" s="57"/>
      <c r="N121" s="57"/>
      <c r="O121" s="57"/>
      <c r="P121" s="92"/>
      <c r="Q121" s="57"/>
      <c r="R121" s="57"/>
      <c r="S121" s="59"/>
      <c r="T121" s="57"/>
      <c r="U121" s="57"/>
      <c r="V121" s="59"/>
      <c r="W121" s="57"/>
      <c r="X121" s="57"/>
      <c r="Y121" s="57"/>
      <c r="Z121" s="57"/>
      <c r="AA121" s="57"/>
      <c r="AB121" s="57"/>
      <c r="AC121" s="59"/>
      <c r="AD121" s="59"/>
      <c r="AE121" s="59"/>
      <c r="AF121" s="57"/>
      <c r="AG121" s="57"/>
      <c r="AH121" s="13"/>
    </row>
    <row r="122" spans="1:34" ht="26.25">
      <c r="A122" s="57"/>
      <c r="B122" s="57"/>
      <c r="C122" s="57"/>
      <c r="D122" s="58"/>
      <c r="E122" s="57"/>
      <c r="F122" s="86"/>
      <c r="G122" s="58"/>
      <c r="H122" s="86"/>
      <c r="I122" s="86"/>
      <c r="J122" s="58"/>
      <c r="K122" s="58"/>
      <c r="L122" s="59"/>
      <c r="M122" s="57"/>
      <c r="N122" s="57"/>
      <c r="O122" s="57"/>
      <c r="P122" s="92"/>
      <c r="Q122" s="57"/>
      <c r="R122" s="57"/>
      <c r="S122" s="59"/>
      <c r="T122" s="57"/>
      <c r="U122" s="57"/>
      <c r="V122" s="59"/>
      <c r="W122" s="57"/>
      <c r="X122" s="57"/>
      <c r="Y122" s="57"/>
      <c r="Z122" s="57"/>
      <c r="AA122" s="57"/>
      <c r="AB122" s="57"/>
      <c r="AC122" s="59"/>
      <c r="AD122" s="59"/>
      <c r="AE122" s="59"/>
      <c r="AF122" s="57"/>
      <c r="AG122" s="57"/>
      <c r="AH122" s="13"/>
    </row>
    <row r="123" spans="1:34" ht="26.25">
      <c r="A123" s="57"/>
      <c r="B123" s="57"/>
      <c r="C123" s="57"/>
      <c r="D123" s="58"/>
      <c r="E123" s="57"/>
      <c r="F123" s="86"/>
      <c r="G123" s="58"/>
      <c r="H123" s="86"/>
      <c r="I123" s="86"/>
      <c r="J123" s="58"/>
      <c r="K123" s="58"/>
      <c r="L123" s="59"/>
      <c r="M123" s="57"/>
      <c r="N123" s="57"/>
      <c r="O123" s="57"/>
      <c r="P123" s="92"/>
      <c r="Q123" s="57"/>
      <c r="R123" s="57"/>
      <c r="S123" s="59"/>
      <c r="T123" s="57"/>
      <c r="U123" s="57"/>
      <c r="V123" s="59"/>
      <c r="W123" s="57"/>
      <c r="X123" s="57"/>
      <c r="Y123" s="57"/>
      <c r="Z123" s="57"/>
      <c r="AA123" s="57"/>
      <c r="AB123" s="57"/>
      <c r="AC123" s="59"/>
      <c r="AD123" s="59"/>
      <c r="AE123" s="59"/>
      <c r="AF123" s="57"/>
      <c r="AG123" s="57"/>
      <c r="AH123" s="13"/>
    </row>
    <row r="124" spans="1:34" ht="26.25">
      <c r="A124" s="57"/>
      <c r="B124" s="57"/>
      <c r="C124" s="57"/>
      <c r="D124" s="58"/>
      <c r="E124" s="57"/>
      <c r="F124" s="86"/>
      <c r="G124" s="58"/>
      <c r="H124" s="86"/>
      <c r="I124" s="86"/>
      <c r="J124" s="58"/>
      <c r="K124" s="58"/>
      <c r="L124" s="59"/>
      <c r="M124" s="57"/>
      <c r="N124" s="57"/>
      <c r="O124" s="57"/>
      <c r="P124" s="92"/>
      <c r="Q124" s="57"/>
      <c r="R124" s="57"/>
      <c r="S124" s="59"/>
      <c r="T124" s="57"/>
      <c r="U124" s="57"/>
      <c r="V124" s="59"/>
      <c r="W124" s="57"/>
      <c r="X124" s="57"/>
      <c r="Y124" s="57"/>
      <c r="Z124" s="57"/>
      <c r="AA124" s="57"/>
      <c r="AB124" s="57"/>
      <c r="AC124" s="59"/>
      <c r="AD124" s="59"/>
      <c r="AE124" s="59"/>
      <c r="AF124" s="57"/>
      <c r="AG124" s="57"/>
      <c r="AH124" s="13"/>
    </row>
    <row r="125" spans="1:34" ht="26.25">
      <c r="A125" s="57"/>
      <c r="B125" s="57"/>
      <c r="C125" s="57"/>
      <c r="D125" s="58"/>
      <c r="E125" s="57"/>
      <c r="F125" s="86"/>
      <c r="G125" s="58"/>
      <c r="H125" s="86"/>
      <c r="I125" s="86"/>
      <c r="J125" s="58"/>
      <c r="K125" s="58"/>
      <c r="L125" s="59"/>
      <c r="M125" s="57"/>
      <c r="N125" s="57"/>
      <c r="O125" s="57"/>
      <c r="P125" s="92"/>
      <c r="Q125" s="57"/>
      <c r="R125" s="57"/>
      <c r="S125" s="59"/>
      <c r="T125" s="57"/>
      <c r="U125" s="57"/>
      <c r="V125" s="59"/>
      <c r="W125" s="57"/>
      <c r="X125" s="57"/>
      <c r="Y125" s="57"/>
      <c r="Z125" s="57"/>
      <c r="AA125" s="57"/>
      <c r="AB125" s="57"/>
      <c r="AC125" s="59"/>
      <c r="AD125" s="59"/>
      <c r="AE125" s="59"/>
      <c r="AF125" s="57"/>
      <c r="AG125" s="57"/>
      <c r="AH125" s="13"/>
    </row>
    <row r="126" spans="1:34" ht="26.25">
      <c r="A126" s="57"/>
      <c r="B126" s="57"/>
      <c r="C126" s="57"/>
      <c r="D126" s="58"/>
      <c r="E126" s="57"/>
      <c r="F126" s="86"/>
      <c r="G126" s="58"/>
      <c r="H126" s="86"/>
      <c r="I126" s="86"/>
      <c r="J126" s="58"/>
      <c r="K126" s="58"/>
      <c r="L126" s="59"/>
      <c r="M126" s="57"/>
      <c r="N126" s="57"/>
      <c r="O126" s="57"/>
      <c r="P126" s="92"/>
      <c r="Q126" s="57"/>
      <c r="R126" s="57"/>
      <c r="S126" s="59"/>
      <c r="T126" s="57"/>
      <c r="U126" s="57"/>
      <c r="V126" s="59"/>
      <c r="W126" s="57"/>
      <c r="X126" s="57"/>
      <c r="Y126" s="57"/>
      <c r="Z126" s="57"/>
      <c r="AA126" s="57"/>
      <c r="AB126" s="57"/>
      <c r="AC126" s="59"/>
      <c r="AD126" s="59"/>
      <c r="AE126" s="59"/>
      <c r="AF126" s="57"/>
      <c r="AG126" s="57"/>
      <c r="AH126" s="13"/>
    </row>
    <row r="127" spans="1:34" ht="26.25">
      <c r="A127" s="57"/>
      <c r="B127" s="57"/>
      <c r="C127" s="57"/>
      <c r="D127" s="58"/>
      <c r="E127" s="57"/>
      <c r="F127" s="86"/>
      <c r="G127" s="58"/>
      <c r="H127" s="86"/>
      <c r="I127" s="86"/>
      <c r="J127" s="58"/>
      <c r="K127" s="58"/>
      <c r="L127" s="59"/>
      <c r="M127" s="57"/>
      <c r="N127" s="57"/>
      <c r="O127" s="57"/>
      <c r="P127" s="92"/>
      <c r="Q127" s="57"/>
      <c r="R127" s="57"/>
      <c r="S127" s="59"/>
      <c r="T127" s="57"/>
      <c r="U127" s="57"/>
      <c r="V127" s="59"/>
      <c r="W127" s="57"/>
      <c r="X127" s="57"/>
      <c r="Y127" s="57"/>
      <c r="Z127" s="57"/>
      <c r="AA127" s="57"/>
      <c r="AB127" s="57"/>
      <c r="AC127" s="59"/>
      <c r="AD127" s="59"/>
      <c r="AE127" s="59"/>
      <c r="AF127" s="57"/>
      <c r="AG127" s="57"/>
      <c r="AH127" s="13"/>
    </row>
    <row r="128" spans="1:34" ht="26.25">
      <c r="A128" s="57"/>
      <c r="B128" s="57"/>
      <c r="C128" s="57"/>
      <c r="D128" s="58"/>
      <c r="E128" s="57"/>
      <c r="F128" s="86"/>
      <c r="G128" s="58"/>
      <c r="H128" s="86"/>
      <c r="I128" s="86"/>
      <c r="J128" s="58"/>
      <c r="K128" s="58"/>
      <c r="L128" s="59"/>
      <c r="M128" s="57"/>
      <c r="N128" s="57"/>
      <c r="O128" s="57"/>
      <c r="P128" s="92"/>
      <c r="Q128" s="57"/>
      <c r="R128" s="57"/>
      <c r="S128" s="59"/>
      <c r="T128" s="57"/>
      <c r="U128" s="57"/>
      <c r="V128" s="59"/>
      <c r="W128" s="57"/>
      <c r="X128" s="57"/>
      <c r="Y128" s="57"/>
      <c r="Z128" s="57"/>
      <c r="AA128" s="57"/>
      <c r="AB128" s="57"/>
      <c r="AC128" s="59"/>
      <c r="AD128" s="59"/>
      <c r="AE128" s="59"/>
      <c r="AF128" s="57"/>
      <c r="AG128" s="57"/>
      <c r="AH128" s="13"/>
    </row>
    <row r="129" spans="1:34" ht="26.25">
      <c r="A129" s="57"/>
      <c r="B129" s="57"/>
      <c r="C129" s="57"/>
      <c r="D129" s="58"/>
      <c r="E129" s="57"/>
      <c r="F129" s="86"/>
      <c r="G129" s="58"/>
      <c r="H129" s="86"/>
      <c r="I129" s="86"/>
      <c r="J129" s="58"/>
      <c r="K129" s="58"/>
      <c r="L129" s="59"/>
      <c r="M129" s="57"/>
      <c r="N129" s="57"/>
      <c r="O129" s="57"/>
      <c r="P129" s="92"/>
      <c r="Q129" s="57"/>
      <c r="R129" s="57"/>
      <c r="S129" s="59"/>
      <c r="T129" s="57"/>
      <c r="U129" s="57"/>
      <c r="V129" s="59"/>
      <c r="W129" s="57"/>
      <c r="X129" s="57"/>
      <c r="Y129" s="57"/>
      <c r="Z129" s="57"/>
      <c r="AA129" s="57"/>
      <c r="AB129" s="57"/>
      <c r="AC129" s="59"/>
      <c r="AD129" s="59"/>
      <c r="AE129" s="59"/>
      <c r="AF129" s="57"/>
      <c r="AG129" s="57"/>
      <c r="AH129" s="13"/>
    </row>
    <row r="130" spans="1:34" ht="26.25">
      <c r="A130" s="57"/>
      <c r="B130" s="57"/>
      <c r="C130" s="57"/>
      <c r="D130" s="58"/>
      <c r="E130" s="57"/>
      <c r="F130" s="86"/>
      <c r="G130" s="58"/>
      <c r="H130" s="86"/>
      <c r="I130" s="86"/>
      <c r="J130" s="58"/>
      <c r="K130" s="58"/>
      <c r="L130" s="59"/>
      <c r="M130" s="57"/>
      <c r="N130" s="57"/>
      <c r="O130" s="57"/>
      <c r="P130" s="92"/>
      <c r="Q130" s="57"/>
      <c r="R130" s="57"/>
      <c r="S130" s="59"/>
      <c r="T130" s="57"/>
      <c r="U130" s="57"/>
      <c r="V130" s="59"/>
      <c r="W130" s="57"/>
      <c r="X130" s="57"/>
      <c r="Y130" s="57"/>
      <c r="Z130" s="57"/>
      <c r="AA130" s="57"/>
      <c r="AB130" s="57"/>
      <c r="AC130" s="59"/>
      <c r="AD130" s="59"/>
      <c r="AE130" s="59"/>
      <c r="AF130" s="57"/>
      <c r="AG130" s="57"/>
      <c r="AH130" s="13"/>
    </row>
    <row r="131" spans="1:34" ht="26.25">
      <c r="A131" s="57"/>
      <c r="B131" s="57"/>
      <c r="C131" s="57"/>
      <c r="D131" s="58"/>
      <c r="E131" s="57"/>
      <c r="F131" s="86"/>
      <c r="G131" s="58"/>
      <c r="H131" s="86"/>
      <c r="I131" s="86"/>
      <c r="J131" s="58"/>
      <c r="K131" s="58"/>
      <c r="L131" s="59"/>
      <c r="M131" s="57"/>
      <c r="N131" s="57"/>
      <c r="O131" s="57"/>
      <c r="P131" s="92"/>
      <c r="Q131" s="57"/>
      <c r="R131" s="57"/>
      <c r="S131" s="59"/>
      <c r="T131" s="57"/>
      <c r="U131" s="57"/>
      <c r="V131" s="59"/>
      <c r="W131" s="57"/>
      <c r="X131" s="57"/>
      <c r="Y131" s="57"/>
      <c r="Z131" s="57"/>
      <c r="AA131" s="57"/>
      <c r="AB131" s="57"/>
      <c r="AC131" s="59"/>
      <c r="AD131" s="59"/>
      <c r="AE131" s="59"/>
      <c r="AF131" s="57"/>
      <c r="AG131" s="57"/>
      <c r="AH131" s="13"/>
    </row>
    <row r="132" spans="1:34" ht="26.25">
      <c r="A132" s="57"/>
      <c r="B132" s="57"/>
      <c r="C132" s="57"/>
      <c r="D132" s="58"/>
      <c r="E132" s="57"/>
      <c r="F132" s="86"/>
      <c r="G132" s="58"/>
      <c r="H132" s="86"/>
      <c r="I132" s="86"/>
      <c r="J132" s="58"/>
      <c r="K132" s="58"/>
      <c r="L132" s="59"/>
      <c r="M132" s="57"/>
      <c r="N132" s="57"/>
      <c r="O132" s="57"/>
      <c r="P132" s="92"/>
      <c r="Q132" s="57"/>
      <c r="R132" s="57"/>
      <c r="S132" s="59"/>
      <c r="T132" s="57"/>
      <c r="U132" s="57"/>
      <c r="V132" s="59"/>
      <c r="W132" s="57"/>
      <c r="X132" s="57"/>
      <c r="Y132" s="57"/>
      <c r="Z132" s="57"/>
      <c r="AA132" s="57"/>
      <c r="AB132" s="57"/>
      <c r="AC132" s="59"/>
      <c r="AD132" s="59"/>
      <c r="AE132" s="59"/>
      <c r="AF132" s="57"/>
      <c r="AG132" s="57"/>
      <c r="AH132" s="13"/>
    </row>
    <row r="133" spans="1:34" ht="26.25">
      <c r="A133" s="57"/>
      <c r="B133" s="57"/>
      <c r="C133" s="57"/>
      <c r="D133" s="58"/>
      <c r="E133" s="57"/>
      <c r="F133" s="86"/>
      <c r="G133" s="58"/>
      <c r="H133" s="86"/>
      <c r="I133" s="86"/>
      <c r="J133" s="58"/>
      <c r="K133" s="58"/>
      <c r="L133" s="59"/>
      <c r="M133" s="57"/>
      <c r="N133" s="57"/>
      <c r="O133" s="57"/>
      <c r="P133" s="92"/>
      <c r="Q133" s="57"/>
      <c r="R133" s="57"/>
      <c r="S133" s="59"/>
      <c r="T133" s="57"/>
      <c r="U133" s="57"/>
      <c r="V133" s="59"/>
      <c r="W133" s="57"/>
      <c r="X133" s="57"/>
      <c r="Y133" s="57"/>
      <c r="Z133" s="57"/>
      <c r="AA133" s="57"/>
      <c r="AB133" s="57"/>
      <c r="AC133" s="59"/>
      <c r="AD133" s="59"/>
      <c r="AE133" s="59"/>
      <c r="AF133" s="57"/>
      <c r="AG133" s="57"/>
      <c r="AH133" s="13"/>
    </row>
    <row r="134" spans="1:34" ht="26.25">
      <c r="A134" s="57"/>
      <c r="B134" s="57"/>
      <c r="C134" s="57"/>
      <c r="D134" s="58"/>
      <c r="E134" s="57"/>
      <c r="F134" s="86"/>
      <c r="G134" s="58"/>
      <c r="H134" s="86"/>
      <c r="I134" s="86"/>
      <c r="J134" s="58"/>
      <c r="K134" s="58"/>
      <c r="L134" s="59"/>
      <c r="M134" s="57"/>
      <c r="N134" s="57"/>
      <c r="O134" s="57"/>
      <c r="P134" s="92"/>
      <c r="Q134" s="57"/>
      <c r="R134" s="57"/>
      <c r="S134" s="59"/>
      <c r="T134" s="57"/>
      <c r="U134" s="57"/>
      <c r="V134" s="59"/>
      <c r="W134" s="57"/>
      <c r="X134" s="57"/>
      <c r="Y134" s="57"/>
      <c r="Z134" s="57"/>
      <c r="AA134" s="57"/>
      <c r="AB134" s="57"/>
      <c r="AC134" s="59"/>
      <c r="AD134" s="59"/>
      <c r="AE134" s="59"/>
      <c r="AF134" s="57"/>
      <c r="AG134" s="57"/>
      <c r="AH134" s="13"/>
    </row>
    <row r="135" spans="1:34" ht="26.25">
      <c r="A135" s="57"/>
      <c r="B135" s="57"/>
      <c r="C135" s="57"/>
      <c r="D135" s="58"/>
      <c r="E135" s="57"/>
      <c r="F135" s="86"/>
      <c r="G135" s="58"/>
      <c r="H135" s="86"/>
      <c r="I135" s="86"/>
      <c r="J135" s="58"/>
      <c r="K135" s="58"/>
      <c r="L135" s="59"/>
      <c r="M135" s="57"/>
      <c r="N135" s="57"/>
      <c r="O135" s="57"/>
      <c r="P135" s="92"/>
      <c r="Q135" s="57"/>
      <c r="R135" s="57"/>
      <c r="S135" s="59"/>
      <c r="T135" s="57"/>
      <c r="U135" s="57"/>
      <c r="V135" s="59"/>
      <c r="W135" s="57"/>
      <c r="X135" s="57"/>
      <c r="Y135" s="57"/>
      <c r="Z135" s="57"/>
      <c r="AA135" s="57"/>
      <c r="AB135" s="57"/>
      <c r="AC135" s="59"/>
      <c r="AD135" s="59"/>
      <c r="AE135" s="59"/>
      <c r="AF135" s="57"/>
      <c r="AG135" s="57"/>
      <c r="AH135" s="13"/>
    </row>
    <row r="136" spans="1:34" ht="26.25">
      <c r="A136" s="57"/>
      <c r="B136" s="57"/>
      <c r="C136" s="57"/>
      <c r="D136" s="58"/>
      <c r="E136" s="57"/>
      <c r="F136" s="86"/>
      <c r="G136" s="58"/>
      <c r="H136" s="86"/>
      <c r="I136" s="86"/>
      <c r="J136" s="58"/>
      <c r="K136" s="58"/>
      <c r="L136" s="59"/>
      <c r="M136" s="57"/>
      <c r="N136" s="57"/>
      <c r="O136" s="57"/>
      <c r="P136" s="92"/>
      <c r="Q136" s="57"/>
      <c r="R136" s="57"/>
      <c r="S136" s="59"/>
      <c r="T136" s="57"/>
      <c r="U136" s="57"/>
      <c r="V136" s="59"/>
      <c r="W136" s="57"/>
      <c r="X136" s="57"/>
      <c r="Y136" s="57"/>
      <c r="Z136" s="57"/>
      <c r="AA136" s="57"/>
      <c r="AB136" s="57"/>
      <c r="AC136" s="59"/>
      <c r="AD136" s="59"/>
      <c r="AE136" s="59"/>
      <c r="AF136" s="57"/>
      <c r="AG136" s="57"/>
      <c r="AH136" s="13"/>
    </row>
    <row r="137" spans="1:34" ht="26.25">
      <c r="A137" s="57"/>
      <c r="B137" s="57"/>
      <c r="C137" s="57"/>
      <c r="D137" s="58"/>
      <c r="E137" s="57"/>
      <c r="F137" s="86"/>
      <c r="G137" s="58"/>
      <c r="H137" s="86"/>
      <c r="I137" s="86"/>
      <c r="J137" s="58"/>
      <c r="K137" s="58"/>
      <c r="L137" s="59"/>
      <c r="M137" s="57"/>
      <c r="N137" s="57"/>
      <c r="O137" s="57"/>
      <c r="P137" s="92"/>
      <c r="Q137" s="57"/>
      <c r="R137" s="57"/>
      <c r="S137" s="59"/>
      <c r="T137" s="57"/>
      <c r="U137" s="57"/>
      <c r="V137" s="59"/>
      <c r="W137" s="57"/>
      <c r="X137" s="57"/>
      <c r="Y137" s="57"/>
      <c r="Z137" s="57"/>
      <c r="AA137" s="57"/>
      <c r="AB137" s="57"/>
      <c r="AC137" s="59"/>
      <c r="AD137" s="59"/>
      <c r="AE137" s="59"/>
      <c r="AF137" s="57"/>
      <c r="AG137" s="57"/>
      <c r="AH137" s="13"/>
    </row>
  </sheetData>
  <sortState ref="A2:AI70">
    <sortCondition descending="1" ref="AE2:AE70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2:AQ160"/>
  <sheetViews>
    <sheetView topLeftCell="A118" workbookViewId="0">
      <selection activeCell="B158" sqref="B158"/>
    </sheetView>
  </sheetViews>
  <sheetFormatPr baseColWidth="10" defaultRowHeight="15"/>
  <sheetData>
    <row r="2" spans="1:43" s="192" customFormat="1" ht="12.75">
      <c r="A2" s="193" t="s">
        <v>4</v>
      </c>
      <c r="B2" s="193" t="s">
        <v>5</v>
      </c>
      <c r="C2" s="193" t="s">
        <v>6</v>
      </c>
      <c r="D2" s="193" t="s">
        <v>7</v>
      </c>
      <c r="E2" s="193" t="s">
        <v>8</v>
      </c>
      <c r="F2" s="194" t="s">
        <v>9</v>
      </c>
      <c r="G2" s="193" t="s">
        <v>10</v>
      </c>
      <c r="H2" s="193" t="s">
        <v>11</v>
      </c>
      <c r="I2" s="194" t="s">
        <v>12</v>
      </c>
      <c r="J2" s="193" t="s">
        <v>10</v>
      </c>
      <c r="K2" s="193" t="s">
        <v>13</v>
      </c>
      <c r="L2" s="194" t="s">
        <v>14</v>
      </c>
      <c r="M2" s="195" t="s">
        <v>15</v>
      </c>
      <c r="N2" s="196" t="s">
        <v>16</v>
      </c>
      <c r="O2" s="195" t="s">
        <v>17</v>
      </c>
      <c r="P2" s="194" t="s">
        <v>18</v>
      </c>
      <c r="Q2" s="193" t="s">
        <v>19</v>
      </c>
      <c r="R2" s="193" t="s">
        <v>13</v>
      </c>
      <c r="S2" s="194" t="s">
        <v>20</v>
      </c>
      <c r="T2" s="193" t="s">
        <v>19</v>
      </c>
      <c r="U2" s="193" t="s">
        <v>13</v>
      </c>
      <c r="V2" s="197" t="s">
        <v>21</v>
      </c>
      <c r="W2" s="198" t="s">
        <v>22</v>
      </c>
      <c r="X2" s="198" t="s">
        <v>23</v>
      </c>
      <c r="Y2" s="198" t="s">
        <v>24</v>
      </c>
      <c r="Z2" s="198" t="s">
        <v>25</v>
      </c>
      <c r="AA2" s="199" t="s">
        <v>26</v>
      </c>
      <c r="AB2" s="199" t="s">
        <v>27</v>
      </c>
      <c r="AC2" s="197" t="s">
        <v>28</v>
      </c>
      <c r="AD2" s="197" t="s">
        <v>29</v>
      </c>
      <c r="AE2" s="197" t="s">
        <v>30</v>
      </c>
      <c r="AF2" s="200" t="s">
        <v>31</v>
      </c>
      <c r="AG2" s="193" t="s">
        <v>32</v>
      </c>
      <c r="AH2" s="193" t="s">
        <v>33</v>
      </c>
      <c r="AI2" s="193" t="s">
        <v>34</v>
      </c>
      <c r="AJ2" s="193" t="s">
        <v>35</v>
      </c>
      <c r="AK2" s="193" t="s">
        <v>36</v>
      </c>
      <c r="AL2" s="193" t="s">
        <v>37</v>
      </c>
      <c r="AM2" s="193" t="s">
        <v>38</v>
      </c>
      <c r="AN2" s="193" t="s">
        <v>39</v>
      </c>
      <c r="AO2" s="193" t="s">
        <v>40</v>
      </c>
      <c r="AP2" s="193" t="s">
        <v>41</v>
      </c>
      <c r="AQ2" s="193" t="s">
        <v>42</v>
      </c>
    </row>
    <row r="3" spans="1:43" s="192" customFormat="1" ht="12.75">
      <c r="A3" s="114">
        <v>1</v>
      </c>
      <c r="B3" s="108" t="s">
        <v>697</v>
      </c>
      <c r="C3" s="108" t="s">
        <v>698</v>
      </c>
      <c r="D3" s="109" t="s">
        <v>699</v>
      </c>
      <c r="E3" s="115">
        <v>6</v>
      </c>
      <c r="F3" s="116">
        <v>10.23</v>
      </c>
      <c r="G3" s="117">
        <v>30</v>
      </c>
      <c r="H3" s="117" t="s">
        <v>3373</v>
      </c>
      <c r="I3" s="116">
        <v>9.77</v>
      </c>
      <c r="J3" s="117">
        <v>13</v>
      </c>
      <c r="K3" s="117" t="s">
        <v>3373</v>
      </c>
      <c r="L3" s="118">
        <f t="shared" ref="L3:L20" si="0">(F3+I3)/2</f>
        <v>10</v>
      </c>
      <c r="M3" s="115">
        <f t="shared" ref="M3:M20" si="1">IF(L3&gt;=10,60,G3+J3)</f>
        <v>60</v>
      </c>
      <c r="N3" s="115">
        <f t="shared" ref="N3:N20" si="2">IF(H3="ACC",0,1)+IF(K3="ACC",0,1)</f>
        <v>2</v>
      </c>
      <c r="O3" s="115">
        <f t="shared" ref="O3:O20" si="3">IF(F3&lt;10,1,(IF(I3&lt;10,1,0)))</f>
        <v>1</v>
      </c>
      <c r="P3" s="116">
        <v>5.29</v>
      </c>
      <c r="Q3" s="117">
        <v>1</v>
      </c>
      <c r="R3" s="117" t="s">
        <v>3372</v>
      </c>
      <c r="S3" s="116">
        <v>1.28</v>
      </c>
      <c r="T3" s="117">
        <v>0</v>
      </c>
      <c r="U3" s="117" t="s">
        <v>3373</v>
      </c>
      <c r="V3" s="116">
        <f t="shared" ref="V3:V20" si="4">(P3+S3)/2</f>
        <v>3.2850000000000001</v>
      </c>
      <c r="W3" s="117">
        <f t="shared" ref="W3:W20" si="5">IF(V3&gt;=10,60,Q3+T3)</f>
        <v>1</v>
      </c>
      <c r="X3" s="117">
        <f t="shared" ref="X3:X20" si="6">IF(R3="ACC",0,1)+IF(U3="ACC",0,1)</f>
        <v>1</v>
      </c>
      <c r="Y3" s="117">
        <f t="shared" ref="Y3:Y20" si="7">IF(P3&lt;10,1,(IF(S3&lt;10,1,0)))</f>
        <v>1</v>
      </c>
      <c r="Z3" s="117">
        <f t="shared" ref="Z3:AA20" si="8">N3+X3</f>
        <v>3</v>
      </c>
      <c r="AA3" s="117">
        <f t="shared" si="8"/>
        <v>2</v>
      </c>
      <c r="AB3" s="117">
        <f t="shared" ref="AB3:AB20" si="9">Z3+AA3</f>
        <v>5</v>
      </c>
      <c r="AC3" s="116">
        <f>IF(AB3=0,1,IF(AB3=1,0.99,IF(AB3=2,0.98,IF(AB3=3,0.97,IF(AB3=4,0.96,IF(AB3=5,0.95,IF(AB3=6,0.94)))))))</f>
        <v>0.95</v>
      </c>
      <c r="AD3" s="116">
        <f t="shared" ref="AD3:AD20" si="10">AVERAGE(L3,V3)</f>
        <v>6.6425000000000001</v>
      </c>
      <c r="AE3" s="116">
        <f t="shared" ref="AE3:AE20" si="11">AC3*AD3</f>
        <v>6.3103749999999996</v>
      </c>
      <c r="AF3" s="117">
        <f t="shared" ref="AF3:AF20" si="12">M3+W3</f>
        <v>61</v>
      </c>
      <c r="AG3" s="328"/>
      <c r="AH3" s="125" t="s">
        <v>3453</v>
      </c>
      <c r="AI3" s="125" t="s">
        <v>3451</v>
      </c>
      <c r="AJ3" s="125" t="s">
        <v>3452</v>
      </c>
      <c r="AK3" s="125" t="s">
        <v>3454</v>
      </c>
      <c r="AL3" s="125" t="s">
        <v>3455</v>
      </c>
      <c r="AM3" s="125" t="s">
        <v>3456</v>
      </c>
      <c r="AN3" s="125" t="s">
        <v>3460</v>
      </c>
      <c r="AO3" s="125" t="s">
        <v>3457</v>
      </c>
      <c r="AP3" s="125" t="s">
        <v>3459</v>
      </c>
      <c r="AQ3" s="125" t="s">
        <v>3458</v>
      </c>
    </row>
    <row r="4" spans="1:43" s="192" customFormat="1" ht="12.75">
      <c r="A4" s="114">
        <v>2</v>
      </c>
      <c r="B4" s="108" t="s">
        <v>889</v>
      </c>
      <c r="C4" s="108" t="s">
        <v>890</v>
      </c>
      <c r="D4" s="109" t="s">
        <v>891</v>
      </c>
      <c r="E4" s="115">
        <v>8</v>
      </c>
      <c r="F4" s="116">
        <v>10.130000000000001</v>
      </c>
      <c r="G4" s="117">
        <v>30</v>
      </c>
      <c r="H4" s="117" t="s">
        <v>3372</v>
      </c>
      <c r="I4" s="116">
        <v>9.8699999999999992</v>
      </c>
      <c r="J4" s="117">
        <v>13</v>
      </c>
      <c r="K4" s="117" t="s">
        <v>3373</v>
      </c>
      <c r="L4" s="118">
        <f t="shared" si="0"/>
        <v>10</v>
      </c>
      <c r="M4" s="115">
        <f t="shared" si="1"/>
        <v>60</v>
      </c>
      <c r="N4" s="115">
        <f t="shared" si="2"/>
        <v>1</v>
      </c>
      <c r="O4" s="115">
        <f t="shared" si="3"/>
        <v>1</v>
      </c>
      <c r="P4" s="116">
        <v>8.17</v>
      </c>
      <c r="Q4" s="117">
        <v>5</v>
      </c>
      <c r="R4" s="117" t="s">
        <v>3373</v>
      </c>
      <c r="S4" s="116">
        <v>0.99</v>
      </c>
      <c r="T4" s="117">
        <v>0</v>
      </c>
      <c r="U4" s="117" t="s">
        <v>3373</v>
      </c>
      <c r="V4" s="116">
        <f t="shared" si="4"/>
        <v>4.58</v>
      </c>
      <c r="W4" s="117">
        <f t="shared" si="5"/>
        <v>5</v>
      </c>
      <c r="X4" s="117">
        <f t="shared" si="6"/>
        <v>2</v>
      </c>
      <c r="Y4" s="117">
        <f t="shared" si="7"/>
        <v>1</v>
      </c>
      <c r="Z4" s="117">
        <f t="shared" si="8"/>
        <v>3</v>
      </c>
      <c r="AA4" s="117">
        <f t="shared" si="8"/>
        <v>2</v>
      </c>
      <c r="AB4" s="117">
        <f t="shared" si="9"/>
        <v>5</v>
      </c>
      <c r="AC4" s="116">
        <f>IF(AB4=0,1,IF(AB4=1,0.99,IF(AB4=2,0.98,IF(AB4=3,0.97,IF(AB4=4,0.96,IF(AB4=5,0.95,IF(AB4=6,0.94)))))))</f>
        <v>0.95</v>
      </c>
      <c r="AD4" s="116">
        <f t="shared" si="10"/>
        <v>7.29</v>
      </c>
      <c r="AE4" s="116">
        <f t="shared" si="11"/>
        <v>6.9254999999999995</v>
      </c>
      <c r="AF4" s="117">
        <f t="shared" si="12"/>
        <v>65</v>
      </c>
      <c r="AG4" s="328"/>
      <c r="AH4" s="125" t="s">
        <v>3451</v>
      </c>
      <c r="AI4" s="125" t="s">
        <v>3452</v>
      </c>
      <c r="AJ4" s="125" t="s">
        <v>3453</v>
      </c>
      <c r="AK4" s="125" t="s">
        <v>3455</v>
      </c>
      <c r="AL4" s="125" t="s">
        <v>3456</v>
      </c>
      <c r="AM4" s="125" t="s">
        <v>3457</v>
      </c>
      <c r="AN4" s="125" t="s">
        <v>3460</v>
      </c>
      <c r="AO4" s="125" t="s">
        <v>3454</v>
      </c>
      <c r="AP4" s="125" t="s">
        <v>3459</v>
      </c>
      <c r="AQ4" s="125" t="s">
        <v>3458</v>
      </c>
    </row>
    <row r="5" spans="1:43" s="192" customFormat="1" ht="12.75">
      <c r="A5" s="114">
        <v>3</v>
      </c>
      <c r="B5" s="330" t="s">
        <v>1485</v>
      </c>
      <c r="C5" s="330" t="s">
        <v>907</v>
      </c>
      <c r="D5" s="109" t="s">
        <v>1486</v>
      </c>
      <c r="E5" s="115">
        <v>14</v>
      </c>
      <c r="F5" s="116">
        <v>7.8</v>
      </c>
      <c r="G5" s="117">
        <v>22</v>
      </c>
      <c r="H5" s="117" t="s">
        <v>3372</v>
      </c>
      <c r="I5" s="116">
        <v>3.08</v>
      </c>
      <c r="J5" s="117">
        <v>2</v>
      </c>
      <c r="K5" s="117" t="s">
        <v>3373</v>
      </c>
      <c r="L5" s="118">
        <f t="shared" si="0"/>
        <v>5.4399999999999995</v>
      </c>
      <c r="M5" s="115">
        <f t="shared" si="1"/>
        <v>24</v>
      </c>
      <c r="N5" s="115">
        <f t="shared" si="2"/>
        <v>1</v>
      </c>
      <c r="O5" s="115">
        <f t="shared" si="3"/>
        <v>1</v>
      </c>
      <c r="P5" s="116">
        <v>8.64</v>
      </c>
      <c r="Q5" s="117">
        <v>16</v>
      </c>
      <c r="R5" s="117" t="s">
        <v>3373</v>
      </c>
      <c r="S5" s="116">
        <v>10.74</v>
      </c>
      <c r="T5" s="117">
        <v>30</v>
      </c>
      <c r="U5" s="117" t="s">
        <v>3372</v>
      </c>
      <c r="V5" s="116">
        <f t="shared" si="4"/>
        <v>9.6900000000000013</v>
      </c>
      <c r="W5" s="117">
        <f t="shared" si="5"/>
        <v>46</v>
      </c>
      <c r="X5" s="117">
        <f t="shared" si="6"/>
        <v>1</v>
      </c>
      <c r="Y5" s="117">
        <f t="shared" si="7"/>
        <v>1</v>
      </c>
      <c r="Z5" s="117">
        <f t="shared" si="8"/>
        <v>2</v>
      </c>
      <c r="AA5" s="117">
        <f t="shared" si="8"/>
        <v>2</v>
      </c>
      <c r="AB5" s="117">
        <f t="shared" si="9"/>
        <v>4</v>
      </c>
      <c r="AC5" s="116">
        <f>IF(AB5=0,0.79,IF(AB5=1,0.78,IF(AB5=2,0.77,IF(AB5=3,0.76,IF(AB5=4,0.75,IF(AB5=5,0.74,IF(AB5=6,0.73)))))))</f>
        <v>0.75</v>
      </c>
      <c r="AD5" s="116">
        <f t="shared" si="10"/>
        <v>7.5650000000000004</v>
      </c>
      <c r="AE5" s="116">
        <f t="shared" si="11"/>
        <v>5.6737500000000001</v>
      </c>
      <c r="AF5" s="117">
        <f t="shared" si="12"/>
        <v>70</v>
      </c>
      <c r="AG5" s="328"/>
      <c r="AH5" s="125"/>
      <c r="AI5" s="125"/>
      <c r="AJ5" s="125"/>
      <c r="AK5" s="125"/>
      <c r="AL5" s="125"/>
      <c r="AM5" s="125"/>
      <c r="AN5" s="125"/>
      <c r="AO5" s="125"/>
      <c r="AP5" s="125"/>
      <c r="AQ5" s="125"/>
    </row>
    <row r="6" spans="1:43" s="192" customFormat="1" ht="12.75">
      <c r="A6" s="114">
        <v>4</v>
      </c>
      <c r="B6" s="108" t="s">
        <v>2561</v>
      </c>
      <c r="C6" s="108" t="s">
        <v>1552</v>
      </c>
      <c r="D6" s="109" t="s">
        <v>2562</v>
      </c>
      <c r="E6" s="115">
        <v>26</v>
      </c>
      <c r="F6" s="116">
        <v>10.91</v>
      </c>
      <c r="G6" s="117">
        <v>30</v>
      </c>
      <c r="H6" s="117" t="s">
        <v>3373</v>
      </c>
      <c r="I6" s="116">
        <v>9.31</v>
      </c>
      <c r="J6" s="117">
        <v>23</v>
      </c>
      <c r="K6" s="117" t="s">
        <v>3372</v>
      </c>
      <c r="L6" s="118">
        <f t="shared" si="0"/>
        <v>10.11</v>
      </c>
      <c r="M6" s="115">
        <f t="shared" si="1"/>
        <v>60</v>
      </c>
      <c r="N6" s="115">
        <f t="shared" si="2"/>
        <v>1</v>
      </c>
      <c r="O6" s="115">
        <f t="shared" si="3"/>
        <v>1</v>
      </c>
      <c r="P6" s="116">
        <v>9.27</v>
      </c>
      <c r="Q6" s="117">
        <v>10</v>
      </c>
      <c r="R6" s="117" t="s">
        <v>3373</v>
      </c>
      <c r="S6" s="116">
        <v>1.01</v>
      </c>
      <c r="T6" s="117">
        <v>0</v>
      </c>
      <c r="U6" s="117" t="s">
        <v>3373</v>
      </c>
      <c r="V6" s="116">
        <f t="shared" si="4"/>
        <v>5.14</v>
      </c>
      <c r="W6" s="117">
        <f t="shared" si="5"/>
        <v>10</v>
      </c>
      <c r="X6" s="117">
        <f t="shared" si="6"/>
        <v>2</v>
      </c>
      <c r="Y6" s="117">
        <f t="shared" si="7"/>
        <v>1</v>
      </c>
      <c r="Z6" s="117">
        <f t="shared" si="8"/>
        <v>3</v>
      </c>
      <c r="AA6" s="117">
        <f t="shared" si="8"/>
        <v>2</v>
      </c>
      <c r="AB6" s="117">
        <f t="shared" si="9"/>
        <v>5</v>
      </c>
      <c r="AC6" s="116">
        <f>IF(AB6=0,1,IF(AB6=1,0.99,IF(AB6=2,0.98,IF(AB6=3,0.97,IF(AB6=4,0.96,IF(AB6=5,0.95,IF(AB6=6,0.94)))))))</f>
        <v>0.95</v>
      </c>
      <c r="AD6" s="116">
        <f t="shared" si="10"/>
        <v>7.625</v>
      </c>
      <c r="AE6" s="116">
        <f t="shared" si="11"/>
        <v>7.2437499999999995</v>
      </c>
      <c r="AF6" s="117">
        <f t="shared" si="12"/>
        <v>70</v>
      </c>
      <c r="AG6" s="328"/>
      <c r="AH6" s="125" t="s">
        <v>3456</v>
      </c>
      <c r="AI6" s="125" t="s">
        <v>3451</v>
      </c>
      <c r="AJ6" s="125" t="s">
        <v>3452</v>
      </c>
      <c r="AK6" s="125" t="s">
        <v>3453</v>
      </c>
      <c r="AL6" s="125" t="s">
        <v>3454</v>
      </c>
      <c r="AM6" s="125" t="s">
        <v>3455</v>
      </c>
      <c r="AN6" s="125" t="s">
        <v>3460</v>
      </c>
      <c r="AO6" s="125" t="s">
        <v>3457</v>
      </c>
      <c r="AP6" s="125" t="s">
        <v>3459</v>
      </c>
      <c r="AQ6" s="125" t="s">
        <v>3458</v>
      </c>
    </row>
    <row r="7" spans="1:43" s="192" customFormat="1" ht="12.75">
      <c r="A7" s="114">
        <v>5</v>
      </c>
      <c r="B7" s="119" t="s">
        <v>127</v>
      </c>
      <c r="C7" s="119" t="s">
        <v>3584</v>
      </c>
      <c r="D7" s="120" t="s">
        <v>479</v>
      </c>
      <c r="E7" s="115">
        <v>4</v>
      </c>
      <c r="F7" s="116">
        <v>11.44</v>
      </c>
      <c r="G7" s="117">
        <v>30</v>
      </c>
      <c r="H7" s="117" t="s">
        <v>3373</v>
      </c>
      <c r="I7" s="116">
        <v>8.77</v>
      </c>
      <c r="J7" s="117">
        <v>10</v>
      </c>
      <c r="K7" s="117" t="s">
        <v>3373</v>
      </c>
      <c r="L7" s="118">
        <f t="shared" si="0"/>
        <v>10.105</v>
      </c>
      <c r="M7" s="115">
        <f t="shared" si="1"/>
        <v>60</v>
      </c>
      <c r="N7" s="115">
        <f t="shared" si="2"/>
        <v>2</v>
      </c>
      <c r="O7" s="115">
        <f t="shared" si="3"/>
        <v>1</v>
      </c>
      <c r="P7" s="116">
        <v>6.68</v>
      </c>
      <c r="Q7" s="117">
        <v>10</v>
      </c>
      <c r="R7" s="117" t="s">
        <v>3373</v>
      </c>
      <c r="S7" s="116">
        <v>1</v>
      </c>
      <c r="T7" s="117">
        <v>1</v>
      </c>
      <c r="U7" s="117" t="s">
        <v>3373</v>
      </c>
      <c r="V7" s="116">
        <f t="shared" si="4"/>
        <v>3.84</v>
      </c>
      <c r="W7" s="117">
        <f t="shared" si="5"/>
        <v>11</v>
      </c>
      <c r="X7" s="117">
        <f t="shared" si="6"/>
        <v>2</v>
      </c>
      <c r="Y7" s="117">
        <f t="shared" si="7"/>
        <v>1</v>
      </c>
      <c r="Z7" s="117">
        <f t="shared" si="8"/>
        <v>4</v>
      </c>
      <c r="AA7" s="117">
        <f t="shared" si="8"/>
        <v>2</v>
      </c>
      <c r="AB7" s="117">
        <f t="shared" si="9"/>
        <v>6</v>
      </c>
      <c r="AC7" s="116">
        <f>IF(AB7=0,0.86,IF(AB7=1,0.85,IF(AB7=2,0.84,IF(AB7=3,0.83,IF(AB7=4,0.82,IF(AB7=5,0.81,IF(AB7=6,0.8)))))))</f>
        <v>0.8</v>
      </c>
      <c r="AD7" s="116">
        <f t="shared" si="10"/>
        <v>6.9725000000000001</v>
      </c>
      <c r="AE7" s="116">
        <f t="shared" si="11"/>
        <v>5.5780000000000003</v>
      </c>
      <c r="AF7" s="117">
        <f t="shared" si="12"/>
        <v>71</v>
      </c>
      <c r="AG7" s="328"/>
      <c r="AH7" s="125" t="s">
        <v>3456</v>
      </c>
      <c r="AI7" s="125" t="s">
        <v>3455</v>
      </c>
      <c r="AJ7" s="125" t="s">
        <v>3452</v>
      </c>
      <c r="AK7" s="125" t="s">
        <v>3451</v>
      </c>
      <c r="AL7" s="125" t="s">
        <v>3453</v>
      </c>
      <c r="AM7" s="125" t="s">
        <v>3454</v>
      </c>
      <c r="AN7" s="125" t="s">
        <v>3457</v>
      </c>
      <c r="AO7" s="125" t="s">
        <v>3460</v>
      </c>
      <c r="AP7" s="125" t="s">
        <v>3458</v>
      </c>
      <c r="AQ7" s="125" t="s">
        <v>3459</v>
      </c>
    </row>
    <row r="8" spans="1:43" s="192" customFormat="1" ht="12.75">
      <c r="A8" s="114">
        <v>6</v>
      </c>
      <c r="B8" s="108" t="s">
        <v>2200</v>
      </c>
      <c r="C8" s="108" t="s">
        <v>2201</v>
      </c>
      <c r="D8" s="109" t="s">
        <v>2202</v>
      </c>
      <c r="E8" s="115">
        <v>22</v>
      </c>
      <c r="F8" s="116">
        <v>10</v>
      </c>
      <c r="G8" s="117">
        <v>30</v>
      </c>
      <c r="H8" s="117" t="s">
        <v>3373</v>
      </c>
      <c r="I8" s="116">
        <v>4.7699999999999996</v>
      </c>
      <c r="J8" s="117">
        <v>10</v>
      </c>
      <c r="K8" s="117" t="s">
        <v>3373</v>
      </c>
      <c r="L8" s="118">
        <f t="shared" si="0"/>
        <v>7.3849999999999998</v>
      </c>
      <c r="M8" s="115">
        <f t="shared" si="1"/>
        <v>40</v>
      </c>
      <c r="N8" s="115">
        <f t="shared" si="2"/>
        <v>2</v>
      </c>
      <c r="O8" s="115">
        <f t="shared" si="3"/>
        <v>1</v>
      </c>
      <c r="P8" s="116">
        <v>6.98</v>
      </c>
      <c r="Q8" s="117">
        <v>1</v>
      </c>
      <c r="R8" s="117" t="s">
        <v>3373</v>
      </c>
      <c r="S8" s="116">
        <v>11.03</v>
      </c>
      <c r="T8" s="117">
        <v>30</v>
      </c>
      <c r="U8" s="117" t="s">
        <v>3373</v>
      </c>
      <c r="V8" s="116">
        <f t="shared" si="4"/>
        <v>9.004999999999999</v>
      </c>
      <c r="W8" s="117">
        <f t="shared" si="5"/>
        <v>31</v>
      </c>
      <c r="X8" s="117">
        <f t="shared" si="6"/>
        <v>2</v>
      </c>
      <c r="Y8" s="117">
        <f t="shared" si="7"/>
        <v>1</v>
      </c>
      <c r="Z8" s="117">
        <f t="shared" si="8"/>
        <v>4</v>
      </c>
      <c r="AA8" s="117">
        <f t="shared" si="8"/>
        <v>2</v>
      </c>
      <c r="AB8" s="117">
        <f t="shared" si="9"/>
        <v>6</v>
      </c>
      <c r="AC8" s="116">
        <f>IF(AB8=0,0.93,IF(AB8=1,0.92,IF(AB8=2,0.91,IF(AB8=3,0.9,IF(AB8=4,0.89,IF(AB8=5,0.88,IF(AB8=6,0.87)))))))</f>
        <v>0.87</v>
      </c>
      <c r="AD8" s="116">
        <f t="shared" si="10"/>
        <v>8.1950000000000003</v>
      </c>
      <c r="AE8" s="116">
        <f t="shared" si="11"/>
        <v>7.1296499999999998</v>
      </c>
      <c r="AF8" s="117">
        <f t="shared" si="12"/>
        <v>71</v>
      </c>
      <c r="AG8" s="328"/>
      <c r="AH8" s="125" t="s">
        <v>3456</v>
      </c>
      <c r="AI8" s="125" t="s">
        <v>3452</v>
      </c>
      <c r="AJ8" s="125" t="s">
        <v>3454</v>
      </c>
      <c r="AK8" s="125" t="s">
        <v>3460</v>
      </c>
      <c r="AL8" s="125" t="s">
        <v>3457</v>
      </c>
      <c r="AM8" s="125" t="s">
        <v>3451</v>
      </c>
      <c r="AN8" s="125" t="s">
        <v>3453</v>
      </c>
      <c r="AO8" s="125" t="s">
        <v>3455</v>
      </c>
      <c r="AP8" s="125" t="s">
        <v>3459</v>
      </c>
      <c r="AQ8" s="125" t="s">
        <v>3458</v>
      </c>
    </row>
    <row r="9" spans="1:43" s="192" customFormat="1" ht="12.75">
      <c r="A9" s="114">
        <v>7</v>
      </c>
      <c r="B9" s="108" t="s">
        <v>1494</v>
      </c>
      <c r="C9" s="108" t="s">
        <v>1495</v>
      </c>
      <c r="D9" s="109" t="s">
        <v>1496</v>
      </c>
      <c r="E9" s="115">
        <v>14</v>
      </c>
      <c r="F9" s="116">
        <v>9.43</v>
      </c>
      <c r="G9" s="117">
        <v>18</v>
      </c>
      <c r="H9" s="117" t="s">
        <v>3373</v>
      </c>
      <c r="I9" s="116">
        <v>10.57</v>
      </c>
      <c r="J9" s="117">
        <v>30</v>
      </c>
      <c r="K9" s="117" t="s">
        <v>3373</v>
      </c>
      <c r="L9" s="118">
        <f t="shared" si="0"/>
        <v>10</v>
      </c>
      <c r="M9" s="115">
        <f t="shared" si="1"/>
        <v>60</v>
      </c>
      <c r="N9" s="115">
        <f t="shared" si="2"/>
        <v>2</v>
      </c>
      <c r="O9" s="115">
        <f t="shared" si="3"/>
        <v>1</v>
      </c>
      <c r="P9" s="116">
        <v>8.51</v>
      </c>
      <c r="Q9" s="117">
        <v>12</v>
      </c>
      <c r="R9" s="117" t="s">
        <v>3373</v>
      </c>
      <c r="S9" s="116">
        <v>1.01</v>
      </c>
      <c r="T9" s="117">
        <v>0</v>
      </c>
      <c r="U9" s="117" t="s">
        <v>3373</v>
      </c>
      <c r="V9" s="116">
        <f t="shared" si="4"/>
        <v>4.76</v>
      </c>
      <c r="W9" s="117">
        <f t="shared" si="5"/>
        <v>12</v>
      </c>
      <c r="X9" s="117">
        <f t="shared" si="6"/>
        <v>2</v>
      </c>
      <c r="Y9" s="117">
        <f t="shared" si="7"/>
        <v>1</v>
      </c>
      <c r="Z9" s="117">
        <f t="shared" si="8"/>
        <v>4</v>
      </c>
      <c r="AA9" s="117">
        <f t="shared" si="8"/>
        <v>2</v>
      </c>
      <c r="AB9" s="117">
        <f t="shared" si="9"/>
        <v>6</v>
      </c>
      <c r="AC9" s="116">
        <f>IF(AB9=0,1,IF(AB9=1,0.99,IF(AB9=2,0.98,IF(AB9=3,0.97,IF(AB9=4,0.96,IF(AB9=5,0.95,IF(AB9=6,0.94)))))))</f>
        <v>0.94</v>
      </c>
      <c r="AD9" s="116">
        <f t="shared" si="10"/>
        <v>7.38</v>
      </c>
      <c r="AE9" s="116">
        <f t="shared" si="11"/>
        <v>6.9371999999999998</v>
      </c>
      <c r="AF9" s="117">
        <f t="shared" si="12"/>
        <v>72</v>
      </c>
      <c r="AG9" s="328"/>
      <c r="AH9" s="125" t="s">
        <v>3451</v>
      </c>
      <c r="AI9" s="125" t="s">
        <v>3452</v>
      </c>
      <c r="AJ9" s="125" t="s">
        <v>3456</v>
      </c>
      <c r="AK9" s="125" t="s">
        <v>3458</v>
      </c>
      <c r="AL9" s="125" t="s">
        <v>3453</v>
      </c>
      <c r="AM9" s="125" t="s">
        <v>3457</v>
      </c>
      <c r="AN9" s="125" t="s">
        <v>3454</v>
      </c>
      <c r="AO9" s="125" t="s">
        <v>3459</v>
      </c>
      <c r="AP9" s="125" t="s">
        <v>3460</v>
      </c>
      <c r="AQ9" s="125" t="s">
        <v>3455</v>
      </c>
    </row>
    <row r="10" spans="1:43" s="192" customFormat="1" ht="12.75">
      <c r="A10" s="114">
        <v>8</v>
      </c>
      <c r="B10" s="123" t="s">
        <v>2282</v>
      </c>
      <c r="C10" s="123" t="s">
        <v>2463</v>
      </c>
      <c r="D10" s="109" t="s">
        <v>2464</v>
      </c>
      <c r="E10" s="115">
        <v>25</v>
      </c>
      <c r="F10" s="116">
        <v>10</v>
      </c>
      <c r="G10" s="117">
        <v>30</v>
      </c>
      <c r="H10" s="117" t="s">
        <v>3373</v>
      </c>
      <c r="I10" s="116">
        <v>10</v>
      </c>
      <c r="J10" s="117">
        <v>30</v>
      </c>
      <c r="K10" s="117" t="s">
        <v>3373</v>
      </c>
      <c r="L10" s="118">
        <f t="shared" si="0"/>
        <v>10</v>
      </c>
      <c r="M10" s="115">
        <f t="shared" si="1"/>
        <v>60</v>
      </c>
      <c r="N10" s="115">
        <f t="shared" si="2"/>
        <v>2</v>
      </c>
      <c r="O10" s="115">
        <f t="shared" si="3"/>
        <v>0</v>
      </c>
      <c r="P10" s="116">
        <v>8.81</v>
      </c>
      <c r="Q10" s="117">
        <v>12</v>
      </c>
      <c r="R10" s="117" t="s">
        <v>3373</v>
      </c>
      <c r="S10" s="116">
        <v>2.59</v>
      </c>
      <c r="T10" s="117">
        <v>0</v>
      </c>
      <c r="U10" s="117" t="s">
        <v>3373</v>
      </c>
      <c r="V10" s="116">
        <f t="shared" si="4"/>
        <v>5.7</v>
      </c>
      <c r="W10" s="117">
        <f t="shared" si="5"/>
        <v>12</v>
      </c>
      <c r="X10" s="117">
        <f t="shared" si="6"/>
        <v>2</v>
      </c>
      <c r="Y10" s="117">
        <f t="shared" si="7"/>
        <v>1</v>
      </c>
      <c r="Z10" s="117">
        <f t="shared" si="8"/>
        <v>4</v>
      </c>
      <c r="AA10" s="117">
        <f t="shared" si="8"/>
        <v>1</v>
      </c>
      <c r="AB10" s="117">
        <f t="shared" si="9"/>
        <v>5</v>
      </c>
      <c r="AC10" s="116">
        <f>IF(AB10=0,0.86,IF(AB10=1,0.85,IF(AB10=2,0.84,IF(AB10=3,0.83,IF(AB10=4,0.82,IF(AB10=5,0.81,IF(AB10=6,0.8)))))))</f>
        <v>0.81</v>
      </c>
      <c r="AD10" s="116">
        <f t="shared" si="10"/>
        <v>7.85</v>
      </c>
      <c r="AE10" s="116">
        <f t="shared" si="11"/>
        <v>6.3585000000000003</v>
      </c>
      <c r="AF10" s="117">
        <f t="shared" si="12"/>
        <v>72</v>
      </c>
      <c r="AG10" s="328"/>
      <c r="AH10" s="125" t="s">
        <v>3454</v>
      </c>
      <c r="AI10" s="125" t="s">
        <v>3451</v>
      </c>
      <c r="AJ10" s="125" t="s">
        <v>3453</v>
      </c>
      <c r="AK10" s="125" t="s">
        <v>3452</v>
      </c>
      <c r="AL10" s="125" t="s">
        <v>3456</v>
      </c>
      <c r="AM10" s="125" t="s">
        <v>3457</v>
      </c>
      <c r="AN10" s="125" t="s">
        <v>3455</v>
      </c>
      <c r="AO10" s="125" t="s">
        <v>3459</v>
      </c>
      <c r="AP10" s="125" t="s">
        <v>3458</v>
      </c>
      <c r="AQ10" s="125" t="s">
        <v>3460</v>
      </c>
    </row>
    <row r="11" spans="1:43" s="192" customFormat="1" ht="12.75">
      <c r="A11" s="114">
        <v>9</v>
      </c>
      <c r="B11" s="108" t="s">
        <v>270</v>
      </c>
      <c r="C11" s="108" t="s">
        <v>271</v>
      </c>
      <c r="D11" s="109" t="s">
        <v>272</v>
      </c>
      <c r="E11" s="115">
        <v>2</v>
      </c>
      <c r="F11" s="116">
        <v>9.16</v>
      </c>
      <c r="G11" s="117">
        <v>15</v>
      </c>
      <c r="H11" s="117" t="s">
        <v>3373</v>
      </c>
      <c r="I11" s="116">
        <v>10.84</v>
      </c>
      <c r="J11" s="117">
        <v>30</v>
      </c>
      <c r="K11" s="117" t="s">
        <v>3373</v>
      </c>
      <c r="L11" s="118">
        <f t="shared" si="0"/>
        <v>10</v>
      </c>
      <c r="M11" s="115">
        <f t="shared" si="1"/>
        <v>60</v>
      </c>
      <c r="N11" s="115">
        <f t="shared" si="2"/>
        <v>2</v>
      </c>
      <c r="O11" s="115">
        <f t="shared" si="3"/>
        <v>1</v>
      </c>
      <c r="P11" s="116">
        <v>7.33</v>
      </c>
      <c r="Q11" s="117">
        <v>3</v>
      </c>
      <c r="R11" s="117" t="s">
        <v>3372</v>
      </c>
      <c r="S11" s="116">
        <v>9.93</v>
      </c>
      <c r="T11" s="117">
        <v>10</v>
      </c>
      <c r="U11" s="117" t="s">
        <v>3373</v>
      </c>
      <c r="V11" s="116">
        <f t="shared" si="4"/>
        <v>8.629999999999999</v>
      </c>
      <c r="W11" s="117">
        <f t="shared" si="5"/>
        <v>13</v>
      </c>
      <c r="X11" s="117">
        <f t="shared" si="6"/>
        <v>1</v>
      </c>
      <c r="Y11" s="117">
        <f t="shared" si="7"/>
        <v>1</v>
      </c>
      <c r="Z11" s="117">
        <f t="shared" si="8"/>
        <v>3</v>
      </c>
      <c r="AA11" s="117">
        <f t="shared" si="8"/>
        <v>2</v>
      </c>
      <c r="AB11" s="117">
        <f t="shared" si="9"/>
        <v>5</v>
      </c>
      <c r="AC11" s="116">
        <f>IF(AB11=0,0.93,IF(AB11=1,0.92,IF(AB11=2,0.91,IF(AB11=3,0.9,IF(AB11=4,0.89,IF(AB11=5,0.88,IF(AB11=6,0.87)))))))</f>
        <v>0.88</v>
      </c>
      <c r="AD11" s="116">
        <f t="shared" si="10"/>
        <v>9.3149999999999995</v>
      </c>
      <c r="AE11" s="116">
        <f t="shared" si="11"/>
        <v>8.1972000000000005</v>
      </c>
      <c r="AF11" s="117">
        <f t="shared" si="12"/>
        <v>73</v>
      </c>
      <c r="AG11" s="328"/>
      <c r="AH11" s="125" t="s">
        <v>3460</v>
      </c>
      <c r="AI11" s="125" t="s">
        <v>3458</v>
      </c>
      <c r="AJ11" s="125" t="s">
        <v>3451</v>
      </c>
      <c r="AK11" s="125" t="s">
        <v>3454</v>
      </c>
      <c r="AL11" s="125" t="s">
        <v>3459</v>
      </c>
      <c r="AM11" s="125" t="s">
        <v>3452</v>
      </c>
      <c r="AN11" s="125" t="s">
        <v>3456</v>
      </c>
      <c r="AO11" s="125" t="s">
        <v>3455</v>
      </c>
      <c r="AP11" s="125" t="s">
        <v>3457</v>
      </c>
      <c r="AQ11" s="125" t="s">
        <v>3453</v>
      </c>
    </row>
    <row r="12" spans="1:43" s="192" customFormat="1" ht="12.75">
      <c r="A12" s="114">
        <v>10</v>
      </c>
      <c r="B12" s="331" t="s">
        <v>296</v>
      </c>
      <c r="C12" s="331" t="s">
        <v>297</v>
      </c>
      <c r="D12" s="114" t="s">
        <v>298</v>
      </c>
      <c r="E12" s="115">
        <v>2</v>
      </c>
      <c r="F12" s="116">
        <v>10</v>
      </c>
      <c r="G12" s="117">
        <v>30</v>
      </c>
      <c r="H12" s="117" t="s">
        <v>3373</v>
      </c>
      <c r="I12" s="116">
        <v>10</v>
      </c>
      <c r="J12" s="117">
        <v>30</v>
      </c>
      <c r="K12" s="117" t="s">
        <v>3373</v>
      </c>
      <c r="L12" s="118">
        <f t="shared" si="0"/>
        <v>10</v>
      </c>
      <c r="M12" s="115">
        <f t="shared" si="1"/>
        <v>60</v>
      </c>
      <c r="N12" s="115">
        <f t="shared" si="2"/>
        <v>2</v>
      </c>
      <c r="O12" s="115">
        <f t="shared" si="3"/>
        <v>0</v>
      </c>
      <c r="P12" s="116">
        <v>7.92</v>
      </c>
      <c r="Q12" s="117">
        <v>5</v>
      </c>
      <c r="R12" s="117" t="s">
        <v>3373</v>
      </c>
      <c r="S12" s="116">
        <v>7.53</v>
      </c>
      <c r="T12" s="117">
        <v>10</v>
      </c>
      <c r="U12" s="117" t="s">
        <v>3373</v>
      </c>
      <c r="V12" s="116">
        <f t="shared" si="4"/>
        <v>7.7249999999999996</v>
      </c>
      <c r="W12" s="117">
        <f t="shared" si="5"/>
        <v>15</v>
      </c>
      <c r="X12" s="117">
        <f t="shared" si="6"/>
        <v>2</v>
      </c>
      <c r="Y12" s="117">
        <f t="shared" si="7"/>
        <v>1</v>
      </c>
      <c r="Z12" s="117">
        <f t="shared" si="8"/>
        <v>4</v>
      </c>
      <c r="AA12" s="117">
        <f t="shared" si="8"/>
        <v>1</v>
      </c>
      <c r="AB12" s="117">
        <f t="shared" si="9"/>
        <v>5</v>
      </c>
      <c r="AC12" s="116">
        <f>IF(AB12=0,1,IF(AB12=1,0.99,IF(AB12=2,0.98,IF(AB12=3,0.97,IF(AB12=4,0.96,IF(AB12=5,0.95,IF(AB12=6,0.94)))))))</f>
        <v>0.95</v>
      </c>
      <c r="AD12" s="116">
        <f t="shared" si="10"/>
        <v>8.8625000000000007</v>
      </c>
      <c r="AE12" s="116">
        <f t="shared" si="11"/>
        <v>8.4193750000000005</v>
      </c>
      <c r="AF12" s="117">
        <f t="shared" si="12"/>
        <v>75</v>
      </c>
      <c r="AG12" s="328"/>
      <c r="AH12" s="125" t="s">
        <v>3457</v>
      </c>
      <c r="AI12" s="125" t="s">
        <v>3451</v>
      </c>
      <c r="AJ12" s="125" t="s">
        <v>3453</v>
      </c>
      <c r="AK12" s="125" t="s">
        <v>3456</v>
      </c>
      <c r="AL12" s="125" t="s">
        <v>3454</v>
      </c>
      <c r="AM12" s="125" t="s">
        <v>3452</v>
      </c>
      <c r="AN12" s="125" t="s">
        <v>3459</v>
      </c>
      <c r="AO12" s="125" t="s">
        <v>3455</v>
      </c>
      <c r="AP12" s="125" t="s">
        <v>3460</v>
      </c>
      <c r="AQ12" s="125" t="s">
        <v>3458</v>
      </c>
    </row>
    <row r="13" spans="1:43" s="192" customFormat="1" ht="12.75">
      <c r="A13" s="114">
        <v>11</v>
      </c>
      <c r="B13" s="108" t="s">
        <v>1588</v>
      </c>
      <c r="C13" s="108" t="s">
        <v>1589</v>
      </c>
      <c r="D13" s="109" t="s">
        <v>1590</v>
      </c>
      <c r="E13" s="115">
        <v>15</v>
      </c>
      <c r="F13" s="116">
        <v>10.63</v>
      </c>
      <c r="G13" s="117">
        <v>30</v>
      </c>
      <c r="H13" s="117" t="s">
        <v>3372</v>
      </c>
      <c r="I13" s="116">
        <v>9.3699999999999992</v>
      </c>
      <c r="J13" s="117">
        <v>17</v>
      </c>
      <c r="K13" s="117" t="s">
        <v>3373</v>
      </c>
      <c r="L13" s="118">
        <f t="shared" si="0"/>
        <v>10</v>
      </c>
      <c r="M13" s="115">
        <f t="shared" si="1"/>
        <v>60</v>
      </c>
      <c r="N13" s="115">
        <f t="shared" si="2"/>
        <v>1</v>
      </c>
      <c r="O13" s="115">
        <f t="shared" si="3"/>
        <v>1</v>
      </c>
      <c r="P13" s="116">
        <v>8.09</v>
      </c>
      <c r="Q13" s="117">
        <v>5</v>
      </c>
      <c r="R13" s="117" t="s">
        <v>3373</v>
      </c>
      <c r="S13" s="116">
        <v>9.06</v>
      </c>
      <c r="T13" s="117">
        <v>10</v>
      </c>
      <c r="U13" s="117" t="s">
        <v>3373</v>
      </c>
      <c r="V13" s="116">
        <f t="shared" si="4"/>
        <v>8.5749999999999993</v>
      </c>
      <c r="W13" s="117">
        <f t="shared" si="5"/>
        <v>15</v>
      </c>
      <c r="X13" s="117">
        <f t="shared" si="6"/>
        <v>2</v>
      </c>
      <c r="Y13" s="117">
        <f t="shared" si="7"/>
        <v>1</v>
      </c>
      <c r="Z13" s="117">
        <f t="shared" si="8"/>
        <v>3</v>
      </c>
      <c r="AA13" s="117">
        <f t="shared" si="8"/>
        <v>2</v>
      </c>
      <c r="AB13" s="117">
        <f t="shared" si="9"/>
        <v>5</v>
      </c>
      <c r="AC13" s="116">
        <f>IF(AB13=0,0.93,IF(AB13=1,0.92,IF(AB13=2,0.91,IF(AB13=3,0.9,IF(AB13=4,0.89,IF(AB13=5,0.88,IF(AB13=6,0.87)))))))</f>
        <v>0.88</v>
      </c>
      <c r="AD13" s="116">
        <f t="shared" si="10"/>
        <v>9.2874999999999996</v>
      </c>
      <c r="AE13" s="116">
        <f t="shared" si="11"/>
        <v>8.173</v>
      </c>
      <c r="AF13" s="117">
        <f t="shared" si="12"/>
        <v>75</v>
      </c>
      <c r="AG13" s="328"/>
      <c r="AH13" s="125" t="s">
        <v>3456</v>
      </c>
      <c r="AI13" s="125" t="s">
        <v>3457</v>
      </c>
      <c r="AJ13" s="125" t="s">
        <v>3451</v>
      </c>
      <c r="AK13" s="125" t="s">
        <v>3460</v>
      </c>
      <c r="AL13" s="125" t="s">
        <v>3452</v>
      </c>
      <c r="AM13" s="125" t="s">
        <v>3455</v>
      </c>
      <c r="AN13" s="125" t="s">
        <v>3453</v>
      </c>
      <c r="AO13" s="125" t="s">
        <v>3454</v>
      </c>
      <c r="AP13" s="125" t="s">
        <v>3458</v>
      </c>
      <c r="AQ13" s="125" t="s">
        <v>3459</v>
      </c>
    </row>
    <row r="14" spans="1:43" s="192" customFormat="1" ht="12.75">
      <c r="A14" s="114">
        <v>12</v>
      </c>
      <c r="B14" s="332" t="s">
        <v>170</v>
      </c>
      <c r="C14" s="332" t="s">
        <v>171</v>
      </c>
      <c r="D14" s="109" t="s">
        <v>172</v>
      </c>
      <c r="E14" s="115">
        <v>1</v>
      </c>
      <c r="F14" s="116">
        <v>11.92</v>
      </c>
      <c r="G14" s="117">
        <v>30</v>
      </c>
      <c r="H14" s="117" t="s">
        <v>3372</v>
      </c>
      <c r="I14" s="116">
        <v>9.68</v>
      </c>
      <c r="J14" s="117">
        <v>18</v>
      </c>
      <c r="K14" s="117" t="s">
        <v>3373</v>
      </c>
      <c r="L14" s="118">
        <f t="shared" si="0"/>
        <v>10.8</v>
      </c>
      <c r="M14" s="115">
        <f t="shared" si="1"/>
        <v>60</v>
      </c>
      <c r="N14" s="115">
        <f t="shared" si="2"/>
        <v>1</v>
      </c>
      <c r="O14" s="115">
        <f t="shared" si="3"/>
        <v>1</v>
      </c>
      <c r="P14" s="116">
        <v>8.91</v>
      </c>
      <c r="Q14" s="117">
        <v>10</v>
      </c>
      <c r="R14" s="117" t="s">
        <v>3373</v>
      </c>
      <c r="S14" s="116">
        <v>6.86</v>
      </c>
      <c r="T14" s="117">
        <v>6</v>
      </c>
      <c r="U14" s="117" t="s">
        <v>3373</v>
      </c>
      <c r="V14" s="116">
        <f t="shared" si="4"/>
        <v>7.8849999999999998</v>
      </c>
      <c r="W14" s="117">
        <f t="shared" si="5"/>
        <v>16</v>
      </c>
      <c r="X14" s="117">
        <f t="shared" si="6"/>
        <v>2</v>
      </c>
      <c r="Y14" s="117">
        <f t="shared" si="7"/>
        <v>1</v>
      </c>
      <c r="Z14" s="117">
        <f t="shared" si="8"/>
        <v>3</v>
      </c>
      <c r="AA14" s="117">
        <f t="shared" si="8"/>
        <v>2</v>
      </c>
      <c r="AB14" s="117">
        <f t="shared" si="9"/>
        <v>5</v>
      </c>
      <c r="AC14" s="116">
        <f>IF(AB14=0,0.86,IF(AB14=1,0.85,IF(AB14=2,0.84,IF(AB14=3,0.83,IF(AB14=4,0.82,IF(AB14=5,0.81,IF(AB14=6,0.8)))))))</f>
        <v>0.81</v>
      </c>
      <c r="AD14" s="116">
        <f t="shared" si="10"/>
        <v>9.3425000000000011</v>
      </c>
      <c r="AE14" s="116">
        <f t="shared" si="11"/>
        <v>7.5674250000000018</v>
      </c>
      <c r="AF14" s="117">
        <f t="shared" si="12"/>
        <v>76</v>
      </c>
      <c r="AG14" s="328"/>
      <c r="AH14" s="125" t="s">
        <v>3457</v>
      </c>
      <c r="AI14" s="125" t="s">
        <v>3456</v>
      </c>
      <c r="AJ14" s="125" t="s">
        <v>3452</v>
      </c>
      <c r="AK14" s="125" t="s">
        <v>3455</v>
      </c>
      <c r="AL14" s="125" t="s">
        <v>3453</v>
      </c>
      <c r="AM14" s="125" t="s">
        <v>3454</v>
      </c>
      <c r="AN14" s="125" t="s">
        <v>3451</v>
      </c>
      <c r="AO14" s="125" t="s">
        <v>3460</v>
      </c>
      <c r="AP14" s="125" t="s">
        <v>3458</v>
      </c>
      <c r="AQ14" s="125" t="s">
        <v>3459</v>
      </c>
    </row>
    <row r="15" spans="1:43" s="192" customFormat="1" ht="12.75">
      <c r="A15" s="114">
        <v>13</v>
      </c>
      <c r="B15" s="123" t="s">
        <v>1463</v>
      </c>
      <c r="C15" s="123" t="s">
        <v>1464</v>
      </c>
      <c r="D15" s="115" t="s">
        <v>1465</v>
      </c>
      <c r="E15" s="115">
        <v>14</v>
      </c>
      <c r="F15" s="116">
        <v>10.09</v>
      </c>
      <c r="G15" s="117">
        <v>30</v>
      </c>
      <c r="H15" s="117" t="s">
        <v>3373</v>
      </c>
      <c r="I15" s="116">
        <v>10</v>
      </c>
      <c r="J15" s="117">
        <v>30</v>
      </c>
      <c r="K15" s="117" t="s">
        <v>3372</v>
      </c>
      <c r="L15" s="118">
        <f t="shared" si="0"/>
        <v>10.045</v>
      </c>
      <c r="M15" s="115">
        <f t="shared" si="1"/>
        <v>60</v>
      </c>
      <c r="N15" s="115">
        <f t="shared" si="2"/>
        <v>1</v>
      </c>
      <c r="O15" s="115">
        <f t="shared" si="3"/>
        <v>0</v>
      </c>
      <c r="P15" s="116">
        <v>8.18</v>
      </c>
      <c r="Q15" s="117">
        <v>10</v>
      </c>
      <c r="R15" s="117" t="s">
        <v>3373</v>
      </c>
      <c r="S15" s="116">
        <v>5.31</v>
      </c>
      <c r="T15" s="117">
        <v>6</v>
      </c>
      <c r="U15" s="117" t="s">
        <v>3373</v>
      </c>
      <c r="V15" s="116">
        <f t="shared" si="4"/>
        <v>6.7449999999999992</v>
      </c>
      <c r="W15" s="117">
        <f t="shared" si="5"/>
        <v>16</v>
      </c>
      <c r="X15" s="117">
        <f t="shared" si="6"/>
        <v>2</v>
      </c>
      <c r="Y15" s="117">
        <f t="shared" si="7"/>
        <v>1</v>
      </c>
      <c r="Z15" s="117">
        <f t="shared" si="8"/>
        <v>3</v>
      </c>
      <c r="AA15" s="117">
        <f t="shared" si="8"/>
        <v>1</v>
      </c>
      <c r="AB15" s="117">
        <f t="shared" si="9"/>
        <v>4</v>
      </c>
      <c r="AC15" s="116">
        <f>IF(AB15=0,0.93,IF(AB15=1,0.92,IF(AB15=2,0.91,IF(AB15=3,0.9,IF(AB15=4,0.89,IF(AB15=5,0.88,IF(AB15=6,0.87)))))))</f>
        <v>0.89</v>
      </c>
      <c r="AD15" s="116">
        <f t="shared" si="10"/>
        <v>8.3949999999999996</v>
      </c>
      <c r="AE15" s="116">
        <f t="shared" si="11"/>
        <v>7.4715499999999997</v>
      </c>
      <c r="AF15" s="117">
        <f t="shared" si="12"/>
        <v>76</v>
      </c>
      <c r="AG15" s="328"/>
      <c r="AH15" s="125" t="s">
        <v>3451</v>
      </c>
      <c r="AI15" s="125" t="s">
        <v>3452</v>
      </c>
      <c r="AJ15" s="125" t="s">
        <v>3454</v>
      </c>
      <c r="AK15" s="125" t="s">
        <v>3453</v>
      </c>
      <c r="AL15" s="125" t="s">
        <v>3456</v>
      </c>
      <c r="AM15" s="125" t="s">
        <v>3460</v>
      </c>
      <c r="AN15" s="125" t="s">
        <v>3455</v>
      </c>
      <c r="AO15" s="125" t="s">
        <v>3457</v>
      </c>
      <c r="AP15" s="125" t="s">
        <v>3459</v>
      </c>
      <c r="AQ15" s="125" t="s">
        <v>3458</v>
      </c>
    </row>
    <row r="16" spans="1:43" s="192" customFormat="1" ht="12.75">
      <c r="A16" s="114">
        <v>14</v>
      </c>
      <c r="B16" s="108" t="s">
        <v>1511</v>
      </c>
      <c r="C16" s="108" t="s">
        <v>1512</v>
      </c>
      <c r="D16" s="109" t="s">
        <v>1513</v>
      </c>
      <c r="E16" s="115">
        <v>15</v>
      </c>
      <c r="F16" s="116">
        <v>9.81</v>
      </c>
      <c r="G16" s="117">
        <v>18</v>
      </c>
      <c r="H16" s="117" t="s">
        <v>3373</v>
      </c>
      <c r="I16" s="116">
        <v>10.33</v>
      </c>
      <c r="J16" s="117">
        <v>30</v>
      </c>
      <c r="K16" s="117" t="s">
        <v>3373</v>
      </c>
      <c r="L16" s="118">
        <f t="shared" si="0"/>
        <v>10.07</v>
      </c>
      <c r="M16" s="115">
        <f t="shared" si="1"/>
        <v>60</v>
      </c>
      <c r="N16" s="115">
        <f t="shared" si="2"/>
        <v>2</v>
      </c>
      <c r="O16" s="115">
        <f t="shared" si="3"/>
        <v>1</v>
      </c>
      <c r="P16" s="116">
        <v>7.23</v>
      </c>
      <c r="Q16" s="117">
        <v>5</v>
      </c>
      <c r="R16" s="117" t="s">
        <v>3373</v>
      </c>
      <c r="S16" s="116">
        <v>6.22</v>
      </c>
      <c r="T16" s="117">
        <v>12</v>
      </c>
      <c r="U16" s="117" t="s">
        <v>3373</v>
      </c>
      <c r="V16" s="116">
        <f t="shared" si="4"/>
        <v>6.7249999999999996</v>
      </c>
      <c r="W16" s="117">
        <f t="shared" si="5"/>
        <v>17</v>
      </c>
      <c r="X16" s="117">
        <f t="shared" si="6"/>
        <v>2</v>
      </c>
      <c r="Y16" s="117">
        <f t="shared" si="7"/>
        <v>1</v>
      </c>
      <c r="Z16" s="117">
        <f t="shared" si="8"/>
        <v>4</v>
      </c>
      <c r="AA16" s="117">
        <f t="shared" si="8"/>
        <v>2</v>
      </c>
      <c r="AB16" s="117">
        <f t="shared" si="9"/>
        <v>6</v>
      </c>
      <c r="AC16" s="116">
        <f>IF(AB16=0,0.93,IF(AB16=1,0.92,IF(AB16=2,0.91,IF(AB16=3,0.9,IF(AB16=4,0.89,IF(AB16=5,0.88,IF(AB16=6,0.87)))))))</f>
        <v>0.87</v>
      </c>
      <c r="AD16" s="116">
        <f t="shared" si="10"/>
        <v>8.3975000000000009</v>
      </c>
      <c r="AE16" s="116">
        <f t="shared" si="11"/>
        <v>7.3058250000000005</v>
      </c>
      <c r="AF16" s="117">
        <f t="shared" si="12"/>
        <v>77</v>
      </c>
      <c r="AG16" s="328"/>
      <c r="AH16" s="125" t="s">
        <v>3452</v>
      </c>
      <c r="AI16" s="125" t="s">
        <v>3455</v>
      </c>
      <c r="AJ16" s="125" t="s">
        <v>3460</v>
      </c>
      <c r="AK16" s="125" t="s">
        <v>3451</v>
      </c>
      <c r="AL16" s="125" t="s">
        <v>3453</v>
      </c>
      <c r="AM16" s="125" t="s">
        <v>3456</v>
      </c>
      <c r="AN16" s="125" t="s">
        <v>3457</v>
      </c>
      <c r="AO16" s="125" t="s">
        <v>3458</v>
      </c>
      <c r="AP16" s="125" t="s">
        <v>3459</v>
      </c>
      <c r="AQ16" s="125" t="s">
        <v>3454</v>
      </c>
    </row>
    <row r="17" spans="1:43" s="192" customFormat="1" ht="12.75">
      <c r="A17" s="114">
        <v>15</v>
      </c>
      <c r="B17" s="331" t="s">
        <v>1294</v>
      </c>
      <c r="C17" s="331" t="s">
        <v>1295</v>
      </c>
      <c r="D17" s="109" t="s">
        <v>1296</v>
      </c>
      <c r="E17" s="115">
        <v>12</v>
      </c>
      <c r="F17" s="116">
        <v>9.85</v>
      </c>
      <c r="G17" s="117">
        <v>12</v>
      </c>
      <c r="H17" s="117" t="s">
        <v>3372</v>
      </c>
      <c r="I17" s="116">
        <v>10.15</v>
      </c>
      <c r="J17" s="117">
        <v>30</v>
      </c>
      <c r="K17" s="117" t="s">
        <v>3373</v>
      </c>
      <c r="L17" s="118">
        <f t="shared" si="0"/>
        <v>10</v>
      </c>
      <c r="M17" s="115">
        <f t="shared" si="1"/>
        <v>60</v>
      </c>
      <c r="N17" s="115">
        <f t="shared" si="2"/>
        <v>1</v>
      </c>
      <c r="O17" s="115">
        <f t="shared" si="3"/>
        <v>1</v>
      </c>
      <c r="P17" s="116">
        <v>9.51</v>
      </c>
      <c r="Q17" s="117">
        <v>19</v>
      </c>
      <c r="R17" s="117" t="s">
        <v>3373</v>
      </c>
      <c r="S17" s="116">
        <v>1.87</v>
      </c>
      <c r="T17" s="117">
        <v>0</v>
      </c>
      <c r="U17" s="117" t="s">
        <v>3373</v>
      </c>
      <c r="V17" s="116">
        <f t="shared" si="4"/>
        <v>5.6899999999999995</v>
      </c>
      <c r="W17" s="117">
        <f t="shared" si="5"/>
        <v>19</v>
      </c>
      <c r="X17" s="117">
        <f t="shared" si="6"/>
        <v>2</v>
      </c>
      <c r="Y17" s="117">
        <f t="shared" si="7"/>
        <v>1</v>
      </c>
      <c r="Z17" s="117">
        <f t="shared" si="8"/>
        <v>3</v>
      </c>
      <c r="AA17" s="117">
        <f t="shared" si="8"/>
        <v>2</v>
      </c>
      <c r="AB17" s="117">
        <f t="shared" si="9"/>
        <v>5</v>
      </c>
      <c r="AC17" s="116">
        <f>IF(AB17=0,0.79,IF(AB17=1,0.78,IF(AB17=2,0.77,IF(AB17=3,0.76,IF(AB17=4,0.75,IF(AB17=5,0.74,IF(AB17=6,0.73)))))))</f>
        <v>0.74</v>
      </c>
      <c r="AD17" s="116">
        <f t="shared" si="10"/>
        <v>7.8449999999999998</v>
      </c>
      <c r="AE17" s="116">
        <f t="shared" si="11"/>
        <v>5.8052999999999999</v>
      </c>
      <c r="AF17" s="117">
        <f t="shared" si="12"/>
        <v>79</v>
      </c>
      <c r="AG17" s="328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</row>
    <row r="18" spans="1:43" s="192" customFormat="1" ht="12.75">
      <c r="A18" s="114">
        <v>16</v>
      </c>
      <c r="B18" s="108" t="s">
        <v>402</v>
      </c>
      <c r="C18" s="108" t="s">
        <v>227</v>
      </c>
      <c r="D18" s="109" t="s">
        <v>403</v>
      </c>
      <c r="E18" s="115">
        <v>3</v>
      </c>
      <c r="F18" s="116">
        <v>10.210000000000001</v>
      </c>
      <c r="G18" s="117">
        <v>30</v>
      </c>
      <c r="H18" s="117" t="s">
        <v>3373</v>
      </c>
      <c r="I18" s="116">
        <v>9.7899999999999991</v>
      </c>
      <c r="J18" s="117">
        <v>18</v>
      </c>
      <c r="K18" s="117" t="s">
        <v>3373</v>
      </c>
      <c r="L18" s="118">
        <f t="shared" si="0"/>
        <v>10</v>
      </c>
      <c r="M18" s="115">
        <f t="shared" si="1"/>
        <v>60</v>
      </c>
      <c r="N18" s="115">
        <f t="shared" si="2"/>
        <v>2</v>
      </c>
      <c r="O18" s="115">
        <f t="shared" si="3"/>
        <v>1</v>
      </c>
      <c r="P18" s="116">
        <v>9.3699999999999992</v>
      </c>
      <c r="Q18" s="117">
        <v>10</v>
      </c>
      <c r="R18" s="117" t="s">
        <v>3373</v>
      </c>
      <c r="S18" s="116">
        <v>9.85</v>
      </c>
      <c r="T18" s="117">
        <v>10</v>
      </c>
      <c r="U18" s="117" t="s">
        <v>3373</v>
      </c>
      <c r="V18" s="116">
        <f t="shared" si="4"/>
        <v>9.61</v>
      </c>
      <c r="W18" s="117">
        <f t="shared" si="5"/>
        <v>20</v>
      </c>
      <c r="X18" s="117">
        <f t="shared" si="6"/>
        <v>2</v>
      </c>
      <c r="Y18" s="117">
        <f t="shared" si="7"/>
        <v>1</v>
      </c>
      <c r="Z18" s="117">
        <f t="shared" si="8"/>
        <v>4</v>
      </c>
      <c r="AA18" s="117">
        <f t="shared" si="8"/>
        <v>2</v>
      </c>
      <c r="AB18" s="117">
        <f t="shared" si="9"/>
        <v>6</v>
      </c>
      <c r="AC18" s="116">
        <f>IF(AB18=0,1,IF(AB18=1,0.99,IF(AB18=2,0.98,IF(AB18=3,0.97,IF(AB18=4,0.96,IF(AB18=5,0.95,IF(AB18=6,0.94)))))))</f>
        <v>0.94</v>
      </c>
      <c r="AD18" s="116">
        <f t="shared" si="10"/>
        <v>9.8049999999999997</v>
      </c>
      <c r="AE18" s="116">
        <f t="shared" si="11"/>
        <v>9.2166999999999994</v>
      </c>
      <c r="AF18" s="117">
        <f t="shared" si="12"/>
        <v>80</v>
      </c>
      <c r="AG18" s="328"/>
      <c r="AH18" s="125" t="s">
        <v>3453</v>
      </c>
      <c r="AI18" s="125" t="s">
        <v>3456</v>
      </c>
      <c r="AJ18" s="125" t="s">
        <v>3452</v>
      </c>
      <c r="AK18" s="125" t="s">
        <v>3455</v>
      </c>
      <c r="AL18" s="125" t="s">
        <v>3457</v>
      </c>
      <c r="AM18" s="125" t="s">
        <v>3454</v>
      </c>
      <c r="AN18" s="125" t="s">
        <v>3451</v>
      </c>
      <c r="AO18" s="125" t="s">
        <v>3460</v>
      </c>
      <c r="AP18" s="125" t="s">
        <v>3458</v>
      </c>
      <c r="AQ18" s="125" t="s">
        <v>3459</v>
      </c>
    </row>
    <row r="19" spans="1:43" s="192" customFormat="1" ht="12.75">
      <c r="A19" s="114">
        <v>17</v>
      </c>
      <c r="B19" s="123" t="s">
        <v>1586</v>
      </c>
      <c r="C19" s="123" t="s">
        <v>450</v>
      </c>
      <c r="D19" s="109" t="s">
        <v>1587</v>
      </c>
      <c r="E19" s="115">
        <v>15</v>
      </c>
      <c r="F19" s="116">
        <v>10</v>
      </c>
      <c r="G19" s="117">
        <v>30</v>
      </c>
      <c r="H19" s="117" t="s">
        <v>3373</v>
      </c>
      <c r="I19" s="116">
        <v>10</v>
      </c>
      <c r="J19" s="117">
        <v>30</v>
      </c>
      <c r="K19" s="117" t="s">
        <v>3373</v>
      </c>
      <c r="L19" s="118">
        <f t="shared" si="0"/>
        <v>10</v>
      </c>
      <c r="M19" s="115">
        <f t="shared" si="1"/>
        <v>60</v>
      </c>
      <c r="N19" s="115">
        <f t="shared" si="2"/>
        <v>2</v>
      </c>
      <c r="O19" s="115">
        <f t="shared" si="3"/>
        <v>0</v>
      </c>
      <c r="P19" s="116">
        <v>8.16</v>
      </c>
      <c r="Q19" s="117">
        <v>16</v>
      </c>
      <c r="R19" s="117" t="s">
        <v>3373</v>
      </c>
      <c r="S19" s="116">
        <v>2.04</v>
      </c>
      <c r="T19" s="117">
        <v>4</v>
      </c>
      <c r="U19" s="117" t="s">
        <v>3373</v>
      </c>
      <c r="V19" s="116">
        <f t="shared" si="4"/>
        <v>5.0999999999999996</v>
      </c>
      <c r="W19" s="117">
        <f t="shared" si="5"/>
        <v>20</v>
      </c>
      <c r="X19" s="117">
        <f t="shared" si="6"/>
        <v>2</v>
      </c>
      <c r="Y19" s="117">
        <f t="shared" si="7"/>
        <v>1</v>
      </c>
      <c r="Z19" s="117">
        <f t="shared" si="8"/>
        <v>4</v>
      </c>
      <c r="AA19" s="117">
        <f t="shared" si="8"/>
        <v>1</v>
      </c>
      <c r="AB19" s="117">
        <f t="shared" si="9"/>
        <v>5</v>
      </c>
      <c r="AC19" s="116">
        <f>IF(AB19=0,0.93,IF(AB19=1,0.92,IF(AB19=2,0.91,IF(AB19=3,0.9,IF(AB19=4,0.89,IF(AB19=5,0.88,IF(AB19=6,0.87)))))))</f>
        <v>0.88</v>
      </c>
      <c r="AD19" s="116">
        <f t="shared" si="10"/>
        <v>7.55</v>
      </c>
      <c r="AE19" s="116">
        <f t="shared" si="11"/>
        <v>6.6440000000000001</v>
      </c>
      <c r="AF19" s="117">
        <f t="shared" si="12"/>
        <v>80</v>
      </c>
      <c r="AG19" s="328"/>
      <c r="AH19" s="125" t="s">
        <v>3456</v>
      </c>
      <c r="AI19" s="125" t="s">
        <v>3452</v>
      </c>
      <c r="AJ19" s="125" t="s">
        <v>3455</v>
      </c>
      <c r="AK19" s="125" t="s">
        <v>3454</v>
      </c>
      <c r="AL19" s="125" t="s">
        <v>3457</v>
      </c>
      <c r="AM19" s="125" t="s">
        <v>3460</v>
      </c>
      <c r="AN19" s="125" t="s">
        <v>3453</v>
      </c>
      <c r="AO19" s="125" t="s">
        <v>3451</v>
      </c>
      <c r="AP19" s="125" t="s">
        <v>3458</v>
      </c>
      <c r="AQ19" s="125" t="s">
        <v>3459</v>
      </c>
    </row>
    <row r="20" spans="1:43" s="192" customFormat="1" ht="12.75">
      <c r="A20" s="114">
        <v>18</v>
      </c>
      <c r="B20" s="123" t="s">
        <v>2171</v>
      </c>
      <c r="C20" s="123" t="s">
        <v>681</v>
      </c>
      <c r="D20" s="115" t="s">
        <v>2172</v>
      </c>
      <c r="E20" s="115">
        <v>21</v>
      </c>
      <c r="F20" s="116">
        <v>10.76</v>
      </c>
      <c r="G20" s="117">
        <v>30</v>
      </c>
      <c r="H20" s="117" t="s">
        <v>3372</v>
      </c>
      <c r="I20" s="116">
        <v>10.26</v>
      </c>
      <c r="J20" s="117">
        <v>30</v>
      </c>
      <c r="K20" s="117" t="s">
        <v>3373</v>
      </c>
      <c r="L20" s="118">
        <f t="shared" si="0"/>
        <v>10.51</v>
      </c>
      <c r="M20" s="115">
        <f t="shared" si="1"/>
        <v>60</v>
      </c>
      <c r="N20" s="115">
        <f t="shared" si="2"/>
        <v>1</v>
      </c>
      <c r="O20" s="115">
        <f t="shared" si="3"/>
        <v>0</v>
      </c>
      <c r="P20" s="116">
        <v>7.36</v>
      </c>
      <c r="Q20" s="117">
        <v>4</v>
      </c>
      <c r="R20" s="117" t="s">
        <v>3373</v>
      </c>
      <c r="S20" s="116">
        <v>9.86</v>
      </c>
      <c r="T20" s="117">
        <v>16</v>
      </c>
      <c r="U20" s="117" t="s">
        <v>3373</v>
      </c>
      <c r="V20" s="116">
        <f t="shared" si="4"/>
        <v>8.61</v>
      </c>
      <c r="W20" s="117">
        <f t="shared" si="5"/>
        <v>20</v>
      </c>
      <c r="X20" s="117">
        <f t="shared" si="6"/>
        <v>2</v>
      </c>
      <c r="Y20" s="117">
        <f t="shared" si="7"/>
        <v>1</v>
      </c>
      <c r="Z20" s="117">
        <f t="shared" si="8"/>
        <v>3</v>
      </c>
      <c r="AA20" s="117">
        <f t="shared" si="8"/>
        <v>1</v>
      </c>
      <c r="AB20" s="117">
        <f t="shared" si="9"/>
        <v>4</v>
      </c>
      <c r="AC20" s="116">
        <f>IF(AB20=0,0.93,IF(AB20=1,0.92,IF(AB20=2,0.91,IF(AB20=3,0.9,IF(AB20=4,0.89,IF(AB20=5,0.88,IF(AB20=6,0.87)))))))</f>
        <v>0.89</v>
      </c>
      <c r="AD20" s="116">
        <f t="shared" si="10"/>
        <v>9.5599999999999987</v>
      </c>
      <c r="AE20" s="116">
        <f t="shared" si="11"/>
        <v>8.5083999999999982</v>
      </c>
      <c r="AF20" s="117">
        <f t="shared" si="12"/>
        <v>80</v>
      </c>
      <c r="AG20" s="328"/>
      <c r="AH20" s="125" t="s">
        <v>3457</v>
      </c>
      <c r="AI20" s="125" t="s">
        <v>3452</v>
      </c>
      <c r="AJ20" s="125" t="s">
        <v>3451</v>
      </c>
      <c r="AK20" s="125" t="s">
        <v>3454</v>
      </c>
      <c r="AL20" s="125" t="s">
        <v>3453</v>
      </c>
      <c r="AM20" s="125" t="s">
        <v>3455</v>
      </c>
      <c r="AN20" s="125" t="s">
        <v>3460</v>
      </c>
      <c r="AO20" s="125" t="s">
        <v>3456</v>
      </c>
      <c r="AP20" s="125" t="s">
        <v>3458</v>
      </c>
      <c r="AQ20" s="125" t="s">
        <v>3459</v>
      </c>
    </row>
    <row r="21" spans="1:43" s="192" customFormat="1" ht="12.75">
      <c r="A21" s="114">
        <v>19</v>
      </c>
      <c r="B21" s="108" t="s">
        <v>2078</v>
      </c>
      <c r="C21" s="108" t="s">
        <v>2079</v>
      </c>
      <c r="D21" s="109" t="s">
        <v>2080</v>
      </c>
      <c r="E21" s="115">
        <v>20</v>
      </c>
      <c r="F21" s="116">
        <v>10</v>
      </c>
      <c r="G21" s="117">
        <v>30</v>
      </c>
      <c r="H21" s="117" t="s">
        <v>3373</v>
      </c>
      <c r="I21" s="116">
        <v>10</v>
      </c>
      <c r="J21" s="117">
        <v>30</v>
      </c>
      <c r="K21" s="117" t="s">
        <v>3373</v>
      </c>
      <c r="L21" s="118">
        <f t="shared" ref="L21:L33" si="13">(F21+I21)/2</f>
        <v>10</v>
      </c>
      <c r="M21" s="115">
        <f t="shared" ref="M21:M33" si="14">IF(L21&gt;=10,60,G21+J21)</f>
        <v>60</v>
      </c>
      <c r="N21" s="115">
        <f t="shared" ref="N21:N33" si="15">IF(H21="ACC",0,1)+IF(K21="ACC",0,1)</f>
        <v>2</v>
      </c>
      <c r="O21" s="115">
        <f t="shared" ref="O21:O33" si="16">IF(F21&lt;10,1,(IF(I21&lt;10,1,0)))</f>
        <v>0</v>
      </c>
      <c r="P21" s="116">
        <v>8.51</v>
      </c>
      <c r="Q21" s="117">
        <v>5</v>
      </c>
      <c r="R21" s="117" t="s">
        <v>3373</v>
      </c>
      <c r="S21" s="116">
        <v>9.39</v>
      </c>
      <c r="T21" s="117">
        <v>16</v>
      </c>
      <c r="U21" s="117" t="s">
        <v>3373</v>
      </c>
      <c r="V21" s="116">
        <f t="shared" ref="V21:V33" si="17">(P21+S21)/2</f>
        <v>8.9499999999999993</v>
      </c>
      <c r="W21" s="117">
        <f t="shared" ref="W21:W33" si="18">IF(V21&gt;=10,60,Q21+T21)</f>
        <v>21</v>
      </c>
      <c r="X21" s="117">
        <f t="shared" ref="X21:X33" si="19">IF(R21="ACC",0,1)+IF(U21="ACC",0,1)</f>
        <v>2</v>
      </c>
      <c r="Y21" s="117">
        <f t="shared" ref="Y21:Y33" si="20">IF(P21&lt;10,1,(IF(S21&lt;10,1,0)))</f>
        <v>1</v>
      </c>
      <c r="Z21" s="117">
        <f t="shared" ref="Z21:Z33" si="21">N21+X21</f>
        <v>4</v>
      </c>
      <c r="AA21" s="117">
        <f t="shared" ref="AA21:AA33" si="22">O21+Y21</f>
        <v>1</v>
      </c>
      <c r="AB21" s="117">
        <f t="shared" ref="AB21:AB33" si="23">Z21+AA21</f>
        <v>5</v>
      </c>
      <c r="AC21" s="116">
        <f>IF(AB21=0,1,IF(AB21=1,0.99,IF(AB21=2,0.98,IF(AB21=3,0.97,IF(AB21=4,0.96,IF(AB21=5,0.95,IF(AB21=6,0.94)))))))</f>
        <v>0.95</v>
      </c>
      <c r="AD21" s="116">
        <f t="shared" ref="AD21:AD33" si="24">AVERAGE(L21,V21)</f>
        <v>9.4749999999999996</v>
      </c>
      <c r="AE21" s="116">
        <f t="shared" ref="AE21:AE33" si="25">AC21*AD21</f>
        <v>9.0012499999999989</v>
      </c>
      <c r="AF21" s="117">
        <f t="shared" ref="AF21:AF33" si="26">M21+W21</f>
        <v>81</v>
      </c>
      <c r="AG21" s="328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</row>
    <row r="22" spans="1:43" s="192" customFormat="1" ht="12.75">
      <c r="A22" s="114">
        <v>20</v>
      </c>
      <c r="B22" s="123" t="s">
        <v>2563</v>
      </c>
      <c r="C22" s="123" t="s">
        <v>2564</v>
      </c>
      <c r="D22" s="109" t="s">
        <v>2565</v>
      </c>
      <c r="E22" s="115">
        <v>26</v>
      </c>
      <c r="F22" s="116">
        <v>10</v>
      </c>
      <c r="G22" s="117">
        <v>30</v>
      </c>
      <c r="H22" s="117" t="s">
        <v>3373</v>
      </c>
      <c r="I22" s="116">
        <v>7.13</v>
      </c>
      <c r="J22" s="117">
        <v>15</v>
      </c>
      <c r="K22" s="117" t="s">
        <v>3372</v>
      </c>
      <c r="L22" s="118">
        <f t="shared" si="13"/>
        <v>8.5649999999999995</v>
      </c>
      <c r="M22" s="115">
        <f t="shared" si="14"/>
        <v>45</v>
      </c>
      <c r="N22" s="115">
        <f t="shared" si="15"/>
        <v>1</v>
      </c>
      <c r="O22" s="115">
        <f t="shared" si="16"/>
        <v>1</v>
      </c>
      <c r="P22" s="116">
        <v>8.09</v>
      </c>
      <c r="Q22" s="117">
        <v>7</v>
      </c>
      <c r="R22" s="117" t="s">
        <v>3373</v>
      </c>
      <c r="S22" s="116">
        <v>10.84</v>
      </c>
      <c r="T22" s="117">
        <v>30</v>
      </c>
      <c r="U22" s="117" t="s">
        <v>3373</v>
      </c>
      <c r="V22" s="116">
        <f t="shared" si="17"/>
        <v>9.4649999999999999</v>
      </c>
      <c r="W22" s="117">
        <f t="shared" si="18"/>
        <v>37</v>
      </c>
      <c r="X22" s="117">
        <f t="shared" si="19"/>
        <v>2</v>
      </c>
      <c r="Y22" s="117">
        <f t="shared" si="20"/>
        <v>1</v>
      </c>
      <c r="Z22" s="117">
        <f t="shared" si="21"/>
        <v>3</v>
      </c>
      <c r="AA22" s="117">
        <f t="shared" si="22"/>
        <v>2</v>
      </c>
      <c r="AB22" s="117">
        <f t="shared" si="23"/>
        <v>5</v>
      </c>
      <c r="AC22" s="116">
        <f>IF(AB22=0,0.93,IF(AB22=1,0.92,IF(AB22=2,0.91,IF(AB22=3,0.9,IF(AB22=4,0.89,IF(AB22=5,0.88,IF(AB22=6,0.87)))))))</f>
        <v>0.88</v>
      </c>
      <c r="AD22" s="116">
        <f t="shared" si="24"/>
        <v>9.0150000000000006</v>
      </c>
      <c r="AE22" s="116">
        <f t="shared" si="25"/>
        <v>7.9332000000000003</v>
      </c>
      <c r="AF22" s="117">
        <f t="shared" si="26"/>
        <v>82</v>
      </c>
      <c r="AG22" s="328"/>
      <c r="AH22" s="125" t="s">
        <v>3451</v>
      </c>
      <c r="AI22" s="125" t="s">
        <v>3453</v>
      </c>
      <c r="AJ22" s="125" t="s">
        <v>3457</v>
      </c>
      <c r="AK22" s="125" t="s">
        <v>3452</v>
      </c>
      <c r="AL22" s="125" t="s">
        <v>3454</v>
      </c>
      <c r="AM22" s="125" t="s">
        <v>3456</v>
      </c>
      <c r="AN22" s="125" t="s">
        <v>3455</v>
      </c>
      <c r="AO22" s="125" t="s">
        <v>3460</v>
      </c>
      <c r="AP22" s="125" t="s">
        <v>3458</v>
      </c>
      <c r="AQ22" s="125" t="s">
        <v>3459</v>
      </c>
    </row>
    <row r="23" spans="1:43" s="192" customFormat="1" ht="12.75">
      <c r="A23" s="114">
        <v>21</v>
      </c>
      <c r="B23" s="333" t="s">
        <v>2301</v>
      </c>
      <c r="C23" s="333" t="s">
        <v>2302</v>
      </c>
      <c r="D23" s="109" t="s">
        <v>2303</v>
      </c>
      <c r="E23" s="115">
        <v>23</v>
      </c>
      <c r="F23" s="116">
        <v>10.97</v>
      </c>
      <c r="G23" s="117">
        <v>30</v>
      </c>
      <c r="H23" s="117" t="s">
        <v>3372</v>
      </c>
      <c r="I23" s="116">
        <v>9.0299999999999994</v>
      </c>
      <c r="J23" s="117">
        <v>12</v>
      </c>
      <c r="K23" s="117" t="s">
        <v>3373</v>
      </c>
      <c r="L23" s="118">
        <f t="shared" si="13"/>
        <v>10</v>
      </c>
      <c r="M23" s="115">
        <f t="shared" si="14"/>
        <v>60</v>
      </c>
      <c r="N23" s="115">
        <f t="shared" si="15"/>
        <v>1</v>
      </c>
      <c r="O23" s="115">
        <f t="shared" si="16"/>
        <v>1</v>
      </c>
      <c r="P23" s="116">
        <v>8.7799999999999994</v>
      </c>
      <c r="Q23" s="117">
        <v>12</v>
      </c>
      <c r="R23" s="117" t="s">
        <v>3373</v>
      </c>
      <c r="S23" s="116">
        <v>9.57</v>
      </c>
      <c r="T23" s="117">
        <v>11</v>
      </c>
      <c r="U23" s="117" t="s">
        <v>3373</v>
      </c>
      <c r="V23" s="116">
        <f t="shared" si="17"/>
        <v>9.1750000000000007</v>
      </c>
      <c r="W23" s="117">
        <f t="shared" si="18"/>
        <v>23</v>
      </c>
      <c r="X23" s="117">
        <f t="shared" si="19"/>
        <v>2</v>
      </c>
      <c r="Y23" s="117">
        <f t="shared" si="20"/>
        <v>1</v>
      </c>
      <c r="Z23" s="117">
        <f t="shared" si="21"/>
        <v>3</v>
      </c>
      <c r="AA23" s="117">
        <f t="shared" si="22"/>
        <v>2</v>
      </c>
      <c r="AB23" s="117">
        <f t="shared" si="23"/>
        <v>5</v>
      </c>
      <c r="AC23" s="116">
        <f>IF(AB23=0,1,IF(AB23=1,0.99,IF(AB23=2,0.98,IF(AB23=3,0.97,IF(AB23=4,0.96,IF(AB23=5,0.95,IF(AB23=6,0.94)))))))</f>
        <v>0.95</v>
      </c>
      <c r="AD23" s="116">
        <f t="shared" si="24"/>
        <v>9.5875000000000004</v>
      </c>
      <c r="AE23" s="116">
        <f t="shared" si="25"/>
        <v>9.1081249999999994</v>
      </c>
      <c r="AF23" s="117">
        <f t="shared" si="26"/>
        <v>83</v>
      </c>
      <c r="AG23" s="328"/>
      <c r="AH23" s="125" t="s">
        <v>3452</v>
      </c>
      <c r="AI23" s="125" t="s">
        <v>3454</v>
      </c>
      <c r="AJ23" s="125" t="s">
        <v>3455</v>
      </c>
      <c r="AK23" s="125" t="s">
        <v>3460</v>
      </c>
      <c r="AL23" s="125" t="s">
        <v>3456</v>
      </c>
      <c r="AM23" s="125" t="s">
        <v>3451</v>
      </c>
      <c r="AN23" s="125" t="s">
        <v>3453</v>
      </c>
      <c r="AO23" s="125" t="s">
        <v>3457</v>
      </c>
      <c r="AP23" s="125" t="s">
        <v>3459</v>
      </c>
      <c r="AQ23" s="125" t="s">
        <v>3458</v>
      </c>
    </row>
    <row r="24" spans="1:43" s="192" customFormat="1" ht="12.75">
      <c r="A24" s="114">
        <v>22</v>
      </c>
      <c r="B24" s="123" t="s">
        <v>1669</v>
      </c>
      <c r="C24" s="123" t="s">
        <v>1670</v>
      </c>
      <c r="D24" s="109" t="s">
        <v>1671</v>
      </c>
      <c r="E24" s="115">
        <v>16</v>
      </c>
      <c r="F24" s="116">
        <v>10.59</v>
      </c>
      <c r="G24" s="117">
        <v>30</v>
      </c>
      <c r="H24" s="117" t="s">
        <v>3373</v>
      </c>
      <c r="I24" s="116">
        <v>10.56</v>
      </c>
      <c r="J24" s="117">
        <v>30</v>
      </c>
      <c r="K24" s="117" t="s">
        <v>3372</v>
      </c>
      <c r="L24" s="118">
        <f t="shared" si="13"/>
        <v>10.574999999999999</v>
      </c>
      <c r="M24" s="115">
        <f t="shared" si="14"/>
        <v>60</v>
      </c>
      <c r="N24" s="115">
        <f t="shared" si="15"/>
        <v>1</v>
      </c>
      <c r="O24" s="115">
        <f t="shared" si="16"/>
        <v>0</v>
      </c>
      <c r="P24" s="116">
        <v>9.08</v>
      </c>
      <c r="Q24" s="117">
        <v>13</v>
      </c>
      <c r="R24" s="117" t="s">
        <v>3373</v>
      </c>
      <c r="S24" s="116">
        <v>9.4600000000000009</v>
      </c>
      <c r="T24" s="117">
        <v>11</v>
      </c>
      <c r="U24" s="117" t="s">
        <v>3373</v>
      </c>
      <c r="V24" s="116">
        <f t="shared" si="17"/>
        <v>9.27</v>
      </c>
      <c r="W24" s="117">
        <f t="shared" si="18"/>
        <v>24</v>
      </c>
      <c r="X24" s="117">
        <f t="shared" si="19"/>
        <v>2</v>
      </c>
      <c r="Y24" s="117">
        <f t="shared" si="20"/>
        <v>1</v>
      </c>
      <c r="Z24" s="117">
        <f t="shared" si="21"/>
        <v>3</v>
      </c>
      <c r="AA24" s="117">
        <f t="shared" si="22"/>
        <v>1</v>
      </c>
      <c r="AB24" s="117">
        <f t="shared" si="23"/>
        <v>4</v>
      </c>
      <c r="AC24" s="116">
        <f>IF(AB24=0,0.93,IF(AB24=1,0.92,IF(AB24=2,0.91,IF(AB24=3,0.9,IF(AB24=4,0.89,IF(AB24=5,0.88,IF(AB24=6,0.87)))))))</f>
        <v>0.89</v>
      </c>
      <c r="AD24" s="116">
        <f t="shared" si="24"/>
        <v>9.9224999999999994</v>
      </c>
      <c r="AE24" s="116">
        <f t="shared" si="25"/>
        <v>8.8310250000000003</v>
      </c>
      <c r="AF24" s="117">
        <f t="shared" si="26"/>
        <v>84</v>
      </c>
      <c r="AG24" s="328"/>
      <c r="AH24" s="125" t="s">
        <v>3457</v>
      </c>
      <c r="AI24" s="125" t="s">
        <v>3456</v>
      </c>
      <c r="AJ24" s="125" t="s">
        <v>3455</v>
      </c>
      <c r="AK24" s="125" t="s">
        <v>3452</v>
      </c>
      <c r="AL24" s="125" t="s">
        <v>3451</v>
      </c>
      <c r="AM24" s="125" t="s">
        <v>3454</v>
      </c>
      <c r="AN24" s="125" t="s">
        <v>3459</v>
      </c>
      <c r="AO24" s="125" t="s">
        <v>3460</v>
      </c>
      <c r="AP24" s="125" t="s">
        <v>3453</v>
      </c>
      <c r="AQ24" s="125" t="s">
        <v>3458</v>
      </c>
    </row>
    <row r="25" spans="1:43" s="192" customFormat="1" ht="12.75">
      <c r="A25" s="114">
        <v>23</v>
      </c>
      <c r="B25" s="108" t="s">
        <v>2568</v>
      </c>
      <c r="C25" s="108" t="s">
        <v>3504</v>
      </c>
      <c r="D25" s="109" t="s">
        <v>2569</v>
      </c>
      <c r="E25" s="115">
        <v>26</v>
      </c>
      <c r="F25" s="116">
        <v>10</v>
      </c>
      <c r="G25" s="117">
        <v>30</v>
      </c>
      <c r="H25" s="117" t="s">
        <v>3373</v>
      </c>
      <c r="I25" s="116">
        <v>10</v>
      </c>
      <c r="J25" s="117">
        <v>30</v>
      </c>
      <c r="K25" s="117" t="s">
        <v>3373</v>
      </c>
      <c r="L25" s="118">
        <f t="shared" si="13"/>
        <v>10</v>
      </c>
      <c r="M25" s="115">
        <f t="shared" si="14"/>
        <v>60</v>
      </c>
      <c r="N25" s="115">
        <f t="shared" si="15"/>
        <v>2</v>
      </c>
      <c r="O25" s="115">
        <f t="shared" si="16"/>
        <v>0</v>
      </c>
      <c r="P25" s="116">
        <v>9.64</v>
      </c>
      <c r="Q25" s="117">
        <v>10</v>
      </c>
      <c r="R25" s="117" t="s">
        <v>3373</v>
      </c>
      <c r="S25" s="116">
        <v>9.98</v>
      </c>
      <c r="T25" s="117">
        <v>16</v>
      </c>
      <c r="U25" s="117" t="s">
        <v>3373</v>
      </c>
      <c r="V25" s="116">
        <f t="shared" si="17"/>
        <v>9.81</v>
      </c>
      <c r="W25" s="117">
        <f t="shared" si="18"/>
        <v>26</v>
      </c>
      <c r="X25" s="117">
        <f t="shared" si="19"/>
        <v>2</v>
      </c>
      <c r="Y25" s="117">
        <f t="shared" si="20"/>
        <v>1</v>
      </c>
      <c r="Z25" s="117">
        <f t="shared" si="21"/>
        <v>4</v>
      </c>
      <c r="AA25" s="117">
        <f t="shared" si="22"/>
        <v>1</v>
      </c>
      <c r="AB25" s="117">
        <f t="shared" si="23"/>
        <v>5</v>
      </c>
      <c r="AC25" s="116">
        <f>IF(AB25=0,0.93,IF(AB25=1,0.92,IF(AB25=2,0.91,IF(AB25=3,0.9,IF(AB25=4,0.89,IF(AB25=5,0.88,IF(AB25=6,0.87)))))))</f>
        <v>0.88</v>
      </c>
      <c r="AD25" s="116">
        <f t="shared" si="24"/>
        <v>9.9050000000000011</v>
      </c>
      <c r="AE25" s="116">
        <f t="shared" si="25"/>
        <v>8.7164000000000019</v>
      </c>
      <c r="AF25" s="117">
        <f t="shared" si="26"/>
        <v>86</v>
      </c>
      <c r="AG25" s="328"/>
      <c r="AH25" s="125" t="s">
        <v>3453</v>
      </c>
      <c r="AI25" s="125" t="s">
        <v>3451</v>
      </c>
      <c r="AJ25" s="125" t="s">
        <v>3456</v>
      </c>
      <c r="AK25" s="125" t="s">
        <v>3452</v>
      </c>
      <c r="AL25" s="125" t="s">
        <v>3454</v>
      </c>
      <c r="AM25" s="125" t="s">
        <v>3455</v>
      </c>
      <c r="AN25" s="125" t="s">
        <v>3460</v>
      </c>
      <c r="AO25" s="125" t="s">
        <v>3457</v>
      </c>
      <c r="AP25" s="125" t="s">
        <v>3459</v>
      </c>
      <c r="AQ25" s="125" t="s">
        <v>3458</v>
      </c>
    </row>
    <row r="26" spans="1:43" s="192" customFormat="1" ht="12.75">
      <c r="A26" s="114">
        <v>24</v>
      </c>
      <c r="B26" s="123" t="s">
        <v>1323</v>
      </c>
      <c r="C26" s="123" t="s">
        <v>675</v>
      </c>
      <c r="D26" s="109" t="s">
        <v>1324</v>
      </c>
      <c r="E26" s="115">
        <v>12</v>
      </c>
      <c r="F26" s="116">
        <v>11.03</v>
      </c>
      <c r="G26" s="117">
        <v>30</v>
      </c>
      <c r="H26" s="117" t="s">
        <v>3373</v>
      </c>
      <c r="I26" s="116">
        <v>8.9700000000000006</v>
      </c>
      <c r="J26" s="117">
        <v>16</v>
      </c>
      <c r="K26" s="117" t="s">
        <v>3373</v>
      </c>
      <c r="L26" s="118">
        <f t="shared" si="13"/>
        <v>10</v>
      </c>
      <c r="M26" s="115">
        <f t="shared" si="14"/>
        <v>60</v>
      </c>
      <c r="N26" s="115">
        <f t="shared" si="15"/>
        <v>2</v>
      </c>
      <c r="O26" s="115">
        <f t="shared" si="16"/>
        <v>1</v>
      </c>
      <c r="P26" s="116">
        <v>9.11</v>
      </c>
      <c r="Q26" s="117">
        <v>16</v>
      </c>
      <c r="R26" s="117" t="s">
        <v>3373</v>
      </c>
      <c r="S26" s="116">
        <v>4.2300000000000004</v>
      </c>
      <c r="T26" s="117">
        <v>11</v>
      </c>
      <c r="U26" s="117" t="s">
        <v>3373</v>
      </c>
      <c r="V26" s="116">
        <f t="shared" si="17"/>
        <v>6.67</v>
      </c>
      <c r="W26" s="117">
        <f t="shared" si="18"/>
        <v>27</v>
      </c>
      <c r="X26" s="117">
        <f t="shared" si="19"/>
        <v>2</v>
      </c>
      <c r="Y26" s="117">
        <f t="shared" si="20"/>
        <v>1</v>
      </c>
      <c r="Z26" s="117">
        <f t="shared" si="21"/>
        <v>4</v>
      </c>
      <c r="AA26" s="117">
        <f t="shared" si="22"/>
        <v>2</v>
      </c>
      <c r="AB26" s="117">
        <f t="shared" si="23"/>
        <v>6</v>
      </c>
      <c r="AC26" s="116">
        <f>IF(AB26=0,0.86,IF(AB26=1,0.85,IF(AB26=2,0.84,IF(AB26=3,0.83,IF(AB26=4,0.82,IF(AB26=5,0.81,IF(AB26=6,0.8)))))))</f>
        <v>0.8</v>
      </c>
      <c r="AD26" s="116">
        <f t="shared" si="24"/>
        <v>8.3350000000000009</v>
      </c>
      <c r="AE26" s="116">
        <f t="shared" si="25"/>
        <v>6.668000000000001</v>
      </c>
      <c r="AF26" s="117">
        <f t="shared" si="26"/>
        <v>87</v>
      </c>
      <c r="AG26" s="328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</row>
    <row r="27" spans="1:43" s="192" customFormat="1" ht="12.75">
      <c r="A27" s="114">
        <v>25</v>
      </c>
      <c r="B27" s="108" t="s">
        <v>2137</v>
      </c>
      <c r="C27" s="108" t="s">
        <v>3585</v>
      </c>
      <c r="D27" s="109" t="s">
        <v>2138</v>
      </c>
      <c r="E27" s="115">
        <v>21</v>
      </c>
      <c r="F27" s="116">
        <v>10.14</v>
      </c>
      <c r="G27" s="117">
        <v>30</v>
      </c>
      <c r="H27" s="117" t="s">
        <v>3372</v>
      </c>
      <c r="I27" s="116">
        <v>9.86</v>
      </c>
      <c r="J27" s="117">
        <v>12</v>
      </c>
      <c r="K27" s="117" t="s">
        <v>3373</v>
      </c>
      <c r="L27" s="118">
        <f t="shared" si="13"/>
        <v>10</v>
      </c>
      <c r="M27" s="115">
        <f t="shared" si="14"/>
        <v>60</v>
      </c>
      <c r="N27" s="115">
        <f t="shared" si="15"/>
        <v>1</v>
      </c>
      <c r="O27" s="115">
        <f t="shared" si="16"/>
        <v>1</v>
      </c>
      <c r="P27" s="116">
        <v>8.9499999999999993</v>
      </c>
      <c r="Q27" s="117">
        <v>12</v>
      </c>
      <c r="R27" s="117" t="s">
        <v>3372</v>
      </c>
      <c r="S27" s="116">
        <v>6.82</v>
      </c>
      <c r="T27" s="117">
        <v>15</v>
      </c>
      <c r="U27" s="117" t="s">
        <v>3373</v>
      </c>
      <c r="V27" s="116">
        <f t="shared" si="17"/>
        <v>7.8849999999999998</v>
      </c>
      <c r="W27" s="117">
        <f t="shared" si="18"/>
        <v>27</v>
      </c>
      <c r="X27" s="117">
        <f t="shared" si="19"/>
        <v>1</v>
      </c>
      <c r="Y27" s="117">
        <f t="shared" si="20"/>
        <v>1</v>
      </c>
      <c r="Z27" s="117">
        <f t="shared" si="21"/>
        <v>2</v>
      </c>
      <c r="AA27" s="117">
        <f t="shared" si="22"/>
        <v>2</v>
      </c>
      <c r="AB27" s="117">
        <f t="shared" si="23"/>
        <v>4</v>
      </c>
      <c r="AC27" s="116">
        <f>IF(AB27=0,1,IF(AB27=1,0.99,IF(AB27=2,0.98,IF(AB27=3,0.97,IF(AB27=4,0.96,IF(AB27=5,0.95,IF(AB27=6,0.94)))))))</f>
        <v>0.96</v>
      </c>
      <c r="AD27" s="116">
        <f t="shared" si="24"/>
        <v>8.942499999999999</v>
      </c>
      <c r="AE27" s="116">
        <f t="shared" si="25"/>
        <v>8.5847999999999995</v>
      </c>
      <c r="AF27" s="117">
        <f t="shared" si="26"/>
        <v>87</v>
      </c>
      <c r="AG27" s="328"/>
      <c r="AH27" s="125" t="s">
        <v>3452</v>
      </c>
      <c r="AI27" s="125" t="s">
        <v>3456</v>
      </c>
      <c r="AJ27" s="125" t="s">
        <v>3451</v>
      </c>
      <c r="AK27" s="125" t="s">
        <v>3454</v>
      </c>
      <c r="AL27" s="125" t="s">
        <v>3455</v>
      </c>
      <c r="AM27" s="125" t="s">
        <v>3457</v>
      </c>
      <c r="AN27" s="125" t="s">
        <v>3460</v>
      </c>
      <c r="AO27" s="125" t="s">
        <v>3459</v>
      </c>
      <c r="AP27" s="125" t="s">
        <v>3453</v>
      </c>
      <c r="AQ27" s="125" t="s">
        <v>3458</v>
      </c>
    </row>
    <row r="28" spans="1:43" s="192" customFormat="1" ht="12.75">
      <c r="A28" s="114">
        <v>26</v>
      </c>
      <c r="B28" s="108" t="s">
        <v>691</v>
      </c>
      <c r="C28" s="108" t="s">
        <v>692</v>
      </c>
      <c r="D28" s="109" t="s">
        <v>693</v>
      </c>
      <c r="E28" s="115">
        <v>6</v>
      </c>
      <c r="F28" s="116">
        <v>10.26</v>
      </c>
      <c r="G28" s="117">
        <v>30</v>
      </c>
      <c r="H28" s="117" t="s">
        <v>3373</v>
      </c>
      <c r="I28" s="116">
        <v>9.74</v>
      </c>
      <c r="J28" s="117">
        <v>13</v>
      </c>
      <c r="K28" s="117" t="s">
        <v>3373</v>
      </c>
      <c r="L28" s="118">
        <f t="shared" si="13"/>
        <v>10</v>
      </c>
      <c r="M28" s="115">
        <f t="shared" si="14"/>
        <v>60</v>
      </c>
      <c r="N28" s="115">
        <f t="shared" si="15"/>
        <v>2</v>
      </c>
      <c r="O28" s="115">
        <f t="shared" si="16"/>
        <v>1</v>
      </c>
      <c r="P28" s="116">
        <v>9.1300000000000008</v>
      </c>
      <c r="Q28" s="117">
        <v>12</v>
      </c>
      <c r="R28" s="117" t="s">
        <v>3373</v>
      </c>
      <c r="S28" s="116">
        <v>8.32</v>
      </c>
      <c r="T28" s="117">
        <v>16</v>
      </c>
      <c r="U28" s="117" t="s">
        <v>3373</v>
      </c>
      <c r="V28" s="116">
        <f t="shared" si="17"/>
        <v>8.7250000000000014</v>
      </c>
      <c r="W28" s="117">
        <f t="shared" si="18"/>
        <v>28</v>
      </c>
      <c r="X28" s="117">
        <f t="shared" si="19"/>
        <v>2</v>
      </c>
      <c r="Y28" s="117">
        <f t="shared" si="20"/>
        <v>1</v>
      </c>
      <c r="Z28" s="117">
        <f t="shared" si="21"/>
        <v>4</v>
      </c>
      <c r="AA28" s="117">
        <f t="shared" si="22"/>
        <v>2</v>
      </c>
      <c r="AB28" s="117">
        <f t="shared" si="23"/>
        <v>6</v>
      </c>
      <c r="AC28" s="116">
        <f>IF(AB28=0,1,IF(AB28=1,0.99,IF(AB28=2,0.98,IF(AB28=3,0.97,IF(AB28=4,0.96,IF(AB28=5,0.95,IF(AB28=6,0.94)))))))</f>
        <v>0.94</v>
      </c>
      <c r="AD28" s="116">
        <f t="shared" si="24"/>
        <v>9.3625000000000007</v>
      </c>
      <c r="AE28" s="116">
        <f t="shared" si="25"/>
        <v>8.8007500000000007</v>
      </c>
      <c r="AF28" s="117">
        <f t="shared" si="26"/>
        <v>88</v>
      </c>
      <c r="AG28" s="328"/>
      <c r="AH28" s="125" t="s">
        <v>3451</v>
      </c>
      <c r="AI28" s="125" t="s">
        <v>3453</v>
      </c>
      <c r="AJ28" s="125" t="s">
        <v>3456</v>
      </c>
      <c r="AK28" s="125" t="s">
        <v>3452</v>
      </c>
      <c r="AL28" s="125" t="s">
        <v>3457</v>
      </c>
      <c r="AM28" s="125" t="s">
        <v>3455</v>
      </c>
      <c r="AN28" s="125" t="s">
        <v>3454</v>
      </c>
      <c r="AO28" s="125" t="s">
        <v>3460</v>
      </c>
      <c r="AP28" s="125" t="s">
        <v>3458</v>
      </c>
      <c r="AQ28" s="125" t="s">
        <v>3459</v>
      </c>
    </row>
    <row r="29" spans="1:43" s="192" customFormat="1" ht="12.75">
      <c r="A29" s="114">
        <v>27</v>
      </c>
      <c r="B29" s="334" t="s">
        <v>2267</v>
      </c>
      <c r="C29" s="334" t="s">
        <v>769</v>
      </c>
      <c r="D29" s="335" t="s">
        <v>2268</v>
      </c>
      <c r="E29" s="335">
        <v>22</v>
      </c>
      <c r="F29" s="336">
        <v>8.77</v>
      </c>
      <c r="G29" s="337">
        <v>13</v>
      </c>
      <c r="H29" s="337" t="s">
        <v>3373</v>
      </c>
      <c r="I29" s="336">
        <v>11.23</v>
      </c>
      <c r="J29" s="337">
        <v>30</v>
      </c>
      <c r="K29" s="337" t="s">
        <v>3373</v>
      </c>
      <c r="L29" s="338">
        <f t="shared" si="13"/>
        <v>10</v>
      </c>
      <c r="M29" s="335">
        <f t="shared" si="14"/>
        <v>60</v>
      </c>
      <c r="N29" s="335">
        <f t="shared" si="15"/>
        <v>2</v>
      </c>
      <c r="O29" s="335">
        <f t="shared" si="16"/>
        <v>1</v>
      </c>
      <c r="P29" s="336">
        <v>7.4</v>
      </c>
      <c r="Q29" s="337">
        <v>6</v>
      </c>
      <c r="R29" s="337" t="s">
        <v>3373</v>
      </c>
      <c r="S29" s="336">
        <v>9.4499999999999993</v>
      </c>
      <c r="T29" s="337">
        <v>23</v>
      </c>
      <c r="U29" s="337" t="s">
        <v>3373</v>
      </c>
      <c r="V29" s="336">
        <f t="shared" si="17"/>
        <v>8.4250000000000007</v>
      </c>
      <c r="W29" s="337">
        <f t="shared" si="18"/>
        <v>29</v>
      </c>
      <c r="X29" s="337">
        <f t="shared" si="19"/>
        <v>2</v>
      </c>
      <c r="Y29" s="337">
        <f t="shared" si="20"/>
        <v>1</v>
      </c>
      <c r="Z29" s="337">
        <f t="shared" si="21"/>
        <v>4</v>
      </c>
      <c r="AA29" s="337">
        <f t="shared" si="22"/>
        <v>2</v>
      </c>
      <c r="AB29" s="337">
        <f t="shared" si="23"/>
        <v>6</v>
      </c>
      <c r="AC29" s="336">
        <f>IF(AB29=0,1,IF(AB29=1,0.99,IF(AB29=2,0.98,IF(AB29=3,0.97,IF(AB29=4,0.96,IF(AB29=5,0.95,IF(AB29=6,0.94)))))))</f>
        <v>0.94</v>
      </c>
      <c r="AD29" s="336">
        <f t="shared" si="24"/>
        <v>9.2125000000000004</v>
      </c>
      <c r="AE29" s="336">
        <f t="shared" si="25"/>
        <v>8.6597500000000007</v>
      </c>
      <c r="AF29" s="337">
        <f t="shared" si="26"/>
        <v>89</v>
      </c>
      <c r="AG29" s="339"/>
      <c r="AH29" s="337" t="s">
        <v>3456</v>
      </c>
      <c r="AI29" s="337" t="s">
        <v>3455</v>
      </c>
      <c r="AJ29" s="337" t="s">
        <v>3457</v>
      </c>
      <c r="AK29" s="337" t="s">
        <v>3460</v>
      </c>
      <c r="AL29" s="337" t="s">
        <v>3452</v>
      </c>
      <c r="AM29" s="337" t="s">
        <v>3454</v>
      </c>
      <c r="AN29" s="337" t="s">
        <v>3451</v>
      </c>
      <c r="AO29" s="337" t="s">
        <v>3453</v>
      </c>
      <c r="AP29" s="337" t="s">
        <v>3459</v>
      </c>
      <c r="AQ29" s="337" t="s">
        <v>3458</v>
      </c>
    </row>
    <row r="30" spans="1:43" s="192" customFormat="1" ht="12.75">
      <c r="A30" s="114"/>
      <c r="B30" s="334"/>
      <c r="C30" s="334"/>
      <c r="D30" s="335"/>
      <c r="E30" s="335"/>
      <c r="F30" s="336"/>
      <c r="G30" s="337"/>
      <c r="H30" s="337"/>
      <c r="I30" s="336"/>
      <c r="J30" s="337"/>
      <c r="K30" s="337"/>
      <c r="L30" s="338"/>
      <c r="M30" s="335"/>
      <c r="N30" s="335"/>
      <c r="O30" s="335"/>
      <c r="P30" s="336"/>
      <c r="Q30" s="337"/>
      <c r="R30" s="337"/>
      <c r="S30" s="336"/>
      <c r="T30" s="337"/>
      <c r="U30" s="337"/>
      <c r="V30" s="336"/>
      <c r="W30" s="337"/>
      <c r="X30" s="337"/>
      <c r="Y30" s="337"/>
      <c r="Z30" s="337"/>
      <c r="AA30" s="337"/>
      <c r="AB30" s="337"/>
      <c r="AC30" s="336"/>
      <c r="AD30" s="336"/>
      <c r="AE30" s="336"/>
      <c r="AF30" s="337"/>
      <c r="AG30" s="339"/>
      <c r="AH30" s="337"/>
      <c r="AI30" s="337"/>
      <c r="AJ30" s="337"/>
      <c r="AK30" s="404"/>
      <c r="AL30" s="337"/>
      <c r="AM30" s="337"/>
      <c r="AN30" s="337"/>
      <c r="AO30" s="337"/>
      <c r="AP30" s="337"/>
      <c r="AQ30" s="337"/>
    </row>
    <row r="31" spans="1:43" s="192" customFormat="1" ht="12.75">
      <c r="A31" s="114"/>
      <c r="B31" s="334"/>
      <c r="C31" s="334"/>
      <c r="D31" s="335"/>
      <c r="E31" s="335"/>
      <c r="F31" s="336"/>
      <c r="G31" s="337"/>
      <c r="H31" s="337"/>
      <c r="I31" s="336"/>
      <c r="J31" s="337"/>
      <c r="K31" s="337"/>
      <c r="L31" s="338"/>
      <c r="M31" s="335"/>
      <c r="N31" s="335"/>
      <c r="O31" s="335"/>
      <c r="P31" s="336"/>
      <c r="Q31" s="337"/>
      <c r="R31" s="337"/>
      <c r="S31" s="336"/>
      <c r="T31" s="337"/>
      <c r="U31" s="337"/>
      <c r="V31" s="336"/>
      <c r="W31" s="337"/>
      <c r="X31" s="337"/>
      <c r="Y31" s="337"/>
      <c r="Z31" s="337"/>
      <c r="AA31" s="337"/>
      <c r="AB31" s="337"/>
      <c r="AC31" s="336"/>
      <c r="AD31" s="336"/>
      <c r="AE31" s="336"/>
      <c r="AF31" s="337"/>
      <c r="AG31" s="339"/>
      <c r="AH31" s="337"/>
      <c r="AI31" s="337"/>
      <c r="AJ31" s="337"/>
      <c r="AK31" s="404"/>
      <c r="AL31" s="337"/>
      <c r="AM31" s="337"/>
      <c r="AN31" s="337"/>
      <c r="AO31" s="337"/>
      <c r="AP31" s="337"/>
      <c r="AQ31" s="337"/>
    </row>
    <row r="32" spans="1:43" s="192" customFormat="1" ht="12.75">
      <c r="A32" s="114"/>
      <c r="B32" s="334"/>
      <c r="C32" s="334"/>
      <c r="D32" s="335"/>
      <c r="E32" s="335"/>
      <c r="F32" s="336"/>
      <c r="G32" s="337"/>
      <c r="H32" s="337"/>
      <c r="I32" s="336"/>
      <c r="J32" s="337"/>
      <c r="K32" s="337"/>
      <c r="L32" s="338"/>
      <c r="M32" s="335"/>
      <c r="N32" s="335"/>
      <c r="O32" s="335"/>
      <c r="P32" s="336"/>
      <c r="Q32" s="337"/>
      <c r="R32" s="337"/>
      <c r="S32" s="336"/>
      <c r="T32" s="337"/>
      <c r="U32" s="337"/>
      <c r="V32" s="336"/>
      <c r="W32" s="337"/>
      <c r="X32" s="337"/>
      <c r="Y32" s="337"/>
      <c r="Z32" s="337"/>
      <c r="AA32" s="337"/>
      <c r="AB32" s="337"/>
      <c r="AC32" s="336"/>
      <c r="AD32" s="336"/>
      <c r="AE32" s="336"/>
      <c r="AF32" s="337"/>
      <c r="AG32" s="339"/>
      <c r="AH32" s="337"/>
      <c r="AI32" s="337"/>
      <c r="AJ32" s="337"/>
      <c r="AK32" s="404"/>
      <c r="AL32" s="337"/>
      <c r="AM32" s="337"/>
      <c r="AN32" s="337"/>
      <c r="AO32" s="337"/>
      <c r="AP32" s="337"/>
      <c r="AQ32" s="337"/>
    </row>
    <row r="33" spans="1:43" s="329" customFormat="1" ht="12.75">
      <c r="A33" s="114">
        <v>1</v>
      </c>
      <c r="B33" s="123" t="s">
        <v>135</v>
      </c>
      <c r="C33" s="123" t="s">
        <v>136</v>
      </c>
      <c r="D33" s="109" t="s">
        <v>137</v>
      </c>
      <c r="E33" s="115">
        <v>1</v>
      </c>
      <c r="F33" s="116">
        <v>10.89</v>
      </c>
      <c r="G33" s="117">
        <v>30</v>
      </c>
      <c r="H33" s="117" t="s">
        <v>3373</v>
      </c>
      <c r="I33" s="116">
        <v>10</v>
      </c>
      <c r="J33" s="117">
        <v>30</v>
      </c>
      <c r="K33" s="117" t="s">
        <v>3373</v>
      </c>
      <c r="L33" s="118">
        <f t="shared" si="13"/>
        <v>10.445</v>
      </c>
      <c r="M33" s="115">
        <f t="shared" si="14"/>
        <v>60</v>
      </c>
      <c r="N33" s="115">
        <f t="shared" si="15"/>
        <v>2</v>
      </c>
      <c r="O33" s="115">
        <f t="shared" si="16"/>
        <v>0</v>
      </c>
      <c r="P33" s="116" t="s">
        <v>3509</v>
      </c>
      <c r="Q33" s="117" t="s">
        <v>3509</v>
      </c>
      <c r="R33" s="117" t="s">
        <v>3509</v>
      </c>
      <c r="S33" s="116">
        <v>12.16</v>
      </c>
      <c r="T33" s="117">
        <v>30</v>
      </c>
      <c r="U33" s="117" t="s">
        <v>3372</v>
      </c>
      <c r="V33" s="116" t="e">
        <f t="shared" si="17"/>
        <v>#VALUE!</v>
      </c>
      <c r="W33" s="117" t="e">
        <f t="shared" si="18"/>
        <v>#VALUE!</v>
      </c>
      <c r="X33" s="117">
        <f t="shared" si="19"/>
        <v>1</v>
      </c>
      <c r="Y33" s="117">
        <f t="shared" si="20"/>
        <v>0</v>
      </c>
      <c r="Z33" s="117">
        <f t="shared" si="21"/>
        <v>3</v>
      </c>
      <c r="AA33" s="117">
        <f t="shared" si="22"/>
        <v>0</v>
      </c>
      <c r="AB33" s="117">
        <f t="shared" si="23"/>
        <v>3</v>
      </c>
      <c r="AC33" s="116">
        <f>IF(AB33=0,0.93,IF(AB33=1,0.92,IF(AB33=2,0.91,IF(AB33=3,0.9,IF(AB33=4,0.89,IF(AB33=5,0.88,IF(AB33=6,0.87)))))))</f>
        <v>0.9</v>
      </c>
      <c r="AD33" s="116" t="e">
        <f t="shared" si="24"/>
        <v>#VALUE!</v>
      </c>
      <c r="AE33" s="116" t="e">
        <f t="shared" si="25"/>
        <v>#VALUE!</v>
      </c>
      <c r="AF33" s="117" t="e">
        <f t="shared" si="26"/>
        <v>#VALUE!</v>
      </c>
      <c r="AG33" s="328"/>
      <c r="AH33" s="125"/>
      <c r="AI33" s="125"/>
      <c r="AJ33" s="125"/>
      <c r="AK33" s="340"/>
      <c r="AL33" s="125"/>
      <c r="AM33" s="125"/>
      <c r="AN33" s="125"/>
      <c r="AO33" s="125"/>
      <c r="AP33" s="125"/>
      <c r="AQ33" s="125"/>
    </row>
    <row r="34" spans="1:43" s="329" customFormat="1" ht="12.75">
      <c r="A34" s="114">
        <v>2</v>
      </c>
      <c r="B34" s="108" t="s">
        <v>394</v>
      </c>
      <c r="C34" s="108" t="s">
        <v>395</v>
      </c>
      <c r="D34" s="109" t="s">
        <v>396</v>
      </c>
      <c r="E34" s="115">
        <v>3</v>
      </c>
      <c r="F34" s="116">
        <v>12.58</v>
      </c>
      <c r="G34" s="117">
        <v>30</v>
      </c>
      <c r="H34" s="117" t="s">
        <v>3372</v>
      </c>
      <c r="I34" s="116">
        <v>7.98</v>
      </c>
      <c r="J34" s="117">
        <v>6</v>
      </c>
      <c r="K34" s="117" t="s">
        <v>3372</v>
      </c>
      <c r="L34" s="118">
        <f>(F34+I34)/2</f>
        <v>10.280000000000001</v>
      </c>
      <c r="M34" s="115">
        <f>IF(L34&gt;=10,60,G34+J34)</f>
        <v>60</v>
      </c>
      <c r="N34" s="115">
        <f>IF(H34="ACC",0,1)+IF(K34="ACC",0,1)</f>
        <v>0</v>
      </c>
      <c r="O34" s="115">
        <f>IF(F34&lt;10,1,(IF(I34&lt;10,1,0)))</f>
        <v>1</v>
      </c>
      <c r="P34" s="116" t="s">
        <v>3509</v>
      </c>
      <c r="Q34" s="117" t="s">
        <v>3509</v>
      </c>
      <c r="R34" s="117" t="s">
        <v>3509</v>
      </c>
      <c r="S34" s="116">
        <v>12.21</v>
      </c>
      <c r="T34" s="117">
        <v>30</v>
      </c>
      <c r="U34" s="117" t="s">
        <v>3372</v>
      </c>
      <c r="V34" s="116" t="e">
        <f>(P34+S34)/2</f>
        <v>#VALUE!</v>
      </c>
      <c r="W34" s="117" t="e">
        <f>IF(V34&gt;=10,60,Q34+T34)</f>
        <v>#VALUE!</v>
      </c>
      <c r="X34" s="117">
        <f>IF(R34="ACC",0,1)+IF(U34="ACC",0,1)</f>
        <v>1</v>
      </c>
      <c r="Y34" s="117">
        <f>IF(P34&lt;10,1,(IF(S34&lt;10,1,0)))</f>
        <v>0</v>
      </c>
      <c r="Z34" s="117">
        <f>N34+X34</f>
        <v>1</v>
      </c>
      <c r="AA34" s="117">
        <f>O34+Y34</f>
        <v>1</v>
      </c>
      <c r="AB34" s="117">
        <f>Z34+AA34</f>
        <v>2</v>
      </c>
      <c r="AC34" s="116">
        <f>IF(AB34=0,1,IF(AB34=1,0.99,IF(AB34=2,0.98,IF(AB34=3,0.97,IF(AB34=4,0.96,IF(AB34=5,0.95,IF(AB34=6,0.94)))))))</f>
        <v>0.98</v>
      </c>
      <c r="AD34" s="116" t="e">
        <f>AVERAGE(L34,V34)</f>
        <v>#VALUE!</v>
      </c>
      <c r="AE34" s="116" t="e">
        <f>AC34*AD34</f>
        <v>#VALUE!</v>
      </c>
      <c r="AF34" s="117" t="e">
        <f>M34+W34</f>
        <v>#VALUE!</v>
      </c>
      <c r="AG34" s="328"/>
      <c r="AH34" s="125" t="s">
        <v>3453</v>
      </c>
      <c r="AI34" s="125" t="s">
        <v>3451</v>
      </c>
      <c r="AJ34" s="125" t="s">
        <v>3455</v>
      </c>
      <c r="AK34" s="125" t="s">
        <v>3456</v>
      </c>
      <c r="AL34" s="125" t="s">
        <v>3452</v>
      </c>
      <c r="AM34" s="125" t="s">
        <v>3454</v>
      </c>
      <c r="AN34" s="125" t="s">
        <v>3457</v>
      </c>
      <c r="AO34" s="125" t="s">
        <v>3459</v>
      </c>
      <c r="AP34" s="125" t="s">
        <v>3458</v>
      </c>
      <c r="AQ34" s="125" t="s">
        <v>3460</v>
      </c>
    </row>
    <row r="35" spans="1:43" s="329" customFormat="1" ht="12.75">
      <c r="A35" s="114">
        <v>3</v>
      </c>
      <c r="B35" s="119" t="s">
        <v>489</v>
      </c>
      <c r="C35" s="119" t="s">
        <v>490</v>
      </c>
      <c r="D35" s="120" t="s">
        <v>491</v>
      </c>
      <c r="E35" s="115">
        <v>4</v>
      </c>
      <c r="F35" s="116">
        <v>10.24</v>
      </c>
      <c r="G35" s="117">
        <v>30</v>
      </c>
      <c r="H35" s="117" t="s">
        <v>3373</v>
      </c>
      <c r="I35" s="116" t="s">
        <v>3509</v>
      </c>
      <c r="J35" s="117" t="s">
        <v>3509</v>
      </c>
      <c r="K35" s="117" t="s">
        <v>3509</v>
      </c>
      <c r="L35" s="118" t="e">
        <f>(F35+I35)/2</f>
        <v>#VALUE!</v>
      </c>
      <c r="M35" s="115" t="e">
        <f>IF(L35&gt;=10,60,G35+J35)</f>
        <v>#VALUE!</v>
      </c>
      <c r="N35" s="115">
        <f>IF(H35="ACC",0,1)+IF(K35="ACC",0,1)</f>
        <v>2</v>
      </c>
      <c r="O35" s="115">
        <f>IF(F35&lt;10,1,(IF(I35&lt;10,1,0)))</f>
        <v>0</v>
      </c>
      <c r="P35" s="116">
        <v>9.0399999999999991</v>
      </c>
      <c r="Q35" s="117">
        <v>12</v>
      </c>
      <c r="R35" s="117" t="s">
        <v>3373</v>
      </c>
      <c r="S35" s="116">
        <v>4.0599999999999996</v>
      </c>
      <c r="T35" s="117">
        <v>0</v>
      </c>
      <c r="U35" s="117" t="s">
        <v>3373</v>
      </c>
      <c r="V35" s="116">
        <f>(P35+S35)/2</f>
        <v>6.5499999999999989</v>
      </c>
      <c r="W35" s="117">
        <f>IF(V35&gt;=10,60,Q35+T35)</f>
        <v>12</v>
      </c>
      <c r="X35" s="117">
        <f>IF(R35="ACC",0,1)+IF(U35="ACC",0,1)</f>
        <v>2</v>
      </c>
      <c r="Y35" s="117">
        <f>IF(P35&lt;10,1,(IF(S35&lt;10,1,0)))</f>
        <v>1</v>
      </c>
      <c r="Z35" s="117">
        <f>N35+X35</f>
        <v>4</v>
      </c>
      <c r="AA35" s="117">
        <f>O35+Y35</f>
        <v>1</v>
      </c>
      <c r="AB35" s="117">
        <f>Z35+AA35</f>
        <v>5</v>
      </c>
      <c r="AC35" s="116">
        <f>IF(AB35=0,0.79,IF(AB35=1,0.78,IF(AB35=2,0.77,IF(AB35=3,0.76,IF(AB35=4,0.75,IF(AB35=5,0.74,IF(AB35=6,0.73)))))))</f>
        <v>0.74</v>
      </c>
      <c r="AD35" s="116" t="e">
        <f>AVERAGE(L35,V35)</f>
        <v>#VALUE!</v>
      </c>
      <c r="AE35" s="116" t="e">
        <f>AC35*AD35</f>
        <v>#VALUE!</v>
      </c>
      <c r="AF35" s="117" t="e">
        <f>M35+W35</f>
        <v>#VALUE!</v>
      </c>
      <c r="AG35" s="328"/>
      <c r="AH35" s="125" t="s">
        <v>3456</v>
      </c>
      <c r="AI35" s="125" t="s">
        <v>3452</v>
      </c>
      <c r="AJ35" s="125" t="s">
        <v>3451</v>
      </c>
      <c r="AK35" s="125" t="s">
        <v>3454</v>
      </c>
      <c r="AL35" s="125" t="s">
        <v>3457</v>
      </c>
      <c r="AM35" s="125" t="s">
        <v>3460</v>
      </c>
      <c r="AN35" s="125" t="s">
        <v>3455</v>
      </c>
      <c r="AO35" s="125" t="s">
        <v>3459</v>
      </c>
      <c r="AP35" s="125" t="s">
        <v>3453</v>
      </c>
      <c r="AQ35" s="125" t="s">
        <v>3458</v>
      </c>
    </row>
    <row r="36" spans="1:43" s="329" customFormat="1" ht="12.75">
      <c r="A36" s="114">
        <v>4</v>
      </c>
      <c r="B36" s="123" t="s">
        <v>668</v>
      </c>
      <c r="C36" s="123" t="s">
        <v>669</v>
      </c>
      <c r="D36" s="109" t="s">
        <v>670</v>
      </c>
      <c r="E36" s="115">
        <v>6</v>
      </c>
      <c r="F36" s="116" t="s">
        <v>3509</v>
      </c>
      <c r="G36" s="117" t="s">
        <v>3509</v>
      </c>
      <c r="H36" s="117" t="s">
        <v>3509</v>
      </c>
      <c r="I36" s="116">
        <v>10</v>
      </c>
      <c r="J36" s="117">
        <v>30</v>
      </c>
      <c r="K36" s="117" t="s">
        <v>3373</v>
      </c>
      <c r="L36" s="118" t="e">
        <f t="shared" ref="L36:L67" si="27">(F36+I36)/2</f>
        <v>#VALUE!</v>
      </c>
      <c r="M36" s="115" t="e">
        <f t="shared" ref="M36:M67" si="28">IF(L36&gt;=10,60,G36+J36)</f>
        <v>#VALUE!</v>
      </c>
      <c r="N36" s="115">
        <f t="shared" ref="N36:N67" si="29">IF(H36="ACC",0,1)+IF(K36="ACC",0,1)</f>
        <v>2</v>
      </c>
      <c r="O36" s="115">
        <f t="shared" ref="O36:O67" si="30">IF(F36&lt;10,1,(IF(I36&lt;10,1,0)))</f>
        <v>0</v>
      </c>
      <c r="P36" s="116" t="s">
        <v>3509</v>
      </c>
      <c r="Q36" s="117" t="s">
        <v>3509</v>
      </c>
      <c r="R36" s="117" t="s">
        <v>3509</v>
      </c>
      <c r="S36" s="116">
        <v>1.39</v>
      </c>
      <c r="T36" s="117">
        <v>2</v>
      </c>
      <c r="U36" s="117" t="s">
        <v>3373</v>
      </c>
      <c r="V36" s="116" t="e">
        <f t="shared" ref="V36:V67" si="31">(P36+S36)/2</f>
        <v>#VALUE!</v>
      </c>
      <c r="W36" s="117" t="e">
        <f t="shared" ref="W36:W67" si="32">IF(V36&gt;=10,60,Q36+T36)</f>
        <v>#VALUE!</v>
      </c>
      <c r="X36" s="117">
        <f t="shared" ref="X36:X67" si="33">IF(R36="ACC",0,1)+IF(U36="ACC",0,1)</f>
        <v>2</v>
      </c>
      <c r="Y36" s="117">
        <f t="shared" ref="Y36:Y67" si="34">IF(P36&lt;10,1,(IF(S36&lt;10,1,0)))</f>
        <v>1</v>
      </c>
      <c r="Z36" s="117">
        <f t="shared" ref="Z36:Z67" si="35">N36+X36</f>
        <v>4</v>
      </c>
      <c r="AA36" s="117">
        <f t="shared" ref="AA36:AA67" si="36">O36+Y36</f>
        <v>1</v>
      </c>
      <c r="AB36" s="117">
        <f t="shared" ref="AB36:AB67" si="37">Z36+AA36</f>
        <v>5</v>
      </c>
      <c r="AC36" s="116">
        <f>IF(AB36=0,0.86,IF(AB36=1,0.85,IF(AB36=2,0.84,IF(AB36=3,0.83,IF(AB36=4,0.82,IF(AB36=5,0.81,IF(AB36=6,0.8)))))))</f>
        <v>0.81</v>
      </c>
      <c r="AD36" s="116" t="e">
        <f t="shared" ref="AD36:AD67" si="38">AVERAGE(L36,V36)</f>
        <v>#VALUE!</v>
      </c>
      <c r="AE36" s="116" t="e">
        <f t="shared" ref="AE36:AE67" si="39">AC36*AD36</f>
        <v>#VALUE!</v>
      </c>
      <c r="AF36" s="117" t="e">
        <f t="shared" ref="AF36:AF67" si="40">M36+W36</f>
        <v>#VALUE!</v>
      </c>
      <c r="AG36" s="328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</row>
    <row r="37" spans="1:43" s="329" customFormat="1" ht="12.75">
      <c r="A37" s="114">
        <v>5</v>
      </c>
      <c r="B37" s="123" t="s">
        <v>680</v>
      </c>
      <c r="C37" s="123" t="s">
        <v>681</v>
      </c>
      <c r="D37" s="109" t="s">
        <v>682</v>
      </c>
      <c r="E37" s="115">
        <v>6</v>
      </c>
      <c r="F37" s="116">
        <v>10.42</v>
      </c>
      <c r="G37" s="117">
        <v>30</v>
      </c>
      <c r="H37" s="117" t="s">
        <v>3372</v>
      </c>
      <c r="I37" s="116">
        <v>9.59</v>
      </c>
      <c r="J37" s="117">
        <v>8</v>
      </c>
      <c r="K37" s="117" t="s">
        <v>3373</v>
      </c>
      <c r="L37" s="118">
        <f t="shared" si="27"/>
        <v>10.004999999999999</v>
      </c>
      <c r="M37" s="115">
        <f t="shared" si="28"/>
        <v>60</v>
      </c>
      <c r="N37" s="115">
        <f t="shared" si="29"/>
        <v>1</v>
      </c>
      <c r="O37" s="115">
        <f t="shared" si="30"/>
        <v>1</v>
      </c>
      <c r="P37" s="116" t="s">
        <v>3509</v>
      </c>
      <c r="Q37" s="117" t="s">
        <v>3509</v>
      </c>
      <c r="R37" s="117" t="s">
        <v>3509</v>
      </c>
      <c r="S37" s="116">
        <v>2.84</v>
      </c>
      <c r="T37" s="117">
        <v>5</v>
      </c>
      <c r="U37" s="117" t="s">
        <v>3373</v>
      </c>
      <c r="V37" s="116" t="e">
        <f t="shared" si="31"/>
        <v>#VALUE!</v>
      </c>
      <c r="W37" s="117" t="e">
        <f t="shared" si="32"/>
        <v>#VALUE!</v>
      </c>
      <c r="X37" s="117">
        <f t="shared" si="33"/>
        <v>2</v>
      </c>
      <c r="Y37" s="117">
        <f t="shared" si="34"/>
        <v>1</v>
      </c>
      <c r="Z37" s="117">
        <f t="shared" si="35"/>
        <v>3</v>
      </c>
      <c r="AA37" s="117">
        <f t="shared" si="36"/>
        <v>2</v>
      </c>
      <c r="AB37" s="117">
        <f t="shared" si="37"/>
        <v>5</v>
      </c>
      <c r="AC37" s="116">
        <f>IF(AB37=0,0.86,IF(AB37=1,0.85,IF(AB37=2,0.84,IF(AB37=3,0.83,IF(AB37=4,0.82,IF(AB37=5,0.81,IF(AB37=6,0.8)))))))</f>
        <v>0.81</v>
      </c>
      <c r="AD37" s="116" t="e">
        <f t="shared" si="38"/>
        <v>#VALUE!</v>
      </c>
      <c r="AE37" s="116" t="e">
        <f t="shared" si="39"/>
        <v>#VALUE!</v>
      </c>
      <c r="AF37" s="117" t="e">
        <f t="shared" si="40"/>
        <v>#VALUE!</v>
      </c>
      <c r="AG37" s="328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</row>
    <row r="38" spans="1:43" s="329" customFormat="1" ht="12.75">
      <c r="A38" s="114">
        <v>6</v>
      </c>
      <c r="B38" s="119" t="s">
        <v>686</v>
      </c>
      <c r="C38" s="119" t="s">
        <v>687</v>
      </c>
      <c r="D38" s="120" t="s">
        <v>688</v>
      </c>
      <c r="E38" s="115">
        <v>6</v>
      </c>
      <c r="F38" s="116" t="s">
        <v>3509</v>
      </c>
      <c r="G38" s="117" t="s">
        <v>3509</v>
      </c>
      <c r="H38" s="117" t="s">
        <v>3509</v>
      </c>
      <c r="I38" s="116" t="s">
        <v>3509</v>
      </c>
      <c r="J38" s="117" t="s">
        <v>3509</v>
      </c>
      <c r="K38" s="117" t="s">
        <v>3509</v>
      </c>
      <c r="L38" s="118" t="e">
        <f t="shared" si="27"/>
        <v>#VALUE!</v>
      </c>
      <c r="M38" s="115" t="e">
        <f t="shared" si="28"/>
        <v>#VALUE!</v>
      </c>
      <c r="N38" s="115">
        <f t="shared" si="29"/>
        <v>2</v>
      </c>
      <c r="O38" s="115">
        <f t="shared" si="30"/>
        <v>0</v>
      </c>
      <c r="P38" s="116" t="s">
        <v>3509</v>
      </c>
      <c r="Q38" s="117" t="s">
        <v>3509</v>
      </c>
      <c r="R38" s="117" t="s">
        <v>3509</v>
      </c>
      <c r="S38" s="116" t="s">
        <v>3509</v>
      </c>
      <c r="T38" s="117" t="s">
        <v>3509</v>
      </c>
      <c r="U38" s="117" t="s">
        <v>3509</v>
      </c>
      <c r="V38" s="116" t="e">
        <f t="shared" si="31"/>
        <v>#VALUE!</v>
      </c>
      <c r="W38" s="117" t="e">
        <f t="shared" si="32"/>
        <v>#VALUE!</v>
      </c>
      <c r="X38" s="117">
        <f t="shared" si="33"/>
        <v>2</v>
      </c>
      <c r="Y38" s="117">
        <f t="shared" si="34"/>
        <v>0</v>
      </c>
      <c r="Z38" s="117">
        <f t="shared" si="35"/>
        <v>4</v>
      </c>
      <c r="AA38" s="117">
        <f t="shared" si="36"/>
        <v>0</v>
      </c>
      <c r="AB38" s="117">
        <f t="shared" si="37"/>
        <v>4</v>
      </c>
      <c r="AC38" s="116">
        <f>IF(AB38=0,1,IF(AB38=1,0.99,IF(AB38=2,0.98,IF(AB38=3,0.97,IF(AB38=4,0.96,IF(AB38=5,0.95,IF(AB38=6,0.94)))))))</f>
        <v>0.96</v>
      </c>
      <c r="AD38" s="116" t="e">
        <f t="shared" si="38"/>
        <v>#VALUE!</v>
      </c>
      <c r="AE38" s="116" t="e">
        <f t="shared" si="39"/>
        <v>#VALUE!</v>
      </c>
      <c r="AF38" s="117" t="e">
        <f t="shared" si="40"/>
        <v>#VALUE!</v>
      </c>
      <c r="AG38" s="328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</row>
    <row r="39" spans="1:43" s="329" customFormat="1" ht="12.75">
      <c r="A39" s="114">
        <v>7</v>
      </c>
      <c r="B39" s="119" t="s">
        <v>700</v>
      </c>
      <c r="C39" s="119" t="s">
        <v>701</v>
      </c>
      <c r="D39" s="120" t="s">
        <v>702</v>
      </c>
      <c r="E39" s="115">
        <v>6</v>
      </c>
      <c r="F39" s="116">
        <v>10</v>
      </c>
      <c r="G39" s="117">
        <v>30</v>
      </c>
      <c r="H39" s="117" t="s">
        <v>3373</v>
      </c>
      <c r="I39" s="116">
        <v>10.59</v>
      </c>
      <c r="J39" s="117">
        <v>30</v>
      </c>
      <c r="K39" s="117" t="s">
        <v>3373</v>
      </c>
      <c r="L39" s="118">
        <f t="shared" si="27"/>
        <v>10.295</v>
      </c>
      <c r="M39" s="115">
        <f t="shared" si="28"/>
        <v>60</v>
      </c>
      <c r="N39" s="115">
        <f t="shared" si="29"/>
        <v>2</v>
      </c>
      <c r="O39" s="115">
        <f t="shared" si="30"/>
        <v>0</v>
      </c>
      <c r="P39" s="116" t="s">
        <v>3509</v>
      </c>
      <c r="Q39" s="117" t="s">
        <v>3509</v>
      </c>
      <c r="R39" s="117" t="s">
        <v>3509</v>
      </c>
      <c r="S39" s="116" t="s">
        <v>3509</v>
      </c>
      <c r="T39" s="117" t="s">
        <v>3509</v>
      </c>
      <c r="U39" s="117" t="s">
        <v>3509</v>
      </c>
      <c r="V39" s="116" t="e">
        <f t="shared" si="31"/>
        <v>#VALUE!</v>
      </c>
      <c r="W39" s="117" t="e">
        <f t="shared" si="32"/>
        <v>#VALUE!</v>
      </c>
      <c r="X39" s="117">
        <f t="shared" si="33"/>
        <v>2</v>
      </c>
      <c r="Y39" s="117">
        <f t="shared" si="34"/>
        <v>0</v>
      </c>
      <c r="Z39" s="117">
        <f t="shared" si="35"/>
        <v>4</v>
      </c>
      <c r="AA39" s="117">
        <f t="shared" si="36"/>
        <v>0</v>
      </c>
      <c r="AB39" s="117">
        <f t="shared" si="37"/>
        <v>4</v>
      </c>
      <c r="AC39" s="116">
        <f>IF(AB39=0,0.86,IF(AB39=1,0.85,IF(AB39=2,0.84,IF(AB39=3,0.83,IF(AB39=4,0.82,IF(AB39=5,0.81,IF(AB39=6,0.8)))))))</f>
        <v>0.82</v>
      </c>
      <c r="AD39" s="116" t="e">
        <f t="shared" si="38"/>
        <v>#VALUE!</v>
      </c>
      <c r="AE39" s="116" t="e">
        <f t="shared" si="39"/>
        <v>#VALUE!</v>
      </c>
      <c r="AF39" s="117" t="e">
        <f t="shared" si="40"/>
        <v>#VALUE!</v>
      </c>
      <c r="AG39" s="328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</row>
    <row r="40" spans="1:43" s="329" customFormat="1" ht="12.75">
      <c r="A40" s="114">
        <v>8</v>
      </c>
      <c r="B40" s="123" t="s">
        <v>703</v>
      </c>
      <c r="C40" s="123" t="s">
        <v>704</v>
      </c>
      <c r="D40" s="109" t="s">
        <v>705</v>
      </c>
      <c r="E40" s="115">
        <v>6</v>
      </c>
      <c r="F40" s="116">
        <v>9.6999999999999993</v>
      </c>
      <c r="G40" s="117">
        <v>25</v>
      </c>
      <c r="H40" s="117" t="s">
        <v>3373</v>
      </c>
      <c r="I40" s="116">
        <v>10.44</v>
      </c>
      <c r="J40" s="117">
        <v>30</v>
      </c>
      <c r="K40" s="117" t="s">
        <v>3373</v>
      </c>
      <c r="L40" s="118">
        <f t="shared" si="27"/>
        <v>10.07</v>
      </c>
      <c r="M40" s="115">
        <f t="shared" si="28"/>
        <v>60</v>
      </c>
      <c r="N40" s="115">
        <f t="shared" si="29"/>
        <v>2</v>
      </c>
      <c r="O40" s="115">
        <f t="shared" si="30"/>
        <v>1</v>
      </c>
      <c r="P40" s="116" t="s">
        <v>3509</v>
      </c>
      <c r="Q40" s="117" t="s">
        <v>3509</v>
      </c>
      <c r="R40" s="117" t="s">
        <v>3509</v>
      </c>
      <c r="S40" s="116" t="s">
        <v>3509</v>
      </c>
      <c r="T40" s="117" t="s">
        <v>3509</v>
      </c>
      <c r="U40" s="117" t="s">
        <v>3509</v>
      </c>
      <c r="V40" s="116" t="e">
        <f t="shared" si="31"/>
        <v>#VALUE!</v>
      </c>
      <c r="W40" s="117" t="e">
        <f t="shared" si="32"/>
        <v>#VALUE!</v>
      </c>
      <c r="X40" s="117">
        <f t="shared" si="33"/>
        <v>2</v>
      </c>
      <c r="Y40" s="117">
        <f t="shared" si="34"/>
        <v>0</v>
      </c>
      <c r="Z40" s="117">
        <f t="shared" si="35"/>
        <v>4</v>
      </c>
      <c r="AA40" s="117">
        <f t="shared" si="36"/>
        <v>1</v>
      </c>
      <c r="AB40" s="117">
        <f t="shared" si="37"/>
        <v>5</v>
      </c>
      <c r="AC40" s="116">
        <f>IF(AB40=0,0.93,IF(AB40=1,0.92,IF(AB40=2,0.91,IF(AB40=3,0.9,IF(AB40=4,0.89,IF(AB40=5,0.88,IF(AB40=6,0.87)))))))</f>
        <v>0.88</v>
      </c>
      <c r="AD40" s="116" t="e">
        <f t="shared" si="38"/>
        <v>#VALUE!</v>
      </c>
      <c r="AE40" s="116" t="e">
        <f t="shared" si="39"/>
        <v>#VALUE!</v>
      </c>
      <c r="AF40" s="117" t="e">
        <f t="shared" si="40"/>
        <v>#VALUE!</v>
      </c>
      <c r="AG40" s="328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</row>
    <row r="41" spans="1:43" s="329" customFormat="1" ht="12.75">
      <c r="A41" s="114">
        <v>9</v>
      </c>
      <c r="B41" s="108" t="s">
        <v>717</v>
      </c>
      <c r="C41" s="108" t="s">
        <v>718</v>
      </c>
      <c r="D41" s="109" t="s">
        <v>719</v>
      </c>
      <c r="E41" s="115">
        <v>7</v>
      </c>
      <c r="F41" s="116">
        <v>12.89</v>
      </c>
      <c r="G41" s="117">
        <v>30</v>
      </c>
      <c r="H41" s="117" t="s">
        <v>3372</v>
      </c>
      <c r="I41" s="116">
        <v>13.84</v>
      </c>
      <c r="J41" s="117">
        <v>30</v>
      </c>
      <c r="K41" s="117" t="s">
        <v>3372</v>
      </c>
      <c r="L41" s="118">
        <f t="shared" si="27"/>
        <v>13.365</v>
      </c>
      <c r="M41" s="115">
        <f t="shared" si="28"/>
        <v>60</v>
      </c>
      <c r="N41" s="115">
        <f t="shared" si="29"/>
        <v>0</v>
      </c>
      <c r="O41" s="115">
        <f t="shared" si="30"/>
        <v>0</v>
      </c>
      <c r="P41" s="116" t="s">
        <v>3509</v>
      </c>
      <c r="Q41" s="117" t="s">
        <v>3509</v>
      </c>
      <c r="R41" s="117" t="s">
        <v>3509</v>
      </c>
      <c r="S41" s="116" t="s">
        <v>3509</v>
      </c>
      <c r="T41" s="117" t="s">
        <v>3509</v>
      </c>
      <c r="U41" s="117" t="s">
        <v>3509</v>
      </c>
      <c r="V41" s="116" t="e">
        <f t="shared" si="31"/>
        <v>#VALUE!</v>
      </c>
      <c r="W41" s="117" t="e">
        <f t="shared" si="32"/>
        <v>#VALUE!</v>
      </c>
      <c r="X41" s="117">
        <f t="shared" si="33"/>
        <v>2</v>
      </c>
      <c r="Y41" s="117">
        <f t="shared" si="34"/>
        <v>0</v>
      </c>
      <c r="Z41" s="117">
        <f t="shared" si="35"/>
        <v>2</v>
      </c>
      <c r="AA41" s="117">
        <f t="shared" si="36"/>
        <v>0</v>
      </c>
      <c r="AB41" s="117">
        <f t="shared" si="37"/>
        <v>2</v>
      </c>
      <c r="AC41" s="116">
        <f>IF(AB41=0,0.86,IF(AB41=1,0.85,IF(AB41=2,0.84,IF(AB41=3,0.83,IF(AB41=4,0.82,IF(AB41=5,0.81,IF(AB41=6,0.8)))))))</f>
        <v>0.84</v>
      </c>
      <c r="AD41" s="116" t="e">
        <f t="shared" si="38"/>
        <v>#VALUE!</v>
      </c>
      <c r="AE41" s="116" t="e">
        <f t="shared" si="39"/>
        <v>#VALUE!</v>
      </c>
      <c r="AF41" s="117" t="e">
        <f t="shared" si="40"/>
        <v>#VALUE!</v>
      </c>
      <c r="AG41" s="328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</row>
    <row r="42" spans="1:43" s="329" customFormat="1" ht="12.75">
      <c r="A42" s="114">
        <v>10</v>
      </c>
      <c r="B42" s="123" t="s">
        <v>720</v>
      </c>
      <c r="C42" s="123" t="s">
        <v>3586</v>
      </c>
      <c r="D42" s="115" t="s">
        <v>722</v>
      </c>
      <c r="E42" s="115">
        <v>7</v>
      </c>
      <c r="F42" s="116">
        <v>9.3000000000000007</v>
      </c>
      <c r="G42" s="117">
        <v>24</v>
      </c>
      <c r="H42" s="117" t="s">
        <v>3372</v>
      </c>
      <c r="I42" s="116">
        <v>11.78</v>
      </c>
      <c r="J42" s="117">
        <v>30</v>
      </c>
      <c r="K42" s="117" t="s">
        <v>3373</v>
      </c>
      <c r="L42" s="118">
        <f t="shared" si="27"/>
        <v>10.54</v>
      </c>
      <c r="M42" s="115">
        <f t="shared" si="28"/>
        <v>60</v>
      </c>
      <c r="N42" s="115">
        <f t="shared" si="29"/>
        <v>1</v>
      </c>
      <c r="O42" s="115">
        <f t="shared" si="30"/>
        <v>1</v>
      </c>
      <c r="P42" s="116" t="s">
        <v>3509</v>
      </c>
      <c r="Q42" s="117" t="s">
        <v>3509</v>
      </c>
      <c r="R42" s="117" t="s">
        <v>3509</v>
      </c>
      <c r="S42" s="116" t="s">
        <v>3509</v>
      </c>
      <c r="T42" s="117" t="s">
        <v>3509</v>
      </c>
      <c r="U42" s="117" t="s">
        <v>3509</v>
      </c>
      <c r="V42" s="116" t="e">
        <f t="shared" si="31"/>
        <v>#VALUE!</v>
      </c>
      <c r="W42" s="117" t="e">
        <f t="shared" si="32"/>
        <v>#VALUE!</v>
      </c>
      <c r="X42" s="117">
        <f t="shared" si="33"/>
        <v>2</v>
      </c>
      <c r="Y42" s="117">
        <f t="shared" si="34"/>
        <v>0</v>
      </c>
      <c r="Z42" s="117">
        <f t="shared" si="35"/>
        <v>3</v>
      </c>
      <c r="AA42" s="117">
        <f t="shared" si="36"/>
        <v>1</v>
      </c>
      <c r="AB42" s="117">
        <f t="shared" si="37"/>
        <v>4</v>
      </c>
      <c r="AC42" s="116">
        <f>IF(AB42=0,0.93,IF(AB42=1,0.92,IF(AB42=2,0.91,IF(AB42=3,0.9,IF(AB42=4,0.89,IF(AB42=5,0.88,IF(AB42=6,0.87)))))))</f>
        <v>0.89</v>
      </c>
      <c r="AD42" s="116" t="e">
        <f t="shared" si="38"/>
        <v>#VALUE!</v>
      </c>
      <c r="AE42" s="116" t="e">
        <f t="shared" si="39"/>
        <v>#VALUE!</v>
      </c>
      <c r="AF42" s="117" t="e">
        <f t="shared" si="40"/>
        <v>#VALUE!</v>
      </c>
      <c r="AG42" s="328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</row>
    <row r="43" spans="1:43" s="329" customFormat="1" ht="12.75">
      <c r="A43" s="114">
        <v>11</v>
      </c>
      <c r="B43" s="108" t="s">
        <v>918</v>
      </c>
      <c r="C43" s="108" t="s">
        <v>490</v>
      </c>
      <c r="D43" s="109" t="s">
        <v>919</v>
      </c>
      <c r="E43" s="115">
        <v>8</v>
      </c>
      <c r="F43" s="116">
        <v>10.35</v>
      </c>
      <c r="G43" s="117">
        <v>30</v>
      </c>
      <c r="H43" s="117" t="s">
        <v>3373</v>
      </c>
      <c r="I43" s="116">
        <v>9.68</v>
      </c>
      <c r="J43" s="117">
        <v>12</v>
      </c>
      <c r="K43" s="117" t="s">
        <v>3373</v>
      </c>
      <c r="L43" s="118">
        <f t="shared" si="27"/>
        <v>10.015000000000001</v>
      </c>
      <c r="M43" s="115">
        <f t="shared" si="28"/>
        <v>60</v>
      </c>
      <c r="N43" s="115">
        <f t="shared" si="29"/>
        <v>2</v>
      </c>
      <c r="O43" s="115">
        <f t="shared" si="30"/>
        <v>1</v>
      </c>
      <c r="P43" s="116" t="s">
        <v>3509</v>
      </c>
      <c r="Q43" s="117" t="s">
        <v>3509</v>
      </c>
      <c r="R43" s="117" t="s">
        <v>3509</v>
      </c>
      <c r="S43" s="116" t="s">
        <v>3509</v>
      </c>
      <c r="T43" s="117" t="s">
        <v>3509</v>
      </c>
      <c r="U43" s="117" t="s">
        <v>3509</v>
      </c>
      <c r="V43" s="116" t="e">
        <f t="shared" si="31"/>
        <v>#VALUE!</v>
      </c>
      <c r="W43" s="117" t="e">
        <f t="shared" si="32"/>
        <v>#VALUE!</v>
      </c>
      <c r="X43" s="117">
        <f t="shared" si="33"/>
        <v>2</v>
      </c>
      <c r="Y43" s="117">
        <f t="shared" si="34"/>
        <v>0</v>
      </c>
      <c r="Z43" s="117">
        <f t="shared" si="35"/>
        <v>4</v>
      </c>
      <c r="AA43" s="117">
        <f t="shared" si="36"/>
        <v>1</v>
      </c>
      <c r="AB43" s="117">
        <f t="shared" si="37"/>
        <v>5</v>
      </c>
      <c r="AC43" s="116">
        <f>IF(AB43=0,0.93,IF(AB43=1,0.92,IF(AB43=2,0.91,IF(AB43=3,0.9,IF(AB43=4,0.89,IF(AB43=5,0.88,IF(AB43=6,0.87)))))))</f>
        <v>0.88</v>
      </c>
      <c r="AD43" s="116" t="e">
        <f t="shared" si="38"/>
        <v>#VALUE!</v>
      </c>
      <c r="AE43" s="116" t="e">
        <f t="shared" si="39"/>
        <v>#VALUE!</v>
      </c>
      <c r="AF43" s="117" t="e">
        <f t="shared" si="40"/>
        <v>#VALUE!</v>
      </c>
      <c r="AG43" s="328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</row>
    <row r="44" spans="1:43" s="329" customFormat="1" ht="12.75">
      <c r="A44" s="114">
        <v>12</v>
      </c>
      <c r="B44" s="108" t="s">
        <v>926</v>
      </c>
      <c r="C44" s="108" t="s">
        <v>927</v>
      </c>
      <c r="D44" s="109" t="s">
        <v>928</v>
      </c>
      <c r="E44" s="115">
        <v>9</v>
      </c>
      <c r="F44" s="116">
        <v>10.29</v>
      </c>
      <c r="G44" s="117">
        <v>30</v>
      </c>
      <c r="H44" s="117" t="s">
        <v>3372</v>
      </c>
      <c r="I44" s="116">
        <v>9.7100000000000009</v>
      </c>
      <c r="J44" s="117">
        <v>18</v>
      </c>
      <c r="K44" s="117" t="s">
        <v>3373</v>
      </c>
      <c r="L44" s="118">
        <f t="shared" si="27"/>
        <v>10</v>
      </c>
      <c r="M44" s="115">
        <f t="shared" si="28"/>
        <v>60</v>
      </c>
      <c r="N44" s="115">
        <f t="shared" si="29"/>
        <v>1</v>
      </c>
      <c r="O44" s="115">
        <f t="shared" si="30"/>
        <v>1</v>
      </c>
      <c r="P44" s="116" t="s">
        <v>3509</v>
      </c>
      <c r="Q44" s="117" t="s">
        <v>3509</v>
      </c>
      <c r="R44" s="117" t="s">
        <v>3509</v>
      </c>
      <c r="S44" s="116" t="s">
        <v>3509</v>
      </c>
      <c r="T44" s="117" t="s">
        <v>3509</v>
      </c>
      <c r="U44" s="117" t="s">
        <v>3509</v>
      </c>
      <c r="V44" s="116" t="e">
        <f t="shared" si="31"/>
        <v>#VALUE!</v>
      </c>
      <c r="W44" s="117" t="e">
        <f t="shared" si="32"/>
        <v>#VALUE!</v>
      </c>
      <c r="X44" s="117">
        <f t="shared" si="33"/>
        <v>2</v>
      </c>
      <c r="Y44" s="117">
        <f t="shared" si="34"/>
        <v>0</v>
      </c>
      <c r="Z44" s="117">
        <f t="shared" si="35"/>
        <v>3</v>
      </c>
      <c r="AA44" s="117">
        <f t="shared" si="36"/>
        <v>1</v>
      </c>
      <c r="AB44" s="117">
        <f t="shared" si="37"/>
        <v>4</v>
      </c>
      <c r="AC44" s="116">
        <f>IF(AB44=0,1,IF(AB44=1,0.99,IF(AB44=2,0.98,IF(AB44=3,0.97,IF(AB44=4,0.96,IF(AB44=5,0.95,IF(AB44=6,0.94)))))))</f>
        <v>0.96</v>
      </c>
      <c r="AD44" s="116" t="e">
        <f t="shared" si="38"/>
        <v>#VALUE!</v>
      </c>
      <c r="AE44" s="116" t="e">
        <f t="shared" si="39"/>
        <v>#VALUE!</v>
      </c>
      <c r="AF44" s="117" t="e">
        <f t="shared" si="40"/>
        <v>#VALUE!</v>
      </c>
      <c r="AG44" s="328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</row>
    <row r="45" spans="1:43" s="329" customFormat="1" ht="12.75">
      <c r="A45" s="114">
        <v>13</v>
      </c>
      <c r="B45" s="123" t="s">
        <v>988</v>
      </c>
      <c r="C45" s="123" t="s">
        <v>3587</v>
      </c>
      <c r="D45" s="115" t="s">
        <v>990</v>
      </c>
      <c r="E45" s="115">
        <v>9</v>
      </c>
      <c r="F45" s="116">
        <v>10.17</v>
      </c>
      <c r="G45" s="117">
        <v>30</v>
      </c>
      <c r="H45" s="117" t="s">
        <v>3373</v>
      </c>
      <c r="I45" s="116">
        <v>10.19</v>
      </c>
      <c r="J45" s="117">
        <v>30</v>
      </c>
      <c r="K45" s="117" t="s">
        <v>3372</v>
      </c>
      <c r="L45" s="118">
        <f t="shared" si="27"/>
        <v>10.18</v>
      </c>
      <c r="M45" s="115">
        <f t="shared" si="28"/>
        <v>60</v>
      </c>
      <c r="N45" s="115">
        <f t="shared" si="29"/>
        <v>1</v>
      </c>
      <c r="O45" s="115">
        <f t="shared" si="30"/>
        <v>0</v>
      </c>
      <c r="P45" s="116">
        <v>2.93</v>
      </c>
      <c r="Q45" s="117">
        <v>0</v>
      </c>
      <c r="R45" s="117" t="s">
        <v>3372</v>
      </c>
      <c r="S45" s="116" t="s">
        <v>3509</v>
      </c>
      <c r="T45" s="117" t="s">
        <v>3509</v>
      </c>
      <c r="U45" s="117" t="s">
        <v>3509</v>
      </c>
      <c r="V45" s="116" t="e">
        <f t="shared" si="31"/>
        <v>#VALUE!</v>
      </c>
      <c r="W45" s="117" t="e">
        <f t="shared" si="32"/>
        <v>#VALUE!</v>
      </c>
      <c r="X45" s="117">
        <f t="shared" si="33"/>
        <v>1</v>
      </c>
      <c r="Y45" s="117">
        <f t="shared" si="34"/>
        <v>1</v>
      </c>
      <c r="Z45" s="117">
        <f t="shared" si="35"/>
        <v>2</v>
      </c>
      <c r="AA45" s="117">
        <f t="shared" si="36"/>
        <v>1</v>
      </c>
      <c r="AB45" s="117">
        <f t="shared" si="37"/>
        <v>3</v>
      </c>
      <c r="AC45" s="116">
        <f>IF(AB45=0,0.93,IF(AB45=1,0.92,IF(AB45=2,0.91,IF(AB45=3,0.9,IF(AB45=4,0.89,IF(AB45=5,0.88,IF(AB45=6,0.87)))))))</f>
        <v>0.9</v>
      </c>
      <c r="AD45" s="116" t="e">
        <f t="shared" si="38"/>
        <v>#VALUE!</v>
      </c>
      <c r="AE45" s="116" t="e">
        <f t="shared" si="39"/>
        <v>#VALUE!</v>
      </c>
      <c r="AF45" s="117" t="e">
        <f t="shared" si="40"/>
        <v>#VALUE!</v>
      </c>
      <c r="AG45" s="328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</row>
    <row r="46" spans="1:43" s="329" customFormat="1" ht="12.75">
      <c r="A46" s="114">
        <v>14</v>
      </c>
      <c r="B46" s="119" t="s">
        <v>1046</v>
      </c>
      <c r="C46" s="119" t="s">
        <v>1047</v>
      </c>
      <c r="D46" s="120" t="s">
        <v>1048</v>
      </c>
      <c r="E46" s="115">
        <v>10</v>
      </c>
      <c r="F46" s="116" t="s">
        <v>3509</v>
      </c>
      <c r="G46" s="117" t="s">
        <v>3509</v>
      </c>
      <c r="H46" s="117" t="s">
        <v>3509</v>
      </c>
      <c r="I46" s="116">
        <v>10</v>
      </c>
      <c r="J46" s="117">
        <v>30</v>
      </c>
      <c r="K46" s="117" t="s">
        <v>3373</v>
      </c>
      <c r="L46" s="118" t="e">
        <f t="shared" si="27"/>
        <v>#VALUE!</v>
      </c>
      <c r="M46" s="115" t="e">
        <f t="shared" si="28"/>
        <v>#VALUE!</v>
      </c>
      <c r="N46" s="115">
        <f t="shared" si="29"/>
        <v>2</v>
      </c>
      <c r="O46" s="115">
        <f t="shared" si="30"/>
        <v>0</v>
      </c>
      <c r="P46" s="116">
        <v>9.02</v>
      </c>
      <c r="Q46" s="117">
        <v>10</v>
      </c>
      <c r="R46" s="117" t="s">
        <v>3373</v>
      </c>
      <c r="S46" s="116">
        <v>11.47</v>
      </c>
      <c r="T46" s="117">
        <v>30</v>
      </c>
      <c r="U46" s="117" t="s">
        <v>3373</v>
      </c>
      <c r="V46" s="116">
        <f t="shared" si="31"/>
        <v>10.245000000000001</v>
      </c>
      <c r="W46" s="117">
        <f t="shared" si="32"/>
        <v>60</v>
      </c>
      <c r="X46" s="117">
        <f t="shared" si="33"/>
        <v>2</v>
      </c>
      <c r="Y46" s="117">
        <f t="shared" si="34"/>
        <v>1</v>
      </c>
      <c r="Z46" s="117">
        <f t="shared" si="35"/>
        <v>4</v>
      </c>
      <c r="AA46" s="117">
        <f t="shared" si="36"/>
        <v>1</v>
      </c>
      <c r="AB46" s="117">
        <f t="shared" si="37"/>
        <v>5</v>
      </c>
      <c r="AC46" s="116">
        <f>IF(AB46=0,0.79,IF(AB46=1,0.78,IF(AB46=2,0.77,IF(AB46=3,0.76,IF(AB46=4,0.75,IF(AB46=5,0.74,IF(AB46=6,0.73)))))))</f>
        <v>0.74</v>
      </c>
      <c r="AD46" s="116" t="e">
        <f t="shared" si="38"/>
        <v>#VALUE!</v>
      </c>
      <c r="AE46" s="116" t="e">
        <f t="shared" si="39"/>
        <v>#VALUE!</v>
      </c>
      <c r="AF46" s="117" t="e">
        <f t="shared" si="40"/>
        <v>#VALUE!</v>
      </c>
      <c r="AG46" s="328"/>
      <c r="AH46" s="125" t="s">
        <v>3452</v>
      </c>
      <c r="AI46" s="125" t="s">
        <v>3451</v>
      </c>
      <c r="AJ46" s="125" t="s">
        <v>3456</v>
      </c>
      <c r="AK46" s="125" t="s">
        <v>3453</v>
      </c>
      <c r="AL46" s="125" t="s">
        <v>3454</v>
      </c>
      <c r="AM46" s="125" t="s">
        <v>3455</v>
      </c>
      <c r="AN46" s="125" t="s">
        <v>3460</v>
      </c>
      <c r="AO46" s="125" t="s">
        <v>3457</v>
      </c>
      <c r="AP46" s="125" t="s">
        <v>3459</v>
      </c>
      <c r="AQ46" s="125" t="s">
        <v>3458</v>
      </c>
    </row>
    <row r="47" spans="1:43" s="329" customFormat="1" ht="12.75">
      <c r="A47" s="114">
        <v>15</v>
      </c>
      <c r="B47" s="108" t="s">
        <v>127</v>
      </c>
      <c r="C47" s="108" t="s">
        <v>1022</v>
      </c>
      <c r="D47" s="109" t="s">
        <v>1106</v>
      </c>
      <c r="E47" s="115">
        <v>10</v>
      </c>
      <c r="F47" s="116">
        <v>13.17</v>
      </c>
      <c r="G47" s="117">
        <v>30</v>
      </c>
      <c r="H47" s="117" t="s">
        <v>3372</v>
      </c>
      <c r="I47" s="116">
        <v>8.15</v>
      </c>
      <c r="J47" s="117">
        <v>12</v>
      </c>
      <c r="K47" s="117" t="s">
        <v>3372</v>
      </c>
      <c r="L47" s="118">
        <f t="shared" si="27"/>
        <v>10.66</v>
      </c>
      <c r="M47" s="115">
        <f t="shared" si="28"/>
        <v>60</v>
      </c>
      <c r="N47" s="115">
        <f t="shared" si="29"/>
        <v>0</v>
      </c>
      <c r="O47" s="115">
        <f t="shared" si="30"/>
        <v>1</v>
      </c>
      <c r="P47" s="116" t="s">
        <v>3509</v>
      </c>
      <c r="Q47" s="117" t="s">
        <v>3509</v>
      </c>
      <c r="R47" s="117" t="s">
        <v>3509</v>
      </c>
      <c r="S47" s="116" t="s">
        <v>3509</v>
      </c>
      <c r="T47" s="117" t="s">
        <v>3509</v>
      </c>
      <c r="U47" s="117" t="s">
        <v>3509</v>
      </c>
      <c r="V47" s="116" t="e">
        <f t="shared" si="31"/>
        <v>#VALUE!</v>
      </c>
      <c r="W47" s="117" t="e">
        <f t="shared" si="32"/>
        <v>#VALUE!</v>
      </c>
      <c r="X47" s="117">
        <f t="shared" si="33"/>
        <v>2</v>
      </c>
      <c r="Y47" s="117">
        <f t="shared" si="34"/>
        <v>0</v>
      </c>
      <c r="Z47" s="117">
        <f t="shared" si="35"/>
        <v>2</v>
      </c>
      <c r="AA47" s="117">
        <f t="shared" si="36"/>
        <v>1</v>
      </c>
      <c r="AB47" s="117">
        <f t="shared" si="37"/>
        <v>3</v>
      </c>
      <c r="AC47" s="116">
        <f>IF(AB47=0,1,IF(AB47=1,0.99,IF(AB47=2,0.98,IF(AB47=3,0.97,IF(AB47=4,0.96,IF(AB47=5,0.95,IF(AB47=6,0.94)))))))</f>
        <v>0.97</v>
      </c>
      <c r="AD47" s="116" t="e">
        <f t="shared" si="38"/>
        <v>#VALUE!</v>
      </c>
      <c r="AE47" s="116" t="e">
        <f t="shared" si="39"/>
        <v>#VALUE!</v>
      </c>
      <c r="AF47" s="117" t="e">
        <f t="shared" si="40"/>
        <v>#VALUE!</v>
      </c>
      <c r="AG47" s="328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</row>
    <row r="48" spans="1:43" s="329" customFormat="1" ht="12.75">
      <c r="A48" s="114">
        <v>16</v>
      </c>
      <c r="B48" s="123" t="s">
        <v>1110</v>
      </c>
      <c r="C48" s="123" t="s">
        <v>1111</v>
      </c>
      <c r="D48" s="109" t="s">
        <v>1112</v>
      </c>
      <c r="E48" s="115">
        <v>10</v>
      </c>
      <c r="F48" s="116">
        <v>11.11</v>
      </c>
      <c r="G48" s="117">
        <v>30</v>
      </c>
      <c r="H48" s="117" t="s">
        <v>3372</v>
      </c>
      <c r="I48" s="116">
        <v>9.3000000000000007</v>
      </c>
      <c r="J48" s="117">
        <v>18</v>
      </c>
      <c r="K48" s="117" t="s">
        <v>3373</v>
      </c>
      <c r="L48" s="118">
        <f t="shared" si="27"/>
        <v>10.205</v>
      </c>
      <c r="M48" s="115">
        <f t="shared" si="28"/>
        <v>60</v>
      </c>
      <c r="N48" s="115">
        <f t="shared" si="29"/>
        <v>1</v>
      </c>
      <c r="O48" s="115">
        <f t="shared" si="30"/>
        <v>1</v>
      </c>
      <c r="P48" s="116" t="s">
        <v>3509</v>
      </c>
      <c r="Q48" s="117" t="s">
        <v>3509</v>
      </c>
      <c r="R48" s="117" t="s">
        <v>3509</v>
      </c>
      <c r="S48" s="116">
        <v>11.61</v>
      </c>
      <c r="T48" s="117">
        <v>30</v>
      </c>
      <c r="U48" s="117" t="s">
        <v>3373</v>
      </c>
      <c r="V48" s="116" t="e">
        <f t="shared" si="31"/>
        <v>#VALUE!</v>
      </c>
      <c r="W48" s="117" t="e">
        <f t="shared" si="32"/>
        <v>#VALUE!</v>
      </c>
      <c r="X48" s="117">
        <f t="shared" si="33"/>
        <v>2</v>
      </c>
      <c r="Y48" s="117">
        <f t="shared" si="34"/>
        <v>0</v>
      </c>
      <c r="Z48" s="117">
        <f t="shared" si="35"/>
        <v>3</v>
      </c>
      <c r="AA48" s="117">
        <f t="shared" si="36"/>
        <v>1</v>
      </c>
      <c r="AB48" s="117">
        <f t="shared" si="37"/>
        <v>4</v>
      </c>
      <c r="AC48" s="116">
        <f>IF(AB48=0,0.93,IF(AB48=1,0.92,IF(AB48=2,0.91,IF(AB48=3,0.9,IF(AB48=4,0.89,IF(AB48=5,0.88,IF(AB48=6,0.87)))))))</f>
        <v>0.89</v>
      </c>
      <c r="AD48" s="116" t="e">
        <f t="shared" si="38"/>
        <v>#VALUE!</v>
      </c>
      <c r="AE48" s="116" t="e">
        <f t="shared" si="39"/>
        <v>#VALUE!</v>
      </c>
      <c r="AF48" s="117" t="e">
        <f t="shared" si="40"/>
        <v>#VALUE!</v>
      </c>
      <c r="AG48" s="328"/>
      <c r="AH48" s="125" t="s">
        <v>3456</v>
      </c>
      <c r="AI48" s="125" t="s">
        <v>3458</v>
      </c>
      <c r="AJ48" s="125" t="s">
        <v>3452</v>
      </c>
      <c r="AK48" s="125" t="s">
        <v>3454</v>
      </c>
      <c r="AL48" s="125" t="s">
        <v>3455</v>
      </c>
      <c r="AM48" s="125" t="s">
        <v>3451</v>
      </c>
      <c r="AN48" s="125" t="s">
        <v>3459</v>
      </c>
      <c r="AO48" s="125" t="s">
        <v>3460</v>
      </c>
      <c r="AP48" s="125" t="s">
        <v>3457</v>
      </c>
      <c r="AQ48" s="125" t="s">
        <v>3453</v>
      </c>
    </row>
    <row r="49" spans="1:43" s="329" customFormat="1" ht="12.75">
      <c r="A49" s="114">
        <v>17</v>
      </c>
      <c r="B49" s="123" t="s">
        <v>144</v>
      </c>
      <c r="C49" s="123" t="s">
        <v>1113</v>
      </c>
      <c r="D49" s="109" t="s">
        <v>1114</v>
      </c>
      <c r="E49" s="115">
        <v>10</v>
      </c>
      <c r="F49" s="116">
        <v>10.26</v>
      </c>
      <c r="G49" s="117">
        <v>30</v>
      </c>
      <c r="H49" s="117" t="s">
        <v>3373</v>
      </c>
      <c r="I49" s="116">
        <v>11.24</v>
      </c>
      <c r="J49" s="117">
        <v>30</v>
      </c>
      <c r="K49" s="117" t="s">
        <v>3372</v>
      </c>
      <c r="L49" s="118">
        <f t="shared" si="27"/>
        <v>10.75</v>
      </c>
      <c r="M49" s="115">
        <f t="shared" si="28"/>
        <v>60</v>
      </c>
      <c r="N49" s="115">
        <f t="shared" si="29"/>
        <v>1</v>
      </c>
      <c r="O49" s="115">
        <f t="shared" si="30"/>
        <v>0</v>
      </c>
      <c r="P49" s="116" t="s">
        <v>3509</v>
      </c>
      <c r="Q49" s="117" t="s">
        <v>3509</v>
      </c>
      <c r="R49" s="117" t="s">
        <v>3509</v>
      </c>
      <c r="S49" s="116" t="s">
        <v>3509</v>
      </c>
      <c r="T49" s="117" t="s">
        <v>3509</v>
      </c>
      <c r="U49" s="117" t="s">
        <v>3509</v>
      </c>
      <c r="V49" s="116" t="e">
        <f t="shared" si="31"/>
        <v>#VALUE!</v>
      </c>
      <c r="W49" s="117" t="e">
        <f t="shared" si="32"/>
        <v>#VALUE!</v>
      </c>
      <c r="X49" s="117">
        <f t="shared" si="33"/>
        <v>2</v>
      </c>
      <c r="Y49" s="117">
        <f t="shared" si="34"/>
        <v>0</v>
      </c>
      <c r="Z49" s="117">
        <f t="shared" si="35"/>
        <v>3</v>
      </c>
      <c r="AA49" s="117">
        <f t="shared" si="36"/>
        <v>0</v>
      </c>
      <c r="AB49" s="117">
        <f t="shared" si="37"/>
        <v>3</v>
      </c>
      <c r="AC49" s="116">
        <f>IF(AB49=0,0.93,IF(AB49=1,0.92,IF(AB49=2,0.91,IF(AB49=3,0.9,IF(AB49=4,0.89,IF(AB49=5,0.88,IF(AB49=6,0.87)))))))</f>
        <v>0.9</v>
      </c>
      <c r="AD49" s="116" t="e">
        <f t="shared" si="38"/>
        <v>#VALUE!</v>
      </c>
      <c r="AE49" s="116" t="e">
        <f t="shared" si="39"/>
        <v>#VALUE!</v>
      </c>
      <c r="AF49" s="117" t="e">
        <f t="shared" si="40"/>
        <v>#VALUE!</v>
      </c>
      <c r="AG49" s="328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</row>
    <row r="50" spans="1:43" s="329" customFormat="1" ht="12.75">
      <c r="A50" s="114">
        <v>18</v>
      </c>
      <c r="B50" s="119" t="s">
        <v>1138</v>
      </c>
      <c r="C50" s="119" t="s">
        <v>3428</v>
      </c>
      <c r="D50" s="109" t="s">
        <v>1140</v>
      </c>
      <c r="E50" s="115">
        <v>11</v>
      </c>
      <c r="F50" s="116">
        <v>11.87</v>
      </c>
      <c r="G50" s="117">
        <v>30</v>
      </c>
      <c r="H50" s="117" t="s">
        <v>3373</v>
      </c>
      <c r="I50" s="116">
        <v>8.73</v>
      </c>
      <c r="J50" s="117">
        <v>8</v>
      </c>
      <c r="K50" s="117" t="s">
        <v>3373</v>
      </c>
      <c r="L50" s="118">
        <f t="shared" si="27"/>
        <v>10.3</v>
      </c>
      <c r="M50" s="115">
        <f t="shared" si="28"/>
        <v>60</v>
      </c>
      <c r="N50" s="115">
        <f t="shared" si="29"/>
        <v>2</v>
      </c>
      <c r="O50" s="115">
        <f t="shared" si="30"/>
        <v>1</v>
      </c>
      <c r="P50" s="116" t="s">
        <v>3509</v>
      </c>
      <c r="Q50" s="117" t="s">
        <v>3509</v>
      </c>
      <c r="R50" s="117" t="s">
        <v>3509</v>
      </c>
      <c r="S50" s="116" t="s">
        <v>3509</v>
      </c>
      <c r="T50" s="117" t="s">
        <v>3509</v>
      </c>
      <c r="U50" s="117" t="s">
        <v>3509</v>
      </c>
      <c r="V50" s="116" t="e">
        <f t="shared" si="31"/>
        <v>#VALUE!</v>
      </c>
      <c r="W50" s="117" t="e">
        <f t="shared" si="32"/>
        <v>#VALUE!</v>
      </c>
      <c r="X50" s="117">
        <f t="shared" si="33"/>
        <v>2</v>
      </c>
      <c r="Y50" s="117">
        <f t="shared" si="34"/>
        <v>0</v>
      </c>
      <c r="Z50" s="117">
        <f t="shared" si="35"/>
        <v>4</v>
      </c>
      <c r="AA50" s="117">
        <f t="shared" si="36"/>
        <v>1</v>
      </c>
      <c r="AB50" s="117">
        <f t="shared" si="37"/>
        <v>5</v>
      </c>
      <c r="AC50" s="116">
        <f>IF(AB50=0,93,IF(AB50=1,0.92,IF(AB50=2,0.91,IF(AB50=3,0.9,IF(AB50=4,0.89,IF(AB50=5,0.88,IF(AB50=6,0.87)))))))</f>
        <v>0.88</v>
      </c>
      <c r="AD50" s="116" t="e">
        <f t="shared" si="38"/>
        <v>#VALUE!</v>
      </c>
      <c r="AE50" s="116" t="e">
        <f t="shared" si="39"/>
        <v>#VALUE!</v>
      </c>
      <c r="AF50" s="117" t="e">
        <f t="shared" si="40"/>
        <v>#VALUE!</v>
      </c>
      <c r="AG50" s="328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</row>
    <row r="51" spans="1:43" s="329" customFormat="1" ht="12.75">
      <c r="A51" s="114">
        <v>19</v>
      </c>
      <c r="B51" s="119" t="s">
        <v>1141</v>
      </c>
      <c r="C51" s="119" t="s">
        <v>721</v>
      </c>
      <c r="D51" s="115" t="s">
        <v>722</v>
      </c>
      <c r="E51" s="115">
        <v>11</v>
      </c>
      <c r="F51" s="116">
        <v>9.3000000000000007</v>
      </c>
      <c r="G51" s="117">
        <v>24</v>
      </c>
      <c r="H51" s="117" t="s">
        <v>3372</v>
      </c>
      <c r="I51" s="116">
        <v>11.78</v>
      </c>
      <c r="J51" s="117">
        <v>30</v>
      </c>
      <c r="K51" s="117" t="s">
        <v>3373</v>
      </c>
      <c r="L51" s="118">
        <f t="shared" si="27"/>
        <v>10.54</v>
      </c>
      <c r="M51" s="115">
        <f t="shared" si="28"/>
        <v>60</v>
      </c>
      <c r="N51" s="115">
        <f t="shared" si="29"/>
        <v>1</v>
      </c>
      <c r="O51" s="115">
        <f t="shared" si="30"/>
        <v>1</v>
      </c>
      <c r="P51" s="116" t="s">
        <v>3509</v>
      </c>
      <c r="Q51" s="117" t="s">
        <v>3509</v>
      </c>
      <c r="R51" s="117" t="s">
        <v>3509</v>
      </c>
      <c r="S51" s="116" t="s">
        <v>3509</v>
      </c>
      <c r="T51" s="117" t="s">
        <v>3509</v>
      </c>
      <c r="U51" s="117" t="s">
        <v>3509</v>
      </c>
      <c r="V51" s="116" t="e">
        <f t="shared" si="31"/>
        <v>#VALUE!</v>
      </c>
      <c r="W51" s="117" t="e">
        <f t="shared" si="32"/>
        <v>#VALUE!</v>
      </c>
      <c r="X51" s="117">
        <f t="shared" si="33"/>
        <v>2</v>
      </c>
      <c r="Y51" s="117">
        <f t="shared" si="34"/>
        <v>0</v>
      </c>
      <c r="Z51" s="117">
        <f t="shared" si="35"/>
        <v>3</v>
      </c>
      <c r="AA51" s="117">
        <f t="shared" si="36"/>
        <v>1</v>
      </c>
      <c r="AB51" s="117">
        <f t="shared" si="37"/>
        <v>4</v>
      </c>
      <c r="AC51" s="116">
        <f>IF(AB51=0,1,IF(AB51=1,0.99,IF(AB51=2,0.98,IF(AB51=3,0.97,IF(AB51=4,0.96,IF(AB51=5,0.95,IF(AB51=6,0.94)))))))</f>
        <v>0.96</v>
      </c>
      <c r="AD51" s="116" t="e">
        <f t="shared" si="38"/>
        <v>#VALUE!</v>
      </c>
      <c r="AE51" s="116" t="e">
        <f t="shared" si="39"/>
        <v>#VALUE!</v>
      </c>
      <c r="AF51" s="117" t="e">
        <f t="shared" si="40"/>
        <v>#VALUE!</v>
      </c>
      <c r="AG51" s="328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</row>
    <row r="52" spans="1:43" s="329" customFormat="1" ht="12.75">
      <c r="A52" s="114">
        <v>20</v>
      </c>
      <c r="B52" s="119" t="s">
        <v>1207</v>
      </c>
      <c r="C52" s="119" t="s">
        <v>1208</v>
      </c>
      <c r="D52" s="120" t="s">
        <v>1209</v>
      </c>
      <c r="E52" s="115">
        <v>11</v>
      </c>
      <c r="F52" s="116" t="s">
        <v>3509</v>
      </c>
      <c r="G52" s="117" t="s">
        <v>3509</v>
      </c>
      <c r="H52" s="117" t="s">
        <v>3509</v>
      </c>
      <c r="I52" s="116" t="s">
        <v>3509</v>
      </c>
      <c r="J52" s="117" t="s">
        <v>3509</v>
      </c>
      <c r="K52" s="117" t="s">
        <v>3509</v>
      </c>
      <c r="L52" s="118" t="e">
        <f t="shared" si="27"/>
        <v>#VALUE!</v>
      </c>
      <c r="M52" s="115" t="e">
        <f t="shared" si="28"/>
        <v>#VALUE!</v>
      </c>
      <c r="N52" s="115">
        <f t="shared" si="29"/>
        <v>2</v>
      </c>
      <c r="O52" s="115">
        <f t="shared" si="30"/>
        <v>0</v>
      </c>
      <c r="P52" s="116" t="s">
        <v>3509</v>
      </c>
      <c r="Q52" s="117" t="s">
        <v>3509</v>
      </c>
      <c r="R52" s="117" t="s">
        <v>3509</v>
      </c>
      <c r="S52" s="116">
        <v>3.76</v>
      </c>
      <c r="T52" s="117">
        <v>0</v>
      </c>
      <c r="U52" s="117" t="s">
        <v>3373</v>
      </c>
      <c r="V52" s="116" t="e">
        <f t="shared" si="31"/>
        <v>#VALUE!</v>
      </c>
      <c r="W52" s="117" t="e">
        <f t="shared" si="32"/>
        <v>#VALUE!</v>
      </c>
      <c r="X52" s="117">
        <f t="shared" si="33"/>
        <v>2</v>
      </c>
      <c r="Y52" s="117">
        <f t="shared" si="34"/>
        <v>1</v>
      </c>
      <c r="Z52" s="117">
        <f t="shared" si="35"/>
        <v>4</v>
      </c>
      <c r="AA52" s="117">
        <f t="shared" si="36"/>
        <v>1</v>
      </c>
      <c r="AB52" s="117">
        <f t="shared" si="37"/>
        <v>5</v>
      </c>
      <c r="AC52" s="116">
        <f>IF(AB52=0,0.79,IF(AB52=1,0.78,IF(AB52=2,0.77,IF(AB52=3,0.76,IF(AB52=4,0.75,IF(AB52=5,0.74,IF(AB52=6,0.73)))))))</f>
        <v>0.74</v>
      </c>
      <c r="AD52" s="116" t="e">
        <f t="shared" si="38"/>
        <v>#VALUE!</v>
      </c>
      <c r="AE52" s="116" t="e">
        <f t="shared" si="39"/>
        <v>#VALUE!</v>
      </c>
      <c r="AF52" s="117" t="e">
        <f t="shared" si="40"/>
        <v>#VALUE!</v>
      </c>
      <c r="AG52" s="328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</row>
    <row r="53" spans="1:43" s="329" customFormat="1" ht="12.75">
      <c r="A53" s="114">
        <v>21</v>
      </c>
      <c r="B53" s="119" t="s">
        <v>1221</v>
      </c>
      <c r="C53" s="119" t="s">
        <v>609</v>
      </c>
      <c r="D53" s="109" t="s">
        <v>1217</v>
      </c>
      <c r="E53" s="115">
        <v>11</v>
      </c>
      <c r="F53" s="116">
        <v>10</v>
      </c>
      <c r="G53" s="117">
        <v>30</v>
      </c>
      <c r="H53" s="117" t="s">
        <v>3373</v>
      </c>
      <c r="I53" s="116"/>
      <c r="J53" s="117"/>
      <c r="K53" s="117"/>
      <c r="L53" s="118">
        <f t="shared" si="27"/>
        <v>5</v>
      </c>
      <c r="M53" s="115">
        <f t="shared" si="28"/>
        <v>30</v>
      </c>
      <c r="N53" s="115">
        <f t="shared" si="29"/>
        <v>2</v>
      </c>
      <c r="O53" s="115">
        <f t="shared" si="30"/>
        <v>1</v>
      </c>
      <c r="P53" s="116" t="s">
        <v>3509</v>
      </c>
      <c r="Q53" s="117" t="s">
        <v>3509</v>
      </c>
      <c r="R53" s="117" t="s">
        <v>3509</v>
      </c>
      <c r="S53" s="116" t="s">
        <v>3509</v>
      </c>
      <c r="T53" s="117" t="s">
        <v>3509</v>
      </c>
      <c r="U53" s="117" t="s">
        <v>3509</v>
      </c>
      <c r="V53" s="116" t="e">
        <f t="shared" si="31"/>
        <v>#VALUE!</v>
      </c>
      <c r="W53" s="117" t="e">
        <f t="shared" si="32"/>
        <v>#VALUE!</v>
      </c>
      <c r="X53" s="117">
        <f t="shared" si="33"/>
        <v>2</v>
      </c>
      <c r="Y53" s="117">
        <f t="shared" si="34"/>
        <v>0</v>
      </c>
      <c r="Z53" s="117">
        <f t="shared" si="35"/>
        <v>4</v>
      </c>
      <c r="AA53" s="117">
        <f t="shared" si="36"/>
        <v>1</v>
      </c>
      <c r="AB53" s="117">
        <f t="shared" si="37"/>
        <v>5</v>
      </c>
      <c r="AC53" s="116">
        <f>IF(AB53=0,0.86,IF(AB53=1,0.85,IF(AB53=2,0.84,IF(AB53=3,0.83,IF(AB53=4,0.82,IF(AB53=5,0.81,IF(AB53=6,0.8)))))))</f>
        <v>0.81</v>
      </c>
      <c r="AD53" s="116" t="e">
        <f t="shared" si="38"/>
        <v>#VALUE!</v>
      </c>
      <c r="AE53" s="116" t="e">
        <f t="shared" si="39"/>
        <v>#VALUE!</v>
      </c>
      <c r="AF53" s="117" t="e">
        <f t="shared" si="40"/>
        <v>#VALUE!</v>
      </c>
      <c r="AG53" s="328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</row>
    <row r="54" spans="1:43" s="329" customFormat="1" ht="12.75">
      <c r="A54" s="114">
        <v>22</v>
      </c>
      <c r="B54" s="108" t="s">
        <v>1225</v>
      </c>
      <c r="C54" s="108" t="s">
        <v>618</v>
      </c>
      <c r="D54" s="109" t="s">
        <v>1205</v>
      </c>
      <c r="E54" s="115">
        <v>11</v>
      </c>
      <c r="F54" s="116">
        <v>11.76</v>
      </c>
      <c r="G54" s="117">
        <v>30</v>
      </c>
      <c r="H54" s="117" t="s">
        <v>3372</v>
      </c>
      <c r="I54" s="116">
        <v>9.65</v>
      </c>
      <c r="J54" s="117">
        <v>18</v>
      </c>
      <c r="K54" s="117" t="s">
        <v>3372</v>
      </c>
      <c r="L54" s="118">
        <f t="shared" si="27"/>
        <v>10.705</v>
      </c>
      <c r="M54" s="115">
        <f t="shared" si="28"/>
        <v>60</v>
      </c>
      <c r="N54" s="115">
        <f t="shared" si="29"/>
        <v>0</v>
      </c>
      <c r="O54" s="115">
        <f t="shared" si="30"/>
        <v>1</v>
      </c>
      <c r="P54" s="116" t="s">
        <v>3509</v>
      </c>
      <c r="Q54" s="117" t="s">
        <v>3509</v>
      </c>
      <c r="R54" s="117" t="s">
        <v>3509</v>
      </c>
      <c r="S54" s="116" t="s">
        <v>3509</v>
      </c>
      <c r="T54" s="117" t="s">
        <v>3509</v>
      </c>
      <c r="U54" s="117" t="s">
        <v>3509</v>
      </c>
      <c r="V54" s="116" t="e">
        <f t="shared" si="31"/>
        <v>#VALUE!</v>
      </c>
      <c r="W54" s="117" t="e">
        <f t="shared" si="32"/>
        <v>#VALUE!</v>
      </c>
      <c r="X54" s="117">
        <f t="shared" si="33"/>
        <v>2</v>
      </c>
      <c r="Y54" s="117">
        <f t="shared" si="34"/>
        <v>0</v>
      </c>
      <c r="Z54" s="117">
        <f t="shared" si="35"/>
        <v>2</v>
      </c>
      <c r="AA54" s="117">
        <f t="shared" si="36"/>
        <v>1</v>
      </c>
      <c r="AB54" s="117">
        <f t="shared" si="37"/>
        <v>3</v>
      </c>
      <c r="AC54" s="116">
        <f>IF(AB54=0,1,IF(AB54=1,0.99,IF(AB54=2,0.98,IF(AB54=3,0.97,IF(AB54=4,0.96,IF(AB54=5,0.95,IF(AB54=6,0.94)))))))</f>
        <v>0.97</v>
      </c>
      <c r="AD54" s="116" t="e">
        <f t="shared" si="38"/>
        <v>#VALUE!</v>
      </c>
      <c r="AE54" s="116" t="e">
        <f t="shared" si="39"/>
        <v>#VALUE!</v>
      </c>
      <c r="AF54" s="117" t="e">
        <f t="shared" si="40"/>
        <v>#VALUE!</v>
      </c>
      <c r="AG54" s="328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</row>
    <row r="55" spans="1:43" s="329" customFormat="1" ht="12.75">
      <c r="A55" s="114">
        <v>23</v>
      </c>
      <c r="B55" s="119" t="s">
        <v>1314</v>
      </c>
      <c r="C55" s="119" t="s">
        <v>1315</v>
      </c>
      <c r="D55" s="120" t="s">
        <v>1316</v>
      </c>
      <c r="E55" s="115">
        <v>12</v>
      </c>
      <c r="F55" s="116">
        <v>10.07</v>
      </c>
      <c r="G55" s="117">
        <v>30</v>
      </c>
      <c r="H55" s="117" t="s">
        <v>3373</v>
      </c>
      <c r="I55" s="116">
        <v>10.17</v>
      </c>
      <c r="J55" s="117">
        <v>30</v>
      </c>
      <c r="K55" s="117" t="s">
        <v>3373</v>
      </c>
      <c r="L55" s="118">
        <f t="shared" si="27"/>
        <v>10.120000000000001</v>
      </c>
      <c r="M55" s="115">
        <f t="shared" si="28"/>
        <v>60</v>
      </c>
      <c r="N55" s="115">
        <f t="shared" si="29"/>
        <v>2</v>
      </c>
      <c r="O55" s="115">
        <f t="shared" si="30"/>
        <v>0</v>
      </c>
      <c r="P55" s="116" t="s">
        <v>3509</v>
      </c>
      <c r="Q55" s="117" t="s">
        <v>3509</v>
      </c>
      <c r="R55" s="117" t="s">
        <v>3509</v>
      </c>
      <c r="S55" s="116">
        <v>1.76</v>
      </c>
      <c r="T55" s="117">
        <v>6</v>
      </c>
      <c r="U55" s="117" t="s">
        <v>3373</v>
      </c>
      <c r="V55" s="116" t="e">
        <f t="shared" si="31"/>
        <v>#VALUE!</v>
      </c>
      <c r="W55" s="117" t="e">
        <f t="shared" si="32"/>
        <v>#VALUE!</v>
      </c>
      <c r="X55" s="117">
        <f t="shared" si="33"/>
        <v>2</v>
      </c>
      <c r="Y55" s="117">
        <f t="shared" si="34"/>
        <v>1</v>
      </c>
      <c r="Z55" s="117">
        <f t="shared" si="35"/>
        <v>4</v>
      </c>
      <c r="AA55" s="117">
        <f t="shared" si="36"/>
        <v>1</v>
      </c>
      <c r="AB55" s="117">
        <f t="shared" si="37"/>
        <v>5</v>
      </c>
      <c r="AC55" s="116">
        <f>IF(AB55=0,0.79,IF(AB55=1,0.78,IF(AB55=2,0.77,IF(AB55=3,0.76,IF(AB55=4,0.75,IF(AB55=5,0.74,IF(AB55=6,0.73)))))))</f>
        <v>0.74</v>
      </c>
      <c r="AD55" s="116" t="e">
        <f t="shared" si="38"/>
        <v>#VALUE!</v>
      </c>
      <c r="AE55" s="116" t="e">
        <f t="shared" si="39"/>
        <v>#VALUE!</v>
      </c>
      <c r="AF55" s="117" t="e">
        <f t="shared" si="40"/>
        <v>#VALUE!</v>
      </c>
      <c r="AG55" s="328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</row>
    <row r="56" spans="1:43" s="329" customFormat="1" ht="12.75">
      <c r="A56" s="114">
        <v>24</v>
      </c>
      <c r="B56" s="123" t="s">
        <v>1396</v>
      </c>
      <c r="C56" s="123" t="s">
        <v>478</v>
      </c>
      <c r="D56" s="109" t="s">
        <v>1397</v>
      </c>
      <c r="E56" s="115">
        <v>13</v>
      </c>
      <c r="F56" s="116">
        <v>5.49</v>
      </c>
      <c r="G56" s="117">
        <v>12</v>
      </c>
      <c r="H56" s="117" t="s">
        <v>3372</v>
      </c>
      <c r="I56" s="116">
        <v>10</v>
      </c>
      <c r="J56" s="117">
        <v>30</v>
      </c>
      <c r="K56" s="117" t="s">
        <v>3373</v>
      </c>
      <c r="L56" s="118">
        <f t="shared" si="27"/>
        <v>7.7450000000000001</v>
      </c>
      <c r="M56" s="115">
        <f t="shared" si="28"/>
        <v>42</v>
      </c>
      <c r="N56" s="115">
        <f t="shared" si="29"/>
        <v>1</v>
      </c>
      <c r="O56" s="115">
        <f t="shared" si="30"/>
        <v>1</v>
      </c>
      <c r="P56" s="116" t="s">
        <v>3509</v>
      </c>
      <c r="Q56" s="117" t="s">
        <v>3509</v>
      </c>
      <c r="R56" s="117" t="s">
        <v>3509</v>
      </c>
      <c r="S56" s="116">
        <v>0.93</v>
      </c>
      <c r="T56" s="117">
        <v>0</v>
      </c>
      <c r="U56" s="117" t="s">
        <v>3373</v>
      </c>
      <c r="V56" s="116" t="e">
        <f t="shared" si="31"/>
        <v>#VALUE!</v>
      </c>
      <c r="W56" s="117" t="e">
        <f t="shared" si="32"/>
        <v>#VALUE!</v>
      </c>
      <c r="X56" s="117">
        <f t="shared" si="33"/>
        <v>2</v>
      </c>
      <c r="Y56" s="117">
        <f t="shared" si="34"/>
        <v>1</v>
      </c>
      <c r="Z56" s="117">
        <f t="shared" si="35"/>
        <v>3</v>
      </c>
      <c r="AA56" s="117">
        <f t="shared" si="36"/>
        <v>2</v>
      </c>
      <c r="AB56" s="117">
        <f t="shared" si="37"/>
        <v>5</v>
      </c>
      <c r="AC56" s="116">
        <f>IF(AB56=0,0.93,IF(AB56=1,0.92,IF(AB56=2,0.91,IF(AB56=3,0.9,IF(AB56=4,0.89,IF(AB56=5,0.88,IF(AB56=6,0.87)))))))</f>
        <v>0.88</v>
      </c>
      <c r="AD56" s="116" t="e">
        <f t="shared" si="38"/>
        <v>#VALUE!</v>
      </c>
      <c r="AE56" s="116" t="e">
        <f t="shared" si="39"/>
        <v>#VALUE!</v>
      </c>
      <c r="AF56" s="117" t="e">
        <f t="shared" si="40"/>
        <v>#VALUE!</v>
      </c>
      <c r="AG56" s="328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</row>
    <row r="57" spans="1:43" s="329" customFormat="1" ht="12.75">
      <c r="A57" s="114">
        <v>25</v>
      </c>
      <c r="B57" s="330" t="s">
        <v>1431</v>
      </c>
      <c r="C57" s="330" t="s">
        <v>1432</v>
      </c>
      <c r="D57" s="109" t="s">
        <v>1433</v>
      </c>
      <c r="E57" s="115">
        <v>14</v>
      </c>
      <c r="F57" s="116">
        <v>10</v>
      </c>
      <c r="G57" s="117">
        <v>30</v>
      </c>
      <c r="H57" s="117" t="s">
        <v>3373</v>
      </c>
      <c r="I57" s="116">
        <v>10</v>
      </c>
      <c r="J57" s="117">
        <v>30</v>
      </c>
      <c r="K57" s="117" t="s">
        <v>3373</v>
      </c>
      <c r="L57" s="118">
        <f t="shared" si="27"/>
        <v>10</v>
      </c>
      <c r="M57" s="115">
        <f t="shared" si="28"/>
        <v>60</v>
      </c>
      <c r="N57" s="115">
        <f t="shared" si="29"/>
        <v>2</v>
      </c>
      <c r="O57" s="115">
        <f t="shared" si="30"/>
        <v>0</v>
      </c>
      <c r="P57" s="116" t="s">
        <v>3509</v>
      </c>
      <c r="Q57" s="117" t="s">
        <v>3509</v>
      </c>
      <c r="R57" s="117" t="s">
        <v>3509</v>
      </c>
      <c r="S57" s="116">
        <v>9.59</v>
      </c>
      <c r="T57" s="117">
        <v>25</v>
      </c>
      <c r="U57" s="117" t="s">
        <v>3373</v>
      </c>
      <c r="V57" s="116" t="e">
        <f t="shared" si="31"/>
        <v>#VALUE!</v>
      </c>
      <c r="W57" s="117" t="e">
        <f t="shared" si="32"/>
        <v>#VALUE!</v>
      </c>
      <c r="X57" s="117">
        <f t="shared" si="33"/>
        <v>2</v>
      </c>
      <c r="Y57" s="117">
        <f t="shared" si="34"/>
        <v>1</v>
      </c>
      <c r="Z57" s="117">
        <f t="shared" si="35"/>
        <v>4</v>
      </c>
      <c r="AA57" s="117">
        <f t="shared" si="36"/>
        <v>1</v>
      </c>
      <c r="AB57" s="117">
        <f t="shared" si="37"/>
        <v>5</v>
      </c>
      <c r="AC57" s="116">
        <f>IF(AB57=0,0.79,IF(AB57=1,0.78,IF(AB57=2,0.77,IF(AB57=3,0.76,IF(AB57=4,0.75,IF(AB57=5,0.74,IF(AB57=6,0.73)))))))</f>
        <v>0.74</v>
      </c>
      <c r="AD57" s="116" t="e">
        <f t="shared" si="38"/>
        <v>#VALUE!</v>
      </c>
      <c r="AE57" s="116" t="e">
        <f t="shared" si="39"/>
        <v>#VALUE!</v>
      </c>
      <c r="AF57" s="117" t="e">
        <f t="shared" si="40"/>
        <v>#VALUE!</v>
      </c>
      <c r="AG57" s="328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</row>
    <row r="58" spans="1:43" s="329" customFormat="1" ht="12.75">
      <c r="A58" s="114">
        <v>26</v>
      </c>
      <c r="B58" s="123" t="s">
        <v>1451</v>
      </c>
      <c r="C58" s="123" t="s">
        <v>618</v>
      </c>
      <c r="D58" s="115" t="s">
        <v>1452</v>
      </c>
      <c r="E58" s="115">
        <v>14</v>
      </c>
      <c r="F58" s="116">
        <v>13.93</v>
      </c>
      <c r="G58" s="117">
        <v>30</v>
      </c>
      <c r="H58" s="117" t="s">
        <v>3372</v>
      </c>
      <c r="I58" s="116">
        <v>13.19</v>
      </c>
      <c r="J58" s="117">
        <v>30</v>
      </c>
      <c r="K58" s="117" t="s">
        <v>3372</v>
      </c>
      <c r="L58" s="118">
        <f t="shared" si="27"/>
        <v>13.559999999999999</v>
      </c>
      <c r="M58" s="115">
        <f t="shared" si="28"/>
        <v>60</v>
      </c>
      <c r="N58" s="115">
        <f t="shared" si="29"/>
        <v>0</v>
      </c>
      <c r="O58" s="115">
        <f t="shared" si="30"/>
        <v>0</v>
      </c>
      <c r="P58" s="116" t="s">
        <v>3509</v>
      </c>
      <c r="Q58" s="117" t="s">
        <v>3509</v>
      </c>
      <c r="R58" s="117" t="s">
        <v>3509</v>
      </c>
      <c r="S58" s="116" t="s">
        <v>3509</v>
      </c>
      <c r="T58" s="117" t="s">
        <v>3509</v>
      </c>
      <c r="U58" s="117" t="s">
        <v>3509</v>
      </c>
      <c r="V58" s="116" t="e">
        <f t="shared" si="31"/>
        <v>#VALUE!</v>
      </c>
      <c r="W58" s="117" t="e">
        <f t="shared" si="32"/>
        <v>#VALUE!</v>
      </c>
      <c r="X58" s="117">
        <f t="shared" si="33"/>
        <v>2</v>
      </c>
      <c r="Y58" s="117">
        <f t="shared" si="34"/>
        <v>0</v>
      </c>
      <c r="Z58" s="117">
        <f t="shared" si="35"/>
        <v>2</v>
      </c>
      <c r="AA58" s="117">
        <f t="shared" si="36"/>
        <v>0</v>
      </c>
      <c r="AB58" s="117">
        <f t="shared" si="37"/>
        <v>2</v>
      </c>
      <c r="AC58" s="116">
        <f>IF(AB58=0,1,IF(AB58=1,0.99,IF(AB58=2,0.98,IF(AB58=3,0.97,IF(AB58=4,0.96,IF(AB58=5,0.95,IF(AB58=6,0.94)))))))</f>
        <v>0.98</v>
      </c>
      <c r="AD58" s="116" t="e">
        <f t="shared" si="38"/>
        <v>#VALUE!</v>
      </c>
      <c r="AE58" s="116" t="e">
        <f t="shared" si="39"/>
        <v>#VALUE!</v>
      </c>
      <c r="AF58" s="117" t="e">
        <f t="shared" si="40"/>
        <v>#VALUE!</v>
      </c>
      <c r="AG58" s="328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</row>
    <row r="59" spans="1:43" s="329" customFormat="1" ht="12.75">
      <c r="A59" s="114">
        <v>27</v>
      </c>
      <c r="B59" s="108" t="s">
        <v>1523</v>
      </c>
      <c r="C59" s="108" t="s">
        <v>1524</v>
      </c>
      <c r="D59" s="109" t="s">
        <v>1525</v>
      </c>
      <c r="E59" s="115">
        <v>15</v>
      </c>
      <c r="F59" s="116">
        <v>15.04</v>
      </c>
      <c r="G59" s="117">
        <v>30</v>
      </c>
      <c r="H59" s="117" t="s">
        <v>3372</v>
      </c>
      <c r="I59" s="116">
        <v>13.85</v>
      </c>
      <c r="J59" s="117">
        <v>30</v>
      </c>
      <c r="K59" s="117" t="s">
        <v>3372</v>
      </c>
      <c r="L59" s="118">
        <f t="shared" si="27"/>
        <v>14.445</v>
      </c>
      <c r="M59" s="115">
        <f t="shared" si="28"/>
        <v>60</v>
      </c>
      <c r="N59" s="115">
        <f t="shared" si="29"/>
        <v>0</v>
      </c>
      <c r="O59" s="115">
        <f t="shared" si="30"/>
        <v>0</v>
      </c>
      <c r="P59" s="116" t="s">
        <v>3509</v>
      </c>
      <c r="Q59" s="117" t="s">
        <v>3509</v>
      </c>
      <c r="R59" s="117" t="s">
        <v>3509</v>
      </c>
      <c r="S59" s="116" t="s">
        <v>3509</v>
      </c>
      <c r="T59" s="117" t="s">
        <v>3509</v>
      </c>
      <c r="U59" s="117" t="s">
        <v>3509</v>
      </c>
      <c r="V59" s="116" t="e">
        <f t="shared" si="31"/>
        <v>#VALUE!</v>
      </c>
      <c r="W59" s="117" t="e">
        <f t="shared" si="32"/>
        <v>#VALUE!</v>
      </c>
      <c r="X59" s="117">
        <f t="shared" si="33"/>
        <v>2</v>
      </c>
      <c r="Y59" s="117">
        <f t="shared" si="34"/>
        <v>0</v>
      </c>
      <c r="Z59" s="117">
        <f t="shared" si="35"/>
        <v>2</v>
      </c>
      <c r="AA59" s="117">
        <f t="shared" si="36"/>
        <v>0</v>
      </c>
      <c r="AB59" s="117">
        <f t="shared" si="37"/>
        <v>2</v>
      </c>
      <c r="AC59" s="116">
        <f>IF(AB59=0,1,IF(AB59=1,0.99,IF(AB59=2,0.98,IF(AB59=3,0.97,IF(AB59=4,0.96,IF(AB59=5,0.95,IF(AB59=6,0.94)))))))</f>
        <v>0.98</v>
      </c>
      <c r="AD59" s="116" t="e">
        <f t="shared" si="38"/>
        <v>#VALUE!</v>
      </c>
      <c r="AE59" s="116" t="e">
        <f t="shared" si="39"/>
        <v>#VALUE!</v>
      </c>
      <c r="AF59" s="117" t="e">
        <f t="shared" si="40"/>
        <v>#VALUE!</v>
      </c>
      <c r="AG59" s="328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</row>
    <row r="60" spans="1:43" s="329" customFormat="1" ht="12.75">
      <c r="A60" s="114">
        <v>28</v>
      </c>
      <c r="B60" s="123" t="s">
        <v>1554</v>
      </c>
      <c r="C60" s="123" t="s">
        <v>1555</v>
      </c>
      <c r="D60" s="115" t="s">
        <v>1556</v>
      </c>
      <c r="E60" s="115">
        <v>15</v>
      </c>
      <c r="F60" s="116">
        <v>10.27</v>
      </c>
      <c r="G60" s="117">
        <v>30</v>
      </c>
      <c r="H60" s="117" t="s">
        <v>3372</v>
      </c>
      <c r="I60" s="116">
        <v>10.08</v>
      </c>
      <c r="J60" s="117">
        <v>30</v>
      </c>
      <c r="K60" s="117" t="s">
        <v>3373</v>
      </c>
      <c r="L60" s="118">
        <f t="shared" si="27"/>
        <v>10.175000000000001</v>
      </c>
      <c r="M60" s="115">
        <f t="shared" si="28"/>
        <v>60</v>
      </c>
      <c r="N60" s="115">
        <f t="shared" si="29"/>
        <v>1</v>
      </c>
      <c r="O60" s="115">
        <f t="shared" si="30"/>
        <v>0</v>
      </c>
      <c r="P60" s="116" t="s">
        <v>3509</v>
      </c>
      <c r="Q60" s="117" t="s">
        <v>3509</v>
      </c>
      <c r="R60" s="117" t="s">
        <v>3509</v>
      </c>
      <c r="S60" s="116" t="s">
        <v>3509</v>
      </c>
      <c r="T60" s="117" t="s">
        <v>3509</v>
      </c>
      <c r="U60" s="117" t="s">
        <v>3509</v>
      </c>
      <c r="V60" s="116" t="e">
        <f t="shared" si="31"/>
        <v>#VALUE!</v>
      </c>
      <c r="W60" s="117" t="e">
        <f t="shared" si="32"/>
        <v>#VALUE!</v>
      </c>
      <c r="X60" s="117">
        <f t="shared" si="33"/>
        <v>2</v>
      </c>
      <c r="Y60" s="117">
        <f t="shared" si="34"/>
        <v>0</v>
      </c>
      <c r="Z60" s="117">
        <f t="shared" si="35"/>
        <v>3</v>
      </c>
      <c r="AA60" s="117">
        <f t="shared" si="36"/>
        <v>0</v>
      </c>
      <c r="AB60" s="117">
        <f t="shared" si="37"/>
        <v>3</v>
      </c>
      <c r="AC60" s="116">
        <f>IF(AB60=0,0.93,IF(AB60=1,0.92,IF(AB60=2,0.91,IF(AB60=3,0.9,IF(AB60=4,0.89,IF(AB60=5,0.88,IF(AB60=6,0.87)))))))</f>
        <v>0.9</v>
      </c>
      <c r="AD60" s="116" t="e">
        <f t="shared" si="38"/>
        <v>#VALUE!</v>
      </c>
      <c r="AE60" s="116" t="e">
        <f t="shared" si="39"/>
        <v>#VALUE!</v>
      </c>
      <c r="AF60" s="117" t="e">
        <f t="shared" si="40"/>
        <v>#VALUE!</v>
      </c>
      <c r="AG60" s="328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</row>
    <row r="61" spans="1:43" s="329" customFormat="1" ht="12.75">
      <c r="A61" s="114">
        <v>29</v>
      </c>
      <c r="B61" s="332" t="s">
        <v>1593</v>
      </c>
      <c r="C61" s="332" t="s">
        <v>478</v>
      </c>
      <c r="D61" s="109" t="s">
        <v>1594</v>
      </c>
      <c r="E61" s="115">
        <v>15</v>
      </c>
      <c r="F61" s="116">
        <v>10.11</v>
      </c>
      <c r="G61" s="117">
        <v>30</v>
      </c>
      <c r="H61" s="117" t="s">
        <v>3373</v>
      </c>
      <c r="I61" s="116" t="s">
        <v>3509</v>
      </c>
      <c r="J61" s="117" t="s">
        <v>3509</v>
      </c>
      <c r="K61" s="117" t="s">
        <v>3509</v>
      </c>
      <c r="L61" s="118" t="e">
        <f t="shared" si="27"/>
        <v>#VALUE!</v>
      </c>
      <c r="M61" s="115" t="e">
        <f t="shared" si="28"/>
        <v>#VALUE!</v>
      </c>
      <c r="N61" s="115">
        <f t="shared" si="29"/>
        <v>2</v>
      </c>
      <c r="O61" s="115">
        <f t="shared" si="30"/>
        <v>0</v>
      </c>
      <c r="P61" s="116">
        <v>7.93</v>
      </c>
      <c r="Q61" s="117">
        <v>12</v>
      </c>
      <c r="R61" s="117" t="s">
        <v>3373</v>
      </c>
      <c r="S61" s="116">
        <v>11.79</v>
      </c>
      <c r="T61" s="117">
        <v>30</v>
      </c>
      <c r="U61" s="117" t="s">
        <v>3373</v>
      </c>
      <c r="V61" s="116">
        <f t="shared" si="31"/>
        <v>9.86</v>
      </c>
      <c r="W61" s="117">
        <f t="shared" si="32"/>
        <v>42</v>
      </c>
      <c r="X61" s="117">
        <f t="shared" si="33"/>
        <v>2</v>
      </c>
      <c r="Y61" s="117">
        <f t="shared" si="34"/>
        <v>1</v>
      </c>
      <c r="Z61" s="117">
        <f t="shared" si="35"/>
        <v>4</v>
      </c>
      <c r="AA61" s="117">
        <f t="shared" si="36"/>
        <v>1</v>
      </c>
      <c r="AB61" s="117">
        <f t="shared" si="37"/>
        <v>5</v>
      </c>
      <c r="AC61" s="116">
        <f>IF(AB61=0,0.93,IF(AB61=1,0.92,IF(AB61=2,0.91,IF(AB61=3,0.9,IF(AB61=4,0.89,IF(AB61=5,0.88,IF(AB61=6,0.87)))))))</f>
        <v>0.88</v>
      </c>
      <c r="AD61" s="116" t="e">
        <f t="shared" si="38"/>
        <v>#VALUE!</v>
      </c>
      <c r="AE61" s="116" t="e">
        <f t="shared" si="39"/>
        <v>#VALUE!</v>
      </c>
      <c r="AF61" s="117" t="e">
        <f t="shared" si="40"/>
        <v>#VALUE!</v>
      </c>
      <c r="AG61" s="328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</row>
    <row r="62" spans="1:43" s="329" customFormat="1" ht="12.75">
      <c r="A62" s="114">
        <v>30</v>
      </c>
      <c r="B62" s="108" t="s">
        <v>82</v>
      </c>
      <c r="C62" s="108" t="s">
        <v>907</v>
      </c>
      <c r="D62" s="109" t="s">
        <v>1607</v>
      </c>
      <c r="E62" s="115">
        <v>16</v>
      </c>
      <c r="F62" s="116">
        <v>8.85</v>
      </c>
      <c r="G62" s="117">
        <v>10</v>
      </c>
      <c r="H62" s="117" t="s">
        <v>3373</v>
      </c>
      <c r="I62" s="116">
        <v>11.15</v>
      </c>
      <c r="J62" s="117">
        <v>30</v>
      </c>
      <c r="K62" s="117" t="s">
        <v>3373</v>
      </c>
      <c r="L62" s="118">
        <f t="shared" si="27"/>
        <v>10</v>
      </c>
      <c r="M62" s="115">
        <f t="shared" si="28"/>
        <v>60</v>
      </c>
      <c r="N62" s="115">
        <f t="shared" si="29"/>
        <v>2</v>
      </c>
      <c r="O62" s="115">
        <f t="shared" si="30"/>
        <v>1</v>
      </c>
      <c r="P62" s="116" t="s">
        <v>3509</v>
      </c>
      <c r="Q62" s="117" t="s">
        <v>3509</v>
      </c>
      <c r="R62" s="117" t="s">
        <v>3509</v>
      </c>
      <c r="S62" s="116">
        <v>2.12</v>
      </c>
      <c r="T62" s="117">
        <v>0</v>
      </c>
      <c r="U62" s="117" t="s">
        <v>3373</v>
      </c>
      <c r="V62" s="116" t="e">
        <f t="shared" si="31"/>
        <v>#VALUE!</v>
      </c>
      <c r="W62" s="117" t="e">
        <f t="shared" si="32"/>
        <v>#VALUE!</v>
      </c>
      <c r="X62" s="117">
        <f t="shared" si="33"/>
        <v>2</v>
      </c>
      <c r="Y62" s="117">
        <f t="shared" si="34"/>
        <v>1</v>
      </c>
      <c r="Z62" s="117">
        <f t="shared" si="35"/>
        <v>4</v>
      </c>
      <c r="AA62" s="117">
        <f t="shared" si="36"/>
        <v>2</v>
      </c>
      <c r="AB62" s="117">
        <f t="shared" si="37"/>
        <v>6</v>
      </c>
      <c r="AC62" s="116">
        <f>IF(AB62=0,0.93,IF(AB62=1,0.92,IF(AB62=2,0.91,IF(AB62=3,0.9,IF(AB62=4,0.89,IF(AB62=5,0.88,IF(AB62=6,0.87)))))))</f>
        <v>0.87</v>
      </c>
      <c r="AD62" s="116" t="e">
        <f t="shared" si="38"/>
        <v>#VALUE!</v>
      </c>
      <c r="AE62" s="116" t="e">
        <f t="shared" si="39"/>
        <v>#VALUE!</v>
      </c>
      <c r="AF62" s="117" t="e">
        <f t="shared" si="40"/>
        <v>#VALUE!</v>
      </c>
      <c r="AG62" s="328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</row>
    <row r="63" spans="1:43" s="329" customFormat="1" ht="12.75">
      <c r="A63" s="114">
        <v>31</v>
      </c>
      <c r="B63" s="119" t="s">
        <v>1685</v>
      </c>
      <c r="C63" s="119" t="s">
        <v>1686</v>
      </c>
      <c r="D63" s="120" t="s">
        <v>1687</v>
      </c>
      <c r="E63" s="115">
        <v>16</v>
      </c>
      <c r="F63" s="116">
        <v>10.51</v>
      </c>
      <c r="G63" s="117">
        <v>30</v>
      </c>
      <c r="H63" s="117" t="s">
        <v>3373</v>
      </c>
      <c r="I63" s="116">
        <v>10.63</v>
      </c>
      <c r="J63" s="117">
        <v>30</v>
      </c>
      <c r="K63" s="117" t="s">
        <v>3373</v>
      </c>
      <c r="L63" s="118">
        <f t="shared" si="27"/>
        <v>10.57</v>
      </c>
      <c r="M63" s="115">
        <f t="shared" si="28"/>
        <v>60</v>
      </c>
      <c r="N63" s="115">
        <f t="shared" si="29"/>
        <v>2</v>
      </c>
      <c r="O63" s="115">
        <f t="shared" si="30"/>
        <v>0</v>
      </c>
      <c r="P63" s="116">
        <v>7.87</v>
      </c>
      <c r="Q63" s="117">
        <v>5</v>
      </c>
      <c r="R63" s="117" t="s">
        <v>3373</v>
      </c>
      <c r="S63" s="116" t="s">
        <v>3509</v>
      </c>
      <c r="T63" s="117" t="s">
        <v>3509</v>
      </c>
      <c r="U63" s="117" t="s">
        <v>3509</v>
      </c>
      <c r="V63" s="116" t="e">
        <f t="shared" si="31"/>
        <v>#VALUE!</v>
      </c>
      <c r="W63" s="117" t="e">
        <f t="shared" si="32"/>
        <v>#VALUE!</v>
      </c>
      <c r="X63" s="117">
        <f t="shared" si="33"/>
        <v>2</v>
      </c>
      <c r="Y63" s="117">
        <f t="shared" si="34"/>
        <v>1</v>
      </c>
      <c r="Z63" s="117">
        <f t="shared" si="35"/>
        <v>4</v>
      </c>
      <c r="AA63" s="117">
        <f t="shared" si="36"/>
        <v>1</v>
      </c>
      <c r="AB63" s="117">
        <f t="shared" si="37"/>
        <v>5</v>
      </c>
      <c r="AC63" s="116">
        <f>IF(AB63=0,0.79,IF(AB63=1,0.78,IF(AB63=2,0.77,IF(AB63=3,0.76,IF(AB63=4,0.75,IF(AB63=5,0.74,IF(AB63=6,0.73)))))))</f>
        <v>0.74</v>
      </c>
      <c r="AD63" s="116" t="e">
        <f t="shared" si="38"/>
        <v>#VALUE!</v>
      </c>
      <c r="AE63" s="116" t="e">
        <f t="shared" si="39"/>
        <v>#VALUE!</v>
      </c>
      <c r="AF63" s="117" t="e">
        <f t="shared" si="40"/>
        <v>#VALUE!</v>
      </c>
      <c r="AG63" s="328"/>
      <c r="AH63" s="125" t="s">
        <v>3460</v>
      </c>
      <c r="AI63" s="125" t="s">
        <v>3458</v>
      </c>
      <c r="AJ63" s="125" t="s">
        <v>3459</v>
      </c>
      <c r="AK63" s="125" t="s">
        <v>3456</v>
      </c>
      <c r="AL63" s="125" t="s">
        <v>3451</v>
      </c>
      <c r="AM63" s="125" t="s">
        <v>3452</v>
      </c>
      <c r="AN63" s="125" t="s">
        <v>3454</v>
      </c>
      <c r="AO63" s="125" t="s">
        <v>3455</v>
      </c>
      <c r="AP63" s="125" t="s">
        <v>3457</v>
      </c>
      <c r="AQ63" s="125" t="s">
        <v>3453</v>
      </c>
    </row>
    <row r="64" spans="1:43" s="329" customFormat="1" ht="12.75">
      <c r="A64" s="114">
        <v>32</v>
      </c>
      <c r="B64" s="119" t="s">
        <v>1694</v>
      </c>
      <c r="C64" s="119" t="s">
        <v>1512</v>
      </c>
      <c r="D64" s="120" t="s">
        <v>1695</v>
      </c>
      <c r="E64" s="115">
        <v>16</v>
      </c>
      <c r="F64" s="116">
        <v>9.81</v>
      </c>
      <c r="G64" s="117">
        <v>24</v>
      </c>
      <c r="H64" s="117" t="s">
        <v>3372</v>
      </c>
      <c r="I64" s="116">
        <v>10.19</v>
      </c>
      <c r="J64" s="117">
        <v>30</v>
      </c>
      <c r="K64" s="117" t="s">
        <v>3373</v>
      </c>
      <c r="L64" s="118">
        <f t="shared" si="27"/>
        <v>10</v>
      </c>
      <c r="M64" s="115">
        <f t="shared" si="28"/>
        <v>60</v>
      </c>
      <c r="N64" s="115">
        <f t="shared" si="29"/>
        <v>1</v>
      </c>
      <c r="O64" s="115">
        <f t="shared" si="30"/>
        <v>1</v>
      </c>
      <c r="P64" s="116">
        <v>2.19</v>
      </c>
      <c r="Q64" s="117">
        <v>0</v>
      </c>
      <c r="R64" s="117" t="s">
        <v>3372</v>
      </c>
      <c r="S64" s="116" t="s">
        <v>3509</v>
      </c>
      <c r="T64" s="117" t="s">
        <v>3509</v>
      </c>
      <c r="U64" s="117" t="s">
        <v>3509</v>
      </c>
      <c r="V64" s="116" t="e">
        <f t="shared" si="31"/>
        <v>#VALUE!</v>
      </c>
      <c r="W64" s="117" t="e">
        <f t="shared" si="32"/>
        <v>#VALUE!</v>
      </c>
      <c r="X64" s="117">
        <f t="shared" si="33"/>
        <v>1</v>
      </c>
      <c r="Y64" s="117">
        <f t="shared" si="34"/>
        <v>1</v>
      </c>
      <c r="Z64" s="117">
        <f t="shared" si="35"/>
        <v>2</v>
      </c>
      <c r="AA64" s="117">
        <f t="shared" si="36"/>
        <v>2</v>
      </c>
      <c r="AB64" s="117">
        <f t="shared" si="37"/>
        <v>4</v>
      </c>
      <c r="AC64" s="116">
        <f>IF(AB64=0,0.93,IF(AB64=1,0.92,IF(AB64=2,0.91,IF(AB64=3,0.9,IF(AB64=4,0.89,IF(AB64=5,0.88,IF(AB64=6,0.87)))))))</f>
        <v>0.89</v>
      </c>
      <c r="AD64" s="116" t="e">
        <f t="shared" si="38"/>
        <v>#VALUE!</v>
      </c>
      <c r="AE64" s="116" t="e">
        <f t="shared" si="39"/>
        <v>#VALUE!</v>
      </c>
      <c r="AF64" s="117" t="e">
        <f t="shared" si="40"/>
        <v>#VALUE!</v>
      </c>
      <c r="AG64" s="328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</row>
    <row r="65" spans="1:43" s="329" customFormat="1" ht="12.75">
      <c r="A65" s="114">
        <v>33</v>
      </c>
      <c r="B65" s="108" t="s">
        <v>1065</v>
      </c>
      <c r="C65" s="108" t="s">
        <v>1175</v>
      </c>
      <c r="D65" s="109" t="s">
        <v>1718</v>
      </c>
      <c r="E65" s="115">
        <v>17</v>
      </c>
      <c r="F65" s="116">
        <v>10.029999999999999</v>
      </c>
      <c r="G65" s="117">
        <v>30</v>
      </c>
      <c r="H65" s="117" t="s">
        <v>3372</v>
      </c>
      <c r="I65" s="116">
        <v>10.210000000000001</v>
      </c>
      <c r="J65" s="117">
        <v>30</v>
      </c>
      <c r="K65" s="117" t="s">
        <v>3373</v>
      </c>
      <c r="L65" s="118">
        <f t="shared" si="27"/>
        <v>10.120000000000001</v>
      </c>
      <c r="M65" s="115">
        <f t="shared" si="28"/>
        <v>60</v>
      </c>
      <c r="N65" s="115">
        <f t="shared" si="29"/>
        <v>1</v>
      </c>
      <c r="O65" s="115">
        <f t="shared" si="30"/>
        <v>0</v>
      </c>
      <c r="P65" s="116" t="s">
        <v>3509</v>
      </c>
      <c r="Q65" s="117" t="s">
        <v>3509</v>
      </c>
      <c r="R65" s="117" t="s">
        <v>3509</v>
      </c>
      <c r="S65" s="116">
        <v>1.08</v>
      </c>
      <c r="T65" s="117">
        <v>0</v>
      </c>
      <c r="U65" s="117" t="s">
        <v>3373</v>
      </c>
      <c r="V65" s="116" t="e">
        <f t="shared" si="31"/>
        <v>#VALUE!</v>
      </c>
      <c r="W65" s="117" t="e">
        <f t="shared" si="32"/>
        <v>#VALUE!</v>
      </c>
      <c r="X65" s="117">
        <f t="shared" si="33"/>
        <v>2</v>
      </c>
      <c r="Y65" s="117">
        <f t="shared" si="34"/>
        <v>1</v>
      </c>
      <c r="Z65" s="117">
        <f t="shared" si="35"/>
        <v>3</v>
      </c>
      <c r="AA65" s="117">
        <f t="shared" si="36"/>
        <v>1</v>
      </c>
      <c r="AB65" s="117">
        <f t="shared" si="37"/>
        <v>4</v>
      </c>
      <c r="AC65" s="116">
        <f>IF(AB65=0,1,IF(AB65=1,0.99,IF(AB65=2,0.98,IF(AB65=3,0.97,IF(AB65=4,0.96,IF(AB65=5,0.95,IF(AB65=6,0.94)))))))</f>
        <v>0.96</v>
      </c>
      <c r="AD65" s="116" t="e">
        <f t="shared" si="38"/>
        <v>#VALUE!</v>
      </c>
      <c r="AE65" s="116" t="e">
        <f t="shared" si="39"/>
        <v>#VALUE!</v>
      </c>
      <c r="AF65" s="117" t="e">
        <f t="shared" si="40"/>
        <v>#VALUE!</v>
      </c>
      <c r="AG65" s="328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</row>
    <row r="66" spans="1:43" s="329" customFormat="1" ht="12.75">
      <c r="A66" s="114">
        <v>34</v>
      </c>
      <c r="B66" s="123" t="s">
        <v>1752</v>
      </c>
      <c r="C66" s="123" t="s">
        <v>3588</v>
      </c>
      <c r="D66" s="115" t="s">
        <v>1753</v>
      </c>
      <c r="E66" s="115">
        <v>17</v>
      </c>
      <c r="F66" s="116">
        <v>15.63</v>
      </c>
      <c r="G66" s="117">
        <v>30</v>
      </c>
      <c r="H66" s="117" t="s">
        <v>3372</v>
      </c>
      <c r="I66" s="116">
        <v>12.16</v>
      </c>
      <c r="J66" s="117">
        <v>30</v>
      </c>
      <c r="K66" s="117" t="s">
        <v>3372</v>
      </c>
      <c r="L66" s="118">
        <f t="shared" si="27"/>
        <v>13.895</v>
      </c>
      <c r="M66" s="115">
        <f t="shared" si="28"/>
        <v>60</v>
      </c>
      <c r="N66" s="115">
        <f t="shared" si="29"/>
        <v>0</v>
      </c>
      <c r="O66" s="115">
        <f t="shared" si="30"/>
        <v>0</v>
      </c>
      <c r="P66" s="116" t="s">
        <v>3509</v>
      </c>
      <c r="Q66" s="117" t="s">
        <v>3509</v>
      </c>
      <c r="R66" s="117" t="s">
        <v>3509</v>
      </c>
      <c r="S66" s="116">
        <v>1.1299999999999999</v>
      </c>
      <c r="T66" s="117">
        <v>0</v>
      </c>
      <c r="U66" s="117" t="s">
        <v>3373</v>
      </c>
      <c r="V66" s="116" t="e">
        <f t="shared" si="31"/>
        <v>#VALUE!</v>
      </c>
      <c r="W66" s="117" t="e">
        <f t="shared" si="32"/>
        <v>#VALUE!</v>
      </c>
      <c r="X66" s="117">
        <f t="shared" si="33"/>
        <v>2</v>
      </c>
      <c r="Y66" s="117">
        <f t="shared" si="34"/>
        <v>1</v>
      </c>
      <c r="Z66" s="117">
        <f t="shared" si="35"/>
        <v>2</v>
      </c>
      <c r="AA66" s="117">
        <f t="shared" si="36"/>
        <v>1</v>
      </c>
      <c r="AB66" s="117">
        <f t="shared" si="37"/>
        <v>3</v>
      </c>
      <c r="AC66" s="116">
        <f>IF(AB66=0,1,IF(AB66=1,0.99,IF(AB66=2,0.98,IF(AB66=3,0.97,IF(AB66=4,0.96,IF(AB66=5,0.95,IF(AB66=6,0.94)))))))</f>
        <v>0.97</v>
      </c>
      <c r="AD66" s="116" t="e">
        <f t="shared" si="38"/>
        <v>#VALUE!</v>
      </c>
      <c r="AE66" s="116" t="e">
        <f t="shared" si="39"/>
        <v>#VALUE!</v>
      </c>
      <c r="AF66" s="117" t="e">
        <f t="shared" si="40"/>
        <v>#VALUE!</v>
      </c>
      <c r="AG66" s="328"/>
      <c r="AH66" s="341"/>
      <c r="AI66" s="341"/>
      <c r="AJ66" s="341"/>
      <c r="AK66" s="341"/>
      <c r="AL66" s="341"/>
      <c r="AM66" s="341"/>
      <c r="AN66" s="341"/>
      <c r="AO66" s="341"/>
      <c r="AP66" s="341"/>
      <c r="AQ66" s="341"/>
    </row>
    <row r="67" spans="1:43" s="329" customFormat="1" ht="12.75">
      <c r="A67" s="114">
        <v>35</v>
      </c>
      <c r="B67" s="119" t="s">
        <v>1795</v>
      </c>
      <c r="C67" s="119" t="s">
        <v>1796</v>
      </c>
      <c r="D67" s="120" t="s">
        <v>1797</v>
      </c>
      <c r="E67" s="115">
        <v>17</v>
      </c>
      <c r="F67" s="116" t="s">
        <v>3509</v>
      </c>
      <c r="G67" s="117" t="s">
        <v>3509</v>
      </c>
      <c r="H67" s="117" t="s">
        <v>3509</v>
      </c>
      <c r="I67" s="116" t="s">
        <v>3509</v>
      </c>
      <c r="J67" s="117" t="s">
        <v>3509</v>
      </c>
      <c r="K67" s="117" t="s">
        <v>3509</v>
      </c>
      <c r="L67" s="118" t="e">
        <f t="shared" si="27"/>
        <v>#VALUE!</v>
      </c>
      <c r="M67" s="115" t="e">
        <f t="shared" si="28"/>
        <v>#VALUE!</v>
      </c>
      <c r="N67" s="115">
        <f t="shared" si="29"/>
        <v>2</v>
      </c>
      <c r="O67" s="115">
        <f t="shared" si="30"/>
        <v>0</v>
      </c>
      <c r="P67" s="116" t="s">
        <v>3509</v>
      </c>
      <c r="Q67" s="117" t="s">
        <v>3509</v>
      </c>
      <c r="R67" s="117" t="s">
        <v>3509</v>
      </c>
      <c r="S67" s="116" t="s">
        <v>3509</v>
      </c>
      <c r="T67" s="117" t="s">
        <v>3509</v>
      </c>
      <c r="U67" s="117" t="s">
        <v>3509</v>
      </c>
      <c r="V67" s="116" t="e">
        <f t="shared" si="31"/>
        <v>#VALUE!</v>
      </c>
      <c r="W67" s="117" t="e">
        <f t="shared" si="32"/>
        <v>#VALUE!</v>
      </c>
      <c r="X67" s="117">
        <f t="shared" si="33"/>
        <v>2</v>
      </c>
      <c r="Y67" s="117">
        <f t="shared" si="34"/>
        <v>0</v>
      </c>
      <c r="Z67" s="117">
        <f t="shared" si="35"/>
        <v>4</v>
      </c>
      <c r="AA67" s="117">
        <f t="shared" si="36"/>
        <v>0</v>
      </c>
      <c r="AB67" s="117">
        <f t="shared" si="37"/>
        <v>4</v>
      </c>
      <c r="AC67" s="116">
        <f>IF(AB67=0,0.86,IF(AB67=1,0.85,IF(AB67=2,0.84,IF(AB67=3,0.83,IF(AB67=4,0.82,IF(AB67=5,0.81,IF(AB67=6,0.8)))))))</f>
        <v>0.82</v>
      </c>
      <c r="AD67" s="116" t="e">
        <f t="shared" si="38"/>
        <v>#VALUE!</v>
      </c>
      <c r="AE67" s="116" t="e">
        <f t="shared" si="39"/>
        <v>#VALUE!</v>
      </c>
      <c r="AF67" s="117" t="e">
        <f t="shared" si="40"/>
        <v>#VALUE!</v>
      </c>
      <c r="AG67" s="328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</row>
    <row r="68" spans="1:43" s="329" customFormat="1" ht="12.75">
      <c r="A68" s="114">
        <v>36</v>
      </c>
      <c r="B68" s="123" t="s">
        <v>1929</v>
      </c>
      <c r="C68" s="123" t="s">
        <v>606</v>
      </c>
      <c r="D68" s="109" t="s">
        <v>1930</v>
      </c>
      <c r="E68" s="115">
        <v>19</v>
      </c>
      <c r="F68" s="116">
        <v>11.67</v>
      </c>
      <c r="G68" s="117">
        <v>30</v>
      </c>
      <c r="H68" s="117" t="s">
        <v>3372</v>
      </c>
      <c r="I68" s="116">
        <v>11.74</v>
      </c>
      <c r="J68" s="117">
        <v>30</v>
      </c>
      <c r="K68" s="117" t="s">
        <v>3372</v>
      </c>
      <c r="L68" s="118">
        <f t="shared" ref="L68:L75" si="41">(F68+I68)/2</f>
        <v>11.705</v>
      </c>
      <c r="M68" s="115">
        <f t="shared" ref="M68:M75" si="42">IF(L68&gt;=10,60,G68+J68)</f>
        <v>60</v>
      </c>
      <c r="N68" s="115">
        <f t="shared" ref="N68:N75" si="43">IF(H68="ACC",0,1)+IF(K68="ACC",0,1)</f>
        <v>0</v>
      </c>
      <c r="O68" s="115">
        <f t="shared" ref="O68:O75" si="44">IF(F68&lt;10,1,(IF(I68&lt;10,1,0)))</f>
        <v>0</v>
      </c>
      <c r="P68" s="116" t="s">
        <v>3509</v>
      </c>
      <c r="Q68" s="117" t="s">
        <v>3509</v>
      </c>
      <c r="R68" s="117" t="s">
        <v>3509</v>
      </c>
      <c r="S68" s="116">
        <v>4.84</v>
      </c>
      <c r="T68" s="117">
        <v>11</v>
      </c>
      <c r="U68" s="117" t="s">
        <v>3373</v>
      </c>
      <c r="V68" s="116" t="e">
        <f t="shared" ref="V68:V75" si="45">(P68+S68)/2</f>
        <v>#VALUE!</v>
      </c>
      <c r="W68" s="117" t="e">
        <f t="shared" ref="W68:W75" si="46">IF(V68&gt;=10,60,Q68+T68)</f>
        <v>#VALUE!</v>
      </c>
      <c r="X68" s="117">
        <f t="shared" ref="X68:X75" si="47">IF(R68="ACC",0,1)+IF(U68="ACC",0,1)</f>
        <v>2</v>
      </c>
      <c r="Y68" s="117">
        <f t="shared" ref="Y68:Y75" si="48">IF(P68&lt;10,1,(IF(S68&lt;10,1,0)))</f>
        <v>1</v>
      </c>
      <c r="Z68" s="117">
        <f t="shared" ref="Z68:AA75" si="49">N68+X68</f>
        <v>2</v>
      </c>
      <c r="AA68" s="117">
        <f t="shared" si="49"/>
        <v>1</v>
      </c>
      <c r="AB68" s="117">
        <f t="shared" ref="AB68:AB75" si="50">Z68+AA68</f>
        <v>3</v>
      </c>
      <c r="AC68" s="116">
        <f>IF(AB68=0,0.93,IF(AB68=1,0.92,IF(AB68=2,0.91,IF(AB68=3,0.9,IF(AB68=4,0.89,IF(AB68=5,0.88,IF(AB68=6,0.87)))))))</f>
        <v>0.9</v>
      </c>
      <c r="AD68" s="116" t="e">
        <f t="shared" ref="AD68:AD75" si="51">AVERAGE(L68,V68)</f>
        <v>#VALUE!</v>
      </c>
      <c r="AE68" s="116" t="e">
        <f t="shared" ref="AE68:AE75" si="52">AC68*AD68</f>
        <v>#VALUE!</v>
      </c>
      <c r="AF68" s="117" t="e">
        <f t="shared" ref="AF68:AF75" si="53">M68+W68</f>
        <v>#VALUE!</v>
      </c>
      <c r="AG68" s="328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</row>
    <row r="69" spans="1:43" s="355" customFormat="1" ht="12.75">
      <c r="A69" s="114">
        <v>37</v>
      </c>
      <c r="B69" s="360" t="s">
        <v>2018</v>
      </c>
      <c r="C69" s="360" t="s">
        <v>351</v>
      </c>
      <c r="D69" s="348" t="s">
        <v>2019</v>
      </c>
      <c r="E69" s="349">
        <v>20</v>
      </c>
      <c r="F69" s="350">
        <v>10.01</v>
      </c>
      <c r="G69" s="351">
        <v>30</v>
      </c>
      <c r="H69" s="351" t="s">
        <v>3373</v>
      </c>
      <c r="I69" s="350">
        <v>9.99</v>
      </c>
      <c r="J69" s="351">
        <v>10</v>
      </c>
      <c r="K69" s="351" t="s">
        <v>3373</v>
      </c>
      <c r="L69" s="352">
        <f t="shared" si="41"/>
        <v>10</v>
      </c>
      <c r="M69" s="349">
        <f t="shared" si="42"/>
        <v>60</v>
      </c>
      <c r="N69" s="349">
        <f t="shared" si="43"/>
        <v>2</v>
      </c>
      <c r="O69" s="349">
        <f t="shared" si="44"/>
        <v>1</v>
      </c>
      <c r="P69" s="350">
        <v>9.09</v>
      </c>
      <c r="Q69" s="351">
        <v>10</v>
      </c>
      <c r="R69" s="351" t="s">
        <v>3590</v>
      </c>
      <c r="S69" s="350">
        <v>11.37</v>
      </c>
      <c r="T69" s="351">
        <v>30</v>
      </c>
      <c r="U69" s="351" t="s">
        <v>3372</v>
      </c>
      <c r="V69" s="350">
        <f t="shared" si="45"/>
        <v>10.23</v>
      </c>
      <c r="W69" s="351">
        <f t="shared" si="46"/>
        <v>60</v>
      </c>
      <c r="X69" s="351">
        <f t="shared" si="47"/>
        <v>1</v>
      </c>
      <c r="Y69" s="351">
        <f t="shared" si="48"/>
        <v>1</v>
      </c>
      <c r="Z69" s="351">
        <f t="shared" si="49"/>
        <v>3</v>
      </c>
      <c r="AA69" s="351">
        <f t="shared" si="49"/>
        <v>2</v>
      </c>
      <c r="AB69" s="351">
        <f t="shared" si="50"/>
        <v>5</v>
      </c>
      <c r="AC69" s="350">
        <f>IF(AB69=0,0.86,IF(AB69=1,0.85,IF(AB69=2,0.84,IF(AB69=3,0.83,IF(AB69=4,0.82,IF(AB69=5,0.81,IF(AB69=6,0.8)))))))</f>
        <v>0.81</v>
      </c>
      <c r="AD69" s="350">
        <f t="shared" si="51"/>
        <v>10.115</v>
      </c>
      <c r="AE69" s="350">
        <f t="shared" si="52"/>
        <v>8.193150000000001</v>
      </c>
      <c r="AF69" s="351">
        <f t="shared" si="53"/>
        <v>120</v>
      </c>
      <c r="AG69" s="353"/>
      <c r="AH69" s="354" t="s">
        <v>3451</v>
      </c>
      <c r="AI69" s="354" t="s">
        <v>3452</v>
      </c>
      <c r="AJ69" s="354" t="s">
        <v>3453</v>
      </c>
      <c r="AK69" s="354" t="s">
        <v>3454</v>
      </c>
      <c r="AL69" s="354" t="s">
        <v>3456</v>
      </c>
      <c r="AM69" s="354" t="s">
        <v>3460</v>
      </c>
      <c r="AN69" s="354" t="s">
        <v>3455</v>
      </c>
      <c r="AO69" s="354" t="s">
        <v>3457</v>
      </c>
      <c r="AP69" s="354" t="s">
        <v>3459</v>
      </c>
      <c r="AQ69" s="354" t="s">
        <v>3458</v>
      </c>
    </row>
    <row r="70" spans="1:43" s="329" customFormat="1" ht="12.75">
      <c r="A70" s="114">
        <v>38</v>
      </c>
      <c r="B70" s="108" t="s">
        <v>1426</v>
      </c>
      <c r="C70" s="108" t="s">
        <v>2114</v>
      </c>
      <c r="D70" s="109" t="s">
        <v>2115</v>
      </c>
      <c r="E70" s="115">
        <v>21</v>
      </c>
      <c r="F70" s="116">
        <v>9.4600000000000009</v>
      </c>
      <c r="G70" s="117">
        <v>11</v>
      </c>
      <c r="H70" s="117" t="s">
        <v>3373</v>
      </c>
      <c r="I70" s="116">
        <v>10.54</v>
      </c>
      <c r="J70" s="117">
        <v>30</v>
      </c>
      <c r="K70" s="117" t="s">
        <v>3372</v>
      </c>
      <c r="L70" s="118">
        <f t="shared" si="41"/>
        <v>10</v>
      </c>
      <c r="M70" s="115">
        <f t="shared" si="42"/>
        <v>60</v>
      </c>
      <c r="N70" s="115">
        <f t="shared" si="43"/>
        <v>1</v>
      </c>
      <c r="O70" s="115">
        <f t="shared" si="44"/>
        <v>1</v>
      </c>
      <c r="P70" s="116" t="s">
        <v>3509</v>
      </c>
      <c r="Q70" s="117" t="s">
        <v>3509</v>
      </c>
      <c r="R70" s="117" t="s">
        <v>3509</v>
      </c>
      <c r="S70" s="116">
        <v>2.92</v>
      </c>
      <c r="T70" s="117">
        <v>0</v>
      </c>
      <c r="U70" s="117" t="s">
        <v>3373</v>
      </c>
      <c r="V70" s="116" t="e">
        <f t="shared" si="45"/>
        <v>#VALUE!</v>
      </c>
      <c r="W70" s="117" t="e">
        <f t="shared" si="46"/>
        <v>#VALUE!</v>
      </c>
      <c r="X70" s="117">
        <f t="shared" si="47"/>
        <v>2</v>
      </c>
      <c r="Y70" s="117">
        <f t="shared" si="48"/>
        <v>1</v>
      </c>
      <c r="Z70" s="117">
        <f t="shared" si="49"/>
        <v>3</v>
      </c>
      <c r="AA70" s="117">
        <f t="shared" si="49"/>
        <v>2</v>
      </c>
      <c r="AB70" s="117">
        <f t="shared" si="50"/>
        <v>5</v>
      </c>
      <c r="AC70" s="116">
        <f>IF(AB70=0,0.93,IF(AB70=1,0.92,IF(AB70=2,0.91,IF(AB70=3,0.9,IF(AB70=4,0.89,IF(AB70=5,0.88,IF(AB70=6,0.87)))))))</f>
        <v>0.88</v>
      </c>
      <c r="AD70" s="116" t="e">
        <f t="shared" si="51"/>
        <v>#VALUE!</v>
      </c>
      <c r="AE70" s="116" t="e">
        <f t="shared" si="52"/>
        <v>#VALUE!</v>
      </c>
      <c r="AF70" s="117" t="e">
        <f t="shared" si="53"/>
        <v>#VALUE!</v>
      </c>
      <c r="AG70" s="328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</row>
    <row r="71" spans="1:43" s="329" customFormat="1" ht="12.75">
      <c r="A71" s="114">
        <v>39</v>
      </c>
      <c r="B71" s="123" t="s">
        <v>2153</v>
      </c>
      <c r="C71" s="123" t="s">
        <v>2154</v>
      </c>
      <c r="D71" s="115" t="s">
        <v>2155</v>
      </c>
      <c r="E71" s="115">
        <v>21</v>
      </c>
      <c r="F71" s="116">
        <v>10.08</v>
      </c>
      <c r="G71" s="117">
        <v>30</v>
      </c>
      <c r="H71" s="117" t="s">
        <v>3373</v>
      </c>
      <c r="I71" s="116">
        <v>10</v>
      </c>
      <c r="J71" s="117">
        <v>30</v>
      </c>
      <c r="K71" s="117" t="s">
        <v>3373</v>
      </c>
      <c r="L71" s="118">
        <f t="shared" si="41"/>
        <v>10.039999999999999</v>
      </c>
      <c r="M71" s="115">
        <f t="shared" si="42"/>
        <v>60</v>
      </c>
      <c r="N71" s="115">
        <f t="shared" si="43"/>
        <v>2</v>
      </c>
      <c r="O71" s="115">
        <f t="shared" si="44"/>
        <v>0</v>
      </c>
      <c r="P71" s="116">
        <v>2.62</v>
      </c>
      <c r="Q71" s="117">
        <v>0</v>
      </c>
      <c r="R71" s="117" t="s">
        <v>3372</v>
      </c>
      <c r="S71" s="116" t="s">
        <v>3509</v>
      </c>
      <c r="T71" s="117" t="s">
        <v>3509</v>
      </c>
      <c r="U71" s="117" t="s">
        <v>3509</v>
      </c>
      <c r="V71" s="116" t="e">
        <f t="shared" si="45"/>
        <v>#VALUE!</v>
      </c>
      <c r="W71" s="117" t="e">
        <f t="shared" si="46"/>
        <v>#VALUE!</v>
      </c>
      <c r="X71" s="117">
        <f t="shared" si="47"/>
        <v>1</v>
      </c>
      <c r="Y71" s="117">
        <f t="shared" si="48"/>
        <v>1</v>
      </c>
      <c r="Z71" s="117">
        <f t="shared" si="49"/>
        <v>3</v>
      </c>
      <c r="AA71" s="117">
        <f t="shared" si="49"/>
        <v>1</v>
      </c>
      <c r="AB71" s="117">
        <f t="shared" si="50"/>
        <v>4</v>
      </c>
      <c r="AC71" s="116">
        <f>IF(AB71=0,0.93,IF(AB71=1,0.92,IF(AB71=2,0.91,IF(AB71=3,0.9,IF(AB71=4,0.89,IF(AB71=5,0.88,IF(AB71=6,0.87)))))))</f>
        <v>0.89</v>
      </c>
      <c r="AD71" s="116" t="e">
        <f t="shared" si="51"/>
        <v>#VALUE!</v>
      </c>
      <c r="AE71" s="116" t="e">
        <f t="shared" si="52"/>
        <v>#VALUE!</v>
      </c>
      <c r="AF71" s="117" t="e">
        <f t="shared" si="53"/>
        <v>#VALUE!</v>
      </c>
      <c r="AG71" s="328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</row>
    <row r="72" spans="1:43" s="329" customFormat="1" ht="12.75">
      <c r="A72" s="114">
        <v>40</v>
      </c>
      <c r="B72" s="123" t="s">
        <v>1791</v>
      </c>
      <c r="C72" s="123" t="s">
        <v>2258</v>
      </c>
      <c r="D72" s="120" t="s">
        <v>2259</v>
      </c>
      <c r="E72" s="115">
        <v>22</v>
      </c>
      <c r="F72" s="116">
        <v>10.94</v>
      </c>
      <c r="G72" s="117">
        <v>30</v>
      </c>
      <c r="H72" s="117" t="s">
        <v>3372</v>
      </c>
      <c r="I72" s="116">
        <v>10</v>
      </c>
      <c r="J72" s="117">
        <v>30</v>
      </c>
      <c r="K72" s="117" t="s">
        <v>3373</v>
      </c>
      <c r="L72" s="118">
        <f t="shared" si="41"/>
        <v>10.469999999999999</v>
      </c>
      <c r="M72" s="115">
        <f t="shared" si="42"/>
        <v>60</v>
      </c>
      <c r="N72" s="115">
        <f t="shared" si="43"/>
        <v>1</v>
      </c>
      <c r="O72" s="115">
        <f t="shared" si="44"/>
        <v>0</v>
      </c>
      <c r="P72" s="116" t="s">
        <v>3509</v>
      </c>
      <c r="Q72" s="117" t="s">
        <v>3509</v>
      </c>
      <c r="R72" s="117" t="s">
        <v>3509</v>
      </c>
      <c r="S72" s="116" t="s">
        <v>3509</v>
      </c>
      <c r="T72" s="117" t="s">
        <v>3509</v>
      </c>
      <c r="U72" s="117" t="s">
        <v>3509</v>
      </c>
      <c r="V72" s="116" t="e">
        <f t="shared" si="45"/>
        <v>#VALUE!</v>
      </c>
      <c r="W72" s="117" t="e">
        <f t="shared" si="46"/>
        <v>#VALUE!</v>
      </c>
      <c r="X72" s="117">
        <f t="shared" si="47"/>
        <v>2</v>
      </c>
      <c r="Y72" s="117">
        <f t="shared" si="48"/>
        <v>0</v>
      </c>
      <c r="Z72" s="117">
        <f t="shared" si="49"/>
        <v>3</v>
      </c>
      <c r="AA72" s="117">
        <f t="shared" si="49"/>
        <v>0</v>
      </c>
      <c r="AB72" s="117">
        <f t="shared" si="50"/>
        <v>3</v>
      </c>
      <c r="AC72" s="116">
        <f>IF(AB72=0,0.93,IF(AB72=1,0.92,IF(AB72=2,0.91,IF(AB72=3,0.9,IF(AB72=4,0.89,IF(AB72=5,0.88,IF(AB72=6,0.87)))))))</f>
        <v>0.9</v>
      </c>
      <c r="AD72" s="116" t="e">
        <f t="shared" si="51"/>
        <v>#VALUE!</v>
      </c>
      <c r="AE72" s="116" t="e">
        <f t="shared" si="52"/>
        <v>#VALUE!</v>
      </c>
      <c r="AF72" s="117" t="e">
        <f t="shared" si="53"/>
        <v>#VALUE!</v>
      </c>
      <c r="AG72" s="328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</row>
    <row r="73" spans="1:43" s="329" customFormat="1" ht="12.75">
      <c r="A73" s="114">
        <v>41</v>
      </c>
      <c r="B73" s="342" t="s">
        <v>2343</v>
      </c>
      <c r="C73" s="342" t="s">
        <v>2344</v>
      </c>
      <c r="D73" s="115" t="s">
        <v>2345</v>
      </c>
      <c r="E73" s="115">
        <v>23</v>
      </c>
      <c r="F73" s="116">
        <v>11.88</v>
      </c>
      <c r="G73" s="117">
        <v>30</v>
      </c>
      <c r="H73" s="117" t="s">
        <v>3372</v>
      </c>
      <c r="I73" s="116">
        <v>10.26</v>
      </c>
      <c r="J73" s="117">
        <v>30</v>
      </c>
      <c r="K73" s="117" t="s">
        <v>3372</v>
      </c>
      <c r="L73" s="118">
        <f t="shared" si="41"/>
        <v>11.07</v>
      </c>
      <c r="M73" s="115">
        <f t="shared" si="42"/>
        <v>60</v>
      </c>
      <c r="N73" s="115">
        <f t="shared" si="43"/>
        <v>0</v>
      </c>
      <c r="O73" s="115">
        <f t="shared" si="44"/>
        <v>0</v>
      </c>
      <c r="P73" s="116" t="s">
        <v>3509</v>
      </c>
      <c r="Q73" s="117" t="s">
        <v>3509</v>
      </c>
      <c r="R73" s="117" t="s">
        <v>3509</v>
      </c>
      <c r="S73" s="116" t="s">
        <v>3509</v>
      </c>
      <c r="T73" s="117" t="s">
        <v>3509</v>
      </c>
      <c r="U73" s="117" t="s">
        <v>3509</v>
      </c>
      <c r="V73" s="116" t="e">
        <f t="shared" si="45"/>
        <v>#VALUE!</v>
      </c>
      <c r="W73" s="117" t="e">
        <f t="shared" si="46"/>
        <v>#VALUE!</v>
      </c>
      <c r="X73" s="117">
        <f t="shared" si="47"/>
        <v>2</v>
      </c>
      <c r="Y73" s="117">
        <f t="shared" si="48"/>
        <v>0</v>
      </c>
      <c r="Z73" s="117">
        <f t="shared" si="49"/>
        <v>2</v>
      </c>
      <c r="AA73" s="117">
        <f t="shared" si="49"/>
        <v>0</v>
      </c>
      <c r="AB73" s="117">
        <f t="shared" si="50"/>
        <v>2</v>
      </c>
      <c r="AC73" s="116">
        <f>IF(AB73=0,1,IF(AB73=1,0.99,IF(AB73=2,0.98,IF(AB73=3,0.97,IF(AB73=4,0.96,IF(AB73=5,0.95,IF(AB73=6,0.94)))))))</f>
        <v>0.98</v>
      </c>
      <c r="AD73" s="116" t="e">
        <f t="shared" si="51"/>
        <v>#VALUE!</v>
      </c>
      <c r="AE73" s="116" t="e">
        <f t="shared" si="52"/>
        <v>#VALUE!</v>
      </c>
      <c r="AF73" s="117" t="e">
        <f t="shared" si="53"/>
        <v>#VALUE!</v>
      </c>
      <c r="AG73" s="328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</row>
    <row r="74" spans="1:43" s="329" customFormat="1" ht="12.75">
      <c r="A74" s="114">
        <v>42</v>
      </c>
      <c r="B74" s="123" t="s">
        <v>2389</v>
      </c>
      <c r="C74" s="123" t="s">
        <v>201</v>
      </c>
      <c r="D74" s="115" t="s">
        <v>2390</v>
      </c>
      <c r="E74" s="115">
        <v>24</v>
      </c>
      <c r="F74" s="116">
        <v>10.47</v>
      </c>
      <c r="G74" s="117">
        <v>30</v>
      </c>
      <c r="H74" s="117" t="s">
        <v>3372</v>
      </c>
      <c r="I74" s="116">
        <v>10.64</v>
      </c>
      <c r="J74" s="117">
        <v>30</v>
      </c>
      <c r="K74" s="117" t="s">
        <v>3373</v>
      </c>
      <c r="L74" s="118">
        <f t="shared" si="41"/>
        <v>10.555</v>
      </c>
      <c r="M74" s="115">
        <f t="shared" si="42"/>
        <v>60</v>
      </c>
      <c r="N74" s="115">
        <f t="shared" si="43"/>
        <v>1</v>
      </c>
      <c r="O74" s="115">
        <f t="shared" si="44"/>
        <v>0</v>
      </c>
      <c r="P74" s="116" t="s">
        <v>3509</v>
      </c>
      <c r="Q74" s="117" t="s">
        <v>3509</v>
      </c>
      <c r="R74" s="117" t="s">
        <v>3509</v>
      </c>
      <c r="S74" s="116" t="s">
        <v>3509</v>
      </c>
      <c r="T74" s="117" t="s">
        <v>3509</v>
      </c>
      <c r="U74" s="117" t="s">
        <v>3509</v>
      </c>
      <c r="V74" s="116" t="e">
        <f t="shared" si="45"/>
        <v>#VALUE!</v>
      </c>
      <c r="W74" s="117" t="e">
        <f t="shared" si="46"/>
        <v>#VALUE!</v>
      </c>
      <c r="X74" s="117">
        <f t="shared" si="47"/>
        <v>2</v>
      </c>
      <c r="Y74" s="117">
        <f t="shared" si="48"/>
        <v>0</v>
      </c>
      <c r="Z74" s="117">
        <f t="shared" si="49"/>
        <v>3</v>
      </c>
      <c r="AA74" s="117">
        <f t="shared" si="49"/>
        <v>0</v>
      </c>
      <c r="AB74" s="117">
        <f t="shared" si="50"/>
        <v>3</v>
      </c>
      <c r="AC74" s="116">
        <f>IF(AB74=0,1,IF(AB74=1,0.99,IF(AB74=2,0.98,IF(AB74=3,0.97,IF(AB74=4,0.96,IF(AB74=5,0.95,IF(AB74=6,0.94)))))))</f>
        <v>0.97</v>
      </c>
      <c r="AD74" s="116" t="e">
        <f t="shared" si="51"/>
        <v>#VALUE!</v>
      </c>
      <c r="AE74" s="116" t="e">
        <f t="shared" si="52"/>
        <v>#VALUE!</v>
      </c>
      <c r="AF74" s="117" t="e">
        <f t="shared" si="53"/>
        <v>#VALUE!</v>
      </c>
      <c r="AG74" s="328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</row>
    <row r="75" spans="1:43" s="329" customFormat="1" ht="12.75">
      <c r="A75" s="114">
        <v>43</v>
      </c>
      <c r="B75" s="123" t="s">
        <v>2391</v>
      </c>
      <c r="C75" s="123" t="s">
        <v>2392</v>
      </c>
      <c r="D75" s="109" t="s">
        <v>2393</v>
      </c>
      <c r="E75" s="115">
        <v>24</v>
      </c>
      <c r="F75" s="116">
        <v>10.95</v>
      </c>
      <c r="G75" s="117">
        <v>30</v>
      </c>
      <c r="H75" s="117" t="s">
        <v>3373</v>
      </c>
      <c r="I75" s="116">
        <v>10.16</v>
      </c>
      <c r="J75" s="117">
        <v>30</v>
      </c>
      <c r="K75" s="117" t="s">
        <v>3373</v>
      </c>
      <c r="L75" s="118">
        <f t="shared" si="41"/>
        <v>10.555</v>
      </c>
      <c r="M75" s="115">
        <f t="shared" si="42"/>
        <v>60</v>
      </c>
      <c r="N75" s="115">
        <f t="shared" si="43"/>
        <v>2</v>
      </c>
      <c r="O75" s="115">
        <f t="shared" si="44"/>
        <v>0</v>
      </c>
      <c r="P75" s="116" t="s">
        <v>3509</v>
      </c>
      <c r="Q75" s="117" t="s">
        <v>3509</v>
      </c>
      <c r="R75" s="117" t="s">
        <v>3509</v>
      </c>
      <c r="S75" s="116">
        <v>4.99</v>
      </c>
      <c r="T75" s="117">
        <v>12</v>
      </c>
      <c r="U75" s="117" t="s">
        <v>3373</v>
      </c>
      <c r="V75" s="116" t="e">
        <f t="shared" si="45"/>
        <v>#VALUE!</v>
      </c>
      <c r="W75" s="117" t="e">
        <f t="shared" si="46"/>
        <v>#VALUE!</v>
      </c>
      <c r="X75" s="117">
        <f t="shared" si="47"/>
        <v>2</v>
      </c>
      <c r="Y75" s="117">
        <f t="shared" si="48"/>
        <v>1</v>
      </c>
      <c r="Z75" s="117">
        <f t="shared" si="49"/>
        <v>4</v>
      </c>
      <c r="AA75" s="117">
        <f t="shared" si="49"/>
        <v>1</v>
      </c>
      <c r="AB75" s="117">
        <f t="shared" si="50"/>
        <v>5</v>
      </c>
      <c r="AC75" s="116">
        <f>IF(AB75=0,0.86,IF(AB75=1,0.85,IF(AB75=2,0.84,IF(AB75=3,0.83,IF(AB75=4,0.82,IF(AB75=5,0.81,IF(AB75=6,0.8)))))))</f>
        <v>0.81</v>
      </c>
      <c r="AD75" s="116" t="e">
        <f t="shared" si="51"/>
        <v>#VALUE!</v>
      </c>
      <c r="AE75" s="116" t="e">
        <f t="shared" si="52"/>
        <v>#VALUE!</v>
      </c>
      <c r="AF75" s="117" t="e">
        <f t="shared" si="53"/>
        <v>#VALUE!</v>
      </c>
      <c r="AG75" s="328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</row>
    <row r="76" spans="1:43" s="329" customFormat="1" ht="12.75">
      <c r="A76" s="114">
        <v>44</v>
      </c>
      <c r="B76" s="123" t="s">
        <v>2658</v>
      </c>
      <c r="C76" s="123" t="s">
        <v>2659</v>
      </c>
      <c r="D76" s="109" t="s">
        <v>2660</v>
      </c>
      <c r="E76" s="115">
        <v>27</v>
      </c>
      <c r="F76" s="116">
        <v>10.7</v>
      </c>
      <c r="G76" s="117">
        <v>30</v>
      </c>
      <c r="H76" s="117" t="s">
        <v>3373</v>
      </c>
      <c r="I76" s="116">
        <v>9.3000000000000007</v>
      </c>
      <c r="J76" s="117">
        <v>18</v>
      </c>
      <c r="K76" s="117" t="s">
        <v>3373</v>
      </c>
      <c r="L76" s="118">
        <f t="shared" ref="L76:L84" si="54">(F76+I76)/2</f>
        <v>10</v>
      </c>
      <c r="M76" s="115">
        <f t="shared" ref="M76:M84" si="55">IF(L76&gt;=10,60,G76+J76)</f>
        <v>60</v>
      </c>
      <c r="N76" s="115">
        <f t="shared" ref="N76:N84" si="56">IF(H76="ACC",0,1)+IF(K76="ACC",0,1)</f>
        <v>2</v>
      </c>
      <c r="O76" s="115">
        <f t="shared" ref="O76:O84" si="57">IF(F76&lt;10,1,(IF(I76&lt;10,1,0)))</f>
        <v>1</v>
      </c>
      <c r="P76" s="116" t="s">
        <v>3509</v>
      </c>
      <c r="Q76" s="117" t="s">
        <v>3509</v>
      </c>
      <c r="R76" s="117" t="s">
        <v>3509</v>
      </c>
      <c r="S76" s="116">
        <v>6.29</v>
      </c>
      <c r="T76" s="117">
        <v>6</v>
      </c>
      <c r="U76" s="117" t="s">
        <v>3373</v>
      </c>
      <c r="V76" s="116" t="e">
        <f t="shared" ref="V76:V84" si="58">(P76+S76)/2</f>
        <v>#VALUE!</v>
      </c>
      <c r="W76" s="117" t="e">
        <f t="shared" ref="W76:W84" si="59">IF(V76&gt;=10,60,Q76+T76)</f>
        <v>#VALUE!</v>
      </c>
      <c r="X76" s="117">
        <f t="shared" ref="X76:X84" si="60">IF(R76="ACC",0,1)+IF(U76="ACC",0,1)</f>
        <v>2</v>
      </c>
      <c r="Y76" s="117">
        <f t="shared" ref="Y76:Y84" si="61">IF(P76&lt;10,1,(IF(S76&lt;10,1,0)))</f>
        <v>1</v>
      </c>
      <c r="Z76" s="117">
        <f t="shared" ref="Z76:Z84" si="62">N76+X76</f>
        <v>4</v>
      </c>
      <c r="AA76" s="117">
        <f t="shared" ref="AA76:AA84" si="63">O76+Y76</f>
        <v>2</v>
      </c>
      <c r="AB76" s="117">
        <f t="shared" ref="AB76:AB84" si="64">Z76+AA76</f>
        <v>6</v>
      </c>
      <c r="AC76" s="116">
        <f>IF(AB76=0,0.86,IF(AB76=1,0.85,IF(AB76=2,0.84,IF(AB76=3,0.83,IF(AB76=4,0.82,IF(AB76=5,0.81,IF(AB76=6,0.8)))))))</f>
        <v>0.8</v>
      </c>
      <c r="AD76" s="116" t="e">
        <f t="shared" ref="AD76:AD84" si="65">AVERAGE(L76,V76)</f>
        <v>#VALUE!</v>
      </c>
      <c r="AE76" s="116" t="e">
        <f t="shared" ref="AE76:AE84" si="66">AC76*AD76</f>
        <v>#VALUE!</v>
      </c>
      <c r="AF76" s="117" t="e">
        <f t="shared" ref="AF76:AF84" si="67">M76+W76</f>
        <v>#VALUE!</v>
      </c>
      <c r="AG76" s="328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</row>
    <row r="77" spans="1:43" s="329" customFormat="1" ht="12.75">
      <c r="A77" s="114">
        <v>45</v>
      </c>
      <c r="B77" s="123" t="s">
        <v>2251</v>
      </c>
      <c r="C77" s="123" t="s">
        <v>2627</v>
      </c>
      <c r="D77" s="109" t="s">
        <v>2661</v>
      </c>
      <c r="E77" s="115">
        <v>27</v>
      </c>
      <c r="F77" s="116">
        <v>10.25</v>
      </c>
      <c r="G77" s="117">
        <v>30</v>
      </c>
      <c r="H77" s="117" t="s">
        <v>3372</v>
      </c>
      <c r="I77" s="116" t="s">
        <v>3509</v>
      </c>
      <c r="J77" s="117" t="s">
        <v>3509</v>
      </c>
      <c r="K77" s="117" t="s">
        <v>3509</v>
      </c>
      <c r="L77" s="118" t="e">
        <f t="shared" si="54"/>
        <v>#VALUE!</v>
      </c>
      <c r="M77" s="115" t="e">
        <f t="shared" si="55"/>
        <v>#VALUE!</v>
      </c>
      <c r="N77" s="115">
        <f t="shared" si="56"/>
        <v>1</v>
      </c>
      <c r="O77" s="115">
        <f t="shared" si="57"/>
        <v>0</v>
      </c>
      <c r="P77" s="116">
        <v>8.5500000000000007</v>
      </c>
      <c r="Q77" s="117">
        <v>12</v>
      </c>
      <c r="R77" s="117" t="s">
        <v>3373</v>
      </c>
      <c r="S77" s="116">
        <v>9.49</v>
      </c>
      <c r="T77" s="117">
        <v>16</v>
      </c>
      <c r="U77" s="117" t="s">
        <v>3373</v>
      </c>
      <c r="V77" s="116">
        <f t="shared" si="58"/>
        <v>9.02</v>
      </c>
      <c r="W77" s="117">
        <f t="shared" si="59"/>
        <v>28</v>
      </c>
      <c r="X77" s="117">
        <f t="shared" si="60"/>
        <v>2</v>
      </c>
      <c r="Y77" s="117">
        <f t="shared" si="61"/>
        <v>1</v>
      </c>
      <c r="Z77" s="117">
        <f t="shared" si="62"/>
        <v>3</v>
      </c>
      <c r="AA77" s="117">
        <f t="shared" si="63"/>
        <v>1</v>
      </c>
      <c r="AB77" s="117">
        <f t="shared" si="64"/>
        <v>4</v>
      </c>
      <c r="AC77" s="116">
        <f>IF(AB77=0,0.93,IF(AB77=1,0.92,IF(AB77=2,0.91,IF(AB77=3,0.9,IF(AB77=4,0.89,IF(AB77=5,0.88,IF(AB77=6,0.87)))))))</f>
        <v>0.89</v>
      </c>
      <c r="AD77" s="116" t="e">
        <f t="shared" si="65"/>
        <v>#VALUE!</v>
      </c>
      <c r="AE77" s="116" t="e">
        <f t="shared" si="66"/>
        <v>#VALUE!</v>
      </c>
      <c r="AF77" s="117" t="e">
        <f t="shared" si="67"/>
        <v>#VALUE!</v>
      </c>
      <c r="AG77" s="328"/>
      <c r="AH77" s="125" t="s">
        <v>3452</v>
      </c>
      <c r="AI77" s="125" t="s">
        <v>3456</v>
      </c>
      <c r="AJ77" s="125" t="s">
        <v>3454</v>
      </c>
      <c r="AK77" s="125" t="s">
        <v>3457</v>
      </c>
      <c r="AL77" s="125" t="s">
        <v>3451</v>
      </c>
      <c r="AM77" s="125" t="s">
        <v>3453</v>
      </c>
      <c r="AN77" s="125" t="s">
        <v>3455</v>
      </c>
      <c r="AO77" s="125" t="s">
        <v>3460</v>
      </c>
      <c r="AP77" s="125" t="s">
        <v>3459</v>
      </c>
      <c r="AQ77" s="125" t="s">
        <v>3458</v>
      </c>
    </row>
    <row r="78" spans="1:43" s="329" customFormat="1" ht="12.75">
      <c r="A78" s="114">
        <v>46</v>
      </c>
      <c r="B78" s="123" t="s">
        <v>2664</v>
      </c>
      <c r="C78" s="123" t="s">
        <v>83</v>
      </c>
      <c r="D78" s="115" t="s">
        <v>2665</v>
      </c>
      <c r="E78" s="115">
        <v>27</v>
      </c>
      <c r="F78" s="116">
        <v>11.47</v>
      </c>
      <c r="G78" s="117">
        <v>30</v>
      </c>
      <c r="H78" s="117" t="s">
        <v>3372</v>
      </c>
      <c r="I78" s="116">
        <v>10.36</v>
      </c>
      <c r="J78" s="117">
        <v>30</v>
      </c>
      <c r="K78" s="117" t="s">
        <v>3372</v>
      </c>
      <c r="L78" s="118">
        <f t="shared" si="54"/>
        <v>10.914999999999999</v>
      </c>
      <c r="M78" s="115">
        <f t="shared" si="55"/>
        <v>60</v>
      </c>
      <c r="N78" s="115">
        <f t="shared" si="56"/>
        <v>0</v>
      </c>
      <c r="O78" s="115">
        <f t="shared" si="57"/>
        <v>0</v>
      </c>
      <c r="P78" s="116" t="s">
        <v>3509</v>
      </c>
      <c r="Q78" s="117" t="s">
        <v>3509</v>
      </c>
      <c r="R78" s="117" t="s">
        <v>3509</v>
      </c>
      <c r="S78" s="116" t="s">
        <v>3509</v>
      </c>
      <c r="T78" s="117" t="s">
        <v>3509</v>
      </c>
      <c r="U78" s="117" t="s">
        <v>3509</v>
      </c>
      <c r="V78" s="116" t="e">
        <f t="shared" si="58"/>
        <v>#VALUE!</v>
      </c>
      <c r="W78" s="117" t="e">
        <f t="shared" si="59"/>
        <v>#VALUE!</v>
      </c>
      <c r="X78" s="117">
        <f t="shared" si="60"/>
        <v>2</v>
      </c>
      <c r="Y78" s="117">
        <f t="shared" si="61"/>
        <v>0</v>
      </c>
      <c r="Z78" s="117">
        <f t="shared" si="62"/>
        <v>2</v>
      </c>
      <c r="AA78" s="117">
        <f t="shared" si="63"/>
        <v>0</v>
      </c>
      <c r="AB78" s="117">
        <f t="shared" si="64"/>
        <v>2</v>
      </c>
      <c r="AC78" s="116">
        <f>IF(AB78=0,1,IF(AB78=1,0.99,IF(AB78=2,0.98,IF(AB78=3,0.97,IF(AB78=4,0.96,IF(AB78=5,0.95,IF(AB78=6,0.94)))))))</f>
        <v>0.98</v>
      </c>
      <c r="AD78" s="116" t="e">
        <f t="shared" si="65"/>
        <v>#VALUE!</v>
      </c>
      <c r="AE78" s="116" t="e">
        <f t="shared" si="66"/>
        <v>#VALUE!</v>
      </c>
      <c r="AF78" s="117" t="e">
        <f t="shared" si="67"/>
        <v>#VALUE!</v>
      </c>
      <c r="AG78" s="328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</row>
    <row r="79" spans="1:43" s="329" customFormat="1" ht="12.75">
      <c r="A79" s="114">
        <v>47</v>
      </c>
      <c r="B79" s="123" t="s">
        <v>2666</v>
      </c>
      <c r="C79" s="123" t="s">
        <v>790</v>
      </c>
      <c r="D79" s="115" t="s">
        <v>2667</v>
      </c>
      <c r="E79" s="115">
        <v>27</v>
      </c>
      <c r="F79" s="116">
        <v>10.28</v>
      </c>
      <c r="G79" s="117">
        <v>30</v>
      </c>
      <c r="H79" s="117" t="s">
        <v>3372</v>
      </c>
      <c r="I79" s="116">
        <v>11.01</v>
      </c>
      <c r="J79" s="117">
        <v>30</v>
      </c>
      <c r="K79" s="117" t="s">
        <v>3372</v>
      </c>
      <c r="L79" s="118">
        <f t="shared" si="54"/>
        <v>10.645</v>
      </c>
      <c r="M79" s="115">
        <f t="shared" si="55"/>
        <v>60</v>
      </c>
      <c r="N79" s="115">
        <f t="shared" si="56"/>
        <v>0</v>
      </c>
      <c r="O79" s="115">
        <f t="shared" si="57"/>
        <v>0</v>
      </c>
      <c r="P79" s="116" t="s">
        <v>3509</v>
      </c>
      <c r="Q79" s="117" t="s">
        <v>3509</v>
      </c>
      <c r="R79" s="117" t="s">
        <v>3509</v>
      </c>
      <c r="S79" s="116" t="s">
        <v>3509</v>
      </c>
      <c r="T79" s="117" t="s">
        <v>3509</v>
      </c>
      <c r="U79" s="117" t="s">
        <v>3509</v>
      </c>
      <c r="V79" s="116" t="e">
        <f t="shared" si="58"/>
        <v>#VALUE!</v>
      </c>
      <c r="W79" s="117" t="e">
        <f t="shared" si="59"/>
        <v>#VALUE!</v>
      </c>
      <c r="X79" s="117">
        <f t="shared" si="60"/>
        <v>2</v>
      </c>
      <c r="Y79" s="117">
        <f t="shared" si="61"/>
        <v>0</v>
      </c>
      <c r="Z79" s="117">
        <f t="shared" si="62"/>
        <v>2</v>
      </c>
      <c r="AA79" s="117">
        <f t="shared" si="63"/>
        <v>0</v>
      </c>
      <c r="AB79" s="117">
        <f t="shared" si="64"/>
        <v>2</v>
      </c>
      <c r="AC79" s="116">
        <f>IF(AB79=0,1,IF(AB79=1,0.99,IF(AB79=2,0.98,IF(AB79=3,0.97,IF(AB79=4,0.96,IF(AB79=5,0.95,IF(AB79=6,0.94)))))))</f>
        <v>0.98</v>
      </c>
      <c r="AD79" s="116" t="e">
        <f t="shared" si="65"/>
        <v>#VALUE!</v>
      </c>
      <c r="AE79" s="116" t="e">
        <f t="shared" si="66"/>
        <v>#VALUE!</v>
      </c>
      <c r="AF79" s="117" t="e">
        <f t="shared" si="67"/>
        <v>#VALUE!</v>
      </c>
      <c r="AG79" s="328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</row>
    <row r="80" spans="1:43" s="329" customFormat="1" ht="12.75">
      <c r="A80" s="114">
        <v>48</v>
      </c>
      <c r="B80" s="331" t="s">
        <v>3507</v>
      </c>
      <c r="C80" s="331" t="s">
        <v>3508</v>
      </c>
      <c r="D80" s="114" t="s">
        <v>3450</v>
      </c>
      <c r="E80" s="115">
        <v>22</v>
      </c>
      <c r="F80" s="116" t="s">
        <v>3509</v>
      </c>
      <c r="G80" s="117" t="s">
        <v>3509</v>
      </c>
      <c r="H80" s="117" t="s">
        <v>3509</v>
      </c>
      <c r="I80" s="116" t="s">
        <v>3509</v>
      </c>
      <c r="J80" s="117" t="s">
        <v>3509</v>
      </c>
      <c r="K80" s="117" t="s">
        <v>3509</v>
      </c>
      <c r="L80" s="118" t="e">
        <f t="shared" si="54"/>
        <v>#VALUE!</v>
      </c>
      <c r="M80" s="115" t="e">
        <f t="shared" si="55"/>
        <v>#VALUE!</v>
      </c>
      <c r="N80" s="115">
        <f t="shared" si="56"/>
        <v>2</v>
      </c>
      <c r="O80" s="115">
        <f t="shared" si="57"/>
        <v>0</v>
      </c>
      <c r="P80" s="116">
        <v>10.41</v>
      </c>
      <c r="Q80" s="117">
        <v>30</v>
      </c>
      <c r="R80" s="117" t="s">
        <v>3372</v>
      </c>
      <c r="S80" s="116">
        <v>10.74</v>
      </c>
      <c r="T80" s="117">
        <v>30</v>
      </c>
      <c r="U80" s="117" t="s">
        <v>3372</v>
      </c>
      <c r="V80" s="116">
        <f t="shared" si="58"/>
        <v>10.574999999999999</v>
      </c>
      <c r="W80" s="117">
        <f t="shared" si="59"/>
        <v>60</v>
      </c>
      <c r="X80" s="117">
        <f t="shared" si="60"/>
        <v>0</v>
      </c>
      <c r="Y80" s="117">
        <f t="shared" si="61"/>
        <v>0</v>
      </c>
      <c r="Z80" s="117">
        <f t="shared" si="62"/>
        <v>2</v>
      </c>
      <c r="AA80" s="117">
        <f t="shared" si="63"/>
        <v>0</v>
      </c>
      <c r="AB80" s="117">
        <f t="shared" si="64"/>
        <v>2</v>
      </c>
      <c r="AC80" s="116">
        <f>IF(AB80=0,93,IF(AB80=1,0.92,IF(AB80=2,0.91,IF(AB80=3,0.9,IF(AB80=4,0.89,IF(AB80=5,0.88,IF(AB80=6,0.87)))))))</f>
        <v>0.91</v>
      </c>
      <c r="AD80" s="116" t="e">
        <f t="shared" si="65"/>
        <v>#VALUE!</v>
      </c>
      <c r="AE80" s="116" t="e">
        <f t="shared" si="66"/>
        <v>#VALUE!</v>
      </c>
      <c r="AF80" s="117" t="e">
        <f t="shared" si="67"/>
        <v>#VALUE!</v>
      </c>
      <c r="AG80" s="328"/>
      <c r="AH80" s="125" t="s">
        <v>3454</v>
      </c>
      <c r="AI80" s="125" t="s">
        <v>3452</v>
      </c>
      <c r="AJ80" s="125" t="s">
        <v>3451</v>
      </c>
      <c r="AK80" s="125" t="s">
        <v>3457</v>
      </c>
      <c r="AL80" s="125" t="s">
        <v>3456</v>
      </c>
      <c r="AM80" s="125" t="s">
        <v>3459</v>
      </c>
      <c r="AN80" s="125" t="s">
        <v>3455</v>
      </c>
      <c r="AO80" s="125" t="s">
        <v>3460</v>
      </c>
      <c r="AP80" s="125" t="s">
        <v>3453</v>
      </c>
      <c r="AQ80" s="125" t="s">
        <v>3458</v>
      </c>
    </row>
    <row r="83" spans="1:35" s="329" customFormat="1" ht="12.75">
      <c r="A83" s="114">
        <v>51</v>
      </c>
      <c r="B83" s="123" t="s">
        <v>2854</v>
      </c>
      <c r="C83" s="123" t="s">
        <v>2855</v>
      </c>
      <c r="D83" s="109" t="s">
        <v>2856</v>
      </c>
      <c r="E83" s="115">
        <v>29</v>
      </c>
      <c r="F83" s="116">
        <v>10.54</v>
      </c>
      <c r="G83" s="117">
        <v>30</v>
      </c>
      <c r="H83" s="116" t="s">
        <v>3373</v>
      </c>
      <c r="I83" s="116" t="s">
        <v>3509</v>
      </c>
      <c r="J83" s="117" t="s">
        <v>3509</v>
      </c>
      <c r="K83" s="117" t="s">
        <v>3509</v>
      </c>
      <c r="L83" s="118" t="e">
        <f t="shared" si="54"/>
        <v>#VALUE!</v>
      </c>
      <c r="M83" s="115" t="e">
        <f t="shared" si="55"/>
        <v>#VALUE!</v>
      </c>
      <c r="N83" s="115">
        <f t="shared" si="56"/>
        <v>2</v>
      </c>
      <c r="O83" s="115">
        <f t="shared" si="57"/>
        <v>0</v>
      </c>
      <c r="P83" s="116" t="s">
        <v>3509</v>
      </c>
      <c r="Q83" s="117" t="s">
        <v>3509</v>
      </c>
      <c r="R83" s="117" t="s">
        <v>3509</v>
      </c>
      <c r="S83" s="116" t="s">
        <v>3509</v>
      </c>
      <c r="T83" s="117" t="s">
        <v>3509</v>
      </c>
      <c r="U83" s="117" t="s">
        <v>3509</v>
      </c>
      <c r="V83" s="116" t="e">
        <f t="shared" si="58"/>
        <v>#VALUE!</v>
      </c>
      <c r="W83" s="117" t="e">
        <f t="shared" si="59"/>
        <v>#VALUE!</v>
      </c>
      <c r="X83" s="117">
        <f t="shared" si="60"/>
        <v>2</v>
      </c>
      <c r="Y83" s="117">
        <f t="shared" si="61"/>
        <v>0</v>
      </c>
      <c r="Z83" s="117">
        <f t="shared" si="62"/>
        <v>4</v>
      </c>
      <c r="AA83" s="117">
        <f t="shared" si="63"/>
        <v>0</v>
      </c>
      <c r="AB83" s="117">
        <f t="shared" si="64"/>
        <v>4</v>
      </c>
      <c r="AC83" s="111">
        <f>IF(AB83=0,0.86,IF(AB83=1,0.85,IF(AB83=2,0.84,IF(AB83=3,0.83,IF(AB83=4,0.82,IF(AB83=5,0.81,IF(AB83=6,0.8)))))))</f>
        <v>0.82</v>
      </c>
      <c r="AD83" s="116" t="e">
        <f t="shared" si="65"/>
        <v>#VALUE!</v>
      </c>
      <c r="AE83" s="116" t="e">
        <f t="shared" si="66"/>
        <v>#VALUE!</v>
      </c>
      <c r="AF83" s="117" t="e">
        <f t="shared" si="67"/>
        <v>#VALUE!</v>
      </c>
      <c r="AG83" s="328"/>
      <c r="AH83" s="343"/>
      <c r="AI83" s="343"/>
    </row>
    <row r="84" spans="1:35" s="329" customFormat="1" ht="12.75">
      <c r="A84" s="114">
        <v>52</v>
      </c>
      <c r="B84" s="123" t="s">
        <v>2881</v>
      </c>
      <c r="C84" s="123" t="s">
        <v>2882</v>
      </c>
      <c r="D84" s="109" t="s">
        <v>2883</v>
      </c>
      <c r="E84" s="115">
        <v>29</v>
      </c>
      <c r="F84" s="116">
        <v>10</v>
      </c>
      <c r="G84" s="117">
        <v>30</v>
      </c>
      <c r="H84" s="116" t="s">
        <v>3373</v>
      </c>
      <c r="I84" s="116">
        <v>10.08</v>
      </c>
      <c r="J84" s="117">
        <v>30</v>
      </c>
      <c r="K84" s="117" t="s">
        <v>3373</v>
      </c>
      <c r="L84" s="118">
        <f t="shared" si="54"/>
        <v>10.039999999999999</v>
      </c>
      <c r="M84" s="115">
        <f t="shared" si="55"/>
        <v>60</v>
      </c>
      <c r="N84" s="115">
        <f t="shared" si="56"/>
        <v>2</v>
      </c>
      <c r="O84" s="115">
        <f t="shared" si="57"/>
        <v>0</v>
      </c>
      <c r="P84" s="116" t="s">
        <v>3509</v>
      </c>
      <c r="Q84" s="117" t="s">
        <v>3509</v>
      </c>
      <c r="R84" s="117" t="s">
        <v>3509</v>
      </c>
      <c r="S84" s="116" t="s">
        <v>3509</v>
      </c>
      <c r="T84" s="117" t="s">
        <v>3509</v>
      </c>
      <c r="U84" s="117" t="s">
        <v>3509</v>
      </c>
      <c r="V84" s="116" t="e">
        <f t="shared" si="58"/>
        <v>#VALUE!</v>
      </c>
      <c r="W84" s="117" t="e">
        <f t="shared" si="59"/>
        <v>#VALUE!</v>
      </c>
      <c r="X84" s="117">
        <f t="shared" si="60"/>
        <v>2</v>
      </c>
      <c r="Y84" s="117">
        <f t="shared" si="61"/>
        <v>0</v>
      </c>
      <c r="Z84" s="117">
        <f t="shared" si="62"/>
        <v>4</v>
      </c>
      <c r="AA84" s="117">
        <f t="shared" si="63"/>
        <v>0</v>
      </c>
      <c r="AB84" s="117">
        <f t="shared" si="64"/>
        <v>4</v>
      </c>
      <c r="AC84" s="111">
        <f>IF(AB84=0,0.79,IF(AB84=1,0.78,IF(AB84=2,0.77,IF(AB84=3,0.76,IF(AB84=4,0.75,IF(AB84=5,0.74,IF(AB84=6,0.73)))))))</f>
        <v>0.75</v>
      </c>
      <c r="AD84" s="116" t="e">
        <f t="shared" si="65"/>
        <v>#VALUE!</v>
      </c>
      <c r="AE84" s="116" t="e">
        <f t="shared" si="66"/>
        <v>#VALUE!</v>
      </c>
      <c r="AF84" s="117" t="e">
        <f t="shared" si="67"/>
        <v>#VALUE!</v>
      </c>
      <c r="AG84" s="328"/>
      <c r="AH84" s="328"/>
      <c r="AI84" s="328"/>
    </row>
    <row r="85" spans="1:35" s="329" customFormat="1" ht="12.75">
      <c r="A85" s="395"/>
      <c r="B85" s="403"/>
      <c r="C85" s="403"/>
      <c r="D85" s="397"/>
      <c r="E85" s="398"/>
      <c r="F85" s="399"/>
      <c r="G85" s="400"/>
      <c r="H85" s="399"/>
      <c r="I85" s="399"/>
      <c r="J85" s="400"/>
      <c r="K85" s="400"/>
      <c r="L85" s="401"/>
      <c r="M85" s="398"/>
      <c r="N85" s="398"/>
      <c r="O85" s="398"/>
      <c r="P85" s="399"/>
      <c r="Q85" s="400"/>
      <c r="R85" s="400"/>
      <c r="S85" s="399"/>
      <c r="T85" s="400"/>
      <c r="U85" s="400"/>
      <c r="V85" s="399"/>
      <c r="W85" s="400"/>
      <c r="X85" s="400"/>
      <c r="Y85" s="400"/>
      <c r="Z85" s="400"/>
      <c r="AA85" s="400"/>
      <c r="AB85" s="400"/>
      <c r="AC85" s="399"/>
      <c r="AD85" s="399"/>
      <c r="AE85" s="399"/>
      <c r="AF85" s="400"/>
      <c r="AG85" s="402"/>
      <c r="AH85" s="402"/>
      <c r="AI85" s="402"/>
    </row>
    <row r="86" spans="1:35" s="329" customFormat="1" ht="12.75">
      <c r="A86" s="395"/>
      <c r="B86" s="403"/>
      <c r="C86" s="403"/>
      <c r="D86" s="397"/>
      <c r="E86" s="398"/>
      <c r="F86" s="399"/>
      <c r="G86" s="400"/>
      <c r="H86" s="399"/>
      <c r="I86" s="399"/>
      <c r="J86" s="400"/>
      <c r="K86" s="400"/>
      <c r="L86" s="401"/>
      <c r="M86" s="398"/>
      <c r="N86" s="398"/>
      <c r="O86" s="398"/>
      <c r="P86" s="399"/>
      <c r="Q86" s="400"/>
      <c r="R86" s="400"/>
      <c r="S86" s="399"/>
      <c r="T86" s="400"/>
      <c r="U86" s="400"/>
      <c r="V86" s="399"/>
      <c r="W86" s="400"/>
      <c r="X86" s="400"/>
      <c r="Y86" s="400"/>
      <c r="Z86" s="400"/>
      <c r="AA86" s="400"/>
      <c r="AB86" s="400"/>
      <c r="AC86" s="399"/>
      <c r="AD86" s="399"/>
      <c r="AE86" s="399"/>
      <c r="AF86" s="400"/>
      <c r="AG86" s="402"/>
      <c r="AH86" s="402"/>
      <c r="AI86" s="402"/>
    </row>
    <row r="87" spans="1:35" s="329" customFormat="1" ht="12.75">
      <c r="A87" s="395"/>
      <c r="B87" s="403"/>
      <c r="C87" s="403"/>
      <c r="D87" s="397"/>
      <c r="E87" s="398"/>
      <c r="F87" s="399"/>
      <c r="G87" s="400"/>
      <c r="H87" s="399"/>
      <c r="I87" s="399"/>
      <c r="J87" s="400"/>
      <c r="K87" s="400"/>
      <c r="L87" s="401"/>
      <c r="M87" s="398"/>
      <c r="N87" s="398"/>
      <c r="O87" s="398"/>
      <c r="P87" s="399"/>
      <c r="Q87" s="400"/>
      <c r="R87" s="400"/>
      <c r="S87" s="399"/>
      <c r="T87" s="400"/>
      <c r="U87" s="400"/>
      <c r="V87" s="399"/>
      <c r="W87" s="400"/>
      <c r="X87" s="400"/>
      <c r="Y87" s="400"/>
      <c r="Z87" s="400"/>
      <c r="AA87" s="400"/>
      <c r="AB87" s="400"/>
      <c r="AC87" s="399"/>
      <c r="AD87" s="399"/>
      <c r="AE87" s="399"/>
      <c r="AF87" s="400"/>
      <c r="AG87" s="402"/>
      <c r="AH87" s="402"/>
      <c r="AI87" s="402"/>
    </row>
    <row r="88" spans="1:35" s="329" customFormat="1" ht="12.75">
      <c r="A88" s="395"/>
      <c r="B88" s="403"/>
      <c r="C88" s="403"/>
      <c r="D88" s="397"/>
      <c r="E88" s="398"/>
      <c r="F88" s="399"/>
      <c r="G88" s="400"/>
      <c r="H88" s="399"/>
      <c r="I88" s="399"/>
      <c r="J88" s="400"/>
      <c r="K88" s="400"/>
      <c r="L88" s="401"/>
      <c r="M88" s="398"/>
      <c r="N88" s="398"/>
      <c r="O88" s="398"/>
      <c r="P88" s="399"/>
      <c r="Q88" s="400"/>
      <c r="R88" s="400"/>
      <c r="S88" s="399"/>
      <c r="T88" s="400"/>
      <c r="U88" s="400"/>
      <c r="V88" s="399"/>
      <c r="W88" s="400"/>
      <c r="X88" s="400"/>
      <c r="Y88" s="400"/>
      <c r="Z88" s="400"/>
      <c r="AA88" s="400"/>
      <c r="AB88" s="400"/>
      <c r="AC88" s="399"/>
      <c r="AD88" s="399"/>
      <c r="AE88" s="399"/>
      <c r="AF88" s="400"/>
      <c r="AG88" s="402"/>
      <c r="AH88" s="402"/>
      <c r="AI88" s="402"/>
    </row>
    <row r="89" spans="1:35" s="329" customFormat="1" ht="12.75">
      <c r="A89" s="395"/>
      <c r="B89" s="403"/>
      <c r="C89" s="403"/>
      <c r="D89" s="397"/>
      <c r="E89" s="398"/>
      <c r="F89" s="399"/>
      <c r="G89" s="400"/>
      <c r="H89" s="399"/>
      <c r="I89" s="399"/>
      <c r="J89" s="400"/>
      <c r="K89" s="400"/>
      <c r="L89" s="401"/>
      <c r="M89" s="398"/>
      <c r="N89" s="398"/>
      <c r="O89" s="398"/>
      <c r="P89" s="399"/>
      <c r="Q89" s="400"/>
      <c r="R89" s="400"/>
      <c r="S89" s="399"/>
      <c r="T89" s="400"/>
      <c r="U89" s="400"/>
      <c r="V89" s="399"/>
      <c r="W89" s="400"/>
      <c r="X89" s="400"/>
      <c r="Y89" s="400"/>
      <c r="Z89" s="400"/>
      <c r="AA89" s="400"/>
      <c r="AB89" s="400"/>
      <c r="AC89" s="399"/>
      <c r="AD89" s="399"/>
      <c r="AE89" s="399"/>
      <c r="AF89" s="400"/>
      <c r="AG89" s="402"/>
      <c r="AH89" s="402"/>
      <c r="AI89" s="402"/>
    </row>
    <row r="91" spans="1:35" s="329" customFormat="1" ht="12.75">
      <c r="A91" s="114">
        <v>1</v>
      </c>
      <c r="B91" s="119" t="s">
        <v>2964</v>
      </c>
      <c r="C91" s="119" t="s">
        <v>2965</v>
      </c>
      <c r="D91" s="120" t="s">
        <v>2966</v>
      </c>
      <c r="E91" s="115">
        <v>30</v>
      </c>
      <c r="F91" s="116" t="s">
        <v>3509</v>
      </c>
      <c r="G91" s="117" t="s">
        <v>3509</v>
      </c>
      <c r="H91" s="116" t="s">
        <v>3509</v>
      </c>
      <c r="I91" s="116">
        <v>10.130000000000001</v>
      </c>
      <c r="J91" s="117">
        <v>30</v>
      </c>
      <c r="K91" s="117" t="s">
        <v>3373</v>
      </c>
      <c r="L91" s="118" t="e">
        <f t="shared" ref="L91:L105" si="68">(F91+I91)/2</f>
        <v>#VALUE!</v>
      </c>
      <c r="M91" s="115" t="e">
        <f t="shared" ref="M91:M105" si="69">IF(L91&gt;=10,60,G91+J91)</f>
        <v>#VALUE!</v>
      </c>
      <c r="N91" s="115">
        <f t="shared" ref="N91:N105" si="70">IF(H91="ACC",0,1)+IF(K91="ACC",0,1)</f>
        <v>2</v>
      </c>
      <c r="O91" s="115">
        <f t="shared" ref="O91:O105" si="71">IF(F91&lt;10,1,(IF(I91&lt;10,1,0)))</f>
        <v>0</v>
      </c>
      <c r="P91" s="116" t="s">
        <v>3509</v>
      </c>
      <c r="Q91" s="117" t="s">
        <v>3509</v>
      </c>
      <c r="R91" s="117" t="s">
        <v>3509</v>
      </c>
      <c r="S91" s="116">
        <v>1.22</v>
      </c>
      <c r="T91" s="117">
        <v>2</v>
      </c>
      <c r="U91" s="117" t="s">
        <v>3373</v>
      </c>
      <c r="V91" s="116" t="e">
        <f t="shared" ref="V91:V105" si="72">(P91+S91)/2</f>
        <v>#VALUE!</v>
      </c>
      <c r="W91" s="117" t="e">
        <f t="shared" ref="W91:W105" si="73">IF(V91&gt;=10,60,Q91+T91)</f>
        <v>#VALUE!</v>
      </c>
      <c r="X91" s="117">
        <f t="shared" ref="X91:X105" si="74">IF(R91="ACC",0,1)+IF(U91="ACC",0,1)</f>
        <v>2</v>
      </c>
      <c r="Y91" s="117">
        <f t="shared" ref="Y91:Y105" si="75">IF(P91&lt;10,1,(IF(S91&lt;10,1,0)))</f>
        <v>1</v>
      </c>
      <c r="Z91" s="117">
        <f t="shared" ref="Z91:Z105" si="76">N91+X91</f>
        <v>4</v>
      </c>
      <c r="AA91" s="117">
        <f t="shared" ref="AA91:AA105" si="77">O91+Y91</f>
        <v>1</v>
      </c>
      <c r="AB91" s="117">
        <f t="shared" ref="AB91:AB105" si="78">Z91+AA91</f>
        <v>5</v>
      </c>
      <c r="AC91" s="116">
        <f>IF(AB91=0,0.86,IF(AB91=1,0.85,IF(AB91=2,0.84,IF(AB91=3,0.83,IF(AB91=4,0.82,IF(AB91=5,0.81,IF(AB91=6,0.8)))))))</f>
        <v>0.81</v>
      </c>
      <c r="AD91" s="116" t="e">
        <f t="shared" ref="AD91:AD105" si="79">AVERAGE(L91,V91)</f>
        <v>#VALUE!</v>
      </c>
      <c r="AE91" s="116" t="e">
        <f t="shared" ref="AE91:AE105" si="80">AC91*AD91</f>
        <v>#VALUE!</v>
      </c>
      <c r="AF91" s="117" t="e">
        <f t="shared" ref="AF91:AF105" si="81">M91+W91</f>
        <v>#VALUE!</v>
      </c>
      <c r="AG91" s="328"/>
      <c r="AH91" s="328"/>
      <c r="AI91" s="328"/>
    </row>
    <row r="92" spans="1:35" s="329" customFormat="1" ht="12.75">
      <c r="A92" s="114">
        <v>2</v>
      </c>
      <c r="B92" s="108" t="s">
        <v>735</v>
      </c>
      <c r="C92" s="108" t="s">
        <v>1454</v>
      </c>
      <c r="D92" s="109" t="s">
        <v>2984</v>
      </c>
      <c r="E92" s="115">
        <v>31</v>
      </c>
      <c r="F92" s="116" t="s">
        <v>3509</v>
      </c>
      <c r="G92" s="117" t="s">
        <v>3509</v>
      </c>
      <c r="H92" s="116" t="s">
        <v>3509</v>
      </c>
      <c r="I92" s="116">
        <v>10</v>
      </c>
      <c r="J92" s="117">
        <v>30</v>
      </c>
      <c r="K92" s="117" t="s">
        <v>3373</v>
      </c>
      <c r="L92" s="118" t="e">
        <f t="shared" si="68"/>
        <v>#VALUE!</v>
      </c>
      <c r="M92" s="115" t="e">
        <f t="shared" si="69"/>
        <v>#VALUE!</v>
      </c>
      <c r="N92" s="115">
        <f t="shared" si="70"/>
        <v>2</v>
      </c>
      <c r="O92" s="115">
        <f t="shared" si="71"/>
        <v>0</v>
      </c>
      <c r="P92" s="116">
        <v>9.83</v>
      </c>
      <c r="Q92" s="117">
        <v>16</v>
      </c>
      <c r="R92" s="117" t="s">
        <v>3373</v>
      </c>
      <c r="S92" s="116">
        <v>11.09</v>
      </c>
      <c r="T92" s="117">
        <v>30</v>
      </c>
      <c r="U92" s="117" t="s">
        <v>3372</v>
      </c>
      <c r="V92" s="116">
        <f t="shared" si="72"/>
        <v>10.46</v>
      </c>
      <c r="W92" s="117">
        <f t="shared" si="73"/>
        <v>60</v>
      </c>
      <c r="X92" s="117">
        <f t="shared" si="74"/>
        <v>1</v>
      </c>
      <c r="Y92" s="117">
        <f t="shared" si="75"/>
        <v>1</v>
      </c>
      <c r="Z92" s="117">
        <f t="shared" si="76"/>
        <v>3</v>
      </c>
      <c r="AA92" s="117">
        <f t="shared" si="77"/>
        <v>1</v>
      </c>
      <c r="AB92" s="117">
        <f t="shared" si="78"/>
        <v>4</v>
      </c>
      <c r="AC92" s="116">
        <f>IF(AB92=0,1,IF(AB92=1,0.99,IF(AB92=2,0.98,IF(AB92=3,0.97,IF(AB92=4,0.96,IF(AB92=5,0.95,IF(AB92=6,0.94)))))))</f>
        <v>0.96</v>
      </c>
      <c r="AD92" s="116" t="e">
        <f t="shared" si="79"/>
        <v>#VALUE!</v>
      </c>
      <c r="AE92" s="116" t="e">
        <f t="shared" si="80"/>
        <v>#VALUE!</v>
      </c>
      <c r="AF92" s="117" t="e">
        <f t="shared" si="81"/>
        <v>#VALUE!</v>
      </c>
      <c r="AG92" s="328"/>
      <c r="AH92" s="112" t="s">
        <v>3448</v>
      </c>
      <c r="AI92" s="112" t="s">
        <v>3449</v>
      </c>
    </row>
    <row r="93" spans="1:35" s="329" customFormat="1" ht="12.75">
      <c r="A93" s="114">
        <v>3</v>
      </c>
      <c r="B93" s="123" t="s">
        <v>3013</v>
      </c>
      <c r="C93" s="123" t="s">
        <v>3014</v>
      </c>
      <c r="D93" s="109" t="s">
        <v>3015</v>
      </c>
      <c r="E93" s="115">
        <v>31</v>
      </c>
      <c r="F93" s="116">
        <v>10.47</v>
      </c>
      <c r="G93" s="117">
        <v>30</v>
      </c>
      <c r="H93" s="116" t="s">
        <v>3372</v>
      </c>
      <c r="I93" s="116">
        <v>9.5299999999999994</v>
      </c>
      <c r="J93" s="117">
        <v>20</v>
      </c>
      <c r="K93" s="117" t="s">
        <v>3373</v>
      </c>
      <c r="L93" s="118">
        <f t="shared" si="68"/>
        <v>10</v>
      </c>
      <c r="M93" s="115">
        <f t="shared" si="69"/>
        <v>60</v>
      </c>
      <c r="N93" s="115">
        <f t="shared" si="70"/>
        <v>1</v>
      </c>
      <c r="O93" s="115">
        <f t="shared" si="71"/>
        <v>1</v>
      </c>
      <c r="P93" s="116">
        <v>5.38</v>
      </c>
      <c r="Q93" s="117">
        <v>7</v>
      </c>
      <c r="R93" s="117" t="s">
        <v>3373</v>
      </c>
      <c r="S93" s="116" t="s">
        <v>3509</v>
      </c>
      <c r="T93" s="117" t="s">
        <v>3509</v>
      </c>
      <c r="U93" s="117" t="s">
        <v>3509</v>
      </c>
      <c r="V93" s="116" t="e">
        <f t="shared" si="72"/>
        <v>#VALUE!</v>
      </c>
      <c r="W93" s="117" t="e">
        <f t="shared" si="73"/>
        <v>#VALUE!</v>
      </c>
      <c r="X93" s="117">
        <f t="shared" si="74"/>
        <v>2</v>
      </c>
      <c r="Y93" s="117">
        <f t="shared" si="75"/>
        <v>1</v>
      </c>
      <c r="Z93" s="117">
        <f t="shared" si="76"/>
        <v>3</v>
      </c>
      <c r="AA93" s="117">
        <f t="shared" si="77"/>
        <v>2</v>
      </c>
      <c r="AB93" s="117">
        <f t="shared" si="78"/>
        <v>5</v>
      </c>
      <c r="AC93" s="116">
        <f>IF(AB93=0,0.93,IF(AB93=1,0.92,IF(AB93=2,0.91,IF(AB93=3,0.9,IF(AB93=4,0.89,IF(AB93=5,0.88,IF(AB93=6,0.87)))))))</f>
        <v>0.88</v>
      </c>
      <c r="AD93" s="116" t="e">
        <f t="shared" si="79"/>
        <v>#VALUE!</v>
      </c>
      <c r="AE93" s="116" t="e">
        <f t="shared" si="80"/>
        <v>#VALUE!</v>
      </c>
      <c r="AF93" s="117" t="e">
        <f t="shared" si="81"/>
        <v>#VALUE!</v>
      </c>
      <c r="AG93" s="328"/>
      <c r="AH93" s="343"/>
      <c r="AI93" s="343"/>
    </row>
    <row r="94" spans="1:35" s="329" customFormat="1" ht="12.75">
      <c r="A94" s="114">
        <v>4</v>
      </c>
      <c r="B94" s="123" t="s">
        <v>3024</v>
      </c>
      <c r="C94" s="123" t="s">
        <v>3025</v>
      </c>
      <c r="D94" s="109" t="s">
        <v>3026</v>
      </c>
      <c r="E94" s="115">
        <v>31</v>
      </c>
      <c r="F94" s="116">
        <v>10.37</v>
      </c>
      <c r="G94" s="117">
        <v>30</v>
      </c>
      <c r="H94" s="116" t="s">
        <v>3373</v>
      </c>
      <c r="I94" s="116">
        <v>10</v>
      </c>
      <c r="J94" s="117">
        <v>30</v>
      </c>
      <c r="K94" s="117" t="s">
        <v>3373</v>
      </c>
      <c r="L94" s="118">
        <f t="shared" si="68"/>
        <v>10.184999999999999</v>
      </c>
      <c r="M94" s="115">
        <f t="shared" si="69"/>
        <v>60</v>
      </c>
      <c r="N94" s="115">
        <f t="shared" si="70"/>
        <v>2</v>
      </c>
      <c r="O94" s="115">
        <f t="shared" si="71"/>
        <v>0</v>
      </c>
      <c r="P94" s="116" t="s">
        <v>3509</v>
      </c>
      <c r="Q94" s="117" t="s">
        <v>3509</v>
      </c>
      <c r="R94" s="117" t="s">
        <v>3509</v>
      </c>
      <c r="S94" s="116">
        <v>6.96</v>
      </c>
      <c r="T94" s="117">
        <v>13</v>
      </c>
      <c r="U94" s="117" t="s">
        <v>3373</v>
      </c>
      <c r="V94" s="116" t="e">
        <f t="shared" si="72"/>
        <v>#VALUE!</v>
      </c>
      <c r="W94" s="117" t="e">
        <f t="shared" si="73"/>
        <v>#VALUE!</v>
      </c>
      <c r="X94" s="117">
        <f t="shared" si="74"/>
        <v>2</v>
      </c>
      <c r="Y94" s="117">
        <f t="shared" si="75"/>
        <v>1</v>
      </c>
      <c r="Z94" s="117">
        <f t="shared" si="76"/>
        <v>4</v>
      </c>
      <c r="AA94" s="117">
        <f t="shared" si="77"/>
        <v>1</v>
      </c>
      <c r="AB94" s="117">
        <f t="shared" si="78"/>
        <v>5</v>
      </c>
      <c r="AC94" s="116">
        <f>IF(AB94=0,0.86,IF(AB94=1,0.85,IF(AB94=2,0.84,IF(AB94=3,0.83,IF(AB94=4,0.82,IF(AB94=5,0.81,IF(AB94=6,0.8)))))))</f>
        <v>0.81</v>
      </c>
      <c r="AD94" s="116" t="e">
        <f t="shared" si="79"/>
        <v>#VALUE!</v>
      </c>
      <c r="AE94" s="116" t="e">
        <f t="shared" si="80"/>
        <v>#VALUE!</v>
      </c>
      <c r="AF94" s="117" t="e">
        <f t="shared" si="81"/>
        <v>#VALUE!</v>
      </c>
      <c r="AG94" s="328"/>
      <c r="AH94" s="343"/>
      <c r="AI94" s="343"/>
    </row>
    <row r="95" spans="1:35" s="329" customFormat="1" ht="12.75">
      <c r="A95" s="114">
        <v>5</v>
      </c>
      <c r="B95" s="108" t="s">
        <v>2916</v>
      </c>
      <c r="C95" s="108" t="s">
        <v>2917</v>
      </c>
      <c r="D95" s="109" t="s">
        <v>2918</v>
      </c>
      <c r="E95" s="115">
        <v>30</v>
      </c>
      <c r="F95" s="116">
        <v>10.23</v>
      </c>
      <c r="G95" s="117">
        <v>30</v>
      </c>
      <c r="H95" s="116" t="s">
        <v>3373</v>
      </c>
      <c r="I95" s="116">
        <v>9.77</v>
      </c>
      <c r="J95" s="117">
        <v>12</v>
      </c>
      <c r="K95" s="117" t="s">
        <v>3373</v>
      </c>
      <c r="L95" s="118">
        <f t="shared" si="68"/>
        <v>10</v>
      </c>
      <c r="M95" s="115">
        <f t="shared" si="69"/>
        <v>60</v>
      </c>
      <c r="N95" s="115">
        <f t="shared" si="70"/>
        <v>2</v>
      </c>
      <c r="O95" s="115">
        <f t="shared" si="71"/>
        <v>1</v>
      </c>
      <c r="P95" s="116">
        <v>9.27</v>
      </c>
      <c r="Q95" s="117">
        <v>12</v>
      </c>
      <c r="R95" s="117" t="s">
        <v>3373</v>
      </c>
      <c r="S95" s="116">
        <v>9.31</v>
      </c>
      <c r="T95" s="117">
        <v>16</v>
      </c>
      <c r="U95" s="117" t="s">
        <v>3373</v>
      </c>
      <c r="V95" s="116">
        <f t="shared" si="72"/>
        <v>9.2899999999999991</v>
      </c>
      <c r="W95" s="117">
        <f t="shared" si="73"/>
        <v>28</v>
      </c>
      <c r="X95" s="117">
        <f t="shared" si="74"/>
        <v>2</v>
      </c>
      <c r="Y95" s="117">
        <f t="shared" si="75"/>
        <v>1</v>
      </c>
      <c r="Z95" s="117">
        <f t="shared" si="76"/>
        <v>4</v>
      </c>
      <c r="AA95" s="117">
        <f t="shared" si="77"/>
        <v>2</v>
      </c>
      <c r="AB95" s="117">
        <f t="shared" si="78"/>
        <v>6</v>
      </c>
      <c r="AC95" s="116">
        <f>IF(AB95=0,0.86,IF(AB95=1,0.85,IF(AB95=2,0.84,IF(AB95=3,0.83,IF(AB95=4,0.82,IF(AB95=5,0.81,IF(AB95=6,0.8)))))))</f>
        <v>0.8</v>
      </c>
      <c r="AD95" s="116">
        <f t="shared" si="79"/>
        <v>9.6449999999999996</v>
      </c>
      <c r="AE95" s="116">
        <f t="shared" si="80"/>
        <v>7.7160000000000002</v>
      </c>
      <c r="AF95" s="117">
        <f t="shared" si="81"/>
        <v>88</v>
      </c>
      <c r="AG95" s="328"/>
      <c r="AH95" s="112" t="s">
        <v>3448</v>
      </c>
      <c r="AI95" s="112" t="s">
        <v>3449</v>
      </c>
    </row>
    <row r="96" spans="1:35" s="329" customFormat="1" ht="12.75">
      <c r="A96" s="114">
        <v>6</v>
      </c>
      <c r="B96" s="123" t="s">
        <v>2828</v>
      </c>
      <c r="C96" s="123" t="s">
        <v>422</v>
      </c>
      <c r="D96" s="109" t="s">
        <v>2829</v>
      </c>
      <c r="E96" s="115">
        <v>29</v>
      </c>
      <c r="F96" s="116">
        <v>9.35</v>
      </c>
      <c r="G96" s="117">
        <v>10</v>
      </c>
      <c r="H96" s="116" t="s">
        <v>3373</v>
      </c>
      <c r="I96" s="116">
        <v>11.1</v>
      </c>
      <c r="J96" s="117">
        <v>30</v>
      </c>
      <c r="K96" s="117" t="s">
        <v>3373</v>
      </c>
      <c r="L96" s="118">
        <f t="shared" si="68"/>
        <v>10.225</v>
      </c>
      <c r="M96" s="115">
        <f t="shared" si="69"/>
        <v>60</v>
      </c>
      <c r="N96" s="115">
        <f t="shared" si="70"/>
        <v>2</v>
      </c>
      <c r="O96" s="115">
        <f t="shared" si="71"/>
        <v>1</v>
      </c>
      <c r="P96" s="116">
        <v>9.8800000000000008</v>
      </c>
      <c r="Q96" s="117">
        <v>16</v>
      </c>
      <c r="R96" s="117" t="s">
        <v>3373</v>
      </c>
      <c r="S96" s="116">
        <v>4.3</v>
      </c>
      <c r="T96" s="117">
        <v>11</v>
      </c>
      <c r="U96" s="117" t="s">
        <v>3373</v>
      </c>
      <c r="V96" s="116">
        <f t="shared" si="72"/>
        <v>7.09</v>
      </c>
      <c r="W96" s="117">
        <f t="shared" si="73"/>
        <v>27</v>
      </c>
      <c r="X96" s="117">
        <f t="shared" si="74"/>
        <v>2</v>
      </c>
      <c r="Y96" s="117">
        <f t="shared" si="75"/>
        <v>1</v>
      </c>
      <c r="Z96" s="117">
        <f t="shared" si="76"/>
        <v>4</v>
      </c>
      <c r="AA96" s="117">
        <f t="shared" si="77"/>
        <v>2</v>
      </c>
      <c r="AB96" s="117">
        <f t="shared" si="78"/>
        <v>6</v>
      </c>
      <c r="AC96" s="116">
        <f>IF(AB96=0,0.79,IF(AB96=1,0.78,IF(AB96=2,0.77,IF(AB96=3,0.76,IF(AB96=4,0.75,IF(AB96=5,0.74,IF(AB96=6,0.73)))))))</f>
        <v>0.73</v>
      </c>
      <c r="AD96" s="116">
        <f t="shared" si="79"/>
        <v>8.6574999999999989</v>
      </c>
      <c r="AE96" s="116">
        <f t="shared" si="80"/>
        <v>6.3199749999999995</v>
      </c>
      <c r="AF96" s="117">
        <f t="shared" si="81"/>
        <v>87</v>
      </c>
      <c r="AG96" s="328"/>
      <c r="AH96" s="343"/>
      <c r="AI96" s="343"/>
    </row>
    <row r="97" spans="1:35" s="329" customFormat="1" ht="12.75">
      <c r="A97" s="114">
        <v>7</v>
      </c>
      <c r="B97" s="331" t="s">
        <v>2820</v>
      </c>
      <c r="C97" s="331" t="s">
        <v>1118</v>
      </c>
      <c r="D97" s="114" t="s">
        <v>2821</v>
      </c>
      <c r="E97" s="115">
        <v>29</v>
      </c>
      <c r="F97" s="116">
        <v>10.98</v>
      </c>
      <c r="G97" s="117">
        <v>30</v>
      </c>
      <c r="H97" s="116" t="s">
        <v>3373</v>
      </c>
      <c r="I97" s="116">
        <v>9.02</v>
      </c>
      <c r="J97" s="117">
        <v>12</v>
      </c>
      <c r="K97" s="117" t="s">
        <v>3373</v>
      </c>
      <c r="L97" s="118">
        <f t="shared" si="68"/>
        <v>10</v>
      </c>
      <c r="M97" s="115">
        <f t="shared" si="69"/>
        <v>60</v>
      </c>
      <c r="N97" s="115">
        <f t="shared" si="70"/>
        <v>2</v>
      </c>
      <c r="O97" s="115">
        <f t="shared" si="71"/>
        <v>1</v>
      </c>
      <c r="P97" s="116">
        <v>9.25</v>
      </c>
      <c r="Q97" s="117">
        <v>13</v>
      </c>
      <c r="R97" s="117" t="s">
        <v>3373</v>
      </c>
      <c r="S97" s="116">
        <v>8.58</v>
      </c>
      <c r="T97" s="117">
        <v>11</v>
      </c>
      <c r="U97" s="117" t="s">
        <v>3373</v>
      </c>
      <c r="V97" s="116">
        <f t="shared" si="72"/>
        <v>8.9149999999999991</v>
      </c>
      <c r="W97" s="117">
        <f t="shared" si="73"/>
        <v>24</v>
      </c>
      <c r="X97" s="117">
        <f t="shared" si="74"/>
        <v>2</v>
      </c>
      <c r="Y97" s="117">
        <f t="shared" si="75"/>
        <v>1</v>
      </c>
      <c r="Z97" s="117">
        <f t="shared" si="76"/>
        <v>4</v>
      </c>
      <c r="AA97" s="117">
        <f t="shared" si="77"/>
        <v>2</v>
      </c>
      <c r="AB97" s="117">
        <f t="shared" si="78"/>
        <v>6</v>
      </c>
      <c r="AC97" s="116">
        <f>IF(AB97=0,1,IF(AB97=1,0.99,IF(AB97=2,0.98,IF(AB97=3,0.97,IF(AB97=4,0.96,IF(AB97=5,0.95,IF(AB97=6,0.94)))))))</f>
        <v>0.94</v>
      </c>
      <c r="AD97" s="116">
        <f t="shared" si="79"/>
        <v>9.4574999999999996</v>
      </c>
      <c r="AE97" s="116">
        <f t="shared" si="80"/>
        <v>8.8900499999999987</v>
      </c>
      <c r="AF97" s="117">
        <f t="shared" si="81"/>
        <v>84</v>
      </c>
      <c r="AG97" s="328"/>
      <c r="AH97" s="112" t="s">
        <v>3448</v>
      </c>
      <c r="AI97" s="112" t="s">
        <v>3449</v>
      </c>
    </row>
    <row r="98" spans="1:35" s="329" customFormat="1" ht="12.75">
      <c r="A98" s="114">
        <v>8</v>
      </c>
      <c r="B98" s="123" t="s">
        <v>3048</v>
      </c>
      <c r="C98" s="123" t="s">
        <v>1000</v>
      </c>
      <c r="D98" s="109" t="s">
        <v>3049</v>
      </c>
      <c r="E98" s="115">
        <v>31</v>
      </c>
      <c r="F98" s="116">
        <v>10</v>
      </c>
      <c r="G98" s="117">
        <v>30</v>
      </c>
      <c r="H98" s="116" t="s">
        <v>3373</v>
      </c>
      <c r="I98" s="116">
        <v>10</v>
      </c>
      <c r="J98" s="117">
        <v>30</v>
      </c>
      <c r="K98" s="117" t="s">
        <v>3373</v>
      </c>
      <c r="L98" s="118">
        <f t="shared" si="68"/>
        <v>10</v>
      </c>
      <c r="M98" s="115">
        <f t="shared" si="69"/>
        <v>60</v>
      </c>
      <c r="N98" s="115">
        <f t="shared" si="70"/>
        <v>2</v>
      </c>
      <c r="O98" s="115">
        <f t="shared" si="71"/>
        <v>0</v>
      </c>
      <c r="P98" s="116">
        <v>7.45</v>
      </c>
      <c r="Q98" s="117">
        <v>9</v>
      </c>
      <c r="R98" s="117" t="s">
        <v>3373</v>
      </c>
      <c r="S98" s="116">
        <v>9.0500000000000007</v>
      </c>
      <c r="T98" s="117">
        <v>10</v>
      </c>
      <c r="U98" s="117" t="s">
        <v>3373</v>
      </c>
      <c r="V98" s="116">
        <f t="shared" si="72"/>
        <v>8.25</v>
      </c>
      <c r="W98" s="117">
        <f t="shared" si="73"/>
        <v>19</v>
      </c>
      <c r="X98" s="117">
        <f t="shared" si="74"/>
        <v>2</v>
      </c>
      <c r="Y98" s="117">
        <f t="shared" si="75"/>
        <v>1</v>
      </c>
      <c r="Z98" s="117">
        <f t="shared" si="76"/>
        <v>4</v>
      </c>
      <c r="AA98" s="117">
        <f t="shared" si="77"/>
        <v>1</v>
      </c>
      <c r="AB98" s="117">
        <f t="shared" si="78"/>
        <v>5</v>
      </c>
      <c r="AC98" s="116">
        <f>IF(AB98=0,0.93,IF(AB98=1,0.92,IF(AB98=2,0.91,IF(AB98=3,0.9,IF(AB98=4,0.89,IF(AB98=5,0.88,IF(AB98=6,0.87)))))))</f>
        <v>0.88</v>
      </c>
      <c r="AD98" s="116">
        <f t="shared" si="79"/>
        <v>9.125</v>
      </c>
      <c r="AE98" s="116">
        <f t="shared" si="80"/>
        <v>8.0299999999999994</v>
      </c>
      <c r="AF98" s="117">
        <f t="shared" si="81"/>
        <v>79</v>
      </c>
      <c r="AG98" s="328"/>
      <c r="AH98" s="112" t="s">
        <v>3448</v>
      </c>
      <c r="AI98" s="112" t="s">
        <v>3449</v>
      </c>
    </row>
    <row r="99" spans="1:35" s="329" customFormat="1" ht="12.75">
      <c r="A99" s="114">
        <v>9</v>
      </c>
      <c r="B99" s="123" t="s">
        <v>2840</v>
      </c>
      <c r="C99" s="123" t="s">
        <v>2841</v>
      </c>
      <c r="D99" s="109" t="s">
        <v>2842</v>
      </c>
      <c r="E99" s="115">
        <v>29</v>
      </c>
      <c r="F99" s="116">
        <v>9.4499999999999993</v>
      </c>
      <c r="G99" s="117">
        <v>21</v>
      </c>
      <c r="H99" s="116" t="s">
        <v>3372</v>
      </c>
      <c r="I99" s="116">
        <v>7.52</v>
      </c>
      <c r="J99" s="117">
        <v>17</v>
      </c>
      <c r="K99" s="117" t="s">
        <v>3372</v>
      </c>
      <c r="L99" s="118">
        <f t="shared" si="68"/>
        <v>8.4849999999999994</v>
      </c>
      <c r="M99" s="115">
        <f t="shared" si="69"/>
        <v>38</v>
      </c>
      <c r="N99" s="115">
        <f t="shared" si="70"/>
        <v>0</v>
      </c>
      <c r="O99" s="115">
        <f t="shared" si="71"/>
        <v>1</v>
      </c>
      <c r="P99" s="116">
        <v>10.1</v>
      </c>
      <c r="Q99" s="117">
        <v>30</v>
      </c>
      <c r="R99" s="117" t="s">
        <v>3373</v>
      </c>
      <c r="S99" s="116">
        <v>7.24</v>
      </c>
      <c r="T99" s="117">
        <v>10</v>
      </c>
      <c r="U99" s="117" t="s">
        <v>3373</v>
      </c>
      <c r="V99" s="116">
        <f t="shared" si="72"/>
        <v>8.67</v>
      </c>
      <c r="W99" s="117">
        <f t="shared" si="73"/>
        <v>40</v>
      </c>
      <c r="X99" s="117">
        <f t="shared" si="74"/>
        <v>2</v>
      </c>
      <c r="Y99" s="117">
        <f t="shared" si="75"/>
        <v>1</v>
      </c>
      <c r="Z99" s="117">
        <f t="shared" si="76"/>
        <v>2</v>
      </c>
      <c r="AA99" s="117">
        <f t="shared" si="77"/>
        <v>2</v>
      </c>
      <c r="AB99" s="117">
        <f t="shared" si="78"/>
        <v>4</v>
      </c>
      <c r="AC99" s="116">
        <f>IF(AB99=0,0.86,IF(AB99=1,0.85,IF(AB99=2,0.84,IF(AB99=3,0.83,IF(AB99=4,0.82,IF(AB99=5,0.81,IF(AB99=6,0.8)))))))</f>
        <v>0.82</v>
      </c>
      <c r="AD99" s="116">
        <f t="shared" si="79"/>
        <v>8.5775000000000006</v>
      </c>
      <c r="AE99" s="116">
        <f t="shared" si="80"/>
        <v>7.03355</v>
      </c>
      <c r="AF99" s="117">
        <f t="shared" si="81"/>
        <v>78</v>
      </c>
      <c r="AG99" s="328"/>
      <c r="AH99" s="117" t="s">
        <v>3448</v>
      </c>
      <c r="AI99" s="117" t="s">
        <v>3449</v>
      </c>
    </row>
    <row r="100" spans="1:35" s="329" customFormat="1" ht="12.75">
      <c r="A100" s="114">
        <v>10</v>
      </c>
      <c r="B100" s="119" t="s">
        <v>840</v>
      </c>
      <c r="C100" s="119" t="s">
        <v>1239</v>
      </c>
      <c r="D100" s="120" t="s">
        <v>3083</v>
      </c>
      <c r="E100" s="110">
        <v>32</v>
      </c>
      <c r="F100" s="111">
        <v>10</v>
      </c>
      <c r="G100" s="112">
        <v>30</v>
      </c>
      <c r="H100" s="112" t="s">
        <v>3373</v>
      </c>
      <c r="I100" s="111">
        <v>5.87</v>
      </c>
      <c r="J100" s="112">
        <v>13</v>
      </c>
      <c r="K100" s="112" t="s">
        <v>3372</v>
      </c>
      <c r="L100" s="113">
        <f t="shared" si="68"/>
        <v>7.9350000000000005</v>
      </c>
      <c r="M100" s="110">
        <f t="shared" si="69"/>
        <v>43</v>
      </c>
      <c r="N100" s="110">
        <f t="shared" si="70"/>
        <v>1</v>
      </c>
      <c r="O100" s="110">
        <f t="shared" si="71"/>
        <v>1</v>
      </c>
      <c r="P100" s="111" t="s">
        <v>3509</v>
      </c>
      <c r="Q100" s="112" t="s">
        <v>3509</v>
      </c>
      <c r="R100" s="112" t="s">
        <v>3509</v>
      </c>
      <c r="S100" s="111" t="s">
        <v>3509</v>
      </c>
      <c r="T100" s="112" t="s">
        <v>3509</v>
      </c>
      <c r="U100" s="112" t="s">
        <v>3509</v>
      </c>
      <c r="V100" s="111" t="e">
        <f t="shared" si="72"/>
        <v>#VALUE!</v>
      </c>
      <c r="W100" s="112" t="e">
        <f t="shared" si="73"/>
        <v>#VALUE!</v>
      </c>
      <c r="X100" s="112">
        <f t="shared" si="74"/>
        <v>2</v>
      </c>
      <c r="Y100" s="112">
        <f t="shared" si="75"/>
        <v>0</v>
      </c>
      <c r="Z100" s="112">
        <f t="shared" si="76"/>
        <v>3</v>
      </c>
      <c r="AA100" s="112">
        <f t="shared" si="77"/>
        <v>1</v>
      </c>
      <c r="AB100" s="112">
        <f t="shared" si="78"/>
        <v>4</v>
      </c>
      <c r="AC100" s="111">
        <f>IF(AB100=0,1,IF(AB100=1,0.99,IF(AB100=2,0.98,IF(AB100=3,0.97,IF(AB100=4,0.96,IF(AB100=5,0.95,IF(AB100=6,0.94)))))))</f>
        <v>0.96</v>
      </c>
      <c r="AD100" s="111" t="e">
        <f t="shared" si="79"/>
        <v>#VALUE!</v>
      </c>
      <c r="AE100" s="111" t="e">
        <f t="shared" si="80"/>
        <v>#VALUE!</v>
      </c>
      <c r="AF100" s="112" t="e">
        <f t="shared" si="81"/>
        <v>#VALUE!</v>
      </c>
      <c r="AG100" s="343"/>
    </row>
    <row r="101" spans="1:35" s="329" customFormat="1" ht="12.75">
      <c r="A101" s="114">
        <v>11</v>
      </c>
      <c r="B101" s="121" t="s">
        <v>3093</v>
      </c>
      <c r="C101" s="121" t="s">
        <v>3094</v>
      </c>
      <c r="D101" s="115" t="s">
        <v>3095</v>
      </c>
      <c r="E101" s="115">
        <v>32</v>
      </c>
      <c r="F101" s="116">
        <v>10</v>
      </c>
      <c r="G101" s="117">
        <v>30</v>
      </c>
      <c r="H101" s="117" t="s">
        <v>3373</v>
      </c>
      <c r="I101" s="116" t="s">
        <v>3509</v>
      </c>
      <c r="J101" s="117" t="s">
        <v>3509</v>
      </c>
      <c r="K101" s="117" t="s">
        <v>3509</v>
      </c>
      <c r="L101" s="118" t="e">
        <f t="shared" si="68"/>
        <v>#VALUE!</v>
      </c>
      <c r="M101" s="115" t="e">
        <f t="shared" si="69"/>
        <v>#VALUE!</v>
      </c>
      <c r="N101" s="115">
        <f t="shared" si="70"/>
        <v>2</v>
      </c>
      <c r="O101" s="115">
        <f t="shared" si="71"/>
        <v>0</v>
      </c>
      <c r="P101" s="116">
        <v>6.25</v>
      </c>
      <c r="Q101" s="117">
        <v>10</v>
      </c>
      <c r="R101" s="117" t="s">
        <v>3372</v>
      </c>
      <c r="S101" s="116">
        <v>5.25</v>
      </c>
      <c r="T101" s="117">
        <v>1</v>
      </c>
      <c r="U101" s="117" t="s">
        <v>3373</v>
      </c>
      <c r="V101" s="116">
        <f t="shared" si="72"/>
        <v>5.75</v>
      </c>
      <c r="W101" s="117">
        <f t="shared" si="73"/>
        <v>11</v>
      </c>
      <c r="X101" s="117">
        <f t="shared" si="74"/>
        <v>1</v>
      </c>
      <c r="Y101" s="117">
        <f t="shared" si="75"/>
        <v>1</v>
      </c>
      <c r="Z101" s="117">
        <f t="shared" si="76"/>
        <v>3</v>
      </c>
      <c r="AA101" s="117">
        <f t="shared" si="77"/>
        <v>1</v>
      </c>
      <c r="AB101" s="117">
        <f t="shared" si="78"/>
        <v>4</v>
      </c>
      <c r="AC101" s="111">
        <f>IF(AB101=0,0.86,IF(AB101=1,0.85,IF(AB101=2,0.84,IF(AB101=3,0.83,IF(AB101=4,0.82,IF(AB101=5,0.81,IF(AB101=6,0.8)))))))</f>
        <v>0.82</v>
      </c>
      <c r="AD101" s="116" t="e">
        <f t="shared" si="79"/>
        <v>#VALUE!</v>
      </c>
      <c r="AE101" s="116" t="e">
        <f t="shared" si="80"/>
        <v>#VALUE!</v>
      </c>
      <c r="AF101" s="117" t="e">
        <f t="shared" si="81"/>
        <v>#VALUE!</v>
      </c>
      <c r="AG101" s="328"/>
    </row>
    <row r="102" spans="1:35" s="329" customFormat="1" ht="12.75">
      <c r="A102" s="114">
        <v>12</v>
      </c>
      <c r="B102" s="108" t="s">
        <v>3110</v>
      </c>
      <c r="C102" s="108" t="s">
        <v>3111</v>
      </c>
      <c r="D102" s="109" t="s">
        <v>3112</v>
      </c>
      <c r="E102" s="115">
        <v>32</v>
      </c>
      <c r="F102" s="116" t="s">
        <v>3509</v>
      </c>
      <c r="G102" s="117" t="s">
        <v>3509</v>
      </c>
      <c r="H102" s="117" t="s">
        <v>3509</v>
      </c>
      <c r="I102" s="116">
        <v>6.79</v>
      </c>
      <c r="J102" s="117">
        <v>17</v>
      </c>
      <c r="K102" s="117" t="s">
        <v>3372</v>
      </c>
      <c r="L102" s="118" t="e">
        <f t="shared" si="68"/>
        <v>#VALUE!</v>
      </c>
      <c r="M102" s="115" t="e">
        <f t="shared" si="69"/>
        <v>#VALUE!</v>
      </c>
      <c r="N102" s="115">
        <f t="shared" si="70"/>
        <v>1</v>
      </c>
      <c r="O102" s="115">
        <f t="shared" si="71"/>
        <v>1</v>
      </c>
      <c r="P102" s="116">
        <v>10.51</v>
      </c>
      <c r="Q102" s="117">
        <v>30</v>
      </c>
      <c r="R102" s="117" t="s">
        <v>3373</v>
      </c>
      <c r="S102" s="116" t="s">
        <v>3509</v>
      </c>
      <c r="T102" s="117" t="s">
        <v>3509</v>
      </c>
      <c r="U102" s="117" t="s">
        <v>3509</v>
      </c>
      <c r="V102" s="116" t="e">
        <f t="shared" si="72"/>
        <v>#VALUE!</v>
      </c>
      <c r="W102" s="117" t="e">
        <f t="shared" si="73"/>
        <v>#VALUE!</v>
      </c>
      <c r="X102" s="117">
        <f t="shared" si="74"/>
        <v>2</v>
      </c>
      <c r="Y102" s="117">
        <f t="shared" si="75"/>
        <v>0</v>
      </c>
      <c r="Z102" s="117">
        <f t="shared" si="76"/>
        <v>3</v>
      </c>
      <c r="AA102" s="117">
        <f t="shared" si="77"/>
        <v>1</v>
      </c>
      <c r="AB102" s="117">
        <f t="shared" si="78"/>
        <v>4</v>
      </c>
      <c r="AC102" s="111">
        <f>IF(AB102=0,0.86,IF(AB102=1,0.85,IF(AB102=2,0.84,IF(AB102=3,0.83,IF(AB102=4,0.82,IF(AB102=5,0.81,IF(AB102=6,0.8)))))))</f>
        <v>0.82</v>
      </c>
      <c r="AD102" s="116" t="e">
        <f t="shared" si="79"/>
        <v>#VALUE!</v>
      </c>
      <c r="AE102" s="116" t="e">
        <f t="shared" si="80"/>
        <v>#VALUE!</v>
      </c>
      <c r="AF102" s="117" t="e">
        <f t="shared" si="81"/>
        <v>#VALUE!</v>
      </c>
      <c r="AG102" s="328"/>
    </row>
    <row r="103" spans="1:35" s="329" customFormat="1" ht="12.75">
      <c r="A103" s="114">
        <v>13</v>
      </c>
      <c r="B103" s="108" t="s">
        <v>3122</v>
      </c>
      <c r="C103" s="108" t="s">
        <v>3123</v>
      </c>
      <c r="D103" s="109" t="s">
        <v>3124</v>
      </c>
      <c r="E103" s="115">
        <v>32</v>
      </c>
      <c r="F103" s="116">
        <v>8.99</v>
      </c>
      <c r="G103" s="117">
        <v>23</v>
      </c>
      <c r="H103" s="117" t="s">
        <v>3372</v>
      </c>
      <c r="I103" s="116">
        <v>6.38</v>
      </c>
      <c r="J103" s="117">
        <v>13</v>
      </c>
      <c r="K103" s="117" t="s">
        <v>3373</v>
      </c>
      <c r="L103" s="118">
        <f t="shared" si="68"/>
        <v>7.6850000000000005</v>
      </c>
      <c r="M103" s="115">
        <f t="shared" si="69"/>
        <v>36</v>
      </c>
      <c r="N103" s="115">
        <f t="shared" si="70"/>
        <v>1</v>
      </c>
      <c r="O103" s="115">
        <f t="shared" si="71"/>
        <v>1</v>
      </c>
      <c r="P103" s="116" t="s">
        <v>3509</v>
      </c>
      <c r="Q103" s="117" t="s">
        <v>3509</v>
      </c>
      <c r="R103" s="117" t="s">
        <v>3509</v>
      </c>
      <c r="S103" s="116">
        <v>4.5599999999999996</v>
      </c>
      <c r="T103" s="117">
        <v>6</v>
      </c>
      <c r="U103" s="117" t="s">
        <v>3373</v>
      </c>
      <c r="V103" s="116" t="e">
        <f t="shared" si="72"/>
        <v>#VALUE!</v>
      </c>
      <c r="W103" s="117" t="e">
        <f t="shared" si="73"/>
        <v>#VALUE!</v>
      </c>
      <c r="X103" s="117">
        <f t="shared" si="74"/>
        <v>2</v>
      </c>
      <c r="Y103" s="117">
        <f t="shared" si="75"/>
        <v>1</v>
      </c>
      <c r="Z103" s="117">
        <f t="shared" si="76"/>
        <v>3</v>
      </c>
      <c r="AA103" s="117">
        <f t="shared" si="77"/>
        <v>2</v>
      </c>
      <c r="AB103" s="117">
        <f t="shared" si="78"/>
        <v>5</v>
      </c>
      <c r="AC103" s="111">
        <f>IF(AB103=0,0.86,IF(AB103=1,0.85,IF(AB103=2,0.84,IF(AB103=3,0.83,IF(AB103=4,0.82,IF(AB103=5,0.81,IF(AB103=6,0.8)))))))</f>
        <v>0.81</v>
      </c>
      <c r="AD103" s="116" t="e">
        <f t="shared" si="79"/>
        <v>#VALUE!</v>
      </c>
      <c r="AE103" s="116" t="e">
        <f t="shared" si="80"/>
        <v>#VALUE!</v>
      </c>
      <c r="AF103" s="117" t="e">
        <f t="shared" si="81"/>
        <v>#VALUE!</v>
      </c>
      <c r="AG103" s="328"/>
    </row>
    <row r="104" spans="1:35" s="329" customFormat="1" ht="12.75">
      <c r="A104" s="114">
        <v>14</v>
      </c>
      <c r="B104" s="108" t="s">
        <v>3157</v>
      </c>
      <c r="C104" s="108" t="s">
        <v>684</v>
      </c>
      <c r="D104" s="109" t="s">
        <v>3158</v>
      </c>
      <c r="E104" s="115">
        <v>32</v>
      </c>
      <c r="F104" s="116" t="s">
        <v>3509</v>
      </c>
      <c r="G104" s="117" t="s">
        <v>3509</v>
      </c>
      <c r="H104" s="117" t="s">
        <v>3509</v>
      </c>
      <c r="I104" s="116">
        <v>10.51</v>
      </c>
      <c r="J104" s="117">
        <v>30</v>
      </c>
      <c r="K104" s="117" t="s">
        <v>3372</v>
      </c>
      <c r="L104" s="118" t="e">
        <f t="shared" si="68"/>
        <v>#VALUE!</v>
      </c>
      <c r="M104" s="115" t="e">
        <f t="shared" si="69"/>
        <v>#VALUE!</v>
      </c>
      <c r="N104" s="115">
        <f t="shared" si="70"/>
        <v>1</v>
      </c>
      <c r="O104" s="115">
        <f t="shared" si="71"/>
        <v>0</v>
      </c>
      <c r="P104" s="116">
        <v>10.62</v>
      </c>
      <c r="Q104" s="117">
        <v>30</v>
      </c>
      <c r="R104" s="117" t="s">
        <v>3373</v>
      </c>
      <c r="S104" s="116">
        <v>11.81</v>
      </c>
      <c r="T104" s="117">
        <v>30</v>
      </c>
      <c r="U104" s="117" t="s">
        <v>3372</v>
      </c>
      <c r="V104" s="116">
        <f t="shared" si="72"/>
        <v>11.215</v>
      </c>
      <c r="W104" s="117">
        <f t="shared" si="73"/>
        <v>60</v>
      </c>
      <c r="X104" s="117">
        <f t="shared" si="74"/>
        <v>1</v>
      </c>
      <c r="Y104" s="117">
        <f t="shared" si="75"/>
        <v>0</v>
      </c>
      <c r="Z104" s="117">
        <f t="shared" si="76"/>
        <v>2</v>
      </c>
      <c r="AA104" s="117">
        <f t="shared" si="77"/>
        <v>0</v>
      </c>
      <c r="AB104" s="117">
        <f t="shared" si="78"/>
        <v>2</v>
      </c>
      <c r="AC104" s="111">
        <f>IF(AB104=0,1,IF(AB104=1,0.99,IF(AB104=2,0.98,IF(AB104=3,0.97,IF(AB104=4,0.96,IF(AB104=5,0.95,IF(AB104=6,0.94)))))))</f>
        <v>0.98</v>
      </c>
      <c r="AD104" s="116" t="e">
        <f t="shared" si="79"/>
        <v>#VALUE!</v>
      </c>
      <c r="AE104" s="116" t="e">
        <f t="shared" si="80"/>
        <v>#VALUE!</v>
      </c>
      <c r="AF104" s="117" t="e">
        <f t="shared" si="81"/>
        <v>#VALUE!</v>
      </c>
      <c r="AG104" s="328"/>
    </row>
    <row r="105" spans="1:35" s="329" customFormat="1" ht="12.75">
      <c r="A105" s="114">
        <v>15</v>
      </c>
      <c r="B105" s="108" t="s">
        <v>3178</v>
      </c>
      <c r="C105" s="108" t="s">
        <v>3179</v>
      </c>
      <c r="D105" s="109" t="s">
        <v>3180</v>
      </c>
      <c r="E105" s="115">
        <v>33</v>
      </c>
      <c r="F105" s="116" t="s">
        <v>3509</v>
      </c>
      <c r="G105" s="117" t="s">
        <v>3509</v>
      </c>
      <c r="H105" s="117" t="s">
        <v>3509</v>
      </c>
      <c r="I105" s="116">
        <v>8.02</v>
      </c>
      <c r="J105" s="117">
        <v>9</v>
      </c>
      <c r="K105" s="117" t="s">
        <v>3373</v>
      </c>
      <c r="L105" s="118" t="e">
        <f t="shared" si="68"/>
        <v>#VALUE!</v>
      </c>
      <c r="M105" s="115" t="e">
        <f t="shared" si="69"/>
        <v>#VALUE!</v>
      </c>
      <c r="N105" s="115">
        <f t="shared" si="70"/>
        <v>2</v>
      </c>
      <c r="O105" s="115">
        <f t="shared" si="71"/>
        <v>1</v>
      </c>
      <c r="P105" s="116" t="s">
        <v>3509</v>
      </c>
      <c r="Q105" s="117" t="s">
        <v>3509</v>
      </c>
      <c r="R105" s="117" t="s">
        <v>3509</v>
      </c>
      <c r="S105" s="116">
        <v>8.59</v>
      </c>
      <c r="T105" s="117">
        <v>10</v>
      </c>
      <c r="U105" s="117" t="s">
        <v>3373</v>
      </c>
      <c r="V105" s="116" t="e">
        <f t="shared" si="72"/>
        <v>#VALUE!</v>
      </c>
      <c r="W105" s="117" t="e">
        <f t="shared" si="73"/>
        <v>#VALUE!</v>
      </c>
      <c r="X105" s="117">
        <f t="shared" si="74"/>
        <v>2</v>
      </c>
      <c r="Y105" s="117">
        <f t="shared" si="75"/>
        <v>1</v>
      </c>
      <c r="Z105" s="117">
        <f t="shared" si="76"/>
        <v>4</v>
      </c>
      <c r="AA105" s="117">
        <f t="shared" si="77"/>
        <v>2</v>
      </c>
      <c r="AB105" s="117">
        <f t="shared" si="78"/>
        <v>6</v>
      </c>
      <c r="AC105" s="111">
        <f>IF(AB105=0,0.86,IF(AB105=1,0.85,IF(AB105=2,0.84,IF(AB105=3,0.83,IF(AB105=4,0.82,IF(AB105=5,0.81,IF(AB105=6,0.8)))))))</f>
        <v>0.8</v>
      </c>
      <c r="AD105" s="116" t="e">
        <f t="shared" si="79"/>
        <v>#VALUE!</v>
      </c>
      <c r="AE105" s="116" t="e">
        <f t="shared" si="80"/>
        <v>#VALUE!</v>
      </c>
      <c r="AF105" s="117" t="e">
        <f t="shared" si="81"/>
        <v>#VALUE!</v>
      </c>
      <c r="AG105" s="328"/>
    </row>
    <row r="106" spans="1:35" s="355" customFormat="1" ht="12.75">
      <c r="A106" s="114">
        <v>16</v>
      </c>
      <c r="B106" s="370" t="s">
        <v>2835</v>
      </c>
      <c r="C106" s="370" t="s">
        <v>629</v>
      </c>
      <c r="D106" s="346" t="s">
        <v>2836</v>
      </c>
      <c r="E106" s="371">
        <v>29</v>
      </c>
      <c r="F106" s="358">
        <v>6.22</v>
      </c>
      <c r="G106" s="359">
        <v>12</v>
      </c>
      <c r="H106" s="358" t="s">
        <v>3373</v>
      </c>
      <c r="I106" s="358">
        <v>7.8710000000000004</v>
      </c>
      <c r="J106" s="359">
        <v>18</v>
      </c>
      <c r="K106" s="359" t="s">
        <v>3373</v>
      </c>
      <c r="L106" s="372">
        <f>(F106+I106)/2</f>
        <v>7.0455000000000005</v>
      </c>
      <c r="M106" s="371">
        <f>IF(L106&gt;=10,60,G106+J106)</f>
        <v>30</v>
      </c>
      <c r="N106" s="371">
        <f>IF(H106="ACC",0,1)+IF(K106="ACC",0,1)</f>
        <v>2</v>
      </c>
      <c r="O106" s="371">
        <f>IF(F106&lt;10,1,(IF(I106&lt;10,1,0)))</f>
        <v>1</v>
      </c>
      <c r="P106" s="358">
        <v>9.69</v>
      </c>
      <c r="Q106" s="359">
        <v>16</v>
      </c>
      <c r="R106" s="359" t="s">
        <v>3373</v>
      </c>
      <c r="S106" s="358">
        <v>12.58</v>
      </c>
      <c r="T106" s="359">
        <v>30</v>
      </c>
      <c r="U106" s="359" t="s">
        <v>3372</v>
      </c>
      <c r="V106" s="358">
        <f>(P106+S106)/2</f>
        <v>11.135</v>
      </c>
      <c r="W106" s="359">
        <f>IF(V106&gt;=10,60,Q106+T106)</f>
        <v>60</v>
      </c>
      <c r="X106" s="359">
        <f>IF(R106="ACC",0,1)+IF(U106="ACC",0,1)</f>
        <v>1</v>
      </c>
      <c r="Y106" s="359">
        <f>IF(P106&lt;10,1,(IF(S106&lt;10,1,0)))</f>
        <v>1</v>
      </c>
      <c r="Z106" s="359">
        <f>N106+X106</f>
        <v>3</v>
      </c>
      <c r="AA106" s="359">
        <f>O106+Y106</f>
        <v>2</v>
      </c>
      <c r="AB106" s="359">
        <f>Z106+AA106</f>
        <v>5</v>
      </c>
      <c r="AC106" s="358">
        <f>IF(AB106=0,1,IF(AB106=1,0.99,IF(AB106=2,0.98,IF(AB106=3,0.97,IF(AB106=4,0.96,IF(AB106=5,0.95,IF(AB106=6,0.94)))))))</f>
        <v>0.95</v>
      </c>
      <c r="AD106" s="358">
        <f>AVERAGE(L106,V106)</f>
        <v>9.0902500000000011</v>
      </c>
      <c r="AE106" s="358">
        <f>AC106*AD106</f>
        <v>8.6357375000000012</v>
      </c>
      <c r="AF106" s="359">
        <f>M106+W106</f>
        <v>90</v>
      </c>
      <c r="AG106" s="373"/>
      <c r="AH106" s="359" t="s">
        <v>3448</v>
      </c>
      <c r="AI106" s="359" t="s">
        <v>3449</v>
      </c>
    </row>
    <row r="107" spans="1:35" s="329" customFormat="1" ht="12.75">
      <c r="A107" s="114">
        <v>17</v>
      </c>
      <c r="B107" s="123" t="s">
        <v>2851</v>
      </c>
      <c r="C107" s="123" t="s">
        <v>2852</v>
      </c>
      <c r="D107" s="109" t="s">
        <v>2853</v>
      </c>
      <c r="E107" s="115">
        <v>29</v>
      </c>
      <c r="F107" s="116">
        <v>10.39</v>
      </c>
      <c r="G107" s="117">
        <v>30</v>
      </c>
      <c r="H107" s="116" t="s">
        <v>3372</v>
      </c>
      <c r="I107" s="116" t="s">
        <v>3509</v>
      </c>
      <c r="J107" s="117" t="s">
        <v>3509</v>
      </c>
      <c r="K107" s="117" t="s">
        <v>3509</v>
      </c>
      <c r="L107" s="118" t="e">
        <f>(F107+I107)/2</f>
        <v>#VALUE!</v>
      </c>
      <c r="M107" s="115" t="e">
        <f>IF(L107&gt;=10,60,G107+J107)</f>
        <v>#VALUE!</v>
      </c>
      <c r="N107" s="115">
        <f>IF(H107="ACC",0,1)+IF(K107="ACC",0,1)</f>
        <v>1</v>
      </c>
      <c r="O107" s="115">
        <f>IF(F107&lt;10,1,(IF(I107&lt;10,1,0)))</f>
        <v>0</v>
      </c>
      <c r="P107" s="116">
        <v>8.08</v>
      </c>
      <c r="Q107" s="117">
        <v>15</v>
      </c>
      <c r="R107" s="117" t="s">
        <v>3373</v>
      </c>
      <c r="S107" s="116">
        <v>10.210000000000001</v>
      </c>
      <c r="T107" s="117">
        <v>30</v>
      </c>
      <c r="U107" s="117" t="s">
        <v>3373</v>
      </c>
      <c r="V107" s="116">
        <f>(P107+S107)/2</f>
        <v>9.1449999999999996</v>
      </c>
      <c r="W107" s="117">
        <f>IF(V107&gt;=10,60,Q107+T107)</f>
        <v>45</v>
      </c>
      <c r="X107" s="117">
        <f>IF(R107="ACC",0,1)+IF(U107="ACC",0,1)</f>
        <v>2</v>
      </c>
      <c r="Y107" s="117">
        <f>IF(P107&lt;10,1,(IF(S107&lt;10,1,0)))</f>
        <v>1</v>
      </c>
      <c r="Z107" s="117">
        <f>N107+X107</f>
        <v>3</v>
      </c>
      <c r="AA107" s="117">
        <f>O107+Y107</f>
        <v>1</v>
      </c>
      <c r="AB107" s="117">
        <f>Z107+AA107</f>
        <v>4</v>
      </c>
      <c r="AC107" s="111">
        <f>IF(AB107=0,0.86,IF(AB107=1,0.85,IF(AB107=2,0.84,IF(AB107=3,0.83,IF(AB107=4,0.82,IF(AB107=5,0.81,IF(AB107=6,0.8)))))))</f>
        <v>0.82</v>
      </c>
      <c r="AD107" s="116" t="e">
        <f>AVERAGE(L107,V107)</f>
        <v>#VALUE!</v>
      </c>
      <c r="AE107" s="116" t="e">
        <f>AC107*AD107</f>
        <v>#VALUE!</v>
      </c>
      <c r="AF107" s="117" t="e">
        <f>M107+W107</f>
        <v>#VALUE!</v>
      </c>
      <c r="AG107" s="328"/>
      <c r="AH107" s="112" t="s">
        <v>3449</v>
      </c>
      <c r="AI107" s="112" t="s">
        <v>3448</v>
      </c>
    </row>
    <row r="108" spans="1:35" s="329" customFormat="1" ht="12.75">
      <c r="A108" s="395"/>
      <c r="B108" s="396"/>
      <c r="C108" s="396"/>
      <c r="D108" s="397"/>
      <c r="E108" s="398"/>
      <c r="F108" s="399"/>
      <c r="G108" s="400"/>
      <c r="H108" s="400"/>
      <c r="I108" s="399"/>
      <c r="J108" s="400"/>
      <c r="K108" s="400"/>
      <c r="L108" s="401"/>
      <c r="M108" s="398"/>
      <c r="N108" s="398"/>
      <c r="O108" s="398"/>
      <c r="P108" s="399"/>
      <c r="Q108" s="400"/>
      <c r="R108" s="400"/>
      <c r="S108" s="399"/>
      <c r="T108" s="400"/>
      <c r="U108" s="400"/>
      <c r="V108" s="399"/>
      <c r="W108" s="400"/>
      <c r="X108" s="400"/>
      <c r="Y108" s="400"/>
      <c r="Z108" s="400"/>
      <c r="AA108" s="400"/>
      <c r="AB108" s="400"/>
      <c r="AC108" s="399"/>
      <c r="AD108" s="399"/>
      <c r="AE108" s="399"/>
      <c r="AF108" s="400"/>
      <c r="AG108" s="402"/>
    </row>
    <row r="109" spans="1:35" s="329" customFormat="1" ht="12.75">
      <c r="A109" s="395"/>
      <c r="B109" s="396"/>
      <c r="C109" s="396"/>
      <c r="D109" s="397"/>
      <c r="E109" s="398"/>
      <c r="F109" s="399"/>
      <c r="G109" s="400"/>
      <c r="H109" s="400"/>
      <c r="I109" s="399"/>
      <c r="J109" s="400"/>
      <c r="K109" s="400"/>
      <c r="L109" s="401"/>
      <c r="M109" s="398"/>
      <c r="N109" s="398"/>
      <c r="O109" s="398"/>
      <c r="P109" s="399"/>
      <c r="Q109" s="400"/>
      <c r="R109" s="400"/>
      <c r="S109" s="399"/>
      <c r="T109" s="400"/>
      <c r="U109" s="400"/>
      <c r="V109" s="399"/>
      <c r="W109" s="400"/>
      <c r="X109" s="400"/>
      <c r="Y109" s="400"/>
      <c r="Z109" s="400"/>
      <c r="AA109" s="400"/>
      <c r="AB109" s="400"/>
      <c r="AC109" s="399"/>
      <c r="AD109" s="399"/>
      <c r="AE109" s="399"/>
      <c r="AF109" s="400"/>
      <c r="AG109" s="402"/>
    </row>
    <row r="110" spans="1:35" s="329" customFormat="1" ht="12.75">
      <c r="A110" s="395"/>
      <c r="B110" s="396"/>
      <c r="C110" s="396"/>
      <c r="D110" s="397"/>
      <c r="E110" s="398"/>
      <c r="F110" s="399"/>
      <c r="G110" s="400"/>
      <c r="H110" s="400"/>
      <c r="I110" s="399"/>
      <c r="J110" s="400"/>
      <c r="K110" s="400"/>
      <c r="L110" s="401"/>
      <c r="M110" s="398"/>
      <c r="N110" s="398"/>
      <c r="O110" s="398"/>
      <c r="P110" s="399"/>
      <c r="Q110" s="400"/>
      <c r="R110" s="400"/>
      <c r="S110" s="399"/>
      <c r="T110" s="400"/>
      <c r="U110" s="400"/>
      <c r="V110" s="399"/>
      <c r="W110" s="400"/>
      <c r="X110" s="400"/>
      <c r="Y110" s="400"/>
      <c r="Z110" s="400"/>
      <c r="AA110" s="400"/>
      <c r="AB110" s="400"/>
      <c r="AC110" s="399"/>
      <c r="AD110" s="399"/>
      <c r="AE110" s="399"/>
      <c r="AF110" s="400"/>
      <c r="AG110" s="402"/>
    </row>
    <row r="111" spans="1:35" s="329" customFormat="1" ht="12.75">
      <c r="A111" s="395"/>
      <c r="B111" s="396"/>
      <c r="C111" s="396"/>
      <c r="D111" s="397"/>
      <c r="E111" s="398"/>
      <c r="F111" s="399"/>
      <c r="G111" s="400"/>
      <c r="H111" s="400"/>
      <c r="I111" s="399"/>
      <c r="J111" s="400"/>
      <c r="K111" s="400"/>
      <c r="L111" s="401"/>
      <c r="M111" s="398"/>
      <c r="N111" s="398"/>
      <c r="O111" s="398"/>
      <c r="P111" s="399"/>
      <c r="Q111" s="400"/>
      <c r="R111" s="400"/>
      <c r="S111" s="399"/>
      <c r="T111" s="400"/>
      <c r="U111" s="400"/>
      <c r="V111" s="399"/>
      <c r="W111" s="400"/>
      <c r="X111" s="400"/>
      <c r="Y111" s="400"/>
      <c r="Z111" s="400"/>
      <c r="AA111" s="400"/>
      <c r="AB111" s="400"/>
      <c r="AC111" s="399"/>
      <c r="AD111" s="399"/>
      <c r="AE111" s="399"/>
      <c r="AF111" s="400"/>
      <c r="AG111" s="402"/>
    </row>
    <row r="113" spans="1:33" s="329" customFormat="1" ht="12.75">
      <c r="A113" s="114">
        <v>1</v>
      </c>
      <c r="B113" s="108" t="s">
        <v>3203</v>
      </c>
      <c r="C113" s="108" t="s">
        <v>413</v>
      </c>
      <c r="D113" s="109" t="s">
        <v>3204</v>
      </c>
      <c r="E113" s="115">
        <v>1</v>
      </c>
      <c r="F113" s="116" t="s">
        <v>3509</v>
      </c>
      <c r="G113" s="117" t="s">
        <v>3509</v>
      </c>
      <c r="H113" s="117" t="s">
        <v>3509</v>
      </c>
      <c r="I113" s="116">
        <v>8.11</v>
      </c>
      <c r="J113" s="117">
        <v>18</v>
      </c>
      <c r="K113" s="117" t="s">
        <v>3373</v>
      </c>
      <c r="L113" s="118" t="e">
        <f t="shared" ref="L113:L125" si="82">(F113+I113)/2</f>
        <v>#VALUE!</v>
      </c>
      <c r="M113" s="115" t="e">
        <f t="shared" ref="M113:M125" si="83">IF(L113&gt;=10,60,G113+J113)</f>
        <v>#VALUE!</v>
      </c>
      <c r="N113" s="115">
        <f t="shared" ref="N113:N125" si="84">IF(H113="ACC",0,1)+IF(K113="ACC",0,1)</f>
        <v>2</v>
      </c>
      <c r="O113" s="115">
        <f t="shared" ref="O113:O125" si="85">IF(F113&lt;10,1,(IF(I113&lt;10,1,0)))</f>
        <v>1</v>
      </c>
      <c r="P113" s="116">
        <v>8.74</v>
      </c>
      <c r="Q113" s="117">
        <v>10</v>
      </c>
      <c r="R113" s="117" t="s">
        <v>3373</v>
      </c>
      <c r="S113" s="116">
        <v>10.61</v>
      </c>
      <c r="T113" s="117">
        <v>30</v>
      </c>
      <c r="U113" s="117" t="s">
        <v>3373</v>
      </c>
      <c r="V113" s="116">
        <f t="shared" ref="V113:V125" si="86">(P113+S113)/2</f>
        <v>9.6750000000000007</v>
      </c>
      <c r="W113" s="117">
        <f t="shared" ref="W113:W125" si="87">IF(V113&gt;=10,60,Q113+T113)</f>
        <v>40</v>
      </c>
      <c r="X113" s="117">
        <f t="shared" ref="X113:X125" si="88">IF(R113="ACC",0,1)+IF(U113="ACC",0,1)</f>
        <v>2</v>
      </c>
      <c r="Y113" s="117">
        <f t="shared" ref="Y113:Y125" si="89">IF(P113&lt;10,1,(IF(S113&lt;10,1,0)))</f>
        <v>1</v>
      </c>
      <c r="Z113" s="117">
        <f t="shared" ref="Z113:Z125" si="90">N113+X113</f>
        <v>4</v>
      </c>
      <c r="AA113" s="117">
        <f t="shared" ref="AA113:AA125" si="91">O113+Y113</f>
        <v>2</v>
      </c>
      <c r="AB113" s="117">
        <f t="shared" ref="AB113:AB125" si="92">Z113+AA113</f>
        <v>6</v>
      </c>
      <c r="AC113" s="111">
        <f>IF(AB113=0,0.93,IF(AB113=1,0.92,IF(AB113=2,0.91,IF(AB113=3,0.9,IF(AB113=4,0.89,IF(AB113=5,0.88,IF(AB113=6,0.87)))))))</f>
        <v>0.87</v>
      </c>
      <c r="AD113" s="116" t="e">
        <f t="shared" ref="AD113:AD125" si="93">AVERAGE(L113,V113)</f>
        <v>#VALUE!</v>
      </c>
      <c r="AE113" s="116" t="e">
        <f t="shared" ref="AE113:AE125" si="94">AC113*AD113</f>
        <v>#VALUE!</v>
      </c>
      <c r="AF113" s="117" t="e">
        <f t="shared" ref="AF113:AF125" si="95">M113+W113</f>
        <v>#VALUE!</v>
      </c>
      <c r="AG113" s="328"/>
    </row>
    <row r="114" spans="1:33" s="329" customFormat="1" ht="12.75">
      <c r="A114" s="114">
        <v>2</v>
      </c>
      <c r="B114" s="108" t="s">
        <v>1206</v>
      </c>
      <c r="C114" s="108" t="s">
        <v>3214</v>
      </c>
      <c r="D114" s="109" t="s">
        <v>3215</v>
      </c>
      <c r="E114" s="115">
        <v>2</v>
      </c>
      <c r="F114" s="116" t="s">
        <v>3509</v>
      </c>
      <c r="G114" s="117" t="s">
        <v>3509</v>
      </c>
      <c r="H114" s="117" t="s">
        <v>3509</v>
      </c>
      <c r="I114" s="116">
        <v>6.71</v>
      </c>
      <c r="J114" s="117">
        <v>17</v>
      </c>
      <c r="K114" s="117" t="s">
        <v>3372</v>
      </c>
      <c r="L114" s="118" t="e">
        <f t="shared" si="82"/>
        <v>#VALUE!</v>
      </c>
      <c r="M114" s="115" t="e">
        <f t="shared" si="83"/>
        <v>#VALUE!</v>
      </c>
      <c r="N114" s="115">
        <f t="shared" si="84"/>
        <v>1</v>
      </c>
      <c r="O114" s="115">
        <f t="shared" si="85"/>
        <v>1</v>
      </c>
      <c r="P114" s="116">
        <v>6.66</v>
      </c>
      <c r="Q114" s="117">
        <v>10</v>
      </c>
      <c r="R114" s="117" t="s">
        <v>3372</v>
      </c>
      <c r="S114" s="116">
        <v>1.22</v>
      </c>
      <c r="T114" s="117">
        <v>1</v>
      </c>
      <c r="U114" s="117" t="s">
        <v>3373</v>
      </c>
      <c r="V114" s="116">
        <f t="shared" si="86"/>
        <v>3.94</v>
      </c>
      <c r="W114" s="117">
        <f t="shared" si="87"/>
        <v>11</v>
      </c>
      <c r="X114" s="117">
        <f t="shared" si="88"/>
        <v>1</v>
      </c>
      <c r="Y114" s="117">
        <f t="shared" si="89"/>
        <v>1</v>
      </c>
      <c r="Z114" s="117">
        <f t="shared" si="90"/>
        <v>2</v>
      </c>
      <c r="AA114" s="117">
        <f t="shared" si="91"/>
        <v>2</v>
      </c>
      <c r="AB114" s="117">
        <f t="shared" si="92"/>
        <v>4</v>
      </c>
      <c r="AC114" s="111">
        <f>IF(AB114=0,0.86,IF(AB114=1,0.85,IF(AB114=2,0.84,IF(AB114=3,0.83,IF(AB114=4,0.82,IF(AB114=5,0.81,IF(AB114=6,0.8)))))))</f>
        <v>0.82</v>
      </c>
      <c r="AD114" s="116" t="e">
        <f t="shared" si="93"/>
        <v>#VALUE!</v>
      </c>
      <c r="AE114" s="116" t="e">
        <f t="shared" si="94"/>
        <v>#VALUE!</v>
      </c>
      <c r="AF114" s="117" t="e">
        <f t="shared" si="95"/>
        <v>#VALUE!</v>
      </c>
      <c r="AG114" s="328"/>
    </row>
    <row r="115" spans="1:33" s="329" customFormat="1" ht="12.75">
      <c r="A115" s="114">
        <v>3</v>
      </c>
      <c r="B115" s="108" t="s">
        <v>3227</v>
      </c>
      <c r="C115" s="108" t="s">
        <v>1161</v>
      </c>
      <c r="D115" s="109" t="s">
        <v>3228</v>
      </c>
      <c r="E115" s="115">
        <v>3</v>
      </c>
      <c r="F115" s="116">
        <v>6.63</v>
      </c>
      <c r="G115" s="117">
        <v>18</v>
      </c>
      <c r="H115" s="117" t="s">
        <v>3372</v>
      </c>
      <c r="I115" s="116">
        <v>5.22</v>
      </c>
      <c r="J115" s="117">
        <v>13</v>
      </c>
      <c r="K115" s="117" t="s">
        <v>3373</v>
      </c>
      <c r="L115" s="118">
        <f t="shared" si="82"/>
        <v>5.9249999999999998</v>
      </c>
      <c r="M115" s="115">
        <f t="shared" si="83"/>
        <v>31</v>
      </c>
      <c r="N115" s="115">
        <f t="shared" si="84"/>
        <v>1</v>
      </c>
      <c r="O115" s="115">
        <f t="shared" si="85"/>
        <v>1</v>
      </c>
      <c r="P115" s="116" t="s">
        <v>3509</v>
      </c>
      <c r="Q115" s="117" t="s">
        <v>3509</v>
      </c>
      <c r="R115" s="117" t="s">
        <v>3509</v>
      </c>
      <c r="S115" s="116">
        <v>2.78</v>
      </c>
      <c r="T115" s="117">
        <v>4</v>
      </c>
      <c r="U115" s="117" t="s">
        <v>3372</v>
      </c>
      <c r="V115" s="116" t="e">
        <f t="shared" si="86"/>
        <v>#VALUE!</v>
      </c>
      <c r="W115" s="117" t="e">
        <f t="shared" si="87"/>
        <v>#VALUE!</v>
      </c>
      <c r="X115" s="117">
        <f t="shared" si="88"/>
        <v>1</v>
      </c>
      <c r="Y115" s="117">
        <f t="shared" si="89"/>
        <v>1</v>
      </c>
      <c r="Z115" s="117">
        <f t="shared" si="90"/>
        <v>2</v>
      </c>
      <c r="AA115" s="117">
        <f t="shared" si="91"/>
        <v>2</v>
      </c>
      <c r="AB115" s="117">
        <f t="shared" si="92"/>
        <v>4</v>
      </c>
      <c r="AC115" s="111">
        <f>IF(AB115=0,0.93,IF(AB115=1,0.92,IF(AB115=2,0.91,IF(AB115=3,0.9,IF(AB115=4,0.89,IF(AB115=5,0.88,IF(AB115=6,0.87)))))))</f>
        <v>0.89</v>
      </c>
      <c r="AD115" s="116" t="e">
        <f t="shared" si="93"/>
        <v>#VALUE!</v>
      </c>
      <c r="AE115" s="116" t="e">
        <f t="shared" si="94"/>
        <v>#VALUE!</v>
      </c>
      <c r="AF115" s="117" t="e">
        <f t="shared" si="95"/>
        <v>#VALUE!</v>
      </c>
      <c r="AG115" s="328"/>
    </row>
    <row r="116" spans="1:33" s="329" customFormat="1" ht="12.75">
      <c r="A116" s="114">
        <v>4</v>
      </c>
      <c r="B116" s="108" t="s">
        <v>3239</v>
      </c>
      <c r="C116" s="108" t="s">
        <v>1329</v>
      </c>
      <c r="D116" s="109" t="s">
        <v>3240</v>
      </c>
      <c r="E116" s="115">
        <v>4</v>
      </c>
      <c r="F116" s="116">
        <v>10.5</v>
      </c>
      <c r="G116" s="117">
        <v>30</v>
      </c>
      <c r="H116" s="117" t="s">
        <v>3373</v>
      </c>
      <c r="I116" s="116">
        <v>5.88</v>
      </c>
      <c r="J116" s="117">
        <v>11</v>
      </c>
      <c r="K116" s="117" t="s">
        <v>3372</v>
      </c>
      <c r="L116" s="118">
        <f t="shared" si="82"/>
        <v>8.19</v>
      </c>
      <c r="M116" s="115">
        <f t="shared" si="83"/>
        <v>41</v>
      </c>
      <c r="N116" s="115">
        <f t="shared" si="84"/>
        <v>1</v>
      </c>
      <c r="O116" s="115">
        <f t="shared" si="85"/>
        <v>1</v>
      </c>
      <c r="P116" s="116" t="s">
        <v>3509</v>
      </c>
      <c r="Q116" s="117" t="s">
        <v>3509</v>
      </c>
      <c r="R116" s="117" t="s">
        <v>3509</v>
      </c>
      <c r="S116" s="116" t="s">
        <v>3509</v>
      </c>
      <c r="T116" s="117" t="s">
        <v>3509</v>
      </c>
      <c r="U116" s="117" t="s">
        <v>3509</v>
      </c>
      <c r="V116" s="116" t="e">
        <f t="shared" si="86"/>
        <v>#VALUE!</v>
      </c>
      <c r="W116" s="117" t="e">
        <f t="shared" si="87"/>
        <v>#VALUE!</v>
      </c>
      <c r="X116" s="117">
        <f t="shared" si="88"/>
        <v>2</v>
      </c>
      <c r="Y116" s="117">
        <f t="shared" si="89"/>
        <v>0</v>
      </c>
      <c r="Z116" s="117">
        <f t="shared" si="90"/>
        <v>3</v>
      </c>
      <c r="AA116" s="117">
        <f t="shared" si="91"/>
        <v>1</v>
      </c>
      <c r="AB116" s="117">
        <f t="shared" si="92"/>
        <v>4</v>
      </c>
      <c r="AC116" s="111">
        <f>IF(AB116=0,0.86,IF(AB116=1,0.85,IF(AB116=2,0.84,IF(AB116=3,0.83,IF(AB116=4,0.82,IF(AB116=5,0.81,IF(AB116=6,0.8)))))))</f>
        <v>0.82</v>
      </c>
      <c r="AD116" s="116" t="e">
        <f t="shared" si="93"/>
        <v>#VALUE!</v>
      </c>
      <c r="AE116" s="116" t="e">
        <f t="shared" si="94"/>
        <v>#VALUE!</v>
      </c>
      <c r="AF116" s="117" t="e">
        <f t="shared" si="95"/>
        <v>#VALUE!</v>
      </c>
      <c r="AG116" s="328"/>
    </row>
    <row r="117" spans="1:33" s="329" customFormat="1" ht="12.75">
      <c r="A117" s="114">
        <v>5</v>
      </c>
      <c r="B117" s="121" t="s">
        <v>3264</v>
      </c>
      <c r="C117" s="121" t="s">
        <v>3265</v>
      </c>
      <c r="D117" s="122" t="s">
        <v>3266</v>
      </c>
      <c r="E117" s="115">
        <v>5</v>
      </c>
      <c r="F117" s="116" t="s">
        <v>3509</v>
      </c>
      <c r="G117" s="117" t="s">
        <v>3509</v>
      </c>
      <c r="H117" s="117" t="s">
        <v>3509</v>
      </c>
      <c r="I117" s="116">
        <v>6.58</v>
      </c>
      <c r="J117" s="117">
        <v>16</v>
      </c>
      <c r="K117" s="117" t="s">
        <v>3372</v>
      </c>
      <c r="L117" s="118" t="e">
        <f t="shared" si="82"/>
        <v>#VALUE!</v>
      </c>
      <c r="M117" s="115" t="e">
        <f t="shared" si="83"/>
        <v>#VALUE!</v>
      </c>
      <c r="N117" s="115">
        <f t="shared" si="84"/>
        <v>1</v>
      </c>
      <c r="O117" s="115">
        <f t="shared" si="85"/>
        <v>1</v>
      </c>
      <c r="P117" s="116" t="s">
        <v>3509</v>
      </c>
      <c r="Q117" s="117" t="s">
        <v>3509</v>
      </c>
      <c r="R117" s="117" t="s">
        <v>3509</v>
      </c>
      <c r="S117" s="116">
        <v>1.87</v>
      </c>
      <c r="T117" s="117">
        <v>0</v>
      </c>
      <c r="U117" s="117" t="s">
        <v>3373</v>
      </c>
      <c r="V117" s="116" t="e">
        <f t="shared" si="86"/>
        <v>#VALUE!</v>
      </c>
      <c r="W117" s="117" t="e">
        <f t="shared" si="87"/>
        <v>#VALUE!</v>
      </c>
      <c r="X117" s="117">
        <f t="shared" si="88"/>
        <v>2</v>
      </c>
      <c r="Y117" s="117">
        <f t="shared" si="89"/>
        <v>1</v>
      </c>
      <c r="Z117" s="117">
        <f t="shared" si="90"/>
        <v>3</v>
      </c>
      <c r="AA117" s="117">
        <f t="shared" si="91"/>
        <v>2</v>
      </c>
      <c r="AB117" s="117">
        <f t="shared" si="92"/>
        <v>5</v>
      </c>
      <c r="AC117" s="111">
        <f>IF(AB117=0,0.79,IF(AB117=1,0.78,IF(AB117=2,0.77,IF(AB117=3,0.76,IF(AB117=4,0.75,IF(AB117=5,74,IF(AB117=6,0.73)))))))</f>
        <v>74</v>
      </c>
      <c r="AD117" s="116" t="e">
        <f t="shared" si="93"/>
        <v>#VALUE!</v>
      </c>
      <c r="AE117" s="116" t="e">
        <f t="shared" si="94"/>
        <v>#VALUE!</v>
      </c>
      <c r="AF117" s="117" t="e">
        <f t="shared" si="95"/>
        <v>#VALUE!</v>
      </c>
      <c r="AG117" s="328"/>
    </row>
    <row r="118" spans="1:33" s="329" customFormat="1" ht="12.75">
      <c r="A118" s="114">
        <v>6</v>
      </c>
      <c r="B118" s="108" t="s">
        <v>3243</v>
      </c>
      <c r="C118" s="108" t="s">
        <v>986</v>
      </c>
      <c r="D118" s="109" t="s">
        <v>3244</v>
      </c>
      <c r="E118" s="115">
        <v>6</v>
      </c>
      <c r="F118" s="116" t="s">
        <v>3509</v>
      </c>
      <c r="G118" s="117" t="s">
        <v>3509</v>
      </c>
      <c r="H118" s="117" t="s">
        <v>3509</v>
      </c>
      <c r="I118" s="116">
        <v>6.09</v>
      </c>
      <c r="J118" s="117">
        <v>9</v>
      </c>
      <c r="K118" s="117" t="s">
        <v>3373</v>
      </c>
      <c r="L118" s="118" t="e">
        <f t="shared" si="82"/>
        <v>#VALUE!</v>
      </c>
      <c r="M118" s="115" t="e">
        <f t="shared" si="83"/>
        <v>#VALUE!</v>
      </c>
      <c r="N118" s="115">
        <f t="shared" si="84"/>
        <v>2</v>
      </c>
      <c r="O118" s="115">
        <f t="shared" si="85"/>
        <v>1</v>
      </c>
      <c r="P118" s="116">
        <v>6.97</v>
      </c>
      <c r="Q118" s="117">
        <v>11</v>
      </c>
      <c r="R118" s="117" t="s">
        <v>3373</v>
      </c>
      <c r="S118" s="116">
        <v>9.6300000000000008</v>
      </c>
      <c r="T118" s="117">
        <v>24</v>
      </c>
      <c r="U118" s="117" t="s">
        <v>3373</v>
      </c>
      <c r="V118" s="116">
        <f t="shared" si="86"/>
        <v>8.3000000000000007</v>
      </c>
      <c r="W118" s="117">
        <f t="shared" si="87"/>
        <v>35</v>
      </c>
      <c r="X118" s="117">
        <f t="shared" si="88"/>
        <v>2</v>
      </c>
      <c r="Y118" s="117">
        <f t="shared" si="89"/>
        <v>1</v>
      </c>
      <c r="Z118" s="117">
        <f t="shared" si="90"/>
        <v>4</v>
      </c>
      <c r="AA118" s="117">
        <f t="shared" si="91"/>
        <v>2</v>
      </c>
      <c r="AB118" s="117">
        <f t="shared" si="92"/>
        <v>6</v>
      </c>
      <c r="AC118" s="111">
        <f>IF(AB118=0,0.79,IF(AB118=1,0.78,IF(AB118=2,0.77,IF(AB118=3,0.76,IF(AB118=4,0.75,IF(AB118=5,74,IF(AB118=6,0.73)))))))</f>
        <v>0.73</v>
      </c>
      <c r="AD118" s="116" t="e">
        <f t="shared" si="93"/>
        <v>#VALUE!</v>
      </c>
      <c r="AE118" s="116" t="e">
        <f t="shared" si="94"/>
        <v>#VALUE!</v>
      </c>
      <c r="AF118" s="117" t="e">
        <f t="shared" si="95"/>
        <v>#VALUE!</v>
      </c>
      <c r="AG118" s="328"/>
    </row>
    <row r="119" spans="1:33" s="329" customFormat="1" ht="12.75">
      <c r="A119" s="114">
        <v>7</v>
      </c>
      <c r="B119" s="108" t="s">
        <v>2700</v>
      </c>
      <c r="C119" s="108" t="s">
        <v>3254</v>
      </c>
      <c r="D119" s="109" t="s">
        <v>3255</v>
      </c>
      <c r="E119" s="115">
        <v>7</v>
      </c>
      <c r="F119" s="116">
        <v>10.1</v>
      </c>
      <c r="G119" s="117">
        <v>30</v>
      </c>
      <c r="H119" s="117" t="s">
        <v>3372</v>
      </c>
      <c r="I119" s="116">
        <v>7.18</v>
      </c>
      <c r="J119" s="117">
        <v>13</v>
      </c>
      <c r="K119" s="117" t="s">
        <v>3372</v>
      </c>
      <c r="L119" s="118">
        <f t="shared" si="82"/>
        <v>8.64</v>
      </c>
      <c r="M119" s="115">
        <f t="shared" si="83"/>
        <v>43</v>
      </c>
      <c r="N119" s="115">
        <f t="shared" si="84"/>
        <v>0</v>
      </c>
      <c r="O119" s="115">
        <f t="shared" si="85"/>
        <v>1</v>
      </c>
      <c r="P119" s="116">
        <v>6.27</v>
      </c>
      <c r="Q119" s="117">
        <v>4</v>
      </c>
      <c r="R119" s="117" t="s">
        <v>3372</v>
      </c>
      <c r="S119" s="116" t="s">
        <v>3509</v>
      </c>
      <c r="T119" s="117" t="s">
        <v>3509</v>
      </c>
      <c r="U119" s="117" t="s">
        <v>3509</v>
      </c>
      <c r="V119" s="116" t="e">
        <f t="shared" si="86"/>
        <v>#VALUE!</v>
      </c>
      <c r="W119" s="117" t="e">
        <f t="shared" si="87"/>
        <v>#VALUE!</v>
      </c>
      <c r="X119" s="117">
        <f t="shared" si="88"/>
        <v>1</v>
      </c>
      <c r="Y119" s="117">
        <f t="shared" si="89"/>
        <v>1</v>
      </c>
      <c r="Z119" s="117">
        <f t="shared" si="90"/>
        <v>1</v>
      </c>
      <c r="AA119" s="117">
        <f t="shared" si="91"/>
        <v>2</v>
      </c>
      <c r="AB119" s="117">
        <f t="shared" si="92"/>
        <v>3</v>
      </c>
      <c r="AC119" s="111">
        <f>IF(AB119=0,0.86,IF(AB119=1,0.85,IF(AB119=2,0.84,IF(AB119=3,0.83,IF(AB119=4,0.82,IF(AB119=5,0.81,IF(AB119=6,0.8)))))))</f>
        <v>0.83</v>
      </c>
      <c r="AD119" s="116" t="e">
        <f t="shared" si="93"/>
        <v>#VALUE!</v>
      </c>
      <c r="AE119" s="116" t="e">
        <f t="shared" si="94"/>
        <v>#VALUE!</v>
      </c>
      <c r="AF119" s="117" t="e">
        <f t="shared" si="95"/>
        <v>#VALUE!</v>
      </c>
      <c r="AG119" s="328"/>
    </row>
    <row r="120" spans="1:33" s="329" customFormat="1" ht="12.75">
      <c r="A120" s="114">
        <v>8</v>
      </c>
      <c r="B120" s="108" t="s">
        <v>3267</v>
      </c>
      <c r="C120" s="108" t="s">
        <v>3230</v>
      </c>
      <c r="D120" s="109" t="s">
        <v>3268</v>
      </c>
      <c r="E120" s="115">
        <v>8</v>
      </c>
      <c r="F120" s="116">
        <v>8.44</v>
      </c>
      <c r="G120" s="117">
        <v>22</v>
      </c>
      <c r="H120" s="117" t="s">
        <v>3372</v>
      </c>
      <c r="I120" s="116">
        <v>3.4</v>
      </c>
      <c r="J120" s="117">
        <v>7</v>
      </c>
      <c r="K120" s="117" t="s">
        <v>3373</v>
      </c>
      <c r="L120" s="118">
        <f t="shared" si="82"/>
        <v>5.92</v>
      </c>
      <c r="M120" s="115">
        <f t="shared" si="83"/>
        <v>29</v>
      </c>
      <c r="N120" s="115">
        <f t="shared" si="84"/>
        <v>1</v>
      </c>
      <c r="O120" s="115">
        <f t="shared" si="85"/>
        <v>1</v>
      </c>
      <c r="P120" s="116">
        <v>6.96</v>
      </c>
      <c r="Q120" s="117">
        <v>4</v>
      </c>
      <c r="R120" s="117" t="s">
        <v>3372</v>
      </c>
      <c r="S120" s="116" t="s">
        <v>3509</v>
      </c>
      <c r="T120" s="117" t="s">
        <v>3509</v>
      </c>
      <c r="U120" s="117" t="s">
        <v>3509</v>
      </c>
      <c r="V120" s="116" t="e">
        <f t="shared" si="86"/>
        <v>#VALUE!</v>
      </c>
      <c r="W120" s="117" t="e">
        <f t="shared" si="87"/>
        <v>#VALUE!</v>
      </c>
      <c r="X120" s="117">
        <f t="shared" si="88"/>
        <v>1</v>
      </c>
      <c r="Y120" s="117">
        <f t="shared" si="89"/>
        <v>1</v>
      </c>
      <c r="Z120" s="117">
        <f t="shared" si="90"/>
        <v>2</v>
      </c>
      <c r="AA120" s="117">
        <f t="shared" si="91"/>
        <v>2</v>
      </c>
      <c r="AB120" s="117">
        <f t="shared" si="92"/>
        <v>4</v>
      </c>
      <c r="AC120" s="116">
        <f>IF(AB120=0,0.86,IF(AB120=1,0.85,IF(AB120=2,0.84,IF(AB120=3,0.83,IF(AB120=4,0.82,IF(AB120=5,0.81,IF(AB120=6,0.8)))))))</f>
        <v>0.82</v>
      </c>
      <c r="AD120" s="116" t="e">
        <f t="shared" si="93"/>
        <v>#VALUE!</v>
      </c>
      <c r="AE120" s="116" t="e">
        <f t="shared" si="94"/>
        <v>#VALUE!</v>
      </c>
      <c r="AF120" s="117" t="e">
        <f t="shared" si="95"/>
        <v>#VALUE!</v>
      </c>
      <c r="AG120" s="328"/>
    </row>
    <row r="121" spans="1:33" s="329" customFormat="1" ht="12.75">
      <c r="A121" s="114">
        <v>9</v>
      </c>
      <c r="B121" s="123" t="s">
        <v>3283</v>
      </c>
      <c r="C121" s="123" t="s">
        <v>3284</v>
      </c>
      <c r="D121" s="115" t="s">
        <v>3285</v>
      </c>
      <c r="E121" s="115">
        <v>9</v>
      </c>
      <c r="F121" s="124" t="s">
        <v>3509</v>
      </c>
      <c r="G121" s="125" t="s">
        <v>3509</v>
      </c>
      <c r="H121" s="125" t="s">
        <v>3509</v>
      </c>
      <c r="I121" s="124">
        <v>5.93</v>
      </c>
      <c r="J121" s="125">
        <v>13</v>
      </c>
      <c r="K121" s="125" t="s">
        <v>3372</v>
      </c>
      <c r="L121" s="118" t="e">
        <f t="shared" si="82"/>
        <v>#VALUE!</v>
      </c>
      <c r="M121" s="109" t="e">
        <f t="shared" si="83"/>
        <v>#VALUE!</v>
      </c>
      <c r="N121" s="109">
        <f t="shared" si="84"/>
        <v>1</v>
      </c>
      <c r="O121" s="109">
        <f t="shared" si="85"/>
        <v>1</v>
      </c>
      <c r="P121" s="124" t="s">
        <v>3509</v>
      </c>
      <c r="Q121" s="125" t="s">
        <v>3509</v>
      </c>
      <c r="R121" s="125" t="s">
        <v>3509</v>
      </c>
      <c r="S121" s="124" t="s">
        <v>3509</v>
      </c>
      <c r="T121" s="125" t="s">
        <v>3509</v>
      </c>
      <c r="U121" s="125" t="s">
        <v>3509</v>
      </c>
      <c r="V121" s="124" t="e">
        <f t="shared" si="86"/>
        <v>#VALUE!</v>
      </c>
      <c r="W121" s="125" t="e">
        <f t="shared" si="87"/>
        <v>#VALUE!</v>
      </c>
      <c r="X121" s="125">
        <f t="shared" si="88"/>
        <v>2</v>
      </c>
      <c r="Y121" s="125">
        <f t="shared" si="89"/>
        <v>0</v>
      </c>
      <c r="Z121" s="125">
        <f t="shared" si="90"/>
        <v>3</v>
      </c>
      <c r="AA121" s="125">
        <f t="shared" si="91"/>
        <v>1</v>
      </c>
      <c r="AB121" s="125">
        <f t="shared" si="92"/>
        <v>4</v>
      </c>
      <c r="AC121" s="116">
        <f>IF(AB121=0,0.86,IF(AB121=1,0.85,IF(AB121=2,0.84,IF(AB121=3,0.83,IF(AB121=4,0.82,IF(AB121=5,0.81,IF(AB121=6,0.8)))))))</f>
        <v>0.82</v>
      </c>
      <c r="AD121" s="124" t="e">
        <f t="shared" si="93"/>
        <v>#VALUE!</v>
      </c>
      <c r="AE121" s="124" t="e">
        <f t="shared" si="94"/>
        <v>#VALUE!</v>
      </c>
      <c r="AF121" s="125" t="e">
        <f t="shared" si="95"/>
        <v>#VALUE!</v>
      </c>
      <c r="AG121" s="344"/>
    </row>
    <row r="122" spans="1:33" s="329" customFormat="1" ht="12.75">
      <c r="A122" s="114">
        <v>10</v>
      </c>
      <c r="B122" s="119" t="s">
        <v>3287</v>
      </c>
      <c r="C122" s="119" t="s">
        <v>3288</v>
      </c>
      <c r="D122" s="120" t="s">
        <v>3289</v>
      </c>
      <c r="E122" s="115">
        <v>10</v>
      </c>
      <c r="F122" s="116" t="s">
        <v>3509</v>
      </c>
      <c r="G122" s="117" t="s">
        <v>3509</v>
      </c>
      <c r="H122" s="117" t="s">
        <v>3509</v>
      </c>
      <c r="I122" s="116">
        <v>4.47</v>
      </c>
      <c r="J122" s="117">
        <v>11</v>
      </c>
      <c r="K122" s="117" t="s">
        <v>3372</v>
      </c>
      <c r="L122" s="118" t="e">
        <f t="shared" si="82"/>
        <v>#VALUE!</v>
      </c>
      <c r="M122" s="115" t="e">
        <f t="shared" si="83"/>
        <v>#VALUE!</v>
      </c>
      <c r="N122" s="115">
        <f t="shared" si="84"/>
        <v>1</v>
      </c>
      <c r="O122" s="115">
        <f t="shared" si="85"/>
        <v>1</v>
      </c>
      <c r="P122" s="116" t="s">
        <v>3509</v>
      </c>
      <c r="Q122" s="117" t="s">
        <v>3509</v>
      </c>
      <c r="R122" s="117" t="s">
        <v>3509</v>
      </c>
      <c r="S122" s="116" t="s">
        <v>3509</v>
      </c>
      <c r="T122" s="117" t="s">
        <v>3509</v>
      </c>
      <c r="U122" s="117" t="s">
        <v>3509</v>
      </c>
      <c r="V122" s="116" t="e">
        <f t="shared" si="86"/>
        <v>#VALUE!</v>
      </c>
      <c r="W122" s="117" t="e">
        <f t="shared" si="87"/>
        <v>#VALUE!</v>
      </c>
      <c r="X122" s="117">
        <f t="shared" si="88"/>
        <v>2</v>
      </c>
      <c r="Y122" s="117">
        <f t="shared" si="89"/>
        <v>0</v>
      </c>
      <c r="Z122" s="117">
        <f t="shared" si="90"/>
        <v>3</v>
      </c>
      <c r="AA122" s="117">
        <f t="shared" si="91"/>
        <v>1</v>
      </c>
      <c r="AB122" s="117">
        <f t="shared" si="92"/>
        <v>4</v>
      </c>
      <c r="AC122" s="116">
        <f>IF(AB122=0,0.79,IF(AB122=1,0.78,IF(AB122=2,0.77,IF(AB122=3,0.76,IF(AB122=4,0.75,IF(AB122=5,74,IF(AB122=6,0.73)))))))</f>
        <v>0.75</v>
      </c>
      <c r="AD122" s="116" t="e">
        <f t="shared" si="93"/>
        <v>#VALUE!</v>
      </c>
      <c r="AE122" s="116" t="e">
        <f t="shared" si="94"/>
        <v>#VALUE!</v>
      </c>
      <c r="AF122" s="117" t="e">
        <f t="shared" si="95"/>
        <v>#VALUE!</v>
      </c>
      <c r="AG122" s="328"/>
    </row>
    <row r="123" spans="1:33" s="329" customFormat="1" ht="12.75">
      <c r="A123" s="114">
        <v>11</v>
      </c>
      <c r="B123" s="119" t="s">
        <v>3290</v>
      </c>
      <c r="C123" s="119" t="s">
        <v>3291</v>
      </c>
      <c r="D123" s="120" t="s">
        <v>3292</v>
      </c>
      <c r="E123" s="115">
        <v>11</v>
      </c>
      <c r="F123" s="116" t="s">
        <v>3509</v>
      </c>
      <c r="G123" s="117" t="s">
        <v>3509</v>
      </c>
      <c r="H123" s="117" t="s">
        <v>3509</v>
      </c>
      <c r="I123" s="116">
        <v>8.84</v>
      </c>
      <c r="J123" s="117">
        <v>18</v>
      </c>
      <c r="K123" s="117" t="s">
        <v>3373</v>
      </c>
      <c r="L123" s="118" t="e">
        <f t="shared" si="82"/>
        <v>#VALUE!</v>
      </c>
      <c r="M123" s="115" t="e">
        <f t="shared" si="83"/>
        <v>#VALUE!</v>
      </c>
      <c r="N123" s="115">
        <f t="shared" si="84"/>
        <v>2</v>
      </c>
      <c r="O123" s="115">
        <f t="shared" si="85"/>
        <v>1</v>
      </c>
      <c r="P123" s="116">
        <v>9.35</v>
      </c>
      <c r="Q123" s="117">
        <v>9</v>
      </c>
      <c r="R123" s="117" t="s">
        <v>3373</v>
      </c>
      <c r="S123" s="116">
        <v>10.29</v>
      </c>
      <c r="T123" s="117">
        <v>30</v>
      </c>
      <c r="U123" s="117" t="s">
        <v>3373</v>
      </c>
      <c r="V123" s="116">
        <f t="shared" si="86"/>
        <v>9.82</v>
      </c>
      <c r="W123" s="117">
        <f t="shared" si="87"/>
        <v>39</v>
      </c>
      <c r="X123" s="117">
        <f t="shared" si="88"/>
        <v>2</v>
      </c>
      <c r="Y123" s="117">
        <f t="shared" si="89"/>
        <v>1</v>
      </c>
      <c r="Z123" s="117">
        <f t="shared" si="90"/>
        <v>4</v>
      </c>
      <c r="AA123" s="117">
        <f t="shared" si="91"/>
        <v>2</v>
      </c>
      <c r="AB123" s="117">
        <f t="shared" si="92"/>
        <v>6</v>
      </c>
      <c r="AC123" s="116">
        <f>IF(AB123=0,0.93,IF(AB123=1,0.92,IF(AB123=2,0.91,IF(AB123=3,0.9,IF(AB123=4,0.89,IF(AB123=5,0.88,IF(AB123=6,0.87)))))))</f>
        <v>0.87</v>
      </c>
      <c r="AD123" s="116" t="e">
        <f t="shared" si="93"/>
        <v>#VALUE!</v>
      </c>
      <c r="AE123" s="116" t="e">
        <f t="shared" si="94"/>
        <v>#VALUE!</v>
      </c>
      <c r="AF123" s="117" t="e">
        <f t="shared" si="95"/>
        <v>#VALUE!</v>
      </c>
      <c r="AG123" s="328"/>
    </row>
    <row r="124" spans="1:33" s="329" customFormat="1" ht="12.75">
      <c r="A124" s="114">
        <v>12</v>
      </c>
      <c r="B124" s="119" t="s">
        <v>3301</v>
      </c>
      <c r="C124" s="119" t="s">
        <v>3302</v>
      </c>
      <c r="D124" s="120" t="s">
        <v>3303</v>
      </c>
      <c r="E124" s="115">
        <v>12</v>
      </c>
      <c r="F124" s="116">
        <v>10.69</v>
      </c>
      <c r="G124" s="117">
        <v>30</v>
      </c>
      <c r="H124" s="117" t="s">
        <v>3373</v>
      </c>
      <c r="I124" s="116">
        <v>6.98</v>
      </c>
      <c r="J124" s="117">
        <v>13</v>
      </c>
      <c r="K124" s="117" t="s">
        <v>3373</v>
      </c>
      <c r="L124" s="118">
        <f t="shared" si="82"/>
        <v>8.8350000000000009</v>
      </c>
      <c r="M124" s="115">
        <f t="shared" si="83"/>
        <v>43</v>
      </c>
      <c r="N124" s="115">
        <f t="shared" si="84"/>
        <v>2</v>
      </c>
      <c r="O124" s="115">
        <f t="shared" si="85"/>
        <v>1</v>
      </c>
      <c r="P124" s="116" t="s">
        <v>3509</v>
      </c>
      <c r="Q124" s="117" t="s">
        <v>3509</v>
      </c>
      <c r="R124" s="117" t="s">
        <v>3509</v>
      </c>
      <c r="S124" s="116">
        <v>3.11</v>
      </c>
      <c r="T124" s="117">
        <v>0</v>
      </c>
      <c r="U124" s="117" t="s">
        <v>3372</v>
      </c>
      <c r="V124" s="116" t="e">
        <f t="shared" si="86"/>
        <v>#VALUE!</v>
      </c>
      <c r="W124" s="117" t="e">
        <f t="shared" si="87"/>
        <v>#VALUE!</v>
      </c>
      <c r="X124" s="117">
        <f t="shared" si="88"/>
        <v>1</v>
      </c>
      <c r="Y124" s="117">
        <f t="shared" si="89"/>
        <v>1</v>
      </c>
      <c r="Z124" s="117">
        <f t="shared" si="90"/>
        <v>3</v>
      </c>
      <c r="AA124" s="117">
        <f t="shared" si="91"/>
        <v>2</v>
      </c>
      <c r="AB124" s="117">
        <f t="shared" si="92"/>
        <v>5</v>
      </c>
      <c r="AC124" s="116">
        <f>IF(AB124=0,0.86,IF(AB124=1,0.85,IF(AB124=2,0.84,IF(AB124=3,0.83,IF(AB124=4,0.82,IF(AB124=5,0.81,IF(AB124=6,0.8)))))))</f>
        <v>0.81</v>
      </c>
      <c r="AD124" s="116" t="e">
        <f t="shared" si="93"/>
        <v>#VALUE!</v>
      </c>
      <c r="AE124" s="116" t="e">
        <f t="shared" si="94"/>
        <v>#VALUE!</v>
      </c>
      <c r="AF124" s="117" t="e">
        <f t="shared" si="95"/>
        <v>#VALUE!</v>
      </c>
      <c r="AG124" s="328"/>
    </row>
    <row r="125" spans="1:33" s="329" customFormat="1" ht="12.75">
      <c r="A125" s="114">
        <v>13</v>
      </c>
      <c r="B125" s="121" t="s">
        <v>482</v>
      </c>
      <c r="C125" s="121" t="s">
        <v>3318</v>
      </c>
      <c r="D125" s="120" t="s">
        <v>3319</v>
      </c>
      <c r="E125" s="115">
        <v>13</v>
      </c>
      <c r="F125" s="116" t="s">
        <v>3509</v>
      </c>
      <c r="G125" s="117" t="s">
        <v>3509</v>
      </c>
      <c r="H125" s="117" t="s">
        <v>3509</v>
      </c>
      <c r="I125" s="116">
        <v>7.14</v>
      </c>
      <c r="J125" s="117">
        <v>15</v>
      </c>
      <c r="K125" s="117" t="s">
        <v>3372</v>
      </c>
      <c r="L125" s="118" t="e">
        <f t="shared" si="82"/>
        <v>#VALUE!</v>
      </c>
      <c r="M125" s="115" t="e">
        <f t="shared" si="83"/>
        <v>#VALUE!</v>
      </c>
      <c r="N125" s="115">
        <f t="shared" si="84"/>
        <v>1</v>
      </c>
      <c r="O125" s="115">
        <f t="shared" si="85"/>
        <v>1</v>
      </c>
      <c r="P125" s="116">
        <v>10.64</v>
      </c>
      <c r="Q125" s="117">
        <v>30</v>
      </c>
      <c r="R125" s="117" t="s">
        <v>3373</v>
      </c>
      <c r="S125" s="116">
        <v>10.44</v>
      </c>
      <c r="T125" s="117">
        <v>30</v>
      </c>
      <c r="U125" s="117" t="s">
        <v>3372</v>
      </c>
      <c r="V125" s="116">
        <f t="shared" si="86"/>
        <v>10.54</v>
      </c>
      <c r="W125" s="117">
        <f t="shared" si="87"/>
        <v>60</v>
      </c>
      <c r="X125" s="117">
        <f t="shared" si="88"/>
        <v>1</v>
      </c>
      <c r="Y125" s="117">
        <f t="shared" si="89"/>
        <v>0</v>
      </c>
      <c r="Z125" s="117">
        <f t="shared" si="90"/>
        <v>2</v>
      </c>
      <c r="AA125" s="117">
        <f t="shared" si="91"/>
        <v>1</v>
      </c>
      <c r="AB125" s="117">
        <f t="shared" si="92"/>
        <v>3</v>
      </c>
      <c r="AC125" s="116">
        <f>IF(AB125=0,0.86,IF(AB125=1,0.85,IF(AB125=2,0.84,IF(AB125=3,0.83,IF(AB125=4,0.82,IF(AB125=5,0.81,IF(AB125=6,0.8)))))))</f>
        <v>0.83</v>
      </c>
      <c r="AD125" s="116" t="e">
        <f t="shared" si="93"/>
        <v>#VALUE!</v>
      </c>
      <c r="AE125" s="116" t="e">
        <f t="shared" si="94"/>
        <v>#VALUE!</v>
      </c>
      <c r="AF125" s="117" t="e">
        <f t="shared" si="95"/>
        <v>#VALUE!</v>
      </c>
      <c r="AG125" s="328"/>
    </row>
    <row r="126" spans="1:33" s="329" customFormat="1" ht="12.75">
      <c r="A126" s="114">
        <v>14</v>
      </c>
      <c r="B126" s="119" t="s">
        <v>3333</v>
      </c>
      <c r="C126" s="119" t="s">
        <v>548</v>
      </c>
      <c r="D126" s="120" t="s">
        <v>3334</v>
      </c>
      <c r="E126" s="115">
        <v>14</v>
      </c>
      <c r="F126" s="116">
        <v>9.91</v>
      </c>
      <c r="G126" s="117">
        <v>28</v>
      </c>
      <c r="H126" s="117" t="s">
        <v>3372</v>
      </c>
      <c r="I126" s="116">
        <v>5.54</v>
      </c>
      <c r="J126" s="117">
        <v>16</v>
      </c>
      <c r="K126" s="117" t="s">
        <v>3373</v>
      </c>
      <c r="L126" s="118">
        <f t="shared" ref="L126:L134" si="96">(F126+I126)/2</f>
        <v>7.7249999999999996</v>
      </c>
      <c r="M126" s="115">
        <f t="shared" ref="M126:M134" si="97">IF(L126&gt;=10,60,G126+J126)</f>
        <v>44</v>
      </c>
      <c r="N126" s="115">
        <f t="shared" ref="N126:N134" si="98">IF(H126="ACC",0,1)+IF(K126="ACC",0,1)</f>
        <v>1</v>
      </c>
      <c r="O126" s="115">
        <f t="shared" ref="O126:O134" si="99">IF(F126&lt;10,1,(IF(I126&lt;10,1,0)))</f>
        <v>1</v>
      </c>
      <c r="P126" s="116">
        <v>6.11</v>
      </c>
      <c r="Q126" s="117">
        <v>6</v>
      </c>
      <c r="R126" s="117" t="s">
        <v>3372</v>
      </c>
      <c r="S126" s="116" t="s">
        <v>3509</v>
      </c>
      <c r="T126" s="117" t="s">
        <v>3509</v>
      </c>
      <c r="U126" s="117" t="s">
        <v>3509</v>
      </c>
      <c r="V126" s="116" t="e">
        <f t="shared" ref="V126:V134" si="100">(P126+S126)/2</f>
        <v>#VALUE!</v>
      </c>
      <c r="W126" s="117" t="e">
        <f t="shared" ref="W126:W134" si="101">IF(V126&gt;=10,60,Q126+T126)</f>
        <v>#VALUE!</v>
      </c>
      <c r="X126" s="117">
        <f t="shared" ref="X126:X134" si="102">IF(R126="ACC",0,1)+IF(U126="ACC",0,1)</f>
        <v>1</v>
      </c>
      <c r="Y126" s="117">
        <f t="shared" ref="Y126:Y134" si="103">IF(P126&lt;10,1,(IF(S126&lt;10,1,0)))</f>
        <v>1</v>
      </c>
      <c r="Z126" s="117">
        <f t="shared" ref="Z126:Z134" si="104">N126+X126</f>
        <v>2</v>
      </c>
      <c r="AA126" s="117">
        <f t="shared" ref="AA126:AA134" si="105">O126+Y126</f>
        <v>2</v>
      </c>
      <c r="AB126" s="117">
        <f t="shared" ref="AB126:AB134" si="106">Z126+AA126</f>
        <v>4</v>
      </c>
      <c r="AC126" s="116">
        <f>IF(AB126=0,0.86,IF(AB126=1,0.85,IF(AB126=2,0.84,IF(AB126=3,0.83,IF(AB126=4,0.82,IF(AB126=5,0.81,IF(AB126=6,0.8)))))))</f>
        <v>0.82</v>
      </c>
      <c r="AD126" s="116" t="e">
        <f t="shared" ref="AD126:AD134" si="107">AVERAGE(L126,V126)</f>
        <v>#VALUE!</v>
      </c>
      <c r="AE126" s="116" t="e">
        <f t="shared" ref="AE126:AE134" si="108">AC126*AD126</f>
        <v>#VALUE!</v>
      </c>
      <c r="AF126" s="117" t="e">
        <f t="shared" ref="AF126:AF134" si="109">M126+W126</f>
        <v>#VALUE!</v>
      </c>
      <c r="AG126" s="328"/>
    </row>
    <row r="127" spans="1:33" s="329" customFormat="1" ht="12.75">
      <c r="A127" s="114">
        <v>15</v>
      </c>
      <c r="B127" s="119" t="s">
        <v>3341</v>
      </c>
      <c r="C127" s="119" t="s">
        <v>887</v>
      </c>
      <c r="D127" s="120" t="s">
        <v>3342</v>
      </c>
      <c r="E127" s="115">
        <v>15</v>
      </c>
      <c r="F127" s="116">
        <v>10</v>
      </c>
      <c r="G127" s="117">
        <v>30</v>
      </c>
      <c r="H127" s="117" t="s">
        <v>3373</v>
      </c>
      <c r="I127" s="116">
        <v>5.88</v>
      </c>
      <c r="J127" s="117">
        <v>10</v>
      </c>
      <c r="K127" s="117" t="s">
        <v>3372</v>
      </c>
      <c r="L127" s="118">
        <f t="shared" si="96"/>
        <v>7.9399999999999995</v>
      </c>
      <c r="M127" s="115">
        <f t="shared" si="97"/>
        <v>40</v>
      </c>
      <c r="N127" s="115">
        <f t="shared" si="98"/>
        <v>1</v>
      </c>
      <c r="O127" s="115">
        <f t="shared" si="99"/>
        <v>1</v>
      </c>
      <c r="P127" s="116" t="s">
        <v>3509</v>
      </c>
      <c r="Q127" s="117" t="s">
        <v>3509</v>
      </c>
      <c r="R127" s="117" t="s">
        <v>3509</v>
      </c>
      <c r="S127" s="116" t="s">
        <v>3509</v>
      </c>
      <c r="T127" s="117" t="s">
        <v>3509</v>
      </c>
      <c r="U127" s="117" t="s">
        <v>3509</v>
      </c>
      <c r="V127" s="116" t="e">
        <f t="shared" si="100"/>
        <v>#VALUE!</v>
      </c>
      <c r="W127" s="117" t="e">
        <f t="shared" si="101"/>
        <v>#VALUE!</v>
      </c>
      <c r="X127" s="117">
        <f t="shared" si="102"/>
        <v>2</v>
      </c>
      <c r="Y127" s="117">
        <f t="shared" si="103"/>
        <v>0</v>
      </c>
      <c r="Z127" s="117">
        <f t="shared" si="104"/>
        <v>3</v>
      </c>
      <c r="AA127" s="117">
        <f t="shared" si="105"/>
        <v>1</v>
      </c>
      <c r="AB127" s="117">
        <f t="shared" si="106"/>
        <v>4</v>
      </c>
      <c r="AC127" s="116">
        <f>IF(AB127=0,1,IF(AB127=1,0.99,IF(AB127=2,0.98,IF(AB127=3,0.97,IF(AB127=4,0.96,IF(AB127=5,0.95,IF(AB127=6,0.94)))))))</f>
        <v>0.96</v>
      </c>
      <c r="AD127" s="116" t="e">
        <f t="shared" si="107"/>
        <v>#VALUE!</v>
      </c>
      <c r="AE127" s="116" t="e">
        <f t="shared" si="108"/>
        <v>#VALUE!</v>
      </c>
      <c r="AF127" s="117" t="e">
        <f t="shared" si="109"/>
        <v>#VALUE!</v>
      </c>
      <c r="AG127" s="328"/>
    </row>
    <row r="128" spans="1:33" s="329" customFormat="1" ht="12.75">
      <c r="A128" s="114">
        <v>16</v>
      </c>
      <c r="B128" s="119" t="s">
        <v>3360</v>
      </c>
      <c r="C128" s="119" t="s">
        <v>1602</v>
      </c>
      <c r="D128" s="120" t="s">
        <v>3361</v>
      </c>
      <c r="E128" s="115">
        <v>16</v>
      </c>
      <c r="F128" s="116" t="s">
        <v>3509</v>
      </c>
      <c r="G128" s="117" t="s">
        <v>3509</v>
      </c>
      <c r="H128" s="117" t="s">
        <v>3509</v>
      </c>
      <c r="I128" s="116">
        <v>8.66</v>
      </c>
      <c r="J128" s="117">
        <v>18</v>
      </c>
      <c r="K128" s="117" t="s">
        <v>3373</v>
      </c>
      <c r="L128" s="118" t="e">
        <f t="shared" si="96"/>
        <v>#VALUE!</v>
      </c>
      <c r="M128" s="115" t="e">
        <f t="shared" si="97"/>
        <v>#VALUE!</v>
      </c>
      <c r="N128" s="115">
        <f t="shared" si="98"/>
        <v>2</v>
      </c>
      <c r="O128" s="115">
        <f t="shared" si="99"/>
        <v>1</v>
      </c>
      <c r="P128" s="116">
        <v>6.79</v>
      </c>
      <c r="Q128" s="117">
        <v>4</v>
      </c>
      <c r="R128" s="117" t="s">
        <v>3372</v>
      </c>
      <c r="S128" s="116">
        <v>4.82</v>
      </c>
      <c r="T128" s="117">
        <v>0</v>
      </c>
      <c r="U128" s="117" t="s">
        <v>3372</v>
      </c>
      <c r="V128" s="116">
        <f t="shared" si="100"/>
        <v>5.8049999999999997</v>
      </c>
      <c r="W128" s="117">
        <f t="shared" si="101"/>
        <v>4</v>
      </c>
      <c r="X128" s="117">
        <f t="shared" si="102"/>
        <v>0</v>
      </c>
      <c r="Y128" s="117">
        <f t="shared" si="103"/>
        <v>1</v>
      </c>
      <c r="Z128" s="117">
        <f t="shared" si="104"/>
        <v>2</v>
      </c>
      <c r="AA128" s="117">
        <f t="shared" si="105"/>
        <v>2</v>
      </c>
      <c r="AB128" s="117">
        <f t="shared" si="106"/>
        <v>4</v>
      </c>
      <c r="AC128" s="116">
        <f>IF(AB128=0,1,IF(AB128=1,0.99,IF(AB128=2,0.98,IF(AB128=3,0.97,IF(AB128=4,0.96,IF(AB128=5,0.95,IF(AB128=6,0.94)))))))</f>
        <v>0.96</v>
      </c>
      <c r="AD128" s="116" t="e">
        <f t="shared" si="107"/>
        <v>#VALUE!</v>
      </c>
      <c r="AE128" s="116" t="e">
        <f t="shared" si="108"/>
        <v>#VALUE!</v>
      </c>
      <c r="AF128" s="117" t="e">
        <f t="shared" si="109"/>
        <v>#VALUE!</v>
      </c>
      <c r="AG128" s="328"/>
    </row>
    <row r="129" spans="1:33" s="329" customFormat="1" ht="12.75">
      <c r="A129" s="114">
        <v>17</v>
      </c>
      <c r="B129" s="119" t="s">
        <v>3367</v>
      </c>
      <c r="C129" s="119" t="s">
        <v>3368</v>
      </c>
      <c r="D129" s="120" t="s">
        <v>3369</v>
      </c>
      <c r="E129" s="115">
        <v>17</v>
      </c>
      <c r="F129" s="116">
        <v>10.87</v>
      </c>
      <c r="G129" s="117">
        <v>30</v>
      </c>
      <c r="H129" s="117" t="s">
        <v>3373</v>
      </c>
      <c r="I129" s="116" t="s">
        <v>3509</v>
      </c>
      <c r="J129" s="117" t="s">
        <v>3509</v>
      </c>
      <c r="K129" s="117" t="s">
        <v>3509</v>
      </c>
      <c r="L129" s="118" t="e">
        <f t="shared" si="96"/>
        <v>#VALUE!</v>
      </c>
      <c r="M129" s="115" t="e">
        <f t="shared" si="97"/>
        <v>#VALUE!</v>
      </c>
      <c r="N129" s="115">
        <f t="shared" si="98"/>
        <v>2</v>
      </c>
      <c r="O129" s="115">
        <f t="shared" si="99"/>
        <v>0</v>
      </c>
      <c r="P129" s="116">
        <v>9.82</v>
      </c>
      <c r="Q129" s="117">
        <v>9</v>
      </c>
      <c r="R129" s="117" t="s">
        <v>3373</v>
      </c>
      <c r="S129" s="116">
        <v>12.13</v>
      </c>
      <c r="T129" s="117">
        <v>30</v>
      </c>
      <c r="U129" s="117" t="s">
        <v>3373</v>
      </c>
      <c r="V129" s="116">
        <f t="shared" si="100"/>
        <v>10.975000000000001</v>
      </c>
      <c r="W129" s="117">
        <f t="shared" si="101"/>
        <v>60</v>
      </c>
      <c r="X129" s="117">
        <f t="shared" si="102"/>
        <v>2</v>
      </c>
      <c r="Y129" s="117">
        <f t="shared" si="103"/>
        <v>1</v>
      </c>
      <c r="Z129" s="117">
        <f t="shared" si="104"/>
        <v>4</v>
      </c>
      <c r="AA129" s="117">
        <f t="shared" si="105"/>
        <v>1</v>
      </c>
      <c r="AB129" s="117">
        <f t="shared" si="106"/>
        <v>5</v>
      </c>
      <c r="AC129" s="116">
        <f>IF(AB129=0,0.79,IF(AB129=1,0.78,IF(AB129=2,0.77,IF(AB129=3,0.76,IF(AB129=4,0.75,IF(AB129=5,74,IF(AB129=6,0.73)))))))</f>
        <v>74</v>
      </c>
      <c r="AD129" s="116" t="e">
        <f t="shared" si="107"/>
        <v>#VALUE!</v>
      </c>
      <c r="AE129" s="116" t="e">
        <f t="shared" si="108"/>
        <v>#VALUE!</v>
      </c>
      <c r="AF129" s="117" t="e">
        <f t="shared" si="109"/>
        <v>#VALUE!</v>
      </c>
      <c r="AG129" s="328"/>
    </row>
    <row r="130" spans="1:33" s="329" customFormat="1" ht="12.75">
      <c r="A130" s="114">
        <v>18</v>
      </c>
      <c r="B130" s="108" t="s">
        <v>2241</v>
      </c>
      <c r="C130" s="108" t="s">
        <v>3132</v>
      </c>
      <c r="D130" s="109" t="s">
        <v>3133</v>
      </c>
      <c r="E130" s="115">
        <v>18</v>
      </c>
      <c r="F130" s="116">
        <v>9.83</v>
      </c>
      <c r="G130" s="117">
        <v>21</v>
      </c>
      <c r="H130" s="117" t="s">
        <v>3373</v>
      </c>
      <c r="I130" s="116">
        <v>10.17</v>
      </c>
      <c r="J130" s="117">
        <v>24</v>
      </c>
      <c r="K130" s="117" t="s">
        <v>3373</v>
      </c>
      <c r="L130" s="118">
        <f t="shared" si="96"/>
        <v>10</v>
      </c>
      <c r="M130" s="115">
        <f t="shared" si="97"/>
        <v>60</v>
      </c>
      <c r="N130" s="115">
        <f t="shared" si="98"/>
        <v>2</v>
      </c>
      <c r="O130" s="115">
        <f t="shared" si="99"/>
        <v>1</v>
      </c>
      <c r="P130" s="116">
        <v>8.7100000000000009</v>
      </c>
      <c r="Q130" s="117">
        <v>15</v>
      </c>
      <c r="R130" s="117" t="s">
        <v>3373</v>
      </c>
      <c r="S130" s="116">
        <v>9.69</v>
      </c>
      <c r="T130" s="117">
        <v>12</v>
      </c>
      <c r="U130" s="117" t="s">
        <v>3373</v>
      </c>
      <c r="V130" s="116">
        <f t="shared" si="100"/>
        <v>9.1999999999999993</v>
      </c>
      <c r="W130" s="117">
        <f t="shared" si="101"/>
        <v>27</v>
      </c>
      <c r="X130" s="117">
        <f t="shared" si="102"/>
        <v>2</v>
      </c>
      <c r="Y130" s="117">
        <f t="shared" si="103"/>
        <v>1</v>
      </c>
      <c r="Z130" s="117">
        <f t="shared" si="104"/>
        <v>4</v>
      </c>
      <c r="AA130" s="117">
        <f t="shared" si="105"/>
        <v>2</v>
      </c>
      <c r="AB130" s="117">
        <f t="shared" si="106"/>
        <v>6</v>
      </c>
      <c r="AC130" s="116">
        <f>IF(AB130=0,1,IF(AB130=1,0.99,IF(AB130=2,0.98,IF(AB130=3,0.97,IF(AB130=4,0.96,IF(AB130=5,0.95,IF(AB130=6,0.94)))))))</f>
        <v>0.94</v>
      </c>
      <c r="AD130" s="116">
        <f t="shared" si="107"/>
        <v>9.6</v>
      </c>
      <c r="AE130" s="116">
        <f t="shared" si="108"/>
        <v>9.0239999999999991</v>
      </c>
      <c r="AF130" s="117">
        <f t="shared" si="109"/>
        <v>87</v>
      </c>
      <c r="AG130" s="328"/>
    </row>
    <row r="131" spans="1:33" s="329" customFormat="1" ht="12.75">
      <c r="A131" s="114">
        <v>19</v>
      </c>
      <c r="B131" s="108" t="s">
        <v>903</v>
      </c>
      <c r="C131" s="108" t="s">
        <v>3241</v>
      </c>
      <c r="D131" s="109" t="s">
        <v>3242</v>
      </c>
      <c r="E131" s="115">
        <v>19</v>
      </c>
      <c r="F131" s="116">
        <v>9.67</v>
      </c>
      <c r="G131" s="117">
        <v>22</v>
      </c>
      <c r="H131" s="117" t="s">
        <v>3373</v>
      </c>
      <c r="I131" s="116">
        <v>11.21</v>
      </c>
      <c r="J131" s="117">
        <v>30</v>
      </c>
      <c r="K131" s="117" t="s">
        <v>3372</v>
      </c>
      <c r="L131" s="118">
        <f t="shared" si="96"/>
        <v>10.440000000000001</v>
      </c>
      <c r="M131" s="115">
        <f t="shared" si="97"/>
        <v>60</v>
      </c>
      <c r="N131" s="115">
        <f t="shared" si="98"/>
        <v>1</v>
      </c>
      <c r="O131" s="115">
        <f t="shared" si="99"/>
        <v>1</v>
      </c>
      <c r="P131" s="116">
        <v>8.2899999999999991</v>
      </c>
      <c r="Q131" s="117">
        <v>9</v>
      </c>
      <c r="R131" s="117" t="s">
        <v>3373</v>
      </c>
      <c r="S131" s="116">
        <v>9.82</v>
      </c>
      <c r="T131" s="117">
        <v>18</v>
      </c>
      <c r="U131" s="117" t="s">
        <v>3373</v>
      </c>
      <c r="V131" s="116">
        <f t="shared" si="100"/>
        <v>9.0549999999999997</v>
      </c>
      <c r="W131" s="117">
        <f t="shared" si="101"/>
        <v>27</v>
      </c>
      <c r="X131" s="117">
        <f t="shared" si="102"/>
        <v>2</v>
      </c>
      <c r="Y131" s="117">
        <f t="shared" si="103"/>
        <v>1</v>
      </c>
      <c r="Z131" s="117">
        <f t="shared" si="104"/>
        <v>3</v>
      </c>
      <c r="AA131" s="117">
        <f t="shared" si="105"/>
        <v>2</v>
      </c>
      <c r="AB131" s="117">
        <f t="shared" si="106"/>
        <v>5</v>
      </c>
      <c r="AC131" s="116">
        <f>IF(AB131=0,0.93,IF(AB131=1,0.92,IF(AB131=2,0.91,IF(AB131=3,0.9,IF(AB131=4,0.89,IF(AB131=5,0.88,IF(AB131=6,0.87)))))))</f>
        <v>0.88</v>
      </c>
      <c r="AD131" s="116">
        <f t="shared" si="107"/>
        <v>9.7475000000000005</v>
      </c>
      <c r="AE131" s="116">
        <f t="shared" si="108"/>
        <v>8.5777999999999999</v>
      </c>
      <c r="AF131" s="117">
        <f t="shared" si="109"/>
        <v>87</v>
      </c>
      <c r="AG131" s="328"/>
    </row>
    <row r="132" spans="1:33" s="329" customFormat="1" ht="12.75">
      <c r="A132" s="114">
        <v>20</v>
      </c>
      <c r="B132" s="119" t="s">
        <v>1317</v>
      </c>
      <c r="C132" s="119" t="s">
        <v>3245</v>
      </c>
      <c r="D132" s="120" t="s">
        <v>3246</v>
      </c>
      <c r="E132" s="115">
        <v>20</v>
      </c>
      <c r="F132" s="116">
        <v>9.99</v>
      </c>
      <c r="G132" s="117">
        <v>23</v>
      </c>
      <c r="H132" s="117" t="s">
        <v>3373</v>
      </c>
      <c r="I132" s="116">
        <v>10.01</v>
      </c>
      <c r="J132" s="117">
        <v>30</v>
      </c>
      <c r="K132" s="117" t="s">
        <v>3373</v>
      </c>
      <c r="L132" s="118">
        <f t="shared" si="96"/>
        <v>10</v>
      </c>
      <c r="M132" s="115">
        <f t="shared" si="97"/>
        <v>60</v>
      </c>
      <c r="N132" s="115">
        <f t="shared" si="98"/>
        <v>2</v>
      </c>
      <c r="O132" s="115">
        <f t="shared" si="99"/>
        <v>1</v>
      </c>
      <c r="P132" s="116">
        <v>9.7100000000000009</v>
      </c>
      <c r="Q132" s="117">
        <v>9</v>
      </c>
      <c r="R132" s="117" t="s">
        <v>3373</v>
      </c>
      <c r="S132" s="116">
        <v>9.19</v>
      </c>
      <c r="T132" s="117">
        <v>18</v>
      </c>
      <c r="U132" s="117" t="s">
        <v>3373</v>
      </c>
      <c r="V132" s="116">
        <f t="shared" si="100"/>
        <v>9.4499999999999993</v>
      </c>
      <c r="W132" s="117">
        <f t="shared" si="101"/>
        <v>27</v>
      </c>
      <c r="X132" s="117">
        <f t="shared" si="102"/>
        <v>2</v>
      </c>
      <c r="Y132" s="117">
        <f t="shared" si="103"/>
        <v>1</v>
      </c>
      <c r="Z132" s="117">
        <f t="shared" si="104"/>
        <v>4</v>
      </c>
      <c r="AA132" s="117">
        <f t="shared" si="105"/>
        <v>2</v>
      </c>
      <c r="AB132" s="117">
        <f t="shared" si="106"/>
        <v>6</v>
      </c>
      <c r="AC132" s="116">
        <f>IF(AB132=0,0.93,IF(AB132=1,0.92,IF(AB132=2,0.91,IF(AB132=3,0.9,IF(AB132=4,0.89,IF(AB132=5,0.88,IF(AB132=6,0.87)))))))</f>
        <v>0.87</v>
      </c>
      <c r="AD132" s="116">
        <f t="shared" si="107"/>
        <v>9.7249999999999996</v>
      </c>
      <c r="AE132" s="116">
        <f t="shared" si="108"/>
        <v>8.4607499999999991</v>
      </c>
      <c r="AF132" s="117">
        <f t="shared" si="109"/>
        <v>87</v>
      </c>
      <c r="AG132" s="328"/>
    </row>
    <row r="133" spans="1:33" s="329" customFormat="1" ht="12.75">
      <c r="A133" s="114">
        <v>21</v>
      </c>
      <c r="B133" s="119" t="s">
        <v>112</v>
      </c>
      <c r="C133" s="119" t="s">
        <v>3442</v>
      </c>
      <c r="D133" s="120" t="s">
        <v>3423</v>
      </c>
      <c r="E133" s="115">
        <v>21</v>
      </c>
      <c r="F133" s="116">
        <v>10.01</v>
      </c>
      <c r="G133" s="117">
        <v>30</v>
      </c>
      <c r="H133" s="117" t="s">
        <v>3373</v>
      </c>
      <c r="I133" s="116">
        <v>10.220000000000001</v>
      </c>
      <c r="J133" s="117">
        <v>30</v>
      </c>
      <c r="K133" s="117" t="s">
        <v>3373</v>
      </c>
      <c r="L133" s="118">
        <f t="shared" si="96"/>
        <v>10.115</v>
      </c>
      <c r="M133" s="115">
        <f t="shared" si="97"/>
        <v>60</v>
      </c>
      <c r="N133" s="115">
        <f t="shared" si="98"/>
        <v>2</v>
      </c>
      <c r="O133" s="115">
        <f t="shared" si="99"/>
        <v>0</v>
      </c>
      <c r="P133" s="116">
        <v>7.51</v>
      </c>
      <c r="Q133" s="117">
        <v>9</v>
      </c>
      <c r="R133" s="117" t="s">
        <v>3373</v>
      </c>
      <c r="S133" s="116">
        <v>9.7899999999999991</v>
      </c>
      <c r="T133" s="117">
        <v>18</v>
      </c>
      <c r="U133" s="117" t="s">
        <v>3373</v>
      </c>
      <c r="V133" s="116">
        <f t="shared" si="100"/>
        <v>8.6499999999999986</v>
      </c>
      <c r="W133" s="117">
        <f t="shared" si="101"/>
        <v>27</v>
      </c>
      <c r="X133" s="117">
        <f t="shared" si="102"/>
        <v>2</v>
      </c>
      <c r="Y133" s="117">
        <f t="shared" si="103"/>
        <v>1</v>
      </c>
      <c r="Z133" s="117">
        <f t="shared" si="104"/>
        <v>4</v>
      </c>
      <c r="AA133" s="117">
        <f t="shared" si="105"/>
        <v>1</v>
      </c>
      <c r="AB133" s="117">
        <f t="shared" si="106"/>
        <v>5</v>
      </c>
      <c r="AC133" s="116">
        <f>IF(AB133=0,86,IF(AB133=1,0.85,IF(AB133=2,0.84,IF(AB133=3,0.83,IF(AB133=4,0.82,IF(AB133=5,0.81,IF(AB133=6,0.8)))))))</f>
        <v>0.81</v>
      </c>
      <c r="AD133" s="116">
        <f t="shared" si="107"/>
        <v>9.3825000000000003</v>
      </c>
      <c r="AE133" s="116">
        <f t="shared" si="108"/>
        <v>7.5998250000000009</v>
      </c>
      <c r="AF133" s="117">
        <f t="shared" si="109"/>
        <v>87</v>
      </c>
      <c r="AG133" s="328"/>
    </row>
    <row r="134" spans="1:33" s="329" customFormat="1" ht="12.75">
      <c r="A134" s="114">
        <v>22</v>
      </c>
      <c r="B134" s="119" t="s">
        <v>805</v>
      </c>
      <c r="C134" s="119" t="s">
        <v>3190</v>
      </c>
      <c r="D134" s="120" t="s">
        <v>3349</v>
      </c>
      <c r="E134" s="115">
        <v>22</v>
      </c>
      <c r="F134" s="116">
        <v>10.76</v>
      </c>
      <c r="G134" s="117">
        <v>30</v>
      </c>
      <c r="H134" s="117" t="s">
        <v>3373</v>
      </c>
      <c r="I134" s="116">
        <v>9.24</v>
      </c>
      <c r="J134" s="117">
        <v>13</v>
      </c>
      <c r="K134" s="117" t="s">
        <v>3373</v>
      </c>
      <c r="L134" s="118">
        <f t="shared" si="96"/>
        <v>10</v>
      </c>
      <c r="M134" s="115">
        <f t="shared" si="97"/>
        <v>60</v>
      </c>
      <c r="N134" s="115">
        <f t="shared" si="98"/>
        <v>2</v>
      </c>
      <c r="O134" s="115">
        <f t="shared" si="99"/>
        <v>1</v>
      </c>
      <c r="P134" s="116">
        <v>7.76</v>
      </c>
      <c r="Q134" s="117">
        <v>11</v>
      </c>
      <c r="R134" s="117" t="s">
        <v>3373</v>
      </c>
      <c r="S134" s="116">
        <v>9.2899999999999991</v>
      </c>
      <c r="T134" s="117">
        <v>16</v>
      </c>
      <c r="U134" s="117" t="s">
        <v>3373</v>
      </c>
      <c r="V134" s="116">
        <f t="shared" si="100"/>
        <v>8.5249999999999986</v>
      </c>
      <c r="W134" s="117">
        <f t="shared" si="101"/>
        <v>27</v>
      </c>
      <c r="X134" s="117">
        <f t="shared" si="102"/>
        <v>2</v>
      </c>
      <c r="Y134" s="117">
        <f t="shared" si="103"/>
        <v>1</v>
      </c>
      <c r="Z134" s="117">
        <f t="shared" si="104"/>
        <v>4</v>
      </c>
      <c r="AA134" s="117">
        <f t="shared" si="105"/>
        <v>2</v>
      </c>
      <c r="AB134" s="117">
        <f t="shared" si="106"/>
        <v>6</v>
      </c>
      <c r="AC134" s="116">
        <f>IF(AB134=0,0.93,IF(AB134=1,0.92,IF(AB134=2,0.91,IF(AB134=3,0.9,IF(AB134=4,0.89,IF(AB134=5,0.88,IF(AB134=6,0.87)))))))</f>
        <v>0.87</v>
      </c>
      <c r="AD134" s="116">
        <f t="shared" si="107"/>
        <v>9.2624999999999993</v>
      </c>
      <c r="AE134" s="116">
        <f t="shared" si="108"/>
        <v>8.0583749999999998</v>
      </c>
      <c r="AF134" s="117">
        <f t="shared" si="109"/>
        <v>87</v>
      </c>
      <c r="AG134" s="328"/>
    </row>
    <row r="135" spans="1:33" s="329" customFormat="1" ht="12.75">
      <c r="A135" s="114">
        <v>23</v>
      </c>
      <c r="B135" s="108" t="s">
        <v>3099</v>
      </c>
      <c r="C135" s="108" t="s">
        <v>3100</v>
      </c>
      <c r="D135" s="109" t="s">
        <v>3101</v>
      </c>
      <c r="E135" s="115">
        <v>23</v>
      </c>
      <c r="F135" s="116">
        <v>8.73</v>
      </c>
      <c r="G135" s="117">
        <v>12</v>
      </c>
      <c r="H135" s="117" t="s">
        <v>3373</v>
      </c>
      <c r="I135" s="116">
        <v>7.38</v>
      </c>
      <c r="J135" s="117">
        <v>13</v>
      </c>
      <c r="K135" s="117" t="s">
        <v>3373</v>
      </c>
      <c r="L135" s="118">
        <f t="shared" ref="L135:L140" si="110">(F135+I135)/2</f>
        <v>8.0549999999999997</v>
      </c>
      <c r="M135" s="115">
        <f t="shared" ref="M135:M140" si="111">IF(L135&gt;=10,60,G135+J135)</f>
        <v>25</v>
      </c>
      <c r="N135" s="115">
        <f t="shared" ref="N135:N140" si="112">IF(H135="ACC",0,1)+IF(K135="ACC",0,1)</f>
        <v>2</v>
      </c>
      <c r="O135" s="115">
        <f t="shared" ref="O135:O140" si="113">IF(F135&lt;10,1,(IF(I135&lt;10,1,0)))</f>
        <v>1</v>
      </c>
      <c r="P135" s="116">
        <v>10.18</v>
      </c>
      <c r="Q135" s="117">
        <v>30</v>
      </c>
      <c r="R135" s="117" t="s">
        <v>3373</v>
      </c>
      <c r="S135" s="116">
        <v>12.01</v>
      </c>
      <c r="T135" s="117">
        <v>30</v>
      </c>
      <c r="U135" s="117" t="s">
        <v>3372</v>
      </c>
      <c r="V135" s="116">
        <f t="shared" ref="V135:V140" si="114">(P135+S135)/2</f>
        <v>11.094999999999999</v>
      </c>
      <c r="W135" s="117">
        <f t="shared" ref="W135:W140" si="115">IF(V135&gt;=10,60,Q135+T135)</f>
        <v>60</v>
      </c>
      <c r="X135" s="117">
        <f t="shared" ref="X135:X140" si="116">IF(R135="ACC",0,1)+IF(U135="ACC",0,1)</f>
        <v>1</v>
      </c>
      <c r="Y135" s="117">
        <f t="shared" ref="Y135:Y140" si="117">IF(P135&lt;10,1,(IF(S135&lt;10,1,0)))</f>
        <v>0</v>
      </c>
      <c r="Z135" s="117">
        <f t="shared" ref="Z135:AA140" si="118">N135+X135</f>
        <v>3</v>
      </c>
      <c r="AA135" s="117">
        <f t="shared" si="118"/>
        <v>1</v>
      </c>
      <c r="AB135" s="117">
        <f t="shared" ref="AB135:AB140" si="119">Z135+AA135</f>
        <v>4</v>
      </c>
      <c r="AC135" s="116">
        <f>IF(AB135=0,0.86,IF(AB135=1,0.85,IF(AB135=2,0.84,IF(AB135=3,0.83,IF(AB135=4,0.82,IF(AB135=5,0.81,IF(AB135=6,0.8)))))))</f>
        <v>0.82</v>
      </c>
      <c r="AD135" s="116">
        <f t="shared" ref="AD135:AD140" si="120">AVERAGE(L135,V135)</f>
        <v>9.5749999999999993</v>
      </c>
      <c r="AE135" s="116">
        <f t="shared" ref="AE135:AE140" si="121">AC135*AD135</f>
        <v>7.8514999999999988</v>
      </c>
      <c r="AF135" s="117">
        <f t="shared" ref="AF135:AF140" si="122">M135+W135</f>
        <v>85</v>
      </c>
      <c r="AG135" s="328"/>
    </row>
    <row r="136" spans="1:33" s="329" customFormat="1" ht="12.75">
      <c r="A136" s="114">
        <v>24</v>
      </c>
      <c r="B136" s="108" t="s">
        <v>3262</v>
      </c>
      <c r="C136" s="108" t="s">
        <v>3184</v>
      </c>
      <c r="D136" s="109" t="s">
        <v>3263</v>
      </c>
      <c r="E136" s="115">
        <v>24</v>
      </c>
      <c r="F136" s="116">
        <v>10.95</v>
      </c>
      <c r="G136" s="117">
        <v>30</v>
      </c>
      <c r="H136" s="117" t="s">
        <v>3372</v>
      </c>
      <c r="I136" s="116">
        <v>9.4600000000000009</v>
      </c>
      <c r="J136" s="117">
        <v>18</v>
      </c>
      <c r="K136" s="117" t="s">
        <v>3372</v>
      </c>
      <c r="L136" s="118">
        <f t="shared" si="110"/>
        <v>10.205</v>
      </c>
      <c r="M136" s="115">
        <f t="shared" si="111"/>
        <v>60</v>
      </c>
      <c r="N136" s="115">
        <f t="shared" si="112"/>
        <v>0</v>
      </c>
      <c r="O136" s="115">
        <f t="shared" si="113"/>
        <v>1</v>
      </c>
      <c r="P136" s="116">
        <v>8.98</v>
      </c>
      <c r="Q136" s="117">
        <v>9</v>
      </c>
      <c r="R136" s="117" t="s">
        <v>3373</v>
      </c>
      <c r="S136" s="116">
        <v>9.74</v>
      </c>
      <c r="T136" s="117">
        <v>16</v>
      </c>
      <c r="U136" s="117" t="s">
        <v>3373</v>
      </c>
      <c r="V136" s="116">
        <f t="shared" si="114"/>
        <v>9.36</v>
      </c>
      <c r="W136" s="117">
        <f t="shared" si="115"/>
        <v>25</v>
      </c>
      <c r="X136" s="117">
        <f t="shared" si="116"/>
        <v>2</v>
      </c>
      <c r="Y136" s="117">
        <f t="shared" si="117"/>
        <v>1</v>
      </c>
      <c r="Z136" s="117">
        <f t="shared" si="118"/>
        <v>2</v>
      </c>
      <c r="AA136" s="117">
        <f t="shared" si="118"/>
        <v>2</v>
      </c>
      <c r="AB136" s="117">
        <f t="shared" si="119"/>
        <v>4</v>
      </c>
      <c r="AC136" s="116">
        <f>IF(AB136=0,0.93,IF(AB136=1,0.92,IF(AB136=2,0.91,IF(AB136=3,0.9,IF(AB136=4,0.89,IF(AB136=5,0.88,IF(AB136=6,0.87)))))))</f>
        <v>0.89</v>
      </c>
      <c r="AD136" s="116">
        <f t="shared" si="120"/>
        <v>9.7824999999999989</v>
      </c>
      <c r="AE136" s="116">
        <f t="shared" si="121"/>
        <v>8.7064249999999994</v>
      </c>
      <c r="AF136" s="117">
        <f t="shared" si="122"/>
        <v>85</v>
      </c>
      <c r="AG136" s="328"/>
    </row>
    <row r="137" spans="1:33" s="329" customFormat="1" ht="12.75">
      <c r="A137" s="114">
        <v>25</v>
      </c>
      <c r="B137" s="119" t="s">
        <v>3277</v>
      </c>
      <c r="C137" s="119" t="s">
        <v>3278</v>
      </c>
      <c r="D137" s="120" t="s">
        <v>3279</v>
      </c>
      <c r="E137" s="115">
        <v>25</v>
      </c>
      <c r="F137" s="116">
        <v>9.9499999999999993</v>
      </c>
      <c r="G137" s="117">
        <v>26</v>
      </c>
      <c r="H137" s="117" t="s">
        <v>3373</v>
      </c>
      <c r="I137" s="116">
        <v>10.52</v>
      </c>
      <c r="J137" s="117">
        <v>30</v>
      </c>
      <c r="K137" s="117" t="s">
        <v>3373</v>
      </c>
      <c r="L137" s="118">
        <f t="shared" si="110"/>
        <v>10.234999999999999</v>
      </c>
      <c r="M137" s="115">
        <f t="shared" si="111"/>
        <v>60</v>
      </c>
      <c r="N137" s="115">
        <f t="shared" si="112"/>
        <v>2</v>
      </c>
      <c r="O137" s="115">
        <f t="shared" si="113"/>
        <v>1</v>
      </c>
      <c r="P137" s="116">
        <v>9.16</v>
      </c>
      <c r="Q137" s="117">
        <v>9</v>
      </c>
      <c r="R137" s="117" t="s">
        <v>3373</v>
      </c>
      <c r="S137" s="116">
        <v>9.56</v>
      </c>
      <c r="T137" s="117">
        <v>16</v>
      </c>
      <c r="U137" s="117" t="s">
        <v>3373</v>
      </c>
      <c r="V137" s="116">
        <f t="shared" si="114"/>
        <v>9.36</v>
      </c>
      <c r="W137" s="117">
        <f t="shared" si="115"/>
        <v>25</v>
      </c>
      <c r="X137" s="117">
        <f t="shared" si="116"/>
        <v>2</v>
      </c>
      <c r="Y137" s="117">
        <f t="shared" si="117"/>
        <v>1</v>
      </c>
      <c r="Z137" s="117">
        <f t="shared" si="118"/>
        <v>4</v>
      </c>
      <c r="AA137" s="117">
        <f t="shared" si="118"/>
        <v>2</v>
      </c>
      <c r="AB137" s="117">
        <f t="shared" si="119"/>
        <v>6</v>
      </c>
      <c r="AC137" s="116">
        <f>IF(AB137=0,0.93,IF(AB137=1,0.92,IF(AB137=2,0.91,IF(AB137=3,0.9,IF(AB137=4,0.89,IF(AB137=5,0.88,IF(AB137=6,0.87)))))))</f>
        <v>0.87</v>
      </c>
      <c r="AD137" s="116">
        <f t="shared" si="120"/>
        <v>9.7974999999999994</v>
      </c>
      <c r="AE137" s="116">
        <f t="shared" si="121"/>
        <v>8.5238249999999987</v>
      </c>
      <c r="AF137" s="117">
        <f t="shared" si="122"/>
        <v>85</v>
      </c>
      <c r="AG137" s="328"/>
    </row>
    <row r="138" spans="1:33" s="329" customFormat="1" ht="12.75">
      <c r="A138" s="114">
        <v>26</v>
      </c>
      <c r="B138" s="119" t="s">
        <v>1241</v>
      </c>
      <c r="C138" s="119" t="s">
        <v>383</v>
      </c>
      <c r="D138" s="120" t="s">
        <v>3306</v>
      </c>
      <c r="E138" s="115">
        <v>26</v>
      </c>
      <c r="F138" s="116">
        <v>10.47</v>
      </c>
      <c r="G138" s="117">
        <v>30</v>
      </c>
      <c r="H138" s="117" t="s">
        <v>3372</v>
      </c>
      <c r="I138" s="116">
        <v>9.5299999999999994</v>
      </c>
      <c r="J138" s="117">
        <v>25</v>
      </c>
      <c r="K138" s="117" t="s">
        <v>3373</v>
      </c>
      <c r="L138" s="118">
        <f t="shared" si="110"/>
        <v>10</v>
      </c>
      <c r="M138" s="115">
        <f t="shared" si="111"/>
        <v>60</v>
      </c>
      <c r="N138" s="115">
        <f t="shared" si="112"/>
        <v>1</v>
      </c>
      <c r="O138" s="115">
        <f t="shared" si="113"/>
        <v>1</v>
      </c>
      <c r="P138" s="116">
        <v>8.9700000000000006</v>
      </c>
      <c r="Q138" s="117">
        <v>9</v>
      </c>
      <c r="R138" s="117" t="s">
        <v>3373</v>
      </c>
      <c r="S138" s="116">
        <v>8.49</v>
      </c>
      <c r="T138" s="117">
        <v>16</v>
      </c>
      <c r="U138" s="117" t="s">
        <v>3373</v>
      </c>
      <c r="V138" s="116">
        <f t="shared" si="114"/>
        <v>8.73</v>
      </c>
      <c r="W138" s="117">
        <f t="shared" si="115"/>
        <v>25</v>
      </c>
      <c r="X138" s="117">
        <f t="shared" si="116"/>
        <v>2</v>
      </c>
      <c r="Y138" s="117">
        <f t="shared" si="117"/>
        <v>1</v>
      </c>
      <c r="Z138" s="117">
        <f t="shared" si="118"/>
        <v>3</v>
      </c>
      <c r="AA138" s="117">
        <f t="shared" si="118"/>
        <v>2</v>
      </c>
      <c r="AB138" s="117">
        <f t="shared" si="119"/>
        <v>5</v>
      </c>
      <c r="AC138" s="116">
        <f>IF(AB138=0,0.93,IF(AB138=1,0.92,IF(AB138=2,0.91,IF(AB138=3,0.9,IF(AB138=4,0.89,IF(AB138=5,0.88,IF(AB138=6,0.87)))))))</f>
        <v>0.88</v>
      </c>
      <c r="AD138" s="116">
        <f t="shared" si="120"/>
        <v>9.3650000000000002</v>
      </c>
      <c r="AE138" s="116">
        <f t="shared" si="121"/>
        <v>8.241200000000001</v>
      </c>
      <c r="AF138" s="117">
        <f t="shared" si="122"/>
        <v>85</v>
      </c>
      <c r="AG138" s="328"/>
    </row>
    <row r="139" spans="1:33" s="329" customFormat="1" ht="12.75">
      <c r="A139" s="114">
        <v>27</v>
      </c>
      <c r="B139" s="119" t="s">
        <v>3346</v>
      </c>
      <c r="C139" s="119" t="s">
        <v>3347</v>
      </c>
      <c r="D139" s="120" t="s">
        <v>3348</v>
      </c>
      <c r="E139" s="115">
        <v>27</v>
      </c>
      <c r="F139" s="116">
        <v>10.64</v>
      </c>
      <c r="G139" s="117">
        <v>30</v>
      </c>
      <c r="H139" s="117" t="s">
        <v>3373</v>
      </c>
      <c r="I139" s="116">
        <v>9.36</v>
      </c>
      <c r="J139" s="117">
        <v>14</v>
      </c>
      <c r="K139" s="117" t="s">
        <v>3373</v>
      </c>
      <c r="L139" s="118">
        <f t="shared" si="110"/>
        <v>10</v>
      </c>
      <c r="M139" s="115">
        <f t="shared" si="111"/>
        <v>60</v>
      </c>
      <c r="N139" s="115">
        <f t="shared" si="112"/>
        <v>2</v>
      </c>
      <c r="O139" s="115">
        <f t="shared" si="113"/>
        <v>1</v>
      </c>
      <c r="P139" s="116">
        <v>9.19</v>
      </c>
      <c r="Q139" s="117">
        <v>15</v>
      </c>
      <c r="R139" s="117" t="s">
        <v>3373</v>
      </c>
      <c r="S139" s="116">
        <v>8.9499999999999993</v>
      </c>
      <c r="T139" s="117">
        <v>10</v>
      </c>
      <c r="U139" s="117" t="s">
        <v>3373</v>
      </c>
      <c r="V139" s="116">
        <f t="shared" si="114"/>
        <v>9.07</v>
      </c>
      <c r="W139" s="117">
        <f t="shared" si="115"/>
        <v>25</v>
      </c>
      <c r="X139" s="117">
        <f t="shared" si="116"/>
        <v>2</v>
      </c>
      <c r="Y139" s="117">
        <f t="shared" si="117"/>
        <v>1</v>
      </c>
      <c r="Z139" s="117">
        <f t="shared" si="118"/>
        <v>4</v>
      </c>
      <c r="AA139" s="117">
        <f t="shared" si="118"/>
        <v>2</v>
      </c>
      <c r="AB139" s="117">
        <f t="shared" si="119"/>
        <v>6</v>
      </c>
      <c r="AC139" s="116">
        <f>IF(AB139=0,0.93,IF(AB139=1,0.92,IF(AB139=2,0.91,IF(AB139=3,0.9,IF(AB139=4,0.89,IF(AB139=5,0.88,IF(AB139=6,0.87)))))))</f>
        <v>0.87</v>
      </c>
      <c r="AD139" s="116">
        <f t="shared" si="120"/>
        <v>9.5350000000000001</v>
      </c>
      <c r="AE139" s="116">
        <f t="shared" si="121"/>
        <v>8.2954500000000007</v>
      </c>
      <c r="AF139" s="117">
        <f t="shared" si="122"/>
        <v>85</v>
      </c>
      <c r="AG139" s="328"/>
    </row>
    <row r="140" spans="1:33" s="329" customFormat="1" ht="12.75">
      <c r="A140" s="114">
        <v>28</v>
      </c>
      <c r="B140" s="119" t="s">
        <v>3353</v>
      </c>
      <c r="C140" s="119" t="s">
        <v>3356</v>
      </c>
      <c r="D140" s="120" t="s">
        <v>3357</v>
      </c>
      <c r="E140" s="115">
        <v>28</v>
      </c>
      <c r="F140" s="116">
        <v>10</v>
      </c>
      <c r="G140" s="117">
        <v>30</v>
      </c>
      <c r="H140" s="117" t="s">
        <v>3373</v>
      </c>
      <c r="I140" s="116">
        <v>10</v>
      </c>
      <c r="J140" s="117">
        <v>30</v>
      </c>
      <c r="K140" s="117" t="s">
        <v>3373</v>
      </c>
      <c r="L140" s="118">
        <f t="shared" si="110"/>
        <v>10</v>
      </c>
      <c r="M140" s="115">
        <f t="shared" si="111"/>
        <v>60</v>
      </c>
      <c r="N140" s="115">
        <f t="shared" si="112"/>
        <v>2</v>
      </c>
      <c r="O140" s="115">
        <f t="shared" si="113"/>
        <v>0</v>
      </c>
      <c r="P140" s="116">
        <v>9.17</v>
      </c>
      <c r="Q140" s="117">
        <v>9</v>
      </c>
      <c r="R140" s="117" t="s">
        <v>3373</v>
      </c>
      <c r="S140" s="116">
        <v>8.18</v>
      </c>
      <c r="T140" s="117">
        <v>16</v>
      </c>
      <c r="U140" s="117" t="s">
        <v>3373</v>
      </c>
      <c r="V140" s="116">
        <f t="shared" si="114"/>
        <v>8.6750000000000007</v>
      </c>
      <c r="W140" s="117">
        <f t="shared" si="115"/>
        <v>25</v>
      </c>
      <c r="X140" s="117">
        <f t="shared" si="116"/>
        <v>2</v>
      </c>
      <c r="Y140" s="117">
        <f t="shared" si="117"/>
        <v>1</v>
      </c>
      <c r="Z140" s="117">
        <f t="shared" si="118"/>
        <v>4</v>
      </c>
      <c r="AA140" s="117">
        <f t="shared" si="118"/>
        <v>1</v>
      </c>
      <c r="AB140" s="117">
        <f t="shared" si="119"/>
        <v>5</v>
      </c>
      <c r="AC140" s="116">
        <f>IF(AB140=0,0.93,IF(AB140=1,0.92,IF(AB140=2,0.91,IF(AB140=3,0.9,IF(AB140=4,0.89,IF(AB140=5,0.88,IF(AB140=6,0.87)))))))</f>
        <v>0.88</v>
      </c>
      <c r="AD140" s="116">
        <f t="shared" si="120"/>
        <v>9.3375000000000004</v>
      </c>
      <c r="AE140" s="116">
        <f t="shared" si="121"/>
        <v>8.2170000000000005</v>
      </c>
      <c r="AF140" s="117">
        <f t="shared" si="122"/>
        <v>85</v>
      </c>
      <c r="AG140" s="328"/>
    </row>
    <row r="141" spans="1:33" s="329" customFormat="1" ht="12.75">
      <c r="A141" s="114">
        <v>29</v>
      </c>
      <c r="B141" s="119" t="s">
        <v>3370</v>
      </c>
      <c r="C141" s="119" t="s">
        <v>2804</v>
      </c>
      <c r="D141" s="120" t="s">
        <v>3371</v>
      </c>
      <c r="E141" s="115">
        <v>29</v>
      </c>
      <c r="F141" s="116">
        <v>9.4600000000000009</v>
      </c>
      <c r="G141" s="117">
        <v>23</v>
      </c>
      <c r="H141" s="117" t="s">
        <v>3373</v>
      </c>
      <c r="I141" s="116">
        <v>10.65</v>
      </c>
      <c r="J141" s="117">
        <v>30</v>
      </c>
      <c r="K141" s="117" t="s">
        <v>3373</v>
      </c>
      <c r="L141" s="118">
        <f>(F141+I141)/2</f>
        <v>10.055</v>
      </c>
      <c r="M141" s="115">
        <f>IF(L141&gt;=10,60,G141+J141)</f>
        <v>60</v>
      </c>
      <c r="N141" s="115">
        <f>IF(H141="ACC",0,1)+IF(K141="ACC",0,1)</f>
        <v>2</v>
      </c>
      <c r="O141" s="115">
        <f>IF(F141&lt;10,1,(IF(I141&lt;10,1,0)))</f>
        <v>1</v>
      </c>
      <c r="P141" s="116">
        <v>9.52</v>
      </c>
      <c r="Q141" s="117">
        <v>9</v>
      </c>
      <c r="R141" s="117" t="s">
        <v>3373</v>
      </c>
      <c r="S141" s="116">
        <v>8.6999999999999993</v>
      </c>
      <c r="T141" s="117">
        <v>12</v>
      </c>
      <c r="U141" s="117" t="s">
        <v>3373</v>
      </c>
      <c r="V141" s="116">
        <f>(P141+S141)/2</f>
        <v>9.11</v>
      </c>
      <c r="W141" s="117">
        <f>IF(V141&gt;=10,60,Q141+T141)</f>
        <v>21</v>
      </c>
      <c r="X141" s="117">
        <f>IF(R141="ACC",0,1)+IF(U141="ACC",0,1)</f>
        <v>2</v>
      </c>
      <c r="Y141" s="117">
        <f>IF(P141&lt;10,1,(IF(S141&lt;10,1,0)))</f>
        <v>1</v>
      </c>
      <c r="Z141" s="117">
        <f t="shared" ref="Z141:AA143" si="123">N141+X141</f>
        <v>4</v>
      </c>
      <c r="AA141" s="117">
        <f t="shared" si="123"/>
        <v>2</v>
      </c>
      <c r="AB141" s="117">
        <f>Z141+AA141</f>
        <v>6</v>
      </c>
      <c r="AC141" s="116">
        <f>IF(AB141=0,1,IF(AB141=1,0.99,IF(AB141=2,0.98,IF(AB141=3,0.97,IF(AB141=4,0.96,IF(AB141=5,0.95,IF(AB141=6,0.94)))))))</f>
        <v>0.94</v>
      </c>
      <c r="AD141" s="116">
        <f>AVERAGE(L141,V141)</f>
        <v>9.5824999999999996</v>
      </c>
      <c r="AE141" s="116">
        <f>AC141*AD141</f>
        <v>9.0075499999999984</v>
      </c>
      <c r="AF141" s="117">
        <f>M141+W141</f>
        <v>81</v>
      </c>
      <c r="AG141" s="328"/>
    </row>
    <row r="142" spans="1:33" s="329" customFormat="1" ht="12.75">
      <c r="A142" s="114">
        <v>30</v>
      </c>
      <c r="B142" s="119" t="s">
        <v>3275</v>
      </c>
      <c r="C142" s="119" t="s">
        <v>1161</v>
      </c>
      <c r="D142" s="120" t="s">
        <v>3276</v>
      </c>
      <c r="E142" s="115">
        <v>30</v>
      </c>
      <c r="F142" s="116">
        <v>10</v>
      </c>
      <c r="G142" s="117">
        <v>30</v>
      </c>
      <c r="H142" s="117" t="s">
        <v>3373</v>
      </c>
      <c r="I142" s="116">
        <v>11.14</v>
      </c>
      <c r="J142" s="117">
        <v>30</v>
      </c>
      <c r="K142" s="117" t="s">
        <v>3373</v>
      </c>
      <c r="L142" s="118">
        <f>(F142+I142)/2</f>
        <v>10.57</v>
      </c>
      <c r="M142" s="115">
        <f>IF(L142&gt;=10,60,G142+J142)</f>
        <v>60</v>
      </c>
      <c r="N142" s="115">
        <f>IF(H142="ACC",0,1)+IF(K142="ACC",0,1)</f>
        <v>2</v>
      </c>
      <c r="O142" s="115">
        <f>IF(F142&lt;10,1,(IF(I142&lt;10,1,0)))</f>
        <v>0</v>
      </c>
      <c r="P142" s="116">
        <v>7.24</v>
      </c>
      <c r="Q142" s="117">
        <v>4</v>
      </c>
      <c r="R142" s="117" t="s">
        <v>3373</v>
      </c>
      <c r="S142" s="116">
        <v>9.51</v>
      </c>
      <c r="T142" s="117">
        <v>16</v>
      </c>
      <c r="U142" s="117" t="s">
        <v>3373</v>
      </c>
      <c r="V142" s="116">
        <f>(P142+S142)/2</f>
        <v>8.375</v>
      </c>
      <c r="W142" s="117">
        <f>IF(V142&gt;=10,60,Q142+T142)</f>
        <v>20</v>
      </c>
      <c r="X142" s="117">
        <f>IF(R142="ACC",0,1)+IF(U142="ACC",0,1)</f>
        <v>2</v>
      </c>
      <c r="Y142" s="117">
        <f>IF(P142&lt;10,1,(IF(S142&lt;10,1,0)))</f>
        <v>1</v>
      </c>
      <c r="Z142" s="117">
        <f t="shared" si="123"/>
        <v>4</v>
      </c>
      <c r="AA142" s="117">
        <f t="shared" si="123"/>
        <v>1</v>
      </c>
      <c r="AB142" s="117">
        <f>Z142+AA142</f>
        <v>5</v>
      </c>
      <c r="AC142" s="116">
        <f>IF(AB142=0,0.86,IF(AB142=1,0.85,IF(AB142=2,0.84,IF(AB142=3,0.83,IF(AB142=4,0.82,IF(AB142=5,0.81,IF(AB142=6,0.8)))))))</f>
        <v>0.81</v>
      </c>
      <c r="AD142" s="116">
        <f>AVERAGE(L142,V142)</f>
        <v>9.4725000000000001</v>
      </c>
      <c r="AE142" s="116">
        <f>AC142*AD142</f>
        <v>7.6727250000000007</v>
      </c>
      <c r="AF142" s="117">
        <f>M142+W142</f>
        <v>80</v>
      </c>
      <c r="AG142" s="328"/>
    </row>
    <row r="143" spans="1:33" s="329" customFormat="1" ht="12.75">
      <c r="A143" s="114">
        <v>31</v>
      </c>
      <c r="B143" s="119" t="s">
        <v>3353</v>
      </c>
      <c r="C143" s="119" t="s">
        <v>3354</v>
      </c>
      <c r="D143" s="120" t="s">
        <v>3355</v>
      </c>
      <c r="E143" s="115">
        <v>31</v>
      </c>
      <c r="F143" s="116">
        <v>9.86</v>
      </c>
      <c r="G143" s="117">
        <v>22</v>
      </c>
      <c r="H143" s="117" t="s">
        <v>3373</v>
      </c>
      <c r="I143" s="116">
        <v>10.86</v>
      </c>
      <c r="J143" s="117">
        <v>30</v>
      </c>
      <c r="K143" s="117" t="s">
        <v>3373</v>
      </c>
      <c r="L143" s="118">
        <f>(F143+I143)/2</f>
        <v>10.36</v>
      </c>
      <c r="M143" s="115">
        <f>IF(L143&gt;=10,60,G143+J143)</f>
        <v>60</v>
      </c>
      <c r="N143" s="115">
        <f>IF(H143="ACC",0,1)+IF(K143="ACC",0,1)</f>
        <v>2</v>
      </c>
      <c r="O143" s="115">
        <f>IF(F143&lt;10,1,(IF(I143&lt;10,1,0)))</f>
        <v>1</v>
      </c>
      <c r="P143" s="116">
        <v>7.56</v>
      </c>
      <c r="Q143" s="117">
        <v>0</v>
      </c>
      <c r="R143" s="117" t="s">
        <v>3373</v>
      </c>
      <c r="S143" s="116">
        <v>8.77</v>
      </c>
      <c r="T143" s="117">
        <v>16</v>
      </c>
      <c r="U143" s="117" t="s">
        <v>3373</v>
      </c>
      <c r="V143" s="116">
        <f>(P143+S143)/2</f>
        <v>8.1649999999999991</v>
      </c>
      <c r="W143" s="117">
        <f>IF(V143&gt;=10,60,Q143+T143)</f>
        <v>16</v>
      </c>
      <c r="X143" s="117">
        <f>IF(R143="ACC",0,1)+IF(U143="ACC",0,1)</f>
        <v>2</v>
      </c>
      <c r="Y143" s="117">
        <f>IF(P143&lt;10,1,(IF(S143&lt;10,1,0)))</f>
        <v>1</v>
      </c>
      <c r="Z143" s="117">
        <f t="shared" si="123"/>
        <v>4</v>
      </c>
      <c r="AA143" s="117">
        <f t="shared" si="123"/>
        <v>2</v>
      </c>
      <c r="AB143" s="117">
        <f>Z143+AA143</f>
        <v>6</v>
      </c>
      <c r="AC143" s="116">
        <f>IF(AB143=0,0.93,IF(AB143=1,0.92,IF(AB143=2,0.91,IF(AB143=3,0.9,IF(AB143=4,0.89,IF(AB143=5,0.88,IF(AB143=6,0.87)))))))</f>
        <v>0.87</v>
      </c>
      <c r="AD143" s="116">
        <f>AVERAGE(L143,V143)</f>
        <v>9.2624999999999993</v>
      </c>
      <c r="AE143" s="116">
        <f>AC143*AD143</f>
        <v>8.0583749999999998</v>
      </c>
      <c r="AF143" s="117">
        <f>M143+W143</f>
        <v>76</v>
      </c>
      <c r="AG143" s="328"/>
    </row>
    <row r="144" spans="1:33" s="329" customFormat="1" ht="12.75">
      <c r="A144" s="114">
        <v>32</v>
      </c>
      <c r="B144" s="108" t="s">
        <v>1801</v>
      </c>
      <c r="C144" s="108" t="s">
        <v>3168</v>
      </c>
      <c r="D144" s="109" t="s">
        <v>3169</v>
      </c>
      <c r="E144" s="115">
        <v>32</v>
      </c>
      <c r="F144" s="116">
        <v>8.57</v>
      </c>
      <c r="G144" s="117">
        <v>20</v>
      </c>
      <c r="H144" s="117" t="s">
        <v>3373</v>
      </c>
      <c r="I144" s="116">
        <v>9.2799999999999994</v>
      </c>
      <c r="J144" s="117">
        <v>19</v>
      </c>
      <c r="K144" s="117" t="s">
        <v>3373</v>
      </c>
      <c r="L144" s="118">
        <f t="shared" ref="L144:L157" si="124">(F144+I144)/2</f>
        <v>8.9250000000000007</v>
      </c>
      <c r="M144" s="115">
        <f t="shared" ref="M144:M157" si="125">IF(L144&gt;=10,60,G144+J144)</f>
        <v>39</v>
      </c>
      <c r="N144" s="115">
        <f t="shared" ref="N144:N157" si="126">IF(H144="ACC",0,1)+IF(K144="ACC",0,1)</f>
        <v>2</v>
      </c>
      <c r="O144" s="115">
        <f t="shared" ref="O144:O157" si="127">IF(F144&lt;10,1,(IF(I144&lt;10,1,0)))</f>
        <v>1</v>
      </c>
      <c r="P144" s="116">
        <v>8.39</v>
      </c>
      <c r="Q144" s="117">
        <v>15</v>
      </c>
      <c r="R144" s="117" t="s">
        <v>3373</v>
      </c>
      <c r="S144" s="116">
        <v>9.4</v>
      </c>
      <c r="T144" s="117">
        <v>18</v>
      </c>
      <c r="U144" s="117" t="s">
        <v>3373</v>
      </c>
      <c r="V144" s="116">
        <f t="shared" ref="V144:V157" si="128">(P144+S144)/2</f>
        <v>8.8949999999999996</v>
      </c>
      <c r="W144" s="117">
        <f t="shared" ref="W144:W157" si="129">IF(V144&gt;=10,60,Q144+T144)</f>
        <v>33</v>
      </c>
      <c r="X144" s="117">
        <f t="shared" ref="X144:X157" si="130">IF(R144="ACC",0,1)+IF(U144="ACC",0,1)</f>
        <v>2</v>
      </c>
      <c r="Y144" s="117">
        <f t="shared" ref="Y144:Y157" si="131">IF(P144&lt;10,1,(IF(S144&lt;10,1,0)))</f>
        <v>1</v>
      </c>
      <c r="Z144" s="117">
        <f t="shared" ref="Z144:AA157" si="132">N144+X144</f>
        <v>4</v>
      </c>
      <c r="AA144" s="117">
        <f t="shared" si="132"/>
        <v>2</v>
      </c>
      <c r="AB144" s="117">
        <f t="shared" ref="AB144:AB157" si="133">Z144+AA144</f>
        <v>6</v>
      </c>
      <c r="AC144" s="116">
        <f>IF(AB144=0,0.79,IF(AB144=1,0.78,IF(AB144=2,0.77,IF(AB144=3,0.76,IF(AB144=4,0.75,IF(AB144=5,74,IF(AB144=6,0.73)))))))</f>
        <v>0.73</v>
      </c>
      <c r="AD144" s="116">
        <f t="shared" ref="AD144:AD157" si="134">AVERAGE(L144,V144)</f>
        <v>8.91</v>
      </c>
      <c r="AE144" s="116">
        <f t="shared" ref="AE144:AE157" si="135">AC144*AD144</f>
        <v>6.5042999999999997</v>
      </c>
      <c r="AF144" s="117">
        <f t="shared" ref="AF144:AF157" si="136">M144+W144</f>
        <v>72</v>
      </c>
      <c r="AG144" s="328"/>
    </row>
    <row r="145" spans="1:42" s="329" customFormat="1" ht="12.75">
      <c r="A145" s="114">
        <v>33</v>
      </c>
      <c r="B145" s="108" t="s">
        <v>3134</v>
      </c>
      <c r="C145" s="108" t="s">
        <v>3135</v>
      </c>
      <c r="D145" s="109" t="s">
        <v>3136</v>
      </c>
      <c r="E145" s="115">
        <v>33</v>
      </c>
      <c r="F145" s="116">
        <v>7.47</v>
      </c>
      <c r="G145" s="117">
        <v>18</v>
      </c>
      <c r="H145" s="117" t="s">
        <v>3510</v>
      </c>
      <c r="I145" s="116">
        <v>7.37</v>
      </c>
      <c r="J145" s="117">
        <v>17</v>
      </c>
      <c r="K145" s="117" t="s">
        <v>3372</v>
      </c>
      <c r="L145" s="118">
        <f t="shared" si="124"/>
        <v>7.42</v>
      </c>
      <c r="M145" s="115">
        <f t="shared" si="125"/>
        <v>35</v>
      </c>
      <c r="N145" s="115">
        <f t="shared" si="126"/>
        <v>1</v>
      </c>
      <c r="O145" s="115">
        <f t="shared" si="127"/>
        <v>1</v>
      </c>
      <c r="P145" s="116">
        <v>10.4</v>
      </c>
      <c r="Q145" s="117">
        <v>30</v>
      </c>
      <c r="R145" s="117" t="s">
        <v>3373</v>
      </c>
      <c r="S145" s="116">
        <v>2.88</v>
      </c>
      <c r="T145" s="117">
        <v>5</v>
      </c>
      <c r="U145" s="117" t="s">
        <v>3373</v>
      </c>
      <c r="V145" s="116">
        <f t="shared" si="128"/>
        <v>6.6400000000000006</v>
      </c>
      <c r="W145" s="117">
        <f t="shared" si="129"/>
        <v>35</v>
      </c>
      <c r="X145" s="117">
        <f t="shared" si="130"/>
        <v>2</v>
      </c>
      <c r="Y145" s="117">
        <f t="shared" si="131"/>
        <v>1</v>
      </c>
      <c r="Z145" s="117">
        <f t="shared" si="132"/>
        <v>3</v>
      </c>
      <c r="AA145" s="117">
        <f t="shared" si="132"/>
        <v>2</v>
      </c>
      <c r="AB145" s="117">
        <f t="shared" si="133"/>
        <v>5</v>
      </c>
      <c r="AC145" s="116">
        <f>IF(AB145=0,0.79,IF(AB145=1,0.78,IF(AB145=2,0.77,IF(AB145=3,0.76,IF(AB145=4,0.75,IF(AB145=5,74,IF(AB145=6,0.73)))))))</f>
        <v>74</v>
      </c>
      <c r="AD145" s="116">
        <f t="shared" si="134"/>
        <v>7.03</v>
      </c>
      <c r="AE145" s="116">
        <f t="shared" si="135"/>
        <v>520.22</v>
      </c>
      <c r="AF145" s="117">
        <f t="shared" si="136"/>
        <v>70</v>
      </c>
      <c r="AG145" s="328"/>
    </row>
    <row r="146" spans="1:42" s="329" customFormat="1" ht="12.75">
      <c r="A146" s="114">
        <v>34</v>
      </c>
      <c r="B146" s="123" t="s">
        <v>3218</v>
      </c>
      <c r="C146" s="123" t="s">
        <v>3219</v>
      </c>
      <c r="D146" s="109" t="s">
        <v>3220</v>
      </c>
      <c r="E146" s="115">
        <v>34</v>
      </c>
      <c r="F146" s="116">
        <v>9.82</v>
      </c>
      <c r="G146" s="117">
        <v>23</v>
      </c>
      <c r="H146" s="117" t="s">
        <v>3373</v>
      </c>
      <c r="I146" s="116">
        <v>7.09</v>
      </c>
      <c r="J146" s="117">
        <v>13</v>
      </c>
      <c r="K146" s="117" t="s">
        <v>3373</v>
      </c>
      <c r="L146" s="118">
        <f t="shared" si="124"/>
        <v>8.4550000000000001</v>
      </c>
      <c r="M146" s="115">
        <f t="shared" si="125"/>
        <v>36</v>
      </c>
      <c r="N146" s="115">
        <f t="shared" si="126"/>
        <v>2</v>
      </c>
      <c r="O146" s="115">
        <f t="shared" si="127"/>
        <v>1</v>
      </c>
      <c r="P146" s="116">
        <v>9.1999999999999993</v>
      </c>
      <c r="Q146" s="117">
        <v>15</v>
      </c>
      <c r="R146" s="117" t="s">
        <v>3373</v>
      </c>
      <c r="S146" s="116">
        <v>8.44</v>
      </c>
      <c r="T146" s="117">
        <v>16</v>
      </c>
      <c r="U146" s="117" t="s">
        <v>3373</v>
      </c>
      <c r="V146" s="116">
        <f t="shared" si="128"/>
        <v>8.82</v>
      </c>
      <c r="W146" s="117">
        <f t="shared" si="129"/>
        <v>31</v>
      </c>
      <c r="X146" s="117">
        <f t="shared" si="130"/>
        <v>2</v>
      </c>
      <c r="Y146" s="117">
        <f t="shared" si="131"/>
        <v>1</v>
      </c>
      <c r="Z146" s="117">
        <f t="shared" si="132"/>
        <v>4</v>
      </c>
      <c r="AA146" s="117">
        <f t="shared" si="132"/>
        <v>2</v>
      </c>
      <c r="AB146" s="117">
        <f t="shared" si="133"/>
        <v>6</v>
      </c>
      <c r="AC146" s="116">
        <f>IF(AB146=0,0.79,IF(AB146=1,0.78,IF(AB146=2,0.77,IF(AB146=3,0.76,IF(AB146=4,0.75,IF(AB146=5,74,IF(AB146=6,0.73)))))))</f>
        <v>0.73</v>
      </c>
      <c r="AD146" s="116">
        <f t="shared" si="134"/>
        <v>8.6374999999999993</v>
      </c>
      <c r="AE146" s="116">
        <f t="shared" si="135"/>
        <v>6.3053749999999997</v>
      </c>
      <c r="AF146" s="117">
        <f t="shared" si="136"/>
        <v>67</v>
      </c>
      <c r="AG146" s="328"/>
    </row>
    <row r="147" spans="1:42" s="329" customFormat="1" ht="12.75">
      <c r="A147" s="114">
        <v>35</v>
      </c>
      <c r="B147" s="108" t="s">
        <v>307</v>
      </c>
      <c r="C147" s="108" t="s">
        <v>3022</v>
      </c>
      <c r="D147" s="109" t="s">
        <v>3060</v>
      </c>
      <c r="E147" s="115">
        <v>35</v>
      </c>
      <c r="F147" s="116">
        <v>7.61</v>
      </c>
      <c r="G147" s="117">
        <v>11</v>
      </c>
      <c r="H147" s="117" t="s">
        <v>3373</v>
      </c>
      <c r="I147" s="116">
        <v>10.34</v>
      </c>
      <c r="J147" s="117">
        <v>30</v>
      </c>
      <c r="K147" s="117" t="s">
        <v>3372</v>
      </c>
      <c r="L147" s="118">
        <f t="shared" si="124"/>
        <v>8.9749999999999996</v>
      </c>
      <c r="M147" s="115">
        <f t="shared" si="125"/>
        <v>41</v>
      </c>
      <c r="N147" s="115">
        <f t="shared" si="126"/>
        <v>1</v>
      </c>
      <c r="O147" s="115">
        <f t="shared" si="127"/>
        <v>1</v>
      </c>
      <c r="P147" s="116">
        <v>9.3000000000000007</v>
      </c>
      <c r="Q147" s="117">
        <v>9</v>
      </c>
      <c r="R147" s="117" t="s">
        <v>3373</v>
      </c>
      <c r="S147" s="116">
        <v>9.58</v>
      </c>
      <c r="T147" s="117">
        <v>16</v>
      </c>
      <c r="U147" s="117" t="s">
        <v>3373</v>
      </c>
      <c r="V147" s="116">
        <f t="shared" si="128"/>
        <v>9.4400000000000013</v>
      </c>
      <c r="W147" s="117">
        <f t="shared" si="129"/>
        <v>25</v>
      </c>
      <c r="X147" s="117">
        <f t="shared" si="130"/>
        <v>2</v>
      </c>
      <c r="Y147" s="117">
        <f t="shared" si="131"/>
        <v>1</v>
      </c>
      <c r="Z147" s="117">
        <f t="shared" si="132"/>
        <v>3</v>
      </c>
      <c r="AA147" s="117">
        <f t="shared" si="132"/>
        <v>2</v>
      </c>
      <c r="AB147" s="117">
        <f t="shared" si="133"/>
        <v>5</v>
      </c>
      <c r="AC147" s="116">
        <f>IF(AB147=0,1,IF(AB147=1,0.99,IF(AB147=2,0.98,IF(AB147=3,0.97,IF(AB147=4,0.96,IF(AB147=5,0.95,IF(AB147=6,0.94)))))))</f>
        <v>0.95</v>
      </c>
      <c r="AD147" s="116">
        <f t="shared" si="134"/>
        <v>9.2074999999999996</v>
      </c>
      <c r="AE147" s="116">
        <f t="shared" si="135"/>
        <v>8.7471249999999987</v>
      </c>
      <c r="AF147" s="117">
        <f t="shared" si="136"/>
        <v>66</v>
      </c>
      <c r="AG147" s="328"/>
    </row>
    <row r="148" spans="1:42" s="329" customFormat="1" ht="12.75">
      <c r="A148" s="114">
        <v>36</v>
      </c>
      <c r="B148" s="108" t="s">
        <v>3090</v>
      </c>
      <c r="C148" s="108" t="s">
        <v>3091</v>
      </c>
      <c r="D148" s="109" t="s">
        <v>3092</v>
      </c>
      <c r="E148" s="115">
        <v>36</v>
      </c>
      <c r="F148" s="116">
        <v>10.029999999999999</v>
      </c>
      <c r="G148" s="117">
        <v>30</v>
      </c>
      <c r="H148" s="117" t="s">
        <v>3373</v>
      </c>
      <c r="I148" s="116">
        <v>8.31</v>
      </c>
      <c r="J148" s="117">
        <v>13</v>
      </c>
      <c r="K148" s="117" t="s">
        <v>3373</v>
      </c>
      <c r="L148" s="118">
        <f t="shared" si="124"/>
        <v>9.17</v>
      </c>
      <c r="M148" s="115">
        <f t="shared" si="125"/>
        <v>43</v>
      </c>
      <c r="N148" s="115">
        <f t="shared" si="126"/>
        <v>2</v>
      </c>
      <c r="O148" s="115">
        <f t="shared" si="127"/>
        <v>1</v>
      </c>
      <c r="P148" s="116">
        <v>7.19</v>
      </c>
      <c r="Q148" s="117">
        <v>5</v>
      </c>
      <c r="R148" s="117" t="s">
        <v>3373</v>
      </c>
      <c r="S148" s="116">
        <v>8.57</v>
      </c>
      <c r="T148" s="117">
        <v>18</v>
      </c>
      <c r="U148" s="117" t="s">
        <v>3373</v>
      </c>
      <c r="V148" s="116">
        <f t="shared" si="128"/>
        <v>7.8800000000000008</v>
      </c>
      <c r="W148" s="117">
        <f t="shared" si="129"/>
        <v>23</v>
      </c>
      <c r="X148" s="117">
        <f t="shared" si="130"/>
        <v>2</v>
      </c>
      <c r="Y148" s="117">
        <f t="shared" si="131"/>
        <v>1</v>
      </c>
      <c r="Z148" s="117">
        <f t="shared" si="132"/>
        <v>4</v>
      </c>
      <c r="AA148" s="117">
        <f t="shared" si="132"/>
        <v>2</v>
      </c>
      <c r="AB148" s="117">
        <f t="shared" si="133"/>
        <v>6</v>
      </c>
      <c r="AC148" s="116">
        <f>IF(AB148=0,0.93,IF(AB148=1,0.92,IF(AB148=2,0.91,IF(AB148=3,0.9,IF(AB148=4,0.89,IF(AB148=5,0.88,IF(AB148=6,0.87)))))))</f>
        <v>0.87</v>
      </c>
      <c r="AD148" s="116">
        <f t="shared" si="134"/>
        <v>8.5250000000000004</v>
      </c>
      <c r="AE148" s="116">
        <f t="shared" si="135"/>
        <v>7.4167500000000004</v>
      </c>
      <c r="AF148" s="117">
        <f t="shared" si="136"/>
        <v>66</v>
      </c>
      <c r="AG148" s="328"/>
    </row>
    <row r="149" spans="1:42" s="329" customFormat="1" ht="12.75">
      <c r="A149" s="114">
        <v>37</v>
      </c>
      <c r="B149" s="108" t="s">
        <v>3096</v>
      </c>
      <c r="C149" s="108" t="s">
        <v>3097</v>
      </c>
      <c r="D149" s="109" t="s">
        <v>3098</v>
      </c>
      <c r="E149" s="115">
        <v>37</v>
      </c>
      <c r="F149" s="116">
        <v>10.07</v>
      </c>
      <c r="G149" s="117">
        <v>30</v>
      </c>
      <c r="H149" s="117" t="s">
        <v>3372</v>
      </c>
      <c r="I149" s="116">
        <v>8.89</v>
      </c>
      <c r="J149" s="117">
        <v>18</v>
      </c>
      <c r="K149" s="117" t="s">
        <v>3372</v>
      </c>
      <c r="L149" s="118">
        <f t="shared" si="124"/>
        <v>9.48</v>
      </c>
      <c r="M149" s="115">
        <f t="shared" si="125"/>
        <v>48</v>
      </c>
      <c r="N149" s="115">
        <f t="shared" si="126"/>
        <v>0</v>
      </c>
      <c r="O149" s="115">
        <f t="shared" si="127"/>
        <v>1</v>
      </c>
      <c r="P149" s="116">
        <v>9.7200000000000006</v>
      </c>
      <c r="Q149" s="117">
        <v>15</v>
      </c>
      <c r="R149" s="117" t="s">
        <v>3373</v>
      </c>
      <c r="S149" s="116">
        <v>1.98</v>
      </c>
      <c r="T149" s="117">
        <v>0</v>
      </c>
      <c r="U149" s="117" t="s">
        <v>3373</v>
      </c>
      <c r="V149" s="116">
        <f t="shared" si="128"/>
        <v>5.8500000000000005</v>
      </c>
      <c r="W149" s="117">
        <f t="shared" si="129"/>
        <v>15</v>
      </c>
      <c r="X149" s="117">
        <f t="shared" si="130"/>
        <v>2</v>
      </c>
      <c r="Y149" s="117">
        <f t="shared" si="131"/>
        <v>1</v>
      </c>
      <c r="Z149" s="117">
        <f t="shared" si="132"/>
        <v>2</v>
      </c>
      <c r="AA149" s="117">
        <f t="shared" si="132"/>
        <v>2</v>
      </c>
      <c r="AB149" s="117">
        <f t="shared" si="133"/>
        <v>4</v>
      </c>
      <c r="AC149" s="116">
        <f>IF(AB149=0,1,IF(AB149=1,0.99,IF(AB149=2,0.98,IF(AB149=3,0.97,IF(AB149=4,0.96,IF(AB149=5,0.95,IF(AB149=6,0.94)))))))</f>
        <v>0.96</v>
      </c>
      <c r="AD149" s="116">
        <f t="shared" si="134"/>
        <v>7.6650000000000009</v>
      </c>
      <c r="AE149" s="116">
        <f t="shared" si="135"/>
        <v>7.3584000000000005</v>
      </c>
      <c r="AF149" s="117">
        <f t="shared" si="136"/>
        <v>63</v>
      </c>
      <c r="AG149" s="328"/>
    </row>
    <row r="150" spans="1:42" s="329" customFormat="1" ht="12.75">
      <c r="A150" s="114">
        <v>38</v>
      </c>
      <c r="B150" s="108" t="s">
        <v>3170</v>
      </c>
      <c r="C150" s="108" t="s">
        <v>1552</v>
      </c>
      <c r="D150" s="109" t="s">
        <v>3171</v>
      </c>
      <c r="E150" s="115">
        <v>38</v>
      </c>
      <c r="F150" s="116">
        <v>9.08</v>
      </c>
      <c r="G150" s="117">
        <v>20</v>
      </c>
      <c r="H150" s="117" t="s">
        <v>3373</v>
      </c>
      <c r="I150" s="116">
        <v>9.84</v>
      </c>
      <c r="J150" s="117">
        <v>20</v>
      </c>
      <c r="K150" s="117" t="s">
        <v>3373</v>
      </c>
      <c r="L150" s="118">
        <f t="shared" si="124"/>
        <v>9.4600000000000009</v>
      </c>
      <c r="M150" s="115">
        <f t="shared" si="125"/>
        <v>40</v>
      </c>
      <c r="N150" s="115">
        <f t="shared" si="126"/>
        <v>2</v>
      </c>
      <c r="O150" s="115">
        <f t="shared" si="127"/>
        <v>1</v>
      </c>
      <c r="P150" s="116">
        <v>7.83</v>
      </c>
      <c r="Q150" s="117">
        <v>4</v>
      </c>
      <c r="R150" s="117" t="s">
        <v>3373</v>
      </c>
      <c r="S150" s="116">
        <v>9.26</v>
      </c>
      <c r="T150" s="117">
        <v>16</v>
      </c>
      <c r="U150" s="117" t="s">
        <v>3373</v>
      </c>
      <c r="V150" s="116">
        <f t="shared" si="128"/>
        <v>8.5449999999999999</v>
      </c>
      <c r="W150" s="117">
        <f t="shared" si="129"/>
        <v>20</v>
      </c>
      <c r="X150" s="117">
        <f t="shared" si="130"/>
        <v>2</v>
      </c>
      <c r="Y150" s="117">
        <f t="shared" si="131"/>
        <v>1</v>
      </c>
      <c r="Z150" s="117">
        <f t="shared" si="132"/>
        <v>4</v>
      </c>
      <c r="AA150" s="117">
        <f t="shared" si="132"/>
        <v>2</v>
      </c>
      <c r="AB150" s="117">
        <f t="shared" si="133"/>
        <v>6</v>
      </c>
      <c r="AC150" s="116">
        <f>IF(AB150=0,1,IF(AB150=1,0.99,IF(AB150=2,0.98,IF(AB150=3,0.97,IF(AB150=4,0.96,IF(AB150=5,0.95,IF(AB150=6,0.94)))))))</f>
        <v>0.94</v>
      </c>
      <c r="AD150" s="116">
        <f t="shared" si="134"/>
        <v>9.0025000000000013</v>
      </c>
      <c r="AE150" s="116">
        <f t="shared" si="135"/>
        <v>8.4623500000000007</v>
      </c>
      <c r="AF150" s="117">
        <f t="shared" si="136"/>
        <v>60</v>
      </c>
      <c r="AG150" s="328"/>
    </row>
    <row r="151" spans="1:42" s="329" customFormat="1" ht="12.75">
      <c r="A151" s="114">
        <v>39</v>
      </c>
      <c r="B151" s="108" t="s">
        <v>1754</v>
      </c>
      <c r="C151" s="108" t="s">
        <v>383</v>
      </c>
      <c r="D151" s="109" t="s">
        <v>3115</v>
      </c>
      <c r="E151" s="115">
        <v>39</v>
      </c>
      <c r="F151" s="116">
        <v>11.03</v>
      </c>
      <c r="G151" s="117">
        <v>30</v>
      </c>
      <c r="H151" s="117" t="s">
        <v>3373</v>
      </c>
      <c r="I151" s="116">
        <v>7.43</v>
      </c>
      <c r="J151" s="117">
        <v>15</v>
      </c>
      <c r="K151" s="117" t="s">
        <v>3373</v>
      </c>
      <c r="L151" s="118">
        <f t="shared" si="124"/>
        <v>9.23</v>
      </c>
      <c r="M151" s="115">
        <f t="shared" si="125"/>
        <v>45</v>
      </c>
      <c r="N151" s="115">
        <f t="shared" si="126"/>
        <v>2</v>
      </c>
      <c r="O151" s="115">
        <f t="shared" si="127"/>
        <v>1</v>
      </c>
      <c r="P151" s="116">
        <v>8.1300000000000008</v>
      </c>
      <c r="Q151" s="117">
        <v>6</v>
      </c>
      <c r="R151" s="117" t="s">
        <v>3373</v>
      </c>
      <c r="S151" s="116">
        <v>6.94</v>
      </c>
      <c r="T151" s="117">
        <v>7</v>
      </c>
      <c r="U151" s="117" t="s">
        <v>3373</v>
      </c>
      <c r="V151" s="116">
        <f t="shared" si="128"/>
        <v>7.5350000000000001</v>
      </c>
      <c r="W151" s="117">
        <f t="shared" si="129"/>
        <v>13</v>
      </c>
      <c r="X151" s="117">
        <f t="shared" si="130"/>
        <v>2</v>
      </c>
      <c r="Y151" s="117">
        <f t="shared" si="131"/>
        <v>1</v>
      </c>
      <c r="Z151" s="117">
        <f t="shared" si="132"/>
        <v>4</v>
      </c>
      <c r="AA151" s="117">
        <f t="shared" si="132"/>
        <v>2</v>
      </c>
      <c r="AB151" s="117">
        <f t="shared" si="133"/>
        <v>6</v>
      </c>
      <c r="AC151" s="116">
        <f>IF(AB151=0,0.93,IF(AB151=1,0.92,IF(AB151=2,0.91,IF(AB151=3,0.9,IF(AB151=4,0.89,IF(AB151=5,0.88,IF(AB151=6,0.87)))))))</f>
        <v>0.87</v>
      </c>
      <c r="AD151" s="116">
        <f t="shared" si="134"/>
        <v>8.3825000000000003</v>
      </c>
      <c r="AE151" s="116">
        <f t="shared" si="135"/>
        <v>7.2927749999999998</v>
      </c>
      <c r="AF151" s="117">
        <f t="shared" si="136"/>
        <v>58</v>
      </c>
      <c r="AG151" s="328"/>
    </row>
    <row r="152" spans="1:42" s="329" customFormat="1" ht="12.75">
      <c r="A152" s="114">
        <v>40</v>
      </c>
      <c r="B152" s="119" t="s">
        <v>3323</v>
      </c>
      <c r="C152" s="119" t="s">
        <v>3324</v>
      </c>
      <c r="D152" s="120" t="s">
        <v>3325</v>
      </c>
      <c r="E152" s="115">
        <v>40</v>
      </c>
      <c r="F152" s="116">
        <v>9.74</v>
      </c>
      <c r="G152" s="117">
        <v>20</v>
      </c>
      <c r="H152" s="117" t="s">
        <v>3373</v>
      </c>
      <c r="I152" s="116">
        <v>8.16</v>
      </c>
      <c r="J152" s="117">
        <v>18</v>
      </c>
      <c r="K152" s="117" t="s">
        <v>3372</v>
      </c>
      <c r="L152" s="118">
        <f t="shared" si="124"/>
        <v>8.9499999999999993</v>
      </c>
      <c r="M152" s="115">
        <f t="shared" si="125"/>
        <v>38</v>
      </c>
      <c r="N152" s="115">
        <f t="shared" si="126"/>
        <v>1</v>
      </c>
      <c r="O152" s="115">
        <f t="shared" si="127"/>
        <v>1</v>
      </c>
      <c r="P152" s="116">
        <v>9.2899999999999991</v>
      </c>
      <c r="Q152" s="117">
        <v>10</v>
      </c>
      <c r="R152" s="117" t="s">
        <v>3373</v>
      </c>
      <c r="S152" s="116">
        <v>8.5299999999999994</v>
      </c>
      <c r="T152" s="117">
        <v>10</v>
      </c>
      <c r="U152" s="117" t="s">
        <v>3373</v>
      </c>
      <c r="V152" s="116">
        <f t="shared" si="128"/>
        <v>8.91</v>
      </c>
      <c r="W152" s="117">
        <f t="shared" si="129"/>
        <v>20</v>
      </c>
      <c r="X152" s="117">
        <f t="shared" si="130"/>
        <v>2</v>
      </c>
      <c r="Y152" s="117">
        <f t="shared" si="131"/>
        <v>1</v>
      </c>
      <c r="Z152" s="117">
        <f t="shared" si="132"/>
        <v>3</v>
      </c>
      <c r="AA152" s="117">
        <f t="shared" si="132"/>
        <v>2</v>
      </c>
      <c r="AB152" s="117">
        <f t="shared" si="133"/>
        <v>5</v>
      </c>
      <c r="AC152" s="116">
        <f>IF(AB152=0,0.93,IF(AB152=1,0.92,IF(AB152=2,0.91,IF(AB152=3,0.9,IF(AB152=4,0.89,IF(AB152=5,0.88,IF(AB152=6,0.87)))))))</f>
        <v>0.88</v>
      </c>
      <c r="AD152" s="116">
        <f t="shared" si="134"/>
        <v>8.93</v>
      </c>
      <c r="AE152" s="116">
        <f t="shared" si="135"/>
        <v>7.8583999999999996</v>
      </c>
      <c r="AF152" s="117">
        <f t="shared" si="136"/>
        <v>58</v>
      </c>
      <c r="AG152" s="328"/>
    </row>
    <row r="153" spans="1:42" s="329" customFormat="1" ht="12.75">
      <c r="A153" s="114">
        <v>41</v>
      </c>
      <c r="B153" s="108" t="s">
        <v>3080</v>
      </c>
      <c r="C153" s="108" t="s">
        <v>3081</v>
      </c>
      <c r="D153" s="109" t="s">
        <v>3082</v>
      </c>
      <c r="E153" s="115">
        <v>41</v>
      </c>
      <c r="F153" s="116">
        <v>9.23</v>
      </c>
      <c r="G153" s="117">
        <v>22</v>
      </c>
      <c r="H153" s="117" t="s">
        <v>3373</v>
      </c>
      <c r="I153" s="116">
        <v>5.18</v>
      </c>
      <c r="J153" s="117">
        <v>7</v>
      </c>
      <c r="K153" s="117" t="s">
        <v>3372</v>
      </c>
      <c r="L153" s="118">
        <f t="shared" si="124"/>
        <v>7.2050000000000001</v>
      </c>
      <c r="M153" s="115">
        <f t="shared" si="125"/>
        <v>29</v>
      </c>
      <c r="N153" s="115">
        <f t="shared" si="126"/>
        <v>1</v>
      </c>
      <c r="O153" s="115">
        <f t="shared" si="127"/>
        <v>1</v>
      </c>
      <c r="P153" s="116">
        <v>9.6199999999999992</v>
      </c>
      <c r="Q153" s="117">
        <v>21</v>
      </c>
      <c r="R153" s="117" t="s">
        <v>3373</v>
      </c>
      <c r="S153" s="116">
        <v>2.2400000000000002</v>
      </c>
      <c r="T153" s="117">
        <v>0</v>
      </c>
      <c r="U153" s="117" t="s">
        <v>3373</v>
      </c>
      <c r="V153" s="116">
        <f t="shared" si="128"/>
        <v>5.93</v>
      </c>
      <c r="W153" s="117">
        <f t="shared" si="129"/>
        <v>21</v>
      </c>
      <c r="X153" s="117">
        <f t="shared" si="130"/>
        <v>2</v>
      </c>
      <c r="Y153" s="117">
        <f t="shared" si="131"/>
        <v>1</v>
      </c>
      <c r="Z153" s="117">
        <f t="shared" si="132"/>
        <v>3</v>
      </c>
      <c r="AA153" s="117">
        <f t="shared" si="132"/>
        <v>2</v>
      </c>
      <c r="AB153" s="117">
        <f t="shared" si="133"/>
        <v>5</v>
      </c>
      <c r="AC153" s="116">
        <f>IF(AB153=0,0.93,IF(AB153=1,0.92,IF(AB153=2,0.91,IF(AB153=3,0.9,IF(AB153=4,0.89,IF(AB153=5,0.88,IF(AB153=6,0.87)))))))</f>
        <v>0.88</v>
      </c>
      <c r="AD153" s="116">
        <f t="shared" si="134"/>
        <v>6.5674999999999999</v>
      </c>
      <c r="AE153" s="116">
        <f t="shared" si="135"/>
        <v>5.7793999999999999</v>
      </c>
      <c r="AF153" s="117">
        <f t="shared" si="136"/>
        <v>50</v>
      </c>
      <c r="AG153" s="328"/>
    </row>
    <row r="154" spans="1:42" s="329" customFormat="1" ht="12.75">
      <c r="A154" s="114">
        <v>42</v>
      </c>
      <c r="B154" s="119" t="s">
        <v>2680</v>
      </c>
      <c r="C154" s="119" t="s">
        <v>3144</v>
      </c>
      <c r="D154" s="120" t="s">
        <v>3145</v>
      </c>
      <c r="E154" s="115">
        <v>42</v>
      </c>
      <c r="F154" s="116">
        <v>8.5500000000000007</v>
      </c>
      <c r="G154" s="117">
        <v>18</v>
      </c>
      <c r="H154" s="117" t="s">
        <v>3373</v>
      </c>
      <c r="I154" s="116">
        <v>5.67</v>
      </c>
      <c r="J154" s="117">
        <v>13</v>
      </c>
      <c r="K154" s="117" t="s">
        <v>3372</v>
      </c>
      <c r="L154" s="118">
        <f t="shared" si="124"/>
        <v>7.11</v>
      </c>
      <c r="M154" s="115">
        <f t="shared" si="125"/>
        <v>31</v>
      </c>
      <c r="N154" s="115">
        <f t="shared" si="126"/>
        <v>1</v>
      </c>
      <c r="O154" s="115">
        <f t="shared" si="127"/>
        <v>1</v>
      </c>
      <c r="P154" s="116">
        <v>9.67</v>
      </c>
      <c r="Q154" s="117">
        <v>15</v>
      </c>
      <c r="R154" s="117" t="s">
        <v>3373</v>
      </c>
      <c r="S154" s="116">
        <v>3.61</v>
      </c>
      <c r="T154" s="117">
        <v>0</v>
      </c>
      <c r="U154" s="117" t="s">
        <v>3373</v>
      </c>
      <c r="V154" s="116">
        <f t="shared" si="128"/>
        <v>6.64</v>
      </c>
      <c r="W154" s="117">
        <f t="shared" si="129"/>
        <v>15</v>
      </c>
      <c r="X154" s="117">
        <f t="shared" si="130"/>
        <v>2</v>
      </c>
      <c r="Y154" s="117">
        <f t="shared" si="131"/>
        <v>1</v>
      </c>
      <c r="Z154" s="117">
        <f t="shared" si="132"/>
        <v>3</v>
      </c>
      <c r="AA154" s="117">
        <f t="shared" si="132"/>
        <v>2</v>
      </c>
      <c r="AB154" s="117">
        <f t="shared" si="133"/>
        <v>5</v>
      </c>
      <c r="AC154" s="116">
        <f>IF(AB154=0,0.93,IF(AB154=1,0.92,IF(AB154=2,0.91,IF(AB154=3,0.9,IF(AB154=4,0.89,IF(AB154=5,0.88,IF(AB154=6,0.87)))))))</f>
        <v>0.88</v>
      </c>
      <c r="AD154" s="116">
        <f t="shared" si="134"/>
        <v>6.875</v>
      </c>
      <c r="AE154" s="116">
        <f t="shared" si="135"/>
        <v>6.05</v>
      </c>
      <c r="AF154" s="117">
        <f t="shared" si="136"/>
        <v>46</v>
      </c>
      <c r="AG154" s="328"/>
    </row>
    <row r="155" spans="1:42" s="329" customFormat="1" ht="12.75">
      <c r="A155" s="114">
        <v>43</v>
      </c>
      <c r="B155" s="108" t="s">
        <v>3113</v>
      </c>
      <c r="C155" s="108" t="s">
        <v>1652</v>
      </c>
      <c r="D155" s="109" t="s">
        <v>3114</v>
      </c>
      <c r="E155" s="115">
        <v>43</v>
      </c>
      <c r="F155" s="116">
        <v>7.25</v>
      </c>
      <c r="G155" s="117">
        <v>15</v>
      </c>
      <c r="H155" s="117" t="s">
        <v>3373</v>
      </c>
      <c r="I155" s="116">
        <v>10</v>
      </c>
      <c r="J155" s="117">
        <v>30</v>
      </c>
      <c r="K155" s="117" t="s">
        <v>3373</v>
      </c>
      <c r="L155" s="118">
        <f t="shared" si="124"/>
        <v>8.625</v>
      </c>
      <c r="M155" s="115">
        <f t="shared" si="125"/>
        <v>45</v>
      </c>
      <c r="N155" s="115">
        <f t="shared" si="126"/>
        <v>2</v>
      </c>
      <c r="O155" s="115">
        <f t="shared" si="127"/>
        <v>1</v>
      </c>
      <c r="P155" s="116">
        <v>6.13</v>
      </c>
      <c r="Q155" s="117">
        <v>0</v>
      </c>
      <c r="R155" s="117" t="s">
        <v>3373</v>
      </c>
      <c r="S155" s="116">
        <v>1.61</v>
      </c>
      <c r="T155" s="117">
        <v>0</v>
      </c>
      <c r="U155" s="117" t="s">
        <v>3373</v>
      </c>
      <c r="V155" s="116">
        <f t="shared" si="128"/>
        <v>3.87</v>
      </c>
      <c r="W155" s="117">
        <f t="shared" si="129"/>
        <v>0</v>
      </c>
      <c r="X155" s="117">
        <f t="shared" si="130"/>
        <v>2</v>
      </c>
      <c r="Y155" s="117">
        <f t="shared" si="131"/>
        <v>1</v>
      </c>
      <c r="Z155" s="117">
        <f t="shared" si="132"/>
        <v>4</v>
      </c>
      <c r="AA155" s="117">
        <f t="shared" si="132"/>
        <v>2</v>
      </c>
      <c r="AB155" s="117">
        <f t="shared" si="133"/>
        <v>6</v>
      </c>
      <c r="AC155" s="116">
        <f>IF(AB155=0,1,IF(AB155=1,0.99,IF(AB155=2,0.98,IF(AB155=3,0.97,IF(AB155=4,0.96,IF(AB155=5,0.95,IF(AB155=6,0.94)))))))</f>
        <v>0.94</v>
      </c>
      <c r="AD155" s="116">
        <f t="shared" si="134"/>
        <v>6.2475000000000005</v>
      </c>
      <c r="AE155" s="116">
        <f t="shared" si="135"/>
        <v>5.8726500000000001</v>
      </c>
      <c r="AF155" s="117">
        <f t="shared" si="136"/>
        <v>45</v>
      </c>
      <c r="AG155" s="328"/>
    </row>
    <row r="156" spans="1:42" s="329" customFormat="1" ht="12.75">
      <c r="A156" s="114">
        <v>44</v>
      </c>
      <c r="B156" s="108" t="s">
        <v>2203</v>
      </c>
      <c r="C156" s="108" t="s">
        <v>3192</v>
      </c>
      <c r="D156" s="109" t="s">
        <v>3193</v>
      </c>
      <c r="E156" s="115">
        <v>44</v>
      </c>
      <c r="F156" s="116">
        <v>7.77</v>
      </c>
      <c r="G156" s="117">
        <v>22</v>
      </c>
      <c r="H156" s="117" t="s">
        <v>3372</v>
      </c>
      <c r="I156" s="116">
        <v>5.34</v>
      </c>
      <c r="J156" s="117">
        <v>11</v>
      </c>
      <c r="K156" s="117" t="s">
        <v>3372</v>
      </c>
      <c r="L156" s="118">
        <f t="shared" si="124"/>
        <v>6.5549999999999997</v>
      </c>
      <c r="M156" s="115">
        <f t="shared" si="125"/>
        <v>33</v>
      </c>
      <c r="N156" s="115">
        <f t="shared" si="126"/>
        <v>0</v>
      </c>
      <c r="O156" s="115">
        <f t="shared" si="127"/>
        <v>1</v>
      </c>
      <c r="P156" s="116">
        <v>6.41</v>
      </c>
      <c r="Q156" s="117">
        <v>10</v>
      </c>
      <c r="R156" s="117" t="s">
        <v>3373</v>
      </c>
      <c r="S156" s="116">
        <v>0.94</v>
      </c>
      <c r="T156" s="117">
        <v>0</v>
      </c>
      <c r="U156" s="117" t="s">
        <v>3372</v>
      </c>
      <c r="V156" s="116">
        <f t="shared" si="128"/>
        <v>3.6749999999999998</v>
      </c>
      <c r="W156" s="117">
        <f t="shared" si="129"/>
        <v>10</v>
      </c>
      <c r="X156" s="117">
        <f t="shared" si="130"/>
        <v>1</v>
      </c>
      <c r="Y156" s="117">
        <f t="shared" si="131"/>
        <v>1</v>
      </c>
      <c r="Z156" s="117">
        <f t="shared" si="132"/>
        <v>1</v>
      </c>
      <c r="AA156" s="117">
        <f t="shared" si="132"/>
        <v>2</v>
      </c>
      <c r="AB156" s="117">
        <f t="shared" si="133"/>
        <v>3</v>
      </c>
      <c r="AC156" s="116">
        <f>IF(AB156=0,0.86,IF(AB156=1,0.85,IF(AB156=2,0.84,IF(AB156=3,0.83,IF(AB156=4,0.82,IF(AB156=5,0.81,IF(AB156=6,0.8)))))))</f>
        <v>0.83</v>
      </c>
      <c r="AD156" s="116">
        <f t="shared" si="134"/>
        <v>5.1150000000000002</v>
      </c>
      <c r="AE156" s="116">
        <f t="shared" si="135"/>
        <v>4.2454499999999999</v>
      </c>
      <c r="AF156" s="117">
        <f t="shared" si="136"/>
        <v>43</v>
      </c>
      <c r="AG156" s="328"/>
    </row>
    <row r="157" spans="1:42" s="329" customFormat="1" ht="12.75">
      <c r="A157" s="114">
        <v>45</v>
      </c>
      <c r="B157" s="108" t="s">
        <v>3141</v>
      </c>
      <c r="C157" s="108" t="s">
        <v>3142</v>
      </c>
      <c r="D157" s="109" t="s">
        <v>3143</v>
      </c>
      <c r="E157" s="115">
        <v>45</v>
      </c>
      <c r="F157" s="116">
        <v>7.75</v>
      </c>
      <c r="G157" s="117">
        <v>19</v>
      </c>
      <c r="H157" s="117" t="s">
        <v>3372</v>
      </c>
      <c r="I157" s="116">
        <v>5.65</v>
      </c>
      <c r="J157" s="117">
        <v>12</v>
      </c>
      <c r="K157" s="117" t="s">
        <v>3372</v>
      </c>
      <c r="L157" s="118">
        <f t="shared" si="124"/>
        <v>6.7</v>
      </c>
      <c r="M157" s="115">
        <f t="shared" si="125"/>
        <v>31</v>
      </c>
      <c r="N157" s="115">
        <f t="shared" si="126"/>
        <v>0</v>
      </c>
      <c r="O157" s="115">
        <f t="shared" si="127"/>
        <v>1</v>
      </c>
      <c r="P157" s="116">
        <v>4.83</v>
      </c>
      <c r="Q157" s="117">
        <v>5</v>
      </c>
      <c r="R157" s="117" t="s">
        <v>3373</v>
      </c>
      <c r="S157" s="116">
        <v>0.71</v>
      </c>
      <c r="T157" s="117">
        <v>0</v>
      </c>
      <c r="U157" s="117" t="s">
        <v>3373</v>
      </c>
      <c r="V157" s="116">
        <f t="shared" si="128"/>
        <v>2.77</v>
      </c>
      <c r="W157" s="117">
        <f t="shared" si="129"/>
        <v>5</v>
      </c>
      <c r="X157" s="117">
        <f t="shared" si="130"/>
        <v>2</v>
      </c>
      <c r="Y157" s="117">
        <f t="shared" si="131"/>
        <v>1</v>
      </c>
      <c r="Z157" s="117">
        <f t="shared" si="132"/>
        <v>2</v>
      </c>
      <c r="AA157" s="117">
        <f t="shared" si="132"/>
        <v>2</v>
      </c>
      <c r="AB157" s="117">
        <f t="shared" si="133"/>
        <v>4</v>
      </c>
      <c r="AC157" s="116">
        <f>IF(AB157=0,0.79,IF(AB157=1,0.78,IF(AB157=2,0.77,IF(AB157=3,0.76,IF(AB157=4,0.75,IF(AB157=5,74,IF(AB157=6,0.73)))))))</f>
        <v>0.75</v>
      </c>
      <c r="AD157" s="116">
        <f t="shared" si="134"/>
        <v>4.7350000000000003</v>
      </c>
      <c r="AE157" s="116">
        <f t="shared" si="135"/>
        <v>3.5512500000000005</v>
      </c>
      <c r="AF157" s="117">
        <f t="shared" si="136"/>
        <v>36</v>
      </c>
      <c r="AG157" s="328"/>
    </row>
    <row r="158" spans="1:42" s="355" customFormat="1" ht="12.75">
      <c r="A158" s="210">
        <v>29</v>
      </c>
      <c r="B158" s="347" t="s">
        <v>492</v>
      </c>
      <c r="C158" s="347" t="s">
        <v>493</v>
      </c>
      <c r="D158" s="348" t="s">
        <v>494</v>
      </c>
      <c r="E158" s="349">
        <v>4</v>
      </c>
      <c r="F158" s="350">
        <v>11.01</v>
      </c>
      <c r="G158" s="351">
        <v>30</v>
      </c>
      <c r="H158" s="351" t="s">
        <v>3373</v>
      </c>
      <c r="I158" s="350">
        <v>9</v>
      </c>
      <c r="J158" s="351">
        <v>14</v>
      </c>
      <c r="K158" s="351" t="s">
        <v>3373</v>
      </c>
      <c r="L158" s="352">
        <f>(F158+I158)/2</f>
        <v>10.004999999999999</v>
      </c>
      <c r="M158" s="349">
        <f>IF(L158&gt;=10,60,G158+J158)</f>
        <v>60</v>
      </c>
      <c r="N158" s="349">
        <f>IF(H158="ACC",0,1)+IF(K158="ACC",0,1)</f>
        <v>2</v>
      </c>
      <c r="O158" s="349">
        <f>IF(F158&lt;10,1,(IF(I158&lt;10,1,0)))</f>
        <v>1</v>
      </c>
      <c r="P158" s="350">
        <v>8.26</v>
      </c>
      <c r="Q158" s="351">
        <v>7</v>
      </c>
      <c r="R158" s="351" t="s">
        <v>3589</v>
      </c>
      <c r="S158" s="350">
        <v>9.7799999999999994</v>
      </c>
      <c r="T158" s="351">
        <v>18</v>
      </c>
      <c r="U158" s="351" t="s">
        <v>3373</v>
      </c>
      <c r="V158" s="350">
        <f>(P158+S158)/2</f>
        <v>9.02</v>
      </c>
      <c r="W158" s="351">
        <f>IF(V158&gt;=10,60,Q158+T158)</f>
        <v>25</v>
      </c>
      <c r="X158" s="351">
        <f>IF(R158="ACC",0,1)+IF(U158="ACC",0,1)</f>
        <v>2</v>
      </c>
      <c r="Y158" s="351">
        <f>IF(P158&lt;10,1,(IF(S158&lt;10,1,0)))</f>
        <v>1</v>
      </c>
      <c r="Z158" s="351">
        <f>N158+X158</f>
        <v>4</v>
      </c>
      <c r="AA158" s="351">
        <f>O158+Y158</f>
        <v>2</v>
      </c>
      <c r="AB158" s="351">
        <f>Z158+AA158</f>
        <v>6</v>
      </c>
      <c r="AC158" s="350">
        <f>IF(AB158=0,0.79,IF(AB158=1,0.78,IF(AB158=2,0.77,IF(AB158=3,0.76,IF(AB158=4,0.75,IF(AB158=5,0.74,IF(AB158=6,0.73)))))))</f>
        <v>0.73</v>
      </c>
      <c r="AD158" s="350">
        <f>AVERAGE(L158,V158)</f>
        <v>9.5124999999999993</v>
      </c>
      <c r="AE158" s="350">
        <f>AC158*AD158</f>
        <v>6.9441249999999997</v>
      </c>
      <c r="AF158" s="351">
        <f>M158+W158</f>
        <v>85</v>
      </c>
      <c r="AG158" s="354" t="s">
        <v>3456</v>
      </c>
      <c r="AH158" s="354" t="s">
        <v>3452</v>
      </c>
      <c r="AI158" s="354" t="s">
        <v>3454</v>
      </c>
      <c r="AJ158" s="354" t="s">
        <v>3451</v>
      </c>
      <c r="AK158" s="354" t="s">
        <v>3460</v>
      </c>
      <c r="AL158" s="354" t="s">
        <v>3459</v>
      </c>
      <c r="AM158" s="354" t="s">
        <v>3455</v>
      </c>
      <c r="AN158" s="354" t="s">
        <v>3458</v>
      </c>
      <c r="AO158" s="354" t="s">
        <v>3457</v>
      </c>
      <c r="AP158" s="354" t="s">
        <v>3453</v>
      </c>
    </row>
    <row r="160" spans="1:42" s="192" customFormat="1" ht="12.75"/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O133"/>
  <sheetViews>
    <sheetView topLeftCell="A85" workbookViewId="0">
      <selection activeCell="AA114" sqref="AA114"/>
    </sheetView>
  </sheetViews>
  <sheetFormatPr baseColWidth="10" defaultRowHeight="15"/>
  <cols>
    <col min="1" max="1" width="2.7109375" customWidth="1"/>
    <col min="2" max="2" width="16.7109375" bestFit="1" customWidth="1"/>
    <col min="3" max="3" width="25.85546875" bestFit="1" customWidth="1"/>
    <col min="4" max="4" width="12.42578125" bestFit="1" customWidth="1"/>
    <col min="5" max="5" width="3.85546875" customWidth="1"/>
    <col min="6" max="6" width="4.85546875" customWidth="1"/>
    <col min="7" max="7" width="4.5703125" customWidth="1"/>
    <col min="8" max="8" width="6.7109375" customWidth="1"/>
    <col min="9" max="9" width="4.85546875" customWidth="1"/>
    <col min="10" max="10" width="4.5703125" customWidth="1"/>
    <col min="11" max="11" width="6.42578125" customWidth="1"/>
    <col min="12" max="12" width="4.85546875" customWidth="1"/>
    <col min="13" max="13" width="4" customWidth="1"/>
    <col min="14" max="14" width="4.140625" customWidth="1"/>
    <col min="15" max="15" width="2.85546875" customWidth="1"/>
    <col min="16" max="16" width="5.5703125" customWidth="1"/>
    <col min="17" max="17" width="4.7109375" customWidth="1"/>
    <col min="18" max="18" width="6.42578125" customWidth="1"/>
    <col min="19" max="19" width="5.5703125" customWidth="1"/>
    <col min="20" max="20" width="4.7109375" customWidth="1"/>
    <col min="21" max="21" width="6.42578125" customWidth="1"/>
    <col min="22" max="22" width="4.85546875" customWidth="1"/>
    <col min="23" max="23" width="4" customWidth="1"/>
    <col min="24" max="24" width="4.140625" customWidth="1"/>
    <col min="25" max="25" width="2.85546875" customWidth="1"/>
    <col min="26" max="26" width="4.140625" customWidth="1"/>
    <col min="27" max="27" width="4" customWidth="1"/>
    <col min="28" max="28" width="3.42578125" customWidth="1"/>
    <col min="29" max="30" width="4.85546875" customWidth="1"/>
    <col min="31" max="31" width="8.140625" customWidth="1"/>
    <col min="32" max="32" width="4.42578125" customWidth="1"/>
    <col min="33" max="33" width="6.5703125" customWidth="1"/>
  </cols>
  <sheetData>
    <row r="1" spans="1:41" ht="26.25">
      <c r="A1" s="22" t="s">
        <v>3583</v>
      </c>
      <c r="B1" s="23"/>
      <c r="C1" s="23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12"/>
      <c r="X1" s="12"/>
      <c r="Y1" s="12"/>
      <c r="Z1" s="12"/>
      <c r="AA1" s="12"/>
      <c r="AB1" s="12"/>
      <c r="AC1" s="14"/>
      <c r="AD1" s="14"/>
      <c r="AE1" s="14"/>
      <c r="AF1" s="12"/>
      <c r="AG1" s="7"/>
      <c r="AH1" s="7"/>
      <c r="AI1" s="7"/>
      <c r="AJ1" s="7"/>
      <c r="AK1" s="7"/>
      <c r="AL1" s="7"/>
      <c r="AM1" s="7"/>
      <c r="AN1" s="7"/>
      <c r="AO1" s="7"/>
    </row>
    <row r="2" spans="1:41" ht="26.25">
      <c r="A2" s="22" t="s">
        <v>0</v>
      </c>
      <c r="B2" s="23"/>
      <c r="C2" s="23"/>
      <c r="D2" s="137"/>
      <c r="E2" s="137"/>
      <c r="F2" s="139"/>
      <c r="G2" s="140"/>
      <c r="H2" s="140"/>
      <c r="I2" s="141"/>
      <c r="J2" s="142"/>
      <c r="K2" s="137"/>
      <c r="L2" s="139"/>
      <c r="M2" s="143"/>
      <c r="N2" s="143"/>
      <c r="O2" s="143"/>
      <c r="P2" s="144"/>
      <c r="Q2" s="140"/>
      <c r="R2" s="140"/>
      <c r="S2" s="145"/>
      <c r="T2" s="146"/>
      <c r="U2" s="60"/>
      <c r="V2" s="147"/>
      <c r="W2" s="12"/>
      <c r="X2" s="12"/>
      <c r="Y2" s="12"/>
      <c r="Z2" s="12"/>
      <c r="AA2" s="12"/>
      <c r="AB2" s="12"/>
      <c r="AC2" s="14"/>
      <c r="AD2" s="14"/>
      <c r="AE2" s="14"/>
      <c r="AF2" s="12"/>
      <c r="AG2" s="7"/>
      <c r="AH2" s="7"/>
      <c r="AI2" s="7"/>
      <c r="AJ2" s="7"/>
      <c r="AK2" s="7"/>
      <c r="AL2" s="7"/>
      <c r="AM2" s="7"/>
      <c r="AN2" s="7"/>
      <c r="AO2" s="7"/>
    </row>
    <row r="3" spans="1:41" ht="26.25">
      <c r="A3" s="22" t="s">
        <v>1</v>
      </c>
      <c r="B3" s="23"/>
      <c r="C3" s="23"/>
      <c r="D3" s="137"/>
      <c r="E3" s="137"/>
      <c r="F3" s="139"/>
      <c r="G3" s="140"/>
      <c r="H3" s="140"/>
      <c r="I3" s="141"/>
      <c r="J3" s="142"/>
      <c r="K3" s="137"/>
      <c r="L3" s="139"/>
      <c r="M3" s="143"/>
      <c r="N3" s="143"/>
      <c r="O3" s="143"/>
      <c r="P3" s="144"/>
      <c r="Q3" s="140"/>
      <c r="R3" s="140"/>
      <c r="S3" s="145"/>
      <c r="T3" s="146"/>
      <c r="U3" s="60"/>
      <c r="V3" s="147"/>
      <c r="W3" s="12"/>
      <c r="X3" s="12"/>
      <c r="Y3" s="12"/>
      <c r="Z3" s="12"/>
      <c r="AA3" s="12"/>
      <c r="AB3" s="12"/>
      <c r="AC3" s="14"/>
      <c r="AD3" s="14"/>
      <c r="AE3" s="14"/>
      <c r="AF3" s="12"/>
      <c r="AG3" s="7"/>
      <c r="AH3" s="7"/>
      <c r="AI3" s="7"/>
      <c r="AJ3" s="7"/>
      <c r="AK3" s="7"/>
      <c r="AL3" s="7"/>
      <c r="AM3" s="7"/>
      <c r="AN3" s="7"/>
      <c r="AO3" s="7"/>
    </row>
    <row r="4" spans="1:41" ht="26.25">
      <c r="A4" s="23" t="s">
        <v>3580</v>
      </c>
      <c r="B4" s="23"/>
      <c r="C4" s="23"/>
      <c r="D4" s="137"/>
      <c r="E4" s="137"/>
      <c r="F4" s="139"/>
      <c r="G4" s="140"/>
      <c r="H4" s="140"/>
      <c r="I4" s="141"/>
      <c r="J4" s="142"/>
      <c r="K4" s="137"/>
      <c r="L4" s="139"/>
      <c r="M4" s="143"/>
      <c r="N4" s="143"/>
      <c r="O4" s="143"/>
      <c r="P4" s="144"/>
      <c r="Q4" s="140"/>
      <c r="R4" s="140"/>
      <c r="S4" s="145"/>
      <c r="T4" s="146"/>
      <c r="U4" s="60"/>
      <c r="V4" s="147"/>
      <c r="W4" s="12"/>
      <c r="X4" s="12"/>
      <c r="Y4" s="12"/>
      <c r="Z4" s="12"/>
      <c r="AA4" s="12"/>
      <c r="AB4" s="12"/>
      <c r="AC4" s="14"/>
      <c r="AD4" s="14"/>
      <c r="AE4" s="14"/>
      <c r="AF4" s="12"/>
      <c r="AG4" s="7"/>
      <c r="AH4" s="7"/>
      <c r="AI4" s="7"/>
      <c r="AJ4" s="7"/>
      <c r="AK4" s="7"/>
      <c r="AL4" s="7"/>
      <c r="AM4" s="7"/>
      <c r="AN4" s="7"/>
      <c r="AO4" s="7"/>
    </row>
    <row r="5" spans="1:41" ht="28.5">
      <c r="A5" s="421" t="s">
        <v>3595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</row>
    <row r="11" spans="1:41" s="26" customFormat="1" ht="18.75">
      <c r="A11" s="96" t="s">
        <v>4</v>
      </c>
      <c r="B11" s="96" t="s">
        <v>5</v>
      </c>
      <c r="C11" s="96" t="s">
        <v>6</v>
      </c>
      <c r="D11" s="96" t="s">
        <v>7</v>
      </c>
      <c r="E11" s="96" t="s">
        <v>8</v>
      </c>
      <c r="F11" s="97" t="s">
        <v>9</v>
      </c>
      <c r="G11" s="96" t="s">
        <v>10</v>
      </c>
      <c r="H11" s="96" t="s">
        <v>11</v>
      </c>
      <c r="I11" s="97" t="s">
        <v>12</v>
      </c>
      <c r="J11" s="96" t="s">
        <v>10</v>
      </c>
      <c r="K11" s="96" t="s">
        <v>13</v>
      </c>
      <c r="L11" s="97" t="s">
        <v>14</v>
      </c>
      <c r="M11" s="98" t="s">
        <v>15</v>
      </c>
      <c r="N11" s="99" t="s">
        <v>16</v>
      </c>
      <c r="O11" s="98" t="s">
        <v>17</v>
      </c>
      <c r="P11" s="97" t="s">
        <v>18</v>
      </c>
      <c r="Q11" s="96" t="s">
        <v>19</v>
      </c>
      <c r="R11" s="96" t="s">
        <v>13</v>
      </c>
      <c r="S11" s="97" t="s">
        <v>20</v>
      </c>
      <c r="T11" s="96" t="s">
        <v>19</v>
      </c>
      <c r="U11" s="96" t="s">
        <v>13</v>
      </c>
      <c r="V11" s="100" t="s">
        <v>21</v>
      </c>
      <c r="W11" s="101" t="s">
        <v>22</v>
      </c>
      <c r="X11" s="101" t="s">
        <v>23</v>
      </c>
      <c r="Y11" s="101" t="s">
        <v>24</v>
      </c>
      <c r="Z11" s="101" t="s">
        <v>25</v>
      </c>
      <c r="AA11" s="102" t="s">
        <v>26</v>
      </c>
      <c r="AB11" s="102" t="s">
        <v>27</v>
      </c>
      <c r="AC11" s="100" t="s">
        <v>28</v>
      </c>
      <c r="AD11" s="100" t="s">
        <v>29</v>
      </c>
      <c r="AE11" s="100" t="s">
        <v>30</v>
      </c>
      <c r="AF11" s="103" t="s">
        <v>31</v>
      </c>
      <c r="AG11" s="96" t="s">
        <v>32</v>
      </c>
    </row>
    <row r="12" spans="1:41" s="16" customFormat="1">
      <c r="A12" s="114">
        <v>1</v>
      </c>
      <c r="B12" s="108" t="s">
        <v>2274</v>
      </c>
      <c r="C12" s="108" t="s">
        <v>3137</v>
      </c>
      <c r="D12" s="109" t="s">
        <v>3138</v>
      </c>
      <c r="E12" s="115">
        <v>32</v>
      </c>
      <c r="F12" s="116">
        <v>14.34</v>
      </c>
      <c r="G12" s="117">
        <v>30</v>
      </c>
      <c r="H12" s="117" t="s">
        <v>3372</v>
      </c>
      <c r="I12" s="116">
        <v>11</v>
      </c>
      <c r="J12" s="117">
        <v>30</v>
      </c>
      <c r="K12" s="117" t="s">
        <v>3372</v>
      </c>
      <c r="L12" s="118">
        <f t="shared" ref="L12:L43" si="0">(F12+I12)/2</f>
        <v>12.67</v>
      </c>
      <c r="M12" s="115">
        <f t="shared" ref="M12:M43" si="1">IF(L12&gt;=10,60,G12+J12)</f>
        <v>60</v>
      </c>
      <c r="N12" s="115">
        <f t="shared" ref="N12:N43" si="2">IF(H12="ACC",0,1)+IF(K12="ACC",0,1)</f>
        <v>0</v>
      </c>
      <c r="O12" s="115">
        <f t="shared" ref="O12:O43" si="3">IF(F12&lt;10,1,(IF(I12&lt;10,1,0)))</f>
        <v>0</v>
      </c>
      <c r="P12" s="116">
        <v>14.4</v>
      </c>
      <c r="Q12" s="117">
        <v>30</v>
      </c>
      <c r="R12" s="117" t="s">
        <v>3372</v>
      </c>
      <c r="S12" s="116">
        <v>16.61</v>
      </c>
      <c r="T12" s="117">
        <v>30</v>
      </c>
      <c r="U12" s="117" t="s">
        <v>3372</v>
      </c>
      <c r="V12" s="116">
        <f t="shared" ref="V12:V43" si="4">(P12+S12)/2</f>
        <v>15.504999999999999</v>
      </c>
      <c r="W12" s="117">
        <f t="shared" ref="W12:W43" si="5">IF(V12&gt;=10,60,Q12+T12)</f>
        <v>60</v>
      </c>
      <c r="X12" s="117">
        <f t="shared" ref="X12:X43" si="6">IF(R12="ACC",0,1)+IF(U12="ACC",0,1)</f>
        <v>0</v>
      </c>
      <c r="Y12" s="117">
        <f t="shared" ref="Y12:Y43" si="7">IF(P12&lt;10,1,(IF(S12&lt;10,1,0)))</f>
        <v>0</v>
      </c>
      <c r="Z12" s="117">
        <f t="shared" ref="Z12:Z43" si="8">N12+X12</f>
        <v>0</v>
      </c>
      <c r="AA12" s="117">
        <f t="shared" ref="AA12:AA43" si="9">O12+Y12</f>
        <v>0</v>
      </c>
      <c r="AB12" s="117">
        <f t="shared" ref="AB12:AB43" si="10">Z12+AA12</f>
        <v>0</v>
      </c>
      <c r="AC12" s="116">
        <f>IF(AB12=0,1,IF(AB12=1,0.99,IF(AB12=2,0.98,IF(AB12=3,0.97,IF(AB12=4,0.96,IF(AB12=5,0.95,IF(AB12=6,0.94)))))))</f>
        <v>1</v>
      </c>
      <c r="AD12" s="116">
        <f t="shared" ref="AD12:AD43" si="11">AVERAGE(L12,V12)</f>
        <v>14.087499999999999</v>
      </c>
      <c r="AE12" s="116">
        <f t="shared" ref="AE12:AE43" si="12">AC12*AD12</f>
        <v>14.087499999999999</v>
      </c>
      <c r="AF12" s="117">
        <f t="shared" ref="AF12:AF43" si="13">M12+W12</f>
        <v>120</v>
      </c>
      <c r="AG12" s="105"/>
    </row>
    <row r="13" spans="1:41" s="16" customFormat="1">
      <c r="A13" s="114">
        <v>2</v>
      </c>
      <c r="B13" s="108" t="s">
        <v>3067</v>
      </c>
      <c r="C13" s="108" t="s">
        <v>3068</v>
      </c>
      <c r="D13" s="109" t="s">
        <v>3069</v>
      </c>
      <c r="E13" s="115">
        <v>32</v>
      </c>
      <c r="F13" s="116">
        <v>12.56</v>
      </c>
      <c r="G13" s="117">
        <v>30</v>
      </c>
      <c r="H13" s="117" t="s">
        <v>3372</v>
      </c>
      <c r="I13" s="116">
        <v>10.87</v>
      </c>
      <c r="J13" s="117">
        <v>30</v>
      </c>
      <c r="K13" s="117" t="s">
        <v>3373</v>
      </c>
      <c r="L13" s="118">
        <f t="shared" si="0"/>
        <v>11.715</v>
      </c>
      <c r="M13" s="115">
        <f t="shared" si="1"/>
        <v>60</v>
      </c>
      <c r="N13" s="115">
        <f t="shared" si="2"/>
        <v>1</v>
      </c>
      <c r="O13" s="115">
        <f t="shared" si="3"/>
        <v>0</v>
      </c>
      <c r="P13" s="116">
        <v>13.77</v>
      </c>
      <c r="Q13" s="117">
        <v>30</v>
      </c>
      <c r="R13" s="117" t="s">
        <v>3372</v>
      </c>
      <c r="S13" s="116">
        <v>16.22</v>
      </c>
      <c r="T13" s="117">
        <v>30</v>
      </c>
      <c r="U13" s="117" t="s">
        <v>3372</v>
      </c>
      <c r="V13" s="116">
        <f t="shared" si="4"/>
        <v>14.994999999999999</v>
      </c>
      <c r="W13" s="117">
        <f t="shared" si="5"/>
        <v>60</v>
      </c>
      <c r="X13" s="117">
        <f t="shared" si="6"/>
        <v>0</v>
      </c>
      <c r="Y13" s="117">
        <f t="shared" si="7"/>
        <v>0</v>
      </c>
      <c r="Z13" s="117">
        <f t="shared" si="8"/>
        <v>1</v>
      </c>
      <c r="AA13" s="117">
        <f t="shared" si="9"/>
        <v>0</v>
      </c>
      <c r="AB13" s="117">
        <f t="shared" si="10"/>
        <v>1</v>
      </c>
      <c r="AC13" s="116">
        <f>IF(AB13=0,1,IF(AB13=1,0.99,IF(AB13=2,0.98,IF(AB13=3,0.97,IF(AB13=4,0.96,IF(AB13=5,0.95,IF(AB13=6,0.94)))))))</f>
        <v>0.99</v>
      </c>
      <c r="AD13" s="116">
        <f t="shared" si="11"/>
        <v>13.355</v>
      </c>
      <c r="AE13" s="116">
        <f t="shared" si="12"/>
        <v>13.221450000000001</v>
      </c>
      <c r="AF13" s="117">
        <f t="shared" si="13"/>
        <v>120</v>
      </c>
      <c r="AG13" s="105"/>
    </row>
    <row r="14" spans="1:41" s="16" customFormat="1">
      <c r="A14" s="114">
        <v>3</v>
      </c>
      <c r="B14" s="108" t="s">
        <v>3073</v>
      </c>
      <c r="C14" s="108" t="s">
        <v>83</v>
      </c>
      <c r="D14" s="109" t="s">
        <v>3074</v>
      </c>
      <c r="E14" s="115">
        <v>32</v>
      </c>
      <c r="F14" s="116">
        <v>14.47</v>
      </c>
      <c r="G14" s="117">
        <v>30</v>
      </c>
      <c r="H14" s="117" t="s">
        <v>3372</v>
      </c>
      <c r="I14" s="116">
        <v>10.56</v>
      </c>
      <c r="J14" s="117">
        <v>30</v>
      </c>
      <c r="K14" s="117" t="s">
        <v>3372</v>
      </c>
      <c r="L14" s="118">
        <f t="shared" si="0"/>
        <v>12.515000000000001</v>
      </c>
      <c r="M14" s="115">
        <f t="shared" si="1"/>
        <v>60</v>
      </c>
      <c r="N14" s="115">
        <f t="shared" si="2"/>
        <v>0</v>
      </c>
      <c r="O14" s="115">
        <f t="shared" si="3"/>
        <v>0</v>
      </c>
      <c r="P14" s="116">
        <v>11.62</v>
      </c>
      <c r="Q14" s="117">
        <v>30</v>
      </c>
      <c r="R14" s="117" t="s">
        <v>3372</v>
      </c>
      <c r="S14" s="116">
        <v>13.58</v>
      </c>
      <c r="T14" s="117">
        <v>30</v>
      </c>
      <c r="U14" s="117" t="s">
        <v>3372</v>
      </c>
      <c r="V14" s="116">
        <f t="shared" si="4"/>
        <v>12.6</v>
      </c>
      <c r="W14" s="117">
        <f t="shared" si="5"/>
        <v>60</v>
      </c>
      <c r="X14" s="117">
        <f t="shared" si="6"/>
        <v>0</v>
      </c>
      <c r="Y14" s="117">
        <f t="shared" si="7"/>
        <v>0</v>
      </c>
      <c r="Z14" s="117">
        <f t="shared" si="8"/>
        <v>0</v>
      </c>
      <c r="AA14" s="117">
        <f t="shared" si="9"/>
        <v>0</v>
      </c>
      <c r="AB14" s="117">
        <f t="shared" si="10"/>
        <v>0</v>
      </c>
      <c r="AC14" s="116">
        <f>IF(AB14=0,1,IF(AB14=1,0.99,IF(AB14=2,0.98,IF(AB14=3,0.97,IF(AB14=4,0.96,IF(AB14=5,0.95,IF(AB14=6,0.94)))))))</f>
        <v>1</v>
      </c>
      <c r="AD14" s="116">
        <f t="shared" si="11"/>
        <v>12.557500000000001</v>
      </c>
      <c r="AE14" s="116">
        <f t="shared" si="12"/>
        <v>12.557500000000001</v>
      </c>
      <c r="AF14" s="117">
        <f t="shared" si="13"/>
        <v>120</v>
      </c>
      <c r="AG14" s="105"/>
    </row>
    <row r="15" spans="1:41" s="16" customFormat="1">
      <c r="A15" s="114">
        <v>4</v>
      </c>
      <c r="B15" s="108" t="s">
        <v>3173</v>
      </c>
      <c r="C15" s="108" t="s">
        <v>2495</v>
      </c>
      <c r="D15" s="109" t="s">
        <v>3174</v>
      </c>
      <c r="E15" s="115">
        <v>33</v>
      </c>
      <c r="F15" s="116">
        <v>10.73</v>
      </c>
      <c r="G15" s="117">
        <v>30</v>
      </c>
      <c r="H15" s="117" t="s">
        <v>3372</v>
      </c>
      <c r="I15" s="116">
        <v>10.47</v>
      </c>
      <c r="J15" s="117">
        <v>30</v>
      </c>
      <c r="K15" s="117" t="s">
        <v>3373</v>
      </c>
      <c r="L15" s="118">
        <f t="shared" si="0"/>
        <v>10.600000000000001</v>
      </c>
      <c r="M15" s="115">
        <f t="shared" si="1"/>
        <v>60</v>
      </c>
      <c r="N15" s="115">
        <f t="shared" si="2"/>
        <v>1</v>
      </c>
      <c r="O15" s="115">
        <f t="shared" si="3"/>
        <v>0</v>
      </c>
      <c r="P15" s="116">
        <v>9.9600000000000009</v>
      </c>
      <c r="Q15" s="117">
        <v>17</v>
      </c>
      <c r="R15" s="117" t="s">
        <v>3373</v>
      </c>
      <c r="S15" s="116">
        <v>14.69</v>
      </c>
      <c r="T15" s="117">
        <v>30</v>
      </c>
      <c r="U15" s="117" t="s">
        <v>3372</v>
      </c>
      <c r="V15" s="116">
        <f t="shared" si="4"/>
        <v>12.324999999999999</v>
      </c>
      <c r="W15" s="117">
        <f t="shared" si="5"/>
        <v>60</v>
      </c>
      <c r="X15" s="117">
        <f t="shared" si="6"/>
        <v>1</v>
      </c>
      <c r="Y15" s="117">
        <f t="shared" si="7"/>
        <v>1</v>
      </c>
      <c r="Z15" s="117">
        <f t="shared" si="8"/>
        <v>2</v>
      </c>
      <c r="AA15" s="117">
        <f t="shared" si="9"/>
        <v>1</v>
      </c>
      <c r="AB15" s="117">
        <f t="shared" si="10"/>
        <v>3</v>
      </c>
      <c r="AC15" s="116">
        <f>IF(AB15=0,1,IF(AB15=1,0.99,IF(AB15=2,0.98,IF(AB15=3,0.97,IF(AB15=4,0.96,IF(AB15=5,0.95,IF(AB15=6,0.94)))))))</f>
        <v>0.97</v>
      </c>
      <c r="AD15" s="116">
        <f t="shared" si="11"/>
        <v>11.4625</v>
      </c>
      <c r="AE15" s="116">
        <f t="shared" si="12"/>
        <v>11.118625</v>
      </c>
      <c r="AF15" s="117">
        <f t="shared" si="13"/>
        <v>120</v>
      </c>
      <c r="AG15" s="105"/>
    </row>
    <row r="16" spans="1:41" s="16" customFormat="1">
      <c r="A16" s="114">
        <v>5</v>
      </c>
      <c r="B16" s="108" t="s">
        <v>3139</v>
      </c>
      <c r="C16" s="108" t="s">
        <v>574</v>
      </c>
      <c r="D16" s="109" t="s">
        <v>3140</v>
      </c>
      <c r="E16" s="115">
        <v>32</v>
      </c>
      <c r="F16" s="116">
        <v>11.16</v>
      </c>
      <c r="G16" s="117">
        <v>30</v>
      </c>
      <c r="H16" s="117" t="s">
        <v>3372</v>
      </c>
      <c r="I16" s="116">
        <v>11.27</v>
      </c>
      <c r="J16" s="117">
        <v>30</v>
      </c>
      <c r="K16" s="117" t="s">
        <v>3373</v>
      </c>
      <c r="L16" s="118">
        <f t="shared" si="0"/>
        <v>11.215</v>
      </c>
      <c r="M16" s="115">
        <f t="shared" si="1"/>
        <v>60</v>
      </c>
      <c r="N16" s="115">
        <f t="shared" si="2"/>
        <v>1</v>
      </c>
      <c r="O16" s="115">
        <f t="shared" si="3"/>
        <v>0</v>
      </c>
      <c r="P16" s="116">
        <v>10.71</v>
      </c>
      <c r="Q16" s="117">
        <v>30</v>
      </c>
      <c r="R16" s="117" t="s">
        <v>3373</v>
      </c>
      <c r="S16" s="116">
        <v>10.46</v>
      </c>
      <c r="T16" s="117">
        <v>30</v>
      </c>
      <c r="U16" s="117" t="s">
        <v>3372</v>
      </c>
      <c r="V16" s="116">
        <f t="shared" si="4"/>
        <v>10.585000000000001</v>
      </c>
      <c r="W16" s="117">
        <f t="shared" si="5"/>
        <v>60</v>
      </c>
      <c r="X16" s="117">
        <f t="shared" si="6"/>
        <v>1</v>
      </c>
      <c r="Y16" s="117">
        <f t="shared" si="7"/>
        <v>0</v>
      </c>
      <c r="Z16" s="117">
        <f t="shared" si="8"/>
        <v>2</v>
      </c>
      <c r="AA16" s="117">
        <f t="shared" si="9"/>
        <v>0</v>
      </c>
      <c r="AB16" s="117">
        <f t="shared" si="10"/>
        <v>2</v>
      </c>
      <c r="AC16" s="116">
        <f>IF(AB16=0,1,IF(AB16=1,0.99,IF(AB16=2,0.98,IF(AB16=3,0.97,IF(AB16=4,0.96,IF(AB16=5,0.95,IF(AB16=6,0.94)))))))</f>
        <v>0.98</v>
      </c>
      <c r="AD16" s="116">
        <f t="shared" si="11"/>
        <v>10.9</v>
      </c>
      <c r="AE16" s="116">
        <f t="shared" si="12"/>
        <v>10.682</v>
      </c>
      <c r="AF16" s="117">
        <f t="shared" si="13"/>
        <v>120</v>
      </c>
      <c r="AG16" s="105"/>
    </row>
    <row r="17" spans="1:33" s="16" customFormat="1">
      <c r="A17" s="114">
        <v>6</v>
      </c>
      <c r="B17" s="119" t="s">
        <v>1672</v>
      </c>
      <c r="C17" s="119" t="s">
        <v>3339</v>
      </c>
      <c r="D17" s="120" t="s">
        <v>3340</v>
      </c>
      <c r="E17" s="115">
        <v>34</v>
      </c>
      <c r="F17" s="116">
        <v>11.5</v>
      </c>
      <c r="G17" s="117">
        <v>30</v>
      </c>
      <c r="H17" s="117" t="s">
        <v>3372</v>
      </c>
      <c r="I17" s="116">
        <v>10.210000000000001</v>
      </c>
      <c r="J17" s="117">
        <v>30</v>
      </c>
      <c r="K17" s="117" t="s">
        <v>3372</v>
      </c>
      <c r="L17" s="118">
        <f t="shared" si="0"/>
        <v>10.855</v>
      </c>
      <c r="M17" s="115">
        <f t="shared" si="1"/>
        <v>60</v>
      </c>
      <c r="N17" s="115">
        <f t="shared" si="2"/>
        <v>0</v>
      </c>
      <c r="O17" s="115">
        <f t="shared" si="3"/>
        <v>0</v>
      </c>
      <c r="P17" s="116">
        <v>10.75</v>
      </c>
      <c r="Q17" s="117">
        <v>30</v>
      </c>
      <c r="R17" s="117" t="s">
        <v>3373</v>
      </c>
      <c r="S17" s="116">
        <v>12.22</v>
      </c>
      <c r="T17" s="117">
        <v>30</v>
      </c>
      <c r="U17" s="117" t="s">
        <v>3372</v>
      </c>
      <c r="V17" s="116">
        <f t="shared" si="4"/>
        <v>11.484999999999999</v>
      </c>
      <c r="W17" s="117">
        <f t="shared" si="5"/>
        <v>60</v>
      </c>
      <c r="X17" s="117">
        <f t="shared" si="6"/>
        <v>1</v>
      </c>
      <c r="Y17" s="117">
        <f t="shared" si="7"/>
        <v>0</v>
      </c>
      <c r="Z17" s="117">
        <f t="shared" si="8"/>
        <v>1</v>
      </c>
      <c r="AA17" s="117">
        <f t="shared" si="9"/>
        <v>0</v>
      </c>
      <c r="AB17" s="117">
        <f t="shared" si="10"/>
        <v>1</v>
      </c>
      <c r="AC17" s="116">
        <f>IF(AB17=0,0.93,IF(AB17=1,0.92,IF(AB17=2,0.91,IF(AB17=3,0.9,IF(AB17=4,0.89,IF(AB17=5,0.88,IF(AB17=6,0.87)))))))</f>
        <v>0.92</v>
      </c>
      <c r="AD17" s="116">
        <f t="shared" si="11"/>
        <v>11.17</v>
      </c>
      <c r="AE17" s="116">
        <f t="shared" si="12"/>
        <v>10.276400000000001</v>
      </c>
      <c r="AF17" s="117">
        <f t="shared" si="13"/>
        <v>120</v>
      </c>
      <c r="AG17" s="105"/>
    </row>
    <row r="18" spans="1:33" s="16" customFormat="1">
      <c r="A18" s="114">
        <v>7</v>
      </c>
      <c r="B18" s="108" t="s">
        <v>3155</v>
      </c>
      <c r="C18" s="108" t="s">
        <v>1118</v>
      </c>
      <c r="D18" s="109" t="s">
        <v>3156</v>
      </c>
      <c r="E18" s="115">
        <v>32</v>
      </c>
      <c r="F18" s="116">
        <v>10.61</v>
      </c>
      <c r="G18" s="117">
        <v>30</v>
      </c>
      <c r="H18" s="117" t="s">
        <v>3372</v>
      </c>
      <c r="I18" s="116">
        <v>9.9700000000000006</v>
      </c>
      <c r="J18" s="117">
        <v>24</v>
      </c>
      <c r="K18" s="117" t="s">
        <v>3373</v>
      </c>
      <c r="L18" s="118">
        <f t="shared" si="0"/>
        <v>10.29</v>
      </c>
      <c r="M18" s="115">
        <f t="shared" si="1"/>
        <v>60</v>
      </c>
      <c r="N18" s="115">
        <f t="shared" si="2"/>
        <v>1</v>
      </c>
      <c r="O18" s="115">
        <f t="shared" si="3"/>
        <v>1</v>
      </c>
      <c r="P18" s="116">
        <v>10.08</v>
      </c>
      <c r="Q18" s="117">
        <v>30</v>
      </c>
      <c r="R18" s="117" t="s">
        <v>3372</v>
      </c>
      <c r="S18" s="116">
        <v>10.8</v>
      </c>
      <c r="T18" s="117">
        <v>30</v>
      </c>
      <c r="U18" s="117" t="s">
        <v>3372</v>
      </c>
      <c r="V18" s="116">
        <f t="shared" si="4"/>
        <v>10.440000000000001</v>
      </c>
      <c r="W18" s="117">
        <f t="shared" si="5"/>
        <v>60</v>
      </c>
      <c r="X18" s="117">
        <f t="shared" si="6"/>
        <v>0</v>
      </c>
      <c r="Y18" s="117">
        <f t="shared" si="7"/>
        <v>0</v>
      </c>
      <c r="Z18" s="117">
        <f t="shared" si="8"/>
        <v>1</v>
      </c>
      <c r="AA18" s="117">
        <f t="shared" si="9"/>
        <v>1</v>
      </c>
      <c r="AB18" s="117">
        <f t="shared" si="10"/>
        <v>2</v>
      </c>
      <c r="AC18" s="116">
        <f>IF(AB18=0,1,IF(AB18=1,0.99,IF(AB18=2,0.98,IF(AB18=3,0.97,IF(AB18=4,0.96,IF(AB18=5,0.95,IF(AB18=6,0.94)))))))</f>
        <v>0.98</v>
      </c>
      <c r="AD18" s="116">
        <f t="shared" si="11"/>
        <v>10.365</v>
      </c>
      <c r="AE18" s="116">
        <f t="shared" si="12"/>
        <v>10.1577</v>
      </c>
      <c r="AF18" s="117">
        <f t="shared" si="13"/>
        <v>120</v>
      </c>
      <c r="AG18" s="105"/>
    </row>
    <row r="19" spans="1:33" s="16" customFormat="1">
      <c r="A19" s="114">
        <v>8</v>
      </c>
      <c r="B19" s="108" t="s">
        <v>3232</v>
      </c>
      <c r="C19" s="108" t="s">
        <v>3233</v>
      </c>
      <c r="D19" s="109" t="s">
        <v>3234</v>
      </c>
      <c r="E19" s="115">
        <v>33</v>
      </c>
      <c r="F19" s="116">
        <v>10</v>
      </c>
      <c r="G19" s="117">
        <v>30</v>
      </c>
      <c r="H19" s="117" t="s">
        <v>3373</v>
      </c>
      <c r="I19" s="116">
        <v>10</v>
      </c>
      <c r="J19" s="117">
        <v>30</v>
      </c>
      <c r="K19" s="117" t="s">
        <v>3373</v>
      </c>
      <c r="L19" s="118">
        <f t="shared" si="0"/>
        <v>10</v>
      </c>
      <c r="M19" s="115">
        <f t="shared" si="1"/>
        <v>60</v>
      </c>
      <c r="N19" s="115">
        <f t="shared" si="2"/>
        <v>2</v>
      </c>
      <c r="O19" s="115">
        <f t="shared" si="3"/>
        <v>0</v>
      </c>
      <c r="P19" s="116">
        <v>11.17</v>
      </c>
      <c r="Q19" s="117">
        <v>30</v>
      </c>
      <c r="R19" s="117" t="s">
        <v>3373</v>
      </c>
      <c r="S19" s="116">
        <v>10.4</v>
      </c>
      <c r="T19" s="117">
        <v>30</v>
      </c>
      <c r="U19" s="117" t="s">
        <v>3372</v>
      </c>
      <c r="V19" s="116">
        <f t="shared" si="4"/>
        <v>10.785</v>
      </c>
      <c r="W19" s="117">
        <f t="shared" si="5"/>
        <v>60</v>
      </c>
      <c r="X19" s="117">
        <f t="shared" si="6"/>
        <v>1</v>
      </c>
      <c r="Y19" s="117">
        <f t="shared" si="7"/>
        <v>0</v>
      </c>
      <c r="Z19" s="117">
        <f t="shared" si="8"/>
        <v>3</v>
      </c>
      <c r="AA19" s="117">
        <f t="shared" si="9"/>
        <v>0</v>
      </c>
      <c r="AB19" s="117">
        <f t="shared" si="10"/>
        <v>3</v>
      </c>
      <c r="AC19" s="116">
        <f>IF(AB19=0,1,IF(AB19=1,0.99,IF(AB19=2,0.98,IF(AB19=3,0.97,IF(AB19=4,0.96,IF(AB19=5,0.95,IF(AB19=6,0.94)))))))</f>
        <v>0.97</v>
      </c>
      <c r="AD19" s="116">
        <f t="shared" si="11"/>
        <v>10.3925</v>
      </c>
      <c r="AE19" s="116">
        <f t="shared" si="12"/>
        <v>10.080724999999999</v>
      </c>
      <c r="AF19" s="117">
        <f t="shared" si="13"/>
        <v>120</v>
      </c>
      <c r="AG19" s="105"/>
    </row>
    <row r="20" spans="1:33" s="16" customFormat="1">
      <c r="A20" s="114">
        <v>9</v>
      </c>
      <c r="B20" s="108" t="s">
        <v>3205</v>
      </c>
      <c r="C20" s="108" t="s">
        <v>245</v>
      </c>
      <c r="D20" s="109" t="s">
        <v>3206</v>
      </c>
      <c r="E20" s="115">
        <v>33</v>
      </c>
      <c r="F20" s="116">
        <v>10</v>
      </c>
      <c r="G20" s="117">
        <v>30</v>
      </c>
      <c r="H20" s="117" t="s">
        <v>3373</v>
      </c>
      <c r="I20" s="116">
        <v>10</v>
      </c>
      <c r="J20" s="117">
        <v>30</v>
      </c>
      <c r="K20" s="117" t="s">
        <v>3373</v>
      </c>
      <c r="L20" s="118">
        <f t="shared" si="0"/>
        <v>10</v>
      </c>
      <c r="M20" s="115">
        <f t="shared" si="1"/>
        <v>60</v>
      </c>
      <c r="N20" s="115">
        <f t="shared" si="2"/>
        <v>2</v>
      </c>
      <c r="O20" s="115">
        <f t="shared" si="3"/>
        <v>0</v>
      </c>
      <c r="P20" s="116">
        <v>10</v>
      </c>
      <c r="Q20" s="117">
        <v>30</v>
      </c>
      <c r="R20" s="117" t="s">
        <v>3373</v>
      </c>
      <c r="S20" s="116">
        <v>11.44</v>
      </c>
      <c r="T20" s="117">
        <v>30</v>
      </c>
      <c r="U20" s="117" t="s">
        <v>3372</v>
      </c>
      <c r="V20" s="116">
        <f t="shared" si="4"/>
        <v>10.719999999999999</v>
      </c>
      <c r="W20" s="117">
        <f t="shared" si="5"/>
        <v>60</v>
      </c>
      <c r="X20" s="117">
        <f t="shared" si="6"/>
        <v>1</v>
      </c>
      <c r="Y20" s="117">
        <f t="shared" si="7"/>
        <v>0</v>
      </c>
      <c r="Z20" s="117">
        <f t="shared" si="8"/>
        <v>3</v>
      </c>
      <c r="AA20" s="117">
        <f t="shared" si="9"/>
        <v>0</v>
      </c>
      <c r="AB20" s="117">
        <f t="shared" si="10"/>
        <v>3</v>
      </c>
      <c r="AC20" s="116">
        <f>IF(AB20=0,1,IF(AB20=1,0.99,IF(AB20=2,0.98,IF(AB20=3,0.97,IF(AB20=4,0.96,IF(AB20=5,0.95,IF(AB20=6,0.94)))))))</f>
        <v>0.97</v>
      </c>
      <c r="AD20" s="116">
        <f t="shared" si="11"/>
        <v>10.36</v>
      </c>
      <c r="AE20" s="116">
        <f t="shared" si="12"/>
        <v>10.049199999999999</v>
      </c>
      <c r="AF20" s="117">
        <f t="shared" si="13"/>
        <v>120</v>
      </c>
      <c r="AG20" s="105"/>
    </row>
    <row r="21" spans="1:33" s="16" customFormat="1">
      <c r="A21" s="114">
        <v>10</v>
      </c>
      <c r="B21" s="108" t="s">
        <v>3087</v>
      </c>
      <c r="C21" s="108" t="s">
        <v>3088</v>
      </c>
      <c r="D21" s="109" t="s">
        <v>3089</v>
      </c>
      <c r="E21" s="115">
        <v>32</v>
      </c>
      <c r="F21" s="116">
        <v>10.62</v>
      </c>
      <c r="G21" s="117">
        <v>30</v>
      </c>
      <c r="H21" s="117" t="s">
        <v>3373</v>
      </c>
      <c r="I21" s="116">
        <v>10.050000000000001</v>
      </c>
      <c r="J21" s="117">
        <v>30</v>
      </c>
      <c r="K21" s="117" t="s">
        <v>3372</v>
      </c>
      <c r="L21" s="118">
        <f t="shared" si="0"/>
        <v>10.335000000000001</v>
      </c>
      <c r="M21" s="115">
        <f t="shared" si="1"/>
        <v>60</v>
      </c>
      <c r="N21" s="115">
        <f t="shared" si="2"/>
        <v>1</v>
      </c>
      <c r="O21" s="115">
        <f t="shared" si="3"/>
        <v>0</v>
      </c>
      <c r="P21" s="116">
        <v>11.3</v>
      </c>
      <c r="Q21" s="117">
        <v>30</v>
      </c>
      <c r="R21" s="117" t="s">
        <v>3373</v>
      </c>
      <c r="S21" s="116">
        <v>9.27</v>
      </c>
      <c r="T21" s="117">
        <v>12</v>
      </c>
      <c r="U21" s="117" t="s">
        <v>3372</v>
      </c>
      <c r="V21" s="116">
        <f t="shared" si="4"/>
        <v>10.285</v>
      </c>
      <c r="W21" s="117">
        <f t="shared" si="5"/>
        <v>60</v>
      </c>
      <c r="X21" s="117">
        <f t="shared" si="6"/>
        <v>1</v>
      </c>
      <c r="Y21" s="117">
        <f t="shared" si="7"/>
        <v>1</v>
      </c>
      <c r="Z21" s="117">
        <f t="shared" si="8"/>
        <v>2</v>
      </c>
      <c r="AA21" s="117">
        <f t="shared" si="9"/>
        <v>1</v>
      </c>
      <c r="AB21" s="117">
        <f t="shared" si="10"/>
        <v>3</v>
      </c>
      <c r="AC21" s="116">
        <f>IF(AB21=0,1,IF(AB21=1,0.99,IF(AB21=2,0.98,IF(AB21=3,0.97,IF(AB21=4,0.96,IF(AB21=5,0.95,IF(AB21=6,0.94)))))))</f>
        <v>0.97</v>
      </c>
      <c r="AD21" s="116">
        <f t="shared" si="11"/>
        <v>10.31</v>
      </c>
      <c r="AE21" s="116">
        <f t="shared" si="12"/>
        <v>10.0007</v>
      </c>
      <c r="AF21" s="117">
        <f t="shared" si="13"/>
        <v>120</v>
      </c>
      <c r="AG21" s="105"/>
    </row>
    <row r="22" spans="1:33" s="16" customFormat="1">
      <c r="A22" s="114">
        <v>11</v>
      </c>
      <c r="B22" s="108" t="s">
        <v>3256</v>
      </c>
      <c r="C22" s="108" t="s">
        <v>3257</v>
      </c>
      <c r="D22" s="109" t="s">
        <v>3258</v>
      </c>
      <c r="E22" s="115">
        <v>33</v>
      </c>
      <c r="F22" s="116">
        <v>10.18</v>
      </c>
      <c r="G22" s="117">
        <v>30</v>
      </c>
      <c r="H22" s="117" t="s">
        <v>3373</v>
      </c>
      <c r="I22" s="116">
        <v>10.1</v>
      </c>
      <c r="J22" s="117">
        <v>30</v>
      </c>
      <c r="K22" s="117" t="s">
        <v>3372</v>
      </c>
      <c r="L22" s="118">
        <f t="shared" si="0"/>
        <v>10.14</v>
      </c>
      <c r="M22" s="115">
        <f t="shared" si="1"/>
        <v>60</v>
      </c>
      <c r="N22" s="115">
        <f t="shared" si="2"/>
        <v>1</v>
      </c>
      <c r="O22" s="115">
        <f t="shared" si="3"/>
        <v>0</v>
      </c>
      <c r="P22" s="116">
        <v>11.39</v>
      </c>
      <c r="Q22" s="117">
        <v>30</v>
      </c>
      <c r="R22" s="117" t="s">
        <v>3373</v>
      </c>
      <c r="S22" s="116">
        <v>11.96</v>
      </c>
      <c r="T22" s="117">
        <v>30</v>
      </c>
      <c r="U22" s="117" t="s">
        <v>3373</v>
      </c>
      <c r="V22" s="116">
        <f t="shared" si="4"/>
        <v>11.675000000000001</v>
      </c>
      <c r="W22" s="117">
        <f t="shared" si="5"/>
        <v>60</v>
      </c>
      <c r="X22" s="117">
        <f t="shared" si="6"/>
        <v>2</v>
      </c>
      <c r="Y22" s="117">
        <f t="shared" si="7"/>
        <v>0</v>
      </c>
      <c r="Z22" s="117">
        <f t="shared" si="8"/>
        <v>3</v>
      </c>
      <c r="AA22" s="117">
        <f t="shared" si="9"/>
        <v>0</v>
      </c>
      <c r="AB22" s="117">
        <f t="shared" si="10"/>
        <v>3</v>
      </c>
      <c r="AC22" s="116">
        <f>IF(AB22=0,0.93,IF(AB22=1,0.92,IF(AB22=2,0.91,IF(AB22=3,0.9,IF(AB22=4,0.89,IF(AB22=5,0.88,IF(AB22=6,0.87)))))))</f>
        <v>0.9</v>
      </c>
      <c r="AD22" s="116">
        <f t="shared" si="11"/>
        <v>10.907500000000001</v>
      </c>
      <c r="AE22" s="116">
        <f t="shared" si="12"/>
        <v>9.8167500000000008</v>
      </c>
      <c r="AF22" s="117">
        <f t="shared" si="13"/>
        <v>120</v>
      </c>
      <c r="AG22" s="105"/>
    </row>
    <row r="23" spans="1:33" s="16" customFormat="1">
      <c r="A23" s="114">
        <v>12</v>
      </c>
      <c r="B23" s="126" t="s">
        <v>3337</v>
      </c>
      <c r="C23" s="126" t="s">
        <v>207</v>
      </c>
      <c r="D23" s="115" t="s">
        <v>3338</v>
      </c>
      <c r="E23" s="115">
        <v>34</v>
      </c>
      <c r="F23" s="116">
        <v>10</v>
      </c>
      <c r="G23" s="117">
        <v>30</v>
      </c>
      <c r="H23" s="117" t="s">
        <v>3373</v>
      </c>
      <c r="I23" s="116">
        <v>10.32</v>
      </c>
      <c r="J23" s="117">
        <v>30</v>
      </c>
      <c r="K23" s="117" t="s">
        <v>3372</v>
      </c>
      <c r="L23" s="118">
        <f t="shared" si="0"/>
        <v>10.16</v>
      </c>
      <c r="M23" s="115">
        <f t="shared" si="1"/>
        <v>60</v>
      </c>
      <c r="N23" s="115">
        <f t="shared" si="2"/>
        <v>1</v>
      </c>
      <c r="O23" s="115">
        <f t="shared" si="3"/>
        <v>0</v>
      </c>
      <c r="P23" s="116">
        <v>9.82</v>
      </c>
      <c r="Q23" s="117">
        <v>18</v>
      </c>
      <c r="R23" s="117" t="s">
        <v>3373</v>
      </c>
      <c r="S23" s="116">
        <v>10.18</v>
      </c>
      <c r="T23" s="117">
        <v>30</v>
      </c>
      <c r="U23" s="117" t="s">
        <v>3372</v>
      </c>
      <c r="V23" s="116">
        <f t="shared" si="4"/>
        <v>10</v>
      </c>
      <c r="W23" s="117">
        <f t="shared" si="5"/>
        <v>60</v>
      </c>
      <c r="X23" s="117">
        <f t="shared" si="6"/>
        <v>1</v>
      </c>
      <c r="Y23" s="117">
        <f t="shared" si="7"/>
        <v>1</v>
      </c>
      <c r="Z23" s="117">
        <f t="shared" si="8"/>
        <v>2</v>
      </c>
      <c r="AA23" s="117">
        <f t="shared" si="9"/>
        <v>1</v>
      </c>
      <c r="AB23" s="117">
        <f t="shared" si="10"/>
        <v>3</v>
      </c>
      <c r="AC23" s="116">
        <f>IF(AB23=0,1,IF(AB23=1,0.99,IF(AB23=2,0.98,IF(AB23=3,0.97,IF(AB23=4,0.96,IF(AB23=5,0.95,IF(AB23=6,0.94)))))))</f>
        <v>0.97</v>
      </c>
      <c r="AD23" s="116">
        <f t="shared" si="11"/>
        <v>10.08</v>
      </c>
      <c r="AE23" s="116">
        <f t="shared" si="12"/>
        <v>9.7775999999999996</v>
      </c>
      <c r="AF23" s="117">
        <f t="shared" si="13"/>
        <v>120</v>
      </c>
      <c r="AG23" s="105"/>
    </row>
    <row r="24" spans="1:33" s="16" customFormat="1">
      <c r="A24" s="114">
        <v>13</v>
      </c>
      <c r="B24" s="108" t="s">
        <v>3194</v>
      </c>
      <c r="C24" s="108" t="s">
        <v>3195</v>
      </c>
      <c r="D24" s="109" t="s">
        <v>3196</v>
      </c>
      <c r="E24" s="115">
        <v>33</v>
      </c>
      <c r="F24" s="116">
        <v>10.31</v>
      </c>
      <c r="G24" s="117">
        <v>30</v>
      </c>
      <c r="H24" s="117" t="s">
        <v>3372</v>
      </c>
      <c r="I24" s="116">
        <v>10.68</v>
      </c>
      <c r="J24" s="117">
        <v>30</v>
      </c>
      <c r="K24" s="117" t="s">
        <v>3372</v>
      </c>
      <c r="L24" s="118">
        <f t="shared" si="0"/>
        <v>10.495000000000001</v>
      </c>
      <c r="M24" s="115">
        <f t="shared" si="1"/>
        <v>60</v>
      </c>
      <c r="N24" s="115">
        <f t="shared" si="2"/>
        <v>0</v>
      </c>
      <c r="O24" s="115">
        <f t="shared" si="3"/>
        <v>0</v>
      </c>
      <c r="P24" s="116">
        <v>10.61</v>
      </c>
      <c r="Q24" s="117">
        <v>30</v>
      </c>
      <c r="R24" s="117" t="s">
        <v>3372</v>
      </c>
      <c r="S24" s="116">
        <v>10.4</v>
      </c>
      <c r="T24" s="117">
        <v>30</v>
      </c>
      <c r="U24" s="117" t="s">
        <v>3372</v>
      </c>
      <c r="V24" s="116">
        <f t="shared" si="4"/>
        <v>10.504999999999999</v>
      </c>
      <c r="W24" s="117">
        <f t="shared" si="5"/>
        <v>60</v>
      </c>
      <c r="X24" s="117">
        <f t="shared" si="6"/>
        <v>0</v>
      </c>
      <c r="Y24" s="117">
        <f t="shared" si="7"/>
        <v>0</v>
      </c>
      <c r="Z24" s="117">
        <f t="shared" si="8"/>
        <v>0</v>
      </c>
      <c r="AA24" s="117">
        <f t="shared" si="9"/>
        <v>0</v>
      </c>
      <c r="AB24" s="117">
        <f t="shared" si="10"/>
        <v>0</v>
      </c>
      <c r="AC24" s="116">
        <f t="shared" ref="AC24:AC37" si="14">IF(AB24=0,0.93,IF(AB24=1,0.92,IF(AB24=2,0.91,IF(AB24=3,0.9,IF(AB24=4,0.89,IF(AB24=5,0.88,IF(AB24=6,0.87)))))))</f>
        <v>0.93</v>
      </c>
      <c r="AD24" s="116">
        <f t="shared" si="11"/>
        <v>10.5</v>
      </c>
      <c r="AE24" s="116">
        <f t="shared" si="12"/>
        <v>9.7650000000000006</v>
      </c>
      <c r="AF24" s="117">
        <f t="shared" si="13"/>
        <v>120</v>
      </c>
      <c r="AG24" s="105"/>
    </row>
    <row r="25" spans="1:33" s="16" customFormat="1">
      <c r="A25" s="114">
        <v>14</v>
      </c>
      <c r="B25" s="119" t="s">
        <v>1177</v>
      </c>
      <c r="C25" s="119" t="s">
        <v>1161</v>
      </c>
      <c r="D25" s="120" t="s">
        <v>3307</v>
      </c>
      <c r="E25" s="115">
        <v>34</v>
      </c>
      <c r="F25" s="116">
        <v>10.199999999999999</v>
      </c>
      <c r="G25" s="117">
        <v>30</v>
      </c>
      <c r="H25" s="117" t="s">
        <v>3373</v>
      </c>
      <c r="I25" s="116">
        <v>10.81</v>
      </c>
      <c r="J25" s="117">
        <v>30</v>
      </c>
      <c r="K25" s="117" t="s">
        <v>3372</v>
      </c>
      <c r="L25" s="118">
        <f t="shared" si="0"/>
        <v>10.504999999999999</v>
      </c>
      <c r="M25" s="115">
        <f t="shared" si="1"/>
        <v>60</v>
      </c>
      <c r="N25" s="115">
        <f t="shared" si="2"/>
        <v>1</v>
      </c>
      <c r="O25" s="115">
        <f t="shared" si="3"/>
        <v>0</v>
      </c>
      <c r="P25" s="116">
        <v>10.08</v>
      </c>
      <c r="Q25" s="117">
        <v>30</v>
      </c>
      <c r="R25" s="117" t="s">
        <v>3372</v>
      </c>
      <c r="S25" s="116">
        <v>11.44</v>
      </c>
      <c r="T25" s="117">
        <v>30</v>
      </c>
      <c r="U25" s="117" t="s">
        <v>3373</v>
      </c>
      <c r="V25" s="116">
        <f t="shared" si="4"/>
        <v>10.76</v>
      </c>
      <c r="W25" s="117">
        <f t="shared" si="5"/>
        <v>60</v>
      </c>
      <c r="X25" s="117">
        <f t="shared" si="6"/>
        <v>1</v>
      </c>
      <c r="Y25" s="117">
        <f t="shared" si="7"/>
        <v>0</v>
      </c>
      <c r="Z25" s="117">
        <f t="shared" si="8"/>
        <v>2</v>
      </c>
      <c r="AA25" s="117">
        <f t="shared" si="9"/>
        <v>0</v>
      </c>
      <c r="AB25" s="117">
        <f t="shared" si="10"/>
        <v>2</v>
      </c>
      <c r="AC25" s="116">
        <f t="shared" si="14"/>
        <v>0.91</v>
      </c>
      <c r="AD25" s="116">
        <f t="shared" si="11"/>
        <v>10.6325</v>
      </c>
      <c r="AE25" s="116">
        <f t="shared" si="12"/>
        <v>9.6755750000000003</v>
      </c>
      <c r="AF25" s="117">
        <f t="shared" si="13"/>
        <v>120</v>
      </c>
      <c r="AG25" s="105"/>
    </row>
    <row r="26" spans="1:33" s="16" customFormat="1">
      <c r="A26" s="114">
        <v>15</v>
      </c>
      <c r="B26" s="108" t="s">
        <v>170</v>
      </c>
      <c r="C26" s="108" t="s">
        <v>907</v>
      </c>
      <c r="D26" s="109" t="s">
        <v>3261</v>
      </c>
      <c r="E26" s="115">
        <v>33</v>
      </c>
      <c r="F26" s="116">
        <v>10.61</v>
      </c>
      <c r="G26" s="117">
        <v>30</v>
      </c>
      <c r="H26" s="117" t="s">
        <v>3373</v>
      </c>
      <c r="I26" s="116">
        <v>10.8</v>
      </c>
      <c r="J26" s="117">
        <v>30</v>
      </c>
      <c r="K26" s="117" t="s">
        <v>3372</v>
      </c>
      <c r="L26" s="118">
        <f t="shared" si="0"/>
        <v>10.705</v>
      </c>
      <c r="M26" s="115">
        <f t="shared" si="1"/>
        <v>60</v>
      </c>
      <c r="N26" s="115">
        <f t="shared" si="2"/>
        <v>1</v>
      </c>
      <c r="O26" s="115">
        <f t="shared" si="3"/>
        <v>0</v>
      </c>
      <c r="P26" s="116">
        <v>10.19</v>
      </c>
      <c r="Q26" s="117">
        <v>30</v>
      </c>
      <c r="R26" s="117" t="s">
        <v>3372</v>
      </c>
      <c r="S26" s="116">
        <v>10.71</v>
      </c>
      <c r="T26" s="117">
        <v>30</v>
      </c>
      <c r="U26" s="117" t="s">
        <v>3373</v>
      </c>
      <c r="V26" s="116">
        <f t="shared" si="4"/>
        <v>10.45</v>
      </c>
      <c r="W26" s="117">
        <f t="shared" si="5"/>
        <v>60</v>
      </c>
      <c r="X26" s="117">
        <f t="shared" si="6"/>
        <v>1</v>
      </c>
      <c r="Y26" s="117">
        <f t="shared" si="7"/>
        <v>0</v>
      </c>
      <c r="Z26" s="117">
        <f t="shared" si="8"/>
        <v>2</v>
      </c>
      <c r="AA26" s="117">
        <f t="shared" si="9"/>
        <v>0</v>
      </c>
      <c r="AB26" s="117">
        <f t="shared" si="10"/>
        <v>2</v>
      </c>
      <c r="AC26" s="116">
        <f t="shared" si="14"/>
        <v>0.91</v>
      </c>
      <c r="AD26" s="116">
        <f t="shared" si="11"/>
        <v>10.577500000000001</v>
      </c>
      <c r="AE26" s="116">
        <f t="shared" si="12"/>
        <v>9.6255250000000014</v>
      </c>
      <c r="AF26" s="117">
        <f t="shared" si="13"/>
        <v>120</v>
      </c>
      <c r="AG26" s="105"/>
    </row>
    <row r="27" spans="1:33" s="16" customFormat="1">
      <c r="A27" s="114">
        <v>16</v>
      </c>
      <c r="B27" s="108" t="s">
        <v>3280</v>
      </c>
      <c r="C27" s="108" t="s">
        <v>3281</v>
      </c>
      <c r="D27" s="109" t="s">
        <v>3282</v>
      </c>
      <c r="E27" s="115">
        <v>34</v>
      </c>
      <c r="F27" s="116">
        <v>10.01</v>
      </c>
      <c r="G27" s="117">
        <v>30</v>
      </c>
      <c r="H27" s="117" t="s">
        <v>3373</v>
      </c>
      <c r="I27" s="116">
        <v>10.62</v>
      </c>
      <c r="J27" s="117">
        <v>30</v>
      </c>
      <c r="K27" s="117" t="s">
        <v>3373</v>
      </c>
      <c r="L27" s="118">
        <f t="shared" si="0"/>
        <v>10.315</v>
      </c>
      <c r="M27" s="115">
        <f t="shared" si="1"/>
        <v>60</v>
      </c>
      <c r="N27" s="115">
        <f t="shared" si="2"/>
        <v>2</v>
      </c>
      <c r="O27" s="115">
        <f t="shared" si="3"/>
        <v>0</v>
      </c>
      <c r="P27" s="116">
        <v>10.9</v>
      </c>
      <c r="Q27" s="117">
        <v>30</v>
      </c>
      <c r="R27" s="117" t="s">
        <v>3373</v>
      </c>
      <c r="S27" s="116">
        <v>11.25</v>
      </c>
      <c r="T27" s="117">
        <v>30</v>
      </c>
      <c r="U27" s="117" t="s">
        <v>3372</v>
      </c>
      <c r="V27" s="116">
        <f t="shared" si="4"/>
        <v>11.074999999999999</v>
      </c>
      <c r="W27" s="117">
        <f t="shared" si="5"/>
        <v>60</v>
      </c>
      <c r="X27" s="117">
        <f t="shared" si="6"/>
        <v>1</v>
      </c>
      <c r="Y27" s="117">
        <f t="shared" si="7"/>
        <v>0</v>
      </c>
      <c r="Z27" s="117">
        <f t="shared" si="8"/>
        <v>3</v>
      </c>
      <c r="AA27" s="117">
        <f t="shared" si="9"/>
        <v>0</v>
      </c>
      <c r="AB27" s="117">
        <f t="shared" si="10"/>
        <v>3</v>
      </c>
      <c r="AC27" s="116">
        <f t="shared" si="14"/>
        <v>0.9</v>
      </c>
      <c r="AD27" s="116">
        <f t="shared" si="11"/>
        <v>10.695</v>
      </c>
      <c r="AE27" s="116">
        <f t="shared" si="12"/>
        <v>9.6255000000000006</v>
      </c>
      <c r="AF27" s="117">
        <f t="shared" si="13"/>
        <v>120</v>
      </c>
      <c r="AG27" s="105"/>
    </row>
    <row r="28" spans="1:33" s="16" customFormat="1">
      <c r="A28" s="114">
        <v>17</v>
      </c>
      <c r="B28" s="108" t="s">
        <v>1289</v>
      </c>
      <c r="C28" s="108" t="s">
        <v>3212</v>
      </c>
      <c r="D28" s="109" t="s">
        <v>3213</v>
      </c>
      <c r="E28" s="115">
        <v>33</v>
      </c>
      <c r="F28" s="116">
        <v>10</v>
      </c>
      <c r="G28" s="117">
        <v>30</v>
      </c>
      <c r="H28" s="117" t="s">
        <v>3373</v>
      </c>
      <c r="I28" s="116">
        <v>10</v>
      </c>
      <c r="J28" s="117">
        <v>30</v>
      </c>
      <c r="K28" s="117" t="s">
        <v>3372</v>
      </c>
      <c r="L28" s="118">
        <f t="shared" si="0"/>
        <v>10</v>
      </c>
      <c r="M28" s="115">
        <f t="shared" si="1"/>
        <v>60</v>
      </c>
      <c r="N28" s="115">
        <f t="shared" si="2"/>
        <v>1</v>
      </c>
      <c r="O28" s="115">
        <f t="shared" si="3"/>
        <v>0</v>
      </c>
      <c r="P28" s="116">
        <v>11.36</v>
      </c>
      <c r="Q28" s="117">
        <v>30</v>
      </c>
      <c r="R28" s="117" t="s">
        <v>3373</v>
      </c>
      <c r="S28" s="116">
        <v>10.81</v>
      </c>
      <c r="T28" s="117">
        <v>30</v>
      </c>
      <c r="U28" s="117" t="s">
        <v>3372</v>
      </c>
      <c r="V28" s="116">
        <f t="shared" si="4"/>
        <v>11.085000000000001</v>
      </c>
      <c r="W28" s="117">
        <f t="shared" si="5"/>
        <v>60</v>
      </c>
      <c r="X28" s="117">
        <f t="shared" si="6"/>
        <v>1</v>
      </c>
      <c r="Y28" s="117">
        <f t="shared" si="7"/>
        <v>0</v>
      </c>
      <c r="Z28" s="117">
        <f t="shared" si="8"/>
        <v>2</v>
      </c>
      <c r="AA28" s="117">
        <f t="shared" si="9"/>
        <v>0</v>
      </c>
      <c r="AB28" s="117">
        <f t="shared" si="10"/>
        <v>2</v>
      </c>
      <c r="AC28" s="116">
        <f t="shared" si="14"/>
        <v>0.91</v>
      </c>
      <c r="AD28" s="116">
        <f t="shared" si="11"/>
        <v>10.5425</v>
      </c>
      <c r="AE28" s="116">
        <f t="shared" si="12"/>
        <v>9.5936750000000011</v>
      </c>
      <c r="AF28" s="117">
        <f t="shared" si="13"/>
        <v>120</v>
      </c>
      <c r="AG28" s="105"/>
    </row>
    <row r="29" spans="1:33" s="16" customFormat="1">
      <c r="A29" s="114">
        <v>18</v>
      </c>
      <c r="B29" s="119" t="s">
        <v>694</v>
      </c>
      <c r="C29" s="119" t="s">
        <v>3358</v>
      </c>
      <c r="D29" s="120" t="s">
        <v>3359</v>
      </c>
      <c r="E29" s="115">
        <v>34</v>
      </c>
      <c r="F29" s="116">
        <v>10</v>
      </c>
      <c r="G29" s="117">
        <v>30</v>
      </c>
      <c r="H29" s="117" t="s">
        <v>3373</v>
      </c>
      <c r="I29" s="116">
        <v>10.7</v>
      </c>
      <c r="J29" s="117">
        <v>30</v>
      </c>
      <c r="K29" s="117" t="s">
        <v>3373</v>
      </c>
      <c r="L29" s="118">
        <f t="shared" si="0"/>
        <v>10.35</v>
      </c>
      <c r="M29" s="115">
        <f t="shared" si="1"/>
        <v>60</v>
      </c>
      <c r="N29" s="115">
        <f t="shared" si="2"/>
        <v>2</v>
      </c>
      <c r="O29" s="115">
        <f t="shared" si="3"/>
        <v>0</v>
      </c>
      <c r="P29" s="116">
        <v>10.7</v>
      </c>
      <c r="Q29" s="117">
        <v>30</v>
      </c>
      <c r="R29" s="117" t="s">
        <v>3373</v>
      </c>
      <c r="S29" s="116">
        <v>11.11</v>
      </c>
      <c r="T29" s="117">
        <v>30</v>
      </c>
      <c r="U29" s="117" t="s">
        <v>3372</v>
      </c>
      <c r="V29" s="116">
        <f t="shared" si="4"/>
        <v>10.904999999999999</v>
      </c>
      <c r="W29" s="117">
        <f t="shared" si="5"/>
        <v>60</v>
      </c>
      <c r="X29" s="117">
        <f t="shared" si="6"/>
        <v>1</v>
      </c>
      <c r="Y29" s="117">
        <f t="shared" si="7"/>
        <v>0</v>
      </c>
      <c r="Z29" s="117">
        <f t="shared" si="8"/>
        <v>3</v>
      </c>
      <c r="AA29" s="117">
        <f t="shared" si="9"/>
        <v>0</v>
      </c>
      <c r="AB29" s="117">
        <f t="shared" si="10"/>
        <v>3</v>
      </c>
      <c r="AC29" s="116">
        <f t="shared" si="14"/>
        <v>0.9</v>
      </c>
      <c r="AD29" s="116">
        <f t="shared" si="11"/>
        <v>10.6275</v>
      </c>
      <c r="AE29" s="116">
        <f t="shared" si="12"/>
        <v>9.5647500000000001</v>
      </c>
      <c r="AF29" s="117">
        <f t="shared" si="13"/>
        <v>120</v>
      </c>
      <c r="AG29" s="105"/>
    </row>
    <row r="30" spans="1:33" s="16" customFormat="1">
      <c r="A30" s="114">
        <v>19</v>
      </c>
      <c r="B30" s="108" t="s">
        <v>3221</v>
      </c>
      <c r="C30" s="108" t="s">
        <v>3222</v>
      </c>
      <c r="D30" s="109" t="s">
        <v>3223</v>
      </c>
      <c r="E30" s="115">
        <v>33</v>
      </c>
      <c r="F30" s="116">
        <v>9.57</v>
      </c>
      <c r="G30" s="117">
        <v>20</v>
      </c>
      <c r="H30" s="117" t="s">
        <v>3373</v>
      </c>
      <c r="I30" s="116">
        <v>11.29</v>
      </c>
      <c r="J30" s="117">
        <v>30</v>
      </c>
      <c r="K30" s="117" t="s">
        <v>3373</v>
      </c>
      <c r="L30" s="118">
        <f t="shared" si="0"/>
        <v>10.43</v>
      </c>
      <c r="M30" s="115">
        <f t="shared" si="1"/>
        <v>60</v>
      </c>
      <c r="N30" s="115">
        <f t="shared" si="2"/>
        <v>2</v>
      </c>
      <c r="O30" s="115">
        <f t="shared" si="3"/>
        <v>1</v>
      </c>
      <c r="P30" s="116">
        <v>10.3</v>
      </c>
      <c r="Q30" s="117">
        <v>30</v>
      </c>
      <c r="R30" s="117" t="s">
        <v>3373</v>
      </c>
      <c r="S30" s="116">
        <v>11.42</v>
      </c>
      <c r="T30" s="117">
        <v>30</v>
      </c>
      <c r="U30" s="117" t="s">
        <v>3372</v>
      </c>
      <c r="V30" s="116">
        <f t="shared" si="4"/>
        <v>10.86</v>
      </c>
      <c r="W30" s="117">
        <f t="shared" si="5"/>
        <v>60</v>
      </c>
      <c r="X30" s="117">
        <f t="shared" si="6"/>
        <v>1</v>
      </c>
      <c r="Y30" s="117">
        <f t="shared" si="7"/>
        <v>0</v>
      </c>
      <c r="Z30" s="117">
        <f t="shared" si="8"/>
        <v>3</v>
      </c>
      <c r="AA30" s="117">
        <f t="shared" si="9"/>
        <v>1</v>
      </c>
      <c r="AB30" s="117">
        <f t="shared" si="10"/>
        <v>4</v>
      </c>
      <c r="AC30" s="116">
        <f t="shared" si="14"/>
        <v>0.89</v>
      </c>
      <c r="AD30" s="116">
        <f t="shared" si="11"/>
        <v>10.645</v>
      </c>
      <c r="AE30" s="116">
        <f t="shared" si="12"/>
        <v>9.4740500000000001</v>
      </c>
      <c r="AF30" s="117">
        <f t="shared" si="13"/>
        <v>120</v>
      </c>
      <c r="AG30" s="105"/>
    </row>
    <row r="31" spans="1:33" s="16" customFormat="1">
      <c r="A31" s="114">
        <v>20</v>
      </c>
      <c r="B31" s="108" t="s">
        <v>3061</v>
      </c>
      <c r="C31" s="108" t="s">
        <v>490</v>
      </c>
      <c r="D31" s="109" t="s">
        <v>3062</v>
      </c>
      <c r="E31" s="115">
        <v>32</v>
      </c>
      <c r="F31" s="116">
        <v>10.91</v>
      </c>
      <c r="G31" s="117">
        <v>30</v>
      </c>
      <c r="H31" s="117" t="s">
        <v>3372</v>
      </c>
      <c r="I31" s="116">
        <v>9.5399999999999991</v>
      </c>
      <c r="J31" s="117">
        <v>19</v>
      </c>
      <c r="K31" s="117" t="s">
        <v>3373</v>
      </c>
      <c r="L31" s="118">
        <f t="shared" si="0"/>
        <v>10.225</v>
      </c>
      <c r="M31" s="115">
        <f t="shared" si="1"/>
        <v>60</v>
      </c>
      <c r="N31" s="115">
        <f t="shared" si="2"/>
        <v>1</v>
      </c>
      <c r="O31" s="115">
        <f t="shared" si="3"/>
        <v>1</v>
      </c>
      <c r="P31" s="116">
        <v>10.76</v>
      </c>
      <c r="Q31" s="117">
        <v>30</v>
      </c>
      <c r="R31" s="117" t="s">
        <v>3373</v>
      </c>
      <c r="S31" s="116">
        <v>10.64</v>
      </c>
      <c r="T31" s="117">
        <v>30</v>
      </c>
      <c r="U31" s="117" t="s">
        <v>3372</v>
      </c>
      <c r="V31" s="116">
        <f t="shared" si="4"/>
        <v>10.7</v>
      </c>
      <c r="W31" s="117">
        <f t="shared" si="5"/>
        <v>60</v>
      </c>
      <c r="X31" s="117">
        <f t="shared" si="6"/>
        <v>1</v>
      </c>
      <c r="Y31" s="117">
        <f t="shared" si="7"/>
        <v>0</v>
      </c>
      <c r="Z31" s="117">
        <f t="shared" si="8"/>
        <v>2</v>
      </c>
      <c r="AA31" s="117">
        <f t="shared" si="9"/>
        <v>1</v>
      </c>
      <c r="AB31" s="117">
        <f t="shared" si="10"/>
        <v>3</v>
      </c>
      <c r="AC31" s="116">
        <f t="shared" si="14"/>
        <v>0.9</v>
      </c>
      <c r="AD31" s="116">
        <f t="shared" si="11"/>
        <v>10.462499999999999</v>
      </c>
      <c r="AE31" s="116">
        <f t="shared" si="12"/>
        <v>9.4162499999999998</v>
      </c>
      <c r="AF31" s="117">
        <f t="shared" si="13"/>
        <v>120</v>
      </c>
      <c r="AG31" s="105"/>
    </row>
    <row r="32" spans="1:33" s="16" customFormat="1">
      <c r="A32" s="114">
        <v>21</v>
      </c>
      <c r="B32" s="108" t="s">
        <v>3235</v>
      </c>
      <c r="C32" s="108" t="s">
        <v>3236</v>
      </c>
      <c r="D32" s="109" t="s">
        <v>3237</v>
      </c>
      <c r="E32" s="115">
        <v>33</v>
      </c>
      <c r="F32" s="116">
        <v>10.73</v>
      </c>
      <c r="G32" s="117">
        <v>30</v>
      </c>
      <c r="H32" s="117" t="s">
        <v>3372</v>
      </c>
      <c r="I32" s="116">
        <v>9.4700000000000006</v>
      </c>
      <c r="J32" s="117">
        <v>18</v>
      </c>
      <c r="K32" s="117" t="s">
        <v>3372</v>
      </c>
      <c r="L32" s="118">
        <f t="shared" si="0"/>
        <v>10.100000000000001</v>
      </c>
      <c r="M32" s="115">
        <f t="shared" si="1"/>
        <v>60</v>
      </c>
      <c r="N32" s="115">
        <f t="shared" si="2"/>
        <v>0</v>
      </c>
      <c r="O32" s="115">
        <f t="shared" si="3"/>
        <v>1</v>
      </c>
      <c r="P32" s="116">
        <v>10.65</v>
      </c>
      <c r="Q32" s="117">
        <v>30</v>
      </c>
      <c r="R32" s="117" t="s">
        <v>3373</v>
      </c>
      <c r="S32" s="116">
        <v>10.71</v>
      </c>
      <c r="T32" s="117">
        <v>30</v>
      </c>
      <c r="U32" s="117" t="s">
        <v>3373</v>
      </c>
      <c r="V32" s="116">
        <f t="shared" si="4"/>
        <v>10.68</v>
      </c>
      <c r="W32" s="117">
        <f t="shared" si="5"/>
        <v>60</v>
      </c>
      <c r="X32" s="117">
        <f t="shared" si="6"/>
        <v>2</v>
      </c>
      <c r="Y32" s="117">
        <f t="shared" si="7"/>
        <v>0</v>
      </c>
      <c r="Z32" s="117">
        <f t="shared" si="8"/>
        <v>2</v>
      </c>
      <c r="AA32" s="117">
        <f t="shared" si="9"/>
        <v>1</v>
      </c>
      <c r="AB32" s="117">
        <f t="shared" si="10"/>
        <v>3</v>
      </c>
      <c r="AC32" s="116">
        <f t="shared" si="14"/>
        <v>0.9</v>
      </c>
      <c r="AD32" s="116">
        <f t="shared" si="11"/>
        <v>10.39</v>
      </c>
      <c r="AE32" s="116">
        <f t="shared" si="12"/>
        <v>9.3510000000000009</v>
      </c>
      <c r="AF32" s="117">
        <f t="shared" si="13"/>
        <v>120</v>
      </c>
      <c r="AG32" s="105"/>
    </row>
    <row r="33" spans="1:33" s="16" customFormat="1">
      <c r="A33" s="114">
        <v>22</v>
      </c>
      <c r="B33" s="119" t="s">
        <v>3335</v>
      </c>
      <c r="C33" s="119" t="s">
        <v>3144</v>
      </c>
      <c r="D33" s="120" t="s">
        <v>3336</v>
      </c>
      <c r="E33" s="115">
        <v>34</v>
      </c>
      <c r="F33" s="116">
        <v>10</v>
      </c>
      <c r="G33" s="117">
        <v>30</v>
      </c>
      <c r="H33" s="117" t="s">
        <v>3373</v>
      </c>
      <c r="I33" s="116">
        <v>10.45</v>
      </c>
      <c r="J33" s="117">
        <v>30</v>
      </c>
      <c r="K33" s="117" t="s">
        <v>3373</v>
      </c>
      <c r="L33" s="118">
        <f t="shared" si="0"/>
        <v>10.225</v>
      </c>
      <c r="M33" s="115">
        <f t="shared" si="1"/>
        <v>60</v>
      </c>
      <c r="N33" s="115">
        <f t="shared" si="2"/>
        <v>2</v>
      </c>
      <c r="O33" s="115">
        <f t="shared" si="3"/>
        <v>0</v>
      </c>
      <c r="P33" s="116">
        <v>9.24</v>
      </c>
      <c r="Q33" s="117">
        <v>11</v>
      </c>
      <c r="R33" s="117" t="s">
        <v>3373</v>
      </c>
      <c r="S33" s="116">
        <v>12.34</v>
      </c>
      <c r="T33" s="117">
        <v>30</v>
      </c>
      <c r="U33" s="117" t="s">
        <v>3373</v>
      </c>
      <c r="V33" s="116">
        <f t="shared" si="4"/>
        <v>10.79</v>
      </c>
      <c r="W33" s="117">
        <f t="shared" si="5"/>
        <v>60</v>
      </c>
      <c r="X33" s="117">
        <f t="shared" si="6"/>
        <v>2</v>
      </c>
      <c r="Y33" s="117">
        <f t="shared" si="7"/>
        <v>1</v>
      </c>
      <c r="Z33" s="117">
        <f t="shared" si="8"/>
        <v>4</v>
      </c>
      <c r="AA33" s="117">
        <f t="shared" si="9"/>
        <v>1</v>
      </c>
      <c r="AB33" s="117">
        <f t="shared" si="10"/>
        <v>5</v>
      </c>
      <c r="AC33" s="116">
        <f t="shared" si="14"/>
        <v>0.88</v>
      </c>
      <c r="AD33" s="116">
        <f t="shared" si="11"/>
        <v>10.5075</v>
      </c>
      <c r="AE33" s="116">
        <f t="shared" si="12"/>
        <v>9.2466000000000008</v>
      </c>
      <c r="AF33" s="117">
        <f t="shared" si="13"/>
        <v>120</v>
      </c>
      <c r="AG33" s="105"/>
    </row>
    <row r="34" spans="1:33" s="16" customFormat="1">
      <c r="A34" s="114">
        <v>23</v>
      </c>
      <c r="B34" s="108" t="s">
        <v>3310</v>
      </c>
      <c r="C34" s="108" t="s">
        <v>3219</v>
      </c>
      <c r="D34" s="109" t="s">
        <v>3311</v>
      </c>
      <c r="E34" s="115">
        <v>34</v>
      </c>
      <c r="F34" s="116">
        <v>10</v>
      </c>
      <c r="G34" s="117">
        <v>30</v>
      </c>
      <c r="H34" s="117" t="s">
        <v>3373</v>
      </c>
      <c r="I34" s="116">
        <v>10.83</v>
      </c>
      <c r="J34" s="117">
        <v>30</v>
      </c>
      <c r="K34" s="117" t="s">
        <v>3373</v>
      </c>
      <c r="L34" s="118">
        <f t="shared" si="0"/>
        <v>10.414999999999999</v>
      </c>
      <c r="M34" s="115">
        <f t="shared" si="1"/>
        <v>60</v>
      </c>
      <c r="N34" s="115">
        <f t="shared" si="2"/>
        <v>2</v>
      </c>
      <c r="O34" s="115">
        <f t="shared" si="3"/>
        <v>0</v>
      </c>
      <c r="P34" s="116">
        <v>10.14</v>
      </c>
      <c r="Q34" s="117">
        <v>30</v>
      </c>
      <c r="R34" s="117" t="s">
        <v>3373</v>
      </c>
      <c r="S34" s="116">
        <v>10.46</v>
      </c>
      <c r="T34" s="117">
        <v>30</v>
      </c>
      <c r="U34" s="117" t="s">
        <v>3373</v>
      </c>
      <c r="V34" s="116">
        <f t="shared" si="4"/>
        <v>10.3</v>
      </c>
      <c r="W34" s="117">
        <f t="shared" si="5"/>
        <v>60</v>
      </c>
      <c r="X34" s="117">
        <f t="shared" si="6"/>
        <v>2</v>
      </c>
      <c r="Y34" s="117">
        <f t="shared" si="7"/>
        <v>0</v>
      </c>
      <c r="Z34" s="117">
        <f t="shared" si="8"/>
        <v>4</v>
      </c>
      <c r="AA34" s="117">
        <f t="shared" si="9"/>
        <v>0</v>
      </c>
      <c r="AB34" s="117">
        <f t="shared" si="10"/>
        <v>4</v>
      </c>
      <c r="AC34" s="116">
        <f t="shared" si="14"/>
        <v>0.89</v>
      </c>
      <c r="AD34" s="116">
        <f t="shared" si="11"/>
        <v>10.3575</v>
      </c>
      <c r="AE34" s="116">
        <f t="shared" si="12"/>
        <v>9.2181750000000005</v>
      </c>
      <c r="AF34" s="117">
        <f t="shared" si="13"/>
        <v>120</v>
      </c>
      <c r="AG34" s="105"/>
    </row>
    <row r="35" spans="1:33" s="16" customFormat="1">
      <c r="A35" s="114">
        <v>24</v>
      </c>
      <c r="B35" s="108" t="s">
        <v>3197</v>
      </c>
      <c r="C35" s="108" t="s">
        <v>3198</v>
      </c>
      <c r="D35" s="109" t="s">
        <v>3199</v>
      </c>
      <c r="E35" s="115">
        <v>33</v>
      </c>
      <c r="F35" s="116">
        <v>9.43</v>
      </c>
      <c r="G35" s="117">
        <v>15</v>
      </c>
      <c r="H35" s="117" t="s">
        <v>3373</v>
      </c>
      <c r="I35" s="116">
        <v>10.64</v>
      </c>
      <c r="J35" s="117">
        <v>30</v>
      </c>
      <c r="K35" s="117" t="s">
        <v>3373</v>
      </c>
      <c r="L35" s="118">
        <f t="shared" si="0"/>
        <v>10.035</v>
      </c>
      <c r="M35" s="115">
        <f t="shared" si="1"/>
        <v>60</v>
      </c>
      <c r="N35" s="115">
        <f t="shared" si="2"/>
        <v>2</v>
      </c>
      <c r="O35" s="115">
        <f t="shared" si="3"/>
        <v>1</v>
      </c>
      <c r="P35" s="116">
        <v>10</v>
      </c>
      <c r="Q35" s="117">
        <v>30</v>
      </c>
      <c r="R35" s="117" t="s">
        <v>3373</v>
      </c>
      <c r="S35" s="116">
        <v>11.31</v>
      </c>
      <c r="T35" s="117">
        <v>30</v>
      </c>
      <c r="U35" s="117" t="s">
        <v>3372</v>
      </c>
      <c r="V35" s="116">
        <f t="shared" si="4"/>
        <v>10.655000000000001</v>
      </c>
      <c r="W35" s="117">
        <f t="shared" si="5"/>
        <v>60</v>
      </c>
      <c r="X35" s="117">
        <f t="shared" si="6"/>
        <v>1</v>
      </c>
      <c r="Y35" s="117">
        <f t="shared" si="7"/>
        <v>0</v>
      </c>
      <c r="Z35" s="117">
        <f t="shared" si="8"/>
        <v>3</v>
      </c>
      <c r="AA35" s="117">
        <f t="shared" si="9"/>
        <v>1</v>
      </c>
      <c r="AB35" s="117">
        <f t="shared" si="10"/>
        <v>4</v>
      </c>
      <c r="AC35" s="116">
        <f t="shared" si="14"/>
        <v>0.89</v>
      </c>
      <c r="AD35" s="116">
        <f t="shared" si="11"/>
        <v>10.345000000000001</v>
      </c>
      <c r="AE35" s="116">
        <f t="shared" si="12"/>
        <v>9.2070500000000006</v>
      </c>
      <c r="AF35" s="117">
        <f t="shared" si="13"/>
        <v>120</v>
      </c>
      <c r="AG35" s="105"/>
    </row>
    <row r="36" spans="1:33" s="16" customFormat="1">
      <c r="A36" s="114">
        <v>25</v>
      </c>
      <c r="B36" s="108" t="s">
        <v>3216</v>
      </c>
      <c r="C36" s="108" t="s">
        <v>2815</v>
      </c>
      <c r="D36" s="109" t="s">
        <v>3217</v>
      </c>
      <c r="E36" s="115">
        <v>33</v>
      </c>
      <c r="F36" s="116">
        <v>11.65</v>
      </c>
      <c r="G36" s="117">
        <v>30</v>
      </c>
      <c r="H36" s="117" t="s">
        <v>3373</v>
      </c>
      <c r="I36" s="116">
        <v>10.01</v>
      </c>
      <c r="J36" s="117">
        <v>30</v>
      </c>
      <c r="K36" s="117" t="s">
        <v>3373</v>
      </c>
      <c r="L36" s="118">
        <f t="shared" si="0"/>
        <v>10.83</v>
      </c>
      <c r="M36" s="115">
        <f t="shared" si="1"/>
        <v>60</v>
      </c>
      <c r="N36" s="115">
        <f t="shared" si="2"/>
        <v>2</v>
      </c>
      <c r="O36" s="115">
        <f t="shared" si="3"/>
        <v>0</v>
      </c>
      <c r="P36" s="116">
        <v>10.199999999999999</v>
      </c>
      <c r="Q36" s="117">
        <v>30</v>
      </c>
      <c r="R36" s="117" t="s">
        <v>3373</v>
      </c>
      <c r="S36" s="116">
        <v>9.8000000000000007</v>
      </c>
      <c r="T36" s="117">
        <v>16</v>
      </c>
      <c r="U36" s="117" t="s">
        <v>3373</v>
      </c>
      <c r="V36" s="116">
        <f t="shared" si="4"/>
        <v>10</v>
      </c>
      <c r="W36" s="117">
        <f t="shared" si="5"/>
        <v>60</v>
      </c>
      <c r="X36" s="117">
        <f t="shared" si="6"/>
        <v>2</v>
      </c>
      <c r="Y36" s="117">
        <f t="shared" si="7"/>
        <v>1</v>
      </c>
      <c r="Z36" s="117">
        <f t="shared" si="8"/>
        <v>4</v>
      </c>
      <c r="AA36" s="117">
        <f t="shared" si="9"/>
        <v>1</v>
      </c>
      <c r="AB36" s="117">
        <f t="shared" si="10"/>
        <v>5</v>
      </c>
      <c r="AC36" s="116">
        <f t="shared" si="14"/>
        <v>0.88</v>
      </c>
      <c r="AD36" s="116">
        <f t="shared" si="11"/>
        <v>10.414999999999999</v>
      </c>
      <c r="AE36" s="116">
        <f t="shared" si="12"/>
        <v>9.1651999999999987</v>
      </c>
      <c r="AF36" s="117">
        <f t="shared" si="13"/>
        <v>120</v>
      </c>
      <c r="AG36" s="105"/>
    </row>
    <row r="37" spans="1:33" s="16" customFormat="1">
      <c r="A37" s="114">
        <v>26</v>
      </c>
      <c r="B37" s="108" t="s">
        <v>1595</v>
      </c>
      <c r="C37" s="108" t="s">
        <v>3125</v>
      </c>
      <c r="D37" s="109" t="s">
        <v>3126</v>
      </c>
      <c r="E37" s="115">
        <v>32</v>
      </c>
      <c r="F37" s="116">
        <v>8.61</v>
      </c>
      <c r="G37" s="117">
        <v>17</v>
      </c>
      <c r="H37" s="117" t="s">
        <v>3372</v>
      </c>
      <c r="I37" s="116">
        <v>11.39</v>
      </c>
      <c r="J37" s="117">
        <v>30</v>
      </c>
      <c r="K37" s="117" t="s">
        <v>3372</v>
      </c>
      <c r="L37" s="118">
        <f t="shared" si="0"/>
        <v>10</v>
      </c>
      <c r="M37" s="115">
        <f t="shared" si="1"/>
        <v>60</v>
      </c>
      <c r="N37" s="115">
        <f t="shared" si="2"/>
        <v>0</v>
      </c>
      <c r="O37" s="115">
        <f t="shared" si="3"/>
        <v>1</v>
      </c>
      <c r="P37" s="116">
        <v>9.64</v>
      </c>
      <c r="Q37" s="117">
        <v>9</v>
      </c>
      <c r="R37" s="117" t="s">
        <v>3373</v>
      </c>
      <c r="S37" s="116">
        <v>11.09</v>
      </c>
      <c r="T37" s="117">
        <v>30</v>
      </c>
      <c r="U37" s="117" t="s">
        <v>3372</v>
      </c>
      <c r="V37" s="116">
        <f t="shared" si="4"/>
        <v>10.365</v>
      </c>
      <c r="W37" s="117">
        <f t="shared" si="5"/>
        <v>60</v>
      </c>
      <c r="X37" s="117">
        <f t="shared" si="6"/>
        <v>1</v>
      </c>
      <c r="Y37" s="117">
        <f t="shared" si="7"/>
        <v>1</v>
      </c>
      <c r="Z37" s="117">
        <f t="shared" si="8"/>
        <v>1</v>
      </c>
      <c r="AA37" s="117">
        <f t="shared" si="9"/>
        <v>2</v>
      </c>
      <c r="AB37" s="117">
        <f t="shared" si="10"/>
        <v>3</v>
      </c>
      <c r="AC37" s="116">
        <f t="shared" si="14"/>
        <v>0.9</v>
      </c>
      <c r="AD37" s="116">
        <f t="shared" si="11"/>
        <v>10.182500000000001</v>
      </c>
      <c r="AE37" s="116">
        <f t="shared" si="12"/>
        <v>9.1642500000000009</v>
      </c>
      <c r="AF37" s="117">
        <f t="shared" si="13"/>
        <v>120</v>
      </c>
      <c r="AG37" s="105"/>
    </row>
    <row r="38" spans="1:33" s="16" customFormat="1">
      <c r="A38" s="114">
        <v>27</v>
      </c>
      <c r="B38" s="119" t="s">
        <v>506</v>
      </c>
      <c r="C38" s="119" t="s">
        <v>3146</v>
      </c>
      <c r="D38" s="120" t="s">
        <v>3147</v>
      </c>
      <c r="E38" s="115">
        <v>32</v>
      </c>
      <c r="F38" s="116">
        <v>10.16</v>
      </c>
      <c r="G38" s="117">
        <v>30</v>
      </c>
      <c r="H38" s="117" t="s">
        <v>3372</v>
      </c>
      <c r="I38" s="116">
        <v>10.59</v>
      </c>
      <c r="J38" s="117">
        <v>30</v>
      </c>
      <c r="K38" s="117" t="s">
        <v>3372</v>
      </c>
      <c r="L38" s="118">
        <f t="shared" si="0"/>
        <v>10.375</v>
      </c>
      <c r="M38" s="115">
        <f t="shared" si="1"/>
        <v>60</v>
      </c>
      <c r="N38" s="115">
        <f t="shared" si="2"/>
        <v>0</v>
      </c>
      <c r="O38" s="115">
        <f t="shared" si="3"/>
        <v>0</v>
      </c>
      <c r="P38" s="116">
        <v>11</v>
      </c>
      <c r="Q38" s="117">
        <v>30</v>
      </c>
      <c r="R38" s="117" t="s">
        <v>3372</v>
      </c>
      <c r="S38" s="116">
        <v>10.87</v>
      </c>
      <c r="T38" s="117">
        <v>30</v>
      </c>
      <c r="U38" s="117" t="s">
        <v>3372</v>
      </c>
      <c r="V38" s="116">
        <f t="shared" si="4"/>
        <v>10.934999999999999</v>
      </c>
      <c r="W38" s="117">
        <f t="shared" si="5"/>
        <v>60</v>
      </c>
      <c r="X38" s="117">
        <f t="shared" si="6"/>
        <v>0</v>
      </c>
      <c r="Y38" s="117">
        <f t="shared" si="7"/>
        <v>0</v>
      </c>
      <c r="Z38" s="117">
        <f t="shared" si="8"/>
        <v>0</v>
      </c>
      <c r="AA38" s="117">
        <f t="shared" si="9"/>
        <v>0</v>
      </c>
      <c r="AB38" s="117">
        <f t="shared" si="10"/>
        <v>0</v>
      </c>
      <c r="AC38" s="116">
        <f>IF(AB38=0,0.86,IF(AB38=1,0.85,IF(AB38=2,0.84,IF(AB38=3,0.83,IF(AB38=4,0.82,IF(AB38=5,0.81,IF(AB38=6,0.8)))))))</f>
        <v>0.86</v>
      </c>
      <c r="AD38" s="116">
        <f t="shared" si="11"/>
        <v>10.654999999999999</v>
      </c>
      <c r="AE38" s="116">
        <f t="shared" si="12"/>
        <v>9.1632999999999996</v>
      </c>
      <c r="AF38" s="117">
        <f t="shared" si="13"/>
        <v>120</v>
      </c>
      <c r="AG38" s="105"/>
    </row>
    <row r="39" spans="1:33" s="16" customFormat="1">
      <c r="A39" s="114">
        <v>28</v>
      </c>
      <c r="B39" s="108" t="s">
        <v>1863</v>
      </c>
      <c r="C39" s="108" t="s">
        <v>2787</v>
      </c>
      <c r="D39" s="109" t="s">
        <v>3118</v>
      </c>
      <c r="E39" s="115">
        <v>32</v>
      </c>
      <c r="F39" s="116">
        <v>10.47</v>
      </c>
      <c r="G39" s="117">
        <v>30</v>
      </c>
      <c r="H39" s="117" t="s">
        <v>3373</v>
      </c>
      <c r="I39" s="116">
        <v>9.5299999999999994</v>
      </c>
      <c r="J39" s="117">
        <v>12</v>
      </c>
      <c r="K39" s="117" t="s">
        <v>3372</v>
      </c>
      <c r="L39" s="118">
        <f t="shared" si="0"/>
        <v>10</v>
      </c>
      <c r="M39" s="115">
        <f t="shared" si="1"/>
        <v>60</v>
      </c>
      <c r="N39" s="115">
        <f t="shared" si="2"/>
        <v>1</v>
      </c>
      <c r="O39" s="115">
        <f t="shared" si="3"/>
        <v>1</v>
      </c>
      <c r="P39" s="116">
        <v>9.81</v>
      </c>
      <c r="Q39" s="117">
        <v>17</v>
      </c>
      <c r="R39" s="117" t="s">
        <v>3373</v>
      </c>
      <c r="S39" s="116">
        <v>11.2</v>
      </c>
      <c r="T39" s="117">
        <v>30</v>
      </c>
      <c r="U39" s="117" t="s">
        <v>3372</v>
      </c>
      <c r="V39" s="116">
        <f t="shared" si="4"/>
        <v>10.504999999999999</v>
      </c>
      <c r="W39" s="117">
        <f t="shared" si="5"/>
        <v>60</v>
      </c>
      <c r="X39" s="117">
        <f t="shared" si="6"/>
        <v>1</v>
      </c>
      <c r="Y39" s="117">
        <f t="shared" si="7"/>
        <v>1</v>
      </c>
      <c r="Z39" s="117">
        <f t="shared" si="8"/>
        <v>2</v>
      </c>
      <c r="AA39" s="117">
        <f t="shared" si="9"/>
        <v>2</v>
      </c>
      <c r="AB39" s="117">
        <f t="shared" si="10"/>
        <v>4</v>
      </c>
      <c r="AC39" s="116">
        <f>IF(AB39=0,0.93,IF(AB39=1,0.92,IF(AB39=2,0.91,IF(AB39=3,0.9,IF(AB39=4,0.89,IF(AB39=5,0.88,IF(AB39=6,0.87)))))))</f>
        <v>0.89</v>
      </c>
      <c r="AD39" s="116">
        <f t="shared" si="11"/>
        <v>10.2525</v>
      </c>
      <c r="AE39" s="116">
        <f t="shared" si="12"/>
        <v>9.1247249999999998</v>
      </c>
      <c r="AF39" s="117">
        <f t="shared" si="13"/>
        <v>120</v>
      </c>
      <c r="AG39" s="105"/>
    </row>
    <row r="40" spans="1:33" s="16" customFormat="1">
      <c r="A40" s="114">
        <v>29</v>
      </c>
      <c r="B40" s="119" t="s">
        <v>3350</v>
      </c>
      <c r="C40" s="119" t="s">
        <v>3351</v>
      </c>
      <c r="D40" s="120" t="s">
        <v>3352</v>
      </c>
      <c r="E40" s="115">
        <v>34</v>
      </c>
      <c r="F40" s="116">
        <v>10.039999999999999</v>
      </c>
      <c r="G40" s="117">
        <v>30</v>
      </c>
      <c r="H40" s="117" t="s">
        <v>3373</v>
      </c>
      <c r="I40" s="116">
        <v>10.26</v>
      </c>
      <c r="J40" s="117">
        <v>30</v>
      </c>
      <c r="K40" s="117" t="s">
        <v>3372</v>
      </c>
      <c r="L40" s="118">
        <f t="shared" si="0"/>
        <v>10.149999999999999</v>
      </c>
      <c r="M40" s="115">
        <f t="shared" si="1"/>
        <v>60</v>
      </c>
      <c r="N40" s="115">
        <f t="shared" si="2"/>
        <v>1</v>
      </c>
      <c r="O40" s="115">
        <f t="shared" si="3"/>
        <v>0</v>
      </c>
      <c r="P40" s="116">
        <v>9.06</v>
      </c>
      <c r="Q40" s="117">
        <v>9</v>
      </c>
      <c r="R40" s="117" t="s">
        <v>3373</v>
      </c>
      <c r="S40" s="116">
        <v>11.18</v>
      </c>
      <c r="T40" s="117">
        <v>30</v>
      </c>
      <c r="U40" s="117" t="s">
        <v>3372</v>
      </c>
      <c r="V40" s="116">
        <f t="shared" si="4"/>
        <v>10.120000000000001</v>
      </c>
      <c r="W40" s="117">
        <f t="shared" si="5"/>
        <v>60</v>
      </c>
      <c r="X40" s="117">
        <f t="shared" si="6"/>
        <v>1</v>
      </c>
      <c r="Y40" s="117">
        <f t="shared" si="7"/>
        <v>1</v>
      </c>
      <c r="Z40" s="117">
        <f t="shared" si="8"/>
        <v>2</v>
      </c>
      <c r="AA40" s="117">
        <f t="shared" si="9"/>
        <v>1</v>
      </c>
      <c r="AB40" s="117">
        <f t="shared" si="10"/>
        <v>3</v>
      </c>
      <c r="AC40" s="116">
        <f>IF(AB40=0,0.93,IF(AB40=1,0.92,IF(AB40=2,0.91,IF(AB40=3,0.9,IF(AB40=4,0.89,IF(AB40=5,0.88,IF(AB40=6,0.87)))))))</f>
        <v>0.9</v>
      </c>
      <c r="AD40" s="116">
        <f t="shared" si="11"/>
        <v>10.135</v>
      </c>
      <c r="AE40" s="116">
        <f t="shared" si="12"/>
        <v>9.1214999999999993</v>
      </c>
      <c r="AF40" s="117">
        <f t="shared" si="13"/>
        <v>120</v>
      </c>
      <c r="AG40" s="105"/>
    </row>
    <row r="41" spans="1:33" s="16" customFormat="1">
      <c r="A41" s="114">
        <v>30</v>
      </c>
      <c r="B41" s="119" t="s">
        <v>3326</v>
      </c>
      <c r="C41" s="119" t="s">
        <v>2310</v>
      </c>
      <c r="D41" s="120" t="s">
        <v>3327</v>
      </c>
      <c r="E41" s="115">
        <v>34</v>
      </c>
      <c r="F41" s="116">
        <v>10.210000000000001</v>
      </c>
      <c r="G41" s="117">
        <v>30</v>
      </c>
      <c r="H41" s="117" t="s">
        <v>3372</v>
      </c>
      <c r="I41" s="116">
        <v>9.7899999999999991</v>
      </c>
      <c r="J41" s="117">
        <v>12</v>
      </c>
      <c r="K41" s="117" t="s">
        <v>3373</v>
      </c>
      <c r="L41" s="118">
        <f t="shared" si="0"/>
        <v>10</v>
      </c>
      <c r="M41" s="115">
        <f t="shared" si="1"/>
        <v>60</v>
      </c>
      <c r="N41" s="115">
        <f t="shared" si="2"/>
        <v>1</v>
      </c>
      <c r="O41" s="115">
        <f t="shared" si="3"/>
        <v>1</v>
      </c>
      <c r="P41" s="116">
        <v>10.91</v>
      </c>
      <c r="Q41" s="117">
        <v>30</v>
      </c>
      <c r="R41" s="117" t="s">
        <v>3373</v>
      </c>
      <c r="S41" s="116">
        <v>10.07</v>
      </c>
      <c r="T41" s="117">
        <v>30</v>
      </c>
      <c r="U41" s="117" t="s">
        <v>3373</v>
      </c>
      <c r="V41" s="116">
        <f t="shared" si="4"/>
        <v>10.49</v>
      </c>
      <c r="W41" s="117">
        <f t="shared" si="5"/>
        <v>60</v>
      </c>
      <c r="X41" s="117">
        <f t="shared" si="6"/>
        <v>2</v>
      </c>
      <c r="Y41" s="117">
        <f t="shared" si="7"/>
        <v>0</v>
      </c>
      <c r="Z41" s="117">
        <f t="shared" si="8"/>
        <v>3</v>
      </c>
      <c r="AA41" s="117">
        <f t="shared" si="9"/>
        <v>1</v>
      </c>
      <c r="AB41" s="117">
        <f t="shared" si="10"/>
        <v>4</v>
      </c>
      <c r="AC41" s="116">
        <f>IF(AB41=0,0.93,IF(AB41=1,0.92,IF(AB41=2,0.91,IF(AB41=3,0.9,IF(AB41=4,0.89,IF(AB41=5,0.88,IF(AB41=6,0.87)))))))</f>
        <v>0.89</v>
      </c>
      <c r="AD41" s="116">
        <f t="shared" si="11"/>
        <v>10.245000000000001</v>
      </c>
      <c r="AE41" s="116">
        <f t="shared" si="12"/>
        <v>9.1180500000000002</v>
      </c>
      <c r="AF41" s="117">
        <f t="shared" si="13"/>
        <v>120</v>
      </c>
      <c r="AG41" s="105"/>
    </row>
    <row r="42" spans="1:33" s="16" customFormat="1">
      <c r="A42" s="114">
        <v>31</v>
      </c>
      <c r="B42" s="108" t="s">
        <v>3052</v>
      </c>
      <c r="C42" s="108" t="s">
        <v>3053</v>
      </c>
      <c r="D42" s="109" t="s">
        <v>3054</v>
      </c>
      <c r="E42" s="115">
        <v>32</v>
      </c>
      <c r="F42" s="116">
        <v>10.050000000000001</v>
      </c>
      <c r="G42" s="117">
        <v>30</v>
      </c>
      <c r="H42" s="117" t="s">
        <v>3372</v>
      </c>
      <c r="I42" s="116">
        <v>10.78</v>
      </c>
      <c r="J42" s="117">
        <v>30</v>
      </c>
      <c r="K42" s="117" t="s">
        <v>3373</v>
      </c>
      <c r="L42" s="118">
        <f t="shared" si="0"/>
        <v>10.414999999999999</v>
      </c>
      <c r="M42" s="115">
        <f t="shared" si="1"/>
        <v>60</v>
      </c>
      <c r="N42" s="115">
        <f t="shared" si="2"/>
        <v>1</v>
      </c>
      <c r="O42" s="115">
        <f t="shared" si="3"/>
        <v>0</v>
      </c>
      <c r="P42" s="116">
        <v>10.11</v>
      </c>
      <c r="Q42" s="117">
        <v>30</v>
      </c>
      <c r="R42" s="117" t="s">
        <v>3373</v>
      </c>
      <c r="S42" s="116">
        <v>12.65</v>
      </c>
      <c r="T42" s="117">
        <v>30</v>
      </c>
      <c r="U42" s="117" t="s">
        <v>3373</v>
      </c>
      <c r="V42" s="116">
        <f t="shared" si="4"/>
        <v>11.379999999999999</v>
      </c>
      <c r="W42" s="117">
        <f t="shared" si="5"/>
        <v>60</v>
      </c>
      <c r="X42" s="117">
        <f t="shared" si="6"/>
        <v>2</v>
      </c>
      <c r="Y42" s="117">
        <f t="shared" si="7"/>
        <v>0</v>
      </c>
      <c r="Z42" s="117">
        <f t="shared" si="8"/>
        <v>3</v>
      </c>
      <c r="AA42" s="117">
        <f t="shared" si="9"/>
        <v>0</v>
      </c>
      <c r="AB42" s="117">
        <f t="shared" si="10"/>
        <v>3</v>
      </c>
      <c r="AC42" s="116">
        <f>IF(AB42=0,0.86,IF(AB42=1,0.85,IF(AB42=2,0.84,IF(AB42=3,0.83,IF(AB42=4,0.82,IF(AB42=5,0.81,IF(AB42=6,0.8)))))))</f>
        <v>0.83</v>
      </c>
      <c r="AD42" s="116">
        <f t="shared" si="11"/>
        <v>10.897499999999999</v>
      </c>
      <c r="AE42" s="116">
        <f t="shared" si="12"/>
        <v>9.0449249999999992</v>
      </c>
      <c r="AF42" s="117">
        <f t="shared" si="13"/>
        <v>120</v>
      </c>
      <c r="AG42" s="105"/>
    </row>
    <row r="43" spans="1:33" s="16" customFormat="1">
      <c r="A43" s="114">
        <v>32</v>
      </c>
      <c r="B43" s="119" t="s">
        <v>3269</v>
      </c>
      <c r="C43" s="119" t="s">
        <v>3270</v>
      </c>
      <c r="D43" s="120" t="s">
        <v>3271</v>
      </c>
      <c r="E43" s="115">
        <v>34</v>
      </c>
      <c r="F43" s="116">
        <v>10</v>
      </c>
      <c r="G43" s="117">
        <v>30</v>
      </c>
      <c r="H43" s="117" t="s">
        <v>3372</v>
      </c>
      <c r="I43" s="116">
        <v>10.11</v>
      </c>
      <c r="J43" s="117">
        <v>30</v>
      </c>
      <c r="K43" s="117" t="s">
        <v>3373</v>
      </c>
      <c r="L43" s="118">
        <f t="shared" si="0"/>
        <v>10.055</v>
      </c>
      <c r="M43" s="115">
        <f t="shared" si="1"/>
        <v>60</v>
      </c>
      <c r="N43" s="115">
        <f t="shared" si="2"/>
        <v>1</v>
      </c>
      <c r="O43" s="115">
        <f t="shared" si="3"/>
        <v>0</v>
      </c>
      <c r="P43" s="116">
        <v>10</v>
      </c>
      <c r="Q43" s="117">
        <v>30</v>
      </c>
      <c r="R43" s="117" t="s">
        <v>3373</v>
      </c>
      <c r="S43" s="116">
        <v>10</v>
      </c>
      <c r="T43" s="117">
        <v>30</v>
      </c>
      <c r="U43" s="117" t="s">
        <v>3373</v>
      </c>
      <c r="V43" s="116">
        <f t="shared" si="4"/>
        <v>10</v>
      </c>
      <c r="W43" s="117">
        <f t="shared" si="5"/>
        <v>60</v>
      </c>
      <c r="X43" s="117">
        <f t="shared" si="6"/>
        <v>2</v>
      </c>
      <c r="Y43" s="117">
        <f t="shared" si="7"/>
        <v>0</v>
      </c>
      <c r="Z43" s="117">
        <f t="shared" si="8"/>
        <v>3</v>
      </c>
      <c r="AA43" s="117">
        <f t="shared" si="9"/>
        <v>0</v>
      </c>
      <c r="AB43" s="117">
        <f t="shared" si="10"/>
        <v>3</v>
      </c>
      <c r="AC43" s="116">
        <f>IF(AB43=0,0.93,IF(AB43=1,0.92,IF(AB43=2,0.91,IF(AB43=3,0.9,IF(AB43=4,0.89,IF(AB43=5,0.88,IF(AB43=6,0.87)))))))</f>
        <v>0.9</v>
      </c>
      <c r="AD43" s="116">
        <f t="shared" si="11"/>
        <v>10.0275</v>
      </c>
      <c r="AE43" s="116">
        <f t="shared" si="12"/>
        <v>9.0247500000000009</v>
      </c>
      <c r="AF43" s="117">
        <f t="shared" si="13"/>
        <v>120</v>
      </c>
      <c r="AG43" s="105"/>
    </row>
    <row r="44" spans="1:33" s="16" customFormat="1">
      <c r="A44" s="114">
        <v>33</v>
      </c>
      <c r="B44" s="108" t="s">
        <v>3175</v>
      </c>
      <c r="C44" s="108" t="s">
        <v>3176</v>
      </c>
      <c r="D44" s="109" t="s">
        <v>3177</v>
      </c>
      <c r="E44" s="115">
        <v>33</v>
      </c>
      <c r="F44" s="116">
        <v>10</v>
      </c>
      <c r="G44" s="117">
        <v>30</v>
      </c>
      <c r="H44" s="117" t="s">
        <v>3373</v>
      </c>
      <c r="I44" s="116">
        <v>10</v>
      </c>
      <c r="J44" s="117">
        <v>30</v>
      </c>
      <c r="K44" s="117" t="s">
        <v>3373</v>
      </c>
      <c r="L44" s="118">
        <f t="shared" ref="L44:L65" si="15">(F44+I44)/2</f>
        <v>10</v>
      </c>
      <c r="M44" s="115">
        <f t="shared" ref="M44:M65" si="16">IF(L44&gt;=10,60,G44+J44)</f>
        <v>60</v>
      </c>
      <c r="N44" s="115">
        <f t="shared" ref="N44:N65" si="17">IF(H44="ACC",0,1)+IF(K44="ACC",0,1)</f>
        <v>2</v>
      </c>
      <c r="O44" s="115">
        <f t="shared" ref="O44:O65" si="18">IF(F44&lt;10,1,(IF(I44&lt;10,1,0)))</f>
        <v>0</v>
      </c>
      <c r="P44" s="116">
        <v>10.01</v>
      </c>
      <c r="Q44" s="117">
        <v>30</v>
      </c>
      <c r="R44" s="117" t="s">
        <v>3373</v>
      </c>
      <c r="S44" s="116">
        <v>10.5</v>
      </c>
      <c r="T44" s="117">
        <v>30</v>
      </c>
      <c r="U44" s="117" t="s">
        <v>3373</v>
      </c>
      <c r="V44" s="116">
        <f t="shared" ref="V44:V65" si="19">(P44+S44)/2</f>
        <v>10.254999999999999</v>
      </c>
      <c r="W44" s="117">
        <f t="shared" ref="W44:W65" si="20">IF(V44&gt;=10,60,Q44+T44)</f>
        <v>60</v>
      </c>
      <c r="X44" s="117">
        <f t="shared" ref="X44:X65" si="21">IF(R44="ACC",0,1)+IF(U44="ACC",0,1)</f>
        <v>2</v>
      </c>
      <c r="Y44" s="117">
        <f t="shared" ref="Y44:Y65" si="22">IF(P44&lt;10,1,(IF(S44&lt;10,1,0)))</f>
        <v>0</v>
      </c>
      <c r="Z44" s="117">
        <f t="shared" ref="Z44:Z65" si="23">N44+X44</f>
        <v>4</v>
      </c>
      <c r="AA44" s="117">
        <f t="shared" ref="AA44:AA65" si="24">O44+Y44</f>
        <v>0</v>
      </c>
      <c r="AB44" s="117">
        <f t="shared" ref="AB44:AB65" si="25">Z44+AA44</f>
        <v>4</v>
      </c>
      <c r="AC44" s="116">
        <f>IF(AB44=0,0.93,IF(AB44=1,0.92,IF(AB44=2,0.91,IF(AB44=3,0.9,IF(AB44=4,0.89,IF(AB44=5,0.88,IF(AB44=6,0.87)))))))</f>
        <v>0.89</v>
      </c>
      <c r="AD44" s="116">
        <f t="shared" ref="AD44:AD65" si="26">AVERAGE(L44,V44)</f>
        <v>10.1275</v>
      </c>
      <c r="AE44" s="116">
        <f t="shared" ref="AE44:AE65" si="27">AC44*AD44</f>
        <v>9.0134749999999997</v>
      </c>
      <c r="AF44" s="117">
        <f t="shared" ref="AF44:AF65" si="28">M44+W44</f>
        <v>120</v>
      </c>
      <c r="AG44" s="105"/>
    </row>
    <row r="45" spans="1:33" s="16" customFormat="1">
      <c r="A45" s="114">
        <v>34</v>
      </c>
      <c r="B45" s="119" t="s">
        <v>1257</v>
      </c>
      <c r="C45" s="119" t="s">
        <v>3308</v>
      </c>
      <c r="D45" s="120" t="s">
        <v>3309</v>
      </c>
      <c r="E45" s="115">
        <v>34</v>
      </c>
      <c r="F45" s="116">
        <v>10.029999999999999</v>
      </c>
      <c r="G45" s="117">
        <v>30</v>
      </c>
      <c r="H45" s="117" t="s">
        <v>3372</v>
      </c>
      <c r="I45" s="116">
        <v>9.9700000000000006</v>
      </c>
      <c r="J45" s="117">
        <v>24</v>
      </c>
      <c r="K45" s="117" t="s">
        <v>3373</v>
      </c>
      <c r="L45" s="118">
        <f t="shared" si="15"/>
        <v>10</v>
      </c>
      <c r="M45" s="115">
        <f t="shared" si="16"/>
        <v>60</v>
      </c>
      <c r="N45" s="115">
        <f t="shared" si="17"/>
        <v>1</v>
      </c>
      <c r="O45" s="115">
        <f t="shared" si="18"/>
        <v>1</v>
      </c>
      <c r="P45" s="116">
        <v>9.92</v>
      </c>
      <c r="Q45" s="117">
        <v>11</v>
      </c>
      <c r="R45" s="117" t="s">
        <v>3373</v>
      </c>
      <c r="S45" s="116">
        <v>10.98</v>
      </c>
      <c r="T45" s="117">
        <v>30</v>
      </c>
      <c r="U45" s="117" t="s">
        <v>3373</v>
      </c>
      <c r="V45" s="116">
        <f t="shared" si="19"/>
        <v>10.45</v>
      </c>
      <c r="W45" s="117">
        <f t="shared" si="20"/>
        <v>60</v>
      </c>
      <c r="X45" s="117">
        <f t="shared" si="21"/>
        <v>2</v>
      </c>
      <c r="Y45" s="117">
        <f t="shared" si="22"/>
        <v>1</v>
      </c>
      <c r="Z45" s="117">
        <f t="shared" si="23"/>
        <v>3</v>
      </c>
      <c r="AA45" s="117">
        <f t="shared" si="24"/>
        <v>2</v>
      </c>
      <c r="AB45" s="117">
        <f t="shared" si="25"/>
        <v>5</v>
      </c>
      <c r="AC45" s="116">
        <f>IF(AB45=0,0.93,IF(AB45=1,0.92,IF(AB45=2,0.91,IF(AB45=3,0.9,IF(AB45=4,0.89,IF(AB45=5,0.88,IF(AB45=6,0.87)))))))</f>
        <v>0.88</v>
      </c>
      <c r="AD45" s="116">
        <f t="shared" si="26"/>
        <v>10.225</v>
      </c>
      <c r="AE45" s="116">
        <f t="shared" si="27"/>
        <v>8.9979999999999993</v>
      </c>
      <c r="AF45" s="117">
        <f t="shared" si="28"/>
        <v>120</v>
      </c>
      <c r="AG45" s="105"/>
    </row>
    <row r="46" spans="1:33" s="16" customFormat="1">
      <c r="A46" s="114">
        <v>35</v>
      </c>
      <c r="B46" s="126" t="s">
        <v>3312</v>
      </c>
      <c r="C46" s="126" t="s">
        <v>3313</v>
      </c>
      <c r="D46" s="115" t="s">
        <v>3314</v>
      </c>
      <c r="E46" s="115">
        <v>34</v>
      </c>
      <c r="F46" s="116">
        <v>10</v>
      </c>
      <c r="G46" s="117">
        <v>30</v>
      </c>
      <c r="H46" s="117" t="s">
        <v>3373</v>
      </c>
      <c r="I46" s="116">
        <v>10</v>
      </c>
      <c r="J46" s="117">
        <v>30</v>
      </c>
      <c r="K46" s="117" t="s">
        <v>3373</v>
      </c>
      <c r="L46" s="118">
        <f t="shared" si="15"/>
        <v>10</v>
      </c>
      <c r="M46" s="115">
        <f t="shared" si="16"/>
        <v>60</v>
      </c>
      <c r="N46" s="115">
        <f t="shared" si="17"/>
        <v>2</v>
      </c>
      <c r="O46" s="115">
        <f t="shared" si="18"/>
        <v>0</v>
      </c>
      <c r="P46" s="116">
        <v>8.98</v>
      </c>
      <c r="Q46" s="117">
        <v>12</v>
      </c>
      <c r="R46" s="117" t="s">
        <v>3373</v>
      </c>
      <c r="S46" s="116">
        <v>11.74</v>
      </c>
      <c r="T46" s="117">
        <v>30</v>
      </c>
      <c r="U46" s="117" t="s">
        <v>3373</v>
      </c>
      <c r="V46" s="116">
        <f t="shared" si="19"/>
        <v>10.36</v>
      </c>
      <c r="W46" s="117">
        <f t="shared" si="20"/>
        <v>60</v>
      </c>
      <c r="X46" s="117">
        <f t="shared" si="21"/>
        <v>2</v>
      </c>
      <c r="Y46" s="117">
        <f t="shared" si="22"/>
        <v>1</v>
      </c>
      <c r="Z46" s="117">
        <f t="shared" si="23"/>
        <v>4</v>
      </c>
      <c r="AA46" s="117">
        <f t="shared" si="24"/>
        <v>1</v>
      </c>
      <c r="AB46" s="117">
        <f t="shared" si="25"/>
        <v>5</v>
      </c>
      <c r="AC46" s="116">
        <f>IF(AB46=0,0.93,IF(AB46=1,0.92,IF(AB46=2,0.91,IF(AB46=3,0.9,IF(AB46=4,0.89,IF(AB46=5,0.88,IF(AB46=6,0.87)))))))</f>
        <v>0.88</v>
      </c>
      <c r="AD46" s="116">
        <f t="shared" si="26"/>
        <v>10.18</v>
      </c>
      <c r="AE46" s="116">
        <f t="shared" si="27"/>
        <v>8.9583999999999993</v>
      </c>
      <c r="AF46" s="117">
        <f t="shared" si="28"/>
        <v>120</v>
      </c>
      <c r="AG46" s="105"/>
    </row>
    <row r="47" spans="1:33" s="16" customFormat="1">
      <c r="A47" s="114">
        <v>36</v>
      </c>
      <c r="B47" s="108" t="s">
        <v>3070</v>
      </c>
      <c r="C47" s="108" t="s">
        <v>3071</v>
      </c>
      <c r="D47" s="109" t="s">
        <v>3072</v>
      </c>
      <c r="E47" s="115">
        <v>32</v>
      </c>
      <c r="F47" s="116">
        <v>10.14</v>
      </c>
      <c r="G47" s="117">
        <v>30</v>
      </c>
      <c r="H47" s="117" t="s">
        <v>3372</v>
      </c>
      <c r="I47" s="116">
        <v>10.27</v>
      </c>
      <c r="J47" s="117">
        <v>30</v>
      </c>
      <c r="K47" s="117" t="s">
        <v>3372</v>
      </c>
      <c r="L47" s="118">
        <f t="shared" si="15"/>
        <v>10.205</v>
      </c>
      <c r="M47" s="115">
        <f t="shared" si="16"/>
        <v>60</v>
      </c>
      <c r="N47" s="115">
        <f t="shared" si="17"/>
        <v>0</v>
      </c>
      <c r="O47" s="115">
        <f t="shared" si="18"/>
        <v>0</v>
      </c>
      <c r="P47" s="116">
        <v>11.12</v>
      </c>
      <c r="Q47" s="117">
        <v>30</v>
      </c>
      <c r="R47" s="117" t="s">
        <v>3373</v>
      </c>
      <c r="S47" s="116">
        <v>10.58</v>
      </c>
      <c r="T47" s="117">
        <v>30</v>
      </c>
      <c r="U47" s="117" t="s">
        <v>3372</v>
      </c>
      <c r="V47" s="116">
        <f t="shared" si="19"/>
        <v>10.85</v>
      </c>
      <c r="W47" s="117">
        <f t="shared" si="20"/>
        <v>60</v>
      </c>
      <c r="X47" s="117">
        <f t="shared" si="21"/>
        <v>1</v>
      </c>
      <c r="Y47" s="117">
        <f t="shared" si="22"/>
        <v>0</v>
      </c>
      <c r="Z47" s="117">
        <f t="shared" si="23"/>
        <v>1</v>
      </c>
      <c r="AA47" s="117">
        <f t="shared" si="24"/>
        <v>0</v>
      </c>
      <c r="AB47" s="117">
        <f t="shared" si="25"/>
        <v>1</v>
      </c>
      <c r="AC47" s="116">
        <f>IF(AB47=0,0.86,IF(AB47=1,0.85,IF(AB47=2,0.84,IF(AB47=3,0.83,IF(AB47=4,0.82,IF(AB47=5,0.81,IF(AB47=6,0.8)))))))</f>
        <v>0.85</v>
      </c>
      <c r="AD47" s="116">
        <f t="shared" si="26"/>
        <v>10.5275</v>
      </c>
      <c r="AE47" s="116">
        <f t="shared" si="27"/>
        <v>8.9483750000000004</v>
      </c>
      <c r="AF47" s="117">
        <f t="shared" si="28"/>
        <v>120</v>
      </c>
      <c r="AG47" s="105"/>
    </row>
    <row r="48" spans="1:33" s="16" customFormat="1">
      <c r="A48" s="114">
        <v>37</v>
      </c>
      <c r="B48" s="119" t="s">
        <v>3272</v>
      </c>
      <c r="C48" s="119" t="s">
        <v>707</v>
      </c>
      <c r="D48" s="120" t="s">
        <v>3273</v>
      </c>
      <c r="E48" s="115">
        <v>34</v>
      </c>
      <c r="F48" s="116">
        <v>10</v>
      </c>
      <c r="G48" s="117">
        <v>30</v>
      </c>
      <c r="H48" s="117" t="s">
        <v>3373</v>
      </c>
      <c r="I48" s="116">
        <v>10</v>
      </c>
      <c r="J48" s="117">
        <v>30</v>
      </c>
      <c r="K48" s="117" t="s">
        <v>3372</v>
      </c>
      <c r="L48" s="118">
        <f t="shared" si="15"/>
        <v>10</v>
      </c>
      <c r="M48" s="115">
        <f t="shared" si="16"/>
        <v>60</v>
      </c>
      <c r="N48" s="115">
        <f t="shared" si="17"/>
        <v>1</v>
      </c>
      <c r="O48" s="115">
        <f t="shared" si="18"/>
        <v>0</v>
      </c>
      <c r="P48" s="116">
        <v>10.41</v>
      </c>
      <c r="Q48" s="117">
        <v>30</v>
      </c>
      <c r="R48" s="117" t="s">
        <v>3373</v>
      </c>
      <c r="S48" s="116">
        <v>9.7799999999999994</v>
      </c>
      <c r="T48" s="117">
        <v>24</v>
      </c>
      <c r="U48" s="117" t="s">
        <v>3373</v>
      </c>
      <c r="V48" s="116">
        <f t="shared" si="19"/>
        <v>10.094999999999999</v>
      </c>
      <c r="W48" s="117">
        <f t="shared" si="20"/>
        <v>60</v>
      </c>
      <c r="X48" s="117">
        <f t="shared" si="21"/>
        <v>2</v>
      </c>
      <c r="Y48" s="117">
        <f t="shared" si="22"/>
        <v>1</v>
      </c>
      <c r="Z48" s="117">
        <f t="shared" si="23"/>
        <v>3</v>
      </c>
      <c r="AA48" s="117">
        <f t="shared" si="24"/>
        <v>1</v>
      </c>
      <c r="AB48" s="117">
        <f t="shared" si="25"/>
        <v>4</v>
      </c>
      <c r="AC48" s="116">
        <f>IF(AB48=0,0.93,IF(AB48=1,0.92,IF(AB48=2,0.91,IF(AB48=3,0.9,IF(AB48=4,0.89,IF(AB48=5,0.88,IF(AB48=6,0.87)))))))</f>
        <v>0.89</v>
      </c>
      <c r="AD48" s="116">
        <f t="shared" si="26"/>
        <v>10.047499999999999</v>
      </c>
      <c r="AE48" s="116">
        <f t="shared" si="27"/>
        <v>8.9422750000000004</v>
      </c>
      <c r="AF48" s="117">
        <f t="shared" si="28"/>
        <v>120</v>
      </c>
      <c r="AG48" s="105"/>
    </row>
    <row r="49" spans="1:41" s="16" customFormat="1">
      <c r="A49" s="114">
        <v>38</v>
      </c>
      <c r="B49" s="108" t="s">
        <v>3127</v>
      </c>
      <c r="C49" s="108" t="s">
        <v>878</v>
      </c>
      <c r="D49" s="109" t="s">
        <v>3128</v>
      </c>
      <c r="E49" s="115">
        <v>32</v>
      </c>
      <c r="F49" s="116">
        <v>10</v>
      </c>
      <c r="G49" s="117">
        <v>30</v>
      </c>
      <c r="H49" s="117" t="s">
        <v>3373</v>
      </c>
      <c r="I49" s="116">
        <v>10</v>
      </c>
      <c r="J49" s="117">
        <v>30</v>
      </c>
      <c r="K49" s="117" t="s">
        <v>3373</v>
      </c>
      <c r="L49" s="118">
        <f t="shared" si="15"/>
        <v>10</v>
      </c>
      <c r="M49" s="115">
        <f t="shared" si="16"/>
        <v>60</v>
      </c>
      <c r="N49" s="115">
        <f t="shared" si="17"/>
        <v>2</v>
      </c>
      <c r="O49" s="115">
        <f t="shared" si="18"/>
        <v>0</v>
      </c>
      <c r="P49" s="116">
        <v>9.82</v>
      </c>
      <c r="Q49" s="117">
        <v>11</v>
      </c>
      <c r="R49" s="117" t="s">
        <v>3373</v>
      </c>
      <c r="S49" s="116">
        <v>10.18</v>
      </c>
      <c r="T49" s="117">
        <v>30</v>
      </c>
      <c r="U49" s="117" t="s">
        <v>3372</v>
      </c>
      <c r="V49" s="116">
        <f t="shared" si="19"/>
        <v>10</v>
      </c>
      <c r="W49" s="117">
        <f t="shared" si="20"/>
        <v>60</v>
      </c>
      <c r="X49" s="117">
        <f t="shared" si="21"/>
        <v>1</v>
      </c>
      <c r="Y49" s="117">
        <f t="shared" si="22"/>
        <v>1</v>
      </c>
      <c r="Z49" s="117">
        <f t="shared" si="23"/>
        <v>3</v>
      </c>
      <c r="AA49" s="117">
        <f t="shared" si="24"/>
        <v>1</v>
      </c>
      <c r="AB49" s="117">
        <f t="shared" si="25"/>
        <v>4</v>
      </c>
      <c r="AC49" s="116">
        <f>IF(AB49=0,0.93,IF(AB49=1,0.92,IF(AB49=2,0.91,IF(AB49=3,0.9,IF(AB49=4,0.89,IF(AB49=5,0.88,IF(AB49=6,0.87)))))))</f>
        <v>0.89</v>
      </c>
      <c r="AD49" s="116">
        <f t="shared" si="26"/>
        <v>10</v>
      </c>
      <c r="AE49" s="116">
        <f t="shared" si="27"/>
        <v>8.9</v>
      </c>
      <c r="AF49" s="117">
        <f t="shared" si="28"/>
        <v>120</v>
      </c>
      <c r="AG49" s="105"/>
    </row>
    <row r="50" spans="1:41" s="16" customFormat="1">
      <c r="A50" s="114">
        <v>39</v>
      </c>
      <c r="B50" s="119" t="s">
        <v>3315</v>
      </c>
      <c r="C50" s="119" t="s">
        <v>3316</v>
      </c>
      <c r="D50" s="120" t="s">
        <v>3317</v>
      </c>
      <c r="E50" s="115">
        <v>34</v>
      </c>
      <c r="F50" s="116">
        <v>10.119999999999999</v>
      </c>
      <c r="G50" s="117">
        <v>30</v>
      </c>
      <c r="H50" s="117" t="s">
        <v>3373</v>
      </c>
      <c r="I50" s="116">
        <v>9.98</v>
      </c>
      <c r="J50" s="117">
        <v>19</v>
      </c>
      <c r="K50" s="117" t="s">
        <v>3373</v>
      </c>
      <c r="L50" s="118">
        <f t="shared" si="15"/>
        <v>10.050000000000001</v>
      </c>
      <c r="M50" s="115">
        <f t="shared" si="16"/>
        <v>60</v>
      </c>
      <c r="N50" s="115">
        <f t="shared" si="17"/>
        <v>2</v>
      </c>
      <c r="O50" s="115">
        <f t="shared" si="18"/>
        <v>1</v>
      </c>
      <c r="P50" s="116">
        <v>9.1999999999999993</v>
      </c>
      <c r="Q50" s="117">
        <v>11</v>
      </c>
      <c r="R50" s="117" t="s">
        <v>3373</v>
      </c>
      <c r="S50" s="116">
        <v>10.82</v>
      </c>
      <c r="T50" s="117">
        <v>30</v>
      </c>
      <c r="U50" s="117" t="s">
        <v>3372</v>
      </c>
      <c r="V50" s="116">
        <f t="shared" si="19"/>
        <v>10.01</v>
      </c>
      <c r="W50" s="117">
        <f t="shared" si="20"/>
        <v>60</v>
      </c>
      <c r="X50" s="117">
        <f t="shared" si="21"/>
        <v>1</v>
      </c>
      <c r="Y50" s="117">
        <f t="shared" si="22"/>
        <v>1</v>
      </c>
      <c r="Z50" s="117">
        <f t="shared" si="23"/>
        <v>3</v>
      </c>
      <c r="AA50" s="117">
        <f t="shared" si="24"/>
        <v>2</v>
      </c>
      <c r="AB50" s="117">
        <f t="shared" si="25"/>
        <v>5</v>
      </c>
      <c r="AC50" s="116">
        <f>IF(AB50=0,0.93,IF(AB50=1,0.92,IF(AB50=2,0.91,IF(AB50=3,0.9,IF(AB50=4,0.89,IF(AB50=5,0.88,IF(AB50=6,0.87)))))))</f>
        <v>0.88</v>
      </c>
      <c r="AD50" s="116">
        <f t="shared" si="26"/>
        <v>10.030000000000001</v>
      </c>
      <c r="AE50" s="116">
        <f t="shared" si="27"/>
        <v>8.8264000000000014</v>
      </c>
      <c r="AF50" s="117">
        <f t="shared" si="28"/>
        <v>120</v>
      </c>
      <c r="AG50" s="105"/>
    </row>
    <row r="51" spans="1:41" s="16" customFormat="1">
      <c r="A51" s="114">
        <v>40</v>
      </c>
      <c r="B51" s="108" t="s">
        <v>3057</v>
      </c>
      <c r="C51" s="108" t="s">
        <v>3058</v>
      </c>
      <c r="D51" s="109" t="s">
        <v>3059</v>
      </c>
      <c r="E51" s="115">
        <v>32</v>
      </c>
      <c r="F51" s="116">
        <v>10.65</v>
      </c>
      <c r="G51" s="117">
        <v>30</v>
      </c>
      <c r="H51" s="117" t="s">
        <v>3373</v>
      </c>
      <c r="I51" s="116">
        <v>9.35</v>
      </c>
      <c r="J51" s="117">
        <v>18</v>
      </c>
      <c r="K51" s="117" t="s">
        <v>3373</v>
      </c>
      <c r="L51" s="118">
        <f t="shared" si="15"/>
        <v>10</v>
      </c>
      <c r="M51" s="115">
        <f t="shared" si="16"/>
        <v>60</v>
      </c>
      <c r="N51" s="115">
        <f t="shared" si="17"/>
        <v>2</v>
      </c>
      <c r="O51" s="115">
        <f t="shared" si="18"/>
        <v>1</v>
      </c>
      <c r="P51" s="116">
        <v>9.5</v>
      </c>
      <c r="Q51" s="117">
        <v>15</v>
      </c>
      <c r="R51" s="117" t="s">
        <v>3373</v>
      </c>
      <c r="S51" s="116">
        <v>10.5</v>
      </c>
      <c r="T51" s="117">
        <v>30</v>
      </c>
      <c r="U51" s="117" t="s">
        <v>3372</v>
      </c>
      <c r="V51" s="116">
        <f t="shared" si="19"/>
        <v>10</v>
      </c>
      <c r="W51" s="117">
        <f t="shared" si="20"/>
        <v>60</v>
      </c>
      <c r="X51" s="117">
        <f t="shared" si="21"/>
        <v>1</v>
      </c>
      <c r="Y51" s="117">
        <f t="shared" si="22"/>
        <v>1</v>
      </c>
      <c r="Z51" s="117">
        <f t="shared" si="23"/>
        <v>3</v>
      </c>
      <c r="AA51" s="117">
        <f t="shared" si="24"/>
        <v>2</v>
      </c>
      <c r="AB51" s="117">
        <f t="shared" si="25"/>
        <v>5</v>
      </c>
      <c r="AC51" s="116">
        <f>IF(AB51=0,0.93,IF(AB51=1,0.92,IF(AB51=2,0.91,IF(AB51=3,0.9,IF(AB51=4,0.89,IF(AB51=5,0.88,IF(AB51=6,0.87)))))))</f>
        <v>0.88</v>
      </c>
      <c r="AD51" s="116">
        <f t="shared" si="26"/>
        <v>10</v>
      </c>
      <c r="AE51" s="116">
        <f t="shared" si="27"/>
        <v>8.8000000000000007</v>
      </c>
      <c r="AF51" s="117">
        <f t="shared" si="28"/>
        <v>120</v>
      </c>
      <c r="AG51" s="105"/>
    </row>
    <row r="52" spans="1:41" s="16" customFormat="1">
      <c r="A52" s="114">
        <v>41</v>
      </c>
      <c r="B52" s="108" t="s">
        <v>3249</v>
      </c>
      <c r="C52" s="108" t="s">
        <v>3250</v>
      </c>
      <c r="D52" s="109" t="s">
        <v>3251</v>
      </c>
      <c r="E52" s="115">
        <v>33</v>
      </c>
      <c r="F52" s="116">
        <v>10.94</v>
      </c>
      <c r="G52" s="117">
        <v>30</v>
      </c>
      <c r="H52" s="117" t="s">
        <v>3372</v>
      </c>
      <c r="I52" s="116">
        <v>9.06</v>
      </c>
      <c r="J52" s="117">
        <v>13</v>
      </c>
      <c r="K52" s="117" t="s">
        <v>3373</v>
      </c>
      <c r="L52" s="118">
        <f t="shared" si="15"/>
        <v>10</v>
      </c>
      <c r="M52" s="115">
        <f t="shared" si="16"/>
        <v>60</v>
      </c>
      <c r="N52" s="115">
        <f t="shared" si="17"/>
        <v>1</v>
      </c>
      <c r="O52" s="115">
        <f t="shared" si="18"/>
        <v>1</v>
      </c>
      <c r="P52" s="116">
        <v>11.49</v>
      </c>
      <c r="Q52" s="117">
        <v>30</v>
      </c>
      <c r="R52" s="117" t="s">
        <v>3373</v>
      </c>
      <c r="S52" s="116">
        <v>11.36</v>
      </c>
      <c r="T52" s="117">
        <v>30</v>
      </c>
      <c r="U52" s="117" t="s">
        <v>3373</v>
      </c>
      <c r="V52" s="116">
        <f t="shared" si="19"/>
        <v>11.425000000000001</v>
      </c>
      <c r="W52" s="117">
        <f t="shared" si="20"/>
        <v>60</v>
      </c>
      <c r="X52" s="117">
        <f t="shared" si="21"/>
        <v>2</v>
      </c>
      <c r="Y52" s="117">
        <f t="shared" si="22"/>
        <v>0</v>
      </c>
      <c r="Z52" s="117">
        <f t="shared" si="23"/>
        <v>3</v>
      </c>
      <c r="AA52" s="117">
        <f t="shared" si="24"/>
        <v>1</v>
      </c>
      <c r="AB52" s="117">
        <f t="shared" si="25"/>
        <v>4</v>
      </c>
      <c r="AC52" s="116">
        <f>IF(AB52=0,0.86,IF(AB52=1,0.85,IF(AB52=2,0.84,IF(AB52=3,0.83,IF(AB52=4,0.82,IF(AB52=5,0.81,IF(AB52=6,0.8)))))))</f>
        <v>0.82</v>
      </c>
      <c r="AD52" s="116">
        <f t="shared" si="26"/>
        <v>10.7125</v>
      </c>
      <c r="AE52" s="116">
        <f t="shared" si="27"/>
        <v>8.7842500000000001</v>
      </c>
      <c r="AF52" s="117">
        <f t="shared" si="28"/>
        <v>120</v>
      </c>
      <c r="AG52" s="105"/>
    </row>
    <row r="53" spans="1:41" s="16" customFormat="1">
      <c r="A53" s="114">
        <v>42</v>
      </c>
      <c r="B53" s="108" t="s">
        <v>3129</v>
      </c>
      <c r="C53" s="108" t="s">
        <v>3130</v>
      </c>
      <c r="D53" s="109" t="s">
        <v>3131</v>
      </c>
      <c r="E53" s="115">
        <v>32</v>
      </c>
      <c r="F53" s="116">
        <v>9.9</v>
      </c>
      <c r="G53" s="117">
        <v>20</v>
      </c>
      <c r="H53" s="117" t="s">
        <v>3373</v>
      </c>
      <c r="I53" s="116">
        <v>10.1</v>
      </c>
      <c r="J53" s="117">
        <v>30</v>
      </c>
      <c r="K53" s="117" t="s">
        <v>3373</v>
      </c>
      <c r="L53" s="118">
        <f t="shared" si="15"/>
        <v>10</v>
      </c>
      <c r="M53" s="115">
        <f t="shared" si="16"/>
        <v>60</v>
      </c>
      <c r="N53" s="115">
        <f t="shared" si="17"/>
        <v>2</v>
      </c>
      <c r="O53" s="115">
        <f t="shared" si="18"/>
        <v>1</v>
      </c>
      <c r="P53" s="116">
        <v>9.98</v>
      </c>
      <c r="Q53" s="117">
        <v>17</v>
      </c>
      <c r="R53" s="117" t="s">
        <v>3373</v>
      </c>
      <c r="S53" s="116">
        <v>10.02</v>
      </c>
      <c r="T53" s="117">
        <v>30</v>
      </c>
      <c r="U53" s="117" t="s">
        <v>3373</v>
      </c>
      <c r="V53" s="116">
        <f t="shared" si="19"/>
        <v>10</v>
      </c>
      <c r="W53" s="117">
        <f t="shared" si="20"/>
        <v>60</v>
      </c>
      <c r="X53" s="117">
        <f t="shared" si="21"/>
        <v>2</v>
      </c>
      <c r="Y53" s="117">
        <f t="shared" si="22"/>
        <v>1</v>
      </c>
      <c r="Z53" s="117">
        <f t="shared" si="23"/>
        <v>4</v>
      </c>
      <c r="AA53" s="117">
        <f t="shared" si="24"/>
        <v>2</v>
      </c>
      <c r="AB53" s="117">
        <f t="shared" si="25"/>
        <v>6</v>
      </c>
      <c r="AC53" s="116">
        <f>IF(AB53=0,0.93,IF(AB53=1,0.92,IF(AB53=2,0.91,IF(AB53=3,0.9,IF(AB53=4,0.89,IF(AB53=5,0.88,IF(AB53=6,0.87)))))))</f>
        <v>0.87</v>
      </c>
      <c r="AD53" s="116">
        <f t="shared" si="26"/>
        <v>10</v>
      </c>
      <c r="AE53" s="116">
        <f t="shared" si="27"/>
        <v>8.6999999999999993</v>
      </c>
      <c r="AF53" s="117">
        <f t="shared" si="28"/>
        <v>120</v>
      </c>
      <c r="AG53" s="105"/>
    </row>
    <row r="54" spans="1:41" s="16" customFormat="1">
      <c r="A54" s="114">
        <v>43</v>
      </c>
      <c r="B54" s="108" t="s">
        <v>2840</v>
      </c>
      <c r="C54" s="108" t="s">
        <v>3116</v>
      </c>
      <c r="D54" s="109" t="s">
        <v>3117</v>
      </c>
      <c r="E54" s="115">
        <v>32</v>
      </c>
      <c r="F54" s="116">
        <v>10.74</v>
      </c>
      <c r="G54" s="117">
        <v>30</v>
      </c>
      <c r="H54" s="117" t="s">
        <v>3372</v>
      </c>
      <c r="I54" s="116">
        <v>11.59</v>
      </c>
      <c r="J54" s="117">
        <v>30</v>
      </c>
      <c r="K54" s="117" t="s">
        <v>3373</v>
      </c>
      <c r="L54" s="118">
        <f t="shared" si="15"/>
        <v>11.164999999999999</v>
      </c>
      <c r="M54" s="115">
        <f t="shared" si="16"/>
        <v>60</v>
      </c>
      <c r="N54" s="115">
        <f t="shared" si="17"/>
        <v>1</v>
      </c>
      <c r="O54" s="115">
        <f t="shared" si="18"/>
        <v>0</v>
      </c>
      <c r="P54" s="116">
        <v>8.82</v>
      </c>
      <c r="Q54" s="117">
        <v>10</v>
      </c>
      <c r="R54" s="117" t="s">
        <v>3373</v>
      </c>
      <c r="S54" s="116">
        <v>11.26</v>
      </c>
      <c r="T54" s="117">
        <v>30</v>
      </c>
      <c r="U54" s="117" t="s">
        <v>3373</v>
      </c>
      <c r="V54" s="116">
        <f t="shared" si="19"/>
        <v>10.039999999999999</v>
      </c>
      <c r="W54" s="117">
        <f t="shared" si="20"/>
        <v>60</v>
      </c>
      <c r="X54" s="117">
        <f t="shared" si="21"/>
        <v>2</v>
      </c>
      <c r="Y54" s="117">
        <f t="shared" si="22"/>
        <v>1</v>
      </c>
      <c r="Z54" s="117">
        <f t="shared" si="23"/>
        <v>3</v>
      </c>
      <c r="AA54" s="117">
        <f t="shared" si="24"/>
        <v>1</v>
      </c>
      <c r="AB54" s="117">
        <f t="shared" si="25"/>
        <v>4</v>
      </c>
      <c r="AC54" s="116">
        <f t="shared" ref="AC54:AC61" si="29">IF(AB54=0,0.86,IF(AB54=1,0.85,IF(AB54=2,0.84,IF(AB54=3,0.83,IF(AB54=4,0.82,IF(AB54=5,0.81,IF(AB54=6,0.8)))))))</f>
        <v>0.82</v>
      </c>
      <c r="AD54" s="116">
        <f t="shared" si="26"/>
        <v>10.602499999999999</v>
      </c>
      <c r="AE54" s="116">
        <f t="shared" si="27"/>
        <v>8.6940499999999989</v>
      </c>
      <c r="AF54" s="117">
        <f t="shared" si="28"/>
        <v>120</v>
      </c>
      <c r="AG54" s="105"/>
    </row>
    <row r="55" spans="1:41" s="16" customFormat="1">
      <c r="A55" s="114">
        <v>44</v>
      </c>
      <c r="B55" s="108" t="s">
        <v>3055</v>
      </c>
      <c r="C55" s="108" t="s">
        <v>986</v>
      </c>
      <c r="D55" s="109" t="s">
        <v>3056</v>
      </c>
      <c r="E55" s="115">
        <v>32</v>
      </c>
      <c r="F55" s="116">
        <v>10</v>
      </c>
      <c r="G55" s="117">
        <v>30</v>
      </c>
      <c r="H55" s="117" t="s">
        <v>3373</v>
      </c>
      <c r="I55" s="116">
        <v>10.58</v>
      </c>
      <c r="J55" s="117">
        <v>30</v>
      </c>
      <c r="K55" s="117" t="s">
        <v>3373</v>
      </c>
      <c r="L55" s="118">
        <f t="shared" si="15"/>
        <v>10.29</v>
      </c>
      <c r="M55" s="115">
        <f t="shared" si="16"/>
        <v>60</v>
      </c>
      <c r="N55" s="115">
        <f t="shared" si="17"/>
        <v>2</v>
      </c>
      <c r="O55" s="115">
        <f t="shared" si="18"/>
        <v>0</v>
      </c>
      <c r="P55" s="116">
        <v>10.220000000000001</v>
      </c>
      <c r="Q55" s="117">
        <v>30</v>
      </c>
      <c r="R55" s="117" t="s">
        <v>3373</v>
      </c>
      <c r="S55" s="116">
        <v>11.53</v>
      </c>
      <c r="T55" s="117">
        <v>30</v>
      </c>
      <c r="U55" s="117" t="s">
        <v>3373</v>
      </c>
      <c r="V55" s="116">
        <f t="shared" si="19"/>
        <v>10.875</v>
      </c>
      <c r="W55" s="117">
        <f t="shared" si="20"/>
        <v>60</v>
      </c>
      <c r="X55" s="117">
        <f t="shared" si="21"/>
        <v>2</v>
      </c>
      <c r="Y55" s="117">
        <f t="shared" si="22"/>
        <v>0</v>
      </c>
      <c r="Z55" s="117">
        <f t="shared" si="23"/>
        <v>4</v>
      </c>
      <c r="AA55" s="117">
        <f t="shared" si="24"/>
        <v>0</v>
      </c>
      <c r="AB55" s="117">
        <f t="shared" si="25"/>
        <v>4</v>
      </c>
      <c r="AC55" s="116">
        <f t="shared" si="29"/>
        <v>0.82</v>
      </c>
      <c r="AD55" s="116">
        <f t="shared" si="26"/>
        <v>10.5825</v>
      </c>
      <c r="AE55" s="116">
        <f t="shared" si="27"/>
        <v>8.6776499999999999</v>
      </c>
      <c r="AF55" s="117">
        <f t="shared" si="28"/>
        <v>120</v>
      </c>
      <c r="AG55" s="105"/>
    </row>
    <row r="56" spans="1:41" s="16" customFormat="1">
      <c r="A56" s="114">
        <v>45</v>
      </c>
      <c r="B56" s="108" t="s">
        <v>3183</v>
      </c>
      <c r="C56" s="108" t="s">
        <v>3184</v>
      </c>
      <c r="D56" s="109" t="s">
        <v>3185</v>
      </c>
      <c r="E56" s="115">
        <v>33</v>
      </c>
      <c r="F56" s="116">
        <v>10.27</v>
      </c>
      <c r="G56" s="117">
        <v>30</v>
      </c>
      <c r="H56" s="117" t="s">
        <v>3373</v>
      </c>
      <c r="I56" s="116">
        <v>9.73</v>
      </c>
      <c r="J56" s="117">
        <v>18</v>
      </c>
      <c r="K56" s="117" t="s">
        <v>3373</v>
      </c>
      <c r="L56" s="118">
        <f t="shared" si="15"/>
        <v>10</v>
      </c>
      <c r="M56" s="115">
        <f t="shared" si="16"/>
        <v>60</v>
      </c>
      <c r="N56" s="115">
        <f t="shared" si="17"/>
        <v>2</v>
      </c>
      <c r="O56" s="115">
        <f t="shared" si="18"/>
        <v>1</v>
      </c>
      <c r="P56" s="116">
        <v>10.02</v>
      </c>
      <c r="Q56" s="117">
        <v>30</v>
      </c>
      <c r="R56" s="117" t="s">
        <v>3373</v>
      </c>
      <c r="S56" s="116">
        <v>11.71</v>
      </c>
      <c r="T56" s="117">
        <v>30</v>
      </c>
      <c r="U56" s="117" t="s">
        <v>3372</v>
      </c>
      <c r="V56" s="116">
        <f t="shared" si="19"/>
        <v>10.865</v>
      </c>
      <c r="W56" s="117">
        <f t="shared" si="20"/>
        <v>60</v>
      </c>
      <c r="X56" s="117">
        <f t="shared" si="21"/>
        <v>1</v>
      </c>
      <c r="Y56" s="117">
        <f t="shared" si="22"/>
        <v>0</v>
      </c>
      <c r="Z56" s="117">
        <f t="shared" si="23"/>
        <v>3</v>
      </c>
      <c r="AA56" s="117">
        <f t="shared" si="24"/>
        <v>1</v>
      </c>
      <c r="AB56" s="117">
        <f t="shared" si="25"/>
        <v>4</v>
      </c>
      <c r="AC56" s="116">
        <f t="shared" si="29"/>
        <v>0.82</v>
      </c>
      <c r="AD56" s="116">
        <f t="shared" si="26"/>
        <v>10.432500000000001</v>
      </c>
      <c r="AE56" s="116">
        <f t="shared" si="27"/>
        <v>8.5546500000000005</v>
      </c>
      <c r="AF56" s="117">
        <f t="shared" si="28"/>
        <v>120</v>
      </c>
      <c r="AG56" s="105"/>
    </row>
    <row r="57" spans="1:41" s="16" customFormat="1">
      <c r="A57" s="114">
        <v>46</v>
      </c>
      <c r="B57" s="108" t="s">
        <v>2091</v>
      </c>
      <c r="C57" s="108" t="s">
        <v>3163</v>
      </c>
      <c r="D57" s="109" t="s">
        <v>3164</v>
      </c>
      <c r="E57" s="115">
        <v>33</v>
      </c>
      <c r="F57" s="116">
        <v>10.06</v>
      </c>
      <c r="G57" s="117">
        <v>30</v>
      </c>
      <c r="H57" s="117" t="s">
        <v>3373</v>
      </c>
      <c r="I57" s="116">
        <v>10.14</v>
      </c>
      <c r="J57" s="117">
        <v>30</v>
      </c>
      <c r="K57" s="117" t="s">
        <v>3373</v>
      </c>
      <c r="L57" s="118">
        <f t="shared" si="15"/>
        <v>10.100000000000001</v>
      </c>
      <c r="M57" s="115">
        <f t="shared" si="16"/>
        <v>60</v>
      </c>
      <c r="N57" s="115">
        <f t="shared" si="17"/>
        <v>2</v>
      </c>
      <c r="O57" s="115">
        <f t="shared" si="18"/>
        <v>0</v>
      </c>
      <c r="P57" s="116">
        <v>10.25</v>
      </c>
      <c r="Q57" s="117">
        <v>30</v>
      </c>
      <c r="R57" s="117" t="s">
        <v>3373</v>
      </c>
      <c r="S57" s="116">
        <v>10.93</v>
      </c>
      <c r="T57" s="117">
        <v>30</v>
      </c>
      <c r="U57" s="117" t="s">
        <v>3373</v>
      </c>
      <c r="V57" s="116">
        <f t="shared" si="19"/>
        <v>10.59</v>
      </c>
      <c r="W57" s="117">
        <f t="shared" si="20"/>
        <v>60</v>
      </c>
      <c r="X57" s="117">
        <f t="shared" si="21"/>
        <v>2</v>
      </c>
      <c r="Y57" s="117">
        <f t="shared" si="22"/>
        <v>0</v>
      </c>
      <c r="Z57" s="117">
        <f t="shared" si="23"/>
        <v>4</v>
      </c>
      <c r="AA57" s="117">
        <f t="shared" si="24"/>
        <v>0</v>
      </c>
      <c r="AB57" s="117">
        <f t="shared" si="25"/>
        <v>4</v>
      </c>
      <c r="AC57" s="116">
        <f t="shared" si="29"/>
        <v>0.82</v>
      </c>
      <c r="AD57" s="116">
        <f t="shared" si="26"/>
        <v>10.345000000000001</v>
      </c>
      <c r="AE57" s="116">
        <f t="shared" si="27"/>
        <v>8.4829000000000008</v>
      </c>
      <c r="AF57" s="117">
        <f t="shared" si="28"/>
        <v>120</v>
      </c>
      <c r="AG57" s="105"/>
    </row>
    <row r="58" spans="1:41" s="16" customFormat="1">
      <c r="A58" s="114">
        <v>47</v>
      </c>
      <c r="B58" s="356" t="s">
        <v>3328</v>
      </c>
      <c r="C58" s="356" t="s">
        <v>3329</v>
      </c>
      <c r="D58" s="357" t="s">
        <v>3330</v>
      </c>
      <c r="E58" s="349">
        <v>34</v>
      </c>
      <c r="F58" s="350">
        <v>9.24</v>
      </c>
      <c r="G58" s="351">
        <v>16</v>
      </c>
      <c r="H58" s="351" t="s">
        <v>3373</v>
      </c>
      <c r="I58" s="350">
        <v>10.76</v>
      </c>
      <c r="J58" s="351">
        <v>30</v>
      </c>
      <c r="K58" s="351" t="s">
        <v>3373</v>
      </c>
      <c r="L58" s="352">
        <f t="shared" si="15"/>
        <v>10</v>
      </c>
      <c r="M58" s="349">
        <f t="shared" si="16"/>
        <v>60</v>
      </c>
      <c r="N58" s="349">
        <f t="shared" si="17"/>
        <v>2</v>
      </c>
      <c r="O58" s="349">
        <f t="shared" si="18"/>
        <v>1</v>
      </c>
      <c r="P58" s="350">
        <v>10.16</v>
      </c>
      <c r="Q58" s="351">
        <v>30</v>
      </c>
      <c r="R58" s="351" t="s">
        <v>3373</v>
      </c>
      <c r="S58" s="350">
        <v>11.49</v>
      </c>
      <c r="T58" s="351">
        <v>30</v>
      </c>
      <c r="U58" s="351" t="s">
        <v>3373</v>
      </c>
      <c r="V58" s="350">
        <f t="shared" si="19"/>
        <v>10.824999999999999</v>
      </c>
      <c r="W58" s="351">
        <f t="shared" si="20"/>
        <v>60</v>
      </c>
      <c r="X58" s="351">
        <f t="shared" si="21"/>
        <v>2</v>
      </c>
      <c r="Y58" s="351">
        <f t="shared" si="22"/>
        <v>0</v>
      </c>
      <c r="Z58" s="351">
        <f t="shared" si="23"/>
        <v>4</v>
      </c>
      <c r="AA58" s="351">
        <f t="shared" si="24"/>
        <v>1</v>
      </c>
      <c r="AB58" s="351">
        <f t="shared" si="25"/>
        <v>5</v>
      </c>
      <c r="AC58" s="350">
        <f t="shared" si="29"/>
        <v>0.81</v>
      </c>
      <c r="AD58" s="350">
        <f t="shared" si="26"/>
        <v>10.4125</v>
      </c>
      <c r="AE58" s="350">
        <f t="shared" si="27"/>
        <v>8.4341249999999999</v>
      </c>
      <c r="AF58" s="351">
        <f t="shared" si="28"/>
        <v>120</v>
      </c>
      <c r="AG58" s="353"/>
      <c r="AH58" s="355"/>
      <c r="AI58" s="355"/>
      <c r="AJ58" s="355"/>
      <c r="AK58" s="355"/>
      <c r="AL58" s="355"/>
      <c r="AM58" s="355"/>
      <c r="AN58" s="355"/>
      <c r="AO58" s="355"/>
    </row>
    <row r="59" spans="1:41" s="16" customFormat="1">
      <c r="A59" s="114">
        <v>48</v>
      </c>
      <c r="B59" s="108" t="s">
        <v>124</v>
      </c>
      <c r="C59" s="108" t="s">
        <v>2392</v>
      </c>
      <c r="D59" s="109" t="s">
        <v>3103</v>
      </c>
      <c r="E59" s="115">
        <v>32</v>
      </c>
      <c r="F59" s="116">
        <v>10</v>
      </c>
      <c r="G59" s="117">
        <v>30</v>
      </c>
      <c r="H59" s="117" t="s">
        <v>3373</v>
      </c>
      <c r="I59" s="116">
        <v>10</v>
      </c>
      <c r="J59" s="117">
        <v>30</v>
      </c>
      <c r="K59" s="117" t="s">
        <v>3373</v>
      </c>
      <c r="L59" s="118">
        <f t="shared" si="15"/>
        <v>10</v>
      </c>
      <c r="M59" s="115">
        <f t="shared" si="16"/>
        <v>60</v>
      </c>
      <c r="N59" s="115">
        <f t="shared" si="17"/>
        <v>2</v>
      </c>
      <c r="O59" s="115">
        <f t="shared" si="18"/>
        <v>0</v>
      </c>
      <c r="P59" s="116">
        <v>10.46</v>
      </c>
      <c r="Q59" s="117">
        <v>30</v>
      </c>
      <c r="R59" s="117" t="s">
        <v>3373</v>
      </c>
      <c r="S59" s="116">
        <v>10.58</v>
      </c>
      <c r="T59" s="117">
        <v>30</v>
      </c>
      <c r="U59" s="117" t="s">
        <v>3373</v>
      </c>
      <c r="V59" s="116">
        <f t="shared" si="19"/>
        <v>10.52</v>
      </c>
      <c r="W59" s="117">
        <f t="shared" si="20"/>
        <v>60</v>
      </c>
      <c r="X59" s="117">
        <f t="shared" si="21"/>
        <v>2</v>
      </c>
      <c r="Y59" s="117">
        <f t="shared" si="22"/>
        <v>0</v>
      </c>
      <c r="Z59" s="117">
        <f t="shared" si="23"/>
        <v>4</v>
      </c>
      <c r="AA59" s="117">
        <f t="shared" si="24"/>
        <v>0</v>
      </c>
      <c r="AB59" s="117">
        <f t="shared" si="25"/>
        <v>4</v>
      </c>
      <c r="AC59" s="116">
        <f t="shared" si="29"/>
        <v>0.82</v>
      </c>
      <c r="AD59" s="116">
        <f t="shared" si="26"/>
        <v>10.26</v>
      </c>
      <c r="AE59" s="116">
        <f t="shared" si="27"/>
        <v>8.4131999999999998</v>
      </c>
      <c r="AF59" s="117">
        <f t="shared" si="28"/>
        <v>120</v>
      </c>
      <c r="AG59" s="105"/>
    </row>
    <row r="60" spans="1:41" s="16" customFormat="1">
      <c r="A60" s="114">
        <v>49</v>
      </c>
      <c r="B60" s="108" t="s">
        <v>3247</v>
      </c>
      <c r="C60" s="108" t="s">
        <v>1686</v>
      </c>
      <c r="D60" s="109" t="s">
        <v>3248</v>
      </c>
      <c r="E60" s="115">
        <v>33</v>
      </c>
      <c r="F60" s="116">
        <v>8.91</v>
      </c>
      <c r="G60" s="117">
        <v>20</v>
      </c>
      <c r="H60" s="117" t="s">
        <v>3373</v>
      </c>
      <c r="I60" s="116">
        <v>11.09</v>
      </c>
      <c r="J60" s="117">
        <v>30</v>
      </c>
      <c r="K60" s="117" t="s">
        <v>3373</v>
      </c>
      <c r="L60" s="118">
        <f t="shared" si="15"/>
        <v>10</v>
      </c>
      <c r="M60" s="115">
        <f t="shared" si="16"/>
        <v>60</v>
      </c>
      <c r="N60" s="115">
        <f t="shared" si="17"/>
        <v>2</v>
      </c>
      <c r="O60" s="115">
        <f t="shared" si="18"/>
        <v>1</v>
      </c>
      <c r="P60" s="116">
        <v>10.09</v>
      </c>
      <c r="Q60" s="117">
        <v>30</v>
      </c>
      <c r="R60" s="117" t="s">
        <v>3373</v>
      </c>
      <c r="S60" s="116">
        <v>11.01</v>
      </c>
      <c r="T60" s="117">
        <v>30</v>
      </c>
      <c r="U60" s="117" t="s">
        <v>3373</v>
      </c>
      <c r="V60" s="116">
        <f t="shared" si="19"/>
        <v>10.55</v>
      </c>
      <c r="W60" s="117">
        <f t="shared" si="20"/>
        <v>60</v>
      </c>
      <c r="X60" s="117">
        <f t="shared" si="21"/>
        <v>2</v>
      </c>
      <c r="Y60" s="117">
        <f t="shared" si="22"/>
        <v>0</v>
      </c>
      <c r="Z60" s="117">
        <f t="shared" si="23"/>
        <v>4</v>
      </c>
      <c r="AA60" s="117">
        <f t="shared" si="24"/>
        <v>1</v>
      </c>
      <c r="AB60" s="117">
        <f t="shared" si="25"/>
        <v>5</v>
      </c>
      <c r="AC60" s="116">
        <f t="shared" si="29"/>
        <v>0.81</v>
      </c>
      <c r="AD60" s="116">
        <f t="shared" si="26"/>
        <v>10.275</v>
      </c>
      <c r="AE60" s="116">
        <f t="shared" si="27"/>
        <v>8.322750000000001</v>
      </c>
      <c r="AF60" s="117">
        <f t="shared" si="28"/>
        <v>120</v>
      </c>
      <c r="AG60" s="105"/>
    </row>
    <row r="61" spans="1:41" s="16" customFormat="1">
      <c r="A61" s="114">
        <v>50</v>
      </c>
      <c r="B61" s="108" t="s">
        <v>3229</v>
      </c>
      <c r="C61" s="108" t="s">
        <v>3230</v>
      </c>
      <c r="D61" s="109" t="s">
        <v>3231</v>
      </c>
      <c r="E61" s="115">
        <v>33</v>
      </c>
      <c r="F61" s="116">
        <v>10.029999999999999</v>
      </c>
      <c r="G61" s="117">
        <v>30</v>
      </c>
      <c r="H61" s="117" t="s">
        <v>3373</v>
      </c>
      <c r="I61" s="116">
        <v>9.9700000000000006</v>
      </c>
      <c r="J61" s="117">
        <v>18</v>
      </c>
      <c r="K61" s="117" t="s">
        <v>3373</v>
      </c>
      <c r="L61" s="118">
        <f t="shared" si="15"/>
        <v>10</v>
      </c>
      <c r="M61" s="115">
        <f t="shared" si="16"/>
        <v>60</v>
      </c>
      <c r="N61" s="115">
        <f t="shared" si="17"/>
        <v>2</v>
      </c>
      <c r="O61" s="115">
        <f t="shared" si="18"/>
        <v>1</v>
      </c>
      <c r="P61" s="116">
        <v>10.89</v>
      </c>
      <c r="Q61" s="117">
        <v>30</v>
      </c>
      <c r="R61" s="117" t="s">
        <v>3373</v>
      </c>
      <c r="S61" s="116">
        <v>10.130000000000001</v>
      </c>
      <c r="T61" s="117">
        <v>30</v>
      </c>
      <c r="U61" s="117" t="s">
        <v>3373</v>
      </c>
      <c r="V61" s="116">
        <f t="shared" si="19"/>
        <v>10.510000000000002</v>
      </c>
      <c r="W61" s="117">
        <f t="shared" si="20"/>
        <v>60</v>
      </c>
      <c r="X61" s="117">
        <f t="shared" si="21"/>
        <v>2</v>
      </c>
      <c r="Y61" s="117">
        <f t="shared" si="22"/>
        <v>0</v>
      </c>
      <c r="Z61" s="117">
        <f t="shared" si="23"/>
        <v>4</v>
      </c>
      <c r="AA61" s="117">
        <f t="shared" si="24"/>
        <v>1</v>
      </c>
      <c r="AB61" s="117">
        <f t="shared" si="25"/>
        <v>5</v>
      </c>
      <c r="AC61" s="116">
        <f t="shared" si="29"/>
        <v>0.81</v>
      </c>
      <c r="AD61" s="116">
        <f t="shared" si="26"/>
        <v>10.255000000000001</v>
      </c>
      <c r="AE61" s="116">
        <f t="shared" si="27"/>
        <v>8.3065500000000014</v>
      </c>
      <c r="AF61" s="117">
        <f t="shared" si="28"/>
        <v>120</v>
      </c>
      <c r="AG61" s="105"/>
    </row>
    <row r="62" spans="1:41" s="16" customFormat="1">
      <c r="A62" s="114">
        <v>51</v>
      </c>
      <c r="B62" s="108" t="s">
        <v>2706</v>
      </c>
      <c r="C62" s="108" t="s">
        <v>3148</v>
      </c>
      <c r="D62" s="109" t="s">
        <v>3149</v>
      </c>
      <c r="E62" s="115">
        <v>32</v>
      </c>
      <c r="F62" s="116">
        <v>11.08</v>
      </c>
      <c r="G62" s="117">
        <v>30</v>
      </c>
      <c r="H62" s="117" t="s">
        <v>3372</v>
      </c>
      <c r="I62" s="116">
        <v>10</v>
      </c>
      <c r="J62" s="117">
        <v>30</v>
      </c>
      <c r="K62" s="117" t="s">
        <v>3373</v>
      </c>
      <c r="L62" s="118">
        <f t="shared" si="15"/>
        <v>10.54</v>
      </c>
      <c r="M62" s="115">
        <f t="shared" si="16"/>
        <v>60</v>
      </c>
      <c r="N62" s="115">
        <f t="shared" si="17"/>
        <v>1</v>
      </c>
      <c r="O62" s="115">
        <f t="shared" si="18"/>
        <v>0</v>
      </c>
      <c r="P62" s="116">
        <v>11.21</v>
      </c>
      <c r="Q62" s="117">
        <v>30</v>
      </c>
      <c r="R62" s="117" t="s">
        <v>3373</v>
      </c>
      <c r="S62" s="116">
        <v>10.73</v>
      </c>
      <c r="T62" s="117">
        <v>30</v>
      </c>
      <c r="U62" s="117" t="s">
        <v>3372</v>
      </c>
      <c r="V62" s="116">
        <f t="shared" si="19"/>
        <v>10.97</v>
      </c>
      <c r="W62" s="117">
        <f t="shared" si="20"/>
        <v>60</v>
      </c>
      <c r="X62" s="117">
        <f t="shared" si="21"/>
        <v>1</v>
      </c>
      <c r="Y62" s="117">
        <f t="shared" si="22"/>
        <v>0</v>
      </c>
      <c r="Z62" s="117">
        <f t="shared" si="23"/>
        <v>2</v>
      </c>
      <c r="AA62" s="117">
        <f t="shared" si="24"/>
        <v>0</v>
      </c>
      <c r="AB62" s="117">
        <f t="shared" si="25"/>
        <v>2</v>
      </c>
      <c r="AC62" s="116">
        <f>IF(AB62=0,0.79,IF(AB62=1,0.78,IF(AB62=2,0.77,IF(AB62=3,0.76,IF(AB62=4,0.75,IF(AB62=5,74,IF(AB62=6,0.73)))))))</f>
        <v>0.77</v>
      </c>
      <c r="AD62" s="116">
        <f t="shared" si="26"/>
        <v>10.754999999999999</v>
      </c>
      <c r="AE62" s="116">
        <f t="shared" si="27"/>
        <v>8.2813499999999998</v>
      </c>
      <c r="AF62" s="117">
        <f t="shared" si="28"/>
        <v>120</v>
      </c>
      <c r="AG62" s="105"/>
    </row>
    <row r="63" spans="1:41" s="16" customFormat="1">
      <c r="A63" s="114">
        <v>52</v>
      </c>
      <c r="B63" s="108" t="s">
        <v>362</v>
      </c>
      <c r="C63" s="108" t="s">
        <v>1589</v>
      </c>
      <c r="D63" s="109" t="s">
        <v>3286</v>
      </c>
      <c r="E63" s="115">
        <v>34</v>
      </c>
      <c r="F63" s="116">
        <v>10</v>
      </c>
      <c r="G63" s="117">
        <v>30</v>
      </c>
      <c r="H63" s="117" t="s">
        <v>3372</v>
      </c>
      <c r="I63" s="116">
        <v>10.210000000000001</v>
      </c>
      <c r="J63" s="117">
        <v>30</v>
      </c>
      <c r="K63" s="117" t="s">
        <v>3373</v>
      </c>
      <c r="L63" s="118">
        <f t="shared" si="15"/>
        <v>10.105</v>
      </c>
      <c r="M63" s="115">
        <f t="shared" si="16"/>
        <v>60</v>
      </c>
      <c r="N63" s="115">
        <f t="shared" si="17"/>
        <v>1</v>
      </c>
      <c r="O63" s="115">
        <f t="shared" si="18"/>
        <v>0</v>
      </c>
      <c r="P63" s="116">
        <v>10.23</v>
      </c>
      <c r="Q63" s="117">
        <v>30</v>
      </c>
      <c r="R63" s="117" t="s">
        <v>3372</v>
      </c>
      <c r="S63" s="116">
        <v>11.96</v>
      </c>
      <c r="T63" s="117">
        <v>30</v>
      </c>
      <c r="U63" s="117" t="s">
        <v>3372</v>
      </c>
      <c r="V63" s="116">
        <f t="shared" si="19"/>
        <v>11.095000000000001</v>
      </c>
      <c r="W63" s="117">
        <f t="shared" si="20"/>
        <v>60</v>
      </c>
      <c r="X63" s="117">
        <f t="shared" si="21"/>
        <v>0</v>
      </c>
      <c r="Y63" s="117">
        <f t="shared" si="22"/>
        <v>0</v>
      </c>
      <c r="Z63" s="117">
        <f t="shared" si="23"/>
        <v>1</v>
      </c>
      <c r="AA63" s="117">
        <f t="shared" si="24"/>
        <v>0</v>
      </c>
      <c r="AB63" s="117">
        <f t="shared" si="25"/>
        <v>1</v>
      </c>
      <c r="AC63" s="116">
        <f>IF(AB63=0,0.79,IF(AB63=1,0.78,IF(AB63=2,0.77,IF(AB63=3,0.76,IF(AB63=4,0.75,IF(AB63=5,74,IF(AB63=6,0.73)))))))</f>
        <v>0.78</v>
      </c>
      <c r="AD63" s="116">
        <f t="shared" si="26"/>
        <v>10.600000000000001</v>
      </c>
      <c r="AE63" s="116">
        <f t="shared" si="27"/>
        <v>8.2680000000000007</v>
      </c>
      <c r="AF63" s="117">
        <f t="shared" si="28"/>
        <v>120</v>
      </c>
      <c r="AG63" s="105"/>
    </row>
    <row r="64" spans="1:41" s="355" customFormat="1" ht="12.75">
      <c r="A64" s="114">
        <v>53</v>
      </c>
      <c r="B64" s="361" t="s">
        <v>3181</v>
      </c>
      <c r="C64" s="361" t="s">
        <v>3441</v>
      </c>
      <c r="D64" s="362" t="s">
        <v>3182</v>
      </c>
      <c r="E64" s="349">
        <v>33</v>
      </c>
      <c r="F64" s="350">
        <v>10.16</v>
      </c>
      <c r="G64" s="351">
        <v>30</v>
      </c>
      <c r="H64" s="351" t="s">
        <v>3372</v>
      </c>
      <c r="I64" s="350">
        <v>9.84</v>
      </c>
      <c r="J64" s="351">
        <v>24</v>
      </c>
      <c r="K64" s="351" t="s">
        <v>3590</v>
      </c>
      <c r="L64" s="352">
        <f t="shared" si="15"/>
        <v>10</v>
      </c>
      <c r="M64" s="349">
        <f t="shared" si="16"/>
        <v>60</v>
      </c>
      <c r="N64" s="349">
        <f t="shared" si="17"/>
        <v>1</v>
      </c>
      <c r="O64" s="349">
        <f t="shared" si="18"/>
        <v>1</v>
      </c>
      <c r="P64" s="350">
        <v>9.7200000000000006</v>
      </c>
      <c r="Q64" s="351">
        <v>17</v>
      </c>
      <c r="R64" s="351" t="s">
        <v>3373</v>
      </c>
      <c r="S64" s="350">
        <v>10.28</v>
      </c>
      <c r="T64" s="351">
        <v>30</v>
      </c>
      <c r="U64" s="351" t="s">
        <v>3372</v>
      </c>
      <c r="V64" s="350">
        <f t="shared" si="19"/>
        <v>10</v>
      </c>
      <c r="W64" s="351">
        <f t="shared" si="20"/>
        <v>60</v>
      </c>
      <c r="X64" s="351">
        <f t="shared" si="21"/>
        <v>1</v>
      </c>
      <c r="Y64" s="351">
        <f t="shared" si="22"/>
        <v>1</v>
      </c>
      <c r="Z64" s="351">
        <f t="shared" si="23"/>
        <v>2</v>
      </c>
      <c r="AA64" s="351">
        <f t="shared" si="24"/>
        <v>2</v>
      </c>
      <c r="AB64" s="351">
        <f t="shared" si="25"/>
        <v>4</v>
      </c>
      <c r="AC64" s="350">
        <f>IF(AB64=0,0.86,IF(AB64=1,0.85,IF(AB64=2,0.84,IF(AB64=3,0.83,IF(AB64=4,0.82,IF(AB64=5,81,IF(AB64=6,0.8)))))))</f>
        <v>0.82</v>
      </c>
      <c r="AD64" s="350">
        <f t="shared" si="26"/>
        <v>10</v>
      </c>
      <c r="AE64" s="350">
        <f t="shared" si="27"/>
        <v>8.1999999999999993</v>
      </c>
      <c r="AF64" s="351">
        <f t="shared" si="28"/>
        <v>120</v>
      </c>
      <c r="AG64" s="353"/>
    </row>
    <row r="65" spans="1:41" s="355" customFormat="1">
      <c r="A65" s="114">
        <v>54</v>
      </c>
      <c r="B65" s="108" t="s">
        <v>3210</v>
      </c>
      <c r="C65" s="108" t="s">
        <v>707</v>
      </c>
      <c r="D65" s="109" t="s">
        <v>3211</v>
      </c>
      <c r="E65" s="115">
        <v>33</v>
      </c>
      <c r="F65" s="116">
        <v>9.26</v>
      </c>
      <c r="G65" s="117">
        <v>20</v>
      </c>
      <c r="H65" s="117" t="s">
        <v>3372</v>
      </c>
      <c r="I65" s="116">
        <v>10.74</v>
      </c>
      <c r="J65" s="117">
        <v>30</v>
      </c>
      <c r="K65" s="117" t="s">
        <v>3373</v>
      </c>
      <c r="L65" s="118">
        <f t="shared" si="15"/>
        <v>10</v>
      </c>
      <c r="M65" s="115">
        <f t="shared" si="16"/>
        <v>60</v>
      </c>
      <c r="N65" s="115">
        <f t="shared" si="17"/>
        <v>1</v>
      </c>
      <c r="O65" s="115">
        <f t="shared" si="18"/>
        <v>1</v>
      </c>
      <c r="P65" s="116">
        <v>9.8800000000000008</v>
      </c>
      <c r="Q65" s="117">
        <v>15</v>
      </c>
      <c r="R65" s="117" t="s">
        <v>3373</v>
      </c>
      <c r="S65" s="116">
        <v>10.119999999999999</v>
      </c>
      <c r="T65" s="117">
        <v>30</v>
      </c>
      <c r="U65" s="117" t="s">
        <v>3373</v>
      </c>
      <c r="V65" s="116">
        <f t="shared" si="19"/>
        <v>10</v>
      </c>
      <c r="W65" s="117">
        <f t="shared" si="20"/>
        <v>60</v>
      </c>
      <c r="X65" s="117">
        <f t="shared" si="21"/>
        <v>2</v>
      </c>
      <c r="Y65" s="117">
        <f t="shared" si="22"/>
        <v>1</v>
      </c>
      <c r="Z65" s="117">
        <f t="shared" si="23"/>
        <v>3</v>
      </c>
      <c r="AA65" s="117">
        <f t="shared" si="24"/>
        <v>2</v>
      </c>
      <c r="AB65" s="117">
        <f t="shared" si="25"/>
        <v>5</v>
      </c>
      <c r="AC65" s="111">
        <f>IF(AB65=0,0.86,IF(AB65=1,0.85,IF(AB65=2,0.84,IF(AB65=3,0.83,IF(AB65=4,0.82,IF(AB65=5,0.81,IF(AB65=6,0.8)))))))</f>
        <v>0.81</v>
      </c>
      <c r="AD65" s="116">
        <f t="shared" si="26"/>
        <v>10</v>
      </c>
      <c r="AE65" s="116">
        <f t="shared" si="27"/>
        <v>8.1000000000000014</v>
      </c>
      <c r="AF65" s="117">
        <f t="shared" si="28"/>
        <v>120</v>
      </c>
      <c r="AG65" s="105"/>
      <c r="AH65" s="16"/>
      <c r="AI65" s="16"/>
      <c r="AJ65" s="16"/>
      <c r="AK65" s="16"/>
      <c r="AL65" s="16"/>
      <c r="AM65" s="16"/>
      <c r="AN65" s="16"/>
      <c r="AO65" s="16"/>
    </row>
    <row r="66" spans="1:41" s="355" customFormat="1" ht="12.75">
      <c r="A66" s="363"/>
      <c r="B66" s="361"/>
      <c r="C66" s="361"/>
      <c r="D66" s="362"/>
      <c r="E66" s="349"/>
      <c r="F66" s="350"/>
      <c r="G66" s="351"/>
      <c r="H66" s="351"/>
      <c r="I66" s="350"/>
      <c r="J66" s="351"/>
      <c r="K66" s="351"/>
      <c r="L66" s="352"/>
      <c r="M66" s="349"/>
      <c r="N66" s="349"/>
      <c r="O66" s="349"/>
      <c r="P66" s="350"/>
      <c r="Q66" s="351"/>
      <c r="R66" s="351"/>
      <c r="S66" s="350"/>
      <c r="T66" s="351"/>
      <c r="U66" s="351"/>
      <c r="V66" s="350"/>
      <c r="W66" s="351"/>
      <c r="X66" s="351"/>
      <c r="Y66" s="351"/>
      <c r="Z66" s="351"/>
      <c r="AA66" s="351"/>
      <c r="AB66" s="351"/>
      <c r="AC66" s="358"/>
      <c r="AD66" s="350"/>
      <c r="AE66" s="350"/>
      <c r="AF66" s="351"/>
      <c r="AG66" s="353"/>
    </row>
    <row r="67" spans="1:41" s="355" customFormat="1" ht="12.75">
      <c r="A67" s="363"/>
      <c r="B67" s="361"/>
      <c r="C67" s="361"/>
      <c r="D67" s="362"/>
      <c r="E67" s="349"/>
      <c r="F67" s="350"/>
      <c r="G67" s="351"/>
      <c r="H67" s="351"/>
      <c r="I67" s="350"/>
      <c r="J67" s="351"/>
      <c r="K67" s="351"/>
      <c r="L67" s="352"/>
      <c r="M67" s="349"/>
      <c r="N67" s="349"/>
      <c r="O67" s="349"/>
      <c r="P67" s="350"/>
      <c r="Q67" s="351"/>
      <c r="R67" s="351"/>
      <c r="S67" s="350"/>
      <c r="T67" s="351"/>
      <c r="U67" s="351"/>
      <c r="V67" s="350"/>
      <c r="W67" s="351"/>
      <c r="X67" s="351"/>
      <c r="Y67" s="351"/>
      <c r="Z67" s="351"/>
      <c r="AA67" s="351"/>
      <c r="AB67" s="351"/>
      <c r="AC67" s="358"/>
      <c r="AD67" s="350"/>
      <c r="AE67" s="350"/>
      <c r="AF67" s="351"/>
      <c r="AG67" s="353"/>
    </row>
    <row r="68" spans="1:41" s="355" customFormat="1" ht="12.75">
      <c r="A68" s="363"/>
      <c r="B68" s="361"/>
      <c r="C68" s="361"/>
      <c r="D68" s="362"/>
      <c r="E68" s="349"/>
      <c r="F68" s="350"/>
      <c r="G68" s="351"/>
      <c r="H68" s="351"/>
      <c r="I68" s="350"/>
      <c r="J68" s="351"/>
      <c r="K68" s="351"/>
      <c r="L68" s="352"/>
      <c r="M68" s="349"/>
      <c r="N68" s="349"/>
      <c r="O68" s="349"/>
      <c r="P68" s="350"/>
      <c r="Q68" s="351"/>
      <c r="R68" s="351"/>
      <c r="S68" s="350"/>
      <c r="T68" s="351"/>
      <c r="U68" s="351"/>
      <c r="V68" s="350"/>
      <c r="W68" s="351"/>
      <c r="X68" s="351"/>
      <c r="Y68" s="351"/>
      <c r="Z68" s="351"/>
      <c r="AA68" s="351"/>
      <c r="AB68" s="351"/>
      <c r="AC68" s="358"/>
      <c r="AD68" s="350"/>
      <c r="AE68" s="350"/>
      <c r="AF68" s="351"/>
      <c r="AG68" s="353"/>
    </row>
    <row r="69" spans="1:41" s="16" customFormat="1">
      <c r="A69" s="107">
        <v>55</v>
      </c>
      <c r="B69" s="108" t="s">
        <v>3063</v>
      </c>
      <c r="C69" s="108" t="s">
        <v>3064</v>
      </c>
      <c r="D69" s="109" t="s">
        <v>3065</v>
      </c>
      <c r="E69" s="115">
        <v>32</v>
      </c>
      <c r="F69" s="116">
        <v>11.09</v>
      </c>
      <c r="G69" s="117">
        <v>30</v>
      </c>
      <c r="H69" s="117" t="s">
        <v>3372</v>
      </c>
      <c r="I69" s="116">
        <v>10.95</v>
      </c>
      <c r="J69" s="117">
        <v>30</v>
      </c>
      <c r="K69" s="117" t="s">
        <v>3372</v>
      </c>
      <c r="L69" s="118">
        <f t="shared" ref="L69:L101" si="30">(F69+I69)/2</f>
        <v>11.02</v>
      </c>
      <c r="M69" s="115">
        <f t="shared" ref="M69:M101" si="31">IF(L69&gt;=10,60,G69+J69)</f>
        <v>60</v>
      </c>
      <c r="N69" s="115">
        <f t="shared" ref="N69:N101" si="32">IF(H69="ACC",0,1)+IF(K69="ACC",0,1)</f>
        <v>0</v>
      </c>
      <c r="O69" s="115">
        <f t="shared" ref="O69:O101" si="33">IF(F69&lt;10,1,(IF(I69&lt;10,1,0)))</f>
        <v>0</v>
      </c>
      <c r="P69" s="116">
        <v>10.38</v>
      </c>
      <c r="Q69" s="117">
        <v>30</v>
      </c>
      <c r="R69" s="117" t="s">
        <v>3373</v>
      </c>
      <c r="S69" s="116">
        <v>7.91</v>
      </c>
      <c r="T69" s="117">
        <v>22</v>
      </c>
      <c r="U69" s="117" t="s">
        <v>3372</v>
      </c>
      <c r="V69" s="116">
        <f t="shared" ref="V69:V101" si="34">(P69+S69)/2</f>
        <v>9.1449999999999996</v>
      </c>
      <c r="W69" s="117">
        <f t="shared" ref="W69:W101" si="35">IF(V69&gt;=10,60,Q69+T69)</f>
        <v>52</v>
      </c>
      <c r="X69" s="117">
        <f t="shared" ref="X69:X101" si="36">IF(R69="ACC",0,1)+IF(U69="ACC",0,1)</f>
        <v>1</v>
      </c>
      <c r="Y69" s="117">
        <f t="shared" ref="Y69:Y101" si="37">IF(P69&lt;10,1,(IF(S69&lt;10,1,0)))</f>
        <v>1</v>
      </c>
      <c r="Z69" s="117">
        <f t="shared" ref="Z69:Z101" si="38">N69+X69</f>
        <v>1</v>
      </c>
      <c r="AA69" s="117">
        <f t="shared" ref="AA69:AA101" si="39">O69+Y69</f>
        <v>1</v>
      </c>
      <c r="AB69" s="117">
        <f t="shared" ref="AB69:AB101" si="40">Z69+AA69</f>
        <v>2</v>
      </c>
      <c r="AC69" s="116">
        <f>IF(AB69=0,0.86,IF(AB69=1,0.85,IF(AB69=2,0.84,IF(AB69=3,0.83,IF(AB69=4,0.82,IF(AB69=5,0.81,IF(AB69=6,0.8)))))))</f>
        <v>0.84</v>
      </c>
      <c r="AD69" s="116">
        <f t="shared" ref="AD69:AD101" si="41">AVERAGE(L69,V69)</f>
        <v>10.0825</v>
      </c>
      <c r="AE69" s="116">
        <f t="shared" ref="AE69:AE101" si="42">AC69*AD69</f>
        <v>8.4692999999999987</v>
      </c>
      <c r="AF69" s="117">
        <f t="shared" ref="AF69:AF101" si="43">M69+W69</f>
        <v>112</v>
      </c>
      <c r="AG69" s="105"/>
    </row>
    <row r="70" spans="1:41" s="16" customFormat="1">
      <c r="A70" s="114">
        <v>56</v>
      </c>
      <c r="B70" s="108" t="s">
        <v>3207</v>
      </c>
      <c r="C70" s="108" t="s">
        <v>3208</v>
      </c>
      <c r="D70" s="109" t="s">
        <v>3209</v>
      </c>
      <c r="E70" s="115">
        <v>33</v>
      </c>
      <c r="F70" s="116">
        <v>9.52</v>
      </c>
      <c r="G70" s="117">
        <v>22</v>
      </c>
      <c r="H70" s="117" t="s">
        <v>3373</v>
      </c>
      <c r="I70" s="116">
        <v>10.48</v>
      </c>
      <c r="J70" s="117">
        <v>30</v>
      </c>
      <c r="K70" s="117" t="s">
        <v>3373</v>
      </c>
      <c r="L70" s="118">
        <f t="shared" si="30"/>
        <v>10</v>
      </c>
      <c r="M70" s="115">
        <f t="shared" si="31"/>
        <v>60</v>
      </c>
      <c r="N70" s="115">
        <f t="shared" si="32"/>
        <v>2</v>
      </c>
      <c r="O70" s="115">
        <f t="shared" si="33"/>
        <v>1</v>
      </c>
      <c r="P70" s="116">
        <v>9.4</v>
      </c>
      <c r="Q70" s="117">
        <v>21</v>
      </c>
      <c r="R70" s="117" t="s">
        <v>3373</v>
      </c>
      <c r="S70" s="116">
        <v>10.08</v>
      </c>
      <c r="T70" s="117">
        <v>30</v>
      </c>
      <c r="U70" s="117" t="s">
        <v>3372</v>
      </c>
      <c r="V70" s="116">
        <f t="shared" si="34"/>
        <v>9.74</v>
      </c>
      <c r="W70" s="117">
        <f t="shared" si="35"/>
        <v>51</v>
      </c>
      <c r="X70" s="117">
        <f t="shared" si="36"/>
        <v>1</v>
      </c>
      <c r="Y70" s="117">
        <f t="shared" si="37"/>
        <v>1</v>
      </c>
      <c r="Z70" s="117">
        <f t="shared" si="38"/>
        <v>3</v>
      </c>
      <c r="AA70" s="117">
        <f t="shared" si="39"/>
        <v>2</v>
      </c>
      <c r="AB70" s="117">
        <f t="shared" si="40"/>
        <v>5</v>
      </c>
      <c r="AC70" s="116">
        <f>IF(AB70=0,0.93,IF(AB70=1,0.92,IF(AB70=2,0.91,IF(AB70=3,0.9,IF(AB70=4,0.89,IF(AB70=5,0.88,IF(AB70=6,0.87)))))))</f>
        <v>0.88</v>
      </c>
      <c r="AD70" s="116">
        <f t="shared" si="41"/>
        <v>9.870000000000001</v>
      </c>
      <c r="AE70" s="116">
        <f t="shared" si="42"/>
        <v>8.6856000000000009</v>
      </c>
      <c r="AF70" s="117">
        <f t="shared" si="43"/>
        <v>111</v>
      </c>
      <c r="AG70" s="105"/>
    </row>
    <row r="71" spans="1:41" s="365" customFormat="1">
      <c r="A71" s="107">
        <v>57</v>
      </c>
      <c r="B71" s="356" t="s">
        <v>3078</v>
      </c>
      <c r="C71" s="356" t="s">
        <v>3440</v>
      </c>
      <c r="D71" s="357" t="s">
        <v>3079</v>
      </c>
      <c r="E71" s="349">
        <v>32</v>
      </c>
      <c r="F71" s="350">
        <v>6.42</v>
      </c>
      <c r="G71" s="351">
        <v>19</v>
      </c>
      <c r="H71" s="351" t="s">
        <v>3372</v>
      </c>
      <c r="I71" s="350">
        <v>10.91</v>
      </c>
      <c r="J71" s="351">
        <v>30</v>
      </c>
      <c r="K71" s="351" t="s">
        <v>3372</v>
      </c>
      <c r="L71" s="352">
        <f t="shared" si="30"/>
        <v>8.6649999999999991</v>
      </c>
      <c r="M71" s="349">
        <f t="shared" si="31"/>
        <v>49</v>
      </c>
      <c r="N71" s="349">
        <f t="shared" si="32"/>
        <v>0</v>
      </c>
      <c r="O71" s="349">
        <f t="shared" si="33"/>
        <v>1</v>
      </c>
      <c r="P71" s="350">
        <v>10.96</v>
      </c>
      <c r="Q71" s="351">
        <v>30</v>
      </c>
      <c r="R71" s="351" t="s">
        <v>3372</v>
      </c>
      <c r="S71" s="350">
        <v>12.61</v>
      </c>
      <c r="T71" s="351">
        <v>30</v>
      </c>
      <c r="U71" s="351" t="s">
        <v>3372</v>
      </c>
      <c r="V71" s="350">
        <f t="shared" si="34"/>
        <v>11.785</v>
      </c>
      <c r="W71" s="351">
        <f t="shared" si="35"/>
        <v>60</v>
      </c>
      <c r="X71" s="351">
        <f t="shared" si="36"/>
        <v>0</v>
      </c>
      <c r="Y71" s="351">
        <f t="shared" si="37"/>
        <v>0</v>
      </c>
      <c r="Z71" s="351">
        <f t="shared" si="38"/>
        <v>0</v>
      </c>
      <c r="AA71" s="351">
        <f t="shared" si="39"/>
        <v>1</v>
      </c>
      <c r="AB71" s="351">
        <f t="shared" si="40"/>
        <v>1</v>
      </c>
      <c r="AC71" s="350">
        <f>IF(AB71=0,0.86,IF(AB71=1,0.85,IF(AB71=2,0.84,IF(AB71=3,0.83,IF(AB71=4,0.82,IF(AB71=5,0.81,IF(AB71=6,0.8)))))))</f>
        <v>0.85</v>
      </c>
      <c r="AD71" s="350">
        <f t="shared" si="41"/>
        <v>10.225</v>
      </c>
      <c r="AE71" s="350">
        <f t="shared" si="42"/>
        <v>8.6912500000000001</v>
      </c>
      <c r="AF71" s="351">
        <f t="shared" si="43"/>
        <v>109</v>
      </c>
      <c r="AG71" s="364"/>
    </row>
    <row r="72" spans="1:41" s="16" customFormat="1">
      <c r="A72" s="114">
        <v>58</v>
      </c>
      <c r="B72" s="119" t="s">
        <v>3331</v>
      </c>
      <c r="C72" s="119" t="s">
        <v>1796</v>
      </c>
      <c r="D72" s="120" t="s">
        <v>3332</v>
      </c>
      <c r="E72" s="115">
        <v>34</v>
      </c>
      <c r="F72" s="116">
        <v>11.3</v>
      </c>
      <c r="G72" s="117">
        <v>30</v>
      </c>
      <c r="H72" s="117" t="s">
        <v>3372</v>
      </c>
      <c r="I72" s="116">
        <v>8.69</v>
      </c>
      <c r="J72" s="117">
        <v>19</v>
      </c>
      <c r="K72" s="117" t="s">
        <v>3373</v>
      </c>
      <c r="L72" s="118">
        <f t="shared" si="30"/>
        <v>9.995000000000001</v>
      </c>
      <c r="M72" s="115">
        <f t="shared" si="31"/>
        <v>49</v>
      </c>
      <c r="N72" s="115">
        <f t="shared" si="32"/>
        <v>1</v>
      </c>
      <c r="O72" s="115">
        <f t="shared" si="33"/>
        <v>1</v>
      </c>
      <c r="P72" s="116">
        <v>10.17</v>
      </c>
      <c r="Q72" s="117">
        <v>30</v>
      </c>
      <c r="R72" s="117" t="s">
        <v>3372</v>
      </c>
      <c r="S72" s="116">
        <v>11.78</v>
      </c>
      <c r="T72" s="117">
        <v>30</v>
      </c>
      <c r="U72" s="117" t="s">
        <v>3372</v>
      </c>
      <c r="V72" s="116">
        <f t="shared" si="34"/>
        <v>10.975</v>
      </c>
      <c r="W72" s="117">
        <f t="shared" si="35"/>
        <v>60</v>
      </c>
      <c r="X72" s="117">
        <f t="shared" si="36"/>
        <v>0</v>
      </c>
      <c r="Y72" s="117">
        <f t="shared" si="37"/>
        <v>0</v>
      </c>
      <c r="Z72" s="117">
        <f t="shared" si="38"/>
        <v>1</v>
      </c>
      <c r="AA72" s="117">
        <f t="shared" si="39"/>
        <v>1</v>
      </c>
      <c r="AB72" s="117">
        <f t="shared" si="40"/>
        <v>2</v>
      </c>
      <c r="AC72" s="116">
        <f>IF(AB72=0,0.86,IF(AB72=1,0.85,IF(AB72=2,0.84,IF(AB72=3,0.83,IF(AB72=4,0.82,IF(AB72=5,0.81,IF(AB72=6,0.8)))))))</f>
        <v>0.84</v>
      </c>
      <c r="AD72" s="116">
        <f t="shared" si="41"/>
        <v>10.484999999999999</v>
      </c>
      <c r="AE72" s="116">
        <f t="shared" si="42"/>
        <v>8.8073999999999995</v>
      </c>
      <c r="AF72" s="117">
        <f t="shared" si="43"/>
        <v>109</v>
      </c>
      <c r="AG72" s="105"/>
    </row>
    <row r="73" spans="1:41" s="16" customFormat="1">
      <c r="A73" s="107">
        <v>59</v>
      </c>
      <c r="B73" s="108" t="s">
        <v>1065</v>
      </c>
      <c r="C73" s="108" t="s">
        <v>612</v>
      </c>
      <c r="D73" s="109" t="s">
        <v>3102</v>
      </c>
      <c r="E73" s="115">
        <v>32</v>
      </c>
      <c r="F73" s="116">
        <v>10</v>
      </c>
      <c r="G73" s="117">
        <v>30</v>
      </c>
      <c r="H73" s="117" t="s">
        <v>3373</v>
      </c>
      <c r="I73" s="116">
        <v>10.8</v>
      </c>
      <c r="J73" s="117">
        <v>30</v>
      </c>
      <c r="K73" s="117" t="s">
        <v>3373</v>
      </c>
      <c r="L73" s="118">
        <f t="shared" si="30"/>
        <v>10.4</v>
      </c>
      <c r="M73" s="115">
        <f t="shared" si="31"/>
        <v>60</v>
      </c>
      <c r="N73" s="115">
        <f t="shared" si="32"/>
        <v>2</v>
      </c>
      <c r="O73" s="115">
        <f t="shared" si="33"/>
        <v>0</v>
      </c>
      <c r="P73" s="116">
        <v>10.47</v>
      </c>
      <c r="Q73" s="117">
        <v>30</v>
      </c>
      <c r="R73" s="117" t="s">
        <v>3373</v>
      </c>
      <c r="S73" s="116">
        <v>9.3000000000000007</v>
      </c>
      <c r="T73" s="117">
        <v>18</v>
      </c>
      <c r="U73" s="117" t="s">
        <v>3373</v>
      </c>
      <c r="V73" s="116">
        <f t="shared" si="34"/>
        <v>9.8850000000000016</v>
      </c>
      <c r="W73" s="117">
        <f t="shared" si="35"/>
        <v>48</v>
      </c>
      <c r="X73" s="117">
        <f t="shared" si="36"/>
        <v>2</v>
      </c>
      <c r="Y73" s="117">
        <f t="shared" si="37"/>
        <v>1</v>
      </c>
      <c r="Z73" s="117">
        <f t="shared" si="38"/>
        <v>4</v>
      </c>
      <c r="AA73" s="117">
        <f t="shared" si="39"/>
        <v>1</v>
      </c>
      <c r="AB73" s="117">
        <f t="shared" si="40"/>
        <v>5</v>
      </c>
      <c r="AC73" s="116">
        <f>IF(AB73=0,0.86,IF(AB73=1,0.85,IF(AB73=2,0.84,IF(AB73=3,0.83,IF(AB73=4,0.82,IF(AB73=5,0.81,IF(AB73=6,0.8)))))))</f>
        <v>0.81</v>
      </c>
      <c r="AD73" s="116">
        <f t="shared" si="41"/>
        <v>10.142500000000002</v>
      </c>
      <c r="AE73" s="116">
        <f t="shared" si="42"/>
        <v>8.2154250000000015</v>
      </c>
      <c r="AF73" s="117">
        <f t="shared" si="43"/>
        <v>108</v>
      </c>
      <c r="AG73" s="105"/>
    </row>
    <row r="74" spans="1:41" s="16" customFormat="1">
      <c r="A74" s="114">
        <v>60</v>
      </c>
      <c r="B74" s="108" t="s">
        <v>1948</v>
      </c>
      <c r="C74" s="108" t="s">
        <v>851</v>
      </c>
      <c r="D74" s="109" t="s">
        <v>3238</v>
      </c>
      <c r="E74" s="115">
        <v>33</v>
      </c>
      <c r="F74" s="116">
        <v>7.8</v>
      </c>
      <c r="G74" s="117">
        <v>18</v>
      </c>
      <c r="H74" s="117" t="s">
        <v>3372</v>
      </c>
      <c r="I74" s="116">
        <v>10.46</v>
      </c>
      <c r="J74" s="117">
        <v>30</v>
      </c>
      <c r="K74" s="117" t="s">
        <v>3372</v>
      </c>
      <c r="L74" s="118">
        <f t="shared" si="30"/>
        <v>9.1300000000000008</v>
      </c>
      <c r="M74" s="115">
        <f t="shared" si="31"/>
        <v>48</v>
      </c>
      <c r="N74" s="115">
        <f t="shared" si="32"/>
        <v>0</v>
      </c>
      <c r="O74" s="115">
        <f t="shared" si="33"/>
        <v>1</v>
      </c>
      <c r="P74" s="116">
        <v>10.57</v>
      </c>
      <c r="Q74" s="117">
        <v>30</v>
      </c>
      <c r="R74" s="117" t="s">
        <v>3373</v>
      </c>
      <c r="S74" s="116">
        <v>10.84</v>
      </c>
      <c r="T74" s="117">
        <v>30</v>
      </c>
      <c r="U74" s="117" t="s">
        <v>3372</v>
      </c>
      <c r="V74" s="116">
        <f t="shared" si="34"/>
        <v>10.705</v>
      </c>
      <c r="W74" s="117">
        <f t="shared" si="35"/>
        <v>60</v>
      </c>
      <c r="X74" s="117">
        <f t="shared" si="36"/>
        <v>1</v>
      </c>
      <c r="Y74" s="117">
        <f t="shared" si="37"/>
        <v>0</v>
      </c>
      <c r="Z74" s="117">
        <f t="shared" si="38"/>
        <v>1</v>
      </c>
      <c r="AA74" s="117">
        <f t="shared" si="39"/>
        <v>1</v>
      </c>
      <c r="AB74" s="117">
        <f t="shared" si="40"/>
        <v>2</v>
      </c>
      <c r="AC74" s="116">
        <f>IF(AB74=0,1,IF(AB74=1,0.99,IF(AB74=2,0.98,IF(AB74=3,0.97,IF(AB74=4,0.96,IF(AB74=5,0.95,IF(AB74=6,0.94)))))))</f>
        <v>0.98</v>
      </c>
      <c r="AD74" s="116">
        <f t="shared" si="41"/>
        <v>9.9175000000000004</v>
      </c>
      <c r="AE74" s="116">
        <f t="shared" si="42"/>
        <v>9.7191500000000008</v>
      </c>
      <c r="AF74" s="117">
        <f t="shared" si="43"/>
        <v>108</v>
      </c>
      <c r="AG74" s="105"/>
    </row>
    <row r="75" spans="1:41" s="16" customFormat="1">
      <c r="A75" s="107">
        <v>61</v>
      </c>
      <c r="B75" s="108" t="s">
        <v>3084</v>
      </c>
      <c r="C75" s="108" t="s">
        <v>3085</v>
      </c>
      <c r="D75" s="109" t="s">
        <v>3086</v>
      </c>
      <c r="E75" s="115">
        <v>32</v>
      </c>
      <c r="F75" s="116">
        <v>11.19</v>
      </c>
      <c r="G75" s="117">
        <v>30</v>
      </c>
      <c r="H75" s="117" t="s">
        <v>3373</v>
      </c>
      <c r="I75" s="116">
        <v>10</v>
      </c>
      <c r="J75" s="117">
        <v>30</v>
      </c>
      <c r="K75" s="117" t="s">
        <v>3372</v>
      </c>
      <c r="L75" s="118">
        <f t="shared" si="30"/>
        <v>10.594999999999999</v>
      </c>
      <c r="M75" s="115">
        <f t="shared" si="31"/>
        <v>60</v>
      </c>
      <c r="N75" s="115">
        <f t="shared" si="32"/>
        <v>1</v>
      </c>
      <c r="O75" s="115">
        <f t="shared" si="33"/>
        <v>0</v>
      </c>
      <c r="P75" s="116">
        <v>10</v>
      </c>
      <c r="Q75" s="117">
        <v>30</v>
      </c>
      <c r="R75" s="117" t="s">
        <v>3373</v>
      </c>
      <c r="S75" s="116">
        <v>9.5</v>
      </c>
      <c r="T75" s="117">
        <v>16</v>
      </c>
      <c r="U75" s="117" t="s">
        <v>3373</v>
      </c>
      <c r="V75" s="116">
        <f t="shared" si="34"/>
        <v>9.75</v>
      </c>
      <c r="W75" s="117">
        <f t="shared" si="35"/>
        <v>46</v>
      </c>
      <c r="X75" s="117">
        <f t="shared" si="36"/>
        <v>2</v>
      </c>
      <c r="Y75" s="117">
        <f t="shared" si="37"/>
        <v>1</v>
      </c>
      <c r="Z75" s="117">
        <f t="shared" si="38"/>
        <v>3</v>
      </c>
      <c r="AA75" s="117">
        <f t="shared" si="39"/>
        <v>1</v>
      </c>
      <c r="AB75" s="117">
        <f t="shared" si="40"/>
        <v>4</v>
      </c>
      <c r="AC75" s="116">
        <f>IF(AB75=0,0.93,IF(AB75=1,0.92,IF(AB75=2,0.91,IF(AB75=3,0.9,IF(AB75=4,0.89,IF(AB75=5,0.88,IF(AB75=6,0.87)))))))</f>
        <v>0.89</v>
      </c>
      <c r="AD75" s="116">
        <f t="shared" si="41"/>
        <v>10.172499999999999</v>
      </c>
      <c r="AE75" s="116">
        <f t="shared" si="42"/>
        <v>9.0535250000000005</v>
      </c>
      <c r="AF75" s="117">
        <f t="shared" si="43"/>
        <v>106</v>
      </c>
      <c r="AG75" s="105"/>
    </row>
    <row r="76" spans="1:41" s="16" customFormat="1">
      <c r="A76" s="114">
        <v>62</v>
      </c>
      <c r="B76" s="119" t="s">
        <v>3153</v>
      </c>
      <c r="C76" s="119" t="s">
        <v>1889</v>
      </c>
      <c r="D76" s="120" t="s">
        <v>3154</v>
      </c>
      <c r="E76" s="115">
        <v>32</v>
      </c>
      <c r="F76" s="116">
        <v>9.84</v>
      </c>
      <c r="G76" s="117">
        <v>19</v>
      </c>
      <c r="H76" s="117" t="s">
        <v>3373</v>
      </c>
      <c r="I76" s="116">
        <v>10.16</v>
      </c>
      <c r="J76" s="117">
        <v>30</v>
      </c>
      <c r="K76" s="117" t="s">
        <v>3373</v>
      </c>
      <c r="L76" s="118">
        <f t="shared" si="30"/>
        <v>10</v>
      </c>
      <c r="M76" s="115">
        <f t="shared" si="31"/>
        <v>60</v>
      </c>
      <c r="N76" s="115">
        <f t="shared" si="32"/>
        <v>2</v>
      </c>
      <c r="O76" s="115">
        <f t="shared" si="33"/>
        <v>1</v>
      </c>
      <c r="P76" s="116">
        <v>9.1</v>
      </c>
      <c r="Q76" s="117">
        <v>15</v>
      </c>
      <c r="R76" s="117" t="s">
        <v>3373</v>
      </c>
      <c r="S76" s="116">
        <v>10.51</v>
      </c>
      <c r="T76" s="117">
        <v>30</v>
      </c>
      <c r="U76" s="117" t="s">
        <v>3372</v>
      </c>
      <c r="V76" s="116">
        <f t="shared" si="34"/>
        <v>9.8049999999999997</v>
      </c>
      <c r="W76" s="117">
        <f t="shared" si="35"/>
        <v>45</v>
      </c>
      <c r="X76" s="117">
        <f t="shared" si="36"/>
        <v>1</v>
      </c>
      <c r="Y76" s="117">
        <f t="shared" si="37"/>
        <v>1</v>
      </c>
      <c r="Z76" s="117">
        <f t="shared" si="38"/>
        <v>3</v>
      </c>
      <c r="AA76" s="117">
        <f t="shared" si="39"/>
        <v>2</v>
      </c>
      <c r="AB76" s="117">
        <f t="shared" si="40"/>
        <v>5</v>
      </c>
      <c r="AC76" s="116">
        <f>IF(AB76=0,0.79,IF(AB76=1,0.78,IF(AB76=2,0.77,IF(AB76=3,0.76,IF(AB76=4,0.75,IF(AB76=5,74,IF(AB76=6,0.73)))))))</f>
        <v>74</v>
      </c>
      <c r="AD76" s="116">
        <f t="shared" si="41"/>
        <v>9.9024999999999999</v>
      </c>
      <c r="AE76" s="116">
        <f t="shared" si="42"/>
        <v>732.78499999999997</v>
      </c>
      <c r="AF76" s="117">
        <f t="shared" si="43"/>
        <v>105</v>
      </c>
      <c r="AG76" s="105"/>
    </row>
    <row r="77" spans="1:41" s="16" customFormat="1">
      <c r="A77" s="107">
        <v>63</v>
      </c>
      <c r="B77" s="108" t="s">
        <v>3293</v>
      </c>
      <c r="C77" s="108" t="s">
        <v>3294</v>
      </c>
      <c r="D77" s="109" t="s">
        <v>3295</v>
      </c>
      <c r="E77" s="115">
        <v>34</v>
      </c>
      <c r="F77" s="116">
        <v>9.89</v>
      </c>
      <c r="G77" s="117">
        <v>11</v>
      </c>
      <c r="H77" s="117" t="s">
        <v>3373</v>
      </c>
      <c r="I77" s="116">
        <v>10.11</v>
      </c>
      <c r="J77" s="117">
        <v>30</v>
      </c>
      <c r="K77" s="117" t="s">
        <v>3372</v>
      </c>
      <c r="L77" s="118">
        <f t="shared" si="30"/>
        <v>10</v>
      </c>
      <c r="M77" s="115">
        <f t="shared" si="31"/>
        <v>60</v>
      </c>
      <c r="N77" s="115">
        <f t="shared" si="32"/>
        <v>1</v>
      </c>
      <c r="O77" s="115">
        <f t="shared" si="33"/>
        <v>1</v>
      </c>
      <c r="P77" s="116">
        <v>8.73</v>
      </c>
      <c r="Q77" s="117">
        <v>15</v>
      </c>
      <c r="R77" s="117" t="s">
        <v>3372</v>
      </c>
      <c r="S77" s="116">
        <v>10.11</v>
      </c>
      <c r="T77" s="117">
        <v>30</v>
      </c>
      <c r="U77" s="117" t="s">
        <v>3372</v>
      </c>
      <c r="V77" s="116">
        <f t="shared" si="34"/>
        <v>9.42</v>
      </c>
      <c r="W77" s="117">
        <f t="shared" si="35"/>
        <v>45</v>
      </c>
      <c r="X77" s="117">
        <f t="shared" si="36"/>
        <v>0</v>
      </c>
      <c r="Y77" s="117">
        <f t="shared" si="37"/>
        <v>1</v>
      </c>
      <c r="Z77" s="117">
        <f t="shared" si="38"/>
        <v>1</v>
      </c>
      <c r="AA77" s="117">
        <f t="shared" si="39"/>
        <v>2</v>
      </c>
      <c r="AB77" s="117">
        <f t="shared" si="40"/>
        <v>3</v>
      </c>
      <c r="AC77" s="116">
        <f>IF(AB77=0,0.93,IF(AB77=1,0.92,IF(AB77=2,0.91,IF(AB77=3,0.9,IF(AB77=4,0.89,IF(AB77=5,0.88,IF(AB77=6,0.87)))))))</f>
        <v>0.9</v>
      </c>
      <c r="AD77" s="116">
        <f t="shared" si="41"/>
        <v>9.7100000000000009</v>
      </c>
      <c r="AE77" s="116">
        <f t="shared" si="42"/>
        <v>8.7390000000000008</v>
      </c>
      <c r="AF77" s="117">
        <f t="shared" si="43"/>
        <v>105</v>
      </c>
      <c r="AG77" s="105"/>
    </row>
    <row r="78" spans="1:41" s="16" customFormat="1">
      <c r="A78" s="114">
        <v>64</v>
      </c>
      <c r="B78" s="108" t="s">
        <v>247</v>
      </c>
      <c r="C78" s="108" t="s">
        <v>125</v>
      </c>
      <c r="D78" s="109" t="s">
        <v>3066</v>
      </c>
      <c r="E78" s="115">
        <v>32</v>
      </c>
      <c r="F78" s="116">
        <v>10.58</v>
      </c>
      <c r="G78" s="117">
        <v>30</v>
      </c>
      <c r="H78" s="117" t="s">
        <v>3372</v>
      </c>
      <c r="I78" s="116">
        <v>7.11</v>
      </c>
      <c r="J78" s="117">
        <v>13</v>
      </c>
      <c r="K78" s="117" t="s">
        <v>3373</v>
      </c>
      <c r="L78" s="118">
        <f t="shared" si="30"/>
        <v>8.8450000000000006</v>
      </c>
      <c r="M78" s="115">
        <f t="shared" si="31"/>
        <v>43</v>
      </c>
      <c r="N78" s="115">
        <f t="shared" si="32"/>
        <v>1</v>
      </c>
      <c r="O78" s="115">
        <f t="shared" si="33"/>
        <v>1</v>
      </c>
      <c r="P78" s="116">
        <v>10.28</v>
      </c>
      <c r="Q78" s="117">
        <v>30</v>
      </c>
      <c r="R78" s="117" t="s">
        <v>3373</v>
      </c>
      <c r="S78" s="116">
        <v>10.56</v>
      </c>
      <c r="T78" s="117">
        <v>30</v>
      </c>
      <c r="U78" s="117" t="s">
        <v>3372</v>
      </c>
      <c r="V78" s="116">
        <f t="shared" si="34"/>
        <v>10.42</v>
      </c>
      <c r="W78" s="117">
        <f t="shared" si="35"/>
        <v>60</v>
      </c>
      <c r="X78" s="117">
        <f t="shared" si="36"/>
        <v>1</v>
      </c>
      <c r="Y78" s="117">
        <f t="shared" si="37"/>
        <v>0</v>
      </c>
      <c r="Z78" s="117">
        <f t="shared" si="38"/>
        <v>2</v>
      </c>
      <c r="AA78" s="117">
        <f t="shared" si="39"/>
        <v>1</v>
      </c>
      <c r="AB78" s="117">
        <f t="shared" si="40"/>
        <v>3</v>
      </c>
      <c r="AC78" s="116">
        <f>IF(AB78=0,0.79,IF(AB78=1,0.78,IF(AB78=2,0.77,IF(AB78=3,0.76,IF(AB78=4,0.75,IF(AB78=5,74,IF(AB78=6,0.73)))))))</f>
        <v>0.76</v>
      </c>
      <c r="AD78" s="116">
        <f t="shared" si="41"/>
        <v>9.6325000000000003</v>
      </c>
      <c r="AE78" s="116">
        <f t="shared" si="42"/>
        <v>7.3207000000000004</v>
      </c>
      <c r="AF78" s="117">
        <f t="shared" si="43"/>
        <v>103</v>
      </c>
      <c r="AG78" s="105"/>
    </row>
    <row r="79" spans="1:41" s="16" customFormat="1">
      <c r="A79" s="107">
        <v>65</v>
      </c>
      <c r="B79" s="108" t="s">
        <v>3104</v>
      </c>
      <c r="C79" s="108" t="s">
        <v>3105</v>
      </c>
      <c r="D79" s="109" t="s">
        <v>3106</v>
      </c>
      <c r="E79" s="115">
        <v>32</v>
      </c>
      <c r="F79" s="116">
        <v>10.37</v>
      </c>
      <c r="G79" s="117">
        <v>30</v>
      </c>
      <c r="H79" s="117" t="s">
        <v>3372</v>
      </c>
      <c r="I79" s="116">
        <v>8.51</v>
      </c>
      <c r="J79" s="117">
        <v>13</v>
      </c>
      <c r="K79" s="117" t="s">
        <v>3373</v>
      </c>
      <c r="L79" s="118">
        <f t="shared" si="30"/>
        <v>9.44</v>
      </c>
      <c r="M79" s="115">
        <f t="shared" si="31"/>
        <v>43</v>
      </c>
      <c r="N79" s="115">
        <f t="shared" si="32"/>
        <v>1</v>
      </c>
      <c r="O79" s="115">
        <f t="shared" si="33"/>
        <v>1</v>
      </c>
      <c r="P79" s="116">
        <v>9.99</v>
      </c>
      <c r="Q79" s="117">
        <v>15</v>
      </c>
      <c r="R79" s="117" t="s">
        <v>3373</v>
      </c>
      <c r="S79" s="116">
        <v>10.82</v>
      </c>
      <c r="T79" s="117">
        <v>30</v>
      </c>
      <c r="U79" s="117" t="s">
        <v>3373</v>
      </c>
      <c r="V79" s="116">
        <f t="shared" si="34"/>
        <v>10.405000000000001</v>
      </c>
      <c r="W79" s="117">
        <f t="shared" si="35"/>
        <v>60</v>
      </c>
      <c r="X79" s="117">
        <f t="shared" si="36"/>
        <v>2</v>
      </c>
      <c r="Y79" s="117">
        <f t="shared" si="37"/>
        <v>1</v>
      </c>
      <c r="Z79" s="117">
        <f t="shared" si="38"/>
        <v>3</v>
      </c>
      <c r="AA79" s="117">
        <f t="shared" si="39"/>
        <v>2</v>
      </c>
      <c r="AB79" s="117">
        <f t="shared" si="40"/>
        <v>5</v>
      </c>
      <c r="AC79" s="116">
        <f>IF(AB79=0,0.86,IF(AB79=1,0.85,IF(AB79=2,0.84,IF(AB79=3,0.83,IF(AB79=4,0.82,IF(AB79=5,0.81,IF(AB79=6,0.8)))))))</f>
        <v>0.81</v>
      </c>
      <c r="AD79" s="116">
        <f t="shared" si="41"/>
        <v>9.9224999999999994</v>
      </c>
      <c r="AE79" s="116">
        <f t="shared" si="42"/>
        <v>8.0372249999999994</v>
      </c>
      <c r="AF79" s="117">
        <f t="shared" si="43"/>
        <v>103</v>
      </c>
      <c r="AG79" s="105"/>
    </row>
    <row r="80" spans="1:41" s="16" customFormat="1">
      <c r="A80" s="114">
        <v>66</v>
      </c>
      <c r="B80" s="108" t="s">
        <v>3119</v>
      </c>
      <c r="C80" s="108" t="s">
        <v>3120</v>
      </c>
      <c r="D80" s="109" t="s">
        <v>3121</v>
      </c>
      <c r="E80" s="115">
        <v>32</v>
      </c>
      <c r="F80" s="116">
        <v>10</v>
      </c>
      <c r="G80" s="117">
        <v>30</v>
      </c>
      <c r="H80" s="117" t="s">
        <v>3372</v>
      </c>
      <c r="I80" s="116">
        <v>7.12</v>
      </c>
      <c r="J80" s="117">
        <v>13</v>
      </c>
      <c r="K80" s="117" t="s">
        <v>3373</v>
      </c>
      <c r="L80" s="118">
        <f t="shared" si="30"/>
        <v>8.56</v>
      </c>
      <c r="M80" s="115">
        <f t="shared" si="31"/>
        <v>43</v>
      </c>
      <c r="N80" s="115">
        <f t="shared" si="32"/>
        <v>1</v>
      </c>
      <c r="O80" s="115">
        <f t="shared" si="33"/>
        <v>1</v>
      </c>
      <c r="P80" s="116">
        <v>10.039999999999999</v>
      </c>
      <c r="Q80" s="117">
        <v>30</v>
      </c>
      <c r="R80" s="117" t="s">
        <v>3373</v>
      </c>
      <c r="S80" s="116">
        <v>11.06</v>
      </c>
      <c r="T80" s="117">
        <v>30</v>
      </c>
      <c r="U80" s="117" t="s">
        <v>3372</v>
      </c>
      <c r="V80" s="116">
        <f t="shared" si="34"/>
        <v>10.55</v>
      </c>
      <c r="W80" s="117">
        <f t="shared" si="35"/>
        <v>60</v>
      </c>
      <c r="X80" s="117">
        <f t="shared" si="36"/>
        <v>1</v>
      </c>
      <c r="Y80" s="117">
        <f t="shared" si="37"/>
        <v>0</v>
      </c>
      <c r="Z80" s="117">
        <f t="shared" si="38"/>
        <v>2</v>
      </c>
      <c r="AA80" s="117">
        <f t="shared" si="39"/>
        <v>1</v>
      </c>
      <c r="AB80" s="117">
        <f t="shared" si="40"/>
        <v>3</v>
      </c>
      <c r="AC80" s="116">
        <f>IF(AB80=0,0.86,IF(AB80=1,0.85,IF(AB80=2,0.84,IF(AB80=3,0.83,IF(AB80=4,0.82,IF(AB80=5,0.81,IF(AB80=6,0.8)))))))</f>
        <v>0.83</v>
      </c>
      <c r="AD80" s="116">
        <f t="shared" si="41"/>
        <v>9.5549999999999997</v>
      </c>
      <c r="AE80" s="116">
        <f t="shared" si="42"/>
        <v>7.9306499999999991</v>
      </c>
      <c r="AF80" s="117">
        <f t="shared" si="43"/>
        <v>103</v>
      </c>
      <c r="AG80" s="105"/>
    </row>
    <row r="81" spans="1:41" s="16" customFormat="1">
      <c r="A81" s="107">
        <v>67</v>
      </c>
      <c r="B81" s="108" t="s">
        <v>3075</v>
      </c>
      <c r="C81" s="108" t="s">
        <v>3076</v>
      </c>
      <c r="D81" s="109" t="s">
        <v>3077</v>
      </c>
      <c r="E81" s="115">
        <v>32</v>
      </c>
      <c r="F81" s="116">
        <v>9.6199999999999992</v>
      </c>
      <c r="G81" s="117">
        <v>20</v>
      </c>
      <c r="H81" s="117" t="s">
        <v>3372</v>
      </c>
      <c r="I81" s="116">
        <v>8.4</v>
      </c>
      <c r="J81" s="117">
        <v>22</v>
      </c>
      <c r="K81" s="117" t="s">
        <v>3373</v>
      </c>
      <c r="L81" s="118">
        <f t="shared" si="30"/>
        <v>9.01</v>
      </c>
      <c r="M81" s="115">
        <f t="shared" si="31"/>
        <v>42</v>
      </c>
      <c r="N81" s="115">
        <f t="shared" si="32"/>
        <v>1</v>
      </c>
      <c r="O81" s="115">
        <f t="shared" si="33"/>
        <v>1</v>
      </c>
      <c r="P81" s="116">
        <v>10.130000000000001</v>
      </c>
      <c r="Q81" s="117">
        <v>30</v>
      </c>
      <c r="R81" s="117" t="s">
        <v>3373</v>
      </c>
      <c r="S81" s="116">
        <v>11</v>
      </c>
      <c r="T81" s="117">
        <v>30</v>
      </c>
      <c r="U81" s="117" t="s">
        <v>3372</v>
      </c>
      <c r="V81" s="116">
        <f t="shared" si="34"/>
        <v>10.565000000000001</v>
      </c>
      <c r="W81" s="117">
        <f t="shared" si="35"/>
        <v>60</v>
      </c>
      <c r="X81" s="117">
        <f t="shared" si="36"/>
        <v>1</v>
      </c>
      <c r="Y81" s="117">
        <f t="shared" si="37"/>
        <v>0</v>
      </c>
      <c r="Z81" s="117">
        <f t="shared" si="38"/>
        <v>2</v>
      </c>
      <c r="AA81" s="117">
        <f t="shared" si="39"/>
        <v>1</v>
      </c>
      <c r="AB81" s="117">
        <f t="shared" si="40"/>
        <v>3</v>
      </c>
      <c r="AC81" s="116">
        <f>IF(AB81=0,0.86,IF(AB81=1,0.85,IF(AB81=2,0.84,IF(AB81=3,0.83,IF(AB81=4,0.82,IF(AB81=5,0.81,IF(AB81=6,0.8)))))))</f>
        <v>0.83</v>
      </c>
      <c r="AD81" s="116">
        <f t="shared" si="41"/>
        <v>9.7875000000000014</v>
      </c>
      <c r="AE81" s="116">
        <f t="shared" si="42"/>
        <v>8.1236250000000005</v>
      </c>
      <c r="AF81" s="117">
        <f t="shared" si="43"/>
        <v>102</v>
      </c>
      <c r="AG81" s="105"/>
    </row>
    <row r="82" spans="1:41" s="16" customFormat="1">
      <c r="A82" s="114">
        <v>68</v>
      </c>
      <c r="B82" s="108" t="s">
        <v>3107</v>
      </c>
      <c r="C82" s="108" t="s">
        <v>3108</v>
      </c>
      <c r="D82" s="109" t="s">
        <v>3109</v>
      </c>
      <c r="E82" s="115">
        <v>32</v>
      </c>
      <c r="F82" s="116">
        <v>10.11</v>
      </c>
      <c r="G82" s="117">
        <v>30</v>
      </c>
      <c r="H82" s="117" t="s">
        <v>3372</v>
      </c>
      <c r="I82" s="116">
        <v>9.89</v>
      </c>
      <c r="J82" s="117">
        <v>12</v>
      </c>
      <c r="K82" s="117" t="s">
        <v>3373</v>
      </c>
      <c r="L82" s="118">
        <f t="shared" si="30"/>
        <v>10</v>
      </c>
      <c r="M82" s="115">
        <f t="shared" si="31"/>
        <v>60</v>
      </c>
      <c r="N82" s="115">
        <f t="shared" si="32"/>
        <v>1</v>
      </c>
      <c r="O82" s="115">
        <f t="shared" si="33"/>
        <v>1</v>
      </c>
      <c r="P82" s="116">
        <v>9.0299999999999994</v>
      </c>
      <c r="Q82" s="117">
        <v>12</v>
      </c>
      <c r="R82" s="117" t="s">
        <v>3373</v>
      </c>
      <c r="S82" s="116">
        <v>10.69</v>
      </c>
      <c r="T82" s="117">
        <v>30</v>
      </c>
      <c r="U82" s="117" t="s">
        <v>3372</v>
      </c>
      <c r="V82" s="116">
        <f t="shared" si="34"/>
        <v>9.86</v>
      </c>
      <c r="W82" s="117">
        <f t="shared" si="35"/>
        <v>42</v>
      </c>
      <c r="X82" s="117">
        <f t="shared" si="36"/>
        <v>1</v>
      </c>
      <c r="Y82" s="117">
        <f t="shared" si="37"/>
        <v>1</v>
      </c>
      <c r="Z82" s="117">
        <f t="shared" si="38"/>
        <v>2</v>
      </c>
      <c r="AA82" s="117">
        <f t="shared" si="39"/>
        <v>2</v>
      </c>
      <c r="AB82" s="117">
        <f t="shared" si="40"/>
        <v>4</v>
      </c>
      <c r="AC82" s="116">
        <f>IF(AB82=0,0.93,IF(AB82=1,0.92,IF(AB82=2,0.91,IF(AB82=3,0.9,IF(AB82=4,0.89,IF(AB82=5,0.88,IF(AB82=6,0.87)))))))</f>
        <v>0.89</v>
      </c>
      <c r="AD82" s="116">
        <f t="shared" si="41"/>
        <v>9.93</v>
      </c>
      <c r="AE82" s="116">
        <f t="shared" si="42"/>
        <v>8.8376999999999999</v>
      </c>
      <c r="AF82" s="117">
        <f t="shared" si="43"/>
        <v>102</v>
      </c>
      <c r="AG82" s="105"/>
    </row>
    <row r="83" spans="1:41" s="16" customFormat="1">
      <c r="A83" s="107">
        <v>69</v>
      </c>
      <c r="B83" s="108" t="s">
        <v>3186</v>
      </c>
      <c r="C83" s="108" t="s">
        <v>3187</v>
      </c>
      <c r="D83" s="109" t="s">
        <v>3188</v>
      </c>
      <c r="E83" s="115">
        <v>33</v>
      </c>
      <c r="F83" s="116">
        <v>10</v>
      </c>
      <c r="G83" s="117">
        <v>30</v>
      </c>
      <c r="H83" s="117" t="s">
        <v>3373</v>
      </c>
      <c r="I83" s="116">
        <v>10</v>
      </c>
      <c r="J83" s="117">
        <v>30</v>
      </c>
      <c r="K83" s="117" t="s">
        <v>3373</v>
      </c>
      <c r="L83" s="118">
        <f t="shared" si="30"/>
        <v>10</v>
      </c>
      <c r="M83" s="115">
        <f t="shared" si="31"/>
        <v>60</v>
      </c>
      <c r="N83" s="115">
        <f t="shared" si="32"/>
        <v>2</v>
      </c>
      <c r="O83" s="115">
        <f t="shared" si="33"/>
        <v>0</v>
      </c>
      <c r="P83" s="116">
        <v>9.86</v>
      </c>
      <c r="Q83" s="117">
        <v>21</v>
      </c>
      <c r="R83" s="117" t="s">
        <v>3373</v>
      </c>
      <c r="S83" s="116">
        <v>9.77</v>
      </c>
      <c r="T83" s="117">
        <v>20</v>
      </c>
      <c r="U83" s="117" t="s">
        <v>3373</v>
      </c>
      <c r="V83" s="116">
        <f t="shared" si="34"/>
        <v>9.8149999999999995</v>
      </c>
      <c r="W83" s="117">
        <f t="shared" si="35"/>
        <v>41</v>
      </c>
      <c r="X83" s="117">
        <f t="shared" si="36"/>
        <v>2</v>
      </c>
      <c r="Y83" s="117">
        <f t="shared" si="37"/>
        <v>1</v>
      </c>
      <c r="Z83" s="117">
        <f t="shared" si="38"/>
        <v>4</v>
      </c>
      <c r="AA83" s="117">
        <f t="shared" si="39"/>
        <v>1</v>
      </c>
      <c r="AB83" s="117">
        <f t="shared" si="40"/>
        <v>5</v>
      </c>
      <c r="AC83" s="116">
        <f>IF(AB83=0,0.86,IF(AB83=1,0.85,IF(AB83=2,0.84,IF(AB83=3,0.83,IF(AB83=4,0.82,IF(AB83=5,0.81,IF(AB83=6,0.8)))))))</f>
        <v>0.81</v>
      </c>
      <c r="AD83" s="116">
        <f t="shared" si="41"/>
        <v>9.9074999999999989</v>
      </c>
      <c r="AE83" s="116">
        <f t="shared" si="42"/>
        <v>8.0250749999999993</v>
      </c>
      <c r="AF83" s="117">
        <f t="shared" si="43"/>
        <v>101</v>
      </c>
      <c r="AG83" s="105"/>
    </row>
    <row r="84" spans="1:41" s="16" customFormat="1">
      <c r="A84" s="114">
        <v>70</v>
      </c>
      <c r="B84" s="108" t="s">
        <v>3224</v>
      </c>
      <c r="C84" s="108" t="s">
        <v>3225</v>
      </c>
      <c r="D84" s="109" t="s">
        <v>3226</v>
      </c>
      <c r="E84" s="115">
        <v>33</v>
      </c>
      <c r="F84" s="116">
        <v>10.8</v>
      </c>
      <c r="G84" s="117">
        <v>30</v>
      </c>
      <c r="H84" s="117" t="s">
        <v>3372</v>
      </c>
      <c r="I84" s="116">
        <v>9.1999999999999993</v>
      </c>
      <c r="J84" s="117">
        <v>13</v>
      </c>
      <c r="K84" s="117" t="s">
        <v>3373</v>
      </c>
      <c r="L84" s="118">
        <f t="shared" si="30"/>
        <v>10</v>
      </c>
      <c r="M84" s="115">
        <f t="shared" si="31"/>
        <v>60</v>
      </c>
      <c r="N84" s="115">
        <f t="shared" si="32"/>
        <v>1</v>
      </c>
      <c r="O84" s="115">
        <f t="shared" si="33"/>
        <v>1</v>
      </c>
      <c r="P84" s="116">
        <v>9.6901100000000007</v>
      </c>
      <c r="Q84" s="117">
        <v>11</v>
      </c>
      <c r="R84" s="117" t="s">
        <v>3373</v>
      </c>
      <c r="S84" s="116">
        <v>10.06</v>
      </c>
      <c r="T84" s="117">
        <v>30</v>
      </c>
      <c r="U84" s="117" t="s">
        <v>3373</v>
      </c>
      <c r="V84" s="116">
        <f t="shared" si="34"/>
        <v>9.8750549999999997</v>
      </c>
      <c r="W84" s="117">
        <f t="shared" si="35"/>
        <v>41</v>
      </c>
      <c r="X84" s="117">
        <f t="shared" si="36"/>
        <v>2</v>
      </c>
      <c r="Y84" s="117">
        <f t="shared" si="37"/>
        <v>1</v>
      </c>
      <c r="Z84" s="117">
        <f t="shared" si="38"/>
        <v>3</v>
      </c>
      <c r="AA84" s="117">
        <f t="shared" si="39"/>
        <v>2</v>
      </c>
      <c r="AB84" s="117">
        <f t="shared" si="40"/>
        <v>5</v>
      </c>
      <c r="AC84" s="116">
        <f>IF(AB84=0,0.93,IF(AB84=1,0.92,IF(AB84=2,0.91,IF(AB84=3,0.9,IF(AB84=4,0.89,IF(AB84=5,0.88,IF(AB84=6,0.87)))))))</f>
        <v>0.88</v>
      </c>
      <c r="AD84" s="116">
        <f t="shared" si="41"/>
        <v>9.9375274999999998</v>
      </c>
      <c r="AE84" s="116">
        <f t="shared" si="42"/>
        <v>8.7450241999999996</v>
      </c>
      <c r="AF84" s="117">
        <f t="shared" si="43"/>
        <v>101</v>
      </c>
      <c r="AG84" s="105"/>
    </row>
    <row r="85" spans="1:41" s="16" customFormat="1">
      <c r="A85" s="107">
        <v>71</v>
      </c>
      <c r="B85" s="108" t="s">
        <v>3298</v>
      </c>
      <c r="C85" s="108" t="s">
        <v>3299</v>
      </c>
      <c r="D85" s="109" t="s">
        <v>3300</v>
      </c>
      <c r="E85" s="115">
        <v>34</v>
      </c>
      <c r="F85" s="116">
        <v>10</v>
      </c>
      <c r="G85" s="117">
        <v>30</v>
      </c>
      <c r="H85" s="117" t="s">
        <v>3372</v>
      </c>
      <c r="I85" s="116">
        <v>10</v>
      </c>
      <c r="J85" s="117">
        <v>30</v>
      </c>
      <c r="K85" s="117" t="s">
        <v>3373</v>
      </c>
      <c r="L85" s="118">
        <f t="shared" si="30"/>
        <v>10</v>
      </c>
      <c r="M85" s="115">
        <f t="shared" si="31"/>
        <v>60</v>
      </c>
      <c r="N85" s="115">
        <f t="shared" si="32"/>
        <v>1</v>
      </c>
      <c r="O85" s="115">
        <f t="shared" si="33"/>
        <v>0</v>
      </c>
      <c r="P85" s="116">
        <v>8.16</v>
      </c>
      <c r="Q85" s="117">
        <v>11</v>
      </c>
      <c r="R85" s="117" t="s">
        <v>3373</v>
      </c>
      <c r="S85" s="116">
        <v>10.130000000000001</v>
      </c>
      <c r="T85" s="117">
        <v>30</v>
      </c>
      <c r="U85" s="117" t="s">
        <v>3373</v>
      </c>
      <c r="V85" s="116">
        <f t="shared" si="34"/>
        <v>9.1449999999999996</v>
      </c>
      <c r="W85" s="117">
        <f t="shared" si="35"/>
        <v>41</v>
      </c>
      <c r="X85" s="117">
        <f t="shared" si="36"/>
        <v>2</v>
      </c>
      <c r="Y85" s="117">
        <f t="shared" si="37"/>
        <v>1</v>
      </c>
      <c r="Z85" s="117">
        <f t="shared" si="38"/>
        <v>3</v>
      </c>
      <c r="AA85" s="117">
        <f t="shared" si="39"/>
        <v>1</v>
      </c>
      <c r="AB85" s="117">
        <f t="shared" si="40"/>
        <v>4</v>
      </c>
      <c r="AC85" s="116">
        <f>IF(AB85=0,0.93,IF(AB85=1,0.92,IF(AB85=2,0.91,IF(AB85=3,0.9,IF(AB85=4,0.89,IF(AB85=5,0.88,IF(AB85=6,0.87)))))))</f>
        <v>0.89</v>
      </c>
      <c r="AD85" s="116">
        <f t="shared" si="41"/>
        <v>9.5724999999999998</v>
      </c>
      <c r="AE85" s="116">
        <f t="shared" si="42"/>
        <v>8.5195249999999998</v>
      </c>
      <c r="AF85" s="117">
        <f t="shared" si="43"/>
        <v>101</v>
      </c>
      <c r="AG85" s="105"/>
    </row>
    <row r="86" spans="1:41" s="16" customFormat="1">
      <c r="A86" s="114">
        <v>72</v>
      </c>
      <c r="B86" s="119" t="s">
        <v>3365</v>
      </c>
      <c r="C86" s="119" t="s">
        <v>348</v>
      </c>
      <c r="D86" s="120" t="s">
        <v>3366</v>
      </c>
      <c r="E86" s="115">
        <v>34</v>
      </c>
      <c r="F86" s="116">
        <v>5.55</v>
      </c>
      <c r="G86" s="117">
        <v>11</v>
      </c>
      <c r="H86" s="117" t="s">
        <v>3372</v>
      </c>
      <c r="I86" s="116">
        <v>10.67</v>
      </c>
      <c r="J86" s="117">
        <v>30</v>
      </c>
      <c r="K86" s="117" t="s">
        <v>3373</v>
      </c>
      <c r="L86" s="118">
        <f t="shared" si="30"/>
        <v>8.11</v>
      </c>
      <c r="M86" s="115">
        <f t="shared" si="31"/>
        <v>41</v>
      </c>
      <c r="N86" s="115">
        <f t="shared" si="32"/>
        <v>1</v>
      </c>
      <c r="O86" s="115">
        <f t="shared" si="33"/>
        <v>1</v>
      </c>
      <c r="P86" s="116">
        <v>9.75</v>
      </c>
      <c r="Q86" s="117">
        <v>15</v>
      </c>
      <c r="R86" s="117" t="s">
        <v>3373</v>
      </c>
      <c r="S86" s="116">
        <v>10.25</v>
      </c>
      <c r="T86" s="117">
        <v>30</v>
      </c>
      <c r="U86" s="117" t="s">
        <v>3373</v>
      </c>
      <c r="V86" s="116">
        <f t="shared" si="34"/>
        <v>10</v>
      </c>
      <c r="W86" s="117">
        <f t="shared" si="35"/>
        <v>60</v>
      </c>
      <c r="X86" s="117">
        <f t="shared" si="36"/>
        <v>2</v>
      </c>
      <c r="Y86" s="117">
        <f t="shared" si="37"/>
        <v>1</v>
      </c>
      <c r="Z86" s="117">
        <f t="shared" si="38"/>
        <v>3</v>
      </c>
      <c r="AA86" s="117">
        <f t="shared" si="39"/>
        <v>2</v>
      </c>
      <c r="AB86" s="117">
        <f t="shared" si="40"/>
        <v>5</v>
      </c>
      <c r="AC86" s="116">
        <f>IF(AB86=0,0.93,IF(AB86=1,0.92,IF(AB86=2,0.91,IF(AB86=3,0.9,IF(AB86=4,0.89,IF(AB86=5,0.88,IF(AB86=6,0.87)))))))</f>
        <v>0.88</v>
      </c>
      <c r="AD86" s="116">
        <f t="shared" si="41"/>
        <v>9.0549999999999997</v>
      </c>
      <c r="AE86" s="116">
        <f t="shared" si="42"/>
        <v>7.9683999999999999</v>
      </c>
      <c r="AF86" s="117">
        <f t="shared" si="43"/>
        <v>101</v>
      </c>
      <c r="AG86" s="105"/>
    </row>
    <row r="87" spans="1:41" s="16" customFormat="1">
      <c r="A87" s="107">
        <v>73</v>
      </c>
      <c r="B87" s="108" t="s">
        <v>3150</v>
      </c>
      <c r="C87" s="108" t="s">
        <v>3151</v>
      </c>
      <c r="D87" s="109" t="s">
        <v>3152</v>
      </c>
      <c r="E87" s="115">
        <v>32</v>
      </c>
      <c r="F87" s="116">
        <v>8.27</v>
      </c>
      <c r="G87" s="117">
        <v>10</v>
      </c>
      <c r="H87" s="117" t="s">
        <v>3373</v>
      </c>
      <c r="I87" s="116">
        <v>10.24</v>
      </c>
      <c r="J87" s="117">
        <v>30</v>
      </c>
      <c r="K87" s="117" t="s">
        <v>3373</v>
      </c>
      <c r="L87" s="118">
        <f t="shared" si="30"/>
        <v>9.254999999999999</v>
      </c>
      <c r="M87" s="115">
        <f t="shared" si="31"/>
        <v>40</v>
      </c>
      <c r="N87" s="115">
        <f t="shared" si="32"/>
        <v>2</v>
      </c>
      <c r="O87" s="115">
        <f t="shared" si="33"/>
        <v>1</v>
      </c>
      <c r="P87" s="116">
        <v>10.16</v>
      </c>
      <c r="Q87" s="117">
        <v>30</v>
      </c>
      <c r="R87" s="117" t="s">
        <v>3373</v>
      </c>
      <c r="S87" s="116">
        <v>10.28</v>
      </c>
      <c r="T87" s="117">
        <v>30</v>
      </c>
      <c r="U87" s="117" t="s">
        <v>3373</v>
      </c>
      <c r="V87" s="116">
        <f t="shared" si="34"/>
        <v>10.219999999999999</v>
      </c>
      <c r="W87" s="117">
        <f t="shared" si="35"/>
        <v>60</v>
      </c>
      <c r="X87" s="117">
        <f t="shared" si="36"/>
        <v>2</v>
      </c>
      <c r="Y87" s="117">
        <f t="shared" si="37"/>
        <v>0</v>
      </c>
      <c r="Z87" s="117">
        <f t="shared" si="38"/>
        <v>4</v>
      </c>
      <c r="AA87" s="117">
        <f t="shared" si="39"/>
        <v>1</v>
      </c>
      <c r="AB87" s="117">
        <f t="shared" si="40"/>
        <v>5</v>
      </c>
      <c r="AC87" s="116">
        <f>IF(AB87=0,0.93,IF(AB87=1,0.92,IF(AB87=2,0.91,IF(AB87=3,0.9,IF(AB87=4,0.89,IF(AB87=5,0.88,IF(AB87=6,0.87)))))))</f>
        <v>0.88</v>
      </c>
      <c r="AD87" s="116">
        <f t="shared" si="41"/>
        <v>9.7374999999999989</v>
      </c>
      <c r="AE87" s="116">
        <f t="shared" si="42"/>
        <v>8.5689999999999991</v>
      </c>
      <c r="AF87" s="117">
        <f t="shared" si="43"/>
        <v>100</v>
      </c>
      <c r="AG87" s="105"/>
    </row>
    <row r="88" spans="1:41" s="16" customFormat="1">
      <c r="A88" s="114">
        <v>74</v>
      </c>
      <c r="B88" s="283" t="s">
        <v>3362</v>
      </c>
      <c r="C88" s="283" t="s">
        <v>3363</v>
      </c>
      <c r="D88" s="282" t="s">
        <v>3364</v>
      </c>
      <c r="E88" s="282">
        <v>34</v>
      </c>
      <c r="F88" s="284">
        <v>10</v>
      </c>
      <c r="G88" s="285">
        <v>30</v>
      </c>
      <c r="H88" s="285" t="s">
        <v>3372</v>
      </c>
      <c r="I88" s="284">
        <v>10</v>
      </c>
      <c r="J88" s="285">
        <v>30</v>
      </c>
      <c r="K88" s="285" t="s">
        <v>3373</v>
      </c>
      <c r="L88" s="286">
        <f t="shared" si="30"/>
        <v>10</v>
      </c>
      <c r="M88" s="282">
        <f t="shared" si="31"/>
        <v>60</v>
      </c>
      <c r="N88" s="282">
        <f t="shared" si="32"/>
        <v>1</v>
      </c>
      <c r="O88" s="282">
        <f t="shared" si="33"/>
        <v>0</v>
      </c>
      <c r="P88" s="284">
        <v>9.16</v>
      </c>
      <c r="Q88" s="285">
        <v>10</v>
      </c>
      <c r="R88" s="285" t="s">
        <v>3373</v>
      </c>
      <c r="S88" s="284">
        <v>10.06</v>
      </c>
      <c r="T88" s="285">
        <v>30</v>
      </c>
      <c r="U88" s="285" t="s">
        <v>3373</v>
      </c>
      <c r="V88" s="284">
        <f t="shared" si="34"/>
        <v>9.61</v>
      </c>
      <c r="W88" s="285">
        <f t="shared" si="35"/>
        <v>40</v>
      </c>
      <c r="X88" s="285">
        <f t="shared" si="36"/>
        <v>2</v>
      </c>
      <c r="Y88" s="285">
        <f t="shared" si="37"/>
        <v>1</v>
      </c>
      <c r="Z88" s="285">
        <f t="shared" si="38"/>
        <v>3</v>
      </c>
      <c r="AA88" s="285">
        <f t="shared" si="39"/>
        <v>1</v>
      </c>
      <c r="AB88" s="285">
        <f t="shared" si="40"/>
        <v>4</v>
      </c>
      <c r="AC88" s="284">
        <f>IF(AB88=0,0.93,IF(AB88=1,0.92,IF(AB88=2,0.91,IF(AB88=3,0.9,IF(AB88=4,0.89,IF(AB88=5,0.88,IF(AB88=6,0.87)))))))</f>
        <v>0.89</v>
      </c>
      <c r="AD88" s="284">
        <f t="shared" si="41"/>
        <v>9.8049999999999997</v>
      </c>
      <c r="AE88" s="284">
        <f t="shared" si="42"/>
        <v>8.7264499999999998</v>
      </c>
      <c r="AF88" s="285">
        <f t="shared" si="43"/>
        <v>100</v>
      </c>
      <c r="AG88" s="287"/>
      <c r="AH88" s="288"/>
      <c r="AI88" s="288"/>
      <c r="AJ88" s="288"/>
      <c r="AK88" s="288"/>
      <c r="AL88" s="288"/>
      <c r="AM88" s="288"/>
      <c r="AN88" s="288"/>
      <c r="AO88" s="288"/>
    </row>
    <row r="89" spans="1:41" s="16" customFormat="1">
      <c r="A89" s="107">
        <v>75</v>
      </c>
      <c r="B89" s="283" t="s">
        <v>3320</v>
      </c>
      <c r="C89" s="283" t="s">
        <v>3321</v>
      </c>
      <c r="D89" s="282" t="s">
        <v>3322</v>
      </c>
      <c r="E89" s="282">
        <v>34</v>
      </c>
      <c r="F89" s="284">
        <v>11.13</v>
      </c>
      <c r="G89" s="285">
        <v>30</v>
      </c>
      <c r="H89" s="285" t="s">
        <v>3372</v>
      </c>
      <c r="I89" s="284">
        <v>8.8699999999999992</v>
      </c>
      <c r="J89" s="285">
        <v>13</v>
      </c>
      <c r="K89" s="285" t="s">
        <v>3372</v>
      </c>
      <c r="L89" s="286">
        <f t="shared" si="30"/>
        <v>10</v>
      </c>
      <c r="M89" s="282">
        <f t="shared" si="31"/>
        <v>60</v>
      </c>
      <c r="N89" s="282">
        <f t="shared" si="32"/>
        <v>0</v>
      </c>
      <c r="O89" s="282">
        <f t="shared" si="33"/>
        <v>1</v>
      </c>
      <c r="P89" s="284">
        <v>9.67</v>
      </c>
      <c r="Q89" s="285">
        <v>10</v>
      </c>
      <c r="R89" s="285" t="s">
        <v>3372</v>
      </c>
      <c r="S89" s="284">
        <v>10.050000000000001</v>
      </c>
      <c r="T89" s="285">
        <v>30</v>
      </c>
      <c r="U89" s="285" t="s">
        <v>3373</v>
      </c>
      <c r="V89" s="284">
        <f t="shared" si="34"/>
        <v>9.86</v>
      </c>
      <c r="W89" s="285">
        <f t="shared" si="35"/>
        <v>40</v>
      </c>
      <c r="X89" s="285">
        <f t="shared" si="36"/>
        <v>1</v>
      </c>
      <c r="Y89" s="285">
        <f t="shared" si="37"/>
        <v>1</v>
      </c>
      <c r="Z89" s="285">
        <f t="shared" si="38"/>
        <v>1</v>
      </c>
      <c r="AA89" s="285">
        <f t="shared" si="39"/>
        <v>2</v>
      </c>
      <c r="AB89" s="285">
        <f t="shared" si="40"/>
        <v>3</v>
      </c>
      <c r="AC89" s="284">
        <f>IF(AB89=0,1,IF(AB89=1,0.99,IF(AB89=2,0.98,IF(AB89=3,0.97,IF(AB89=4,0.96,IF(AB89=5,0.95,IF(AB89=6,0.94)))))))</f>
        <v>0.97</v>
      </c>
      <c r="AD89" s="284">
        <f t="shared" si="41"/>
        <v>9.93</v>
      </c>
      <c r="AE89" s="284">
        <f t="shared" si="42"/>
        <v>9.6320999999999994</v>
      </c>
      <c r="AF89" s="285">
        <f t="shared" si="43"/>
        <v>100</v>
      </c>
      <c r="AG89" s="287"/>
      <c r="AH89" s="288"/>
      <c r="AI89" s="288"/>
      <c r="AJ89" s="288"/>
      <c r="AK89" s="288"/>
      <c r="AL89" s="288"/>
      <c r="AM89" s="288"/>
      <c r="AN89" s="288"/>
      <c r="AO89" s="288"/>
    </row>
    <row r="90" spans="1:41" s="16" customFormat="1">
      <c r="A90" s="114">
        <v>76</v>
      </c>
      <c r="B90" s="108" t="s">
        <v>884</v>
      </c>
      <c r="C90" s="108" t="s">
        <v>436</v>
      </c>
      <c r="D90" s="109" t="s">
        <v>3159</v>
      </c>
      <c r="E90" s="115">
        <v>33</v>
      </c>
      <c r="F90" s="116">
        <v>10</v>
      </c>
      <c r="G90" s="117">
        <v>30</v>
      </c>
      <c r="H90" s="117" t="s">
        <v>3373</v>
      </c>
      <c r="I90" s="116">
        <v>10</v>
      </c>
      <c r="J90" s="117">
        <v>30</v>
      </c>
      <c r="K90" s="117" t="s">
        <v>3373</v>
      </c>
      <c r="L90" s="118">
        <f t="shared" si="30"/>
        <v>10</v>
      </c>
      <c r="M90" s="115">
        <f t="shared" si="31"/>
        <v>60</v>
      </c>
      <c r="N90" s="115">
        <f t="shared" si="32"/>
        <v>2</v>
      </c>
      <c r="O90" s="115">
        <f t="shared" si="33"/>
        <v>0</v>
      </c>
      <c r="P90" s="116">
        <v>9.02</v>
      </c>
      <c r="Q90" s="117">
        <v>15</v>
      </c>
      <c r="R90" s="117" t="s">
        <v>3373</v>
      </c>
      <c r="S90" s="116">
        <v>9.34</v>
      </c>
      <c r="T90" s="117">
        <v>24</v>
      </c>
      <c r="U90" s="117" t="s">
        <v>3373</v>
      </c>
      <c r="V90" s="116">
        <f t="shared" si="34"/>
        <v>9.18</v>
      </c>
      <c r="W90" s="117">
        <f t="shared" si="35"/>
        <v>39</v>
      </c>
      <c r="X90" s="117">
        <f t="shared" si="36"/>
        <v>2</v>
      </c>
      <c r="Y90" s="117">
        <f t="shared" si="37"/>
        <v>1</v>
      </c>
      <c r="Z90" s="117">
        <f t="shared" si="38"/>
        <v>4</v>
      </c>
      <c r="AA90" s="117">
        <f t="shared" si="39"/>
        <v>1</v>
      </c>
      <c r="AB90" s="117">
        <f t="shared" si="40"/>
        <v>5</v>
      </c>
      <c r="AC90" s="116">
        <f>IF(AB90=0,0.86,IF(AB90=1,0.85,IF(AB90=2,0.84,IF(AB90=3,0.83,IF(AB90=4,0.82,IF(AB90=5,0.81,IF(AB90=6,0.8)))))))</f>
        <v>0.81</v>
      </c>
      <c r="AD90" s="116">
        <f t="shared" si="41"/>
        <v>9.59</v>
      </c>
      <c r="AE90" s="116">
        <f t="shared" si="42"/>
        <v>7.7679</v>
      </c>
      <c r="AF90" s="117">
        <f t="shared" si="43"/>
        <v>99</v>
      </c>
      <c r="AG90" s="105"/>
    </row>
    <row r="91" spans="1:41" s="16" customFormat="1">
      <c r="A91" s="107">
        <v>77</v>
      </c>
      <c r="B91" s="108" t="s">
        <v>3343</v>
      </c>
      <c r="C91" s="108" t="s">
        <v>3344</v>
      </c>
      <c r="D91" s="109" t="s">
        <v>3345</v>
      </c>
      <c r="E91" s="115">
        <v>34</v>
      </c>
      <c r="F91" s="116">
        <v>10.53</v>
      </c>
      <c r="G91" s="117">
        <v>30</v>
      </c>
      <c r="H91" s="117" t="s">
        <v>3373</v>
      </c>
      <c r="I91" s="116">
        <v>9.74</v>
      </c>
      <c r="J91" s="117">
        <v>19</v>
      </c>
      <c r="K91" s="117" t="s">
        <v>3373</v>
      </c>
      <c r="L91" s="118">
        <f t="shared" si="30"/>
        <v>10.135</v>
      </c>
      <c r="M91" s="115">
        <f t="shared" si="31"/>
        <v>60</v>
      </c>
      <c r="N91" s="115">
        <f t="shared" si="32"/>
        <v>2</v>
      </c>
      <c r="O91" s="115">
        <f t="shared" si="33"/>
        <v>1</v>
      </c>
      <c r="P91" s="116">
        <v>9.7100000000000009</v>
      </c>
      <c r="Q91" s="117">
        <v>9</v>
      </c>
      <c r="R91" s="117" t="s">
        <v>3373</v>
      </c>
      <c r="S91" s="116">
        <v>10</v>
      </c>
      <c r="T91" s="117">
        <v>30</v>
      </c>
      <c r="U91" s="117" t="s">
        <v>3373</v>
      </c>
      <c r="V91" s="116">
        <f t="shared" si="34"/>
        <v>9.8550000000000004</v>
      </c>
      <c r="W91" s="117">
        <f t="shared" si="35"/>
        <v>39</v>
      </c>
      <c r="X91" s="117">
        <f t="shared" si="36"/>
        <v>2</v>
      </c>
      <c r="Y91" s="117">
        <f t="shared" si="37"/>
        <v>1</v>
      </c>
      <c r="Z91" s="117">
        <f t="shared" si="38"/>
        <v>4</v>
      </c>
      <c r="AA91" s="117">
        <f t="shared" si="39"/>
        <v>2</v>
      </c>
      <c r="AB91" s="117">
        <f t="shared" si="40"/>
        <v>6</v>
      </c>
      <c r="AC91" s="116">
        <f>IF(AB91=0,0.86,IF(AB91=1,0.85,IF(AB91=2,0.84,IF(AB91=3,0.83,IF(AB91=4,0.82,IF(AB91=5,0.81,IF(AB91=6,0.8)))))))</f>
        <v>0.8</v>
      </c>
      <c r="AD91" s="116">
        <f t="shared" si="41"/>
        <v>9.995000000000001</v>
      </c>
      <c r="AE91" s="116">
        <f t="shared" si="42"/>
        <v>7.9960000000000013</v>
      </c>
      <c r="AF91" s="117">
        <f t="shared" si="43"/>
        <v>99</v>
      </c>
      <c r="AG91" s="105"/>
    </row>
    <row r="92" spans="1:41" s="16" customFormat="1">
      <c r="A92" s="114">
        <v>78</v>
      </c>
      <c r="B92" s="108" t="s">
        <v>3165</v>
      </c>
      <c r="C92" s="108" t="s">
        <v>3166</v>
      </c>
      <c r="D92" s="109" t="s">
        <v>3167</v>
      </c>
      <c r="E92" s="115">
        <v>33</v>
      </c>
      <c r="F92" s="116">
        <v>8.24</v>
      </c>
      <c r="G92" s="117">
        <v>19</v>
      </c>
      <c r="H92" s="117" t="s">
        <v>3373</v>
      </c>
      <c r="I92" s="116">
        <v>9.98</v>
      </c>
      <c r="J92" s="117">
        <v>19</v>
      </c>
      <c r="K92" s="117" t="s">
        <v>3373</v>
      </c>
      <c r="L92" s="118">
        <f t="shared" si="30"/>
        <v>9.11</v>
      </c>
      <c r="M92" s="115">
        <f t="shared" si="31"/>
        <v>38</v>
      </c>
      <c r="N92" s="115">
        <f t="shared" si="32"/>
        <v>2</v>
      </c>
      <c r="O92" s="115">
        <f t="shared" si="33"/>
        <v>1</v>
      </c>
      <c r="P92" s="116">
        <v>8.58</v>
      </c>
      <c r="Q92" s="117">
        <v>11</v>
      </c>
      <c r="R92" s="117" t="s">
        <v>3373</v>
      </c>
      <c r="S92" s="116">
        <v>11.42</v>
      </c>
      <c r="T92" s="117">
        <v>30</v>
      </c>
      <c r="U92" s="117" t="s">
        <v>3373</v>
      </c>
      <c r="V92" s="116">
        <f t="shared" si="34"/>
        <v>10</v>
      </c>
      <c r="W92" s="117">
        <f t="shared" si="35"/>
        <v>60</v>
      </c>
      <c r="X92" s="117">
        <f t="shared" si="36"/>
        <v>2</v>
      </c>
      <c r="Y92" s="117">
        <f t="shared" si="37"/>
        <v>1</v>
      </c>
      <c r="Z92" s="117">
        <f t="shared" si="38"/>
        <v>4</v>
      </c>
      <c r="AA92" s="117">
        <f t="shared" si="39"/>
        <v>2</v>
      </c>
      <c r="AB92" s="117">
        <f t="shared" si="40"/>
        <v>6</v>
      </c>
      <c r="AC92" s="116">
        <f>IF(AB92=0,0.86,IF(AB92=1,0.85,IF(AB92=2,0.84,IF(AB92=3,0.83,IF(AB92=4,0.82,IF(AB92=5,0.81,IF(AB92=6,0.8)))))))</f>
        <v>0.8</v>
      </c>
      <c r="AD92" s="116">
        <f t="shared" si="41"/>
        <v>9.5549999999999997</v>
      </c>
      <c r="AE92" s="116">
        <f t="shared" si="42"/>
        <v>7.6440000000000001</v>
      </c>
      <c r="AF92" s="117">
        <f t="shared" si="43"/>
        <v>98</v>
      </c>
      <c r="AG92" s="105"/>
    </row>
    <row r="93" spans="1:41" s="16" customFormat="1">
      <c r="A93" s="107">
        <v>79</v>
      </c>
      <c r="B93" s="108" t="s">
        <v>3296</v>
      </c>
      <c r="C93" s="108" t="s">
        <v>661</v>
      </c>
      <c r="D93" s="109" t="s">
        <v>3297</v>
      </c>
      <c r="E93" s="115">
        <v>34</v>
      </c>
      <c r="F93" s="116">
        <v>10.039999999999999</v>
      </c>
      <c r="G93" s="117">
        <v>30</v>
      </c>
      <c r="H93" s="117" t="s">
        <v>3372</v>
      </c>
      <c r="I93" s="116">
        <v>9.99</v>
      </c>
      <c r="J93" s="117">
        <v>24</v>
      </c>
      <c r="K93" s="117" t="s">
        <v>3372</v>
      </c>
      <c r="L93" s="118">
        <f t="shared" si="30"/>
        <v>10.015000000000001</v>
      </c>
      <c r="M93" s="115">
        <f t="shared" si="31"/>
        <v>60</v>
      </c>
      <c r="N93" s="115">
        <f t="shared" si="32"/>
        <v>0</v>
      </c>
      <c r="O93" s="115">
        <f t="shared" si="33"/>
        <v>1</v>
      </c>
      <c r="P93" s="116">
        <v>9.3000000000000007</v>
      </c>
      <c r="Q93" s="117">
        <v>21</v>
      </c>
      <c r="R93" s="117" t="s">
        <v>3373</v>
      </c>
      <c r="S93" s="116">
        <v>9.4499999999999993</v>
      </c>
      <c r="T93" s="117">
        <v>16</v>
      </c>
      <c r="U93" s="117" t="s">
        <v>3373</v>
      </c>
      <c r="V93" s="116">
        <f t="shared" si="34"/>
        <v>9.375</v>
      </c>
      <c r="W93" s="117">
        <f t="shared" si="35"/>
        <v>37</v>
      </c>
      <c r="X93" s="117">
        <f t="shared" si="36"/>
        <v>2</v>
      </c>
      <c r="Y93" s="117">
        <f t="shared" si="37"/>
        <v>1</v>
      </c>
      <c r="Z93" s="117">
        <f t="shared" si="38"/>
        <v>2</v>
      </c>
      <c r="AA93" s="117">
        <f t="shared" si="39"/>
        <v>2</v>
      </c>
      <c r="AB93" s="117">
        <f t="shared" si="40"/>
        <v>4</v>
      </c>
      <c r="AC93" s="116">
        <f>IF(AB93=0,0.86,IF(AB93=1,0.85,IF(AB93=2,0.84,IF(AB93=3,0.83,IF(AB93=4,0.82,IF(AB93=5,0.81,IF(AB93=6,0.8)))))))</f>
        <v>0.82</v>
      </c>
      <c r="AD93" s="116">
        <f t="shared" si="41"/>
        <v>9.6950000000000003</v>
      </c>
      <c r="AE93" s="116">
        <f t="shared" si="42"/>
        <v>7.9498999999999995</v>
      </c>
      <c r="AF93" s="117">
        <f t="shared" si="43"/>
        <v>97</v>
      </c>
      <c r="AG93" s="105"/>
    </row>
    <row r="94" spans="1:41" s="16" customFormat="1">
      <c r="A94" s="114">
        <v>80</v>
      </c>
      <c r="B94" s="108" t="s">
        <v>2621</v>
      </c>
      <c r="C94" s="108" t="s">
        <v>3252</v>
      </c>
      <c r="D94" s="109" t="s">
        <v>3253</v>
      </c>
      <c r="E94" s="115">
        <v>33</v>
      </c>
      <c r="F94" s="116">
        <v>10.39</v>
      </c>
      <c r="G94" s="117">
        <v>30</v>
      </c>
      <c r="H94" s="117" t="s">
        <v>3372</v>
      </c>
      <c r="I94" s="116">
        <v>9.61</v>
      </c>
      <c r="J94" s="117">
        <v>24</v>
      </c>
      <c r="K94" s="117" t="s">
        <v>3373</v>
      </c>
      <c r="L94" s="118">
        <f t="shared" si="30"/>
        <v>10</v>
      </c>
      <c r="M94" s="115">
        <f t="shared" si="31"/>
        <v>60</v>
      </c>
      <c r="N94" s="115">
        <f t="shared" si="32"/>
        <v>1</v>
      </c>
      <c r="O94" s="115">
        <f t="shared" si="33"/>
        <v>1</v>
      </c>
      <c r="P94" s="116">
        <v>8.34</v>
      </c>
      <c r="Q94" s="117">
        <v>4</v>
      </c>
      <c r="R94" s="117" t="s">
        <v>3373</v>
      </c>
      <c r="S94" s="116">
        <v>10.06</v>
      </c>
      <c r="T94" s="117">
        <v>30</v>
      </c>
      <c r="U94" s="117" t="s">
        <v>3373</v>
      </c>
      <c r="V94" s="116">
        <f t="shared" si="34"/>
        <v>9.1999999999999993</v>
      </c>
      <c r="W94" s="117">
        <f t="shared" si="35"/>
        <v>34</v>
      </c>
      <c r="X94" s="117">
        <f t="shared" si="36"/>
        <v>2</v>
      </c>
      <c r="Y94" s="117">
        <f t="shared" si="37"/>
        <v>1</v>
      </c>
      <c r="Z94" s="117">
        <f t="shared" si="38"/>
        <v>3</v>
      </c>
      <c r="AA94" s="117">
        <f t="shared" si="39"/>
        <v>2</v>
      </c>
      <c r="AB94" s="117">
        <f t="shared" si="40"/>
        <v>5</v>
      </c>
      <c r="AC94" s="116">
        <f>IF(AB94=0,0.93,IF(AB94=1,0.92,IF(AB94=2,0.91,IF(AB94=3,0.9,IF(AB94=4,0.89,IF(AB94=5,0.88,IF(AB94=6,0.87)))))))</f>
        <v>0.88</v>
      </c>
      <c r="AD94" s="116">
        <f t="shared" si="41"/>
        <v>9.6</v>
      </c>
      <c r="AE94" s="302">
        <f t="shared" si="42"/>
        <v>8.4480000000000004</v>
      </c>
      <c r="AF94" s="117">
        <f t="shared" si="43"/>
        <v>94</v>
      </c>
      <c r="AG94" s="105"/>
    </row>
    <row r="95" spans="1:41" s="16" customFormat="1">
      <c r="A95" s="107">
        <v>81</v>
      </c>
      <c r="B95" s="119" t="s">
        <v>341</v>
      </c>
      <c r="C95" s="119" t="s">
        <v>2035</v>
      </c>
      <c r="D95" s="120" t="s">
        <v>3274</v>
      </c>
      <c r="E95" s="115">
        <v>34</v>
      </c>
      <c r="F95" s="116">
        <v>9.74</v>
      </c>
      <c r="G95" s="117">
        <v>19</v>
      </c>
      <c r="H95" s="117" t="s">
        <v>3373</v>
      </c>
      <c r="I95" s="116">
        <v>10.86</v>
      </c>
      <c r="J95" s="117">
        <v>30</v>
      </c>
      <c r="K95" s="117" t="s">
        <v>3373</v>
      </c>
      <c r="L95" s="118">
        <f t="shared" si="30"/>
        <v>10.3</v>
      </c>
      <c r="M95" s="115">
        <f t="shared" si="31"/>
        <v>60</v>
      </c>
      <c r="N95" s="115">
        <f t="shared" si="32"/>
        <v>2</v>
      </c>
      <c r="O95" s="115">
        <f t="shared" si="33"/>
        <v>1</v>
      </c>
      <c r="P95" s="116">
        <v>8.35</v>
      </c>
      <c r="Q95" s="117">
        <v>4</v>
      </c>
      <c r="R95" s="117" t="s">
        <v>3373</v>
      </c>
      <c r="S95" s="116">
        <v>10.28</v>
      </c>
      <c r="T95" s="117">
        <v>30</v>
      </c>
      <c r="U95" s="117" t="s">
        <v>3373</v>
      </c>
      <c r="V95" s="116">
        <f t="shared" si="34"/>
        <v>9.3149999999999995</v>
      </c>
      <c r="W95" s="117">
        <f t="shared" si="35"/>
        <v>34</v>
      </c>
      <c r="X95" s="117">
        <f t="shared" si="36"/>
        <v>2</v>
      </c>
      <c r="Y95" s="117">
        <f t="shared" si="37"/>
        <v>1</v>
      </c>
      <c r="Z95" s="117">
        <f t="shared" si="38"/>
        <v>4</v>
      </c>
      <c r="AA95" s="117">
        <f t="shared" si="39"/>
        <v>2</v>
      </c>
      <c r="AB95" s="117">
        <f t="shared" si="40"/>
        <v>6</v>
      </c>
      <c r="AC95" s="116">
        <f>IF(AB95=0,0.93,IF(AB95=1,0.92,IF(AB95=2,0.91,IF(AB95=3,0.9,IF(AB95=4,0.89,IF(AB95=5,0.88,IF(AB95=6,0.87)))))))</f>
        <v>0.87</v>
      </c>
      <c r="AD95" s="116">
        <f t="shared" si="41"/>
        <v>9.807500000000001</v>
      </c>
      <c r="AE95" s="302">
        <f t="shared" si="42"/>
        <v>8.5325250000000015</v>
      </c>
      <c r="AF95" s="117">
        <f t="shared" si="43"/>
        <v>94</v>
      </c>
      <c r="AG95" s="105"/>
    </row>
    <row r="96" spans="1:41" s="16" customFormat="1">
      <c r="A96" s="114">
        <v>82</v>
      </c>
      <c r="B96" s="283" t="s">
        <v>3304</v>
      </c>
      <c r="C96" s="283" t="s">
        <v>3265</v>
      </c>
      <c r="D96" s="282" t="s">
        <v>3305</v>
      </c>
      <c r="E96" s="282">
        <v>34</v>
      </c>
      <c r="F96" s="284">
        <v>10.119999999999999</v>
      </c>
      <c r="G96" s="285">
        <v>30</v>
      </c>
      <c r="H96" s="285" t="s">
        <v>3373</v>
      </c>
      <c r="I96" s="284">
        <v>9.8800000000000008</v>
      </c>
      <c r="J96" s="285">
        <v>13</v>
      </c>
      <c r="K96" s="285" t="s">
        <v>3373</v>
      </c>
      <c r="L96" s="286">
        <f t="shared" si="30"/>
        <v>10</v>
      </c>
      <c r="M96" s="282">
        <f t="shared" si="31"/>
        <v>60</v>
      </c>
      <c r="N96" s="282">
        <f t="shared" si="32"/>
        <v>2</v>
      </c>
      <c r="O96" s="282">
        <f t="shared" si="33"/>
        <v>1</v>
      </c>
      <c r="P96" s="284">
        <v>9.2200000000000006</v>
      </c>
      <c r="Q96" s="285">
        <v>10</v>
      </c>
      <c r="R96" s="285" t="s">
        <v>3373</v>
      </c>
      <c r="S96" s="284">
        <v>9.52</v>
      </c>
      <c r="T96" s="285">
        <v>24</v>
      </c>
      <c r="U96" s="285" t="s">
        <v>3373</v>
      </c>
      <c r="V96" s="284">
        <f t="shared" si="34"/>
        <v>9.370000000000001</v>
      </c>
      <c r="W96" s="285">
        <f t="shared" si="35"/>
        <v>34</v>
      </c>
      <c r="X96" s="285">
        <f t="shared" si="36"/>
        <v>2</v>
      </c>
      <c r="Y96" s="285">
        <f t="shared" si="37"/>
        <v>1</v>
      </c>
      <c r="Z96" s="285">
        <f t="shared" si="38"/>
        <v>4</v>
      </c>
      <c r="AA96" s="285">
        <f t="shared" si="39"/>
        <v>2</v>
      </c>
      <c r="AB96" s="285">
        <f t="shared" si="40"/>
        <v>6</v>
      </c>
      <c r="AC96" s="284">
        <f>IF(AB96=0,0.93,IF(AB96=1,0.92,IF(AB96=2,0.91,IF(AB96=3,0.9,IF(AB96=4,0.89,IF(AB96=5,0.88,IF(AB96=6,0.87)))))))</f>
        <v>0.87</v>
      </c>
      <c r="AD96" s="284">
        <f t="shared" si="41"/>
        <v>9.6850000000000005</v>
      </c>
      <c r="AE96" s="303">
        <f t="shared" si="42"/>
        <v>8.4259500000000003</v>
      </c>
      <c r="AF96" s="285">
        <f t="shared" si="43"/>
        <v>94</v>
      </c>
      <c r="AG96" s="287"/>
      <c r="AH96" s="288"/>
      <c r="AI96" s="288"/>
      <c r="AJ96" s="288"/>
      <c r="AK96" s="288"/>
      <c r="AL96" s="288"/>
      <c r="AM96" s="288"/>
      <c r="AN96" s="288"/>
      <c r="AO96" s="288"/>
    </row>
    <row r="97" spans="1:41" s="16" customFormat="1">
      <c r="A97" s="107">
        <v>83</v>
      </c>
      <c r="B97" s="108" t="s">
        <v>3259</v>
      </c>
      <c r="C97" s="108" t="s">
        <v>1555</v>
      </c>
      <c r="D97" s="109" t="s">
        <v>3260</v>
      </c>
      <c r="E97" s="115">
        <v>33</v>
      </c>
      <c r="F97" s="116">
        <v>9.6</v>
      </c>
      <c r="G97" s="117">
        <v>20</v>
      </c>
      <c r="H97" s="117" t="s">
        <v>3372</v>
      </c>
      <c r="I97" s="116">
        <v>11.77</v>
      </c>
      <c r="J97" s="117">
        <v>30</v>
      </c>
      <c r="K97" s="117" t="s">
        <v>3373</v>
      </c>
      <c r="L97" s="118">
        <f t="shared" si="30"/>
        <v>10.684999999999999</v>
      </c>
      <c r="M97" s="115">
        <f t="shared" si="31"/>
        <v>60</v>
      </c>
      <c r="N97" s="115">
        <f t="shared" si="32"/>
        <v>1</v>
      </c>
      <c r="O97" s="115">
        <f t="shared" si="33"/>
        <v>1</v>
      </c>
      <c r="P97" s="116">
        <v>9.61</v>
      </c>
      <c r="Q97" s="117">
        <v>15</v>
      </c>
      <c r="R97" s="117" t="s">
        <v>3373</v>
      </c>
      <c r="S97" s="116">
        <v>9.6199999999999992</v>
      </c>
      <c r="T97" s="117">
        <v>18</v>
      </c>
      <c r="U97" s="117" t="s">
        <v>3373</v>
      </c>
      <c r="V97" s="116">
        <f t="shared" si="34"/>
        <v>9.6149999999999984</v>
      </c>
      <c r="W97" s="117">
        <f t="shared" si="35"/>
        <v>33</v>
      </c>
      <c r="X97" s="117">
        <f t="shared" si="36"/>
        <v>2</v>
      </c>
      <c r="Y97" s="117">
        <f t="shared" si="37"/>
        <v>1</v>
      </c>
      <c r="Z97" s="117">
        <f t="shared" si="38"/>
        <v>3</v>
      </c>
      <c r="AA97" s="117">
        <f t="shared" si="39"/>
        <v>2</v>
      </c>
      <c r="AB97" s="117">
        <f t="shared" si="40"/>
        <v>5</v>
      </c>
      <c r="AC97" s="116">
        <f>IF(AB97=0,0.79,IF(AB97=1,0.78,IF(AB97=2,0.77,IF(AB97=3,0.76,IF(AB97=4,0.75,IF(AB97=5,74,IF(AB97=6,0.73)))))))</f>
        <v>74</v>
      </c>
      <c r="AD97" s="116">
        <f t="shared" si="41"/>
        <v>10.149999999999999</v>
      </c>
      <c r="AE97" s="302">
        <f t="shared" si="42"/>
        <v>751.09999999999991</v>
      </c>
      <c r="AF97" s="117">
        <f t="shared" si="43"/>
        <v>93</v>
      </c>
      <c r="AG97" s="105"/>
    </row>
    <row r="98" spans="1:41">
      <c r="A98" s="114">
        <v>84</v>
      </c>
      <c r="B98" s="296" t="s">
        <v>3160</v>
      </c>
      <c r="C98" s="296" t="s">
        <v>3161</v>
      </c>
      <c r="D98" s="297" t="s">
        <v>3162</v>
      </c>
      <c r="E98" s="298">
        <v>33</v>
      </c>
      <c r="F98" s="299">
        <v>11.41</v>
      </c>
      <c r="G98" s="300">
        <v>30</v>
      </c>
      <c r="H98" s="300" t="s">
        <v>3372</v>
      </c>
      <c r="I98" s="299">
        <v>9.2100000000000009</v>
      </c>
      <c r="J98" s="300">
        <v>19</v>
      </c>
      <c r="K98" s="300" t="s">
        <v>3373</v>
      </c>
      <c r="L98" s="301">
        <f t="shared" si="30"/>
        <v>10.31</v>
      </c>
      <c r="M98" s="298">
        <f t="shared" si="31"/>
        <v>60</v>
      </c>
      <c r="N98" s="298">
        <f t="shared" si="32"/>
        <v>1</v>
      </c>
      <c r="O98" s="298">
        <f t="shared" si="33"/>
        <v>1</v>
      </c>
      <c r="P98" s="299">
        <v>9.8699999999999992</v>
      </c>
      <c r="Q98" s="300">
        <v>15</v>
      </c>
      <c r="R98" s="300" t="s">
        <v>3373</v>
      </c>
      <c r="S98" s="299">
        <v>9.7200000000000006</v>
      </c>
      <c r="T98" s="300">
        <v>16</v>
      </c>
      <c r="U98" s="300" t="s">
        <v>3373</v>
      </c>
      <c r="V98" s="299">
        <f t="shared" si="34"/>
        <v>9.7949999999999999</v>
      </c>
      <c r="W98" s="300">
        <f t="shared" si="35"/>
        <v>31</v>
      </c>
      <c r="X98" s="300">
        <f t="shared" si="36"/>
        <v>2</v>
      </c>
      <c r="Y98" s="300">
        <f t="shared" si="37"/>
        <v>1</v>
      </c>
      <c r="Z98" s="300">
        <f t="shared" si="38"/>
        <v>3</v>
      </c>
      <c r="AA98" s="300">
        <f t="shared" si="39"/>
        <v>2</v>
      </c>
      <c r="AB98" s="300">
        <f t="shared" si="40"/>
        <v>5</v>
      </c>
      <c r="AC98" s="299">
        <f>IF(AB98=0,0.79,IF(AB98=1,0.78,IF(AB98=2,0.77,IF(AB98=3,0.76,IF(AB98=4,0.75,IF(AB98=5,74,IF(AB98=6,0.73)))))))</f>
        <v>74</v>
      </c>
      <c r="AD98" s="299">
        <f t="shared" si="41"/>
        <v>10.0525</v>
      </c>
      <c r="AE98" s="299">
        <f t="shared" si="42"/>
        <v>743.88499999999999</v>
      </c>
      <c r="AF98" s="117">
        <f t="shared" si="43"/>
        <v>91</v>
      </c>
      <c r="AG98" s="105"/>
      <c r="AH98" s="16"/>
      <c r="AI98" s="16"/>
      <c r="AJ98" s="16"/>
      <c r="AK98" s="16"/>
      <c r="AL98" s="16"/>
      <c r="AM98" s="16"/>
      <c r="AN98" s="16"/>
      <c r="AO98" s="16"/>
    </row>
    <row r="99" spans="1:41" s="288" customFormat="1">
      <c r="A99" s="107">
        <v>85</v>
      </c>
      <c r="B99" s="108" t="s">
        <v>3189</v>
      </c>
      <c r="C99" s="108" t="s">
        <v>3190</v>
      </c>
      <c r="D99" s="109" t="s">
        <v>3191</v>
      </c>
      <c r="E99" s="115">
        <v>33</v>
      </c>
      <c r="F99" s="116">
        <v>11.08</v>
      </c>
      <c r="G99" s="117">
        <v>30</v>
      </c>
      <c r="H99" s="117" t="s">
        <v>3373</v>
      </c>
      <c r="I99" s="116">
        <v>8.92</v>
      </c>
      <c r="J99" s="117">
        <v>11</v>
      </c>
      <c r="K99" s="117" t="s">
        <v>3373</v>
      </c>
      <c r="L99" s="118">
        <f t="shared" si="30"/>
        <v>10</v>
      </c>
      <c r="M99" s="115">
        <f t="shared" si="31"/>
        <v>60</v>
      </c>
      <c r="N99" s="115">
        <f t="shared" si="32"/>
        <v>2</v>
      </c>
      <c r="O99" s="115">
        <f t="shared" si="33"/>
        <v>1</v>
      </c>
      <c r="P99" s="116">
        <v>9.64</v>
      </c>
      <c r="Q99" s="117">
        <v>15</v>
      </c>
      <c r="R99" s="117" t="s">
        <v>3373</v>
      </c>
      <c r="S99" s="116">
        <v>9.2799999999999994</v>
      </c>
      <c r="T99" s="117">
        <v>16</v>
      </c>
      <c r="U99" s="117" t="s">
        <v>3373</v>
      </c>
      <c r="V99" s="116">
        <f t="shared" si="34"/>
        <v>9.4600000000000009</v>
      </c>
      <c r="W99" s="117">
        <f t="shared" si="35"/>
        <v>31</v>
      </c>
      <c r="X99" s="117">
        <f t="shared" si="36"/>
        <v>2</v>
      </c>
      <c r="Y99" s="117">
        <f t="shared" si="37"/>
        <v>1</v>
      </c>
      <c r="Z99" s="117">
        <f t="shared" si="38"/>
        <v>4</v>
      </c>
      <c r="AA99" s="117">
        <f t="shared" si="39"/>
        <v>2</v>
      </c>
      <c r="AB99" s="117">
        <f t="shared" si="40"/>
        <v>6</v>
      </c>
      <c r="AC99" s="116">
        <f>IF(AB99=0,0.93,IF(AB99=1,0.92,IF(AB99=2,0.91,IF(AB99=3,0.9,IF(AB99=4,0.89,IF(AB99=5,0.88,IF(AB99=6,0.87)))))))</f>
        <v>0.87</v>
      </c>
      <c r="AD99" s="116">
        <f t="shared" si="41"/>
        <v>9.73</v>
      </c>
      <c r="AE99" s="302">
        <f t="shared" si="42"/>
        <v>8.4650999999999996</v>
      </c>
      <c r="AF99" s="117">
        <f t="shared" si="43"/>
        <v>91</v>
      </c>
      <c r="AG99" s="105"/>
      <c r="AH99" s="16"/>
      <c r="AI99" s="16"/>
      <c r="AJ99" s="16"/>
      <c r="AK99" s="16"/>
      <c r="AL99" s="16"/>
      <c r="AM99" s="16"/>
      <c r="AN99" s="16"/>
      <c r="AO99" s="16"/>
    </row>
    <row r="100" spans="1:41" s="288" customFormat="1">
      <c r="A100" s="114">
        <v>86</v>
      </c>
      <c r="B100" s="108" t="s">
        <v>3200</v>
      </c>
      <c r="C100" s="108" t="s">
        <v>3201</v>
      </c>
      <c r="D100" s="109" t="s">
        <v>3202</v>
      </c>
      <c r="E100" s="115">
        <v>33</v>
      </c>
      <c r="F100" s="116">
        <v>10.61</v>
      </c>
      <c r="G100" s="117">
        <v>30</v>
      </c>
      <c r="H100" s="117" t="s">
        <v>3373</v>
      </c>
      <c r="I100" s="116">
        <v>10</v>
      </c>
      <c r="J100" s="117">
        <v>30</v>
      </c>
      <c r="K100" s="117" t="s">
        <v>3373</v>
      </c>
      <c r="L100" s="118">
        <f t="shared" si="30"/>
        <v>10.305</v>
      </c>
      <c r="M100" s="115">
        <f t="shared" si="31"/>
        <v>60</v>
      </c>
      <c r="N100" s="115">
        <f t="shared" si="32"/>
        <v>2</v>
      </c>
      <c r="O100" s="115">
        <f t="shared" si="33"/>
        <v>0</v>
      </c>
      <c r="P100" s="116">
        <v>8.66</v>
      </c>
      <c r="Q100" s="117">
        <v>15</v>
      </c>
      <c r="R100" s="117" t="s">
        <v>3373</v>
      </c>
      <c r="S100" s="116">
        <v>9.23</v>
      </c>
      <c r="T100" s="117">
        <v>16</v>
      </c>
      <c r="U100" s="117" t="s">
        <v>3373</v>
      </c>
      <c r="V100" s="116">
        <f t="shared" si="34"/>
        <v>8.9450000000000003</v>
      </c>
      <c r="W100" s="117">
        <f t="shared" si="35"/>
        <v>31</v>
      </c>
      <c r="X100" s="117">
        <f t="shared" si="36"/>
        <v>2</v>
      </c>
      <c r="Y100" s="117">
        <f t="shared" si="37"/>
        <v>1</v>
      </c>
      <c r="Z100" s="117">
        <f t="shared" si="38"/>
        <v>4</v>
      </c>
      <c r="AA100" s="117">
        <f t="shared" si="39"/>
        <v>1</v>
      </c>
      <c r="AB100" s="117">
        <f t="shared" si="40"/>
        <v>5</v>
      </c>
      <c r="AC100" s="116">
        <f>IF(AB100=0,0.93,IF(AB100=1,0.92,IF(AB100=2,0.91,IF(AB100=3,0.9,IF(AB100=4,0.89,IF(AB100=5,0.88,IF(AB100=6,0.87)))))))</f>
        <v>0.88</v>
      </c>
      <c r="AD100" s="116">
        <f t="shared" si="41"/>
        <v>9.625</v>
      </c>
      <c r="AE100" s="302">
        <f t="shared" si="42"/>
        <v>8.4700000000000006</v>
      </c>
      <c r="AF100" s="117">
        <f t="shared" si="43"/>
        <v>91</v>
      </c>
      <c r="AG100" s="105"/>
      <c r="AH100" s="16"/>
      <c r="AI100" s="16"/>
      <c r="AJ100" s="16"/>
      <c r="AK100" s="16"/>
      <c r="AL100" s="16"/>
      <c r="AM100" s="16"/>
      <c r="AN100" s="16"/>
      <c r="AO100" s="16"/>
    </row>
    <row r="101" spans="1:41" s="288" customFormat="1" ht="12.75">
      <c r="A101" s="107">
        <v>87</v>
      </c>
      <c r="B101" s="283" t="s">
        <v>350</v>
      </c>
      <c r="C101" s="283" t="s">
        <v>254</v>
      </c>
      <c r="D101" s="282" t="s">
        <v>3172</v>
      </c>
      <c r="E101" s="282">
        <v>33</v>
      </c>
      <c r="F101" s="284">
        <v>10</v>
      </c>
      <c r="G101" s="285">
        <v>30</v>
      </c>
      <c r="H101" s="285" t="s">
        <v>3373</v>
      </c>
      <c r="I101" s="284">
        <v>10</v>
      </c>
      <c r="J101" s="285">
        <v>30</v>
      </c>
      <c r="K101" s="285" t="s">
        <v>3373</v>
      </c>
      <c r="L101" s="286">
        <f t="shared" si="30"/>
        <v>10</v>
      </c>
      <c r="M101" s="282">
        <f t="shared" si="31"/>
        <v>60</v>
      </c>
      <c r="N101" s="282">
        <f t="shared" si="32"/>
        <v>2</v>
      </c>
      <c r="O101" s="282">
        <f t="shared" si="33"/>
        <v>0</v>
      </c>
      <c r="P101" s="284">
        <v>9.92</v>
      </c>
      <c r="Q101" s="285">
        <v>15</v>
      </c>
      <c r="R101" s="285" t="s">
        <v>3373</v>
      </c>
      <c r="S101" s="284">
        <v>9.1300000000000008</v>
      </c>
      <c r="T101" s="285">
        <v>16</v>
      </c>
      <c r="U101" s="285" t="s">
        <v>3373</v>
      </c>
      <c r="V101" s="284">
        <f t="shared" si="34"/>
        <v>9.5250000000000004</v>
      </c>
      <c r="W101" s="285">
        <f t="shared" si="35"/>
        <v>31</v>
      </c>
      <c r="X101" s="285">
        <f t="shared" si="36"/>
        <v>2</v>
      </c>
      <c r="Y101" s="285">
        <f t="shared" si="37"/>
        <v>1</v>
      </c>
      <c r="Z101" s="285">
        <f t="shared" si="38"/>
        <v>4</v>
      </c>
      <c r="AA101" s="285">
        <f t="shared" si="39"/>
        <v>1</v>
      </c>
      <c r="AB101" s="285">
        <f t="shared" si="40"/>
        <v>5</v>
      </c>
      <c r="AC101" s="284">
        <f>IF(AB101=0,0.86,IF(AB101=1,0.85,IF(AB101=2,0.84,IF(AB101=3,0.83,IF(AB101=4,0.82,IF(AB101=5,0.81,IF(AB101=6,0.8)))))))</f>
        <v>0.81</v>
      </c>
      <c r="AD101" s="284">
        <f t="shared" si="41"/>
        <v>9.7624999999999993</v>
      </c>
      <c r="AE101" s="303">
        <f t="shared" si="42"/>
        <v>7.9076250000000003</v>
      </c>
      <c r="AF101" s="285">
        <f t="shared" si="43"/>
        <v>91</v>
      </c>
      <c r="AG101" s="287"/>
    </row>
    <row r="103" spans="1:41" s="420" customFormat="1" ht="15.75">
      <c r="A103" s="412">
        <v>142</v>
      </c>
      <c r="B103" s="413" t="s">
        <v>3090</v>
      </c>
      <c r="C103" s="413" t="s">
        <v>3091</v>
      </c>
      <c r="D103" s="414" t="s">
        <v>3092</v>
      </c>
      <c r="E103" s="415">
        <v>32</v>
      </c>
      <c r="F103" s="416">
        <v>10.029999999999999</v>
      </c>
      <c r="G103" s="417">
        <v>30</v>
      </c>
      <c r="H103" s="417" t="s">
        <v>3373</v>
      </c>
      <c r="I103" s="416">
        <v>8.31</v>
      </c>
      <c r="J103" s="417">
        <v>13</v>
      </c>
      <c r="K103" s="417" t="s">
        <v>3373</v>
      </c>
      <c r="L103" s="418">
        <f>(F103+I103)/2</f>
        <v>9.17</v>
      </c>
      <c r="M103" s="415">
        <f>IF(L103&gt;=10,60,G103+J103)</f>
        <v>43</v>
      </c>
      <c r="N103" s="415">
        <f>IF(H103="ACC",0,1)+IF(K103="ACC",0,1)</f>
        <v>2</v>
      </c>
      <c r="O103" s="415">
        <f>IF(F103&lt;10,1,(IF(I103&lt;10,1,0)))</f>
        <v>1</v>
      </c>
      <c r="P103" s="416">
        <v>7.19</v>
      </c>
      <c r="Q103" s="417">
        <v>5</v>
      </c>
      <c r="R103" s="417" t="s">
        <v>3373</v>
      </c>
      <c r="S103" s="416">
        <v>8.57</v>
      </c>
      <c r="T103" s="417">
        <v>18</v>
      </c>
      <c r="U103" s="417" t="s">
        <v>3373</v>
      </c>
      <c r="V103" s="416">
        <f>(P103+S103)/2</f>
        <v>7.8800000000000008</v>
      </c>
      <c r="W103" s="417">
        <f>IF(V103&gt;=10,60,Q103+T103)</f>
        <v>23</v>
      </c>
      <c r="X103" s="417">
        <f>IF(R103="ACC",0,1)+IF(U103="ACC",0,1)</f>
        <v>2</v>
      </c>
      <c r="Y103" s="417">
        <f>IF(P103&lt;10,1,(IF(S103&lt;10,1,0)))</f>
        <v>1</v>
      </c>
      <c r="Z103" s="417">
        <f>N103+X103</f>
        <v>4</v>
      </c>
      <c r="AA103" s="417">
        <f>O103+Y103</f>
        <v>2</v>
      </c>
      <c r="AB103" s="417">
        <f>Z103+AA103</f>
        <v>6</v>
      </c>
      <c r="AC103" s="416">
        <f>IF(AB103=0,0.93,IF(AB103=1,0.92,IF(AB103=2,0.91,IF(AB103=3,0.9,IF(AB103=4,0.89,IF(AB103=5,0.88,IF(AB103=6,0.87)))))))</f>
        <v>0.87</v>
      </c>
      <c r="AD103" s="416">
        <f>AVERAGE(L103,V103)</f>
        <v>8.5250000000000004</v>
      </c>
      <c r="AE103" s="416">
        <f>AC103*AD103</f>
        <v>7.4167500000000004</v>
      </c>
      <c r="AF103" s="417">
        <f>M103+W103</f>
        <v>66</v>
      </c>
      <c r="AG103" s="419"/>
    </row>
    <row r="117" spans="4:31">
      <c r="D117" s="13"/>
      <c r="F117" s="15"/>
      <c r="G117" s="13"/>
      <c r="H117" s="13"/>
      <c r="I117" s="15"/>
      <c r="J117" s="13"/>
      <c r="K117" s="13"/>
      <c r="L117" s="27"/>
      <c r="P117" s="15"/>
      <c r="Q117" s="13"/>
      <c r="R117" s="13"/>
      <c r="S117" s="15"/>
      <c r="T117" s="13"/>
      <c r="U117" s="13"/>
      <c r="V117" s="27"/>
      <c r="AC117" s="27"/>
      <c r="AD117" s="27"/>
      <c r="AE117" s="27"/>
    </row>
    <row r="118" spans="4:31">
      <c r="D118" s="13"/>
      <c r="F118" s="15"/>
      <c r="G118" s="13"/>
      <c r="H118" s="13"/>
      <c r="I118" s="15"/>
      <c r="J118" s="13"/>
      <c r="K118" s="13"/>
      <c r="L118" s="27"/>
      <c r="P118" s="15"/>
      <c r="Q118" s="13"/>
      <c r="R118" s="13"/>
      <c r="S118" s="15"/>
      <c r="T118" s="13"/>
      <c r="U118" s="13"/>
      <c r="V118" s="27"/>
      <c r="AC118" s="27"/>
      <c r="AD118" s="27"/>
      <c r="AE118" s="27"/>
    </row>
    <row r="119" spans="4:31">
      <c r="D119" s="13"/>
      <c r="F119" s="15"/>
      <c r="G119" s="13"/>
      <c r="H119" s="13"/>
      <c r="I119" s="15"/>
      <c r="J119" s="13"/>
      <c r="K119" s="13"/>
      <c r="L119" s="27"/>
      <c r="P119" s="15"/>
      <c r="Q119" s="13"/>
      <c r="R119" s="13"/>
      <c r="S119" s="15"/>
      <c r="T119" s="13"/>
      <c r="U119" s="13"/>
      <c r="V119" s="27"/>
      <c r="AC119" s="27"/>
      <c r="AD119" s="27"/>
      <c r="AE119" s="27"/>
    </row>
    <row r="120" spans="4:31">
      <c r="D120" s="13"/>
      <c r="F120" s="15"/>
      <c r="G120" s="13"/>
      <c r="H120" s="13"/>
      <c r="I120" s="15"/>
      <c r="J120" s="13"/>
      <c r="K120" s="13"/>
      <c r="L120" s="27"/>
      <c r="P120" s="15"/>
      <c r="Q120" s="13"/>
      <c r="R120" s="13"/>
      <c r="S120" s="15"/>
      <c r="T120" s="13"/>
      <c r="U120" s="13"/>
      <c r="V120" s="27"/>
      <c r="AC120" s="27"/>
      <c r="AD120" s="27"/>
      <c r="AE120" s="27"/>
    </row>
    <row r="121" spans="4:31">
      <c r="D121" s="13"/>
      <c r="F121" s="15"/>
      <c r="G121" s="13"/>
      <c r="H121" s="13"/>
      <c r="I121" s="15"/>
      <c r="J121" s="13"/>
      <c r="K121" s="13"/>
      <c r="L121" s="27"/>
      <c r="P121" s="15"/>
      <c r="Q121" s="13"/>
      <c r="R121" s="13"/>
      <c r="S121" s="15"/>
      <c r="T121" s="13"/>
      <c r="U121" s="13"/>
      <c r="V121" s="27"/>
      <c r="AC121" s="27"/>
      <c r="AD121" s="27"/>
      <c r="AE121" s="27"/>
    </row>
    <row r="122" spans="4:31">
      <c r="D122" s="13"/>
      <c r="F122" s="15"/>
      <c r="G122" s="13"/>
      <c r="H122" s="13"/>
      <c r="I122" s="15"/>
      <c r="J122" s="13"/>
      <c r="K122" s="13"/>
      <c r="L122" s="27"/>
      <c r="P122" s="15"/>
      <c r="Q122" s="13"/>
      <c r="R122" s="13"/>
      <c r="S122" s="15"/>
      <c r="T122" s="13"/>
      <c r="U122" s="13"/>
      <c r="V122" s="27"/>
      <c r="AC122" s="27"/>
      <c r="AD122" s="27"/>
      <c r="AE122" s="27"/>
    </row>
    <row r="123" spans="4:31">
      <c r="D123" s="13"/>
      <c r="F123" s="15"/>
      <c r="G123" s="13"/>
      <c r="H123" s="13"/>
      <c r="I123" s="15"/>
      <c r="J123" s="13"/>
      <c r="K123" s="13"/>
      <c r="L123" s="27"/>
      <c r="P123" s="15"/>
      <c r="Q123" s="13"/>
      <c r="R123" s="13"/>
      <c r="S123" s="15"/>
      <c r="T123" s="13"/>
      <c r="U123" s="13"/>
      <c r="V123" s="27"/>
      <c r="AC123" s="27"/>
      <c r="AD123" s="27"/>
      <c r="AE123" s="27"/>
    </row>
    <row r="124" spans="4:31">
      <c r="D124" s="13"/>
      <c r="F124" s="15"/>
      <c r="G124" s="13"/>
      <c r="H124" s="13"/>
      <c r="I124" s="15"/>
      <c r="J124" s="13"/>
      <c r="K124" s="13"/>
      <c r="L124" s="27"/>
      <c r="P124" s="15"/>
      <c r="Q124" s="13"/>
      <c r="R124" s="13"/>
      <c r="S124" s="15"/>
      <c r="T124" s="13"/>
      <c r="U124" s="13"/>
      <c r="V124" s="27"/>
      <c r="AC124" s="27"/>
      <c r="AD124" s="27"/>
      <c r="AE124" s="27"/>
    </row>
    <row r="125" spans="4:31">
      <c r="D125" s="13"/>
      <c r="F125" s="15"/>
      <c r="G125" s="13"/>
      <c r="H125" s="13"/>
      <c r="I125" s="15"/>
      <c r="J125" s="13"/>
      <c r="K125" s="13"/>
      <c r="L125" s="27"/>
      <c r="P125" s="15"/>
      <c r="Q125" s="13"/>
      <c r="R125" s="13"/>
      <c r="S125" s="15"/>
      <c r="T125" s="13"/>
      <c r="U125" s="13"/>
      <c r="V125" s="27"/>
      <c r="AC125" s="27"/>
      <c r="AD125" s="27"/>
      <c r="AE125" s="27"/>
    </row>
    <row r="126" spans="4:31">
      <c r="D126" s="13"/>
      <c r="F126" s="15"/>
      <c r="G126" s="13"/>
      <c r="H126" s="13"/>
      <c r="I126" s="15"/>
      <c r="J126" s="13"/>
      <c r="K126" s="13"/>
      <c r="L126" s="27"/>
      <c r="P126" s="15"/>
      <c r="Q126" s="13"/>
      <c r="R126" s="13"/>
      <c r="S126" s="15"/>
      <c r="T126" s="13"/>
      <c r="U126" s="13"/>
      <c r="V126" s="27"/>
      <c r="AC126" s="27"/>
      <c r="AD126" s="27"/>
      <c r="AE126" s="27"/>
    </row>
    <row r="127" spans="4:31">
      <c r="D127" s="13"/>
      <c r="F127" s="15"/>
      <c r="G127" s="13"/>
      <c r="H127" s="13"/>
      <c r="I127" s="15"/>
      <c r="J127" s="13"/>
      <c r="K127" s="13"/>
      <c r="L127" s="27"/>
      <c r="P127" s="15"/>
      <c r="Q127" s="13"/>
      <c r="R127" s="13"/>
      <c r="S127" s="15"/>
      <c r="T127" s="13"/>
      <c r="U127" s="13"/>
      <c r="V127" s="27"/>
      <c r="AC127" s="27"/>
      <c r="AD127" s="27"/>
      <c r="AE127" s="27"/>
    </row>
    <row r="128" spans="4:31">
      <c r="D128" s="13"/>
      <c r="F128" s="15"/>
      <c r="G128" s="13"/>
      <c r="H128" s="13"/>
      <c r="I128" s="15"/>
      <c r="J128" s="13"/>
      <c r="K128" s="13"/>
      <c r="L128" s="27"/>
      <c r="P128" s="15"/>
      <c r="Q128" s="13"/>
      <c r="R128" s="13"/>
      <c r="S128" s="15"/>
      <c r="T128" s="13"/>
      <c r="U128" s="13"/>
      <c r="V128" s="27"/>
      <c r="AC128" s="27"/>
      <c r="AD128" s="27"/>
      <c r="AE128" s="27"/>
    </row>
    <row r="129" spans="4:31">
      <c r="D129" s="13"/>
      <c r="F129" s="15"/>
      <c r="G129" s="13"/>
      <c r="H129" s="13"/>
      <c r="I129" s="15"/>
      <c r="J129" s="13"/>
      <c r="K129" s="13"/>
      <c r="L129" s="27"/>
      <c r="P129" s="15"/>
      <c r="Q129" s="13"/>
      <c r="R129" s="13"/>
      <c r="S129" s="15"/>
      <c r="T129" s="13"/>
      <c r="U129" s="13"/>
      <c r="V129" s="27"/>
      <c r="AC129" s="27"/>
      <c r="AD129" s="27"/>
      <c r="AE129" s="27"/>
    </row>
    <row r="130" spans="4:31">
      <c r="D130" s="13"/>
      <c r="F130" s="15"/>
      <c r="G130" s="13"/>
      <c r="H130" s="13"/>
      <c r="I130" s="15"/>
      <c r="J130" s="13"/>
      <c r="K130" s="13"/>
      <c r="L130" s="27"/>
      <c r="P130" s="15"/>
      <c r="Q130" s="13"/>
      <c r="R130" s="13"/>
      <c r="S130" s="15"/>
      <c r="T130" s="13"/>
      <c r="U130" s="13"/>
      <c r="V130" s="27"/>
      <c r="AC130" s="27"/>
      <c r="AD130" s="27"/>
      <c r="AE130" s="27"/>
    </row>
    <row r="131" spans="4:31">
      <c r="D131" s="13"/>
      <c r="F131" s="15"/>
      <c r="G131" s="13"/>
      <c r="H131" s="13"/>
      <c r="I131" s="15"/>
      <c r="J131" s="13"/>
      <c r="K131" s="13"/>
      <c r="L131" s="27"/>
      <c r="P131" s="15"/>
      <c r="Q131" s="13"/>
      <c r="R131" s="13"/>
      <c r="S131" s="15"/>
      <c r="T131" s="13"/>
      <c r="U131" s="13"/>
      <c r="V131" s="27"/>
      <c r="AC131" s="27"/>
      <c r="AD131" s="27"/>
      <c r="AE131" s="27"/>
    </row>
    <row r="132" spans="4:31">
      <c r="D132" s="13"/>
      <c r="F132" s="15"/>
      <c r="G132" s="13"/>
      <c r="H132" s="13"/>
      <c r="I132" s="15"/>
      <c r="J132" s="13"/>
      <c r="K132" s="13"/>
      <c r="L132" s="27"/>
      <c r="P132" s="15"/>
      <c r="Q132" s="13"/>
      <c r="R132" s="13"/>
      <c r="S132" s="15"/>
      <c r="T132" s="13"/>
      <c r="U132" s="13"/>
      <c r="V132" s="27"/>
      <c r="AC132" s="27"/>
      <c r="AD132" s="27"/>
      <c r="AE132" s="27"/>
    </row>
    <row r="133" spans="4:31">
      <c r="D133" s="13"/>
      <c r="F133" s="15"/>
      <c r="G133" s="13"/>
      <c r="H133" s="13"/>
      <c r="I133" s="15"/>
      <c r="J133" s="13"/>
      <c r="K133" s="13"/>
      <c r="L133" s="27"/>
      <c r="P133" s="15"/>
      <c r="Q133" s="13"/>
      <c r="R133" s="13"/>
      <c r="S133" s="15"/>
      <c r="T133" s="13"/>
      <c r="U133" s="13"/>
      <c r="V133" s="27"/>
      <c r="AC133" s="27"/>
      <c r="AD133" s="27"/>
      <c r="AE133" s="27"/>
    </row>
  </sheetData>
  <sortState ref="A69:AO101">
    <sortCondition descending="1" ref="AF69:AF101"/>
  </sortState>
  <mergeCells count="1">
    <mergeCell ref="A5:AO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I21"/>
  <sheetViews>
    <sheetView topLeftCell="F1" zoomScale="50" zoomScaleNormal="50" workbookViewId="0">
      <selection activeCell="F2" sqref="A2:XFD21"/>
    </sheetView>
  </sheetViews>
  <sheetFormatPr baseColWidth="10" defaultRowHeight="15"/>
  <cols>
    <col min="2" max="2" width="37.85546875" customWidth="1"/>
    <col min="3" max="3" width="36.42578125" customWidth="1"/>
    <col min="4" max="4" width="31.140625" customWidth="1"/>
    <col min="33" max="33" width="9.140625" customWidth="1"/>
    <col min="34" max="34" width="20.85546875" customWidth="1"/>
    <col min="35" max="35" width="15.140625" customWidth="1"/>
  </cols>
  <sheetData>
    <row r="1" spans="1:35" ht="25.5">
      <c r="A1" s="28" t="s">
        <v>4</v>
      </c>
      <c r="B1" s="28" t="s">
        <v>5</v>
      </c>
      <c r="C1" s="28" t="s">
        <v>6</v>
      </c>
      <c r="D1" s="28" t="s">
        <v>7</v>
      </c>
      <c r="E1" s="28" t="s">
        <v>8</v>
      </c>
      <c r="F1" s="29" t="s">
        <v>9</v>
      </c>
      <c r="G1" s="28" t="s">
        <v>10</v>
      </c>
      <c r="H1" s="29" t="s">
        <v>11</v>
      </c>
      <c r="I1" s="29" t="s">
        <v>12</v>
      </c>
      <c r="J1" s="28" t="s">
        <v>10</v>
      </c>
      <c r="K1" s="28" t="s">
        <v>13</v>
      </c>
      <c r="L1" s="29" t="s">
        <v>14</v>
      </c>
      <c r="M1" s="30" t="s">
        <v>15</v>
      </c>
      <c r="N1" s="31" t="s">
        <v>16</v>
      </c>
      <c r="O1" s="30" t="s">
        <v>17</v>
      </c>
      <c r="P1" s="89" t="s">
        <v>18</v>
      </c>
      <c r="Q1" s="90" t="s">
        <v>19</v>
      </c>
      <c r="R1" s="90" t="s">
        <v>13</v>
      </c>
      <c r="S1" s="89" t="s">
        <v>20</v>
      </c>
      <c r="T1" s="90" t="s">
        <v>19</v>
      </c>
      <c r="U1" s="90" t="s">
        <v>13</v>
      </c>
      <c r="V1" s="32" t="s">
        <v>21</v>
      </c>
      <c r="W1" s="33" t="s">
        <v>22</v>
      </c>
      <c r="X1" s="33" t="s">
        <v>23</v>
      </c>
      <c r="Y1" s="33" t="s">
        <v>24</v>
      </c>
      <c r="Z1" s="33" t="s">
        <v>25</v>
      </c>
      <c r="AA1" s="34" t="s">
        <v>26</v>
      </c>
      <c r="AB1" s="34" t="s">
        <v>27</v>
      </c>
      <c r="AC1" s="32" t="s">
        <v>28</v>
      </c>
      <c r="AD1" s="32" t="s">
        <v>29</v>
      </c>
      <c r="AE1" s="32" t="s">
        <v>30</v>
      </c>
      <c r="AF1" s="35" t="s">
        <v>31</v>
      </c>
      <c r="AG1" s="28" t="s">
        <v>32</v>
      </c>
      <c r="AH1" s="24" t="s">
        <v>33</v>
      </c>
      <c r="AI1" s="24" t="s">
        <v>34</v>
      </c>
    </row>
    <row r="2" spans="1:35" s="16" customFormat="1" ht="27.75">
      <c r="A2" s="43">
        <v>1</v>
      </c>
      <c r="B2" s="49" t="s">
        <v>2869</v>
      </c>
      <c r="C2" s="49" t="s">
        <v>2870</v>
      </c>
      <c r="D2" s="50" t="s">
        <v>2871</v>
      </c>
      <c r="E2" s="38">
        <v>29</v>
      </c>
      <c r="F2" s="48">
        <v>16.75</v>
      </c>
      <c r="G2" s="46">
        <v>30</v>
      </c>
      <c r="H2" s="48" t="s">
        <v>3372</v>
      </c>
      <c r="I2" s="48">
        <v>17.739999999999998</v>
      </c>
      <c r="J2" s="46">
        <v>30</v>
      </c>
      <c r="K2" s="46" t="s">
        <v>3372</v>
      </c>
      <c r="L2" s="84">
        <f t="shared" ref="L2:L21" si="0">(F2+I2)/2</f>
        <v>17.244999999999997</v>
      </c>
      <c r="M2" s="38">
        <f t="shared" ref="M2:M21" si="1">IF(L2&gt;=10,60,G2+J2)</f>
        <v>60</v>
      </c>
      <c r="N2" s="38">
        <f t="shared" ref="N2:N21" si="2">IF(H2="ACC",0,1)+IF(K2="ACC",0,1)</f>
        <v>0</v>
      </c>
      <c r="O2" s="38">
        <f t="shared" ref="O2:O21" si="3">IF(F2&lt;10,1,(IF(I2&lt;10,1,0)))</f>
        <v>0</v>
      </c>
      <c r="P2" s="48">
        <v>17.78</v>
      </c>
      <c r="Q2" s="46">
        <v>30</v>
      </c>
      <c r="R2" s="46" t="s">
        <v>3372</v>
      </c>
      <c r="S2" s="48">
        <v>1.1299999999999999</v>
      </c>
      <c r="T2" s="46">
        <v>0</v>
      </c>
      <c r="U2" s="46" t="s">
        <v>3373</v>
      </c>
      <c r="V2" s="48">
        <f t="shared" ref="V2:V21" si="4">(P2+S2)/2</f>
        <v>9.4550000000000001</v>
      </c>
      <c r="W2" s="46">
        <f t="shared" ref="W2:W21" si="5">IF(V2&gt;=10,60,Q2+T2)</f>
        <v>30</v>
      </c>
      <c r="X2" s="46">
        <f t="shared" ref="X2:X21" si="6">IF(R2="ACC",0,1)+IF(U2="ACC",0,1)</f>
        <v>1</v>
      </c>
      <c r="Y2" s="46">
        <f t="shared" ref="Y2:Y21" si="7">IF(P2&lt;10,1,(IF(S2&lt;10,1,0)))</f>
        <v>1</v>
      </c>
      <c r="Z2" s="46">
        <f t="shared" ref="Z2:Z21" si="8">N2+X2</f>
        <v>1</v>
      </c>
      <c r="AA2" s="46">
        <f t="shared" ref="AA2:AA21" si="9">O2+Y2</f>
        <v>1</v>
      </c>
      <c r="AB2" s="46">
        <f t="shared" ref="AB2:AB21" si="10">Z2+AA2</f>
        <v>2</v>
      </c>
      <c r="AC2" s="48">
        <f>IF(AB2=0,1,IF(AB2=1,0.99,IF(AB2=2,0.98,IF(AB2=3,0.97,IF(AB2=4,0.96,IF(AB2=5,0.95,IF(AB2=6,0.94)))))))</f>
        <v>0.98</v>
      </c>
      <c r="AD2" s="48">
        <f t="shared" ref="AD2:AD21" si="11">AVERAGE(L2,V2)</f>
        <v>13.349999999999998</v>
      </c>
      <c r="AE2" s="48">
        <f t="shared" ref="AE2:AE21" si="12">AC2*AD2</f>
        <v>13.082999999999998</v>
      </c>
      <c r="AF2" s="46">
        <f t="shared" ref="AF2:AF21" si="13">M2+W2</f>
        <v>90</v>
      </c>
      <c r="AG2" s="47"/>
      <c r="AH2" s="127" t="s">
        <v>3448</v>
      </c>
      <c r="AI2" s="127" t="s">
        <v>3449</v>
      </c>
    </row>
    <row r="3" spans="1:35" s="16" customFormat="1" ht="27.75">
      <c r="A3" s="43">
        <v>2</v>
      </c>
      <c r="B3" s="37" t="s">
        <v>2991</v>
      </c>
      <c r="C3" s="37" t="s">
        <v>2724</v>
      </c>
      <c r="D3" s="45" t="s">
        <v>2992</v>
      </c>
      <c r="E3" s="38">
        <v>31</v>
      </c>
      <c r="F3" s="48">
        <v>12.38</v>
      </c>
      <c r="G3" s="46">
        <v>30</v>
      </c>
      <c r="H3" s="48" t="s">
        <v>3372</v>
      </c>
      <c r="I3" s="48">
        <v>5.92</v>
      </c>
      <c r="J3" s="46">
        <v>16</v>
      </c>
      <c r="K3" s="46" t="s">
        <v>3372</v>
      </c>
      <c r="L3" s="84">
        <f t="shared" si="0"/>
        <v>9.15</v>
      </c>
      <c r="M3" s="38">
        <f t="shared" si="1"/>
        <v>46</v>
      </c>
      <c r="N3" s="38">
        <f t="shared" si="2"/>
        <v>0</v>
      </c>
      <c r="O3" s="38">
        <f t="shared" si="3"/>
        <v>1</v>
      </c>
      <c r="P3" s="48">
        <v>11</v>
      </c>
      <c r="Q3" s="46">
        <v>30</v>
      </c>
      <c r="R3" s="46" t="s">
        <v>3373</v>
      </c>
      <c r="S3" s="48">
        <v>12.6</v>
      </c>
      <c r="T3" s="46">
        <v>30</v>
      </c>
      <c r="U3" s="46" t="s">
        <v>3372</v>
      </c>
      <c r="V3" s="48">
        <f t="shared" si="4"/>
        <v>11.8</v>
      </c>
      <c r="W3" s="46">
        <f t="shared" si="5"/>
        <v>60</v>
      </c>
      <c r="X3" s="46">
        <f t="shared" si="6"/>
        <v>1</v>
      </c>
      <c r="Y3" s="46">
        <f t="shared" si="7"/>
        <v>0</v>
      </c>
      <c r="Z3" s="46">
        <f t="shared" si="8"/>
        <v>1</v>
      </c>
      <c r="AA3" s="46">
        <f t="shared" si="9"/>
        <v>1</v>
      </c>
      <c r="AB3" s="46">
        <f t="shared" si="10"/>
        <v>2</v>
      </c>
      <c r="AC3" s="48">
        <f>IF(AB3=0,0.93,IF(AB3=1,0.92,IF(AB3=2,0.91,IF(AB3=3,0.9,IF(AB3=4,0.89,IF(AB3=5,0.88,IF(AB3=6,0.87)))))))</f>
        <v>0.91</v>
      </c>
      <c r="AD3" s="48">
        <f t="shared" si="11"/>
        <v>10.475000000000001</v>
      </c>
      <c r="AE3" s="48">
        <f t="shared" si="12"/>
        <v>9.5322500000000012</v>
      </c>
      <c r="AF3" s="46">
        <f t="shared" si="13"/>
        <v>106</v>
      </c>
      <c r="AG3" s="47"/>
      <c r="AH3" s="127" t="s">
        <v>3448</v>
      </c>
      <c r="AI3" s="127" t="s">
        <v>3449</v>
      </c>
    </row>
    <row r="4" spans="1:35" s="16" customFormat="1" ht="27.75">
      <c r="A4" s="36">
        <v>3</v>
      </c>
      <c r="B4" s="53" t="s">
        <v>3027</v>
      </c>
      <c r="C4" s="53" t="s">
        <v>3375</v>
      </c>
      <c r="D4" s="54" t="s">
        <v>3028</v>
      </c>
      <c r="E4" s="38">
        <v>31</v>
      </c>
      <c r="F4" s="48">
        <v>8.3699999999999992</v>
      </c>
      <c r="G4" s="46">
        <v>10</v>
      </c>
      <c r="H4" s="48" t="s">
        <v>3372</v>
      </c>
      <c r="I4" s="48">
        <v>11.63</v>
      </c>
      <c r="J4" s="46">
        <v>30</v>
      </c>
      <c r="K4" s="46" t="s">
        <v>3373</v>
      </c>
      <c r="L4" s="84">
        <f t="shared" si="0"/>
        <v>10</v>
      </c>
      <c r="M4" s="38">
        <f t="shared" si="1"/>
        <v>60</v>
      </c>
      <c r="N4" s="38">
        <f t="shared" si="2"/>
        <v>1</v>
      </c>
      <c r="O4" s="38">
        <f t="shared" si="3"/>
        <v>1</v>
      </c>
      <c r="P4" s="48">
        <v>9.07</v>
      </c>
      <c r="Q4" s="46">
        <v>16</v>
      </c>
      <c r="R4" s="46" t="s">
        <v>3373</v>
      </c>
      <c r="S4" s="48">
        <v>10.36</v>
      </c>
      <c r="T4" s="46">
        <v>30</v>
      </c>
      <c r="U4" s="46" t="s">
        <v>3372</v>
      </c>
      <c r="V4" s="48">
        <f t="shared" si="4"/>
        <v>9.7149999999999999</v>
      </c>
      <c r="W4" s="46">
        <f t="shared" si="5"/>
        <v>46</v>
      </c>
      <c r="X4" s="46">
        <f t="shared" si="6"/>
        <v>1</v>
      </c>
      <c r="Y4" s="46">
        <f t="shared" si="7"/>
        <v>1</v>
      </c>
      <c r="Z4" s="46">
        <f t="shared" si="8"/>
        <v>2</v>
      </c>
      <c r="AA4" s="46">
        <f t="shared" si="9"/>
        <v>2</v>
      </c>
      <c r="AB4" s="46">
        <f t="shared" si="10"/>
        <v>4</v>
      </c>
      <c r="AC4" s="48">
        <f>IF(AB4=0,1,IF(AB4=1,0.99,IF(AB4=2,0.98,IF(AB4=3,0.97,IF(AB4=4,0.96,IF(AB4=5,0.95,IF(AB4=6,0.94)))))))</f>
        <v>0.96</v>
      </c>
      <c r="AD4" s="48">
        <f t="shared" si="11"/>
        <v>9.8574999999999999</v>
      </c>
      <c r="AE4" s="48">
        <f t="shared" si="12"/>
        <v>9.4631999999999987</v>
      </c>
      <c r="AF4" s="46">
        <f t="shared" si="13"/>
        <v>106</v>
      </c>
      <c r="AG4" s="47"/>
      <c r="AH4" s="127" t="s">
        <v>3448</v>
      </c>
      <c r="AI4" s="127" t="s">
        <v>3449</v>
      </c>
    </row>
    <row r="5" spans="1:35" s="16" customFormat="1" ht="27.75">
      <c r="A5" s="43">
        <v>4</v>
      </c>
      <c r="B5" s="37" t="s">
        <v>2993</v>
      </c>
      <c r="C5" s="37" t="s">
        <v>2994</v>
      </c>
      <c r="D5" s="38" t="s">
        <v>2995</v>
      </c>
      <c r="E5" s="38">
        <v>31</v>
      </c>
      <c r="F5" s="48">
        <v>9.73</v>
      </c>
      <c r="G5" s="46">
        <v>18</v>
      </c>
      <c r="H5" s="48" t="s">
        <v>3372</v>
      </c>
      <c r="I5" s="48">
        <v>10.27</v>
      </c>
      <c r="J5" s="46">
        <v>30</v>
      </c>
      <c r="K5" s="46" t="s">
        <v>3373</v>
      </c>
      <c r="L5" s="84">
        <f t="shared" si="0"/>
        <v>10</v>
      </c>
      <c r="M5" s="38">
        <f t="shared" si="1"/>
        <v>60</v>
      </c>
      <c r="N5" s="38">
        <f t="shared" si="2"/>
        <v>1</v>
      </c>
      <c r="O5" s="38">
        <f t="shared" si="3"/>
        <v>1</v>
      </c>
      <c r="P5" s="48">
        <v>8.6</v>
      </c>
      <c r="Q5" s="46">
        <v>16</v>
      </c>
      <c r="R5" s="46" t="s">
        <v>3373</v>
      </c>
      <c r="S5" s="48">
        <v>10.02</v>
      </c>
      <c r="T5" s="46">
        <v>30</v>
      </c>
      <c r="U5" s="46" t="s">
        <v>3372</v>
      </c>
      <c r="V5" s="48">
        <f t="shared" si="4"/>
        <v>9.3099999999999987</v>
      </c>
      <c r="W5" s="46">
        <f t="shared" si="5"/>
        <v>46</v>
      </c>
      <c r="X5" s="46">
        <f t="shared" si="6"/>
        <v>1</v>
      </c>
      <c r="Y5" s="46">
        <f t="shared" si="7"/>
        <v>1</v>
      </c>
      <c r="Z5" s="46">
        <f t="shared" si="8"/>
        <v>2</v>
      </c>
      <c r="AA5" s="46">
        <f t="shared" si="9"/>
        <v>2</v>
      </c>
      <c r="AB5" s="46">
        <f t="shared" si="10"/>
        <v>4</v>
      </c>
      <c r="AC5" s="48">
        <f>IF(AB5=0,1,IF(AB5=1,0.99,IF(AB5=2,0.98,IF(AB5=3,0.97,IF(AB5=4,0.96,IF(AB5=5,0.95,IF(AB5=6,0.94)))))))</f>
        <v>0.96</v>
      </c>
      <c r="AD5" s="48">
        <f t="shared" si="11"/>
        <v>9.6549999999999994</v>
      </c>
      <c r="AE5" s="48">
        <f t="shared" si="12"/>
        <v>9.2687999999999988</v>
      </c>
      <c r="AF5" s="46">
        <f t="shared" si="13"/>
        <v>106</v>
      </c>
      <c r="AG5" s="47"/>
      <c r="AH5" s="127" t="s">
        <v>3448</v>
      </c>
      <c r="AI5" s="127" t="s">
        <v>3449</v>
      </c>
    </row>
    <row r="6" spans="1:35" s="16" customFormat="1" ht="27.75">
      <c r="A6" s="43">
        <v>5</v>
      </c>
      <c r="B6" s="44" t="s">
        <v>2814</v>
      </c>
      <c r="C6" s="44" t="s">
        <v>2815</v>
      </c>
      <c r="D6" s="45" t="s">
        <v>2816</v>
      </c>
      <c r="E6" s="38">
        <v>29</v>
      </c>
      <c r="F6" s="48">
        <v>10.210000000000001</v>
      </c>
      <c r="G6" s="46">
        <v>30</v>
      </c>
      <c r="H6" s="48" t="s">
        <v>3372</v>
      </c>
      <c r="I6" s="48">
        <v>9.7799999999999994</v>
      </c>
      <c r="J6" s="46">
        <v>19</v>
      </c>
      <c r="K6" s="46" t="s">
        <v>3373</v>
      </c>
      <c r="L6" s="84">
        <f t="shared" si="0"/>
        <v>9.995000000000001</v>
      </c>
      <c r="M6" s="38">
        <f t="shared" si="1"/>
        <v>49</v>
      </c>
      <c r="N6" s="38">
        <f t="shared" si="2"/>
        <v>1</v>
      </c>
      <c r="O6" s="38">
        <f t="shared" si="3"/>
        <v>1</v>
      </c>
      <c r="P6" s="48">
        <v>9.08</v>
      </c>
      <c r="Q6" s="46">
        <v>11</v>
      </c>
      <c r="R6" s="46" t="s">
        <v>3373</v>
      </c>
      <c r="S6" s="48">
        <v>12.35</v>
      </c>
      <c r="T6" s="46">
        <v>30</v>
      </c>
      <c r="U6" s="46" t="s">
        <v>3372</v>
      </c>
      <c r="V6" s="48">
        <f t="shared" si="4"/>
        <v>10.715</v>
      </c>
      <c r="W6" s="46">
        <f t="shared" si="5"/>
        <v>60</v>
      </c>
      <c r="X6" s="46">
        <f t="shared" si="6"/>
        <v>1</v>
      </c>
      <c r="Y6" s="46">
        <f t="shared" si="7"/>
        <v>1</v>
      </c>
      <c r="Z6" s="46">
        <f t="shared" si="8"/>
        <v>2</v>
      </c>
      <c r="AA6" s="46">
        <f t="shared" si="9"/>
        <v>2</v>
      </c>
      <c r="AB6" s="46">
        <f t="shared" si="10"/>
        <v>4</v>
      </c>
      <c r="AC6" s="48">
        <f t="shared" ref="AC6:AC13" si="14">IF(AB6=0,0.93,IF(AB6=1,0.92,IF(AB6=2,0.91,IF(AB6=3,0.9,IF(AB6=4,0.89,IF(AB6=5,0.88,IF(AB6=6,0.87)))))))</f>
        <v>0.89</v>
      </c>
      <c r="AD6" s="48">
        <f t="shared" si="11"/>
        <v>10.355</v>
      </c>
      <c r="AE6" s="48">
        <f t="shared" si="12"/>
        <v>9.2159500000000012</v>
      </c>
      <c r="AF6" s="46">
        <f t="shared" si="13"/>
        <v>109</v>
      </c>
      <c r="AG6" s="47"/>
      <c r="AH6" s="127" t="s">
        <v>3448</v>
      </c>
      <c r="AI6" s="127" t="s">
        <v>3449</v>
      </c>
    </row>
    <row r="7" spans="1:35" s="16" customFormat="1" ht="27.75">
      <c r="A7" s="36">
        <v>6</v>
      </c>
      <c r="B7" s="37" t="s">
        <v>2985</v>
      </c>
      <c r="C7" s="37" t="s">
        <v>2986</v>
      </c>
      <c r="D7" s="45" t="s">
        <v>2987</v>
      </c>
      <c r="E7" s="38">
        <v>31</v>
      </c>
      <c r="F7" s="48">
        <v>11.08</v>
      </c>
      <c r="G7" s="46">
        <v>30</v>
      </c>
      <c r="H7" s="48" t="s">
        <v>3372</v>
      </c>
      <c r="I7" s="48">
        <v>8.92</v>
      </c>
      <c r="J7" s="46">
        <v>19</v>
      </c>
      <c r="K7" s="46" t="s">
        <v>3373</v>
      </c>
      <c r="L7" s="84">
        <f t="shared" si="0"/>
        <v>10</v>
      </c>
      <c r="M7" s="38">
        <f t="shared" si="1"/>
        <v>60</v>
      </c>
      <c r="N7" s="38">
        <f t="shared" si="2"/>
        <v>1</v>
      </c>
      <c r="O7" s="38">
        <f t="shared" si="3"/>
        <v>1</v>
      </c>
      <c r="P7" s="48">
        <v>8.0299999999999994</v>
      </c>
      <c r="Q7" s="46">
        <v>15</v>
      </c>
      <c r="R7" s="46" t="s">
        <v>3373</v>
      </c>
      <c r="S7" s="48">
        <v>11.52</v>
      </c>
      <c r="T7" s="46">
        <v>30</v>
      </c>
      <c r="U7" s="46" t="s">
        <v>3372</v>
      </c>
      <c r="V7" s="48">
        <f t="shared" si="4"/>
        <v>9.7749999999999986</v>
      </c>
      <c r="W7" s="46">
        <f t="shared" si="5"/>
        <v>45</v>
      </c>
      <c r="X7" s="46">
        <f t="shared" si="6"/>
        <v>1</v>
      </c>
      <c r="Y7" s="46">
        <f t="shared" si="7"/>
        <v>1</v>
      </c>
      <c r="Z7" s="46">
        <f t="shared" si="8"/>
        <v>2</v>
      </c>
      <c r="AA7" s="46">
        <f t="shared" si="9"/>
        <v>2</v>
      </c>
      <c r="AB7" s="46">
        <f t="shared" si="10"/>
        <v>4</v>
      </c>
      <c r="AC7" s="48">
        <f t="shared" si="14"/>
        <v>0.89</v>
      </c>
      <c r="AD7" s="48">
        <f t="shared" si="11"/>
        <v>9.8874999999999993</v>
      </c>
      <c r="AE7" s="48">
        <f t="shared" si="12"/>
        <v>8.7998750000000001</v>
      </c>
      <c r="AF7" s="46">
        <f t="shared" si="13"/>
        <v>105</v>
      </c>
      <c r="AG7" s="47"/>
      <c r="AH7" s="127" t="s">
        <v>3448</v>
      </c>
      <c r="AI7" s="127" t="s">
        <v>3449</v>
      </c>
    </row>
    <row r="8" spans="1:35" s="16" customFormat="1" ht="27.75">
      <c r="A8" s="43">
        <v>7</v>
      </c>
      <c r="B8" s="44" t="s">
        <v>2953</v>
      </c>
      <c r="C8" s="44" t="s">
        <v>2954</v>
      </c>
      <c r="D8" s="45" t="s">
        <v>2955</v>
      </c>
      <c r="E8" s="38">
        <v>30</v>
      </c>
      <c r="F8" s="48">
        <v>10</v>
      </c>
      <c r="G8" s="46">
        <v>30</v>
      </c>
      <c r="H8" s="48" t="s">
        <v>3373</v>
      </c>
      <c r="I8" s="48">
        <v>10</v>
      </c>
      <c r="J8" s="46">
        <v>30</v>
      </c>
      <c r="K8" s="46" t="s">
        <v>3373</v>
      </c>
      <c r="L8" s="84">
        <f t="shared" si="0"/>
        <v>10</v>
      </c>
      <c r="M8" s="38">
        <f t="shared" si="1"/>
        <v>60</v>
      </c>
      <c r="N8" s="38">
        <f t="shared" si="2"/>
        <v>2</v>
      </c>
      <c r="O8" s="38">
        <f t="shared" si="3"/>
        <v>0</v>
      </c>
      <c r="P8" s="48">
        <v>8.11</v>
      </c>
      <c r="Q8" s="46">
        <v>10</v>
      </c>
      <c r="R8" s="46" t="s">
        <v>3373</v>
      </c>
      <c r="S8" s="48">
        <v>10.87</v>
      </c>
      <c r="T8" s="46">
        <v>30</v>
      </c>
      <c r="U8" s="46" t="s">
        <v>3372</v>
      </c>
      <c r="V8" s="48">
        <f t="shared" si="4"/>
        <v>9.4899999999999984</v>
      </c>
      <c r="W8" s="46">
        <f t="shared" si="5"/>
        <v>40</v>
      </c>
      <c r="X8" s="46">
        <f t="shared" si="6"/>
        <v>1</v>
      </c>
      <c r="Y8" s="46">
        <f t="shared" si="7"/>
        <v>1</v>
      </c>
      <c r="Z8" s="46">
        <f t="shared" si="8"/>
        <v>3</v>
      </c>
      <c r="AA8" s="46">
        <f t="shared" si="9"/>
        <v>1</v>
      </c>
      <c r="AB8" s="46">
        <f t="shared" si="10"/>
        <v>4</v>
      </c>
      <c r="AC8" s="48">
        <f t="shared" si="14"/>
        <v>0.89</v>
      </c>
      <c r="AD8" s="48">
        <f t="shared" si="11"/>
        <v>9.7449999999999992</v>
      </c>
      <c r="AE8" s="48">
        <f t="shared" si="12"/>
        <v>8.6730499999999999</v>
      </c>
      <c r="AF8" s="46">
        <f t="shared" si="13"/>
        <v>100</v>
      </c>
      <c r="AG8" s="47"/>
      <c r="AH8" s="127" t="s">
        <v>3448</v>
      </c>
      <c r="AI8" s="127" t="s">
        <v>3449</v>
      </c>
    </row>
    <row r="9" spans="1:35" s="16" customFormat="1" ht="26.25">
      <c r="A9" s="43">
        <v>8</v>
      </c>
      <c r="B9" s="37" t="s">
        <v>3030</v>
      </c>
      <c r="C9" s="37" t="s">
        <v>2092</v>
      </c>
      <c r="D9" s="45" t="s">
        <v>3031</v>
      </c>
      <c r="E9" s="38">
        <v>31</v>
      </c>
      <c r="F9" s="48">
        <v>10</v>
      </c>
      <c r="G9" s="46">
        <v>30</v>
      </c>
      <c r="H9" s="48" t="s">
        <v>3373</v>
      </c>
      <c r="I9" s="48">
        <v>10.58</v>
      </c>
      <c r="J9" s="46">
        <v>30</v>
      </c>
      <c r="K9" s="46" t="s">
        <v>3373</v>
      </c>
      <c r="L9" s="84">
        <f t="shared" si="0"/>
        <v>10.29</v>
      </c>
      <c r="M9" s="38">
        <f t="shared" si="1"/>
        <v>60</v>
      </c>
      <c r="N9" s="38">
        <f t="shared" si="2"/>
        <v>2</v>
      </c>
      <c r="O9" s="38">
        <f t="shared" si="3"/>
        <v>0</v>
      </c>
      <c r="P9" s="48">
        <v>9.75</v>
      </c>
      <c r="Q9" s="46">
        <v>12</v>
      </c>
      <c r="R9" s="46" t="s">
        <v>3373</v>
      </c>
      <c r="S9" s="48">
        <v>8.75</v>
      </c>
      <c r="T9" s="46">
        <v>18</v>
      </c>
      <c r="U9" s="46" t="s">
        <v>3373</v>
      </c>
      <c r="V9" s="48">
        <f t="shared" si="4"/>
        <v>9.25</v>
      </c>
      <c r="W9" s="46">
        <f t="shared" si="5"/>
        <v>30</v>
      </c>
      <c r="X9" s="46">
        <f t="shared" si="6"/>
        <v>2</v>
      </c>
      <c r="Y9" s="46">
        <f t="shared" si="7"/>
        <v>1</v>
      </c>
      <c r="Z9" s="46">
        <f t="shared" si="8"/>
        <v>4</v>
      </c>
      <c r="AA9" s="46">
        <f t="shared" si="9"/>
        <v>1</v>
      </c>
      <c r="AB9" s="46">
        <f t="shared" si="10"/>
        <v>5</v>
      </c>
      <c r="AC9" s="48">
        <f t="shared" si="14"/>
        <v>0.88</v>
      </c>
      <c r="AD9" s="48">
        <f t="shared" si="11"/>
        <v>9.77</v>
      </c>
      <c r="AE9" s="48">
        <f t="shared" si="12"/>
        <v>8.5975999999999999</v>
      </c>
      <c r="AF9" s="46">
        <f t="shared" si="13"/>
        <v>90</v>
      </c>
      <c r="AG9" s="47"/>
      <c r="AH9" s="171"/>
      <c r="AI9" s="171"/>
    </row>
    <row r="10" spans="1:35" s="21" customFormat="1" ht="27.75">
      <c r="A10" s="36">
        <v>9</v>
      </c>
      <c r="B10" s="44" t="s">
        <v>2959</v>
      </c>
      <c r="C10" s="44" t="s">
        <v>116</v>
      </c>
      <c r="D10" s="45" t="s">
        <v>2960</v>
      </c>
      <c r="E10" s="38">
        <v>30</v>
      </c>
      <c r="F10" s="48">
        <v>10.47</v>
      </c>
      <c r="G10" s="46">
        <v>30</v>
      </c>
      <c r="H10" s="48" t="s">
        <v>3373</v>
      </c>
      <c r="I10" s="48">
        <v>9.5299999999999994</v>
      </c>
      <c r="J10" s="46">
        <v>17</v>
      </c>
      <c r="K10" s="46" t="s">
        <v>3373</v>
      </c>
      <c r="L10" s="84">
        <f t="shared" si="0"/>
        <v>10</v>
      </c>
      <c r="M10" s="38">
        <f t="shared" si="1"/>
        <v>60</v>
      </c>
      <c r="N10" s="38">
        <f t="shared" si="2"/>
        <v>2</v>
      </c>
      <c r="O10" s="38">
        <f t="shared" si="3"/>
        <v>1</v>
      </c>
      <c r="P10" s="48">
        <v>8.85</v>
      </c>
      <c r="Q10" s="46">
        <v>5</v>
      </c>
      <c r="R10" s="46" t="s">
        <v>3373</v>
      </c>
      <c r="S10" s="48">
        <v>10.050000000000001</v>
      </c>
      <c r="T10" s="46">
        <v>30</v>
      </c>
      <c r="U10" s="46" t="s">
        <v>3372</v>
      </c>
      <c r="V10" s="48">
        <f t="shared" si="4"/>
        <v>9.4499999999999993</v>
      </c>
      <c r="W10" s="46">
        <f t="shared" si="5"/>
        <v>35</v>
      </c>
      <c r="X10" s="46">
        <f t="shared" si="6"/>
        <v>1</v>
      </c>
      <c r="Y10" s="46">
        <f t="shared" si="7"/>
        <v>1</v>
      </c>
      <c r="Z10" s="46">
        <f t="shared" si="8"/>
        <v>3</v>
      </c>
      <c r="AA10" s="46">
        <f t="shared" si="9"/>
        <v>2</v>
      </c>
      <c r="AB10" s="46">
        <f t="shared" si="10"/>
        <v>5</v>
      </c>
      <c r="AC10" s="48">
        <f t="shared" si="14"/>
        <v>0.88</v>
      </c>
      <c r="AD10" s="48">
        <f t="shared" si="11"/>
        <v>9.7249999999999996</v>
      </c>
      <c r="AE10" s="48">
        <f t="shared" si="12"/>
        <v>8.5579999999999998</v>
      </c>
      <c r="AF10" s="46">
        <f t="shared" si="13"/>
        <v>95</v>
      </c>
      <c r="AG10" s="47"/>
      <c r="AH10" s="127" t="s">
        <v>3448</v>
      </c>
      <c r="AI10" s="127" t="s">
        <v>3449</v>
      </c>
    </row>
    <row r="11" spans="1:35" s="16" customFormat="1" ht="27.75">
      <c r="A11" s="43">
        <v>10</v>
      </c>
      <c r="B11" s="44" t="s">
        <v>2943</v>
      </c>
      <c r="C11" s="44" t="s">
        <v>2495</v>
      </c>
      <c r="D11" s="45" t="s">
        <v>2944</v>
      </c>
      <c r="E11" s="38">
        <v>30</v>
      </c>
      <c r="F11" s="48">
        <v>10.66</v>
      </c>
      <c r="G11" s="46">
        <v>30</v>
      </c>
      <c r="H11" s="48" t="s">
        <v>3373</v>
      </c>
      <c r="I11" s="48">
        <v>9.4</v>
      </c>
      <c r="J11" s="46">
        <v>20</v>
      </c>
      <c r="K11" s="46" t="s">
        <v>3373</v>
      </c>
      <c r="L11" s="84">
        <f t="shared" si="0"/>
        <v>10.030000000000001</v>
      </c>
      <c r="M11" s="38">
        <f t="shared" si="1"/>
        <v>60</v>
      </c>
      <c r="N11" s="38">
        <f t="shared" si="2"/>
        <v>2</v>
      </c>
      <c r="O11" s="38">
        <f t="shared" si="3"/>
        <v>1</v>
      </c>
      <c r="P11" s="48">
        <v>9.07</v>
      </c>
      <c r="Q11" s="46">
        <v>11</v>
      </c>
      <c r="R11" s="46" t="s">
        <v>3373</v>
      </c>
      <c r="S11" s="48">
        <v>10.16</v>
      </c>
      <c r="T11" s="46">
        <v>30</v>
      </c>
      <c r="U11" s="46" t="s">
        <v>3373</v>
      </c>
      <c r="V11" s="48">
        <f t="shared" si="4"/>
        <v>9.6150000000000002</v>
      </c>
      <c r="W11" s="46">
        <f t="shared" si="5"/>
        <v>41</v>
      </c>
      <c r="X11" s="46">
        <f t="shared" si="6"/>
        <v>2</v>
      </c>
      <c r="Y11" s="46">
        <f t="shared" si="7"/>
        <v>1</v>
      </c>
      <c r="Z11" s="46">
        <f t="shared" si="8"/>
        <v>4</v>
      </c>
      <c r="AA11" s="46">
        <f t="shared" si="9"/>
        <v>2</v>
      </c>
      <c r="AB11" s="46">
        <f t="shared" si="10"/>
        <v>6</v>
      </c>
      <c r="AC11" s="48">
        <f t="shared" si="14"/>
        <v>0.87</v>
      </c>
      <c r="AD11" s="48">
        <f t="shared" si="11"/>
        <v>9.8225000000000016</v>
      </c>
      <c r="AE11" s="48">
        <f t="shared" si="12"/>
        <v>8.5455750000000013</v>
      </c>
      <c r="AF11" s="46">
        <f t="shared" si="13"/>
        <v>101</v>
      </c>
      <c r="AG11" s="47"/>
      <c r="AH11" s="170" t="s">
        <v>3448</v>
      </c>
      <c r="AI11" s="170" t="s">
        <v>3449</v>
      </c>
    </row>
    <row r="12" spans="1:35" s="16" customFormat="1" ht="27.75">
      <c r="A12" s="43">
        <v>11</v>
      </c>
      <c r="B12" s="44" t="s">
        <v>1173</v>
      </c>
      <c r="C12" s="44" t="s">
        <v>2495</v>
      </c>
      <c r="D12" s="45" t="s">
        <v>2999</v>
      </c>
      <c r="E12" s="38">
        <v>31</v>
      </c>
      <c r="F12" s="48">
        <v>10.6</v>
      </c>
      <c r="G12" s="46">
        <v>30</v>
      </c>
      <c r="H12" s="48" t="s">
        <v>3373</v>
      </c>
      <c r="I12" s="48">
        <v>9.4</v>
      </c>
      <c r="J12" s="46">
        <v>18</v>
      </c>
      <c r="K12" s="46" t="s">
        <v>3373</v>
      </c>
      <c r="L12" s="84">
        <f t="shared" si="0"/>
        <v>10</v>
      </c>
      <c r="M12" s="38">
        <f t="shared" si="1"/>
        <v>60</v>
      </c>
      <c r="N12" s="38">
        <f t="shared" si="2"/>
        <v>2</v>
      </c>
      <c r="O12" s="38">
        <f t="shared" si="3"/>
        <v>1</v>
      </c>
      <c r="P12" s="48">
        <v>7.68</v>
      </c>
      <c r="Q12" s="46">
        <v>5</v>
      </c>
      <c r="R12" s="46" t="s">
        <v>3373</v>
      </c>
      <c r="S12" s="48">
        <v>10.1</v>
      </c>
      <c r="T12" s="46">
        <v>30</v>
      </c>
      <c r="U12" s="46" t="s">
        <v>3372</v>
      </c>
      <c r="V12" s="48">
        <f t="shared" si="4"/>
        <v>8.89</v>
      </c>
      <c r="W12" s="46">
        <f t="shared" si="5"/>
        <v>35</v>
      </c>
      <c r="X12" s="46">
        <f t="shared" si="6"/>
        <v>1</v>
      </c>
      <c r="Y12" s="46">
        <f t="shared" si="7"/>
        <v>1</v>
      </c>
      <c r="Z12" s="46">
        <f t="shared" si="8"/>
        <v>3</v>
      </c>
      <c r="AA12" s="46">
        <f t="shared" si="9"/>
        <v>2</v>
      </c>
      <c r="AB12" s="46">
        <f t="shared" si="10"/>
        <v>5</v>
      </c>
      <c r="AC12" s="48">
        <f t="shared" si="14"/>
        <v>0.88</v>
      </c>
      <c r="AD12" s="48">
        <f t="shared" si="11"/>
        <v>9.4450000000000003</v>
      </c>
      <c r="AE12" s="48">
        <f t="shared" si="12"/>
        <v>8.3116000000000003</v>
      </c>
      <c r="AF12" s="46">
        <f t="shared" si="13"/>
        <v>95</v>
      </c>
      <c r="AG12" s="47"/>
      <c r="AH12" s="127" t="s">
        <v>3449</v>
      </c>
      <c r="AI12" s="127" t="s">
        <v>3448</v>
      </c>
    </row>
    <row r="13" spans="1:35" s="16" customFormat="1" ht="27.75">
      <c r="A13" s="36">
        <v>12</v>
      </c>
      <c r="B13" s="37" t="s">
        <v>2812</v>
      </c>
      <c r="C13" s="37" t="s">
        <v>2024</v>
      </c>
      <c r="D13" s="45" t="s">
        <v>2813</v>
      </c>
      <c r="E13" s="38">
        <v>29</v>
      </c>
      <c r="F13" s="48">
        <v>10.34</v>
      </c>
      <c r="G13" s="46">
        <v>30</v>
      </c>
      <c r="H13" s="48" t="s">
        <v>3373</v>
      </c>
      <c r="I13" s="48">
        <v>7.51</v>
      </c>
      <c r="J13" s="46">
        <v>13</v>
      </c>
      <c r="K13" s="46" t="s">
        <v>3373</v>
      </c>
      <c r="L13" s="84">
        <f t="shared" si="0"/>
        <v>8.9250000000000007</v>
      </c>
      <c r="M13" s="38">
        <f t="shared" si="1"/>
        <v>43</v>
      </c>
      <c r="N13" s="38">
        <f t="shared" si="2"/>
        <v>2</v>
      </c>
      <c r="O13" s="38">
        <f t="shared" si="3"/>
        <v>1</v>
      </c>
      <c r="P13" s="48">
        <v>9.2100000000000009</v>
      </c>
      <c r="Q13" s="46">
        <v>12</v>
      </c>
      <c r="R13" s="46" t="s">
        <v>3373</v>
      </c>
      <c r="S13" s="48">
        <v>10.96</v>
      </c>
      <c r="T13" s="46">
        <v>30</v>
      </c>
      <c r="U13" s="46" t="s">
        <v>3373</v>
      </c>
      <c r="V13" s="48">
        <f t="shared" si="4"/>
        <v>10.085000000000001</v>
      </c>
      <c r="W13" s="46">
        <f t="shared" si="5"/>
        <v>60</v>
      </c>
      <c r="X13" s="46">
        <f t="shared" si="6"/>
        <v>2</v>
      </c>
      <c r="Y13" s="46">
        <f t="shared" si="7"/>
        <v>1</v>
      </c>
      <c r="Z13" s="46">
        <f t="shared" si="8"/>
        <v>4</v>
      </c>
      <c r="AA13" s="46">
        <f t="shared" si="9"/>
        <v>2</v>
      </c>
      <c r="AB13" s="46">
        <f t="shared" si="10"/>
        <v>6</v>
      </c>
      <c r="AC13" s="48">
        <f t="shared" si="14"/>
        <v>0.87</v>
      </c>
      <c r="AD13" s="48">
        <f t="shared" si="11"/>
        <v>9.5050000000000008</v>
      </c>
      <c r="AE13" s="48">
        <f t="shared" si="12"/>
        <v>8.2693500000000011</v>
      </c>
      <c r="AF13" s="46">
        <f t="shared" si="13"/>
        <v>103</v>
      </c>
      <c r="AG13" s="47"/>
      <c r="AH13" s="127" t="s">
        <v>3449</v>
      </c>
      <c r="AI13" s="127" t="s">
        <v>3448</v>
      </c>
    </row>
    <row r="14" spans="1:35" s="16" customFormat="1" ht="27.75">
      <c r="A14" s="43">
        <v>13</v>
      </c>
      <c r="B14" s="37" t="s">
        <v>2803</v>
      </c>
      <c r="C14" s="37" t="s">
        <v>2804</v>
      </c>
      <c r="D14" s="38" t="s">
        <v>2805</v>
      </c>
      <c r="E14" s="38">
        <v>29</v>
      </c>
      <c r="F14" s="48">
        <v>11.07</v>
      </c>
      <c r="G14" s="46">
        <v>30</v>
      </c>
      <c r="H14" s="48" t="s">
        <v>3372</v>
      </c>
      <c r="I14" s="48">
        <v>10.210000000000001</v>
      </c>
      <c r="J14" s="46">
        <v>30</v>
      </c>
      <c r="K14" s="46" t="s">
        <v>3373</v>
      </c>
      <c r="L14" s="84">
        <f t="shared" si="0"/>
        <v>10.64</v>
      </c>
      <c r="M14" s="38">
        <f t="shared" si="1"/>
        <v>60</v>
      </c>
      <c r="N14" s="38">
        <f t="shared" si="2"/>
        <v>1</v>
      </c>
      <c r="O14" s="38">
        <f t="shared" si="3"/>
        <v>0</v>
      </c>
      <c r="P14" s="48">
        <v>8.44</v>
      </c>
      <c r="Q14" s="46">
        <v>12</v>
      </c>
      <c r="R14" s="46" t="s">
        <v>3373</v>
      </c>
      <c r="S14" s="48">
        <v>10.59</v>
      </c>
      <c r="T14" s="46">
        <v>30</v>
      </c>
      <c r="U14" s="46" t="s">
        <v>3373</v>
      </c>
      <c r="V14" s="48">
        <f t="shared" si="4"/>
        <v>9.5150000000000006</v>
      </c>
      <c r="W14" s="46">
        <f t="shared" si="5"/>
        <v>42</v>
      </c>
      <c r="X14" s="46">
        <f t="shared" si="6"/>
        <v>2</v>
      </c>
      <c r="Y14" s="46">
        <f t="shared" si="7"/>
        <v>1</v>
      </c>
      <c r="Z14" s="46">
        <f t="shared" si="8"/>
        <v>3</v>
      </c>
      <c r="AA14" s="46">
        <f t="shared" si="9"/>
        <v>1</v>
      </c>
      <c r="AB14" s="46">
        <f t="shared" si="10"/>
        <v>4</v>
      </c>
      <c r="AC14" s="48">
        <f>IF(AB14=0,0.86,IF(AB14=1,0.85,IF(AB14=2,0.84,IF(AB14=3,0.83,IF(AB14=4,0.82,IF(AB14=5,0.81,IF(AB14=6,0.8)))))))</f>
        <v>0.82</v>
      </c>
      <c r="AD14" s="48">
        <f t="shared" si="11"/>
        <v>10.077500000000001</v>
      </c>
      <c r="AE14" s="48">
        <f t="shared" si="12"/>
        <v>8.2635500000000004</v>
      </c>
      <c r="AF14" s="46">
        <f t="shared" si="13"/>
        <v>102</v>
      </c>
      <c r="AG14" s="47"/>
      <c r="AH14" s="127" t="s">
        <v>3448</v>
      </c>
      <c r="AI14" s="127" t="s">
        <v>3449</v>
      </c>
    </row>
    <row r="15" spans="1:35" s="16" customFormat="1" ht="27.75">
      <c r="A15" s="43">
        <v>14</v>
      </c>
      <c r="B15" s="37" t="s">
        <v>2837</v>
      </c>
      <c r="C15" s="37" t="s">
        <v>2838</v>
      </c>
      <c r="D15" s="45" t="s">
        <v>2839</v>
      </c>
      <c r="E15" s="38">
        <v>29</v>
      </c>
      <c r="F15" s="48">
        <v>9.4600000000000009</v>
      </c>
      <c r="G15" s="46">
        <v>19</v>
      </c>
      <c r="H15" s="48" t="s">
        <v>3372</v>
      </c>
      <c r="I15" s="48">
        <v>8.2899999999999991</v>
      </c>
      <c r="J15" s="46">
        <v>19</v>
      </c>
      <c r="K15" s="46" t="s">
        <v>3373</v>
      </c>
      <c r="L15" s="84">
        <f t="shared" si="0"/>
        <v>8.875</v>
      </c>
      <c r="M15" s="38">
        <f t="shared" si="1"/>
        <v>38</v>
      </c>
      <c r="N15" s="38">
        <f t="shared" si="2"/>
        <v>1</v>
      </c>
      <c r="O15" s="38">
        <f t="shared" si="3"/>
        <v>1</v>
      </c>
      <c r="P15" s="48">
        <v>10.01</v>
      </c>
      <c r="Q15" s="46">
        <v>30</v>
      </c>
      <c r="R15" s="46" t="s">
        <v>3372</v>
      </c>
      <c r="S15" s="48">
        <v>11.64</v>
      </c>
      <c r="T15" s="46">
        <v>30</v>
      </c>
      <c r="U15" s="46" t="s">
        <v>3373</v>
      </c>
      <c r="V15" s="48">
        <f t="shared" si="4"/>
        <v>10.824999999999999</v>
      </c>
      <c r="W15" s="46">
        <f t="shared" si="5"/>
        <v>60</v>
      </c>
      <c r="X15" s="46">
        <f t="shared" si="6"/>
        <v>1</v>
      </c>
      <c r="Y15" s="46">
        <f t="shared" si="7"/>
        <v>0</v>
      </c>
      <c r="Z15" s="46">
        <f t="shared" si="8"/>
        <v>2</v>
      </c>
      <c r="AA15" s="46">
        <f t="shared" si="9"/>
        <v>1</v>
      </c>
      <c r="AB15" s="46">
        <f t="shared" si="10"/>
        <v>3</v>
      </c>
      <c r="AC15" s="48">
        <f>IF(AB15=0,0.86,IF(AB15=1,0.85,IF(AB15=2,0.84,IF(AB15=3,0.83,IF(AB15=4,0.82,IF(AB15=5,0.81,IF(AB15=6,0.8)))))))</f>
        <v>0.83</v>
      </c>
      <c r="AD15" s="48">
        <f t="shared" si="11"/>
        <v>9.85</v>
      </c>
      <c r="AE15" s="48">
        <f t="shared" si="12"/>
        <v>8.1754999999999995</v>
      </c>
      <c r="AF15" s="46">
        <f t="shared" si="13"/>
        <v>98</v>
      </c>
      <c r="AG15" s="47"/>
      <c r="AH15" s="170" t="s">
        <v>3449</v>
      </c>
      <c r="AI15" s="170" t="s">
        <v>3448</v>
      </c>
    </row>
    <row r="16" spans="1:35" s="16" customFormat="1" ht="27.75">
      <c r="A16" s="36">
        <v>15</v>
      </c>
      <c r="B16" s="37" t="s">
        <v>2893</v>
      </c>
      <c r="C16" s="37" t="s">
        <v>2894</v>
      </c>
      <c r="D16" s="45" t="s">
        <v>2895</v>
      </c>
      <c r="E16" s="38">
        <v>30</v>
      </c>
      <c r="F16" s="48">
        <v>10.1</v>
      </c>
      <c r="G16" s="46">
        <v>30</v>
      </c>
      <c r="H16" s="48" t="s">
        <v>3373</v>
      </c>
      <c r="I16" s="48">
        <v>11.21</v>
      </c>
      <c r="J16" s="46">
        <v>30</v>
      </c>
      <c r="K16" s="46" t="s">
        <v>3373</v>
      </c>
      <c r="L16" s="84">
        <f t="shared" si="0"/>
        <v>10.655000000000001</v>
      </c>
      <c r="M16" s="38">
        <f t="shared" si="1"/>
        <v>60</v>
      </c>
      <c r="N16" s="38">
        <f t="shared" si="2"/>
        <v>2</v>
      </c>
      <c r="O16" s="38">
        <f t="shared" si="3"/>
        <v>0</v>
      </c>
      <c r="P16" s="48">
        <v>10.33</v>
      </c>
      <c r="Q16" s="46">
        <v>30</v>
      </c>
      <c r="R16" s="46" t="s">
        <v>3373</v>
      </c>
      <c r="S16" s="48">
        <v>8.69</v>
      </c>
      <c r="T16" s="46">
        <v>20</v>
      </c>
      <c r="U16" s="46" t="s">
        <v>3373</v>
      </c>
      <c r="V16" s="48">
        <f t="shared" si="4"/>
        <v>9.51</v>
      </c>
      <c r="W16" s="46">
        <f t="shared" si="5"/>
        <v>50</v>
      </c>
      <c r="X16" s="46">
        <f t="shared" si="6"/>
        <v>2</v>
      </c>
      <c r="Y16" s="46">
        <f t="shared" si="7"/>
        <v>1</v>
      </c>
      <c r="Z16" s="46">
        <f t="shared" si="8"/>
        <v>4</v>
      </c>
      <c r="AA16" s="46">
        <f t="shared" si="9"/>
        <v>1</v>
      </c>
      <c r="AB16" s="46">
        <f t="shared" si="10"/>
        <v>5</v>
      </c>
      <c r="AC16" s="48">
        <f>IF(AB16=0,0.86,IF(AB16=1,0.85,IF(AB16=2,0.84,IF(AB16=3,0.83,IF(AB16=4,0.82,IF(AB16=5,0.81,IF(AB16=6,0.8)))))))</f>
        <v>0.81</v>
      </c>
      <c r="AD16" s="48">
        <f t="shared" si="11"/>
        <v>10.0825</v>
      </c>
      <c r="AE16" s="48">
        <f t="shared" si="12"/>
        <v>8.1668249999999993</v>
      </c>
      <c r="AF16" s="46">
        <f t="shared" si="13"/>
        <v>110</v>
      </c>
      <c r="AG16" s="47"/>
      <c r="AH16" s="127" t="s">
        <v>3448</v>
      </c>
      <c r="AI16" s="127" t="s">
        <v>3449</v>
      </c>
    </row>
    <row r="17" spans="1:35" s="16" customFormat="1" ht="27.75">
      <c r="A17" s="43">
        <v>16</v>
      </c>
      <c r="B17" s="37" t="s">
        <v>2905</v>
      </c>
      <c r="C17" s="37" t="s">
        <v>2906</v>
      </c>
      <c r="D17" s="45" t="s">
        <v>2907</v>
      </c>
      <c r="E17" s="38">
        <v>30</v>
      </c>
      <c r="F17" s="48">
        <v>10.3</v>
      </c>
      <c r="G17" s="46">
        <v>30</v>
      </c>
      <c r="H17" s="48" t="s">
        <v>3372</v>
      </c>
      <c r="I17" s="48">
        <v>7.03</v>
      </c>
      <c r="J17" s="46">
        <v>13</v>
      </c>
      <c r="K17" s="46" t="s">
        <v>3373</v>
      </c>
      <c r="L17" s="84">
        <f t="shared" si="0"/>
        <v>8.6650000000000009</v>
      </c>
      <c r="M17" s="38">
        <f t="shared" si="1"/>
        <v>43</v>
      </c>
      <c r="N17" s="38">
        <f t="shared" si="2"/>
        <v>1</v>
      </c>
      <c r="O17" s="38">
        <f t="shared" si="3"/>
        <v>1</v>
      </c>
      <c r="P17" s="48">
        <v>9.11</v>
      </c>
      <c r="Q17" s="46">
        <v>18</v>
      </c>
      <c r="R17" s="46" t="s">
        <v>3373</v>
      </c>
      <c r="S17" s="48">
        <v>10.59</v>
      </c>
      <c r="T17" s="46">
        <v>30</v>
      </c>
      <c r="U17" s="46" t="s">
        <v>3373</v>
      </c>
      <c r="V17" s="48">
        <f t="shared" si="4"/>
        <v>9.85</v>
      </c>
      <c r="W17" s="46">
        <f t="shared" si="5"/>
        <v>48</v>
      </c>
      <c r="X17" s="46">
        <f t="shared" si="6"/>
        <v>2</v>
      </c>
      <c r="Y17" s="46">
        <f t="shared" si="7"/>
        <v>1</v>
      </c>
      <c r="Z17" s="46">
        <f t="shared" si="8"/>
        <v>3</v>
      </c>
      <c r="AA17" s="46">
        <f t="shared" si="9"/>
        <v>2</v>
      </c>
      <c r="AB17" s="46">
        <f t="shared" si="10"/>
        <v>5</v>
      </c>
      <c r="AC17" s="48">
        <f>IF(AB17=0,0.93,IF(AB17=1,0.92,IF(AB17=2,0.91,IF(AB17=3,0.9,IF(AB17=4,0.89,IF(AB17=5,0.88,IF(AB17=6,0.87)))))))</f>
        <v>0.88</v>
      </c>
      <c r="AD17" s="48">
        <f t="shared" si="11"/>
        <v>9.2575000000000003</v>
      </c>
      <c r="AE17" s="48">
        <f t="shared" si="12"/>
        <v>8.1466000000000012</v>
      </c>
      <c r="AF17" s="46">
        <f t="shared" si="13"/>
        <v>91</v>
      </c>
      <c r="AG17" s="47"/>
      <c r="AH17" s="127" t="s">
        <v>3448</v>
      </c>
      <c r="AI17" s="127" t="s">
        <v>3449</v>
      </c>
    </row>
    <row r="18" spans="1:35" s="16" customFormat="1" ht="27.75">
      <c r="A18" s="43">
        <v>17</v>
      </c>
      <c r="B18" s="37" t="s">
        <v>2921</v>
      </c>
      <c r="C18" s="37" t="s">
        <v>2922</v>
      </c>
      <c r="D18" s="45" t="s">
        <v>2923</v>
      </c>
      <c r="E18" s="38">
        <v>30</v>
      </c>
      <c r="F18" s="48">
        <v>10.01</v>
      </c>
      <c r="G18" s="46">
        <v>30</v>
      </c>
      <c r="H18" s="48" t="s">
        <v>3372</v>
      </c>
      <c r="I18" s="48">
        <v>10</v>
      </c>
      <c r="J18" s="46">
        <v>30</v>
      </c>
      <c r="K18" s="46" t="s">
        <v>3373</v>
      </c>
      <c r="L18" s="84">
        <f t="shared" si="0"/>
        <v>10.004999999999999</v>
      </c>
      <c r="M18" s="38">
        <f t="shared" si="1"/>
        <v>60</v>
      </c>
      <c r="N18" s="38">
        <f t="shared" si="2"/>
        <v>1</v>
      </c>
      <c r="O18" s="38">
        <f t="shared" si="3"/>
        <v>0</v>
      </c>
      <c r="P18" s="48">
        <v>8.43</v>
      </c>
      <c r="Q18" s="46">
        <v>16</v>
      </c>
      <c r="R18" s="46" t="s">
        <v>3373</v>
      </c>
      <c r="S18" s="48">
        <v>10.43</v>
      </c>
      <c r="T18" s="46">
        <v>30</v>
      </c>
      <c r="U18" s="46" t="s">
        <v>3372</v>
      </c>
      <c r="V18" s="48">
        <f t="shared" si="4"/>
        <v>9.43</v>
      </c>
      <c r="W18" s="46">
        <f t="shared" si="5"/>
        <v>46</v>
      </c>
      <c r="X18" s="46">
        <f t="shared" si="6"/>
        <v>1</v>
      </c>
      <c r="Y18" s="46">
        <f t="shared" si="7"/>
        <v>1</v>
      </c>
      <c r="Z18" s="46">
        <f t="shared" si="8"/>
        <v>2</v>
      </c>
      <c r="AA18" s="46">
        <f t="shared" si="9"/>
        <v>1</v>
      </c>
      <c r="AB18" s="46">
        <f t="shared" si="10"/>
        <v>3</v>
      </c>
      <c r="AC18" s="48">
        <f>IF(AB18=0,0.86,IF(AB18=1,0.85,IF(AB18=2,0.84,IF(AB18=3,0.83,IF(AB18=4,0.82,IF(AB18=5,0.81,IF(AB18=6,0.8)))))))</f>
        <v>0.83</v>
      </c>
      <c r="AD18" s="48">
        <f t="shared" si="11"/>
        <v>9.7174999999999994</v>
      </c>
      <c r="AE18" s="48">
        <f t="shared" si="12"/>
        <v>8.0655249999999992</v>
      </c>
      <c r="AF18" s="46">
        <f t="shared" si="13"/>
        <v>106</v>
      </c>
      <c r="AG18" s="47"/>
      <c r="AH18" s="170" t="s">
        <v>3448</v>
      </c>
      <c r="AI18" s="170" t="s">
        <v>3449</v>
      </c>
    </row>
    <row r="19" spans="1:35" s="16" customFormat="1" ht="27.75">
      <c r="A19" s="36">
        <v>18</v>
      </c>
      <c r="B19" s="37" t="s">
        <v>2967</v>
      </c>
      <c r="C19" s="37" t="s">
        <v>1686</v>
      </c>
      <c r="D19" s="45" t="s">
        <v>2968</v>
      </c>
      <c r="E19" s="38">
        <v>30</v>
      </c>
      <c r="F19" s="48">
        <v>10</v>
      </c>
      <c r="G19" s="46">
        <v>30</v>
      </c>
      <c r="H19" s="48" t="s">
        <v>3373</v>
      </c>
      <c r="I19" s="48">
        <v>8.8699999999999992</v>
      </c>
      <c r="J19" s="46">
        <v>18</v>
      </c>
      <c r="K19" s="46" t="s">
        <v>3373</v>
      </c>
      <c r="L19" s="84">
        <f t="shared" si="0"/>
        <v>9.4349999999999987</v>
      </c>
      <c r="M19" s="38">
        <f t="shared" si="1"/>
        <v>48</v>
      </c>
      <c r="N19" s="38">
        <f t="shared" si="2"/>
        <v>2</v>
      </c>
      <c r="O19" s="38">
        <f t="shared" si="3"/>
        <v>1</v>
      </c>
      <c r="P19" s="48">
        <v>10.19</v>
      </c>
      <c r="Q19" s="46">
        <v>30</v>
      </c>
      <c r="R19" s="46" t="s">
        <v>3373</v>
      </c>
      <c r="S19" s="48">
        <v>12.26</v>
      </c>
      <c r="T19" s="46">
        <v>30</v>
      </c>
      <c r="U19" s="46" t="s">
        <v>3373</v>
      </c>
      <c r="V19" s="48">
        <f t="shared" si="4"/>
        <v>11.225</v>
      </c>
      <c r="W19" s="46">
        <f t="shared" si="5"/>
        <v>60</v>
      </c>
      <c r="X19" s="46">
        <f t="shared" si="6"/>
        <v>2</v>
      </c>
      <c r="Y19" s="46">
        <f t="shared" si="7"/>
        <v>0</v>
      </c>
      <c r="Z19" s="46">
        <f t="shared" si="8"/>
        <v>4</v>
      </c>
      <c r="AA19" s="46">
        <f t="shared" si="9"/>
        <v>1</v>
      </c>
      <c r="AB19" s="46">
        <f t="shared" si="10"/>
        <v>5</v>
      </c>
      <c r="AC19" s="48">
        <f>IF(AB19=0,0.79,IF(AB19=1,0.78,IF(AB19=2,0.77,IF(AB19=3,0.76,IF(AB19=4,0.75,IF(AB19=5,0.74,IF(AB19=6,0.73)))))))</f>
        <v>0.74</v>
      </c>
      <c r="AD19" s="48">
        <f t="shared" si="11"/>
        <v>10.329999999999998</v>
      </c>
      <c r="AE19" s="48">
        <f t="shared" si="12"/>
        <v>7.6441999999999988</v>
      </c>
      <c r="AF19" s="46">
        <f t="shared" si="13"/>
        <v>108</v>
      </c>
      <c r="AG19" s="47"/>
      <c r="AH19" s="127" t="s">
        <v>3448</v>
      </c>
      <c r="AI19" s="127" t="s">
        <v>3449</v>
      </c>
    </row>
    <row r="20" spans="1:35" s="16" customFormat="1" ht="27.75">
      <c r="A20" s="43">
        <v>19</v>
      </c>
      <c r="B20" s="44" t="s">
        <v>2806</v>
      </c>
      <c r="C20" s="44" t="s">
        <v>2807</v>
      </c>
      <c r="D20" s="45" t="s">
        <v>2808</v>
      </c>
      <c r="E20" s="38">
        <v>29</v>
      </c>
      <c r="F20" s="48">
        <v>10</v>
      </c>
      <c r="G20" s="46">
        <v>30</v>
      </c>
      <c r="H20" s="48" t="s">
        <v>3373</v>
      </c>
      <c r="I20" s="48">
        <v>10</v>
      </c>
      <c r="J20" s="46">
        <v>30</v>
      </c>
      <c r="K20" s="46" t="s">
        <v>3373</v>
      </c>
      <c r="L20" s="84">
        <f t="shared" si="0"/>
        <v>10</v>
      </c>
      <c r="M20" s="38">
        <f t="shared" si="1"/>
        <v>60</v>
      </c>
      <c r="N20" s="38">
        <f t="shared" si="2"/>
        <v>2</v>
      </c>
      <c r="O20" s="38">
        <f t="shared" si="3"/>
        <v>0</v>
      </c>
      <c r="P20" s="48">
        <v>10.02</v>
      </c>
      <c r="Q20" s="46">
        <v>30</v>
      </c>
      <c r="R20" s="46" t="s">
        <v>3373</v>
      </c>
      <c r="S20" s="48">
        <v>9.59</v>
      </c>
      <c r="T20" s="46">
        <v>13</v>
      </c>
      <c r="U20" s="46" t="s">
        <v>3373</v>
      </c>
      <c r="V20" s="48">
        <f t="shared" si="4"/>
        <v>9.8049999999999997</v>
      </c>
      <c r="W20" s="46">
        <f t="shared" si="5"/>
        <v>43</v>
      </c>
      <c r="X20" s="46">
        <f t="shared" si="6"/>
        <v>2</v>
      </c>
      <c r="Y20" s="46">
        <f t="shared" si="7"/>
        <v>1</v>
      </c>
      <c r="Z20" s="46">
        <f t="shared" si="8"/>
        <v>4</v>
      </c>
      <c r="AA20" s="46">
        <f t="shared" si="9"/>
        <v>1</v>
      </c>
      <c r="AB20" s="46">
        <f t="shared" si="10"/>
        <v>5</v>
      </c>
      <c r="AC20" s="48">
        <f>IF(AB20=0,0.79,IF(AB20=1,0.78,IF(AB20=2,0.77,IF(AB20=3,0.76,IF(AB20=4,0.75,IF(AB20=5,0.74,IF(AB20=6,0.73)))))))</f>
        <v>0.74</v>
      </c>
      <c r="AD20" s="48">
        <f t="shared" si="11"/>
        <v>9.9024999999999999</v>
      </c>
      <c r="AE20" s="48">
        <f t="shared" si="12"/>
        <v>7.3278499999999998</v>
      </c>
      <c r="AF20" s="46">
        <f t="shared" si="13"/>
        <v>103</v>
      </c>
      <c r="AG20" s="47"/>
      <c r="AH20" s="127" t="s">
        <v>3448</v>
      </c>
      <c r="AI20" s="127" t="s">
        <v>3449</v>
      </c>
    </row>
    <row r="21" spans="1:35" s="16" customFormat="1" ht="26.25">
      <c r="A21" s="43">
        <v>20</v>
      </c>
      <c r="B21" s="37" t="s">
        <v>2800</v>
      </c>
      <c r="C21" s="37" t="s">
        <v>2801</v>
      </c>
      <c r="D21" s="45" t="s">
        <v>2802</v>
      </c>
      <c r="E21" s="38">
        <v>29</v>
      </c>
      <c r="F21" s="48">
        <v>5.78</v>
      </c>
      <c r="G21" s="46">
        <v>10</v>
      </c>
      <c r="H21" s="48" t="s">
        <v>3373</v>
      </c>
      <c r="I21" s="48">
        <v>10</v>
      </c>
      <c r="J21" s="46">
        <v>30</v>
      </c>
      <c r="K21" s="46" t="s">
        <v>3373</v>
      </c>
      <c r="L21" s="84">
        <f t="shared" si="0"/>
        <v>7.8900000000000006</v>
      </c>
      <c r="M21" s="38">
        <f t="shared" si="1"/>
        <v>40</v>
      </c>
      <c r="N21" s="38">
        <f t="shared" si="2"/>
        <v>2</v>
      </c>
      <c r="O21" s="38">
        <f t="shared" si="3"/>
        <v>1</v>
      </c>
      <c r="P21" s="48">
        <v>10.29</v>
      </c>
      <c r="Q21" s="46">
        <v>30</v>
      </c>
      <c r="R21" s="46" t="s">
        <v>3372</v>
      </c>
      <c r="S21" s="48">
        <v>8.7899999999999991</v>
      </c>
      <c r="T21" s="46">
        <v>22</v>
      </c>
      <c r="U21" s="46" t="s">
        <v>3373</v>
      </c>
      <c r="V21" s="48">
        <f t="shared" si="4"/>
        <v>9.5399999999999991</v>
      </c>
      <c r="W21" s="46">
        <f t="shared" si="5"/>
        <v>52</v>
      </c>
      <c r="X21" s="46">
        <f t="shared" si="6"/>
        <v>1</v>
      </c>
      <c r="Y21" s="46">
        <f t="shared" si="7"/>
        <v>1</v>
      </c>
      <c r="Z21" s="46">
        <f t="shared" si="8"/>
        <v>3</v>
      </c>
      <c r="AA21" s="46">
        <f t="shared" si="9"/>
        <v>2</v>
      </c>
      <c r="AB21" s="46">
        <f t="shared" si="10"/>
        <v>5</v>
      </c>
      <c r="AC21" s="48">
        <f>IF(AB21=0,0.86,IF(AB21=1,0.85,IF(AB21=2,0.84,IF(AB21=3,0.83,IF(AB21=4,0.82,IF(AB21=5,0.81,IF(AB21=6,0.8)))))))</f>
        <v>0.81</v>
      </c>
      <c r="AD21" s="48">
        <f t="shared" si="11"/>
        <v>8.7149999999999999</v>
      </c>
      <c r="AE21" s="48">
        <f t="shared" si="12"/>
        <v>7.0591500000000007</v>
      </c>
      <c r="AF21" s="46">
        <f t="shared" si="13"/>
        <v>92</v>
      </c>
      <c r="AG21" s="47"/>
      <c r="AH21" s="171"/>
      <c r="AI21" s="171"/>
    </row>
  </sheetData>
  <sortState ref="A2:AI21">
    <sortCondition descending="1" ref="AE2:AE21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O148"/>
  <sheetViews>
    <sheetView topLeftCell="A46" workbookViewId="0">
      <selection sqref="A1:XFD131"/>
    </sheetView>
  </sheetViews>
  <sheetFormatPr baseColWidth="10" defaultRowHeight="15"/>
  <cols>
    <col min="1" max="1" width="5.140625" customWidth="1"/>
    <col min="2" max="2" width="20" customWidth="1"/>
    <col min="3" max="3" width="26.85546875" customWidth="1"/>
  </cols>
  <sheetData>
    <row r="1" spans="1:41" ht="26.25">
      <c r="A1" s="22" t="s">
        <v>2</v>
      </c>
      <c r="B1" s="23"/>
      <c r="C1" s="23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12"/>
      <c r="X1" s="12"/>
      <c r="Y1" s="12"/>
      <c r="Z1" s="12"/>
      <c r="AA1" s="12"/>
      <c r="AB1" s="12"/>
      <c r="AC1" s="14"/>
      <c r="AD1" s="14"/>
      <c r="AE1" s="14"/>
      <c r="AF1" s="12"/>
      <c r="AG1" s="7"/>
      <c r="AH1" s="7"/>
      <c r="AI1" s="7"/>
      <c r="AJ1" s="7"/>
      <c r="AK1" s="7"/>
      <c r="AL1" s="7"/>
      <c r="AM1" s="7"/>
      <c r="AN1" s="7"/>
      <c r="AO1" s="7"/>
    </row>
    <row r="2" spans="1:41" ht="26.25">
      <c r="A2" s="22" t="s">
        <v>0</v>
      </c>
      <c r="B2" s="23"/>
      <c r="C2" s="23"/>
      <c r="D2" s="137"/>
      <c r="E2" s="137"/>
      <c r="F2" s="139"/>
      <c r="G2" s="140"/>
      <c r="H2" s="140"/>
      <c r="I2" s="141"/>
      <c r="J2" s="142"/>
      <c r="K2" s="137"/>
      <c r="L2" s="139"/>
      <c r="M2" s="143"/>
      <c r="N2" s="143"/>
      <c r="O2" s="143"/>
      <c r="P2" s="144"/>
      <c r="Q2" s="140"/>
      <c r="R2" s="140"/>
      <c r="S2" s="145"/>
      <c r="T2" s="146"/>
      <c r="U2" s="60"/>
      <c r="V2" s="147"/>
      <c r="W2" s="12"/>
      <c r="X2" s="12"/>
      <c r="Y2" s="12"/>
      <c r="Z2" s="12"/>
      <c r="AA2" s="12"/>
      <c r="AB2" s="12"/>
      <c r="AC2" s="14"/>
      <c r="AD2" s="14"/>
      <c r="AE2" s="14"/>
      <c r="AF2" s="12"/>
      <c r="AG2" s="7"/>
      <c r="AH2" s="7"/>
      <c r="AI2" s="7"/>
      <c r="AJ2" s="7"/>
      <c r="AK2" s="7"/>
      <c r="AL2" s="7"/>
      <c r="AM2" s="7"/>
      <c r="AN2" s="7"/>
      <c r="AO2" s="7"/>
    </row>
    <row r="3" spans="1:41" ht="26.25">
      <c r="A3" s="22" t="s">
        <v>1</v>
      </c>
      <c r="B3" s="23"/>
      <c r="C3" s="23"/>
      <c r="D3" s="137"/>
      <c r="E3" s="137"/>
      <c r="F3" s="139"/>
      <c r="G3" s="140"/>
      <c r="H3" s="140"/>
      <c r="I3" s="141"/>
      <c r="J3" s="142"/>
      <c r="K3" s="137"/>
      <c r="L3" s="139"/>
      <c r="M3" s="143"/>
      <c r="N3" s="143"/>
      <c r="O3" s="143"/>
      <c r="P3" s="144"/>
      <c r="Q3" s="140"/>
      <c r="R3" s="140"/>
      <c r="S3" s="145"/>
      <c r="T3" s="146"/>
      <c r="U3" s="60"/>
      <c r="V3" s="147"/>
      <c r="W3" s="12"/>
      <c r="X3" s="12"/>
      <c r="Y3" s="12"/>
      <c r="Z3" s="12"/>
      <c r="AA3" s="12"/>
      <c r="AB3" s="12"/>
      <c r="AC3" s="14"/>
      <c r="AD3" s="14"/>
      <c r="AE3" s="14"/>
      <c r="AF3" s="12"/>
      <c r="AG3" s="7"/>
      <c r="AH3" s="7"/>
      <c r="AI3" s="7"/>
      <c r="AJ3" s="7"/>
      <c r="AK3" s="7"/>
      <c r="AL3" s="7"/>
      <c r="AM3" s="7"/>
      <c r="AN3" s="7"/>
      <c r="AO3" s="7"/>
    </row>
    <row r="4" spans="1:41" ht="26.25">
      <c r="A4" s="23" t="s">
        <v>3580</v>
      </c>
      <c r="B4" s="23"/>
      <c r="C4" s="23"/>
      <c r="D4" s="137"/>
      <c r="E4" s="137"/>
      <c r="F4" s="139"/>
      <c r="G4" s="140"/>
      <c r="H4" s="140"/>
      <c r="I4" s="141"/>
      <c r="J4" s="142"/>
      <c r="K4" s="137"/>
      <c r="L4" s="139"/>
      <c r="M4" s="143"/>
      <c r="N4" s="143"/>
      <c r="O4" s="143"/>
      <c r="P4" s="144"/>
      <c r="Q4" s="140"/>
      <c r="R4" s="140"/>
      <c r="S4" s="145"/>
      <c r="T4" s="146"/>
      <c r="U4" s="60"/>
      <c r="V4" s="147"/>
      <c r="W4" s="12"/>
      <c r="X4" s="12"/>
      <c r="Y4" s="12"/>
      <c r="Z4" s="12"/>
      <c r="AA4" s="12"/>
      <c r="AB4" s="12"/>
      <c r="AC4" s="14"/>
      <c r="AD4" s="14"/>
      <c r="AE4" s="14"/>
      <c r="AF4" s="12"/>
      <c r="AG4" s="7"/>
      <c r="AH4" s="7"/>
      <c r="AI4" s="7"/>
      <c r="AJ4" s="7"/>
      <c r="AK4" s="7"/>
      <c r="AL4" s="7"/>
      <c r="AM4" s="7"/>
      <c r="AN4" s="7"/>
      <c r="AO4" s="7"/>
    </row>
    <row r="5" spans="1:41" ht="28.5">
      <c r="A5" s="422" t="s">
        <v>3581</v>
      </c>
      <c r="B5" s="422"/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C5" s="422"/>
      <c r="AD5" s="422"/>
      <c r="AE5" s="422"/>
      <c r="AF5" s="422"/>
      <c r="AG5" s="422"/>
      <c r="AH5" s="422"/>
      <c r="AI5" s="422"/>
      <c r="AJ5" s="422"/>
      <c r="AK5" s="422"/>
      <c r="AL5" s="422"/>
      <c r="AM5" s="422"/>
      <c r="AN5" s="422"/>
      <c r="AO5" s="422"/>
    </row>
    <row r="11" spans="1:41" s="26" customFormat="1" ht="18.75">
      <c r="A11" s="96" t="s">
        <v>4</v>
      </c>
      <c r="B11" s="96" t="s">
        <v>5</v>
      </c>
      <c r="C11" s="96" t="s">
        <v>6</v>
      </c>
      <c r="D11" s="96" t="s">
        <v>7</v>
      </c>
      <c r="E11" s="96" t="s">
        <v>8</v>
      </c>
      <c r="F11" s="97" t="s">
        <v>9</v>
      </c>
      <c r="G11" s="96" t="s">
        <v>10</v>
      </c>
      <c r="H11" s="96" t="s">
        <v>11</v>
      </c>
      <c r="I11" s="97" t="s">
        <v>12</v>
      </c>
      <c r="J11" s="96" t="s">
        <v>10</v>
      </c>
      <c r="K11" s="96" t="s">
        <v>13</v>
      </c>
      <c r="L11" s="97" t="s">
        <v>14</v>
      </c>
      <c r="M11" s="98" t="s">
        <v>15</v>
      </c>
      <c r="N11" s="99" t="s">
        <v>16</v>
      </c>
      <c r="O11" s="98" t="s">
        <v>17</v>
      </c>
      <c r="P11" s="97" t="s">
        <v>18</v>
      </c>
      <c r="Q11" s="96" t="s">
        <v>19</v>
      </c>
      <c r="R11" s="96" t="s">
        <v>13</v>
      </c>
      <c r="S11" s="97" t="s">
        <v>20</v>
      </c>
      <c r="T11" s="96" t="s">
        <v>19</v>
      </c>
      <c r="U11" s="96" t="s">
        <v>13</v>
      </c>
      <c r="V11" s="100" t="s">
        <v>21</v>
      </c>
      <c r="W11" s="101" t="s">
        <v>22</v>
      </c>
      <c r="X11" s="101" t="s">
        <v>23</v>
      </c>
      <c r="Y11" s="101" t="s">
        <v>24</v>
      </c>
      <c r="Z11" s="101" t="s">
        <v>25</v>
      </c>
      <c r="AA11" s="102" t="s">
        <v>26</v>
      </c>
      <c r="AB11" s="102" t="s">
        <v>27</v>
      </c>
      <c r="AC11" s="100" t="s">
        <v>28</v>
      </c>
      <c r="AD11" s="100" t="s">
        <v>29</v>
      </c>
      <c r="AE11" s="100" t="s">
        <v>30</v>
      </c>
      <c r="AF11" s="103" t="s">
        <v>31</v>
      </c>
      <c r="AG11" s="96" t="s">
        <v>32</v>
      </c>
    </row>
    <row r="12" spans="1:41" s="16" customFormat="1">
      <c r="A12" s="114">
        <v>1</v>
      </c>
      <c r="B12" s="108" t="s">
        <v>2274</v>
      </c>
      <c r="C12" s="108" t="s">
        <v>3137</v>
      </c>
      <c r="D12" s="109" t="s">
        <v>3138</v>
      </c>
      <c r="E12" s="115">
        <v>32</v>
      </c>
      <c r="F12" s="116">
        <v>14.34</v>
      </c>
      <c r="G12" s="117">
        <v>30</v>
      </c>
      <c r="H12" s="117" t="s">
        <v>3372</v>
      </c>
      <c r="I12" s="116">
        <v>11</v>
      </c>
      <c r="J12" s="117">
        <v>30</v>
      </c>
      <c r="K12" s="117" t="s">
        <v>3372</v>
      </c>
      <c r="L12" s="118">
        <f t="shared" ref="L12:L43" si="0">(F12+I12)/2</f>
        <v>12.67</v>
      </c>
      <c r="M12" s="115">
        <f t="shared" ref="M12:M43" si="1">IF(L12&gt;=10,60,G12+J12)</f>
        <v>60</v>
      </c>
      <c r="N12" s="115">
        <f t="shared" ref="N12:N43" si="2">IF(H12="ACC",0,1)+IF(K12="ACC",0,1)</f>
        <v>0</v>
      </c>
      <c r="O12" s="115">
        <f t="shared" ref="O12:O43" si="3">IF(F12&lt;10,1,(IF(I12&lt;10,1,0)))</f>
        <v>0</v>
      </c>
      <c r="P12" s="116">
        <v>14.4</v>
      </c>
      <c r="Q12" s="117">
        <v>30</v>
      </c>
      <c r="R12" s="117" t="s">
        <v>3372</v>
      </c>
      <c r="S12" s="116">
        <v>16.61</v>
      </c>
      <c r="T12" s="117">
        <v>30</v>
      </c>
      <c r="U12" s="117" t="s">
        <v>3372</v>
      </c>
      <c r="V12" s="116">
        <f t="shared" ref="V12:V43" si="4">(P12+S12)/2</f>
        <v>15.504999999999999</v>
      </c>
      <c r="W12" s="117">
        <f t="shared" ref="W12:W43" si="5">IF(V12&gt;=10,60,Q12+T12)</f>
        <v>60</v>
      </c>
      <c r="X12" s="117">
        <f t="shared" ref="X12:X43" si="6">IF(R12="ACC",0,1)+IF(U12="ACC",0,1)</f>
        <v>0</v>
      </c>
      <c r="Y12" s="117">
        <f t="shared" ref="Y12:Y43" si="7">IF(P12&lt;10,1,(IF(S12&lt;10,1,0)))</f>
        <v>0</v>
      </c>
      <c r="Z12" s="117">
        <f t="shared" ref="Z12:Z43" si="8">N12+X12</f>
        <v>0</v>
      </c>
      <c r="AA12" s="117">
        <f t="shared" ref="AA12:AA43" si="9">O12+Y12</f>
        <v>0</v>
      </c>
      <c r="AB12" s="117">
        <f t="shared" ref="AB12:AB43" si="10">Z12+AA12</f>
        <v>0</v>
      </c>
      <c r="AC12" s="116">
        <f>IF(AB12=0,1,IF(AB12=1,0.99,IF(AB12=2,0.98,IF(AB12=3,0.97,IF(AB12=4,0.96,IF(AB12=5,0.95,IF(AB12=6,0.94)))))))</f>
        <v>1</v>
      </c>
      <c r="AD12" s="116">
        <f t="shared" ref="AD12:AD43" si="11">AVERAGE(L12,V12)</f>
        <v>14.087499999999999</v>
      </c>
      <c r="AE12" s="116">
        <f t="shared" ref="AE12:AE43" si="12">AC12*AD12</f>
        <v>14.087499999999999</v>
      </c>
      <c r="AF12" s="117">
        <f t="shared" ref="AF12:AF43" si="13">M12+W12</f>
        <v>120</v>
      </c>
      <c r="AG12" s="105"/>
    </row>
    <row r="13" spans="1:41" s="16" customFormat="1">
      <c r="A13" s="114">
        <v>2</v>
      </c>
      <c r="B13" s="108" t="s">
        <v>3067</v>
      </c>
      <c r="C13" s="108" t="s">
        <v>3068</v>
      </c>
      <c r="D13" s="109" t="s">
        <v>3069</v>
      </c>
      <c r="E13" s="115">
        <v>32</v>
      </c>
      <c r="F13" s="116">
        <v>12.56</v>
      </c>
      <c r="G13" s="117">
        <v>30</v>
      </c>
      <c r="H13" s="117" t="s">
        <v>3372</v>
      </c>
      <c r="I13" s="116">
        <v>10.87</v>
      </c>
      <c r="J13" s="117">
        <v>30</v>
      </c>
      <c r="K13" s="117" t="s">
        <v>3373</v>
      </c>
      <c r="L13" s="118">
        <f t="shared" si="0"/>
        <v>11.715</v>
      </c>
      <c r="M13" s="115">
        <f t="shared" si="1"/>
        <v>60</v>
      </c>
      <c r="N13" s="115">
        <f t="shared" si="2"/>
        <v>1</v>
      </c>
      <c r="O13" s="115">
        <f t="shared" si="3"/>
        <v>0</v>
      </c>
      <c r="P13" s="116">
        <v>13.77</v>
      </c>
      <c r="Q13" s="117">
        <v>30</v>
      </c>
      <c r="R13" s="117" t="s">
        <v>3372</v>
      </c>
      <c r="S13" s="116">
        <v>16.22</v>
      </c>
      <c r="T13" s="117">
        <v>30</v>
      </c>
      <c r="U13" s="117" t="s">
        <v>3372</v>
      </c>
      <c r="V13" s="116">
        <f t="shared" si="4"/>
        <v>14.994999999999999</v>
      </c>
      <c r="W13" s="117">
        <f t="shared" si="5"/>
        <v>60</v>
      </c>
      <c r="X13" s="117">
        <f t="shared" si="6"/>
        <v>0</v>
      </c>
      <c r="Y13" s="117">
        <f t="shared" si="7"/>
        <v>0</v>
      </c>
      <c r="Z13" s="117">
        <f t="shared" si="8"/>
        <v>1</v>
      </c>
      <c r="AA13" s="117">
        <f t="shared" si="9"/>
        <v>0</v>
      </c>
      <c r="AB13" s="117">
        <f t="shared" si="10"/>
        <v>1</v>
      </c>
      <c r="AC13" s="116">
        <f>IF(AB13=0,1,IF(AB13=1,0.99,IF(AB13=2,0.98,IF(AB13=3,0.97,IF(AB13=4,0.96,IF(AB13=5,0.95,IF(AB13=6,0.94)))))))</f>
        <v>0.99</v>
      </c>
      <c r="AD13" s="116">
        <f t="shared" si="11"/>
        <v>13.355</v>
      </c>
      <c r="AE13" s="116">
        <f t="shared" si="12"/>
        <v>13.221450000000001</v>
      </c>
      <c r="AF13" s="117">
        <f t="shared" si="13"/>
        <v>120</v>
      </c>
      <c r="AG13" s="105"/>
    </row>
    <row r="14" spans="1:41" s="16" customFormat="1">
      <c r="A14" s="107">
        <v>3</v>
      </c>
      <c r="B14" s="108" t="s">
        <v>3073</v>
      </c>
      <c r="C14" s="108" t="s">
        <v>83</v>
      </c>
      <c r="D14" s="109" t="s">
        <v>3074</v>
      </c>
      <c r="E14" s="115">
        <v>32</v>
      </c>
      <c r="F14" s="116">
        <v>14.47</v>
      </c>
      <c r="G14" s="117">
        <v>30</v>
      </c>
      <c r="H14" s="117" t="s">
        <v>3372</v>
      </c>
      <c r="I14" s="116">
        <v>10.56</v>
      </c>
      <c r="J14" s="117">
        <v>30</v>
      </c>
      <c r="K14" s="117" t="s">
        <v>3372</v>
      </c>
      <c r="L14" s="118">
        <f t="shared" si="0"/>
        <v>12.515000000000001</v>
      </c>
      <c r="M14" s="115">
        <f t="shared" si="1"/>
        <v>60</v>
      </c>
      <c r="N14" s="115">
        <f t="shared" si="2"/>
        <v>0</v>
      </c>
      <c r="O14" s="115">
        <f t="shared" si="3"/>
        <v>0</v>
      </c>
      <c r="P14" s="116">
        <v>11.62</v>
      </c>
      <c r="Q14" s="117">
        <v>30</v>
      </c>
      <c r="R14" s="117" t="s">
        <v>3372</v>
      </c>
      <c r="S14" s="116">
        <v>13.58</v>
      </c>
      <c r="T14" s="117">
        <v>30</v>
      </c>
      <c r="U14" s="117" t="s">
        <v>3372</v>
      </c>
      <c r="V14" s="116">
        <f t="shared" si="4"/>
        <v>12.6</v>
      </c>
      <c r="W14" s="117">
        <f t="shared" si="5"/>
        <v>60</v>
      </c>
      <c r="X14" s="117">
        <f t="shared" si="6"/>
        <v>0</v>
      </c>
      <c r="Y14" s="117">
        <f t="shared" si="7"/>
        <v>0</v>
      </c>
      <c r="Z14" s="117">
        <f t="shared" si="8"/>
        <v>0</v>
      </c>
      <c r="AA14" s="117">
        <f t="shared" si="9"/>
        <v>0</v>
      </c>
      <c r="AB14" s="117">
        <f t="shared" si="10"/>
        <v>0</v>
      </c>
      <c r="AC14" s="116">
        <f>IF(AB14=0,1,IF(AB14=1,0.99,IF(AB14=2,0.98,IF(AB14=3,0.97,IF(AB14=4,0.96,IF(AB14=5,0.95,IF(AB14=6,0.94)))))))</f>
        <v>1</v>
      </c>
      <c r="AD14" s="116">
        <f t="shared" si="11"/>
        <v>12.557500000000001</v>
      </c>
      <c r="AE14" s="116">
        <f t="shared" si="12"/>
        <v>12.557500000000001</v>
      </c>
      <c r="AF14" s="117">
        <f t="shared" si="13"/>
        <v>120</v>
      </c>
      <c r="AG14" s="105"/>
    </row>
    <row r="15" spans="1:41" s="16" customFormat="1">
      <c r="A15" s="114">
        <v>4</v>
      </c>
      <c r="B15" s="108" t="s">
        <v>3173</v>
      </c>
      <c r="C15" s="108" t="s">
        <v>2495</v>
      </c>
      <c r="D15" s="109" t="s">
        <v>3174</v>
      </c>
      <c r="E15" s="115">
        <v>33</v>
      </c>
      <c r="F15" s="116">
        <v>10.73</v>
      </c>
      <c r="G15" s="117">
        <v>30</v>
      </c>
      <c r="H15" s="117" t="s">
        <v>3372</v>
      </c>
      <c r="I15" s="116">
        <v>10.47</v>
      </c>
      <c r="J15" s="117">
        <v>30</v>
      </c>
      <c r="K15" s="117" t="s">
        <v>3373</v>
      </c>
      <c r="L15" s="118">
        <f t="shared" si="0"/>
        <v>10.600000000000001</v>
      </c>
      <c r="M15" s="115">
        <f t="shared" si="1"/>
        <v>60</v>
      </c>
      <c r="N15" s="115">
        <f t="shared" si="2"/>
        <v>1</v>
      </c>
      <c r="O15" s="115">
        <f t="shared" si="3"/>
        <v>0</v>
      </c>
      <c r="P15" s="116">
        <v>9.9600000000000009</v>
      </c>
      <c r="Q15" s="117">
        <v>17</v>
      </c>
      <c r="R15" s="117" t="s">
        <v>3373</v>
      </c>
      <c r="S15" s="116">
        <v>14.69</v>
      </c>
      <c r="T15" s="117">
        <v>30</v>
      </c>
      <c r="U15" s="117" t="s">
        <v>3372</v>
      </c>
      <c r="V15" s="116">
        <f t="shared" si="4"/>
        <v>12.324999999999999</v>
      </c>
      <c r="W15" s="117">
        <f t="shared" si="5"/>
        <v>60</v>
      </c>
      <c r="X15" s="117">
        <f t="shared" si="6"/>
        <v>1</v>
      </c>
      <c r="Y15" s="117">
        <f t="shared" si="7"/>
        <v>1</v>
      </c>
      <c r="Z15" s="117">
        <f t="shared" si="8"/>
        <v>2</v>
      </c>
      <c r="AA15" s="117">
        <f t="shared" si="9"/>
        <v>1</v>
      </c>
      <c r="AB15" s="117">
        <f t="shared" si="10"/>
        <v>3</v>
      </c>
      <c r="AC15" s="116">
        <f>IF(AB15=0,1,IF(AB15=1,0.99,IF(AB15=2,0.98,IF(AB15=3,0.97,IF(AB15=4,0.96,IF(AB15=5,0.95,IF(AB15=6,0.94)))))))</f>
        <v>0.97</v>
      </c>
      <c r="AD15" s="116">
        <f t="shared" si="11"/>
        <v>11.4625</v>
      </c>
      <c r="AE15" s="116">
        <f t="shared" si="12"/>
        <v>11.118625</v>
      </c>
      <c r="AF15" s="117">
        <f t="shared" si="13"/>
        <v>120</v>
      </c>
      <c r="AG15" s="105"/>
    </row>
    <row r="16" spans="1:41" s="16" customFormat="1">
      <c r="A16" s="114">
        <v>5</v>
      </c>
      <c r="B16" s="108" t="s">
        <v>3139</v>
      </c>
      <c r="C16" s="108" t="s">
        <v>574</v>
      </c>
      <c r="D16" s="109" t="s">
        <v>3140</v>
      </c>
      <c r="E16" s="115">
        <v>32</v>
      </c>
      <c r="F16" s="116">
        <v>11.16</v>
      </c>
      <c r="G16" s="117">
        <v>30</v>
      </c>
      <c r="H16" s="117" t="s">
        <v>3372</v>
      </c>
      <c r="I16" s="116">
        <v>11.27</v>
      </c>
      <c r="J16" s="117">
        <v>30</v>
      </c>
      <c r="K16" s="117" t="s">
        <v>3373</v>
      </c>
      <c r="L16" s="118">
        <f t="shared" si="0"/>
        <v>11.215</v>
      </c>
      <c r="M16" s="115">
        <f t="shared" si="1"/>
        <v>60</v>
      </c>
      <c r="N16" s="115">
        <f t="shared" si="2"/>
        <v>1</v>
      </c>
      <c r="O16" s="115">
        <f t="shared" si="3"/>
        <v>0</v>
      </c>
      <c r="P16" s="116">
        <v>10.71</v>
      </c>
      <c r="Q16" s="117">
        <v>30</v>
      </c>
      <c r="R16" s="117" t="s">
        <v>3373</v>
      </c>
      <c r="S16" s="116">
        <v>10.46</v>
      </c>
      <c r="T16" s="117">
        <v>30</v>
      </c>
      <c r="U16" s="117" t="s">
        <v>3372</v>
      </c>
      <c r="V16" s="116">
        <f t="shared" si="4"/>
        <v>10.585000000000001</v>
      </c>
      <c r="W16" s="117">
        <f t="shared" si="5"/>
        <v>60</v>
      </c>
      <c r="X16" s="117">
        <f t="shared" si="6"/>
        <v>1</v>
      </c>
      <c r="Y16" s="117">
        <f t="shared" si="7"/>
        <v>0</v>
      </c>
      <c r="Z16" s="117">
        <f t="shared" si="8"/>
        <v>2</v>
      </c>
      <c r="AA16" s="117">
        <f t="shared" si="9"/>
        <v>0</v>
      </c>
      <c r="AB16" s="117">
        <f t="shared" si="10"/>
        <v>2</v>
      </c>
      <c r="AC16" s="116">
        <f>IF(AB16=0,1,IF(AB16=1,0.99,IF(AB16=2,0.98,IF(AB16=3,0.97,IF(AB16=4,0.96,IF(AB16=5,0.95,IF(AB16=6,0.94)))))))</f>
        <v>0.98</v>
      </c>
      <c r="AD16" s="116">
        <f t="shared" si="11"/>
        <v>10.9</v>
      </c>
      <c r="AE16" s="116">
        <f t="shared" si="12"/>
        <v>10.682</v>
      </c>
      <c r="AF16" s="117">
        <f t="shared" si="13"/>
        <v>120</v>
      </c>
      <c r="AG16" s="105"/>
    </row>
    <row r="17" spans="1:33" s="16" customFormat="1">
      <c r="A17" s="107">
        <v>6</v>
      </c>
      <c r="B17" s="119" t="s">
        <v>1672</v>
      </c>
      <c r="C17" s="119" t="s">
        <v>3339</v>
      </c>
      <c r="D17" s="120" t="s">
        <v>3340</v>
      </c>
      <c r="E17" s="115">
        <v>34</v>
      </c>
      <c r="F17" s="116">
        <v>11.5</v>
      </c>
      <c r="G17" s="117">
        <v>30</v>
      </c>
      <c r="H17" s="117" t="s">
        <v>3372</v>
      </c>
      <c r="I17" s="116">
        <v>10.210000000000001</v>
      </c>
      <c r="J17" s="117">
        <v>30</v>
      </c>
      <c r="K17" s="117" t="s">
        <v>3372</v>
      </c>
      <c r="L17" s="118">
        <f t="shared" si="0"/>
        <v>10.855</v>
      </c>
      <c r="M17" s="115">
        <f t="shared" si="1"/>
        <v>60</v>
      </c>
      <c r="N17" s="115">
        <f t="shared" si="2"/>
        <v>0</v>
      </c>
      <c r="O17" s="115">
        <f t="shared" si="3"/>
        <v>0</v>
      </c>
      <c r="P17" s="116">
        <v>10.75</v>
      </c>
      <c r="Q17" s="117">
        <v>30</v>
      </c>
      <c r="R17" s="117" t="s">
        <v>3373</v>
      </c>
      <c r="S17" s="116">
        <v>12.22</v>
      </c>
      <c r="T17" s="117">
        <v>30</v>
      </c>
      <c r="U17" s="117" t="s">
        <v>3372</v>
      </c>
      <c r="V17" s="116">
        <f t="shared" si="4"/>
        <v>11.484999999999999</v>
      </c>
      <c r="W17" s="117">
        <f t="shared" si="5"/>
        <v>60</v>
      </c>
      <c r="X17" s="117">
        <f t="shared" si="6"/>
        <v>1</v>
      </c>
      <c r="Y17" s="117">
        <f t="shared" si="7"/>
        <v>0</v>
      </c>
      <c r="Z17" s="117">
        <f t="shared" si="8"/>
        <v>1</v>
      </c>
      <c r="AA17" s="117">
        <f t="shared" si="9"/>
        <v>0</v>
      </c>
      <c r="AB17" s="117">
        <f t="shared" si="10"/>
        <v>1</v>
      </c>
      <c r="AC17" s="116">
        <f>IF(AB17=0,0.93,IF(AB17=1,0.92,IF(AB17=2,0.91,IF(AB17=3,0.9,IF(AB17=4,0.89,IF(AB17=5,0.88,IF(AB17=6,0.87)))))))</f>
        <v>0.92</v>
      </c>
      <c r="AD17" s="116">
        <f t="shared" si="11"/>
        <v>11.17</v>
      </c>
      <c r="AE17" s="116">
        <f t="shared" si="12"/>
        <v>10.276400000000001</v>
      </c>
      <c r="AF17" s="117">
        <f t="shared" si="13"/>
        <v>120</v>
      </c>
      <c r="AG17" s="105"/>
    </row>
    <row r="18" spans="1:33" s="16" customFormat="1">
      <c r="A18" s="114">
        <v>7</v>
      </c>
      <c r="B18" s="108" t="s">
        <v>3155</v>
      </c>
      <c r="C18" s="108" t="s">
        <v>1118</v>
      </c>
      <c r="D18" s="109" t="s">
        <v>3156</v>
      </c>
      <c r="E18" s="115">
        <v>32</v>
      </c>
      <c r="F18" s="116">
        <v>10.61</v>
      </c>
      <c r="G18" s="117">
        <v>30</v>
      </c>
      <c r="H18" s="117" t="s">
        <v>3372</v>
      </c>
      <c r="I18" s="116">
        <v>9.9700000000000006</v>
      </c>
      <c r="J18" s="117">
        <v>24</v>
      </c>
      <c r="K18" s="117" t="s">
        <v>3373</v>
      </c>
      <c r="L18" s="118">
        <f t="shared" si="0"/>
        <v>10.29</v>
      </c>
      <c r="M18" s="115">
        <f t="shared" si="1"/>
        <v>60</v>
      </c>
      <c r="N18" s="115">
        <f t="shared" si="2"/>
        <v>1</v>
      </c>
      <c r="O18" s="115">
        <f t="shared" si="3"/>
        <v>1</v>
      </c>
      <c r="P18" s="116">
        <v>10.08</v>
      </c>
      <c r="Q18" s="117">
        <v>30</v>
      </c>
      <c r="R18" s="117" t="s">
        <v>3372</v>
      </c>
      <c r="S18" s="116">
        <v>10.8</v>
      </c>
      <c r="T18" s="117">
        <v>30</v>
      </c>
      <c r="U18" s="117" t="s">
        <v>3372</v>
      </c>
      <c r="V18" s="116">
        <f t="shared" si="4"/>
        <v>10.440000000000001</v>
      </c>
      <c r="W18" s="117">
        <f t="shared" si="5"/>
        <v>60</v>
      </c>
      <c r="X18" s="117">
        <f t="shared" si="6"/>
        <v>0</v>
      </c>
      <c r="Y18" s="117">
        <f t="shared" si="7"/>
        <v>0</v>
      </c>
      <c r="Z18" s="117">
        <f t="shared" si="8"/>
        <v>1</v>
      </c>
      <c r="AA18" s="117">
        <f t="shared" si="9"/>
        <v>1</v>
      </c>
      <c r="AB18" s="117">
        <f t="shared" si="10"/>
        <v>2</v>
      </c>
      <c r="AC18" s="116">
        <f>IF(AB18=0,1,IF(AB18=1,0.99,IF(AB18=2,0.98,IF(AB18=3,0.97,IF(AB18=4,0.96,IF(AB18=5,0.95,IF(AB18=6,0.94)))))))</f>
        <v>0.98</v>
      </c>
      <c r="AD18" s="116">
        <f t="shared" si="11"/>
        <v>10.365</v>
      </c>
      <c r="AE18" s="116">
        <f t="shared" si="12"/>
        <v>10.1577</v>
      </c>
      <c r="AF18" s="117">
        <f t="shared" si="13"/>
        <v>120</v>
      </c>
      <c r="AG18" s="105"/>
    </row>
    <row r="19" spans="1:33" s="16" customFormat="1">
      <c r="A19" s="114">
        <v>8</v>
      </c>
      <c r="B19" s="108" t="s">
        <v>3232</v>
      </c>
      <c r="C19" s="108" t="s">
        <v>3233</v>
      </c>
      <c r="D19" s="109" t="s">
        <v>3234</v>
      </c>
      <c r="E19" s="115">
        <v>33</v>
      </c>
      <c r="F19" s="116">
        <v>10</v>
      </c>
      <c r="G19" s="117">
        <v>30</v>
      </c>
      <c r="H19" s="117" t="s">
        <v>3373</v>
      </c>
      <c r="I19" s="116">
        <v>10</v>
      </c>
      <c r="J19" s="117">
        <v>30</v>
      </c>
      <c r="K19" s="117" t="s">
        <v>3373</v>
      </c>
      <c r="L19" s="118">
        <f t="shared" si="0"/>
        <v>10</v>
      </c>
      <c r="M19" s="115">
        <f t="shared" si="1"/>
        <v>60</v>
      </c>
      <c r="N19" s="115">
        <f t="shared" si="2"/>
        <v>2</v>
      </c>
      <c r="O19" s="115">
        <f t="shared" si="3"/>
        <v>0</v>
      </c>
      <c r="P19" s="116">
        <v>11.17</v>
      </c>
      <c r="Q19" s="117">
        <v>30</v>
      </c>
      <c r="R19" s="117" t="s">
        <v>3373</v>
      </c>
      <c r="S19" s="116">
        <v>10.4</v>
      </c>
      <c r="T19" s="117">
        <v>30</v>
      </c>
      <c r="U19" s="117" t="s">
        <v>3372</v>
      </c>
      <c r="V19" s="116">
        <f t="shared" si="4"/>
        <v>10.785</v>
      </c>
      <c r="W19" s="117">
        <f t="shared" si="5"/>
        <v>60</v>
      </c>
      <c r="X19" s="117">
        <f t="shared" si="6"/>
        <v>1</v>
      </c>
      <c r="Y19" s="117">
        <f t="shared" si="7"/>
        <v>0</v>
      </c>
      <c r="Z19" s="117">
        <f t="shared" si="8"/>
        <v>3</v>
      </c>
      <c r="AA19" s="117">
        <f t="shared" si="9"/>
        <v>0</v>
      </c>
      <c r="AB19" s="117">
        <f t="shared" si="10"/>
        <v>3</v>
      </c>
      <c r="AC19" s="116">
        <f>IF(AB19=0,1,IF(AB19=1,0.99,IF(AB19=2,0.98,IF(AB19=3,0.97,IF(AB19=4,0.96,IF(AB19=5,0.95,IF(AB19=6,0.94)))))))</f>
        <v>0.97</v>
      </c>
      <c r="AD19" s="116">
        <f t="shared" si="11"/>
        <v>10.3925</v>
      </c>
      <c r="AE19" s="116">
        <f t="shared" si="12"/>
        <v>10.080724999999999</v>
      </c>
      <c r="AF19" s="117">
        <f t="shared" si="13"/>
        <v>120</v>
      </c>
      <c r="AG19" s="105"/>
    </row>
    <row r="20" spans="1:33" s="16" customFormat="1">
      <c r="A20" s="107">
        <v>9</v>
      </c>
      <c r="B20" s="108" t="s">
        <v>3205</v>
      </c>
      <c r="C20" s="108" t="s">
        <v>245</v>
      </c>
      <c r="D20" s="109" t="s">
        <v>3206</v>
      </c>
      <c r="E20" s="115">
        <v>33</v>
      </c>
      <c r="F20" s="116">
        <v>10</v>
      </c>
      <c r="G20" s="117">
        <v>30</v>
      </c>
      <c r="H20" s="117" t="s">
        <v>3373</v>
      </c>
      <c r="I20" s="116">
        <v>10</v>
      </c>
      <c r="J20" s="117">
        <v>30</v>
      </c>
      <c r="K20" s="117" t="s">
        <v>3373</v>
      </c>
      <c r="L20" s="118">
        <f t="shared" si="0"/>
        <v>10</v>
      </c>
      <c r="M20" s="115">
        <f t="shared" si="1"/>
        <v>60</v>
      </c>
      <c r="N20" s="115">
        <f t="shared" si="2"/>
        <v>2</v>
      </c>
      <c r="O20" s="115">
        <f t="shared" si="3"/>
        <v>0</v>
      </c>
      <c r="P20" s="116">
        <v>10</v>
      </c>
      <c r="Q20" s="117">
        <v>30</v>
      </c>
      <c r="R20" s="117" t="s">
        <v>3373</v>
      </c>
      <c r="S20" s="116">
        <v>11.44</v>
      </c>
      <c r="T20" s="117">
        <v>30</v>
      </c>
      <c r="U20" s="117" t="s">
        <v>3372</v>
      </c>
      <c r="V20" s="116">
        <f t="shared" si="4"/>
        <v>10.719999999999999</v>
      </c>
      <c r="W20" s="117">
        <f t="shared" si="5"/>
        <v>60</v>
      </c>
      <c r="X20" s="117">
        <f t="shared" si="6"/>
        <v>1</v>
      </c>
      <c r="Y20" s="117">
        <f t="shared" si="7"/>
        <v>0</v>
      </c>
      <c r="Z20" s="117">
        <f t="shared" si="8"/>
        <v>3</v>
      </c>
      <c r="AA20" s="117">
        <f t="shared" si="9"/>
        <v>0</v>
      </c>
      <c r="AB20" s="117">
        <f t="shared" si="10"/>
        <v>3</v>
      </c>
      <c r="AC20" s="116">
        <f>IF(AB20=0,1,IF(AB20=1,0.99,IF(AB20=2,0.98,IF(AB20=3,0.97,IF(AB20=4,0.96,IF(AB20=5,0.95,IF(AB20=6,0.94)))))))</f>
        <v>0.97</v>
      </c>
      <c r="AD20" s="116">
        <f t="shared" si="11"/>
        <v>10.36</v>
      </c>
      <c r="AE20" s="116">
        <f t="shared" si="12"/>
        <v>10.049199999999999</v>
      </c>
      <c r="AF20" s="117">
        <f t="shared" si="13"/>
        <v>120</v>
      </c>
      <c r="AG20" s="105"/>
    </row>
    <row r="21" spans="1:33" s="16" customFormat="1">
      <c r="A21" s="114">
        <v>10</v>
      </c>
      <c r="B21" s="108" t="s">
        <v>3087</v>
      </c>
      <c r="C21" s="108" t="s">
        <v>3088</v>
      </c>
      <c r="D21" s="109" t="s">
        <v>3089</v>
      </c>
      <c r="E21" s="115">
        <v>32</v>
      </c>
      <c r="F21" s="116">
        <v>10.62</v>
      </c>
      <c r="G21" s="117">
        <v>30</v>
      </c>
      <c r="H21" s="117" t="s">
        <v>3373</v>
      </c>
      <c r="I21" s="116">
        <v>10.050000000000001</v>
      </c>
      <c r="J21" s="117">
        <v>30</v>
      </c>
      <c r="K21" s="117" t="s">
        <v>3372</v>
      </c>
      <c r="L21" s="118">
        <f t="shared" si="0"/>
        <v>10.335000000000001</v>
      </c>
      <c r="M21" s="115">
        <f t="shared" si="1"/>
        <v>60</v>
      </c>
      <c r="N21" s="115">
        <f t="shared" si="2"/>
        <v>1</v>
      </c>
      <c r="O21" s="115">
        <f t="shared" si="3"/>
        <v>0</v>
      </c>
      <c r="P21" s="116">
        <v>11.3</v>
      </c>
      <c r="Q21" s="117">
        <v>30</v>
      </c>
      <c r="R21" s="117" t="s">
        <v>3373</v>
      </c>
      <c r="S21" s="116">
        <v>9.27</v>
      </c>
      <c r="T21" s="117">
        <v>12</v>
      </c>
      <c r="U21" s="117" t="s">
        <v>3372</v>
      </c>
      <c r="V21" s="116">
        <f t="shared" si="4"/>
        <v>10.285</v>
      </c>
      <c r="W21" s="117">
        <f t="shared" si="5"/>
        <v>60</v>
      </c>
      <c r="X21" s="117">
        <f t="shared" si="6"/>
        <v>1</v>
      </c>
      <c r="Y21" s="117">
        <f t="shared" si="7"/>
        <v>1</v>
      </c>
      <c r="Z21" s="117">
        <f t="shared" si="8"/>
        <v>2</v>
      </c>
      <c r="AA21" s="117">
        <f t="shared" si="9"/>
        <v>1</v>
      </c>
      <c r="AB21" s="117">
        <f t="shared" si="10"/>
        <v>3</v>
      </c>
      <c r="AC21" s="116">
        <f>IF(AB21=0,1,IF(AB21=1,0.99,IF(AB21=2,0.98,IF(AB21=3,0.97,IF(AB21=4,0.96,IF(AB21=5,0.95,IF(AB21=6,0.94)))))))</f>
        <v>0.97</v>
      </c>
      <c r="AD21" s="116">
        <f t="shared" si="11"/>
        <v>10.31</v>
      </c>
      <c r="AE21" s="116">
        <f t="shared" si="12"/>
        <v>10.0007</v>
      </c>
      <c r="AF21" s="117">
        <f t="shared" si="13"/>
        <v>120</v>
      </c>
      <c r="AG21" s="105"/>
    </row>
    <row r="22" spans="1:33" s="16" customFormat="1">
      <c r="A22" s="114">
        <v>11</v>
      </c>
      <c r="B22" s="108" t="s">
        <v>3256</v>
      </c>
      <c r="C22" s="108" t="s">
        <v>3257</v>
      </c>
      <c r="D22" s="109" t="s">
        <v>3258</v>
      </c>
      <c r="E22" s="115">
        <v>33</v>
      </c>
      <c r="F22" s="116">
        <v>10.18</v>
      </c>
      <c r="G22" s="117">
        <v>30</v>
      </c>
      <c r="H22" s="117" t="s">
        <v>3373</v>
      </c>
      <c r="I22" s="116">
        <v>10.1</v>
      </c>
      <c r="J22" s="117">
        <v>30</v>
      </c>
      <c r="K22" s="117" t="s">
        <v>3372</v>
      </c>
      <c r="L22" s="118">
        <f t="shared" si="0"/>
        <v>10.14</v>
      </c>
      <c r="M22" s="115">
        <f t="shared" si="1"/>
        <v>60</v>
      </c>
      <c r="N22" s="115">
        <f t="shared" si="2"/>
        <v>1</v>
      </c>
      <c r="O22" s="115">
        <f t="shared" si="3"/>
        <v>0</v>
      </c>
      <c r="P22" s="116">
        <v>11.39</v>
      </c>
      <c r="Q22" s="117">
        <v>30</v>
      </c>
      <c r="R22" s="117" t="s">
        <v>3373</v>
      </c>
      <c r="S22" s="116">
        <v>11.96</v>
      </c>
      <c r="T22" s="117">
        <v>30</v>
      </c>
      <c r="U22" s="117" t="s">
        <v>3373</v>
      </c>
      <c r="V22" s="116">
        <f t="shared" si="4"/>
        <v>11.675000000000001</v>
      </c>
      <c r="W22" s="117">
        <f t="shared" si="5"/>
        <v>60</v>
      </c>
      <c r="X22" s="117">
        <f t="shared" si="6"/>
        <v>2</v>
      </c>
      <c r="Y22" s="117">
        <f t="shared" si="7"/>
        <v>0</v>
      </c>
      <c r="Z22" s="117">
        <f t="shared" si="8"/>
        <v>3</v>
      </c>
      <c r="AA22" s="117">
        <f t="shared" si="9"/>
        <v>0</v>
      </c>
      <c r="AB22" s="117">
        <f t="shared" si="10"/>
        <v>3</v>
      </c>
      <c r="AC22" s="116">
        <f>IF(AB22=0,0.93,IF(AB22=1,0.92,IF(AB22=2,0.91,IF(AB22=3,0.9,IF(AB22=4,0.89,IF(AB22=5,0.88,IF(AB22=6,0.87)))))))</f>
        <v>0.9</v>
      </c>
      <c r="AD22" s="116">
        <f t="shared" si="11"/>
        <v>10.907500000000001</v>
      </c>
      <c r="AE22" s="116">
        <f t="shared" si="12"/>
        <v>9.8167500000000008</v>
      </c>
      <c r="AF22" s="117">
        <f t="shared" si="13"/>
        <v>120</v>
      </c>
      <c r="AG22" s="105"/>
    </row>
    <row r="23" spans="1:33" s="16" customFormat="1">
      <c r="A23" s="107">
        <v>12</v>
      </c>
      <c r="B23" s="126" t="s">
        <v>3337</v>
      </c>
      <c r="C23" s="126" t="s">
        <v>207</v>
      </c>
      <c r="D23" s="115" t="s">
        <v>3338</v>
      </c>
      <c r="E23" s="115">
        <v>34</v>
      </c>
      <c r="F23" s="116">
        <v>10</v>
      </c>
      <c r="G23" s="117">
        <v>30</v>
      </c>
      <c r="H23" s="117" t="s">
        <v>3373</v>
      </c>
      <c r="I23" s="116">
        <v>10.32</v>
      </c>
      <c r="J23" s="117">
        <v>30</v>
      </c>
      <c r="K23" s="117" t="s">
        <v>3372</v>
      </c>
      <c r="L23" s="118">
        <f t="shared" si="0"/>
        <v>10.16</v>
      </c>
      <c r="M23" s="115">
        <f t="shared" si="1"/>
        <v>60</v>
      </c>
      <c r="N23" s="115">
        <f t="shared" si="2"/>
        <v>1</v>
      </c>
      <c r="O23" s="115">
        <f t="shared" si="3"/>
        <v>0</v>
      </c>
      <c r="P23" s="116">
        <v>9.82</v>
      </c>
      <c r="Q23" s="117">
        <v>18</v>
      </c>
      <c r="R23" s="117" t="s">
        <v>3373</v>
      </c>
      <c r="S23" s="116">
        <v>10.18</v>
      </c>
      <c r="T23" s="117">
        <v>30</v>
      </c>
      <c r="U23" s="117" t="s">
        <v>3372</v>
      </c>
      <c r="V23" s="116">
        <f t="shared" si="4"/>
        <v>10</v>
      </c>
      <c r="W23" s="117">
        <f t="shared" si="5"/>
        <v>60</v>
      </c>
      <c r="X23" s="117">
        <f t="shared" si="6"/>
        <v>1</v>
      </c>
      <c r="Y23" s="117">
        <f t="shared" si="7"/>
        <v>1</v>
      </c>
      <c r="Z23" s="117">
        <f t="shared" si="8"/>
        <v>2</v>
      </c>
      <c r="AA23" s="117">
        <f t="shared" si="9"/>
        <v>1</v>
      </c>
      <c r="AB23" s="117">
        <f t="shared" si="10"/>
        <v>3</v>
      </c>
      <c r="AC23" s="116">
        <f>IF(AB23=0,1,IF(AB23=1,0.99,IF(AB23=2,0.98,IF(AB23=3,0.97,IF(AB23=4,0.96,IF(AB23=5,0.95,IF(AB23=6,0.94)))))))</f>
        <v>0.97</v>
      </c>
      <c r="AD23" s="116">
        <f t="shared" si="11"/>
        <v>10.08</v>
      </c>
      <c r="AE23" s="116">
        <f t="shared" si="12"/>
        <v>9.7775999999999996</v>
      </c>
      <c r="AF23" s="117">
        <f t="shared" si="13"/>
        <v>120</v>
      </c>
      <c r="AG23" s="105"/>
    </row>
    <row r="24" spans="1:33" s="16" customFormat="1">
      <c r="A24" s="114">
        <v>13</v>
      </c>
      <c r="B24" s="108" t="s">
        <v>3194</v>
      </c>
      <c r="C24" s="108" t="s">
        <v>3195</v>
      </c>
      <c r="D24" s="109" t="s">
        <v>3196</v>
      </c>
      <c r="E24" s="115">
        <v>33</v>
      </c>
      <c r="F24" s="116">
        <v>10.31</v>
      </c>
      <c r="G24" s="117">
        <v>30</v>
      </c>
      <c r="H24" s="117" t="s">
        <v>3372</v>
      </c>
      <c r="I24" s="116">
        <v>10.68</v>
      </c>
      <c r="J24" s="117">
        <v>30</v>
      </c>
      <c r="K24" s="117" t="s">
        <v>3372</v>
      </c>
      <c r="L24" s="118">
        <f t="shared" si="0"/>
        <v>10.495000000000001</v>
      </c>
      <c r="M24" s="115">
        <f t="shared" si="1"/>
        <v>60</v>
      </c>
      <c r="N24" s="115">
        <f t="shared" si="2"/>
        <v>0</v>
      </c>
      <c r="O24" s="115">
        <f t="shared" si="3"/>
        <v>0</v>
      </c>
      <c r="P24" s="116">
        <v>10.61</v>
      </c>
      <c r="Q24" s="117">
        <v>30</v>
      </c>
      <c r="R24" s="117" t="s">
        <v>3372</v>
      </c>
      <c r="S24" s="116">
        <v>10.4</v>
      </c>
      <c r="T24" s="117">
        <v>30</v>
      </c>
      <c r="U24" s="117" t="s">
        <v>3372</v>
      </c>
      <c r="V24" s="116">
        <f t="shared" si="4"/>
        <v>10.504999999999999</v>
      </c>
      <c r="W24" s="117">
        <f t="shared" si="5"/>
        <v>60</v>
      </c>
      <c r="X24" s="117">
        <f t="shared" si="6"/>
        <v>0</v>
      </c>
      <c r="Y24" s="117">
        <f t="shared" si="7"/>
        <v>0</v>
      </c>
      <c r="Z24" s="117">
        <f t="shared" si="8"/>
        <v>0</v>
      </c>
      <c r="AA24" s="117">
        <f t="shared" si="9"/>
        <v>0</v>
      </c>
      <c r="AB24" s="117">
        <f t="shared" si="10"/>
        <v>0</v>
      </c>
      <c r="AC24" s="116">
        <f t="shared" ref="AC24:AC37" si="14">IF(AB24=0,0.93,IF(AB24=1,0.92,IF(AB24=2,0.91,IF(AB24=3,0.9,IF(AB24=4,0.89,IF(AB24=5,0.88,IF(AB24=6,0.87)))))))</f>
        <v>0.93</v>
      </c>
      <c r="AD24" s="116">
        <f t="shared" si="11"/>
        <v>10.5</v>
      </c>
      <c r="AE24" s="116">
        <f t="shared" si="12"/>
        <v>9.7650000000000006</v>
      </c>
      <c r="AF24" s="117">
        <f t="shared" si="13"/>
        <v>120</v>
      </c>
      <c r="AG24" s="105"/>
    </row>
    <row r="25" spans="1:33" s="16" customFormat="1">
      <c r="A25" s="114">
        <v>14</v>
      </c>
      <c r="B25" s="119" t="s">
        <v>1177</v>
      </c>
      <c r="C25" s="119" t="s">
        <v>1161</v>
      </c>
      <c r="D25" s="120" t="s">
        <v>3307</v>
      </c>
      <c r="E25" s="115">
        <v>34</v>
      </c>
      <c r="F25" s="116">
        <v>10.199999999999999</v>
      </c>
      <c r="G25" s="117">
        <v>30</v>
      </c>
      <c r="H25" s="117" t="s">
        <v>3373</v>
      </c>
      <c r="I25" s="116">
        <v>10.81</v>
      </c>
      <c r="J25" s="117">
        <v>30</v>
      </c>
      <c r="K25" s="117" t="s">
        <v>3372</v>
      </c>
      <c r="L25" s="118">
        <f t="shared" si="0"/>
        <v>10.504999999999999</v>
      </c>
      <c r="M25" s="115">
        <f t="shared" si="1"/>
        <v>60</v>
      </c>
      <c r="N25" s="115">
        <f t="shared" si="2"/>
        <v>1</v>
      </c>
      <c r="O25" s="115">
        <f t="shared" si="3"/>
        <v>0</v>
      </c>
      <c r="P25" s="116">
        <v>10.08</v>
      </c>
      <c r="Q25" s="117">
        <v>30</v>
      </c>
      <c r="R25" s="117" t="s">
        <v>3372</v>
      </c>
      <c r="S25" s="116">
        <v>11.44</v>
      </c>
      <c r="T25" s="117">
        <v>30</v>
      </c>
      <c r="U25" s="117" t="s">
        <v>3373</v>
      </c>
      <c r="V25" s="116">
        <f t="shared" si="4"/>
        <v>10.76</v>
      </c>
      <c r="W25" s="117">
        <f t="shared" si="5"/>
        <v>60</v>
      </c>
      <c r="X25" s="117">
        <f t="shared" si="6"/>
        <v>1</v>
      </c>
      <c r="Y25" s="117">
        <f t="shared" si="7"/>
        <v>0</v>
      </c>
      <c r="Z25" s="117">
        <f t="shared" si="8"/>
        <v>2</v>
      </c>
      <c r="AA25" s="117">
        <f t="shared" si="9"/>
        <v>0</v>
      </c>
      <c r="AB25" s="117">
        <f t="shared" si="10"/>
        <v>2</v>
      </c>
      <c r="AC25" s="116">
        <f t="shared" si="14"/>
        <v>0.91</v>
      </c>
      <c r="AD25" s="116">
        <f t="shared" si="11"/>
        <v>10.6325</v>
      </c>
      <c r="AE25" s="116">
        <f t="shared" si="12"/>
        <v>9.6755750000000003</v>
      </c>
      <c r="AF25" s="117">
        <f t="shared" si="13"/>
        <v>120</v>
      </c>
      <c r="AG25" s="105"/>
    </row>
    <row r="26" spans="1:33" s="16" customFormat="1">
      <c r="A26" s="107">
        <v>15</v>
      </c>
      <c r="B26" s="108" t="s">
        <v>170</v>
      </c>
      <c r="C26" s="108" t="s">
        <v>907</v>
      </c>
      <c r="D26" s="109" t="s">
        <v>3261</v>
      </c>
      <c r="E26" s="115">
        <v>33</v>
      </c>
      <c r="F26" s="116">
        <v>10.61</v>
      </c>
      <c r="G26" s="117">
        <v>30</v>
      </c>
      <c r="H26" s="117" t="s">
        <v>3373</v>
      </c>
      <c r="I26" s="116">
        <v>10.8</v>
      </c>
      <c r="J26" s="117">
        <v>30</v>
      </c>
      <c r="K26" s="117" t="s">
        <v>3372</v>
      </c>
      <c r="L26" s="118">
        <f t="shared" si="0"/>
        <v>10.705</v>
      </c>
      <c r="M26" s="115">
        <f t="shared" si="1"/>
        <v>60</v>
      </c>
      <c r="N26" s="115">
        <f t="shared" si="2"/>
        <v>1</v>
      </c>
      <c r="O26" s="115">
        <f t="shared" si="3"/>
        <v>0</v>
      </c>
      <c r="P26" s="116">
        <v>10.19</v>
      </c>
      <c r="Q26" s="117">
        <v>30</v>
      </c>
      <c r="R26" s="117" t="s">
        <v>3372</v>
      </c>
      <c r="S26" s="116">
        <v>10.71</v>
      </c>
      <c r="T26" s="117">
        <v>30</v>
      </c>
      <c r="U26" s="117" t="s">
        <v>3373</v>
      </c>
      <c r="V26" s="116">
        <f t="shared" si="4"/>
        <v>10.45</v>
      </c>
      <c r="W26" s="117">
        <f t="shared" si="5"/>
        <v>60</v>
      </c>
      <c r="X26" s="117">
        <f t="shared" si="6"/>
        <v>1</v>
      </c>
      <c r="Y26" s="117">
        <f t="shared" si="7"/>
        <v>0</v>
      </c>
      <c r="Z26" s="117">
        <f t="shared" si="8"/>
        <v>2</v>
      </c>
      <c r="AA26" s="117">
        <f t="shared" si="9"/>
        <v>0</v>
      </c>
      <c r="AB26" s="117">
        <f t="shared" si="10"/>
        <v>2</v>
      </c>
      <c r="AC26" s="116">
        <f t="shared" si="14"/>
        <v>0.91</v>
      </c>
      <c r="AD26" s="116">
        <f t="shared" si="11"/>
        <v>10.577500000000001</v>
      </c>
      <c r="AE26" s="116">
        <f t="shared" si="12"/>
        <v>9.6255250000000014</v>
      </c>
      <c r="AF26" s="117">
        <f t="shared" si="13"/>
        <v>120</v>
      </c>
      <c r="AG26" s="105"/>
    </row>
    <row r="27" spans="1:33" s="16" customFormat="1">
      <c r="A27" s="114">
        <v>16</v>
      </c>
      <c r="B27" s="108" t="s">
        <v>3280</v>
      </c>
      <c r="C27" s="108" t="s">
        <v>3281</v>
      </c>
      <c r="D27" s="109" t="s">
        <v>3282</v>
      </c>
      <c r="E27" s="115">
        <v>34</v>
      </c>
      <c r="F27" s="116">
        <v>10.01</v>
      </c>
      <c r="G27" s="117">
        <v>30</v>
      </c>
      <c r="H27" s="117" t="s">
        <v>3373</v>
      </c>
      <c r="I27" s="116">
        <v>10.62</v>
      </c>
      <c r="J27" s="117">
        <v>30</v>
      </c>
      <c r="K27" s="117" t="s">
        <v>3373</v>
      </c>
      <c r="L27" s="118">
        <f t="shared" si="0"/>
        <v>10.315</v>
      </c>
      <c r="M27" s="115">
        <f t="shared" si="1"/>
        <v>60</v>
      </c>
      <c r="N27" s="115">
        <f t="shared" si="2"/>
        <v>2</v>
      </c>
      <c r="O27" s="115">
        <f t="shared" si="3"/>
        <v>0</v>
      </c>
      <c r="P27" s="116">
        <v>10.9</v>
      </c>
      <c r="Q27" s="117">
        <v>30</v>
      </c>
      <c r="R27" s="117" t="s">
        <v>3373</v>
      </c>
      <c r="S27" s="116">
        <v>11.25</v>
      </c>
      <c r="T27" s="117">
        <v>30</v>
      </c>
      <c r="U27" s="117" t="s">
        <v>3372</v>
      </c>
      <c r="V27" s="116">
        <f t="shared" si="4"/>
        <v>11.074999999999999</v>
      </c>
      <c r="W27" s="117">
        <f t="shared" si="5"/>
        <v>60</v>
      </c>
      <c r="X27" s="117">
        <f t="shared" si="6"/>
        <v>1</v>
      </c>
      <c r="Y27" s="117">
        <f t="shared" si="7"/>
        <v>0</v>
      </c>
      <c r="Z27" s="117">
        <f t="shared" si="8"/>
        <v>3</v>
      </c>
      <c r="AA27" s="117">
        <f t="shared" si="9"/>
        <v>0</v>
      </c>
      <c r="AB27" s="117">
        <f t="shared" si="10"/>
        <v>3</v>
      </c>
      <c r="AC27" s="116">
        <f t="shared" si="14"/>
        <v>0.9</v>
      </c>
      <c r="AD27" s="116">
        <f t="shared" si="11"/>
        <v>10.695</v>
      </c>
      <c r="AE27" s="116">
        <f t="shared" si="12"/>
        <v>9.6255000000000006</v>
      </c>
      <c r="AF27" s="117">
        <f t="shared" si="13"/>
        <v>120</v>
      </c>
      <c r="AG27" s="105"/>
    </row>
    <row r="28" spans="1:33" s="16" customFormat="1">
      <c r="A28" s="114">
        <v>17</v>
      </c>
      <c r="B28" s="108" t="s">
        <v>1289</v>
      </c>
      <c r="C28" s="108" t="s">
        <v>3212</v>
      </c>
      <c r="D28" s="109" t="s">
        <v>3213</v>
      </c>
      <c r="E28" s="115">
        <v>33</v>
      </c>
      <c r="F28" s="116">
        <v>10</v>
      </c>
      <c r="G28" s="117">
        <v>30</v>
      </c>
      <c r="H28" s="117" t="s">
        <v>3373</v>
      </c>
      <c r="I28" s="116">
        <v>10</v>
      </c>
      <c r="J28" s="117">
        <v>30</v>
      </c>
      <c r="K28" s="117" t="s">
        <v>3372</v>
      </c>
      <c r="L28" s="118">
        <f t="shared" si="0"/>
        <v>10</v>
      </c>
      <c r="M28" s="115">
        <f t="shared" si="1"/>
        <v>60</v>
      </c>
      <c r="N28" s="115">
        <f t="shared" si="2"/>
        <v>1</v>
      </c>
      <c r="O28" s="115">
        <f t="shared" si="3"/>
        <v>0</v>
      </c>
      <c r="P28" s="116">
        <v>11.36</v>
      </c>
      <c r="Q28" s="117">
        <v>30</v>
      </c>
      <c r="R28" s="117" t="s">
        <v>3373</v>
      </c>
      <c r="S28" s="116">
        <v>10.81</v>
      </c>
      <c r="T28" s="117">
        <v>30</v>
      </c>
      <c r="U28" s="117" t="s">
        <v>3372</v>
      </c>
      <c r="V28" s="116">
        <f t="shared" si="4"/>
        <v>11.085000000000001</v>
      </c>
      <c r="W28" s="117">
        <f t="shared" si="5"/>
        <v>60</v>
      </c>
      <c r="X28" s="117">
        <f t="shared" si="6"/>
        <v>1</v>
      </c>
      <c r="Y28" s="117">
        <f t="shared" si="7"/>
        <v>0</v>
      </c>
      <c r="Z28" s="117">
        <f t="shared" si="8"/>
        <v>2</v>
      </c>
      <c r="AA28" s="117">
        <f t="shared" si="9"/>
        <v>0</v>
      </c>
      <c r="AB28" s="117">
        <f t="shared" si="10"/>
        <v>2</v>
      </c>
      <c r="AC28" s="116">
        <f t="shared" si="14"/>
        <v>0.91</v>
      </c>
      <c r="AD28" s="116">
        <f t="shared" si="11"/>
        <v>10.5425</v>
      </c>
      <c r="AE28" s="116">
        <f t="shared" si="12"/>
        <v>9.5936750000000011</v>
      </c>
      <c r="AF28" s="117">
        <f t="shared" si="13"/>
        <v>120</v>
      </c>
      <c r="AG28" s="105"/>
    </row>
    <row r="29" spans="1:33" s="16" customFormat="1">
      <c r="A29" s="107">
        <v>18</v>
      </c>
      <c r="B29" s="119" t="s">
        <v>694</v>
      </c>
      <c r="C29" s="119" t="s">
        <v>3358</v>
      </c>
      <c r="D29" s="120" t="s">
        <v>3359</v>
      </c>
      <c r="E29" s="115">
        <v>34</v>
      </c>
      <c r="F29" s="116">
        <v>10</v>
      </c>
      <c r="G29" s="117">
        <v>30</v>
      </c>
      <c r="H29" s="117" t="s">
        <v>3373</v>
      </c>
      <c r="I29" s="116">
        <v>10.7</v>
      </c>
      <c r="J29" s="117">
        <v>30</v>
      </c>
      <c r="K29" s="117" t="s">
        <v>3373</v>
      </c>
      <c r="L29" s="118">
        <f t="shared" si="0"/>
        <v>10.35</v>
      </c>
      <c r="M29" s="115">
        <f t="shared" si="1"/>
        <v>60</v>
      </c>
      <c r="N29" s="115">
        <f t="shared" si="2"/>
        <v>2</v>
      </c>
      <c r="O29" s="115">
        <f t="shared" si="3"/>
        <v>0</v>
      </c>
      <c r="P29" s="116">
        <v>10.7</v>
      </c>
      <c r="Q29" s="117">
        <v>30</v>
      </c>
      <c r="R29" s="117" t="s">
        <v>3373</v>
      </c>
      <c r="S29" s="116">
        <v>11.11</v>
      </c>
      <c r="T29" s="117">
        <v>30</v>
      </c>
      <c r="U29" s="117" t="s">
        <v>3372</v>
      </c>
      <c r="V29" s="116">
        <f t="shared" si="4"/>
        <v>10.904999999999999</v>
      </c>
      <c r="W29" s="117">
        <f t="shared" si="5"/>
        <v>60</v>
      </c>
      <c r="X29" s="117">
        <f t="shared" si="6"/>
        <v>1</v>
      </c>
      <c r="Y29" s="117">
        <f t="shared" si="7"/>
        <v>0</v>
      </c>
      <c r="Z29" s="117">
        <f t="shared" si="8"/>
        <v>3</v>
      </c>
      <c r="AA29" s="117">
        <f t="shared" si="9"/>
        <v>0</v>
      </c>
      <c r="AB29" s="117">
        <f t="shared" si="10"/>
        <v>3</v>
      </c>
      <c r="AC29" s="116">
        <f t="shared" si="14"/>
        <v>0.9</v>
      </c>
      <c r="AD29" s="116">
        <f t="shared" si="11"/>
        <v>10.6275</v>
      </c>
      <c r="AE29" s="116">
        <f t="shared" si="12"/>
        <v>9.5647500000000001</v>
      </c>
      <c r="AF29" s="117">
        <f t="shared" si="13"/>
        <v>120</v>
      </c>
      <c r="AG29" s="105"/>
    </row>
    <row r="30" spans="1:33" s="16" customFormat="1">
      <c r="A30" s="114">
        <v>19</v>
      </c>
      <c r="B30" s="108" t="s">
        <v>3221</v>
      </c>
      <c r="C30" s="108" t="s">
        <v>3222</v>
      </c>
      <c r="D30" s="109" t="s">
        <v>3223</v>
      </c>
      <c r="E30" s="115">
        <v>33</v>
      </c>
      <c r="F30" s="116">
        <v>9.57</v>
      </c>
      <c r="G30" s="117">
        <v>20</v>
      </c>
      <c r="H30" s="117" t="s">
        <v>3373</v>
      </c>
      <c r="I30" s="116">
        <v>11.29</v>
      </c>
      <c r="J30" s="117">
        <v>30</v>
      </c>
      <c r="K30" s="117" t="s">
        <v>3373</v>
      </c>
      <c r="L30" s="118">
        <f t="shared" si="0"/>
        <v>10.43</v>
      </c>
      <c r="M30" s="115">
        <f t="shared" si="1"/>
        <v>60</v>
      </c>
      <c r="N30" s="115">
        <f t="shared" si="2"/>
        <v>2</v>
      </c>
      <c r="O30" s="115">
        <f t="shared" si="3"/>
        <v>1</v>
      </c>
      <c r="P30" s="116">
        <v>10.3</v>
      </c>
      <c r="Q30" s="117">
        <v>30</v>
      </c>
      <c r="R30" s="117" t="s">
        <v>3373</v>
      </c>
      <c r="S30" s="116">
        <v>11.42</v>
      </c>
      <c r="T30" s="117">
        <v>30</v>
      </c>
      <c r="U30" s="117" t="s">
        <v>3372</v>
      </c>
      <c r="V30" s="116">
        <f t="shared" si="4"/>
        <v>10.86</v>
      </c>
      <c r="W30" s="117">
        <f t="shared" si="5"/>
        <v>60</v>
      </c>
      <c r="X30" s="117">
        <f t="shared" si="6"/>
        <v>1</v>
      </c>
      <c r="Y30" s="117">
        <f t="shared" si="7"/>
        <v>0</v>
      </c>
      <c r="Z30" s="117">
        <f t="shared" si="8"/>
        <v>3</v>
      </c>
      <c r="AA30" s="117">
        <f t="shared" si="9"/>
        <v>1</v>
      </c>
      <c r="AB30" s="117">
        <f t="shared" si="10"/>
        <v>4</v>
      </c>
      <c r="AC30" s="116">
        <f t="shared" si="14"/>
        <v>0.89</v>
      </c>
      <c r="AD30" s="116">
        <f t="shared" si="11"/>
        <v>10.645</v>
      </c>
      <c r="AE30" s="116">
        <f t="shared" si="12"/>
        <v>9.4740500000000001</v>
      </c>
      <c r="AF30" s="117">
        <f t="shared" si="13"/>
        <v>120</v>
      </c>
      <c r="AG30" s="105"/>
    </row>
    <row r="31" spans="1:33" s="16" customFormat="1">
      <c r="A31" s="114">
        <v>20</v>
      </c>
      <c r="B31" s="108" t="s">
        <v>3061</v>
      </c>
      <c r="C31" s="108" t="s">
        <v>490</v>
      </c>
      <c r="D31" s="109" t="s">
        <v>3062</v>
      </c>
      <c r="E31" s="115">
        <v>32</v>
      </c>
      <c r="F31" s="116">
        <v>10.91</v>
      </c>
      <c r="G31" s="117">
        <v>30</v>
      </c>
      <c r="H31" s="117" t="s">
        <v>3372</v>
      </c>
      <c r="I31" s="116">
        <v>9.5399999999999991</v>
      </c>
      <c r="J31" s="117">
        <v>19</v>
      </c>
      <c r="K31" s="117" t="s">
        <v>3373</v>
      </c>
      <c r="L31" s="118">
        <f t="shared" si="0"/>
        <v>10.225</v>
      </c>
      <c r="M31" s="115">
        <f t="shared" si="1"/>
        <v>60</v>
      </c>
      <c r="N31" s="115">
        <f t="shared" si="2"/>
        <v>1</v>
      </c>
      <c r="O31" s="115">
        <f t="shared" si="3"/>
        <v>1</v>
      </c>
      <c r="P31" s="116">
        <v>10.76</v>
      </c>
      <c r="Q31" s="117">
        <v>30</v>
      </c>
      <c r="R31" s="117" t="s">
        <v>3373</v>
      </c>
      <c r="S31" s="116">
        <v>10.64</v>
      </c>
      <c r="T31" s="117">
        <v>30</v>
      </c>
      <c r="U31" s="117" t="s">
        <v>3372</v>
      </c>
      <c r="V31" s="116">
        <f t="shared" si="4"/>
        <v>10.7</v>
      </c>
      <c r="W31" s="117">
        <f t="shared" si="5"/>
        <v>60</v>
      </c>
      <c r="X31" s="117">
        <f t="shared" si="6"/>
        <v>1</v>
      </c>
      <c r="Y31" s="117">
        <f t="shared" si="7"/>
        <v>0</v>
      </c>
      <c r="Z31" s="117">
        <f t="shared" si="8"/>
        <v>2</v>
      </c>
      <c r="AA31" s="117">
        <f t="shared" si="9"/>
        <v>1</v>
      </c>
      <c r="AB31" s="117">
        <f t="shared" si="10"/>
        <v>3</v>
      </c>
      <c r="AC31" s="116">
        <f t="shared" si="14"/>
        <v>0.9</v>
      </c>
      <c r="AD31" s="116">
        <f t="shared" si="11"/>
        <v>10.462499999999999</v>
      </c>
      <c r="AE31" s="116">
        <f t="shared" si="12"/>
        <v>9.4162499999999998</v>
      </c>
      <c r="AF31" s="117">
        <f t="shared" si="13"/>
        <v>120</v>
      </c>
      <c r="AG31" s="105"/>
    </row>
    <row r="32" spans="1:33" s="16" customFormat="1">
      <c r="A32" s="107">
        <v>21</v>
      </c>
      <c r="B32" s="108" t="s">
        <v>3235</v>
      </c>
      <c r="C32" s="108" t="s">
        <v>3236</v>
      </c>
      <c r="D32" s="109" t="s">
        <v>3237</v>
      </c>
      <c r="E32" s="115">
        <v>33</v>
      </c>
      <c r="F32" s="116">
        <v>10.73</v>
      </c>
      <c r="G32" s="117">
        <v>30</v>
      </c>
      <c r="H32" s="117" t="s">
        <v>3372</v>
      </c>
      <c r="I32" s="116">
        <v>9.4700000000000006</v>
      </c>
      <c r="J32" s="117">
        <v>18</v>
      </c>
      <c r="K32" s="117" t="s">
        <v>3372</v>
      </c>
      <c r="L32" s="118">
        <f t="shared" si="0"/>
        <v>10.100000000000001</v>
      </c>
      <c r="M32" s="115">
        <f t="shared" si="1"/>
        <v>60</v>
      </c>
      <c r="N32" s="115">
        <f t="shared" si="2"/>
        <v>0</v>
      </c>
      <c r="O32" s="115">
        <f t="shared" si="3"/>
        <v>1</v>
      </c>
      <c r="P32" s="116">
        <v>10.65</v>
      </c>
      <c r="Q32" s="117">
        <v>30</v>
      </c>
      <c r="R32" s="117" t="s">
        <v>3373</v>
      </c>
      <c r="S32" s="116">
        <v>10.71</v>
      </c>
      <c r="T32" s="117">
        <v>30</v>
      </c>
      <c r="U32" s="117" t="s">
        <v>3373</v>
      </c>
      <c r="V32" s="116">
        <f t="shared" si="4"/>
        <v>10.68</v>
      </c>
      <c r="W32" s="117">
        <f t="shared" si="5"/>
        <v>60</v>
      </c>
      <c r="X32" s="117">
        <f t="shared" si="6"/>
        <v>2</v>
      </c>
      <c r="Y32" s="117">
        <f t="shared" si="7"/>
        <v>0</v>
      </c>
      <c r="Z32" s="117">
        <f t="shared" si="8"/>
        <v>2</v>
      </c>
      <c r="AA32" s="117">
        <f t="shared" si="9"/>
        <v>1</v>
      </c>
      <c r="AB32" s="117">
        <f t="shared" si="10"/>
        <v>3</v>
      </c>
      <c r="AC32" s="116">
        <f t="shared" si="14"/>
        <v>0.9</v>
      </c>
      <c r="AD32" s="116">
        <f t="shared" si="11"/>
        <v>10.39</v>
      </c>
      <c r="AE32" s="116">
        <f t="shared" si="12"/>
        <v>9.3510000000000009</v>
      </c>
      <c r="AF32" s="117">
        <f t="shared" si="13"/>
        <v>120</v>
      </c>
      <c r="AG32" s="105"/>
    </row>
    <row r="33" spans="1:33" s="16" customFormat="1">
      <c r="A33" s="114">
        <v>22</v>
      </c>
      <c r="B33" s="119" t="s">
        <v>3335</v>
      </c>
      <c r="C33" s="119" t="s">
        <v>3144</v>
      </c>
      <c r="D33" s="120" t="s">
        <v>3336</v>
      </c>
      <c r="E33" s="115">
        <v>34</v>
      </c>
      <c r="F33" s="116">
        <v>10</v>
      </c>
      <c r="G33" s="117">
        <v>30</v>
      </c>
      <c r="H33" s="117" t="s">
        <v>3373</v>
      </c>
      <c r="I33" s="116">
        <v>10.45</v>
      </c>
      <c r="J33" s="117">
        <v>30</v>
      </c>
      <c r="K33" s="117" t="s">
        <v>3373</v>
      </c>
      <c r="L33" s="118">
        <f t="shared" si="0"/>
        <v>10.225</v>
      </c>
      <c r="M33" s="115">
        <f t="shared" si="1"/>
        <v>60</v>
      </c>
      <c r="N33" s="115">
        <f t="shared" si="2"/>
        <v>2</v>
      </c>
      <c r="O33" s="115">
        <f t="shared" si="3"/>
        <v>0</v>
      </c>
      <c r="P33" s="116">
        <v>9.24</v>
      </c>
      <c r="Q33" s="117">
        <v>11</v>
      </c>
      <c r="R33" s="117" t="s">
        <v>3373</v>
      </c>
      <c r="S33" s="116">
        <v>12.34</v>
      </c>
      <c r="T33" s="117">
        <v>30</v>
      </c>
      <c r="U33" s="117" t="s">
        <v>3373</v>
      </c>
      <c r="V33" s="116">
        <f t="shared" si="4"/>
        <v>10.79</v>
      </c>
      <c r="W33" s="117">
        <f t="shared" si="5"/>
        <v>60</v>
      </c>
      <c r="X33" s="117">
        <f t="shared" si="6"/>
        <v>2</v>
      </c>
      <c r="Y33" s="117">
        <f t="shared" si="7"/>
        <v>1</v>
      </c>
      <c r="Z33" s="117">
        <f t="shared" si="8"/>
        <v>4</v>
      </c>
      <c r="AA33" s="117">
        <f t="shared" si="9"/>
        <v>1</v>
      </c>
      <c r="AB33" s="117">
        <f t="shared" si="10"/>
        <v>5</v>
      </c>
      <c r="AC33" s="116">
        <f t="shared" si="14"/>
        <v>0.88</v>
      </c>
      <c r="AD33" s="116">
        <f t="shared" si="11"/>
        <v>10.5075</v>
      </c>
      <c r="AE33" s="116">
        <f t="shared" si="12"/>
        <v>9.2466000000000008</v>
      </c>
      <c r="AF33" s="117">
        <f t="shared" si="13"/>
        <v>120</v>
      </c>
      <c r="AG33" s="105"/>
    </row>
    <row r="34" spans="1:33" s="16" customFormat="1">
      <c r="A34" s="114">
        <v>23</v>
      </c>
      <c r="B34" s="108" t="s">
        <v>3310</v>
      </c>
      <c r="C34" s="108" t="s">
        <v>3219</v>
      </c>
      <c r="D34" s="109" t="s">
        <v>3311</v>
      </c>
      <c r="E34" s="115">
        <v>34</v>
      </c>
      <c r="F34" s="116">
        <v>10</v>
      </c>
      <c r="G34" s="117">
        <v>30</v>
      </c>
      <c r="H34" s="117" t="s">
        <v>3373</v>
      </c>
      <c r="I34" s="116">
        <v>10.83</v>
      </c>
      <c r="J34" s="117">
        <v>30</v>
      </c>
      <c r="K34" s="117" t="s">
        <v>3373</v>
      </c>
      <c r="L34" s="118">
        <f t="shared" si="0"/>
        <v>10.414999999999999</v>
      </c>
      <c r="M34" s="115">
        <f t="shared" si="1"/>
        <v>60</v>
      </c>
      <c r="N34" s="115">
        <f t="shared" si="2"/>
        <v>2</v>
      </c>
      <c r="O34" s="115">
        <f t="shared" si="3"/>
        <v>0</v>
      </c>
      <c r="P34" s="116">
        <v>10.14</v>
      </c>
      <c r="Q34" s="117">
        <v>30</v>
      </c>
      <c r="R34" s="117" t="s">
        <v>3373</v>
      </c>
      <c r="S34" s="116">
        <v>10.46</v>
      </c>
      <c r="T34" s="117">
        <v>30</v>
      </c>
      <c r="U34" s="117" t="s">
        <v>3373</v>
      </c>
      <c r="V34" s="116">
        <f t="shared" si="4"/>
        <v>10.3</v>
      </c>
      <c r="W34" s="117">
        <f t="shared" si="5"/>
        <v>60</v>
      </c>
      <c r="X34" s="117">
        <f t="shared" si="6"/>
        <v>2</v>
      </c>
      <c r="Y34" s="117">
        <f t="shared" si="7"/>
        <v>0</v>
      </c>
      <c r="Z34" s="117">
        <f t="shared" si="8"/>
        <v>4</v>
      </c>
      <c r="AA34" s="117">
        <f t="shared" si="9"/>
        <v>0</v>
      </c>
      <c r="AB34" s="117">
        <f t="shared" si="10"/>
        <v>4</v>
      </c>
      <c r="AC34" s="116">
        <f t="shared" si="14"/>
        <v>0.89</v>
      </c>
      <c r="AD34" s="116">
        <f t="shared" si="11"/>
        <v>10.3575</v>
      </c>
      <c r="AE34" s="116">
        <f t="shared" si="12"/>
        <v>9.2181750000000005</v>
      </c>
      <c r="AF34" s="117">
        <f t="shared" si="13"/>
        <v>120</v>
      </c>
      <c r="AG34" s="105"/>
    </row>
    <row r="35" spans="1:33" s="16" customFormat="1">
      <c r="A35" s="107">
        <v>24</v>
      </c>
      <c r="B35" s="108" t="s">
        <v>3197</v>
      </c>
      <c r="C35" s="108" t="s">
        <v>3198</v>
      </c>
      <c r="D35" s="109" t="s">
        <v>3199</v>
      </c>
      <c r="E35" s="115">
        <v>33</v>
      </c>
      <c r="F35" s="116">
        <v>9.43</v>
      </c>
      <c r="G35" s="117">
        <v>15</v>
      </c>
      <c r="H35" s="117" t="s">
        <v>3373</v>
      </c>
      <c r="I35" s="116">
        <v>10.64</v>
      </c>
      <c r="J35" s="117">
        <v>30</v>
      </c>
      <c r="K35" s="117" t="s">
        <v>3373</v>
      </c>
      <c r="L35" s="118">
        <f t="shared" si="0"/>
        <v>10.035</v>
      </c>
      <c r="M35" s="115">
        <f t="shared" si="1"/>
        <v>60</v>
      </c>
      <c r="N35" s="115">
        <f t="shared" si="2"/>
        <v>2</v>
      </c>
      <c r="O35" s="115">
        <f t="shared" si="3"/>
        <v>1</v>
      </c>
      <c r="P35" s="116">
        <v>10</v>
      </c>
      <c r="Q35" s="117">
        <v>30</v>
      </c>
      <c r="R35" s="117" t="s">
        <v>3373</v>
      </c>
      <c r="S35" s="116">
        <v>11.31</v>
      </c>
      <c r="T35" s="117">
        <v>30</v>
      </c>
      <c r="U35" s="117" t="s">
        <v>3372</v>
      </c>
      <c r="V35" s="116">
        <f t="shared" si="4"/>
        <v>10.655000000000001</v>
      </c>
      <c r="W35" s="117">
        <f t="shared" si="5"/>
        <v>60</v>
      </c>
      <c r="X35" s="117">
        <f t="shared" si="6"/>
        <v>1</v>
      </c>
      <c r="Y35" s="117">
        <f t="shared" si="7"/>
        <v>0</v>
      </c>
      <c r="Z35" s="117">
        <f t="shared" si="8"/>
        <v>3</v>
      </c>
      <c r="AA35" s="117">
        <f t="shared" si="9"/>
        <v>1</v>
      </c>
      <c r="AB35" s="117">
        <f t="shared" si="10"/>
        <v>4</v>
      </c>
      <c r="AC35" s="116">
        <f t="shared" si="14"/>
        <v>0.89</v>
      </c>
      <c r="AD35" s="116">
        <f t="shared" si="11"/>
        <v>10.345000000000001</v>
      </c>
      <c r="AE35" s="116">
        <f t="shared" si="12"/>
        <v>9.2070500000000006</v>
      </c>
      <c r="AF35" s="117">
        <f t="shared" si="13"/>
        <v>120</v>
      </c>
      <c r="AG35" s="105"/>
    </row>
    <row r="36" spans="1:33" s="16" customFormat="1">
      <c r="A36" s="114">
        <v>25</v>
      </c>
      <c r="B36" s="108" t="s">
        <v>3216</v>
      </c>
      <c r="C36" s="108" t="s">
        <v>2815</v>
      </c>
      <c r="D36" s="109" t="s">
        <v>3217</v>
      </c>
      <c r="E36" s="115">
        <v>33</v>
      </c>
      <c r="F36" s="116">
        <v>11.65</v>
      </c>
      <c r="G36" s="117">
        <v>30</v>
      </c>
      <c r="H36" s="117" t="s">
        <v>3373</v>
      </c>
      <c r="I36" s="116">
        <v>10.01</v>
      </c>
      <c r="J36" s="117">
        <v>30</v>
      </c>
      <c r="K36" s="117" t="s">
        <v>3373</v>
      </c>
      <c r="L36" s="118">
        <f t="shared" si="0"/>
        <v>10.83</v>
      </c>
      <c r="M36" s="115">
        <f t="shared" si="1"/>
        <v>60</v>
      </c>
      <c r="N36" s="115">
        <f t="shared" si="2"/>
        <v>2</v>
      </c>
      <c r="O36" s="115">
        <f t="shared" si="3"/>
        <v>0</v>
      </c>
      <c r="P36" s="116">
        <v>10.199999999999999</v>
      </c>
      <c r="Q36" s="117">
        <v>30</v>
      </c>
      <c r="R36" s="117" t="s">
        <v>3373</v>
      </c>
      <c r="S36" s="116">
        <v>9.8000000000000007</v>
      </c>
      <c r="T36" s="117">
        <v>16</v>
      </c>
      <c r="U36" s="117" t="s">
        <v>3373</v>
      </c>
      <c r="V36" s="116">
        <f t="shared" si="4"/>
        <v>10</v>
      </c>
      <c r="W36" s="117">
        <f t="shared" si="5"/>
        <v>60</v>
      </c>
      <c r="X36" s="117">
        <f t="shared" si="6"/>
        <v>2</v>
      </c>
      <c r="Y36" s="117">
        <f t="shared" si="7"/>
        <v>1</v>
      </c>
      <c r="Z36" s="117">
        <f t="shared" si="8"/>
        <v>4</v>
      </c>
      <c r="AA36" s="117">
        <f t="shared" si="9"/>
        <v>1</v>
      </c>
      <c r="AB36" s="117">
        <f t="shared" si="10"/>
        <v>5</v>
      </c>
      <c r="AC36" s="116">
        <f t="shared" si="14"/>
        <v>0.88</v>
      </c>
      <c r="AD36" s="116">
        <f t="shared" si="11"/>
        <v>10.414999999999999</v>
      </c>
      <c r="AE36" s="116">
        <f t="shared" si="12"/>
        <v>9.1651999999999987</v>
      </c>
      <c r="AF36" s="117">
        <f t="shared" si="13"/>
        <v>120</v>
      </c>
      <c r="AG36" s="105"/>
    </row>
    <row r="37" spans="1:33" s="16" customFormat="1">
      <c r="A37" s="114">
        <v>26</v>
      </c>
      <c r="B37" s="108" t="s">
        <v>1595</v>
      </c>
      <c r="C37" s="108" t="s">
        <v>3125</v>
      </c>
      <c r="D37" s="109" t="s">
        <v>3126</v>
      </c>
      <c r="E37" s="115">
        <v>32</v>
      </c>
      <c r="F37" s="116">
        <v>8.61</v>
      </c>
      <c r="G37" s="117">
        <v>17</v>
      </c>
      <c r="H37" s="117" t="s">
        <v>3372</v>
      </c>
      <c r="I37" s="116">
        <v>11.39</v>
      </c>
      <c r="J37" s="117">
        <v>30</v>
      </c>
      <c r="K37" s="117" t="s">
        <v>3372</v>
      </c>
      <c r="L37" s="118">
        <f t="shared" si="0"/>
        <v>10</v>
      </c>
      <c r="M37" s="115">
        <f t="shared" si="1"/>
        <v>60</v>
      </c>
      <c r="N37" s="115">
        <f t="shared" si="2"/>
        <v>0</v>
      </c>
      <c r="O37" s="115">
        <f t="shared" si="3"/>
        <v>1</v>
      </c>
      <c r="P37" s="116">
        <v>9.64</v>
      </c>
      <c r="Q37" s="117">
        <v>9</v>
      </c>
      <c r="R37" s="117" t="s">
        <v>3373</v>
      </c>
      <c r="S37" s="116">
        <v>11.09</v>
      </c>
      <c r="T37" s="117">
        <v>30</v>
      </c>
      <c r="U37" s="117" t="s">
        <v>3372</v>
      </c>
      <c r="V37" s="116">
        <f t="shared" si="4"/>
        <v>10.365</v>
      </c>
      <c r="W37" s="117">
        <f t="shared" si="5"/>
        <v>60</v>
      </c>
      <c r="X37" s="117">
        <f t="shared" si="6"/>
        <v>1</v>
      </c>
      <c r="Y37" s="117">
        <f t="shared" si="7"/>
        <v>1</v>
      </c>
      <c r="Z37" s="117">
        <f t="shared" si="8"/>
        <v>1</v>
      </c>
      <c r="AA37" s="117">
        <f t="shared" si="9"/>
        <v>2</v>
      </c>
      <c r="AB37" s="117">
        <f t="shared" si="10"/>
        <v>3</v>
      </c>
      <c r="AC37" s="116">
        <f t="shared" si="14"/>
        <v>0.9</v>
      </c>
      <c r="AD37" s="116">
        <f t="shared" si="11"/>
        <v>10.182500000000001</v>
      </c>
      <c r="AE37" s="116">
        <f t="shared" si="12"/>
        <v>9.1642500000000009</v>
      </c>
      <c r="AF37" s="117">
        <f t="shared" si="13"/>
        <v>120</v>
      </c>
      <c r="AG37" s="105"/>
    </row>
    <row r="38" spans="1:33" s="16" customFormat="1">
      <c r="A38" s="107">
        <v>27</v>
      </c>
      <c r="B38" s="119" t="s">
        <v>506</v>
      </c>
      <c r="C38" s="119" t="s">
        <v>3146</v>
      </c>
      <c r="D38" s="120" t="s">
        <v>3147</v>
      </c>
      <c r="E38" s="115">
        <v>32</v>
      </c>
      <c r="F38" s="116">
        <v>10.16</v>
      </c>
      <c r="G38" s="117">
        <v>30</v>
      </c>
      <c r="H38" s="117" t="s">
        <v>3372</v>
      </c>
      <c r="I38" s="116">
        <v>10.59</v>
      </c>
      <c r="J38" s="117">
        <v>30</v>
      </c>
      <c r="K38" s="117" t="s">
        <v>3372</v>
      </c>
      <c r="L38" s="118">
        <f t="shared" si="0"/>
        <v>10.375</v>
      </c>
      <c r="M38" s="115">
        <f t="shared" si="1"/>
        <v>60</v>
      </c>
      <c r="N38" s="115">
        <f t="shared" si="2"/>
        <v>0</v>
      </c>
      <c r="O38" s="115">
        <f t="shared" si="3"/>
        <v>0</v>
      </c>
      <c r="P38" s="116">
        <v>11</v>
      </c>
      <c r="Q38" s="117">
        <v>30</v>
      </c>
      <c r="R38" s="117" t="s">
        <v>3372</v>
      </c>
      <c r="S38" s="116">
        <v>10.87</v>
      </c>
      <c r="T38" s="117">
        <v>30</v>
      </c>
      <c r="U38" s="117" t="s">
        <v>3372</v>
      </c>
      <c r="V38" s="116">
        <f t="shared" si="4"/>
        <v>10.934999999999999</v>
      </c>
      <c r="W38" s="117">
        <f t="shared" si="5"/>
        <v>60</v>
      </c>
      <c r="X38" s="117">
        <f t="shared" si="6"/>
        <v>0</v>
      </c>
      <c r="Y38" s="117">
        <f t="shared" si="7"/>
        <v>0</v>
      </c>
      <c r="Z38" s="117">
        <f t="shared" si="8"/>
        <v>0</v>
      </c>
      <c r="AA38" s="117">
        <f t="shared" si="9"/>
        <v>0</v>
      </c>
      <c r="AB38" s="117">
        <f t="shared" si="10"/>
        <v>0</v>
      </c>
      <c r="AC38" s="116">
        <f>IF(AB38=0,0.86,IF(AB38=1,0.85,IF(AB38=2,0.84,IF(AB38=3,0.83,IF(AB38=4,0.82,IF(AB38=5,0.81,IF(AB38=6,0.8)))))))</f>
        <v>0.86</v>
      </c>
      <c r="AD38" s="116">
        <f t="shared" si="11"/>
        <v>10.654999999999999</v>
      </c>
      <c r="AE38" s="116">
        <f t="shared" si="12"/>
        <v>9.1632999999999996</v>
      </c>
      <c r="AF38" s="117">
        <f t="shared" si="13"/>
        <v>120</v>
      </c>
      <c r="AG38" s="105"/>
    </row>
    <row r="39" spans="1:33" s="16" customFormat="1">
      <c r="A39" s="114">
        <v>28</v>
      </c>
      <c r="B39" s="108" t="s">
        <v>1863</v>
      </c>
      <c r="C39" s="108" t="s">
        <v>2787</v>
      </c>
      <c r="D39" s="109" t="s">
        <v>3118</v>
      </c>
      <c r="E39" s="115">
        <v>32</v>
      </c>
      <c r="F39" s="116">
        <v>10.47</v>
      </c>
      <c r="G39" s="117">
        <v>30</v>
      </c>
      <c r="H39" s="117" t="s">
        <v>3373</v>
      </c>
      <c r="I39" s="116">
        <v>9.5299999999999994</v>
      </c>
      <c r="J39" s="117">
        <v>12</v>
      </c>
      <c r="K39" s="117" t="s">
        <v>3372</v>
      </c>
      <c r="L39" s="118">
        <f t="shared" si="0"/>
        <v>10</v>
      </c>
      <c r="M39" s="115">
        <f t="shared" si="1"/>
        <v>60</v>
      </c>
      <c r="N39" s="115">
        <f t="shared" si="2"/>
        <v>1</v>
      </c>
      <c r="O39" s="115">
        <f t="shared" si="3"/>
        <v>1</v>
      </c>
      <c r="P39" s="116">
        <v>9.81</v>
      </c>
      <c r="Q39" s="117">
        <v>17</v>
      </c>
      <c r="R39" s="117" t="s">
        <v>3373</v>
      </c>
      <c r="S39" s="116">
        <v>11.2</v>
      </c>
      <c r="T39" s="117">
        <v>30</v>
      </c>
      <c r="U39" s="117" t="s">
        <v>3372</v>
      </c>
      <c r="V39" s="116">
        <f t="shared" si="4"/>
        <v>10.504999999999999</v>
      </c>
      <c r="W39" s="117">
        <f t="shared" si="5"/>
        <v>60</v>
      </c>
      <c r="X39" s="117">
        <f t="shared" si="6"/>
        <v>1</v>
      </c>
      <c r="Y39" s="117">
        <f t="shared" si="7"/>
        <v>1</v>
      </c>
      <c r="Z39" s="117">
        <f t="shared" si="8"/>
        <v>2</v>
      </c>
      <c r="AA39" s="117">
        <f t="shared" si="9"/>
        <v>2</v>
      </c>
      <c r="AB39" s="117">
        <f t="shared" si="10"/>
        <v>4</v>
      </c>
      <c r="AC39" s="116">
        <f>IF(AB39=0,0.93,IF(AB39=1,0.92,IF(AB39=2,0.91,IF(AB39=3,0.9,IF(AB39=4,0.89,IF(AB39=5,0.88,IF(AB39=6,0.87)))))))</f>
        <v>0.89</v>
      </c>
      <c r="AD39" s="116">
        <f t="shared" si="11"/>
        <v>10.2525</v>
      </c>
      <c r="AE39" s="116">
        <f t="shared" si="12"/>
        <v>9.1247249999999998</v>
      </c>
      <c r="AF39" s="117">
        <f t="shared" si="13"/>
        <v>120</v>
      </c>
      <c r="AG39" s="105"/>
    </row>
    <row r="40" spans="1:33" s="16" customFormat="1">
      <c r="A40" s="114">
        <v>29</v>
      </c>
      <c r="B40" s="119" t="s">
        <v>3350</v>
      </c>
      <c r="C40" s="119" t="s">
        <v>3351</v>
      </c>
      <c r="D40" s="120" t="s">
        <v>3352</v>
      </c>
      <c r="E40" s="115">
        <v>34</v>
      </c>
      <c r="F40" s="116">
        <v>10.039999999999999</v>
      </c>
      <c r="G40" s="117">
        <v>30</v>
      </c>
      <c r="H40" s="117" t="s">
        <v>3373</v>
      </c>
      <c r="I40" s="116">
        <v>10.26</v>
      </c>
      <c r="J40" s="117">
        <v>30</v>
      </c>
      <c r="K40" s="117" t="s">
        <v>3372</v>
      </c>
      <c r="L40" s="118">
        <f t="shared" si="0"/>
        <v>10.149999999999999</v>
      </c>
      <c r="M40" s="115">
        <f t="shared" si="1"/>
        <v>60</v>
      </c>
      <c r="N40" s="115">
        <f t="shared" si="2"/>
        <v>1</v>
      </c>
      <c r="O40" s="115">
        <f t="shared" si="3"/>
        <v>0</v>
      </c>
      <c r="P40" s="116">
        <v>9.06</v>
      </c>
      <c r="Q40" s="117">
        <v>9</v>
      </c>
      <c r="R40" s="117" t="s">
        <v>3373</v>
      </c>
      <c r="S40" s="116">
        <v>11.18</v>
      </c>
      <c r="T40" s="117">
        <v>30</v>
      </c>
      <c r="U40" s="117" t="s">
        <v>3372</v>
      </c>
      <c r="V40" s="116">
        <f t="shared" si="4"/>
        <v>10.120000000000001</v>
      </c>
      <c r="W40" s="117">
        <f t="shared" si="5"/>
        <v>60</v>
      </c>
      <c r="X40" s="117">
        <f t="shared" si="6"/>
        <v>1</v>
      </c>
      <c r="Y40" s="117">
        <f t="shared" si="7"/>
        <v>1</v>
      </c>
      <c r="Z40" s="117">
        <f t="shared" si="8"/>
        <v>2</v>
      </c>
      <c r="AA40" s="117">
        <f t="shared" si="9"/>
        <v>1</v>
      </c>
      <c r="AB40" s="117">
        <f t="shared" si="10"/>
        <v>3</v>
      </c>
      <c r="AC40" s="116">
        <f>IF(AB40=0,0.93,IF(AB40=1,0.92,IF(AB40=2,0.91,IF(AB40=3,0.9,IF(AB40=4,0.89,IF(AB40=5,0.88,IF(AB40=6,0.87)))))))</f>
        <v>0.9</v>
      </c>
      <c r="AD40" s="116">
        <f t="shared" si="11"/>
        <v>10.135</v>
      </c>
      <c r="AE40" s="116">
        <f t="shared" si="12"/>
        <v>9.1214999999999993</v>
      </c>
      <c r="AF40" s="117">
        <f t="shared" si="13"/>
        <v>120</v>
      </c>
      <c r="AG40" s="105"/>
    </row>
    <row r="41" spans="1:33" s="16" customFormat="1">
      <c r="A41" s="107">
        <v>30</v>
      </c>
      <c r="B41" s="119" t="s">
        <v>3326</v>
      </c>
      <c r="C41" s="119" t="s">
        <v>2310</v>
      </c>
      <c r="D41" s="120" t="s">
        <v>3327</v>
      </c>
      <c r="E41" s="115">
        <v>34</v>
      </c>
      <c r="F41" s="116">
        <v>10.210000000000001</v>
      </c>
      <c r="G41" s="117">
        <v>30</v>
      </c>
      <c r="H41" s="117" t="s">
        <v>3372</v>
      </c>
      <c r="I41" s="116">
        <v>9.7899999999999991</v>
      </c>
      <c r="J41" s="117">
        <v>12</v>
      </c>
      <c r="K41" s="117" t="s">
        <v>3373</v>
      </c>
      <c r="L41" s="118">
        <f t="shared" si="0"/>
        <v>10</v>
      </c>
      <c r="M41" s="115">
        <f t="shared" si="1"/>
        <v>60</v>
      </c>
      <c r="N41" s="115">
        <f t="shared" si="2"/>
        <v>1</v>
      </c>
      <c r="O41" s="115">
        <f t="shared" si="3"/>
        <v>1</v>
      </c>
      <c r="P41" s="116">
        <v>10.91</v>
      </c>
      <c r="Q41" s="117">
        <v>30</v>
      </c>
      <c r="R41" s="117" t="s">
        <v>3373</v>
      </c>
      <c r="S41" s="116">
        <v>10.07</v>
      </c>
      <c r="T41" s="117">
        <v>30</v>
      </c>
      <c r="U41" s="117" t="s">
        <v>3373</v>
      </c>
      <c r="V41" s="116">
        <f t="shared" si="4"/>
        <v>10.49</v>
      </c>
      <c r="W41" s="117">
        <f t="shared" si="5"/>
        <v>60</v>
      </c>
      <c r="X41" s="117">
        <f t="shared" si="6"/>
        <v>2</v>
      </c>
      <c r="Y41" s="117">
        <f t="shared" si="7"/>
        <v>0</v>
      </c>
      <c r="Z41" s="117">
        <f t="shared" si="8"/>
        <v>3</v>
      </c>
      <c r="AA41" s="117">
        <f t="shared" si="9"/>
        <v>1</v>
      </c>
      <c r="AB41" s="117">
        <f t="shared" si="10"/>
        <v>4</v>
      </c>
      <c r="AC41" s="116">
        <f>IF(AB41=0,0.93,IF(AB41=1,0.92,IF(AB41=2,0.91,IF(AB41=3,0.9,IF(AB41=4,0.89,IF(AB41=5,0.88,IF(AB41=6,0.87)))))))</f>
        <v>0.89</v>
      </c>
      <c r="AD41" s="116">
        <f t="shared" si="11"/>
        <v>10.245000000000001</v>
      </c>
      <c r="AE41" s="116">
        <f t="shared" si="12"/>
        <v>9.1180500000000002</v>
      </c>
      <c r="AF41" s="117">
        <f t="shared" si="13"/>
        <v>120</v>
      </c>
      <c r="AG41" s="105"/>
    </row>
    <row r="42" spans="1:33" s="16" customFormat="1">
      <c r="A42" s="114">
        <v>31</v>
      </c>
      <c r="B42" s="108" t="s">
        <v>3052</v>
      </c>
      <c r="C42" s="108" t="s">
        <v>3053</v>
      </c>
      <c r="D42" s="109" t="s">
        <v>3054</v>
      </c>
      <c r="E42" s="115">
        <v>32</v>
      </c>
      <c r="F42" s="116">
        <v>10.050000000000001</v>
      </c>
      <c r="G42" s="117">
        <v>30</v>
      </c>
      <c r="H42" s="117" t="s">
        <v>3372</v>
      </c>
      <c r="I42" s="116">
        <v>10.78</v>
      </c>
      <c r="J42" s="117">
        <v>30</v>
      </c>
      <c r="K42" s="117" t="s">
        <v>3373</v>
      </c>
      <c r="L42" s="118">
        <f t="shared" si="0"/>
        <v>10.414999999999999</v>
      </c>
      <c r="M42" s="115">
        <f t="shared" si="1"/>
        <v>60</v>
      </c>
      <c r="N42" s="115">
        <f t="shared" si="2"/>
        <v>1</v>
      </c>
      <c r="O42" s="115">
        <f t="shared" si="3"/>
        <v>0</v>
      </c>
      <c r="P42" s="116">
        <v>10.11</v>
      </c>
      <c r="Q42" s="117">
        <v>30</v>
      </c>
      <c r="R42" s="117" t="s">
        <v>3373</v>
      </c>
      <c r="S42" s="116">
        <v>12.65</v>
      </c>
      <c r="T42" s="117">
        <v>30</v>
      </c>
      <c r="U42" s="117" t="s">
        <v>3373</v>
      </c>
      <c r="V42" s="116">
        <f t="shared" si="4"/>
        <v>11.379999999999999</v>
      </c>
      <c r="W42" s="117">
        <f t="shared" si="5"/>
        <v>60</v>
      </c>
      <c r="X42" s="117">
        <f t="shared" si="6"/>
        <v>2</v>
      </c>
      <c r="Y42" s="117">
        <f t="shared" si="7"/>
        <v>0</v>
      </c>
      <c r="Z42" s="117">
        <f t="shared" si="8"/>
        <v>3</v>
      </c>
      <c r="AA42" s="117">
        <f t="shared" si="9"/>
        <v>0</v>
      </c>
      <c r="AB42" s="117">
        <f t="shared" si="10"/>
        <v>3</v>
      </c>
      <c r="AC42" s="116">
        <f>IF(AB42=0,0.86,IF(AB42=1,0.85,IF(AB42=2,0.84,IF(AB42=3,0.83,IF(AB42=4,0.82,IF(AB42=5,0.81,IF(AB42=6,0.8)))))))</f>
        <v>0.83</v>
      </c>
      <c r="AD42" s="116">
        <f t="shared" si="11"/>
        <v>10.897499999999999</v>
      </c>
      <c r="AE42" s="116">
        <f t="shared" si="12"/>
        <v>9.0449249999999992</v>
      </c>
      <c r="AF42" s="117">
        <f t="shared" si="13"/>
        <v>120</v>
      </c>
      <c r="AG42" s="105"/>
    </row>
    <row r="43" spans="1:33" s="16" customFormat="1">
      <c r="A43" s="114">
        <v>32</v>
      </c>
      <c r="B43" s="119" t="s">
        <v>3269</v>
      </c>
      <c r="C43" s="119" t="s">
        <v>3270</v>
      </c>
      <c r="D43" s="120" t="s">
        <v>3271</v>
      </c>
      <c r="E43" s="115">
        <v>34</v>
      </c>
      <c r="F43" s="116">
        <v>10</v>
      </c>
      <c r="G43" s="117">
        <v>30</v>
      </c>
      <c r="H43" s="117" t="s">
        <v>3372</v>
      </c>
      <c r="I43" s="116">
        <v>10.11</v>
      </c>
      <c r="J43" s="117">
        <v>30</v>
      </c>
      <c r="K43" s="117" t="s">
        <v>3373</v>
      </c>
      <c r="L43" s="118">
        <f t="shared" si="0"/>
        <v>10.055</v>
      </c>
      <c r="M43" s="115">
        <f t="shared" si="1"/>
        <v>60</v>
      </c>
      <c r="N43" s="115">
        <f t="shared" si="2"/>
        <v>1</v>
      </c>
      <c r="O43" s="115">
        <f t="shared" si="3"/>
        <v>0</v>
      </c>
      <c r="P43" s="116">
        <v>10</v>
      </c>
      <c r="Q43" s="117">
        <v>30</v>
      </c>
      <c r="R43" s="117" t="s">
        <v>3373</v>
      </c>
      <c r="S43" s="116">
        <v>10</v>
      </c>
      <c r="T43" s="117">
        <v>30</v>
      </c>
      <c r="U43" s="117" t="s">
        <v>3373</v>
      </c>
      <c r="V43" s="116">
        <f t="shared" si="4"/>
        <v>10</v>
      </c>
      <c r="W43" s="117">
        <f t="shared" si="5"/>
        <v>60</v>
      </c>
      <c r="X43" s="117">
        <f t="shared" si="6"/>
        <v>2</v>
      </c>
      <c r="Y43" s="117">
        <f t="shared" si="7"/>
        <v>0</v>
      </c>
      <c r="Z43" s="117">
        <f t="shared" si="8"/>
        <v>3</v>
      </c>
      <c r="AA43" s="117">
        <f t="shared" si="9"/>
        <v>0</v>
      </c>
      <c r="AB43" s="117">
        <f t="shared" si="10"/>
        <v>3</v>
      </c>
      <c r="AC43" s="116">
        <f>IF(AB43=0,0.93,IF(AB43=1,0.92,IF(AB43=2,0.91,IF(AB43=3,0.9,IF(AB43=4,0.89,IF(AB43=5,0.88,IF(AB43=6,0.87)))))))</f>
        <v>0.9</v>
      </c>
      <c r="AD43" s="116">
        <f t="shared" si="11"/>
        <v>10.0275</v>
      </c>
      <c r="AE43" s="116">
        <f t="shared" si="12"/>
        <v>9.0247500000000009</v>
      </c>
      <c r="AF43" s="117">
        <f t="shared" si="13"/>
        <v>120</v>
      </c>
      <c r="AG43" s="105"/>
    </row>
    <row r="44" spans="1:33" s="16" customFormat="1">
      <c r="A44" s="107">
        <v>33</v>
      </c>
      <c r="B44" s="108" t="s">
        <v>3175</v>
      </c>
      <c r="C44" s="108" t="s">
        <v>3176</v>
      </c>
      <c r="D44" s="109" t="s">
        <v>3177</v>
      </c>
      <c r="E44" s="115">
        <v>33</v>
      </c>
      <c r="F44" s="116">
        <v>10</v>
      </c>
      <c r="G44" s="117">
        <v>30</v>
      </c>
      <c r="H44" s="117" t="s">
        <v>3373</v>
      </c>
      <c r="I44" s="116">
        <v>10</v>
      </c>
      <c r="J44" s="117">
        <v>30</v>
      </c>
      <c r="K44" s="117" t="s">
        <v>3373</v>
      </c>
      <c r="L44" s="118">
        <f t="shared" ref="L44:L63" si="15">(F44+I44)/2</f>
        <v>10</v>
      </c>
      <c r="M44" s="115">
        <f t="shared" ref="M44:M63" si="16">IF(L44&gt;=10,60,G44+J44)</f>
        <v>60</v>
      </c>
      <c r="N44" s="115">
        <f t="shared" ref="N44:N63" si="17">IF(H44="ACC",0,1)+IF(K44="ACC",0,1)</f>
        <v>2</v>
      </c>
      <c r="O44" s="115">
        <f t="shared" ref="O44:O63" si="18">IF(F44&lt;10,1,(IF(I44&lt;10,1,0)))</f>
        <v>0</v>
      </c>
      <c r="P44" s="116">
        <v>10.01</v>
      </c>
      <c r="Q44" s="117">
        <v>30</v>
      </c>
      <c r="R44" s="117" t="s">
        <v>3373</v>
      </c>
      <c r="S44" s="116">
        <v>10.5</v>
      </c>
      <c r="T44" s="117">
        <v>30</v>
      </c>
      <c r="U44" s="117" t="s">
        <v>3373</v>
      </c>
      <c r="V44" s="116">
        <f t="shared" ref="V44:V63" si="19">(P44+S44)/2</f>
        <v>10.254999999999999</v>
      </c>
      <c r="W44" s="117">
        <f t="shared" ref="W44:W63" si="20">IF(V44&gt;=10,60,Q44+T44)</f>
        <v>60</v>
      </c>
      <c r="X44" s="117">
        <f t="shared" ref="X44:X63" si="21">IF(R44="ACC",0,1)+IF(U44="ACC",0,1)</f>
        <v>2</v>
      </c>
      <c r="Y44" s="117">
        <f t="shared" ref="Y44:Y63" si="22">IF(P44&lt;10,1,(IF(S44&lt;10,1,0)))</f>
        <v>0</v>
      </c>
      <c r="Z44" s="117">
        <f t="shared" ref="Z44:Z63" si="23">N44+X44</f>
        <v>4</v>
      </c>
      <c r="AA44" s="117">
        <f t="shared" ref="AA44:AA63" si="24">O44+Y44</f>
        <v>0</v>
      </c>
      <c r="AB44" s="117">
        <f t="shared" ref="AB44:AB63" si="25">Z44+AA44</f>
        <v>4</v>
      </c>
      <c r="AC44" s="116">
        <f>IF(AB44=0,0.93,IF(AB44=1,0.92,IF(AB44=2,0.91,IF(AB44=3,0.9,IF(AB44=4,0.89,IF(AB44=5,0.88,IF(AB44=6,0.87)))))))</f>
        <v>0.89</v>
      </c>
      <c r="AD44" s="116">
        <f t="shared" ref="AD44:AD63" si="26">AVERAGE(L44,V44)</f>
        <v>10.1275</v>
      </c>
      <c r="AE44" s="116">
        <f t="shared" ref="AE44:AE63" si="27">AC44*AD44</f>
        <v>9.0134749999999997</v>
      </c>
      <c r="AF44" s="117">
        <f t="shared" ref="AF44:AF63" si="28">M44+W44</f>
        <v>120</v>
      </c>
      <c r="AG44" s="105"/>
    </row>
    <row r="45" spans="1:33" s="16" customFormat="1">
      <c r="A45" s="114">
        <v>34</v>
      </c>
      <c r="B45" s="119" t="s">
        <v>1257</v>
      </c>
      <c r="C45" s="119" t="s">
        <v>3308</v>
      </c>
      <c r="D45" s="120" t="s">
        <v>3309</v>
      </c>
      <c r="E45" s="115">
        <v>34</v>
      </c>
      <c r="F45" s="116">
        <v>10.029999999999999</v>
      </c>
      <c r="G45" s="117">
        <v>30</v>
      </c>
      <c r="H45" s="117" t="s">
        <v>3372</v>
      </c>
      <c r="I45" s="116">
        <v>9.9700000000000006</v>
      </c>
      <c r="J45" s="117">
        <v>24</v>
      </c>
      <c r="K45" s="117" t="s">
        <v>3373</v>
      </c>
      <c r="L45" s="118">
        <f t="shared" si="15"/>
        <v>10</v>
      </c>
      <c r="M45" s="115">
        <f t="shared" si="16"/>
        <v>60</v>
      </c>
      <c r="N45" s="115">
        <f t="shared" si="17"/>
        <v>1</v>
      </c>
      <c r="O45" s="115">
        <f t="shared" si="18"/>
        <v>1</v>
      </c>
      <c r="P45" s="116">
        <v>9.92</v>
      </c>
      <c r="Q45" s="117">
        <v>11</v>
      </c>
      <c r="R45" s="117" t="s">
        <v>3373</v>
      </c>
      <c r="S45" s="116">
        <v>10.98</v>
      </c>
      <c r="T45" s="117">
        <v>30</v>
      </c>
      <c r="U45" s="117" t="s">
        <v>3373</v>
      </c>
      <c r="V45" s="116">
        <f t="shared" si="19"/>
        <v>10.45</v>
      </c>
      <c r="W45" s="117">
        <f t="shared" si="20"/>
        <v>60</v>
      </c>
      <c r="X45" s="117">
        <f t="shared" si="21"/>
        <v>2</v>
      </c>
      <c r="Y45" s="117">
        <f t="shared" si="22"/>
        <v>1</v>
      </c>
      <c r="Z45" s="117">
        <f t="shared" si="23"/>
        <v>3</v>
      </c>
      <c r="AA45" s="117">
        <f t="shared" si="24"/>
        <v>2</v>
      </c>
      <c r="AB45" s="117">
        <f t="shared" si="25"/>
        <v>5</v>
      </c>
      <c r="AC45" s="116">
        <f>IF(AB45=0,0.93,IF(AB45=1,0.92,IF(AB45=2,0.91,IF(AB45=3,0.9,IF(AB45=4,0.89,IF(AB45=5,0.88,IF(AB45=6,0.87)))))))</f>
        <v>0.88</v>
      </c>
      <c r="AD45" s="116">
        <f t="shared" si="26"/>
        <v>10.225</v>
      </c>
      <c r="AE45" s="116">
        <f t="shared" si="27"/>
        <v>8.9979999999999993</v>
      </c>
      <c r="AF45" s="117">
        <f t="shared" si="28"/>
        <v>120</v>
      </c>
      <c r="AG45" s="105"/>
    </row>
    <row r="46" spans="1:33" s="16" customFormat="1">
      <c r="A46" s="114">
        <v>35</v>
      </c>
      <c r="B46" s="126" t="s">
        <v>3312</v>
      </c>
      <c r="C46" s="126" t="s">
        <v>3313</v>
      </c>
      <c r="D46" s="115" t="s">
        <v>3314</v>
      </c>
      <c r="E46" s="115">
        <v>34</v>
      </c>
      <c r="F46" s="116">
        <v>10</v>
      </c>
      <c r="G46" s="117">
        <v>30</v>
      </c>
      <c r="H46" s="117" t="s">
        <v>3373</v>
      </c>
      <c r="I46" s="116">
        <v>10</v>
      </c>
      <c r="J46" s="117">
        <v>30</v>
      </c>
      <c r="K46" s="117" t="s">
        <v>3373</v>
      </c>
      <c r="L46" s="118">
        <f t="shared" si="15"/>
        <v>10</v>
      </c>
      <c r="M46" s="115">
        <f t="shared" si="16"/>
        <v>60</v>
      </c>
      <c r="N46" s="115">
        <f t="shared" si="17"/>
        <v>2</v>
      </c>
      <c r="O46" s="115">
        <f t="shared" si="18"/>
        <v>0</v>
      </c>
      <c r="P46" s="116">
        <v>8.98</v>
      </c>
      <c r="Q46" s="117">
        <v>12</v>
      </c>
      <c r="R46" s="117" t="s">
        <v>3373</v>
      </c>
      <c r="S46" s="116">
        <v>11.74</v>
      </c>
      <c r="T46" s="117">
        <v>30</v>
      </c>
      <c r="U46" s="117" t="s">
        <v>3373</v>
      </c>
      <c r="V46" s="116">
        <f t="shared" si="19"/>
        <v>10.36</v>
      </c>
      <c r="W46" s="117">
        <f t="shared" si="20"/>
        <v>60</v>
      </c>
      <c r="X46" s="117">
        <f t="shared" si="21"/>
        <v>2</v>
      </c>
      <c r="Y46" s="117">
        <f t="shared" si="22"/>
        <v>1</v>
      </c>
      <c r="Z46" s="117">
        <f t="shared" si="23"/>
        <v>4</v>
      </c>
      <c r="AA46" s="117">
        <f t="shared" si="24"/>
        <v>1</v>
      </c>
      <c r="AB46" s="117">
        <f t="shared" si="25"/>
        <v>5</v>
      </c>
      <c r="AC46" s="116">
        <f>IF(AB46=0,0.93,IF(AB46=1,0.92,IF(AB46=2,0.91,IF(AB46=3,0.9,IF(AB46=4,0.89,IF(AB46=5,0.88,IF(AB46=6,0.87)))))))</f>
        <v>0.88</v>
      </c>
      <c r="AD46" s="116">
        <f t="shared" si="26"/>
        <v>10.18</v>
      </c>
      <c r="AE46" s="116">
        <f t="shared" si="27"/>
        <v>8.9583999999999993</v>
      </c>
      <c r="AF46" s="117">
        <f t="shared" si="28"/>
        <v>120</v>
      </c>
      <c r="AG46" s="105"/>
    </row>
    <row r="47" spans="1:33" s="16" customFormat="1">
      <c r="A47" s="107">
        <v>36</v>
      </c>
      <c r="B47" s="108" t="s">
        <v>3070</v>
      </c>
      <c r="C47" s="108" t="s">
        <v>3071</v>
      </c>
      <c r="D47" s="109" t="s">
        <v>3072</v>
      </c>
      <c r="E47" s="115">
        <v>32</v>
      </c>
      <c r="F47" s="116">
        <v>10.14</v>
      </c>
      <c r="G47" s="117">
        <v>30</v>
      </c>
      <c r="H47" s="117" t="s">
        <v>3372</v>
      </c>
      <c r="I47" s="116">
        <v>10.27</v>
      </c>
      <c r="J47" s="117">
        <v>30</v>
      </c>
      <c r="K47" s="117" t="s">
        <v>3372</v>
      </c>
      <c r="L47" s="118">
        <f t="shared" si="15"/>
        <v>10.205</v>
      </c>
      <c r="M47" s="115">
        <f t="shared" si="16"/>
        <v>60</v>
      </c>
      <c r="N47" s="115">
        <f t="shared" si="17"/>
        <v>0</v>
      </c>
      <c r="O47" s="115">
        <f t="shared" si="18"/>
        <v>0</v>
      </c>
      <c r="P47" s="116">
        <v>11.12</v>
      </c>
      <c r="Q47" s="117">
        <v>30</v>
      </c>
      <c r="R47" s="117" t="s">
        <v>3373</v>
      </c>
      <c r="S47" s="116">
        <v>10.58</v>
      </c>
      <c r="T47" s="117">
        <v>30</v>
      </c>
      <c r="U47" s="117" t="s">
        <v>3372</v>
      </c>
      <c r="V47" s="116">
        <f t="shared" si="19"/>
        <v>10.85</v>
      </c>
      <c r="W47" s="117">
        <f t="shared" si="20"/>
        <v>60</v>
      </c>
      <c r="X47" s="117">
        <f t="shared" si="21"/>
        <v>1</v>
      </c>
      <c r="Y47" s="117">
        <f t="shared" si="22"/>
        <v>0</v>
      </c>
      <c r="Z47" s="117">
        <f t="shared" si="23"/>
        <v>1</v>
      </c>
      <c r="AA47" s="117">
        <f t="shared" si="24"/>
        <v>0</v>
      </c>
      <c r="AB47" s="117">
        <f t="shared" si="25"/>
        <v>1</v>
      </c>
      <c r="AC47" s="116">
        <f>IF(AB47=0,0.86,IF(AB47=1,0.85,IF(AB47=2,0.84,IF(AB47=3,0.83,IF(AB47=4,0.82,IF(AB47=5,0.81,IF(AB47=6,0.8)))))))</f>
        <v>0.85</v>
      </c>
      <c r="AD47" s="116">
        <f t="shared" si="26"/>
        <v>10.5275</v>
      </c>
      <c r="AE47" s="116">
        <f t="shared" si="27"/>
        <v>8.9483750000000004</v>
      </c>
      <c r="AF47" s="117">
        <f t="shared" si="28"/>
        <v>120</v>
      </c>
      <c r="AG47" s="105"/>
    </row>
    <row r="48" spans="1:33" s="16" customFormat="1">
      <c r="A48" s="114">
        <v>37</v>
      </c>
      <c r="B48" s="119" t="s">
        <v>3272</v>
      </c>
      <c r="C48" s="119" t="s">
        <v>707</v>
      </c>
      <c r="D48" s="120" t="s">
        <v>3273</v>
      </c>
      <c r="E48" s="115">
        <v>34</v>
      </c>
      <c r="F48" s="116">
        <v>10</v>
      </c>
      <c r="G48" s="117">
        <v>30</v>
      </c>
      <c r="H48" s="117" t="s">
        <v>3373</v>
      </c>
      <c r="I48" s="116">
        <v>10</v>
      </c>
      <c r="J48" s="117">
        <v>30</v>
      </c>
      <c r="K48" s="117" t="s">
        <v>3372</v>
      </c>
      <c r="L48" s="118">
        <f t="shared" si="15"/>
        <v>10</v>
      </c>
      <c r="M48" s="115">
        <f t="shared" si="16"/>
        <v>60</v>
      </c>
      <c r="N48" s="115">
        <f t="shared" si="17"/>
        <v>1</v>
      </c>
      <c r="O48" s="115">
        <f t="shared" si="18"/>
        <v>0</v>
      </c>
      <c r="P48" s="116">
        <v>10.41</v>
      </c>
      <c r="Q48" s="117">
        <v>30</v>
      </c>
      <c r="R48" s="117" t="s">
        <v>3373</v>
      </c>
      <c r="S48" s="116">
        <v>9.7799999999999994</v>
      </c>
      <c r="T48" s="117">
        <v>24</v>
      </c>
      <c r="U48" s="117" t="s">
        <v>3373</v>
      </c>
      <c r="V48" s="116">
        <f t="shared" si="19"/>
        <v>10.094999999999999</v>
      </c>
      <c r="W48" s="117">
        <f t="shared" si="20"/>
        <v>60</v>
      </c>
      <c r="X48" s="117">
        <f t="shared" si="21"/>
        <v>2</v>
      </c>
      <c r="Y48" s="117">
        <f t="shared" si="22"/>
        <v>1</v>
      </c>
      <c r="Z48" s="117">
        <f t="shared" si="23"/>
        <v>3</v>
      </c>
      <c r="AA48" s="117">
        <f t="shared" si="24"/>
        <v>1</v>
      </c>
      <c r="AB48" s="117">
        <f t="shared" si="25"/>
        <v>4</v>
      </c>
      <c r="AC48" s="116">
        <f>IF(AB48=0,0.93,IF(AB48=1,0.92,IF(AB48=2,0.91,IF(AB48=3,0.9,IF(AB48=4,0.89,IF(AB48=5,0.88,IF(AB48=6,0.87)))))))</f>
        <v>0.89</v>
      </c>
      <c r="AD48" s="116">
        <f t="shared" si="26"/>
        <v>10.047499999999999</v>
      </c>
      <c r="AE48" s="116">
        <f t="shared" si="27"/>
        <v>8.9422750000000004</v>
      </c>
      <c r="AF48" s="117">
        <f t="shared" si="28"/>
        <v>120</v>
      </c>
      <c r="AG48" s="105"/>
    </row>
    <row r="49" spans="1:33" s="16" customFormat="1">
      <c r="A49" s="114">
        <v>38</v>
      </c>
      <c r="B49" s="108" t="s">
        <v>3127</v>
      </c>
      <c r="C49" s="108" t="s">
        <v>878</v>
      </c>
      <c r="D49" s="109" t="s">
        <v>3128</v>
      </c>
      <c r="E49" s="115">
        <v>32</v>
      </c>
      <c r="F49" s="116">
        <v>10</v>
      </c>
      <c r="G49" s="117">
        <v>30</v>
      </c>
      <c r="H49" s="117" t="s">
        <v>3373</v>
      </c>
      <c r="I49" s="116">
        <v>10</v>
      </c>
      <c r="J49" s="117">
        <v>30</v>
      </c>
      <c r="K49" s="117" t="s">
        <v>3373</v>
      </c>
      <c r="L49" s="118">
        <f t="shared" si="15"/>
        <v>10</v>
      </c>
      <c r="M49" s="115">
        <f t="shared" si="16"/>
        <v>60</v>
      </c>
      <c r="N49" s="115">
        <f t="shared" si="17"/>
        <v>2</v>
      </c>
      <c r="O49" s="115">
        <f t="shared" si="18"/>
        <v>0</v>
      </c>
      <c r="P49" s="116">
        <v>9.82</v>
      </c>
      <c r="Q49" s="117">
        <v>11</v>
      </c>
      <c r="R49" s="117" t="s">
        <v>3373</v>
      </c>
      <c r="S49" s="116">
        <v>10.18</v>
      </c>
      <c r="T49" s="117">
        <v>30</v>
      </c>
      <c r="U49" s="117" t="s">
        <v>3372</v>
      </c>
      <c r="V49" s="116">
        <f t="shared" si="19"/>
        <v>10</v>
      </c>
      <c r="W49" s="117">
        <f t="shared" si="20"/>
        <v>60</v>
      </c>
      <c r="X49" s="117">
        <f t="shared" si="21"/>
        <v>1</v>
      </c>
      <c r="Y49" s="117">
        <f t="shared" si="22"/>
        <v>1</v>
      </c>
      <c r="Z49" s="117">
        <f t="shared" si="23"/>
        <v>3</v>
      </c>
      <c r="AA49" s="117">
        <f t="shared" si="24"/>
        <v>1</v>
      </c>
      <c r="AB49" s="117">
        <f t="shared" si="25"/>
        <v>4</v>
      </c>
      <c r="AC49" s="116">
        <f>IF(AB49=0,0.93,IF(AB49=1,0.92,IF(AB49=2,0.91,IF(AB49=3,0.9,IF(AB49=4,0.89,IF(AB49=5,0.88,IF(AB49=6,0.87)))))))</f>
        <v>0.89</v>
      </c>
      <c r="AD49" s="116">
        <f t="shared" si="26"/>
        <v>10</v>
      </c>
      <c r="AE49" s="116">
        <f t="shared" si="27"/>
        <v>8.9</v>
      </c>
      <c r="AF49" s="117">
        <f t="shared" si="28"/>
        <v>120</v>
      </c>
      <c r="AG49" s="105"/>
    </row>
    <row r="50" spans="1:33" s="16" customFormat="1">
      <c r="A50" s="107">
        <v>39</v>
      </c>
      <c r="B50" s="119" t="s">
        <v>3315</v>
      </c>
      <c r="C50" s="119" t="s">
        <v>3316</v>
      </c>
      <c r="D50" s="120" t="s">
        <v>3317</v>
      </c>
      <c r="E50" s="115">
        <v>34</v>
      </c>
      <c r="F50" s="116">
        <v>10.119999999999999</v>
      </c>
      <c r="G50" s="117">
        <v>30</v>
      </c>
      <c r="H50" s="117" t="s">
        <v>3373</v>
      </c>
      <c r="I50" s="116">
        <v>9.98</v>
      </c>
      <c r="J50" s="117">
        <v>19</v>
      </c>
      <c r="K50" s="117" t="s">
        <v>3373</v>
      </c>
      <c r="L50" s="118">
        <f t="shared" si="15"/>
        <v>10.050000000000001</v>
      </c>
      <c r="M50" s="115">
        <f t="shared" si="16"/>
        <v>60</v>
      </c>
      <c r="N50" s="115">
        <f t="shared" si="17"/>
        <v>2</v>
      </c>
      <c r="O50" s="115">
        <f t="shared" si="18"/>
        <v>1</v>
      </c>
      <c r="P50" s="116">
        <v>9.1999999999999993</v>
      </c>
      <c r="Q50" s="117">
        <v>11</v>
      </c>
      <c r="R50" s="117" t="s">
        <v>3373</v>
      </c>
      <c r="S50" s="116">
        <v>10.82</v>
      </c>
      <c r="T50" s="117">
        <v>30</v>
      </c>
      <c r="U50" s="117" t="s">
        <v>3372</v>
      </c>
      <c r="V50" s="116">
        <f t="shared" si="19"/>
        <v>10.01</v>
      </c>
      <c r="W50" s="117">
        <f t="shared" si="20"/>
        <v>60</v>
      </c>
      <c r="X50" s="117">
        <f t="shared" si="21"/>
        <v>1</v>
      </c>
      <c r="Y50" s="117">
        <f t="shared" si="22"/>
        <v>1</v>
      </c>
      <c r="Z50" s="117">
        <f t="shared" si="23"/>
        <v>3</v>
      </c>
      <c r="AA50" s="117">
        <f t="shared" si="24"/>
        <v>2</v>
      </c>
      <c r="AB50" s="117">
        <f t="shared" si="25"/>
        <v>5</v>
      </c>
      <c r="AC50" s="116">
        <f>IF(AB50=0,0.93,IF(AB50=1,0.92,IF(AB50=2,0.91,IF(AB50=3,0.9,IF(AB50=4,0.89,IF(AB50=5,0.88,IF(AB50=6,0.87)))))))</f>
        <v>0.88</v>
      </c>
      <c r="AD50" s="116">
        <f t="shared" si="26"/>
        <v>10.030000000000001</v>
      </c>
      <c r="AE50" s="116">
        <f t="shared" si="27"/>
        <v>8.8264000000000014</v>
      </c>
      <c r="AF50" s="117">
        <f t="shared" si="28"/>
        <v>120</v>
      </c>
      <c r="AG50" s="105"/>
    </row>
    <row r="51" spans="1:33" s="16" customFormat="1">
      <c r="A51" s="114">
        <v>40</v>
      </c>
      <c r="B51" s="108" t="s">
        <v>3057</v>
      </c>
      <c r="C51" s="108" t="s">
        <v>3058</v>
      </c>
      <c r="D51" s="109" t="s">
        <v>3059</v>
      </c>
      <c r="E51" s="115">
        <v>32</v>
      </c>
      <c r="F51" s="116">
        <v>10.65</v>
      </c>
      <c r="G51" s="117">
        <v>30</v>
      </c>
      <c r="H51" s="117" t="s">
        <v>3373</v>
      </c>
      <c r="I51" s="116">
        <v>9.35</v>
      </c>
      <c r="J51" s="117">
        <v>18</v>
      </c>
      <c r="K51" s="117" t="s">
        <v>3373</v>
      </c>
      <c r="L51" s="118">
        <f t="shared" si="15"/>
        <v>10</v>
      </c>
      <c r="M51" s="115">
        <f t="shared" si="16"/>
        <v>60</v>
      </c>
      <c r="N51" s="115">
        <f t="shared" si="17"/>
        <v>2</v>
      </c>
      <c r="O51" s="115">
        <f t="shared" si="18"/>
        <v>1</v>
      </c>
      <c r="P51" s="116">
        <v>9.5</v>
      </c>
      <c r="Q51" s="117">
        <v>15</v>
      </c>
      <c r="R51" s="117" t="s">
        <v>3373</v>
      </c>
      <c r="S51" s="116">
        <v>10.5</v>
      </c>
      <c r="T51" s="117">
        <v>30</v>
      </c>
      <c r="U51" s="117" t="s">
        <v>3372</v>
      </c>
      <c r="V51" s="116">
        <f t="shared" si="19"/>
        <v>10</v>
      </c>
      <c r="W51" s="117">
        <f t="shared" si="20"/>
        <v>60</v>
      </c>
      <c r="X51" s="117">
        <f t="shared" si="21"/>
        <v>1</v>
      </c>
      <c r="Y51" s="117">
        <f t="shared" si="22"/>
        <v>1</v>
      </c>
      <c r="Z51" s="117">
        <f t="shared" si="23"/>
        <v>3</v>
      </c>
      <c r="AA51" s="117">
        <f t="shared" si="24"/>
        <v>2</v>
      </c>
      <c r="AB51" s="117">
        <f t="shared" si="25"/>
        <v>5</v>
      </c>
      <c r="AC51" s="116">
        <f>IF(AB51=0,0.93,IF(AB51=1,0.92,IF(AB51=2,0.91,IF(AB51=3,0.9,IF(AB51=4,0.89,IF(AB51=5,0.88,IF(AB51=6,0.87)))))))</f>
        <v>0.88</v>
      </c>
      <c r="AD51" s="116">
        <f t="shared" si="26"/>
        <v>10</v>
      </c>
      <c r="AE51" s="116">
        <f t="shared" si="27"/>
        <v>8.8000000000000007</v>
      </c>
      <c r="AF51" s="117">
        <f t="shared" si="28"/>
        <v>120</v>
      </c>
      <c r="AG51" s="105"/>
    </row>
    <row r="52" spans="1:33" s="16" customFormat="1">
      <c r="A52" s="114">
        <v>41</v>
      </c>
      <c r="B52" s="108" t="s">
        <v>3249</v>
      </c>
      <c r="C52" s="108" t="s">
        <v>3250</v>
      </c>
      <c r="D52" s="109" t="s">
        <v>3251</v>
      </c>
      <c r="E52" s="115">
        <v>33</v>
      </c>
      <c r="F52" s="116">
        <v>10.94</v>
      </c>
      <c r="G52" s="117">
        <v>30</v>
      </c>
      <c r="H52" s="117" t="s">
        <v>3372</v>
      </c>
      <c r="I52" s="116">
        <v>9.06</v>
      </c>
      <c r="J52" s="117">
        <v>13</v>
      </c>
      <c r="K52" s="117" t="s">
        <v>3373</v>
      </c>
      <c r="L52" s="118">
        <f t="shared" si="15"/>
        <v>10</v>
      </c>
      <c r="M52" s="115">
        <f t="shared" si="16"/>
        <v>60</v>
      </c>
      <c r="N52" s="115">
        <f t="shared" si="17"/>
        <v>1</v>
      </c>
      <c r="O52" s="115">
        <f t="shared" si="18"/>
        <v>1</v>
      </c>
      <c r="P52" s="116">
        <v>11.49</v>
      </c>
      <c r="Q52" s="117">
        <v>30</v>
      </c>
      <c r="R52" s="117" t="s">
        <v>3373</v>
      </c>
      <c r="S52" s="116">
        <v>11.36</v>
      </c>
      <c r="T52" s="117">
        <v>30</v>
      </c>
      <c r="U52" s="117" t="s">
        <v>3373</v>
      </c>
      <c r="V52" s="116">
        <f t="shared" si="19"/>
        <v>11.425000000000001</v>
      </c>
      <c r="W52" s="117">
        <f t="shared" si="20"/>
        <v>60</v>
      </c>
      <c r="X52" s="117">
        <f t="shared" si="21"/>
        <v>2</v>
      </c>
      <c r="Y52" s="117">
        <f t="shared" si="22"/>
        <v>0</v>
      </c>
      <c r="Z52" s="117">
        <f t="shared" si="23"/>
        <v>3</v>
      </c>
      <c r="AA52" s="117">
        <f t="shared" si="24"/>
        <v>1</v>
      </c>
      <c r="AB52" s="117">
        <f t="shared" si="25"/>
        <v>4</v>
      </c>
      <c r="AC52" s="116">
        <f>IF(AB52=0,0.86,IF(AB52=1,0.85,IF(AB52=2,0.84,IF(AB52=3,0.83,IF(AB52=4,0.82,IF(AB52=5,0.81,IF(AB52=6,0.8)))))))</f>
        <v>0.82</v>
      </c>
      <c r="AD52" s="116">
        <f t="shared" si="26"/>
        <v>10.7125</v>
      </c>
      <c r="AE52" s="116">
        <f t="shared" si="27"/>
        <v>8.7842500000000001</v>
      </c>
      <c r="AF52" s="117">
        <f t="shared" si="28"/>
        <v>120</v>
      </c>
      <c r="AG52" s="105"/>
    </row>
    <row r="53" spans="1:33" s="16" customFormat="1">
      <c r="A53" s="107">
        <v>42</v>
      </c>
      <c r="B53" s="108" t="s">
        <v>3129</v>
      </c>
      <c r="C53" s="108" t="s">
        <v>3130</v>
      </c>
      <c r="D53" s="109" t="s">
        <v>3131</v>
      </c>
      <c r="E53" s="115">
        <v>32</v>
      </c>
      <c r="F53" s="116">
        <v>9.9</v>
      </c>
      <c r="G53" s="117">
        <v>20</v>
      </c>
      <c r="H53" s="117" t="s">
        <v>3373</v>
      </c>
      <c r="I53" s="116">
        <v>10.1</v>
      </c>
      <c r="J53" s="117">
        <v>30</v>
      </c>
      <c r="K53" s="117" t="s">
        <v>3373</v>
      </c>
      <c r="L53" s="118">
        <f t="shared" si="15"/>
        <v>10</v>
      </c>
      <c r="M53" s="115">
        <f t="shared" si="16"/>
        <v>60</v>
      </c>
      <c r="N53" s="115">
        <f t="shared" si="17"/>
        <v>2</v>
      </c>
      <c r="O53" s="115">
        <f t="shared" si="18"/>
        <v>1</v>
      </c>
      <c r="P53" s="116">
        <v>9.98</v>
      </c>
      <c r="Q53" s="117">
        <v>17</v>
      </c>
      <c r="R53" s="117" t="s">
        <v>3373</v>
      </c>
      <c r="S53" s="116">
        <v>10.02</v>
      </c>
      <c r="T53" s="117">
        <v>30</v>
      </c>
      <c r="U53" s="117" t="s">
        <v>3373</v>
      </c>
      <c r="V53" s="116">
        <f t="shared" si="19"/>
        <v>10</v>
      </c>
      <c r="W53" s="117">
        <f t="shared" si="20"/>
        <v>60</v>
      </c>
      <c r="X53" s="117">
        <f t="shared" si="21"/>
        <v>2</v>
      </c>
      <c r="Y53" s="117">
        <f t="shared" si="22"/>
        <v>1</v>
      </c>
      <c r="Z53" s="117">
        <f t="shared" si="23"/>
        <v>4</v>
      </c>
      <c r="AA53" s="117">
        <f t="shared" si="24"/>
        <v>2</v>
      </c>
      <c r="AB53" s="117">
        <f t="shared" si="25"/>
        <v>6</v>
      </c>
      <c r="AC53" s="116">
        <f>IF(AB53=0,0.93,IF(AB53=1,0.92,IF(AB53=2,0.91,IF(AB53=3,0.9,IF(AB53=4,0.89,IF(AB53=5,0.88,IF(AB53=6,0.87)))))))</f>
        <v>0.87</v>
      </c>
      <c r="AD53" s="116">
        <f t="shared" si="26"/>
        <v>10</v>
      </c>
      <c r="AE53" s="116">
        <f t="shared" si="27"/>
        <v>8.6999999999999993</v>
      </c>
      <c r="AF53" s="117">
        <f t="shared" si="28"/>
        <v>120</v>
      </c>
      <c r="AG53" s="105"/>
    </row>
    <row r="54" spans="1:33" s="16" customFormat="1">
      <c r="A54" s="114">
        <v>43</v>
      </c>
      <c r="B54" s="108" t="s">
        <v>2840</v>
      </c>
      <c r="C54" s="108" t="s">
        <v>3116</v>
      </c>
      <c r="D54" s="109" t="s">
        <v>3117</v>
      </c>
      <c r="E54" s="115">
        <v>32</v>
      </c>
      <c r="F54" s="116">
        <v>10.74</v>
      </c>
      <c r="G54" s="117">
        <v>30</v>
      </c>
      <c r="H54" s="117" t="s">
        <v>3372</v>
      </c>
      <c r="I54" s="116">
        <v>11.59</v>
      </c>
      <c r="J54" s="117">
        <v>30</v>
      </c>
      <c r="K54" s="117" t="s">
        <v>3373</v>
      </c>
      <c r="L54" s="118">
        <f t="shared" si="15"/>
        <v>11.164999999999999</v>
      </c>
      <c r="M54" s="115">
        <f t="shared" si="16"/>
        <v>60</v>
      </c>
      <c r="N54" s="115">
        <f t="shared" si="17"/>
        <v>1</v>
      </c>
      <c r="O54" s="115">
        <f t="shared" si="18"/>
        <v>0</v>
      </c>
      <c r="P54" s="116">
        <v>8.82</v>
      </c>
      <c r="Q54" s="117">
        <v>10</v>
      </c>
      <c r="R54" s="117" t="s">
        <v>3373</v>
      </c>
      <c r="S54" s="116">
        <v>11.26</v>
      </c>
      <c r="T54" s="117">
        <v>30</v>
      </c>
      <c r="U54" s="117" t="s">
        <v>3373</v>
      </c>
      <c r="V54" s="116">
        <f t="shared" si="19"/>
        <v>10.039999999999999</v>
      </c>
      <c r="W54" s="117">
        <f t="shared" si="20"/>
        <v>60</v>
      </c>
      <c r="X54" s="117">
        <f t="shared" si="21"/>
        <v>2</v>
      </c>
      <c r="Y54" s="117">
        <f t="shared" si="22"/>
        <v>1</v>
      </c>
      <c r="Z54" s="117">
        <f t="shared" si="23"/>
        <v>3</v>
      </c>
      <c r="AA54" s="117">
        <f t="shared" si="24"/>
        <v>1</v>
      </c>
      <c r="AB54" s="117">
        <f t="shared" si="25"/>
        <v>4</v>
      </c>
      <c r="AC54" s="116">
        <f t="shared" ref="AC54:AC60" si="29">IF(AB54=0,0.86,IF(AB54=1,0.85,IF(AB54=2,0.84,IF(AB54=3,0.83,IF(AB54=4,0.82,IF(AB54=5,0.81,IF(AB54=6,0.8)))))))</f>
        <v>0.82</v>
      </c>
      <c r="AD54" s="116">
        <f t="shared" si="26"/>
        <v>10.602499999999999</v>
      </c>
      <c r="AE54" s="116">
        <f t="shared" si="27"/>
        <v>8.6940499999999989</v>
      </c>
      <c r="AF54" s="117">
        <f t="shared" si="28"/>
        <v>120</v>
      </c>
      <c r="AG54" s="105"/>
    </row>
    <row r="55" spans="1:33" s="16" customFormat="1">
      <c r="A55" s="114">
        <v>44</v>
      </c>
      <c r="B55" s="108" t="s">
        <v>3055</v>
      </c>
      <c r="C55" s="108" t="s">
        <v>986</v>
      </c>
      <c r="D55" s="109" t="s">
        <v>3056</v>
      </c>
      <c r="E55" s="115">
        <v>32</v>
      </c>
      <c r="F55" s="116">
        <v>10</v>
      </c>
      <c r="G55" s="117">
        <v>30</v>
      </c>
      <c r="H55" s="117" t="s">
        <v>3373</v>
      </c>
      <c r="I55" s="116">
        <v>10.58</v>
      </c>
      <c r="J55" s="117">
        <v>30</v>
      </c>
      <c r="K55" s="117" t="s">
        <v>3373</v>
      </c>
      <c r="L55" s="118">
        <f t="shared" si="15"/>
        <v>10.29</v>
      </c>
      <c r="M55" s="115">
        <f t="shared" si="16"/>
        <v>60</v>
      </c>
      <c r="N55" s="115">
        <f t="shared" si="17"/>
        <v>2</v>
      </c>
      <c r="O55" s="115">
        <f t="shared" si="18"/>
        <v>0</v>
      </c>
      <c r="P55" s="116">
        <v>10.220000000000001</v>
      </c>
      <c r="Q55" s="117">
        <v>30</v>
      </c>
      <c r="R55" s="117" t="s">
        <v>3373</v>
      </c>
      <c r="S55" s="116">
        <v>11.53</v>
      </c>
      <c r="T55" s="117">
        <v>30</v>
      </c>
      <c r="U55" s="117" t="s">
        <v>3373</v>
      </c>
      <c r="V55" s="116">
        <f t="shared" si="19"/>
        <v>10.875</v>
      </c>
      <c r="W55" s="117">
        <f t="shared" si="20"/>
        <v>60</v>
      </c>
      <c r="X55" s="117">
        <f t="shared" si="21"/>
        <v>2</v>
      </c>
      <c r="Y55" s="117">
        <f t="shared" si="22"/>
        <v>0</v>
      </c>
      <c r="Z55" s="117">
        <f t="shared" si="23"/>
        <v>4</v>
      </c>
      <c r="AA55" s="117">
        <f t="shared" si="24"/>
        <v>0</v>
      </c>
      <c r="AB55" s="117">
        <f t="shared" si="25"/>
        <v>4</v>
      </c>
      <c r="AC55" s="116">
        <f t="shared" si="29"/>
        <v>0.82</v>
      </c>
      <c r="AD55" s="116">
        <f t="shared" si="26"/>
        <v>10.5825</v>
      </c>
      <c r="AE55" s="116">
        <f t="shared" si="27"/>
        <v>8.6776499999999999</v>
      </c>
      <c r="AF55" s="117">
        <f t="shared" si="28"/>
        <v>120</v>
      </c>
      <c r="AG55" s="105"/>
    </row>
    <row r="56" spans="1:33" s="16" customFormat="1">
      <c r="A56" s="107">
        <v>45</v>
      </c>
      <c r="B56" s="108" t="s">
        <v>3183</v>
      </c>
      <c r="C56" s="108" t="s">
        <v>3184</v>
      </c>
      <c r="D56" s="109" t="s">
        <v>3185</v>
      </c>
      <c r="E56" s="115">
        <v>33</v>
      </c>
      <c r="F56" s="116">
        <v>10.27</v>
      </c>
      <c r="G56" s="117">
        <v>30</v>
      </c>
      <c r="H56" s="117" t="s">
        <v>3373</v>
      </c>
      <c r="I56" s="116">
        <v>9.73</v>
      </c>
      <c r="J56" s="117">
        <v>18</v>
      </c>
      <c r="K56" s="117" t="s">
        <v>3373</v>
      </c>
      <c r="L56" s="118">
        <f t="shared" si="15"/>
        <v>10</v>
      </c>
      <c r="M56" s="115">
        <f t="shared" si="16"/>
        <v>60</v>
      </c>
      <c r="N56" s="115">
        <f t="shared" si="17"/>
        <v>2</v>
      </c>
      <c r="O56" s="115">
        <f t="shared" si="18"/>
        <v>1</v>
      </c>
      <c r="P56" s="116">
        <v>10.02</v>
      </c>
      <c r="Q56" s="117">
        <v>30</v>
      </c>
      <c r="R56" s="117" t="s">
        <v>3373</v>
      </c>
      <c r="S56" s="116">
        <v>11.71</v>
      </c>
      <c r="T56" s="117">
        <v>30</v>
      </c>
      <c r="U56" s="117" t="s">
        <v>3372</v>
      </c>
      <c r="V56" s="116">
        <f t="shared" si="19"/>
        <v>10.865</v>
      </c>
      <c r="W56" s="117">
        <f t="shared" si="20"/>
        <v>60</v>
      </c>
      <c r="X56" s="117">
        <f t="shared" si="21"/>
        <v>1</v>
      </c>
      <c r="Y56" s="117">
        <f t="shared" si="22"/>
        <v>0</v>
      </c>
      <c r="Z56" s="117">
        <f t="shared" si="23"/>
        <v>3</v>
      </c>
      <c r="AA56" s="117">
        <f t="shared" si="24"/>
        <v>1</v>
      </c>
      <c r="AB56" s="117">
        <f t="shared" si="25"/>
        <v>4</v>
      </c>
      <c r="AC56" s="116">
        <f t="shared" si="29"/>
        <v>0.82</v>
      </c>
      <c r="AD56" s="116">
        <f t="shared" si="26"/>
        <v>10.432500000000001</v>
      </c>
      <c r="AE56" s="116">
        <f t="shared" si="27"/>
        <v>8.5546500000000005</v>
      </c>
      <c r="AF56" s="117">
        <f t="shared" si="28"/>
        <v>120</v>
      </c>
      <c r="AG56" s="105"/>
    </row>
    <row r="57" spans="1:33" s="16" customFormat="1">
      <c r="A57" s="114">
        <v>46</v>
      </c>
      <c r="B57" s="108" t="s">
        <v>2091</v>
      </c>
      <c r="C57" s="108" t="s">
        <v>3163</v>
      </c>
      <c r="D57" s="109" t="s">
        <v>3164</v>
      </c>
      <c r="E57" s="115">
        <v>33</v>
      </c>
      <c r="F57" s="116">
        <v>10.06</v>
      </c>
      <c r="G57" s="117">
        <v>30</v>
      </c>
      <c r="H57" s="117" t="s">
        <v>3373</v>
      </c>
      <c r="I57" s="116">
        <v>10.14</v>
      </c>
      <c r="J57" s="117">
        <v>30</v>
      </c>
      <c r="K57" s="117" t="s">
        <v>3373</v>
      </c>
      <c r="L57" s="118">
        <f t="shared" si="15"/>
        <v>10.100000000000001</v>
      </c>
      <c r="M57" s="115">
        <f t="shared" si="16"/>
        <v>60</v>
      </c>
      <c r="N57" s="115">
        <f t="shared" si="17"/>
        <v>2</v>
      </c>
      <c r="O57" s="115">
        <f t="shared" si="18"/>
        <v>0</v>
      </c>
      <c r="P57" s="116">
        <v>10.25</v>
      </c>
      <c r="Q57" s="117">
        <v>30</v>
      </c>
      <c r="R57" s="117" t="s">
        <v>3373</v>
      </c>
      <c r="S57" s="116">
        <v>10.93</v>
      </c>
      <c r="T57" s="117">
        <v>30</v>
      </c>
      <c r="U57" s="117" t="s">
        <v>3373</v>
      </c>
      <c r="V57" s="116">
        <f t="shared" si="19"/>
        <v>10.59</v>
      </c>
      <c r="W57" s="117">
        <f t="shared" si="20"/>
        <v>60</v>
      </c>
      <c r="X57" s="117">
        <f t="shared" si="21"/>
        <v>2</v>
      </c>
      <c r="Y57" s="117">
        <f t="shared" si="22"/>
        <v>0</v>
      </c>
      <c r="Z57" s="117">
        <f t="shared" si="23"/>
        <v>4</v>
      </c>
      <c r="AA57" s="117">
        <f t="shared" si="24"/>
        <v>0</v>
      </c>
      <c r="AB57" s="117">
        <f t="shared" si="25"/>
        <v>4</v>
      </c>
      <c r="AC57" s="116">
        <f t="shared" si="29"/>
        <v>0.82</v>
      </c>
      <c r="AD57" s="116">
        <f t="shared" si="26"/>
        <v>10.345000000000001</v>
      </c>
      <c r="AE57" s="116">
        <f t="shared" si="27"/>
        <v>8.4829000000000008</v>
      </c>
      <c r="AF57" s="117">
        <f t="shared" si="28"/>
        <v>120</v>
      </c>
      <c r="AG57" s="105"/>
    </row>
    <row r="58" spans="1:33" s="16" customFormat="1">
      <c r="A58" s="114">
        <v>47</v>
      </c>
      <c r="B58" s="108" t="s">
        <v>124</v>
      </c>
      <c r="C58" s="108" t="s">
        <v>2392</v>
      </c>
      <c r="D58" s="109" t="s">
        <v>3103</v>
      </c>
      <c r="E58" s="115">
        <v>32</v>
      </c>
      <c r="F58" s="116">
        <v>10</v>
      </c>
      <c r="G58" s="117">
        <v>30</v>
      </c>
      <c r="H58" s="117" t="s">
        <v>3373</v>
      </c>
      <c r="I58" s="116">
        <v>10</v>
      </c>
      <c r="J58" s="117">
        <v>30</v>
      </c>
      <c r="K58" s="117" t="s">
        <v>3373</v>
      </c>
      <c r="L58" s="118">
        <f t="shared" si="15"/>
        <v>10</v>
      </c>
      <c r="M58" s="115">
        <f t="shared" si="16"/>
        <v>60</v>
      </c>
      <c r="N58" s="115">
        <f t="shared" si="17"/>
        <v>2</v>
      </c>
      <c r="O58" s="115">
        <f t="shared" si="18"/>
        <v>0</v>
      </c>
      <c r="P58" s="116">
        <v>10.46</v>
      </c>
      <c r="Q58" s="117">
        <v>30</v>
      </c>
      <c r="R58" s="117" t="s">
        <v>3373</v>
      </c>
      <c r="S58" s="116">
        <v>10.58</v>
      </c>
      <c r="T58" s="117">
        <v>30</v>
      </c>
      <c r="U58" s="117" t="s">
        <v>3373</v>
      </c>
      <c r="V58" s="116">
        <f t="shared" si="19"/>
        <v>10.52</v>
      </c>
      <c r="W58" s="117">
        <f t="shared" si="20"/>
        <v>60</v>
      </c>
      <c r="X58" s="117">
        <f t="shared" si="21"/>
        <v>2</v>
      </c>
      <c r="Y58" s="117">
        <f t="shared" si="22"/>
        <v>0</v>
      </c>
      <c r="Z58" s="117">
        <f t="shared" si="23"/>
        <v>4</v>
      </c>
      <c r="AA58" s="117">
        <f t="shared" si="24"/>
        <v>0</v>
      </c>
      <c r="AB58" s="117">
        <f t="shared" si="25"/>
        <v>4</v>
      </c>
      <c r="AC58" s="116">
        <f t="shared" si="29"/>
        <v>0.82</v>
      </c>
      <c r="AD58" s="116">
        <f t="shared" si="26"/>
        <v>10.26</v>
      </c>
      <c r="AE58" s="116">
        <f t="shared" si="27"/>
        <v>8.4131999999999998</v>
      </c>
      <c r="AF58" s="117">
        <f t="shared" si="28"/>
        <v>120</v>
      </c>
      <c r="AG58" s="105"/>
    </row>
    <row r="59" spans="1:33" s="16" customFormat="1">
      <c r="A59" s="107">
        <v>48</v>
      </c>
      <c r="B59" s="108" t="s">
        <v>3247</v>
      </c>
      <c r="C59" s="108" t="s">
        <v>1686</v>
      </c>
      <c r="D59" s="109" t="s">
        <v>3248</v>
      </c>
      <c r="E59" s="115">
        <v>33</v>
      </c>
      <c r="F59" s="116">
        <v>8.91</v>
      </c>
      <c r="G59" s="117">
        <v>20</v>
      </c>
      <c r="H59" s="117" t="s">
        <v>3373</v>
      </c>
      <c r="I59" s="116">
        <v>11.09</v>
      </c>
      <c r="J59" s="117">
        <v>30</v>
      </c>
      <c r="K59" s="117" t="s">
        <v>3373</v>
      </c>
      <c r="L59" s="118">
        <f t="shared" si="15"/>
        <v>10</v>
      </c>
      <c r="M59" s="115">
        <f t="shared" si="16"/>
        <v>60</v>
      </c>
      <c r="N59" s="115">
        <f t="shared" si="17"/>
        <v>2</v>
      </c>
      <c r="O59" s="115">
        <f t="shared" si="18"/>
        <v>1</v>
      </c>
      <c r="P59" s="116">
        <v>10.09</v>
      </c>
      <c r="Q59" s="117">
        <v>30</v>
      </c>
      <c r="R59" s="117" t="s">
        <v>3373</v>
      </c>
      <c r="S59" s="116">
        <v>11.01</v>
      </c>
      <c r="T59" s="117">
        <v>30</v>
      </c>
      <c r="U59" s="117" t="s">
        <v>3373</v>
      </c>
      <c r="V59" s="116">
        <f t="shared" si="19"/>
        <v>10.55</v>
      </c>
      <c r="W59" s="117">
        <f t="shared" si="20"/>
        <v>60</v>
      </c>
      <c r="X59" s="117">
        <f t="shared" si="21"/>
        <v>2</v>
      </c>
      <c r="Y59" s="117">
        <f t="shared" si="22"/>
        <v>0</v>
      </c>
      <c r="Z59" s="117">
        <f t="shared" si="23"/>
        <v>4</v>
      </c>
      <c r="AA59" s="117">
        <f t="shared" si="24"/>
        <v>1</v>
      </c>
      <c r="AB59" s="117">
        <f t="shared" si="25"/>
        <v>5</v>
      </c>
      <c r="AC59" s="116">
        <f t="shared" si="29"/>
        <v>0.81</v>
      </c>
      <c r="AD59" s="116">
        <f t="shared" si="26"/>
        <v>10.275</v>
      </c>
      <c r="AE59" s="116">
        <f t="shared" si="27"/>
        <v>8.322750000000001</v>
      </c>
      <c r="AF59" s="117">
        <f t="shared" si="28"/>
        <v>120</v>
      </c>
      <c r="AG59" s="105"/>
    </row>
    <row r="60" spans="1:33" s="16" customFormat="1">
      <c r="A60" s="114">
        <v>49</v>
      </c>
      <c r="B60" s="108" t="s">
        <v>3229</v>
      </c>
      <c r="C60" s="108" t="s">
        <v>3230</v>
      </c>
      <c r="D60" s="109" t="s">
        <v>3231</v>
      </c>
      <c r="E60" s="115">
        <v>33</v>
      </c>
      <c r="F60" s="116">
        <v>10.029999999999999</v>
      </c>
      <c r="G60" s="117">
        <v>30</v>
      </c>
      <c r="H60" s="117" t="s">
        <v>3373</v>
      </c>
      <c r="I60" s="116">
        <v>9.9700000000000006</v>
      </c>
      <c r="J60" s="117">
        <v>18</v>
      </c>
      <c r="K60" s="117" t="s">
        <v>3373</v>
      </c>
      <c r="L60" s="118">
        <f t="shared" si="15"/>
        <v>10</v>
      </c>
      <c r="M60" s="115">
        <f t="shared" si="16"/>
        <v>60</v>
      </c>
      <c r="N60" s="115">
        <f t="shared" si="17"/>
        <v>2</v>
      </c>
      <c r="O60" s="115">
        <f t="shared" si="18"/>
        <v>1</v>
      </c>
      <c r="P60" s="116">
        <v>10.89</v>
      </c>
      <c r="Q60" s="117">
        <v>30</v>
      </c>
      <c r="R60" s="117" t="s">
        <v>3373</v>
      </c>
      <c r="S60" s="116">
        <v>10.130000000000001</v>
      </c>
      <c r="T60" s="117">
        <v>30</v>
      </c>
      <c r="U60" s="117" t="s">
        <v>3373</v>
      </c>
      <c r="V60" s="116">
        <f t="shared" si="19"/>
        <v>10.510000000000002</v>
      </c>
      <c r="W60" s="117">
        <f t="shared" si="20"/>
        <v>60</v>
      </c>
      <c r="X60" s="117">
        <f t="shared" si="21"/>
        <v>2</v>
      </c>
      <c r="Y60" s="117">
        <f t="shared" si="22"/>
        <v>0</v>
      </c>
      <c r="Z60" s="117">
        <f t="shared" si="23"/>
        <v>4</v>
      </c>
      <c r="AA60" s="117">
        <f t="shared" si="24"/>
        <v>1</v>
      </c>
      <c r="AB60" s="117">
        <f t="shared" si="25"/>
        <v>5</v>
      </c>
      <c r="AC60" s="116">
        <f t="shared" si="29"/>
        <v>0.81</v>
      </c>
      <c r="AD60" s="116">
        <f t="shared" si="26"/>
        <v>10.255000000000001</v>
      </c>
      <c r="AE60" s="116">
        <f t="shared" si="27"/>
        <v>8.3065500000000014</v>
      </c>
      <c r="AF60" s="117">
        <f t="shared" si="28"/>
        <v>120</v>
      </c>
      <c r="AG60" s="105"/>
    </row>
    <row r="61" spans="1:33" s="16" customFormat="1">
      <c r="A61" s="114">
        <v>50</v>
      </c>
      <c r="B61" s="108" t="s">
        <v>2706</v>
      </c>
      <c r="C61" s="108" t="s">
        <v>3148</v>
      </c>
      <c r="D61" s="109" t="s">
        <v>3149</v>
      </c>
      <c r="E61" s="115">
        <v>32</v>
      </c>
      <c r="F61" s="116">
        <v>11.08</v>
      </c>
      <c r="G61" s="117">
        <v>30</v>
      </c>
      <c r="H61" s="117" t="s">
        <v>3372</v>
      </c>
      <c r="I61" s="116">
        <v>10</v>
      </c>
      <c r="J61" s="117">
        <v>30</v>
      </c>
      <c r="K61" s="117" t="s">
        <v>3373</v>
      </c>
      <c r="L61" s="118">
        <f t="shared" si="15"/>
        <v>10.54</v>
      </c>
      <c r="M61" s="115">
        <f t="shared" si="16"/>
        <v>60</v>
      </c>
      <c r="N61" s="115">
        <f t="shared" si="17"/>
        <v>1</v>
      </c>
      <c r="O61" s="115">
        <f t="shared" si="18"/>
        <v>0</v>
      </c>
      <c r="P61" s="116">
        <v>11.21</v>
      </c>
      <c r="Q61" s="117">
        <v>30</v>
      </c>
      <c r="R61" s="117" t="s">
        <v>3373</v>
      </c>
      <c r="S61" s="116">
        <v>10.73</v>
      </c>
      <c r="T61" s="117">
        <v>30</v>
      </c>
      <c r="U61" s="117" t="s">
        <v>3372</v>
      </c>
      <c r="V61" s="116">
        <f t="shared" si="19"/>
        <v>10.97</v>
      </c>
      <c r="W61" s="117">
        <f t="shared" si="20"/>
        <v>60</v>
      </c>
      <c r="X61" s="117">
        <f t="shared" si="21"/>
        <v>1</v>
      </c>
      <c r="Y61" s="117">
        <f t="shared" si="22"/>
        <v>0</v>
      </c>
      <c r="Z61" s="117">
        <f t="shared" si="23"/>
        <v>2</v>
      </c>
      <c r="AA61" s="117">
        <f t="shared" si="24"/>
        <v>0</v>
      </c>
      <c r="AB61" s="117">
        <f t="shared" si="25"/>
        <v>2</v>
      </c>
      <c r="AC61" s="116">
        <f>IF(AB61=0,0.79,IF(AB61=1,0.78,IF(AB61=2,0.77,IF(AB61=3,0.76,IF(AB61=4,0.75,IF(AB61=5,74,IF(AB61=6,0.73)))))))</f>
        <v>0.77</v>
      </c>
      <c r="AD61" s="116">
        <f t="shared" si="26"/>
        <v>10.754999999999999</v>
      </c>
      <c r="AE61" s="116">
        <f t="shared" si="27"/>
        <v>8.2813499999999998</v>
      </c>
      <c r="AF61" s="117">
        <f t="shared" si="28"/>
        <v>120</v>
      </c>
      <c r="AG61" s="105"/>
    </row>
    <row r="62" spans="1:33" s="16" customFormat="1">
      <c r="A62" s="107">
        <v>51</v>
      </c>
      <c r="B62" s="108" t="s">
        <v>362</v>
      </c>
      <c r="C62" s="108" t="s">
        <v>1589</v>
      </c>
      <c r="D62" s="109" t="s">
        <v>3286</v>
      </c>
      <c r="E62" s="115">
        <v>34</v>
      </c>
      <c r="F62" s="116">
        <v>10</v>
      </c>
      <c r="G62" s="117">
        <v>30</v>
      </c>
      <c r="H62" s="117" t="s">
        <v>3372</v>
      </c>
      <c r="I62" s="116">
        <v>10.210000000000001</v>
      </c>
      <c r="J62" s="117">
        <v>30</v>
      </c>
      <c r="K62" s="117" t="s">
        <v>3373</v>
      </c>
      <c r="L62" s="118">
        <f t="shared" si="15"/>
        <v>10.105</v>
      </c>
      <c r="M62" s="115">
        <f t="shared" si="16"/>
        <v>60</v>
      </c>
      <c r="N62" s="115">
        <f t="shared" si="17"/>
        <v>1</v>
      </c>
      <c r="O62" s="115">
        <f t="shared" si="18"/>
        <v>0</v>
      </c>
      <c r="P62" s="116">
        <v>10.23</v>
      </c>
      <c r="Q62" s="117">
        <v>30</v>
      </c>
      <c r="R62" s="117" t="s">
        <v>3372</v>
      </c>
      <c r="S62" s="116">
        <v>11.96</v>
      </c>
      <c r="T62" s="117">
        <v>30</v>
      </c>
      <c r="U62" s="117" t="s">
        <v>3372</v>
      </c>
      <c r="V62" s="116">
        <f t="shared" si="19"/>
        <v>11.095000000000001</v>
      </c>
      <c r="W62" s="117">
        <f t="shared" si="20"/>
        <v>60</v>
      </c>
      <c r="X62" s="117">
        <f t="shared" si="21"/>
        <v>0</v>
      </c>
      <c r="Y62" s="117">
        <f t="shared" si="22"/>
        <v>0</v>
      </c>
      <c r="Z62" s="117">
        <f t="shared" si="23"/>
        <v>1</v>
      </c>
      <c r="AA62" s="117">
        <f t="shared" si="24"/>
        <v>0</v>
      </c>
      <c r="AB62" s="117">
        <f t="shared" si="25"/>
        <v>1</v>
      </c>
      <c r="AC62" s="116">
        <f>IF(AB62=0,0.79,IF(AB62=1,0.78,IF(AB62=2,0.77,IF(AB62=3,0.76,IF(AB62=4,0.75,IF(AB62=5,74,IF(AB62=6,0.73)))))))</f>
        <v>0.78</v>
      </c>
      <c r="AD62" s="116">
        <f t="shared" si="26"/>
        <v>10.600000000000001</v>
      </c>
      <c r="AE62" s="116">
        <f t="shared" si="27"/>
        <v>8.2680000000000007</v>
      </c>
      <c r="AF62" s="117">
        <f t="shared" si="28"/>
        <v>120</v>
      </c>
      <c r="AG62" s="105"/>
    </row>
    <row r="63" spans="1:33" s="16" customFormat="1">
      <c r="A63" s="114">
        <v>52</v>
      </c>
      <c r="B63" s="108" t="s">
        <v>3210</v>
      </c>
      <c r="C63" s="108" t="s">
        <v>707</v>
      </c>
      <c r="D63" s="109" t="s">
        <v>3211</v>
      </c>
      <c r="E63" s="115">
        <v>33</v>
      </c>
      <c r="F63" s="116">
        <v>9.26</v>
      </c>
      <c r="G63" s="117">
        <v>20</v>
      </c>
      <c r="H63" s="117" t="s">
        <v>3372</v>
      </c>
      <c r="I63" s="116">
        <v>10.74</v>
      </c>
      <c r="J63" s="117">
        <v>30</v>
      </c>
      <c r="K63" s="117" t="s">
        <v>3373</v>
      </c>
      <c r="L63" s="118">
        <f t="shared" si="15"/>
        <v>10</v>
      </c>
      <c r="M63" s="115">
        <f t="shared" si="16"/>
        <v>60</v>
      </c>
      <c r="N63" s="115">
        <f t="shared" si="17"/>
        <v>1</v>
      </c>
      <c r="O63" s="115">
        <f t="shared" si="18"/>
        <v>1</v>
      </c>
      <c r="P63" s="116">
        <v>9.8800000000000008</v>
      </c>
      <c r="Q63" s="117">
        <v>15</v>
      </c>
      <c r="R63" s="117" t="s">
        <v>3373</v>
      </c>
      <c r="S63" s="116">
        <v>10.119999999999999</v>
      </c>
      <c r="T63" s="117">
        <v>30</v>
      </c>
      <c r="U63" s="117" t="s">
        <v>3373</v>
      </c>
      <c r="V63" s="116">
        <f t="shared" si="19"/>
        <v>10</v>
      </c>
      <c r="W63" s="117">
        <f t="shared" si="20"/>
        <v>60</v>
      </c>
      <c r="X63" s="117">
        <f t="shared" si="21"/>
        <v>2</v>
      </c>
      <c r="Y63" s="117">
        <f t="shared" si="22"/>
        <v>1</v>
      </c>
      <c r="Z63" s="117">
        <f t="shared" si="23"/>
        <v>3</v>
      </c>
      <c r="AA63" s="117">
        <f t="shared" si="24"/>
        <v>2</v>
      </c>
      <c r="AB63" s="117">
        <f t="shared" si="25"/>
        <v>5</v>
      </c>
      <c r="AC63" s="116">
        <f>IF(AB63=0,0.86,IF(AB63=1,0.85,IF(AB63=2,0.84,IF(AB63=3,0.83,IF(AB63=4,0.82,IF(AB63=5,0.81,IF(AB63=6,0.8)))))))</f>
        <v>0.81</v>
      </c>
      <c r="AD63" s="116">
        <f t="shared" si="26"/>
        <v>10</v>
      </c>
      <c r="AE63" s="116">
        <f t="shared" si="27"/>
        <v>8.1000000000000014</v>
      </c>
      <c r="AF63" s="117">
        <f t="shared" si="28"/>
        <v>120</v>
      </c>
      <c r="AG63" s="105"/>
    </row>
    <row r="66" spans="1:33" s="16" customFormat="1">
      <c r="A66" s="107">
        <v>53</v>
      </c>
      <c r="B66" s="108" t="s">
        <v>3063</v>
      </c>
      <c r="C66" s="108" t="s">
        <v>3064</v>
      </c>
      <c r="D66" s="109" t="s">
        <v>3065</v>
      </c>
      <c r="E66" s="115">
        <v>32</v>
      </c>
      <c r="F66" s="116">
        <v>11.09</v>
      </c>
      <c r="G66" s="117">
        <v>30</v>
      </c>
      <c r="H66" s="117" t="s">
        <v>3372</v>
      </c>
      <c r="I66" s="116">
        <v>10.95</v>
      </c>
      <c r="J66" s="117">
        <v>30</v>
      </c>
      <c r="K66" s="117" t="s">
        <v>3372</v>
      </c>
      <c r="L66" s="118">
        <f t="shared" ref="L66:L94" si="30">(F66+I66)/2</f>
        <v>11.02</v>
      </c>
      <c r="M66" s="115">
        <f t="shared" ref="M66:M94" si="31">IF(L66&gt;=10,60,G66+J66)</f>
        <v>60</v>
      </c>
      <c r="N66" s="115">
        <f t="shared" ref="N66:N94" si="32">IF(H66="ACC",0,1)+IF(K66="ACC",0,1)</f>
        <v>0</v>
      </c>
      <c r="O66" s="115">
        <f t="shared" ref="O66:O94" si="33">IF(F66&lt;10,1,(IF(I66&lt;10,1,0)))</f>
        <v>0</v>
      </c>
      <c r="P66" s="116">
        <v>10.38</v>
      </c>
      <c r="Q66" s="117">
        <v>30</v>
      </c>
      <c r="R66" s="117" t="s">
        <v>3373</v>
      </c>
      <c r="S66" s="116">
        <v>7.91</v>
      </c>
      <c r="T66" s="117">
        <v>22</v>
      </c>
      <c r="U66" s="117" t="s">
        <v>3372</v>
      </c>
      <c r="V66" s="116">
        <f t="shared" ref="V66:V94" si="34">(P66+S66)/2</f>
        <v>9.1449999999999996</v>
      </c>
      <c r="W66" s="117">
        <f t="shared" ref="W66:W94" si="35">IF(V66&gt;=10,60,Q66+T66)</f>
        <v>52</v>
      </c>
      <c r="X66" s="117">
        <f t="shared" ref="X66:X94" si="36">IF(R66="ACC",0,1)+IF(U66="ACC",0,1)</f>
        <v>1</v>
      </c>
      <c r="Y66" s="117">
        <f t="shared" ref="Y66:Y94" si="37">IF(P66&lt;10,1,(IF(S66&lt;10,1,0)))</f>
        <v>1</v>
      </c>
      <c r="Z66" s="117">
        <f t="shared" ref="Z66:AA94" si="38">N66+X66</f>
        <v>1</v>
      </c>
      <c r="AA66" s="117">
        <f t="shared" si="38"/>
        <v>1</v>
      </c>
      <c r="AB66" s="117">
        <f t="shared" ref="AB66:AB94" si="39">Z66+AA66</f>
        <v>2</v>
      </c>
      <c r="AC66" s="116">
        <f>IF(AB66=0,0.86,IF(AB66=1,0.85,IF(AB66=2,0.84,IF(AB66=3,0.83,IF(AB66=4,0.82,IF(AB66=5,0.81,IF(AB66=6,0.8)))))))</f>
        <v>0.84</v>
      </c>
      <c r="AD66" s="116">
        <f t="shared" ref="AD66:AD94" si="40">AVERAGE(L66,V66)</f>
        <v>10.0825</v>
      </c>
      <c r="AE66" s="116">
        <f t="shared" ref="AE66:AE94" si="41">AC66*AD66</f>
        <v>8.4692999999999987</v>
      </c>
      <c r="AF66" s="117">
        <f t="shared" ref="AF66:AF94" si="42">M66+W66</f>
        <v>112</v>
      </c>
      <c r="AG66" s="105"/>
    </row>
    <row r="67" spans="1:33" s="16" customFormat="1">
      <c r="A67" s="114">
        <v>54</v>
      </c>
      <c r="B67" s="108" t="s">
        <v>3207</v>
      </c>
      <c r="C67" s="108" t="s">
        <v>3208</v>
      </c>
      <c r="D67" s="109" t="s">
        <v>3209</v>
      </c>
      <c r="E67" s="115">
        <v>33</v>
      </c>
      <c r="F67" s="116">
        <v>9.52</v>
      </c>
      <c r="G67" s="117">
        <v>22</v>
      </c>
      <c r="H67" s="117" t="s">
        <v>3373</v>
      </c>
      <c r="I67" s="116">
        <v>10.48</v>
      </c>
      <c r="J67" s="117">
        <v>30</v>
      </c>
      <c r="K67" s="117" t="s">
        <v>3373</v>
      </c>
      <c r="L67" s="118">
        <f t="shared" si="30"/>
        <v>10</v>
      </c>
      <c r="M67" s="115">
        <f t="shared" si="31"/>
        <v>60</v>
      </c>
      <c r="N67" s="115">
        <f t="shared" si="32"/>
        <v>2</v>
      </c>
      <c r="O67" s="115">
        <f t="shared" si="33"/>
        <v>1</v>
      </c>
      <c r="P67" s="116">
        <v>9.4</v>
      </c>
      <c r="Q67" s="117">
        <v>21</v>
      </c>
      <c r="R67" s="117" t="s">
        <v>3373</v>
      </c>
      <c r="S67" s="116">
        <v>10.08</v>
      </c>
      <c r="T67" s="117">
        <v>30</v>
      </c>
      <c r="U67" s="117" t="s">
        <v>3372</v>
      </c>
      <c r="V67" s="116">
        <f t="shared" si="34"/>
        <v>9.74</v>
      </c>
      <c r="W67" s="117">
        <f t="shared" si="35"/>
        <v>51</v>
      </c>
      <c r="X67" s="117">
        <f t="shared" si="36"/>
        <v>1</v>
      </c>
      <c r="Y67" s="117">
        <f t="shared" si="37"/>
        <v>1</v>
      </c>
      <c r="Z67" s="117">
        <f t="shared" si="38"/>
        <v>3</v>
      </c>
      <c r="AA67" s="117">
        <f t="shared" si="38"/>
        <v>2</v>
      </c>
      <c r="AB67" s="117">
        <f t="shared" si="39"/>
        <v>5</v>
      </c>
      <c r="AC67" s="116">
        <f>IF(AB67=0,0.93,IF(AB67=1,0.92,IF(AB67=2,0.91,IF(AB67=3,0.9,IF(AB67=4,0.89,IF(AB67=5,0.88,IF(AB67=6,0.87)))))))</f>
        <v>0.88</v>
      </c>
      <c r="AD67" s="116">
        <f t="shared" si="40"/>
        <v>9.870000000000001</v>
      </c>
      <c r="AE67" s="116">
        <f t="shared" si="41"/>
        <v>8.6856000000000009</v>
      </c>
      <c r="AF67" s="117">
        <f t="shared" si="42"/>
        <v>111</v>
      </c>
      <c r="AG67" s="105"/>
    </row>
    <row r="68" spans="1:33" s="16" customFormat="1">
      <c r="A68" s="107">
        <v>55</v>
      </c>
      <c r="B68" s="119" t="s">
        <v>3078</v>
      </c>
      <c r="C68" s="119" t="s">
        <v>3440</v>
      </c>
      <c r="D68" s="120" t="s">
        <v>3079</v>
      </c>
      <c r="E68" s="115">
        <v>32</v>
      </c>
      <c r="F68" s="116">
        <v>6.42</v>
      </c>
      <c r="G68" s="117">
        <v>19</v>
      </c>
      <c r="H68" s="117" t="s">
        <v>3372</v>
      </c>
      <c r="I68" s="116">
        <v>10.91</v>
      </c>
      <c r="J68" s="117">
        <v>30</v>
      </c>
      <c r="K68" s="117" t="s">
        <v>3372</v>
      </c>
      <c r="L68" s="118">
        <f t="shared" si="30"/>
        <v>8.6649999999999991</v>
      </c>
      <c r="M68" s="115">
        <f t="shared" si="31"/>
        <v>49</v>
      </c>
      <c r="N68" s="115">
        <f t="shared" si="32"/>
        <v>0</v>
      </c>
      <c r="O68" s="115">
        <f t="shared" si="33"/>
        <v>1</v>
      </c>
      <c r="P68" s="116">
        <v>10.96</v>
      </c>
      <c r="Q68" s="117">
        <v>30</v>
      </c>
      <c r="R68" s="117" t="s">
        <v>3372</v>
      </c>
      <c r="S68" s="116">
        <v>10.16</v>
      </c>
      <c r="T68" s="117">
        <v>30</v>
      </c>
      <c r="U68" s="117" t="s">
        <v>3372</v>
      </c>
      <c r="V68" s="116">
        <f t="shared" si="34"/>
        <v>10.56</v>
      </c>
      <c r="W68" s="117">
        <f t="shared" si="35"/>
        <v>60</v>
      </c>
      <c r="X68" s="117">
        <f t="shared" si="36"/>
        <v>0</v>
      </c>
      <c r="Y68" s="117">
        <f t="shared" si="37"/>
        <v>0</v>
      </c>
      <c r="Z68" s="117">
        <f t="shared" si="38"/>
        <v>0</v>
      </c>
      <c r="AA68" s="117">
        <f t="shared" si="38"/>
        <v>1</v>
      </c>
      <c r="AB68" s="117">
        <f t="shared" si="39"/>
        <v>1</v>
      </c>
      <c r="AC68" s="116">
        <f>IF(AB68=0,0.86,IF(AB68=1,0.85,IF(AB68=2,0.84,IF(AB68=3,0.83,IF(AB68=4,0.82,IF(AB68=5,0.81,IF(AB68=6,0.8)))))))</f>
        <v>0.85</v>
      </c>
      <c r="AD68" s="116">
        <f t="shared" si="40"/>
        <v>9.6125000000000007</v>
      </c>
      <c r="AE68" s="116">
        <f t="shared" si="41"/>
        <v>8.1706250000000011</v>
      </c>
      <c r="AF68" s="117">
        <f t="shared" si="42"/>
        <v>109</v>
      </c>
      <c r="AG68" s="105"/>
    </row>
    <row r="69" spans="1:33" s="16" customFormat="1">
      <c r="A69" s="114">
        <v>56</v>
      </c>
      <c r="B69" s="119" t="s">
        <v>3331</v>
      </c>
      <c r="C69" s="119" t="s">
        <v>1796</v>
      </c>
      <c r="D69" s="120" t="s">
        <v>3332</v>
      </c>
      <c r="E69" s="115">
        <v>34</v>
      </c>
      <c r="F69" s="116">
        <v>11.3</v>
      </c>
      <c r="G69" s="117">
        <v>30</v>
      </c>
      <c r="H69" s="117" t="s">
        <v>3372</v>
      </c>
      <c r="I69" s="116">
        <v>8.69</v>
      </c>
      <c r="J69" s="117">
        <v>19</v>
      </c>
      <c r="K69" s="117" t="s">
        <v>3373</v>
      </c>
      <c r="L69" s="118">
        <f t="shared" si="30"/>
        <v>9.995000000000001</v>
      </c>
      <c r="M69" s="115">
        <f t="shared" si="31"/>
        <v>49</v>
      </c>
      <c r="N69" s="115">
        <f t="shared" si="32"/>
        <v>1</v>
      </c>
      <c r="O69" s="115">
        <f t="shared" si="33"/>
        <v>1</v>
      </c>
      <c r="P69" s="116">
        <v>10.17</v>
      </c>
      <c r="Q69" s="117">
        <v>30</v>
      </c>
      <c r="R69" s="117" t="s">
        <v>3372</v>
      </c>
      <c r="S69" s="116">
        <v>11.78</v>
      </c>
      <c r="T69" s="117">
        <v>30</v>
      </c>
      <c r="U69" s="117" t="s">
        <v>3372</v>
      </c>
      <c r="V69" s="116">
        <f t="shared" si="34"/>
        <v>10.975</v>
      </c>
      <c r="W69" s="117">
        <f t="shared" si="35"/>
        <v>60</v>
      </c>
      <c r="X69" s="117">
        <f t="shared" si="36"/>
        <v>0</v>
      </c>
      <c r="Y69" s="117">
        <f t="shared" si="37"/>
        <v>0</v>
      </c>
      <c r="Z69" s="117">
        <f t="shared" si="38"/>
        <v>1</v>
      </c>
      <c r="AA69" s="117">
        <f t="shared" si="38"/>
        <v>1</v>
      </c>
      <c r="AB69" s="117">
        <f t="shared" si="39"/>
        <v>2</v>
      </c>
      <c r="AC69" s="116">
        <f>IF(AB69=0,0.86,IF(AB69=1,0.85,IF(AB69=2,0.84,IF(AB69=3,0.83,IF(AB69=4,0.82,IF(AB69=5,0.81,IF(AB69=6,0.8)))))))</f>
        <v>0.84</v>
      </c>
      <c r="AD69" s="116">
        <f t="shared" si="40"/>
        <v>10.484999999999999</v>
      </c>
      <c r="AE69" s="116">
        <f t="shared" si="41"/>
        <v>8.8073999999999995</v>
      </c>
      <c r="AF69" s="117">
        <f t="shared" si="42"/>
        <v>109</v>
      </c>
      <c r="AG69" s="105"/>
    </row>
    <row r="70" spans="1:33" s="16" customFormat="1">
      <c r="A70" s="107">
        <v>57</v>
      </c>
      <c r="B70" s="108" t="s">
        <v>1065</v>
      </c>
      <c r="C70" s="108" t="s">
        <v>612</v>
      </c>
      <c r="D70" s="109" t="s">
        <v>3102</v>
      </c>
      <c r="E70" s="115">
        <v>32</v>
      </c>
      <c r="F70" s="116">
        <v>10</v>
      </c>
      <c r="G70" s="117">
        <v>30</v>
      </c>
      <c r="H70" s="117" t="s">
        <v>3373</v>
      </c>
      <c r="I70" s="116">
        <v>10.8</v>
      </c>
      <c r="J70" s="117">
        <v>30</v>
      </c>
      <c r="K70" s="117" t="s">
        <v>3373</v>
      </c>
      <c r="L70" s="118">
        <f t="shared" si="30"/>
        <v>10.4</v>
      </c>
      <c r="M70" s="115">
        <f t="shared" si="31"/>
        <v>60</v>
      </c>
      <c r="N70" s="115">
        <f t="shared" si="32"/>
        <v>2</v>
      </c>
      <c r="O70" s="115">
        <f t="shared" si="33"/>
        <v>0</v>
      </c>
      <c r="P70" s="116">
        <v>10.47</v>
      </c>
      <c r="Q70" s="117">
        <v>30</v>
      </c>
      <c r="R70" s="117" t="s">
        <v>3373</v>
      </c>
      <c r="S70" s="116">
        <v>9.3000000000000007</v>
      </c>
      <c r="T70" s="117">
        <v>18</v>
      </c>
      <c r="U70" s="117" t="s">
        <v>3373</v>
      </c>
      <c r="V70" s="116">
        <f t="shared" si="34"/>
        <v>9.8850000000000016</v>
      </c>
      <c r="W70" s="117">
        <f t="shared" si="35"/>
        <v>48</v>
      </c>
      <c r="X70" s="117">
        <f t="shared" si="36"/>
        <v>2</v>
      </c>
      <c r="Y70" s="117">
        <f t="shared" si="37"/>
        <v>1</v>
      </c>
      <c r="Z70" s="117">
        <f t="shared" si="38"/>
        <v>4</v>
      </c>
      <c r="AA70" s="117">
        <f t="shared" si="38"/>
        <v>1</v>
      </c>
      <c r="AB70" s="117">
        <f t="shared" si="39"/>
        <v>5</v>
      </c>
      <c r="AC70" s="116">
        <f>IF(AB70=0,0.86,IF(AB70=1,0.85,IF(AB70=2,0.84,IF(AB70=3,0.83,IF(AB70=4,0.82,IF(AB70=5,0.81,IF(AB70=6,0.8)))))))</f>
        <v>0.81</v>
      </c>
      <c r="AD70" s="116">
        <f t="shared" si="40"/>
        <v>10.142500000000002</v>
      </c>
      <c r="AE70" s="116">
        <f t="shared" si="41"/>
        <v>8.2154250000000015</v>
      </c>
      <c r="AF70" s="117">
        <f t="shared" si="42"/>
        <v>108</v>
      </c>
      <c r="AG70" s="105"/>
    </row>
    <row r="71" spans="1:33" s="16" customFormat="1">
      <c r="A71" s="114">
        <v>58</v>
      </c>
      <c r="B71" s="108" t="s">
        <v>1948</v>
      </c>
      <c r="C71" s="108" t="s">
        <v>851</v>
      </c>
      <c r="D71" s="109" t="s">
        <v>3238</v>
      </c>
      <c r="E71" s="115">
        <v>33</v>
      </c>
      <c r="F71" s="116">
        <v>7.8</v>
      </c>
      <c r="G71" s="117">
        <v>18</v>
      </c>
      <c r="H71" s="117" t="s">
        <v>3372</v>
      </c>
      <c r="I71" s="116">
        <v>10.46</v>
      </c>
      <c r="J71" s="117">
        <v>30</v>
      </c>
      <c r="K71" s="117" t="s">
        <v>3372</v>
      </c>
      <c r="L71" s="118">
        <f t="shared" si="30"/>
        <v>9.1300000000000008</v>
      </c>
      <c r="M71" s="115">
        <f t="shared" si="31"/>
        <v>48</v>
      </c>
      <c r="N71" s="115">
        <f t="shared" si="32"/>
        <v>0</v>
      </c>
      <c r="O71" s="115">
        <f t="shared" si="33"/>
        <v>1</v>
      </c>
      <c r="P71" s="116">
        <v>10.57</v>
      </c>
      <c r="Q71" s="117">
        <v>30</v>
      </c>
      <c r="R71" s="117" t="s">
        <v>3373</v>
      </c>
      <c r="S71" s="116">
        <v>10.84</v>
      </c>
      <c r="T71" s="117">
        <v>30</v>
      </c>
      <c r="U71" s="117" t="s">
        <v>3372</v>
      </c>
      <c r="V71" s="116">
        <f t="shared" si="34"/>
        <v>10.705</v>
      </c>
      <c r="W71" s="117">
        <f t="shared" si="35"/>
        <v>60</v>
      </c>
      <c r="X71" s="117">
        <f t="shared" si="36"/>
        <v>1</v>
      </c>
      <c r="Y71" s="117">
        <f t="shared" si="37"/>
        <v>0</v>
      </c>
      <c r="Z71" s="117">
        <f t="shared" si="38"/>
        <v>1</v>
      </c>
      <c r="AA71" s="117">
        <f t="shared" si="38"/>
        <v>1</v>
      </c>
      <c r="AB71" s="117">
        <f t="shared" si="39"/>
        <v>2</v>
      </c>
      <c r="AC71" s="116">
        <f>IF(AB71=0,1,IF(AB71=1,0.99,IF(AB71=2,0.98,IF(AB71=3,0.97,IF(AB71=4,0.96,IF(AB71=5,0.95,IF(AB71=6,0.94)))))))</f>
        <v>0.98</v>
      </c>
      <c r="AD71" s="116">
        <f t="shared" si="40"/>
        <v>9.9175000000000004</v>
      </c>
      <c r="AE71" s="116">
        <f t="shared" si="41"/>
        <v>9.7191500000000008</v>
      </c>
      <c r="AF71" s="117">
        <f t="shared" si="42"/>
        <v>108</v>
      </c>
      <c r="AG71" s="105"/>
    </row>
    <row r="72" spans="1:33" s="16" customFormat="1">
      <c r="A72" s="107">
        <v>59</v>
      </c>
      <c r="B72" s="108" t="s">
        <v>3084</v>
      </c>
      <c r="C72" s="108" t="s">
        <v>3085</v>
      </c>
      <c r="D72" s="109" t="s">
        <v>3086</v>
      </c>
      <c r="E72" s="115">
        <v>32</v>
      </c>
      <c r="F72" s="116">
        <v>11.19</v>
      </c>
      <c r="G72" s="117">
        <v>30</v>
      </c>
      <c r="H72" s="117" t="s">
        <v>3373</v>
      </c>
      <c r="I72" s="116">
        <v>10</v>
      </c>
      <c r="J72" s="117">
        <v>30</v>
      </c>
      <c r="K72" s="117" t="s">
        <v>3372</v>
      </c>
      <c r="L72" s="118">
        <f t="shared" si="30"/>
        <v>10.594999999999999</v>
      </c>
      <c r="M72" s="115">
        <f t="shared" si="31"/>
        <v>60</v>
      </c>
      <c r="N72" s="115">
        <f t="shared" si="32"/>
        <v>1</v>
      </c>
      <c r="O72" s="115">
        <f t="shared" si="33"/>
        <v>0</v>
      </c>
      <c r="P72" s="116">
        <v>10</v>
      </c>
      <c r="Q72" s="117">
        <v>30</v>
      </c>
      <c r="R72" s="117" t="s">
        <v>3373</v>
      </c>
      <c r="S72" s="116">
        <v>9.5</v>
      </c>
      <c r="T72" s="117">
        <v>16</v>
      </c>
      <c r="U72" s="117" t="s">
        <v>3373</v>
      </c>
      <c r="V72" s="116">
        <f t="shared" si="34"/>
        <v>9.75</v>
      </c>
      <c r="W72" s="117">
        <f t="shared" si="35"/>
        <v>46</v>
      </c>
      <c r="X72" s="117">
        <f t="shared" si="36"/>
        <v>2</v>
      </c>
      <c r="Y72" s="117">
        <f t="shared" si="37"/>
        <v>1</v>
      </c>
      <c r="Z72" s="117">
        <f t="shared" si="38"/>
        <v>3</v>
      </c>
      <c r="AA72" s="117">
        <f t="shared" si="38"/>
        <v>1</v>
      </c>
      <c r="AB72" s="117">
        <f t="shared" si="39"/>
        <v>4</v>
      </c>
      <c r="AC72" s="116">
        <f>IF(AB72=0,0.93,IF(AB72=1,0.92,IF(AB72=2,0.91,IF(AB72=3,0.9,IF(AB72=4,0.89,IF(AB72=5,0.88,IF(AB72=6,0.87)))))))</f>
        <v>0.89</v>
      </c>
      <c r="AD72" s="116">
        <f t="shared" si="40"/>
        <v>10.172499999999999</v>
      </c>
      <c r="AE72" s="116">
        <f t="shared" si="41"/>
        <v>9.0535250000000005</v>
      </c>
      <c r="AF72" s="117">
        <f t="shared" si="42"/>
        <v>106</v>
      </c>
      <c r="AG72" s="105"/>
    </row>
    <row r="73" spans="1:33" s="16" customFormat="1">
      <c r="A73" s="114">
        <v>60</v>
      </c>
      <c r="B73" s="119" t="s">
        <v>3153</v>
      </c>
      <c r="C73" s="119" t="s">
        <v>1889</v>
      </c>
      <c r="D73" s="120" t="s">
        <v>3154</v>
      </c>
      <c r="E73" s="115">
        <v>32</v>
      </c>
      <c r="F73" s="116">
        <v>9.84</v>
      </c>
      <c r="G73" s="117">
        <v>19</v>
      </c>
      <c r="H73" s="117" t="s">
        <v>3373</v>
      </c>
      <c r="I73" s="116">
        <v>10.16</v>
      </c>
      <c r="J73" s="117">
        <v>30</v>
      </c>
      <c r="K73" s="117" t="s">
        <v>3373</v>
      </c>
      <c r="L73" s="118">
        <f t="shared" si="30"/>
        <v>10</v>
      </c>
      <c r="M73" s="115">
        <f t="shared" si="31"/>
        <v>60</v>
      </c>
      <c r="N73" s="115">
        <f t="shared" si="32"/>
        <v>2</v>
      </c>
      <c r="O73" s="115">
        <f t="shared" si="33"/>
        <v>1</v>
      </c>
      <c r="P73" s="116">
        <v>9.1</v>
      </c>
      <c r="Q73" s="117">
        <v>15</v>
      </c>
      <c r="R73" s="117" t="s">
        <v>3373</v>
      </c>
      <c r="S73" s="116">
        <v>10.51</v>
      </c>
      <c r="T73" s="117">
        <v>30</v>
      </c>
      <c r="U73" s="117" t="s">
        <v>3372</v>
      </c>
      <c r="V73" s="116">
        <f t="shared" si="34"/>
        <v>9.8049999999999997</v>
      </c>
      <c r="W73" s="117">
        <f t="shared" si="35"/>
        <v>45</v>
      </c>
      <c r="X73" s="117">
        <f t="shared" si="36"/>
        <v>1</v>
      </c>
      <c r="Y73" s="117">
        <f t="shared" si="37"/>
        <v>1</v>
      </c>
      <c r="Z73" s="117">
        <f t="shared" si="38"/>
        <v>3</v>
      </c>
      <c r="AA73" s="117">
        <f t="shared" si="38"/>
        <v>2</v>
      </c>
      <c r="AB73" s="117">
        <f t="shared" si="39"/>
        <v>5</v>
      </c>
      <c r="AC73" s="116">
        <f>IF(AB73=0,0.79,IF(AB73=1,0.78,IF(AB73=2,0.77,IF(AB73=3,0.76,IF(AB73=4,0.75,IF(AB73=5,74,IF(AB73=6,0.73)))))))</f>
        <v>74</v>
      </c>
      <c r="AD73" s="116">
        <f t="shared" si="40"/>
        <v>9.9024999999999999</v>
      </c>
      <c r="AE73" s="116">
        <f t="shared" si="41"/>
        <v>732.78499999999997</v>
      </c>
      <c r="AF73" s="117">
        <f t="shared" si="42"/>
        <v>105</v>
      </c>
      <c r="AG73" s="105"/>
    </row>
    <row r="74" spans="1:33" s="16" customFormat="1">
      <c r="A74" s="107">
        <v>61</v>
      </c>
      <c r="B74" s="108" t="s">
        <v>3293</v>
      </c>
      <c r="C74" s="108" t="s">
        <v>3294</v>
      </c>
      <c r="D74" s="109" t="s">
        <v>3295</v>
      </c>
      <c r="E74" s="115">
        <v>34</v>
      </c>
      <c r="F74" s="116">
        <v>9.89</v>
      </c>
      <c r="G74" s="117">
        <v>11</v>
      </c>
      <c r="H74" s="117" t="s">
        <v>3373</v>
      </c>
      <c r="I74" s="116">
        <v>10.11</v>
      </c>
      <c r="J74" s="117">
        <v>30</v>
      </c>
      <c r="K74" s="117" t="s">
        <v>3372</v>
      </c>
      <c r="L74" s="118">
        <f t="shared" si="30"/>
        <v>10</v>
      </c>
      <c r="M74" s="115">
        <f t="shared" si="31"/>
        <v>60</v>
      </c>
      <c r="N74" s="115">
        <f t="shared" si="32"/>
        <v>1</v>
      </c>
      <c r="O74" s="115">
        <f t="shared" si="33"/>
        <v>1</v>
      </c>
      <c r="P74" s="116">
        <v>8.73</v>
      </c>
      <c r="Q74" s="117">
        <v>15</v>
      </c>
      <c r="R74" s="117" t="s">
        <v>3372</v>
      </c>
      <c r="S74" s="116">
        <v>10.11</v>
      </c>
      <c r="T74" s="117">
        <v>30</v>
      </c>
      <c r="U74" s="117" t="s">
        <v>3372</v>
      </c>
      <c r="V74" s="116">
        <f t="shared" si="34"/>
        <v>9.42</v>
      </c>
      <c r="W74" s="117">
        <f t="shared" si="35"/>
        <v>45</v>
      </c>
      <c r="X74" s="117">
        <f t="shared" si="36"/>
        <v>0</v>
      </c>
      <c r="Y74" s="117">
        <f t="shared" si="37"/>
        <v>1</v>
      </c>
      <c r="Z74" s="117">
        <f t="shared" si="38"/>
        <v>1</v>
      </c>
      <c r="AA74" s="117">
        <f t="shared" si="38"/>
        <v>2</v>
      </c>
      <c r="AB74" s="117">
        <f t="shared" si="39"/>
        <v>3</v>
      </c>
      <c r="AC74" s="116">
        <f>IF(AB74=0,0.93,IF(AB74=1,0.92,IF(AB74=2,0.91,IF(AB74=3,0.9,IF(AB74=4,0.89,IF(AB74=5,0.88,IF(AB74=6,0.87)))))))</f>
        <v>0.9</v>
      </c>
      <c r="AD74" s="116">
        <f t="shared" si="40"/>
        <v>9.7100000000000009</v>
      </c>
      <c r="AE74" s="116">
        <f t="shared" si="41"/>
        <v>8.7390000000000008</v>
      </c>
      <c r="AF74" s="117">
        <f t="shared" si="42"/>
        <v>105</v>
      </c>
      <c r="AG74" s="105"/>
    </row>
    <row r="75" spans="1:33" s="16" customFormat="1">
      <c r="A75" s="114">
        <v>62</v>
      </c>
      <c r="B75" s="108" t="s">
        <v>247</v>
      </c>
      <c r="C75" s="108" t="s">
        <v>125</v>
      </c>
      <c r="D75" s="109" t="s">
        <v>3066</v>
      </c>
      <c r="E75" s="115">
        <v>32</v>
      </c>
      <c r="F75" s="116">
        <v>10.58</v>
      </c>
      <c r="G75" s="117">
        <v>30</v>
      </c>
      <c r="H75" s="117" t="s">
        <v>3372</v>
      </c>
      <c r="I75" s="116">
        <v>7.11</v>
      </c>
      <c r="J75" s="117">
        <v>13</v>
      </c>
      <c r="K75" s="117" t="s">
        <v>3373</v>
      </c>
      <c r="L75" s="118">
        <f t="shared" si="30"/>
        <v>8.8450000000000006</v>
      </c>
      <c r="M75" s="115">
        <f t="shared" si="31"/>
        <v>43</v>
      </c>
      <c r="N75" s="115">
        <f t="shared" si="32"/>
        <v>1</v>
      </c>
      <c r="O75" s="115">
        <f t="shared" si="33"/>
        <v>1</v>
      </c>
      <c r="P75" s="116">
        <v>10.28</v>
      </c>
      <c r="Q75" s="117">
        <v>30</v>
      </c>
      <c r="R75" s="117" t="s">
        <v>3373</v>
      </c>
      <c r="S75" s="116">
        <v>10.56</v>
      </c>
      <c r="T75" s="117">
        <v>30</v>
      </c>
      <c r="U75" s="117" t="s">
        <v>3372</v>
      </c>
      <c r="V75" s="116">
        <f t="shared" si="34"/>
        <v>10.42</v>
      </c>
      <c r="W75" s="117">
        <f t="shared" si="35"/>
        <v>60</v>
      </c>
      <c r="X75" s="117">
        <f t="shared" si="36"/>
        <v>1</v>
      </c>
      <c r="Y75" s="117">
        <f t="shared" si="37"/>
        <v>0</v>
      </c>
      <c r="Z75" s="117">
        <f t="shared" si="38"/>
        <v>2</v>
      </c>
      <c r="AA75" s="117">
        <f t="shared" si="38"/>
        <v>1</v>
      </c>
      <c r="AB75" s="117">
        <f t="shared" si="39"/>
        <v>3</v>
      </c>
      <c r="AC75" s="116">
        <f>IF(AB75=0,0.79,IF(AB75=1,0.78,IF(AB75=2,0.77,IF(AB75=3,0.76,IF(AB75=4,0.75,IF(AB75=5,74,IF(AB75=6,0.73)))))))</f>
        <v>0.76</v>
      </c>
      <c r="AD75" s="116">
        <f t="shared" si="40"/>
        <v>9.6325000000000003</v>
      </c>
      <c r="AE75" s="116">
        <f t="shared" si="41"/>
        <v>7.3207000000000004</v>
      </c>
      <c r="AF75" s="117">
        <f t="shared" si="42"/>
        <v>103</v>
      </c>
      <c r="AG75" s="105"/>
    </row>
    <row r="76" spans="1:33" s="16" customFormat="1">
      <c r="A76" s="107">
        <v>63</v>
      </c>
      <c r="B76" s="108" t="s">
        <v>3104</v>
      </c>
      <c r="C76" s="108" t="s">
        <v>3105</v>
      </c>
      <c r="D76" s="109" t="s">
        <v>3106</v>
      </c>
      <c r="E76" s="115">
        <v>32</v>
      </c>
      <c r="F76" s="116">
        <v>10.37</v>
      </c>
      <c r="G76" s="117">
        <v>30</v>
      </c>
      <c r="H76" s="117" t="s">
        <v>3372</v>
      </c>
      <c r="I76" s="116">
        <v>8.51</v>
      </c>
      <c r="J76" s="117">
        <v>13</v>
      </c>
      <c r="K76" s="117" t="s">
        <v>3373</v>
      </c>
      <c r="L76" s="118">
        <f t="shared" si="30"/>
        <v>9.44</v>
      </c>
      <c r="M76" s="115">
        <f t="shared" si="31"/>
        <v>43</v>
      </c>
      <c r="N76" s="115">
        <f t="shared" si="32"/>
        <v>1</v>
      </c>
      <c r="O76" s="115">
        <f t="shared" si="33"/>
        <v>1</v>
      </c>
      <c r="P76" s="116">
        <v>9.99</v>
      </c>
      <c r="Q76" s="117">
        <v>15</v>
      </c>
      <c r="R76" s="117" t="s">
        <v>3373</v>
      </c>
      <c r="S76" s="116">
        <v>10.82</v>
      </c>
      <c r="T76" s="117">
        <v>30</v>
      </c>
      <c r="U76" s="117" t="s">
        <v>3373</v>
      </c>
      <c r="V76" s="116">
        <f t="shared" si="34"/>
        <v>10.405000000000001</v>
      </c>
      <c r="W76" s="117">
        <f t="shared" si="35"/>
        <v>60</v>
      </c>
      <c r="X76" s="117">
        <f t="shared" si="36"/>
        <v>2</v>
      </c>
      <c r="Y76" s="117">
        <f t="shared" si="37"/>
        <v>1</v>
      </c>
      <c r="Z76" s="117">
        <f t="shared" si="38"/>
        <v>3</v>
      </c>
      <c r="AA76" s="117">
        <f t="shared" si="38"/>
        <v>2</v>
      </c>
      <c r="AB76" s="117">
        <f t="shared" si="39"/>
        <v>5</v>
      </c>
      <c r="AC76" s="116">
        <f>IF(AB76=0,0.86,IF(AB76=1,0.85,IF(AB76=2,0.84,IF(AB76=3,0.83,IF(AB76=4,0.82,IF(AB76=5,0.81,IF(AB76=6,0.8)))))))</f>
        <v>0.81</v>
      </c>
      <c r="AD76" s="116">
        <f t="shared" si="40"/>
        <v>9.9224999999999994</v>
      </c>
      <c r="AE76" s="116">
        <f t="shared" si="41"/>
        <v>8.0372249999999994</v>
      </c>
      <c r="AF76" s="117">
        <f t="shared" si="42"/>
        <v>103</v>
      </c>
      <c r="AG76" s="105"/>
    </row>
    <row r="77" spans="1:33" s="16" customFormat="1">
      <c r="A77" s="114">
        <v>64</v>
      </c>
      <c r="B77" s="108" t="s">
        <v>3119</v>
      </c>
      <c r="C77" s="108" t="s">
        <v>3120</v>
      </c>
      <c r="D77" s="109" t="s">
        <v>3121</v>
      </c>
      <c r="E77" s="115">
        <v>32</v>
      </c>
      <c r="F77" s="116">
        <v>10</v>
      </c>
      <c r="G77" s="117">
        <v>30</v>
      </c>
      <c r="H77" s="117" t="s">
        <v>3372</v>
      </c>
      <c r="I77" s="116">
        <v>7.12</v>
      </c>
      <c r="J77" s="117">
        <v>13</v>
      </c>
      <c r="K77" s="117" t="s">
        <v>3373</v>
      </c>
      <c r="L77" s="118">
        <f t="shared" si="30"/>
        <v>8.56</v>
      </c>
      <c r="M77" s="115">
        <f t="shared" si="31"/>
        <v>43</v>
      </c>
      <c r="N77" s="115">
        <f t="shared" si="32"/>
        <v>1</v>
      </c>
      <c r="O77" s="115">
        <f t="shared" si="33"/>
        <v>1</v>
      </c>
      <c r="P77" s="116">
        <v>10.039999999999999</v>
      </c>
      <c r="Q77" s="117">
        <v>30</v>
      </c>
      <c r="R77" s="117" t="s">
        <v>3373</v>
      </c>
      <c r="S77" s="116">
        <v>11.06</v>
      </c>
      <c r="T77" s="117">
        <v>30</v>
      </c>
      <c r="U77" s="117" t="s">
        <v>3372</v>
      </c>
      <c r="V77" s="116">
        <f t="shared" si="34"/>
        <v>10.55</v>
      </c>
      <c r="W77" s="117">
        <f t="shared" si="35"/>
        <v>60</v>
      </c>
      <c r="X77" s="117">
        <f t="shared" si="36"/>
        <v>1</v>
      </c>
      <c r="Y77" s="117">
        <f t="shared" si="37"/>
        <v>0</v>
      </c>
      <c r="Z77" s="117">
        <f t="shared" si="38"/>
        <v>2</v>
      </c>
      <c r="AA77" s="117">
        <f t="shared" si="38"/>
        <v>1</v>
      </c>
      <c r="AB77" s="117">
        <f t="shared" si="39"/>
        <v>3</v>
      </c>
      <c r="AC77" s="116">
        <f>IF(AB77=0,0.86,IF(AB77=1,0.85,IF(AB77=2,0.84,IF(AB77=3,0.83,IF(AB77=4,0.82,IF(AB77=5,0.81,IF(AB77=6,0.8)))))))</f>
        <v>0.83</v>
      </c>
      <c r="AD77" s="116">
        <f t="shared" si="40"/>
        <v>9.5549999999999997</v>
      </c>
      <c r="AE77" s="116">
        <f t="shared" si="41"/>
        <v>7.9306499999999991</v>
      </c>
      <c r="AF77" s="117">
        <f t="shared" si="42"/>
        <v>103</v>
      </c>
      <c r="AG77" s="105"/>
    </row>
    <row r="78" spans="1:33" s="16" customFormat="1">
      <c r="A78" s="107">
        <v>65</v>
      </c>
      <c r="B78" s="108" t="s">
        <v>3075</v>
      </c>
      <c r="C78" s="108" t="s">
        <v>3076</v>
      </c>
      <c r="D78" s="109" t="s">
        <v>3077</v>
      </c>
      <c r="E78" s="115">
        <v>32</v>
      </c>
      <c r="F78" s="116">
        <v>9.6199999999999992</v>
      </c>
      <c r="G78" s="117">
        <v>20</v>
      </c>
      <c r="H78" s="117" t="s">
        <v>3372</v>
      </c>
      <c r="I78" s="116">
        <v>8.4</v>
      </c>
      <c r="J78" s="117">
        <v>22</v>
      </c>
      <c r="K78" s="117" t="s">
        <v>3373</v>
      </c>
      <c r="L78" s="118">
        <f t="shared" si="30"/>
        <v>9.01</v>
      </c>
      <c r="M78" s="115">
        <f t="shared" si="31"/>
        <v>42</v>
      </c>
      <c r="N78" s="115">
        <f t="shared" si="32"/>
        <v>1</v>
      </c>
      <c r="O78" s="115">
        <f t="shared" si="33"/>
        <v>1</v>
      </c>
      <c r="P78" s="116">
        <v>10.130000000000001</v>
      </c>
      <c r="Q78" s="117">
        <v>30</v>
      </c>
      <c r="R78" s="117" t="s">
        <v>3373</v>
      </c>
      <c r="S78" s="116">
        <v>11</v>
      </c>
      <c r="T78" s="117">
        <v>30</v>
      </c>
      <c r="U78" s="117" t="s">
        <v>3372</v>
      </c>
      <c r="V78" s="116">
        <f t="shared" si="34"/>
        <v>10.565000000000001</v>
      </c>
      <c r="W78" s="117">
        <f t="shared" si="35"/>
        <v>60</v>
      </c>
      <c r="X78" s="117">
        <f t="shared" si="36"/>
        <v>1</v>
      </c>
      <c r="Y78" s="117">
        <f t="shared" si="37"/>
        <v>0</v>
      </c>
      <c r="Z78" s="117">
        <f t="shared" si="38"/>
        <v>2</v>
      </c>
      <c r="AA78" s="117">
        <f t="shared" si="38"/>
        <v>1</v>
      </c>
      <c r="AB78" s="117">
        <f t="shared" si="39"/>
        <v>3</v>
      </c>
      <c r="AC78" s="116">
        <f>IF(AB78=0,0.86,IF(AB78=1,0.85,IF(AB78=2,0.84,IF(AB78=3,0.83,IF(AB78=4,0.82,IF(AB78=5,0.81,IF(AB78=6,0.8)))))))</f>
        <v>0.83</v>
      </c>
      <c r="AD78" s="116">
        <f t="shared" si="40"/>
        <v>9.7875000000000014</v>
      </c>
      <c r="AE78" s="116">
        <f t="shared" si="41"/>
        <v>8.1236250000000005</v>
      </c>
      <c r="AF78" s="117">
        <f t="shared" si="42"/>
        <v>102</v>
      </c>
      <c r="AG78" s="105"/>
    </row>
    <row r="79" spans="1:33" s="16" customFormat="1">
      <c r="A79" s="114">
        <v>66</v>
      </c>
      <c r="B79" s="108" t="s">
        <v>3107</v>
      </c>
      <c r="C79" s="108" t="s">
        <v>3108</v>
      </c>
      <c r="D79" s="109" t="s">
        <v>3109</v>
      </c>
      <c r="E79" s="115">
        <v>32</v>
      </c>
      <c r="F79" s="116">
        <v>10.11</v>
      </c>
      <c r="G79" s="117">
        <v>30</v>
      </c>
      <c r="H79" s="117" t="s">
        <v>3372</v>
      </c>
      <c r="I79" s="116">
        <v>9.89</v>
      </c>
      <c r="J79" s="117">
        <v>12</v>
      </c>
      <c r="K79" s="117" t="s">
        <v>3373</v>
      </c>
      <c r="L79" s="118">
        <f t="shared" si="30"/>
        <v>10</v>
      </c>
      <c r="M79" s="115">
        <f t="shared" si="31"/>
        <v>60</v>
      </c>
      <c r="N79" s="115">
        <f t="shared" si="32"/>
        <v>1</v>
      </c>
      <c r="O79" s="115">
        <f t="shared" si="33"/>
        <v>1</v>
      </c>
      <c r="P79" s="116">
        <v>9.0299999999999994</v>
      </c>
      <c r="Q79" s="117">
        <v>12</v>
      </c>
      <c r="R79" s="117" t="s">
        <v>3373</v>
      </c>
      <c r="S79" s="116">
        <v>10.69</v>
      </c>
      <c r="T79" s="117">
        <v>30</v>
      </c>
      <c r="U79" s="117" t="s">
        <v>3372</v>
      </c>
      <c r="V79" s="116">
        <f t="shared" si="34"/>
        <v>9.86</v>
      </c>
      <c r="W79" s="117">
        <f t="shared" si="35"/>
        <v>42</v>
      </c>
      <c r="X79" s="117">
        <f t="shared" si="36"/>
        <v>1</v>
      </c>
      <c r="Y79" s="117">
        <f t="shared" si="37"/>
        <v>1</v>
      </c>
      <c r="Z79" s="117">
        <f t="shared" si="38"/>
        <v>2</v>
      </c>
      <c r="AA79" s="117">
        <f t="shared" si="38"/>
        <v>2</v>
      </c>
      <c r="AB79" s="117">
        <f t="shared" si="39"/>
        <v>4</v>
      </c>
      <c r="AC79" s="116">
        <f>IF(AB79=0,0.93,IF(AB79=1,0.92,IF(AB79=2,0.91,IF(AB79=3,0.9,IF(AB79=4,0.89,IF(AB79=5,0.88,IF(AB79=6,0.87)))))))</f>
        <v>0.89</v>
      </c>
      <c r="AD79" s="116">
        <f t="shared" si="40"/>
        <v>9.93</v>
      </c>
      <c r="AE79" s="116">
        <f t="shared" si="41"/>
        <v>8.8376999999999999</v>
      </c>
      <c r="AF79" s="117">
        <f t="shared" si="42"/>
        <v>102</v>
      </c>
      <c r="AG79" s="105"/>
    </row>
    <row r="80" spans="1:33" s="16" customFormat="1">
      <c r="A80" s="107">
        <v>67</v>
      </c>
      <c r="B80" s="108" t="s">
        <v>3186</v>
      </c>
      <c r="C80" s="108" t="s">
        <v>3187</v>
      </c>
      <c r="D80" s="109" t="s">
        <v>3188</v>
      </c>
      <c r="E80" s="115">
        <v>33</v>
      </c>
      <c r="F80" s="116">
        <v>10</v>
      </c>
      <c r="G80" s="117">
        <v>30</v>
      </c>
      <c r="H80" s="117" t="s">
        <v>3373</v>
      </c>
      <c r="I80" s="116">
        <v>10</v>
      </c>
      <c r="J80" s="117">
        <v>30</v>
      </c>
      <c r="K80" s="117" t="s">
        <v>3373</v>
      </c>
      <c r="L80" s="118">
        <f t="shared" si="30"/>
        <v>10</v>
      </c>
      <c r="M80" s="115">
        <f t="shared" si="31"/>
        <v>60</v>
      </c>
      <c r="N80" s="115">
        <f t="shared" si="32"/>
        <v>2</v>
      </c>
      <c r="O80" s="115">
        <f t="shared" si="33"/>
        <v>0</v>
      </c>
      <c r="P80" s="116">
        <v>9.86</v>
      </c>
      <c r="Q80" s="117">
        <v>21</v>
      </c>
      <c r="R80" s="117" t="s">
        <v>3373</v>
      </c>
      <c r="S80" s="116">
        <v>9.77</v>
      </c>
      <c r="T80" s="117">
        <v>20</v>
      </c>
      <c r="U80" s="117" t="s">
        <v>3373</v>
      </c>
      <c r="V80" s="116">
        <f t="shared" si="34"/>
        <v>9.8149999999999995</v>
      </c>
      <c r="W80" s="117">
        <f t="shared" si="35"/>
        <v>41</v>
      </c>
      <c r="X80" s="117">
        <f t="shared" si="36"/>
        <v>2</v>
      </c>
      <c r="Y80" s="117">
        <f t="shared" si="37"/>
        <v>1</v>
      </c>
      <c r="Z80" s="117">
        <f t="shared" si="38"/>
        <v>4</v>
      </c>
      <c r="AA80" s="117">
        <f t="shared" si="38"/>
        <v>1</v>
      </c>
      <c r="AB80" s="117">
        <f t="shared" si="39"/>
        <v>5</v>
      </c>
      <c r="AC80" s="116">
        <f>IF(AB80=0,0.86,IF(AB80=1,0.85,IF(AB80=2,0.84,IF(AB80=3,0.83,IF(AB80=4,0.82,IF(AB80=5,0.81,IF(AB80=6,0.8)))))))</f>
        <v>0.81</v>
      </c>
      <c r="AD80" s="116">
        <f t="shared" si="40"/>
        <v>9.9074999999999989</v>
      </c>
      <c r="AE80" s="116">
        <f t="shared" si="41"/>
        <v>8.0250749999999993</v>
      </c>
      <c r="AF80" s="117">
        <f t="shared" si="42"/>
        <v>101</v>
      </c>
      <c r="AG80" s="105"/>
    </row>
    <row r="81" spans="1:33" s="16" customFormat="1">
      <c r="A81" s="114">
        <v>68</v>
      </c>
      <c r="B81" s="108" t="s">
        <v>3224</v>
      </c>
      <c r="C81" s="108" t="s">
        <v>3225</v>
      </c>
      <c r="D81" s="109" t="s">
        <v>3226</v>
      </c>
      <c r="E81" s="115">
        <v>33</v>
      </c>
      <c r="F81" s="116">
        <v>10.8</v>
      </c>
      <c r="G81" s="117">
        <v>30</v>
      </c>
      <c r="H81" s="117" t="s">
        <v>3372</v>
      </c>
      <c r="I81" s="116">
        <v>9.1999999999999993</v>
      </c>
      <c r="J81" s="117">
        <v>13</v>
      </c>
      <c r="K81" s="117" t="s">
        <v>3373</v>
      </c>
      <c r="L81" s="118">
        <f t="shared" si="30"/>
        <v>10</v>
      </c>
      <c r="M81" s="115">
        <f t="shared" si="31"/>
        <v>60</v>
      </c>
      <c r="N81" s="115">
        <f t="shared" si="32"/>
        <v>1</v>
      </c>
      <c r="O81" s="115">
        <f t="shared" si="33"/>
        <v>1</v>
      </c>
      <c r="P81" s="116">
        <v>9.6901100000000007</v>
      </c>
      <c r="Q81" s="117">
        <v>11</v>
      </c>
      <c r="R81" s="117" t="s">
        <v>3373</v>
      </c>
      <c r="S81" s="116">
        <v>10.06</v>
      </c>
      <c r="T81" s="117">
        <v>30</v>
      </c>
      <c r="U81" s="117" t="s">
        <v>3373</v>
      </c>
      <c r="V81" s="116">
        <f t="shared" si="34"/>
        <v>9.8750549999999997</v>
      </c>
      <c r="W81" s="117">
        <f t="shared" si="35"/>
        <v>41</v>
      </c>
      <c r="X81" s="117">
        <f t="shared" si="36"/>
        <v>2</v>
      </c>
      <c r="Y81" s="117">
        <f t="shared" si="37"/>
        <v>1</v>
      </c>
      <c r="Z81" s="117">
        <f t="shared" si="38"/>
        <v>3</v>
      </c>
      <c r="AA81" s="117">
        <f t="shared" si="38"/>
        <v>2</v>
      </c>
      <c r="AB81" s="117">
        <f t="shared" si="39"/>
        <v>5</v>
      </c>
      <c r="AC81" s="116">
        <f>IF(AB81=0,0.93,IF(AB81=1,0.92,IF(AB81=2,0.91,IF(AB81=3,0.9,IF(AB81=4,0.89,IF(AB81=5,0.88,IF(AB81=6,0.87)))))))</f>
        <v>0.88</v>
      </c>
      <c r="AD81" s="116">
        <f t="shared" si="40"/>
        <v>9.9375274999999998</v>
      </c>
      <c r="AE81" s="116">
        <f t="shared" si="41"/>
        <v>8.7450241999999996</v>
      </c>
      <c r="AF81" s="117">
        <f t="shared" si="42"/>
        <v>101</v>
      </c>
      <c r="AG81" s="105"/>
    </row>
    <row r="82" spans="1:33" s="16" customFormat="1">
      <c r="A82" s="107">
        <v>69</v>
      </c>
      <c r="B82" s="108" t="s">
        <v>3298</v>
      </c>
      <c r="C82" s="108" t="s">
        <v>3299</v>
      </c>
      <c r="D82" s="109" t="s">
        <v>3300</v>
      </c>
      <c r="E82" s="115">
        <v>34</v>
      </c>
      <c r="F82" s="116">
        <v>10</v>
      </c>
      <c r="G82" s="117">
        <v>30</v>
      </c>
      <c r="H82" s="117" t="s">
        <v>3372</v>
      </c>
      <c r="I82" s="116">
        <v>10</v>
      </c>
      <c r="J82" s="117">
        <v>30</v>
      </c>
      <c r="K82" s="117" t="s">
        <v>3373</v>
      </c>
      <c r="L82" s="118">
        <f t="shared" si="30"/>
        <v>10</v>
      </c>
      <c r="M82" s="115">
        <f t="shared" si="31"/>
        <v>60</v>
      </c>
      <c r="N82" s="115">
        <f t="shared" si="32"/>
        <v>1</v>
      </c>
      <c r="O82" s="115">
        <f t="shared" si="33"/>
        <v>0</v>
      </c>
      <c r="P82" s="116">
        <v>8.16</v>
      </c>
      <c r="Q82" s="117">
        <v>11</v>
      </c>
      <c r="R82" s="117" t="s">
        <v>3373</v>
      </c>
      <c r="S82" s="116">
        <v>10.130000000000001</v>
      </c>
      <c r="T82" s="117">
        <v>30</v>
      </c>
      <c r="U82" s="117" t="s">
        <v>3373</v>
      </c>
      <c r="V82" s="116">
        <f t="shared" si="34"/>
        <v>9.1449999999999996</v>
      </c>
      <c r="W82" s="117">
        <f t="shared" si="35"/>
        <v>41</v>
      </c>
      <c r="X82" s="117">
        <f t="shared" si="36"/>
        <v>2</v>
      </c>
      <c r="Y82" s="117">
        <f t="shared" si="37"/>
        <v>1</v>
      </c>
      <c r="Z82" s="117">
        <f t="shared" si="38"/>
        <v>3</v>
      </c>
      <c r="AA82" s="117">
        <f t="shared" si="38"/>
        <v>1</v>
      </c>
      <c r="AB82" s="117">
        <f t="shared" si="39"/>
        <v>4</v>
      </c>
      <c r="AC82" s="116">
        <f>IF(AB82=0,0.93,IF(AB82=1,0.92,IF(AB82=2,0.91,IF(AB82=3,0.9,IF(AB82=4,0.89,IF(AB82=5,0.88,IF(AB82=6,0.87)))))))</f>
        <v>0.89</v>
      </c>
      <c r="AD82" s="116">
        <f t="shared" si="40"/>
        <v>9.5724999999999998</v>
      </c>
      <c r="AE82" s="116">
        <f t="shared" si="41"/>
        <v>8.5195249999999998</v>
      </c>
      <c r="AF82" s="117">
        <f t="shared" si="42"/>
        <v>101</v>
      </c>
      <c r="AG82" s="105"/>
    </row>
    <row r="83" spans="1:33" s="16" customFormat="1">
      <c r="A83" s="114">
        <v>70</v>
      </c>
      <c r="B83" s="119" t="s">
        <v>3365</v>
      </c>
      <c r="C83" s="119" t="s">
        <v>348</v>
      </c>
      <c r="D83" s="120" t="s">
        <v>3366</v>
      </c>
      <c r="E83" s="115">
        <v>34</v>
      </c>
      <c r="F83" s="116">
        <v>5.55</v>
      </c>
      <c r="G83" s="117">
        <v>11</v>
      </c>
      <c r="H83" s="117" t="s">
        <v>3372</v>
      </c>
      <c r="I83" s="116">
        <v>10.67</v>
      </c>
      <c r="J83" s="117">
        <v>30</v>
      </c>
      <c r="K83" s="117" t="s">
        <v>3373</v>
      </c>
      <c r="L83" s="118">
        <f t="shared" si="30"/>
        <v>8.11</v>
      </c>
      <c r="M83" s="115">
        <f t="shared" si="31"/>
        <v>41</v>
      </c>
      <c r="N83" s="115">
        <f t="shared" si="32"/>
        <v>1</v>
      </c>
      <c r="O83" s="115">
        <f t="shared" si="33"/>
        <v>1</v>
      </c>
      <c r="P83" s="116">
        <v>9.75</v>
      </c>
      <c r="Q83" s="117">
        <v>15</v>
      </c>
      <c r="R83" s="117" t="s">
        <v>3373</v>
      </c>
      <c r="S83" s="116">
        <v>10.25</v>
      </c>
      <c r="T83" s="117">
        <v>30</v>
      </c>
      <c r="U83" s="117" t="s">
        <v>3373</v>
      </c>
      <c r="V83" s="116">
        <f t="shared" si="34"/>
        <v>10</v>
      </c>
      <c r="W83" s="117">
        <f t="shared" si="35"/>
        <v>60</v>
      </c>
      <c r="X83" s="117">
        <f t="shared" si="36"/>
        <v>2</v>
      </c>
      <c r="Y83" s="117">
        <f t="shared" si="37"/>
        <v>1</v>
      </c>
      <c r="Z83" s="117">
        <f t="shared" si="38"/>
        <v>3</v>
      </c>
      <c r="AA83" s="117">
        <f t="shared" si="38"/>
        <v>2</v>
      </c>
      <c r="AB83" s="117">
        <f t="shared" si="39"/>
        <v>5</v>
      </c>
      <c r="AC83" s="116">
        <f>IF(AB83=0,0.93,IF(AB83=1,0.92,IF(AB83=2,0.91,IF(AB83=3,0.9,IF(AB83=4,0.89,IF(AB83=5,0.88,IF(AB83=6,0.87)))))))</f>
        <v>0.88</v>
      </c>
      <c r="AD83" s="116">
        <f t="shared" si="40"/>
        <v>9.0549999999999997</v>
      </c>
      <c r="AE83" s="116">
        <f t="shared" si="41"/>
        <v>7.9683999999999999</v>
      </c>
      <c r="AF83" s="117">
        <f t="shared" si="42"/>
        <v>101</v>
      </c>
      <c r="AG83" s="105"/>
    </row>
    <row r="84" spans="1:33" s="16" customFormat="1">
      <c r="A84" s="107">
        <v>71</v>
      </c>
      <c r="B84" s="108" t="s">
        <v>3150</v>
      </c>
      <c r="C84" s="108" t="s">
        <v>3151</v>
      </c>
      <c r="D84" s="109" t="s">
        <v>3152</v>
      </c>
      <c r="E84" s="115">
        <v>32</v>
      </c>
      <c r="F84" s="116">
        <v>8.27</v>
      </c>
      <c r="G84" s="117">
        <v>10</v>
      </c>
      <c r="H84" s="117" t="s">
        <v>3373</v>
      </c>
      <c r="I84" s="116">
        <v>10.24</v>
      </c>
      <c r="J84" s="117">
        <v>30</v>
      </c>
      <c r="K84" s="117" t="s">
        <v>3373</v>
      </c>
      <c r="L84" s="118">
        <f t="shared" si="30"/>
        <v>9.254999999999999</v>
      </c>
      <c r="M84" s="115">
        <f t="shared" si="31"/>
        <v>40</v>
      </c>
      <c r="N84" s="115">
        <f t="shared" si="32"/>
        <v>2</v>
      </c>
      <c r="O84" s="115">
        <f t="shared" si="33"/>
        <v>1</v>
      </c>
      <c r="P84" s="116">
        <v>10.16</v>
      </c>
      <c r="Q84" s="117">
        <v>30</v>
      </c>
      <c r="R84" s="117" t="s">
        <v>3373</v>
      </c>
      <c r="S84" s="116">
        <v>10.28</v>
      </c>
      <c r="T84" s="117">
        <v>30</v>
      </c>
      <c r="U84" s="117" t="s">
        <v>3373</v>
      </c>
      <c r="V84" s="116">
        <f t="shared" si="34"/>
        <v>10.219999999999999</v>
      </c>
      <c r="W84" s="117">
        <f t="shared" si="35"/>
        <v>60</v>
      </c>
      <c r="X84" s="117">
        <f t="shared" si="36"/>
        <v>2</v>
      </c>
      <c r="Y84" s="117">
        <f t="shared" si="37"/>
        <v>0</v>
      </c>
      <c r="Z84" s="117">
        <f t="shared" si="38"/>
        <v>4</v>
      </c>
      <c r="AA84" s="117">
        <f t="shared" si="38"/>
        <v>1</v>
      </c>
      <c r="AB84" s="117">
        <f t="shared" si="39"/>
        <v>5</v>
      </c>
      <c r="AC84" s="116">
        <f>IF(AB84=0,0.93,IF(AB84=1,0.92,IF(AB84=2,0.91,IF(AB84=3,0.9,IF(AB84=4,0.89,IF(AB84=5,0.88,IF(AB84=6,0.87)))))))</f>
        <v>0.88</v>
      </c>
      <c r="AD84" s="116">
        <f t="shared" si="40"/>
        <v>9.7374999999999989</v>
      </c>
      <c r="AE84" s="116">
        <f t="shared" si="41"/>
        <v>8.5689999999999991</v>
      </c>
      <c r="AF84" s="117">
        <f t="shared" si="42"/>
        <v>100</v>
      </c>
      <c r="AG84" s="105"/>
    </row>
    <row r="85" spans="1:33" s="16" customFormat="1">
      <c r="A85" s="114">
        <v>72</v>
      </c>
      <c r="B85" s="108" t="s">
        <v>884</v>
      </c>
      <c r="C85" s="108" t="s">
        <v>436</v>
      </c>
      <c r="D85" s="109" t="s">
        <v>3159</v>
      </c>
      <c r="E85" s="115">
        <v>33</v>
      </c>
      <c r="F85" s="116">
        <v>10</v>
      </c>
      <c r="G85" s="117">
        <v>30</v>
      </c>
      <c r="H85" s="117" t="s">
        <v>3373</v>
      </c>
      <c r="I85" s="116">
        <v>10</v>
      </c>
      <c r="J85" s="117">
        <v>30</v>
      </c>
      <c r="K85" s="117" t="s">
        <v>3373</v>
      </c>
      <c r="L85" s="118">
        <f t="shared" si="30"/>
        <v>10</v>
      </c>
      <c r="M85" s="115">
        <f t="shared" si="31"/>
        <v>60</v>
      </c>
      <c r="N85" s="115">
        <f t="shared" si="32"/>
        <v>2</v>
      </c>
      <c r="O85" s="115">
        <f t="shared" si="33"/>
        <v>0</v>
      </c>
      <c r="P85" s="116">
        <v>9.02</v>
      </c>
      <c r="Q85" s="117">
        <v>15</v>
      </c>
      <c r="R85" s="117" t="s">
        <v>3373</v>
      </c>
      <c r="S85" s="116">
        <v>9.34</v>
      </c>
      <c r="T85" s="117">
        <v>24</v>
      </c>
      <c r="U85" s="117" t="s">
        <v>3373</v>
      </c>
      <c r="V85" s="116">
        <f t="shared" si="34"/>
        <v>9.18</v>
      </c>
      <c r="W85" s="117">
        <f t="shared" si="35"/>
        <v>39</v>
      </c>
      <c r="X85" s="117">
        <f t="shared" si="36"/>
        <v>2</v>
      </c>
      <c r="Y85" s="117">
        <f t="shared" si="37"/>
        <v>1</v>
      </c>
      <c r="Z85" s="117">
        <f t="shared" si="38"/>
        <v>4</v>
      </c>
      <c r="AA85" s="117">
        <f t="shared" si="38"/>
        <v>1</v>
      </c>
      <c r="AB85" s="117">
        <f t="shared" si="39"/>
        <v>5</v>
      </c>
      <c r="AC85" s="116">
        <f>IF(AB85=0,0.86,IF(AB85=1,0.85,IF(AB85=2,0.84,IF(AB85=3,0.83,IF(AB85=4,0.82,IF(AB85=5,0.81,IF(AB85=6,0.8)))))))</f>
        <v>0.81</v>
      </c>
      <c r="AD85" s="116">
        <f t="shared" si="40"/>
        <v>9.59</v>
      </c>
      <c r="AE85" s="116">
        <f t="shared" si="41"/>
        <v>7.7679</v>
      </c>
      <c r="AF85" s="117">
        <f t="shared" si="42"/>
        <v>99</v>
      </c>
      <c r="AG85" s="105"/>
    </row>
    <row r="86" spans="1:33" s="16" customFormat="1">
      <c r="A86" s="107">
        <v>73</v>
      </c>
      <c r="B86" s="108" t="s">
        <v>3343</v>
      </c>
      <c r="C86" s="108" t="s">
        <v>3344</v>
      </c>
      <c r="D86" s="109" t="s">
        <v>3345</v>
      </c>
      <c r="E86" s="115">
        <v>34</v>
      </c>
      <c r="F86" s="116">
        <v>10.53</v>
      </c>
      <c r="G86" s="117">
        <v>30</v>
      </c>
      <c r="H86" s="117" t="s">
        <v>3373</v>
      </c>
      <c r="I86" s="116">
        <v>9.74</v>
      </c>
      <c r="J86" s="117">
        <v>19</v>
      </c>
      <c r="K86" s="117" t="s">
        <v>3373</v>
      </c>
      <c r="L86" s="118">
        <f t="shared" si="30"/>
        <v>10.135</v>
      </c>
      <c r="M86" s="115">
        <f t="shared" si="31"/>
        <v>60</v>
      </c>
      <c r="N86" s="115">
        <f t="shared" si="32"/>
        <v>2</v>
      </c>
      <c r="O86" s="115">
        <f t="shared" si="33"/>
        <v>1</v>
      </c>
      <c r="P86" s="116">
        <v>9.7100000000000009</v>
      </c>
      <c r="Q86" s="117">
        <v>9</v>
      </c>
      <c r="R86" s="117" t="s">
        <v>3373</v>
      </c>
      <c r="S86" s="116">
        <v>10</v>
      </c>
      <c r="T86" s="117">
        <v>30</v>
      </c>
      <c r="U86" s="117" t="s">
        <v>3373</v>
      </c>
      <c r="V86" s="116">
        <f t="shared" si="34"/>
        <v>9.8550000000000004</v>
      </c>
      <c r="W86" s="117">
        <f t="shared" si="35"/>
        <v>39</v>
      </c>
      <c r="X86" s="117">
        <f t="shared" si="36"/>
        <v>2</v>
      </c>
      <c r="Y86" s="117">
        <f t="shared" si="37"/>
        <v>1</v>
      </c>
      <c r="Z86" s="117">
        <f t="shared" si="38"/>
        <v>4</v>
      </c>
      <c r="AA86" s="117">
        <f t="shared" si="38"/>
        <v>2</v>
      </c>
      <c r="AB86" s="117">
        <f t="shared" si="39"/>
        <v>6</v>
      </c>
      <c r="AC86" s="116">
        <f>IF(AB86=0,0.86,IF(AB86=1,0.85,IF(AB86=2,0.84,IF(AB86=3,0.83,IF(AB86=4,0.82,IF(AB86=5,0.81,IF(AB86=6,0.8)))))))</f>
        <v>0.8</v>
      </c>
      <c r="AD86" s="116">
        <f t="shared" si="40"/>
        <v>9.995000000000001</v>
      </c>
      <c r="AE86" s="116">
        <f t="shared" si="41"/>
        <v>7.9960000000000013</v>
      </c>
      <c r="AF86" s="117">
        <f t="shared" si="42"/>
        <v>99</v>
      </c>
      <c r="AG86" s="105"/>
    </row>
    <row r="87" spans="1:33" s="16" customFormat="1">
      <c r="A87" s="114">
        <v>74</v>
      </c>
      <c r="B87" s="108" t="s">
        <v>3165</v>
      </c>
      <c r="C87" s="108" t="s">
        <v>3166</v>
      </c>
      <c r="D87" s="109" t="s">
        <v>3167</v>
      </c>
      <c r="E87" s="115">
        <v>33</v>
      </c>
      <c r="F87" s="116">
        <v>8.24</v>
      </c>
      <c r="G87" s="117">
        <v>19</v>
      </c>
      <c r="H87" s="117" t="s">
        <v>3373</v>
      </c>
      <c r="I87" s="116">
        <v>9.98</v>
      </c>
      <c r="J87" s="117">
        <v>19</v>
      </c>
      <c r="K87" s="117" t="s">
        <v>3373</v>
      </c>
      <c r="L87" s="118">
        <f t="shared" si="30"/>
        <v>9.11</v>
      </c>
      <c r="M87" s="115">
        <f t="shared" si="31"/>
        <v>38</v>
      </c>
      <c r="N87" s="115">
        <f t="shared" si="32"/>
        <v>2</v>
      </c>
      <c r="O87" s="115">
        <f t="shared" si="33"/>
        <v>1</v>
      </c>
      <c r="P87" s="116">
        <v>8.58</v>
      </c>
      <c r="Q87" s="117">
        <v>11</v>
      </c>
      <c r="R87" s="117" t="s">
        <v>3373</v>
      </c>
      <c r="S87" s="116">
        <v>11.42</v>
      </c>
      <c r="T87" s="117">
        <v>30</v>
      </c>
      <c r="U87" s="117" t="s">
        <v>3373</v>
      </c>
      <c r="V87" s="116">
        <f t="shared" si="34"/>
        <v>10</v>
      </c>
      <c r="W87" s="117">
        <f t="shared" si="35"/>
        <v>60</v>
      </c>
      <c r="X87" s="117">
        <f t="shared" si="36"/>
        <v>2</v>
      </c>
      <c r="Y87" s="117">
        <f t="shared" si="37"/>
        <v>1</v>
      </c>
      <c r="Z87" s="117">
        <f t="shared" si="38"/>
        <v>4</v>
      </c>
      <c r="AA87" s="117">
        <f t="shared" si="38"/>
        <v>2</v>
      </c>
      <c r="AB87" s="117">
        <f t="shared" si="39"/>
        <v>6</v>
      </c>
      <c r="AC87" s="116">
        <f>IF(AB87=0,0.86,IF(AB87=1,0.85,IF(AB87=2,0.84,IF(AB87=3,0.83,IF(AB87=4,0.82,IF(AB87=5,0.81,IF(AB87=6,0.8)))))))</f>
        <v>0.8</v>
      </c>
      <c r="AD87" s="116">
        <f t="shared" si="40"/>
        <v>9.5549999999999997</v>
      </c>
      <c r="AE87" s="116">
        <f t="shared" si="41"/>
        <v>7.6440000000000001</v>
      </c>
      <c r="AF87" s="117">
        <f t="shared" si="42"/>
        <v>98</v>
      </c>
      <c r="AG87" s="105"/>
    </row>
    <row r="88" spans="1:33" s="16" customFormat="1">
      <c r="A88" s="107">
        <v>75</v>
      </c>
      <c r="B88" s="108" t="s">
        <v>3296</v>
      </c>
      <c r="C88" s="108" t="s">
        <v>661</v>
      </c>
      <c r="D88" s="109" t="s">
        <v>3297</v>
      </c>
      <c r="E88" s="115">
        <v>34</v>
      </c>
      <c r="F88" s="116">
        <v>10.039999999999999</v>
      </c>
      <c r="G88" s="117">
        <v>30</v>
      </c>
      <c r="H88" s="117" t="s">
        <v>3372</v>
      </c>
      <c r="I88" s="116">
        <v>9.99</v>
      </c>
      <c r="J88" s="117">
        <v>24</v>
      </c>
      <c r="K88" s="117" t="s">
        <v>3372</v>
      </c>
      <c r="L88" s="118">
        <f t="shared" si="30"/>
        <v>10.015000000000001</v>
      </c>
      <c r="M88" s="115">
        <f t="shared" si="31"/>
        <v>60</v>
      </c>
      <c r="N88" s="115">
        <f t="shared" si="32"/>
        <v>0</v>
      </c>
      <c r="O88" s="115">
        <f t="shared" si="33"/>
        <v>1</v>
      </c>
      <c r="P88" s="116">
        <v>9.3000000000000007</v>
      </c>
      <c r="Q88" s="117">
        <v>21</v>
      </c>
      <c r="R88" s="117" t="s">
        <v>3373</v>
      </c>
      <c r="S88" s="116">
        <v>9.4499999999999993</v>
      </c>
      <c r="T88" s="117">
        <v>16</v>
      </c>
      <c r="U88" s="117" t="s">
        <v>3373</v>
      </c>
      <c r="V88" s="116">
        <f t="shared" si="34"/>
        <v>9.375</v>
      </c>
      <c r="W88" s="117">
        <f t="shared" si="35"/>
        <v>37</v>
      </c>
      <c r="X88" s="117">
        <f t="shared" si="36"/>
        <v>2</v>
      </c>
      <c r="Y88" s="117">
        <f t="shared" si="37"/>
        <v>1</v>
      </c>
      <c r="Z88" s="117">
        <f t="shared" si="38"/>
        <v>2</v>
      </c>
      <c r="AA88" s="117">
        <f t="shared" si="38"/>
        <v>2</v>
      </c>
      <c r="AB88" s="117">
        <f t="shared" si="39"/>
        <v>4</v>
      </c>
      <c r="AC88" s="116">
        <f>IF(AB88=0,0.86,IF(AB88=1,0.85,IF(AB88=2,0.84,IF(AB88=3,0.83,IF(AB88=4,0.82,IF(AB88=5,0.81,IF(AB88=6,0.8)))))))</f>
        <v>0.82</v>
      </c>
      <c r="AD88" s="116">
        <f t="shared" si="40"/>
        <v>9.6950000000000003</v>
      </c>
      <c r="AE88" s="116">
        <f t="shared" si="41"/>
        <v>7.9498999999999995</v>
      </c>
      <c r="AF88" s="117">
        <f t="shared" si="42"/>
        <v>97</v>
      </c>
      <c r="AG88" s="105"/>
    </row>
    <row r="89" spans="1:33" s="16" customFormat="1">
      <c r="A89" s="114">
        <v>76</v>
      </c>
      <c r="B89" s="108" t="s">
        <v>2621</v>
      </c>
      <c r="C89" s="108" t="s">
        <v>3252</v>
      </c>
      <c r="D89" s="109" t="s">
        <v>3253</v>
      </c>
      <c r="E89" s="115">
        <v>33</v>
      </c>
      <c r="F89" s="116">
        <v>10.39</v>
      </c>
      <c r="G89" s="117">
        <v>30</v>
      </c>
      <c r="H89" s="117" t="s">
        <v>3372</v>
      </c>
      <c r="I89" s="116">
        <v>9.61</v>
      </c>
      <c r="J89" s="117">
        <v>24</v>
      </c>
      <c r="K89" s="117" t="s">
        <v>3373</v>
      </c>
      <c r="L89" s="118">
        <f t="shared" si="30"/>
        <v>10</v>
      </c>
      <c r="M89" s="115">
        <f t="shared" si="31"/>
        <v>60</v>
      </c>
      <c r="N89" s="115">
        <f t="shared" si="32"/>
        <v>1</v>
      </c>
      <c r="O89" s="115">
        <f t="shared" si="33"/>
        <v>1</v>
      </c>
      <c r="P89" s="116">
        <v>8.34</v>
      </c>
      <c r="Q89" s="117">
        <v>4</v>
      </c>
      <c r="R89" s="117" t="s">
        <v>3373</v>
      </c>
      <c r="S89" s="116">
        <v>10.06</v>
      </c>
      <c r="T89" s="117">
        <v>30</v>
      </c>
      <c r="U89" s="117" t="s">
        <v>3373</v>
      </c>
      <c r="V89" s="116">
        <f t="shared" si="34"/>
        <v>9.1999999999999993</v>
      </c>
      <c r="W89" s="117">
        <f t="shared" si="35"/>
        <v>34</v>
      </c>
      <c r="X89" s="117">
        <f t="shared" si="36"/>
        <v>2</v>
      </c>
      <c r="Y89" s="117">
        <f t="shared" si="37"/>
        <v>1</v>
      </c>
      <c r="Z89" s="117">
        <f t="shared" si="38"/>
        <v>3</v>
      </c>
      <c r="AA89" s="117">
        <f t="shared" si="38"/>
        <v>2</v>
      </c>
      <c r="AB89" s="117">
        <f t="shared" si="39"/>
        <v>5</v>
      </c>
      <c r="AC89" s="116">
        <f>IF(AB89=0,0.93,IF(AB89=1,0.92,IF(AB89=2,0.91,IF(AB89=3,0.9,IF(AB89=4,0.89,IF(AB89=5,0.88,IF(AB89=6,0.87)))))))</f>
        <v>0.88</v>
      </c>
      <c r="AD89" s="116">
        <f t="shared" si="40"/>
        <v>9.6</v>
      </c>
      <c r="AE89" s="116">
        <f t="shared" si="41"/>
        <v>8.4480000000000004</v>
      </c>
      <c r="AF89" s="117">
        <f t="shared" si="42"/>
        <v>94</v>
      </c>
      <c r="AG89" s="105"/>
    </row>
    <row r="90" spans="1:33" s="16" customFormat="1">
      <c r="A90" s="107">
        <v>77</v>
      </c>
      <c r="B90" s="119" t="s">
        <v>341</v>
      </c>
      <c r="C90" s="119" t="s">
        <v>2035</v>
      </c>
      <c r="D90" s="120" t="s">
        <v>3274</v>
      </c>
      <c r="E90" s="115">
        <v>34</v>
      </c>
      <c r="F90" s="116">
        <v>9.74</v>
      </c>
      <c r="G90" s="117">
        <v>19</v>
      </c>
      <c r="H90" s="117" t="s">
        <v>3373</v>
      </c>
      <c r="I90" s="116">
        <v>10.86</v>
      </c>
      <c r="J90" s="117">
        <v>30</v>
      </c>
      <c r="K90" s="117" t="s">
        <v>3373</v>
      </c>
      <c r="L90" s="118">
        <f t="shared" si="30"/>
        <v>10.3</v>
      </c>
      <c r="M90" s="115">
        <f t="shared" si="31"/>
        <v>60</v>
      </c>
      <c r="N90" s="115">
        <f t="shared" si="32"/>
        <v>2</v>
      </c>
      <c r="O90" s="115">
        <f t="shared" si="33"/>
        <v>1</v>
      </c>
      <c r="P90" s="116">
        <v>8.35</v>
      </c>
      <c r="Q90" s="117">
        <v>4</v>
      </c>
      <c r="R90" s="117" t="s">
        <v>3373</v>
      </c>
      <c r="S90" s="116">
        <v>10.28</v>
      </c>
      <c r="T90" s="117">
        <v>30</v>
      </c>
      <c r="U90" s="117" t="s">
        <v>3373</v>
      </c>
      <c r="V90" s="116">
        <f t="shared" si="34"/>
        <v>9.3149999999999995</v>
      </c>
      <c r="W90" s="117">
        <f t="shared" si="35"/>
        <v>34</v>
      </c>
      <c r="X90" s="117">
        <f t="shared" si="36"/>
        <v>2</v>
      </c>
      <c r="Y90" s="117">
        <f t="shared" si="37"/>
        <v>1</v>
      </c>
      <c r="Z90" s="117">
        <f t="shared" si="38"/>
        <v>4</v>
      </c>
      <c r="AA90" s="117">
        <f t="shared" si="38"/>
        <v>2</v>
      </c>
      <c r="AB90" s="117">
        <f t="shared" si="39"/>
        <v>6</v>
      </c>
      <c r="AC90" s="116">
        <f>IF(AB90=0,0.93,IF(AB90=1,0.92,IF(AB90=2,0.91,IF(AB90=3,0.9,IF(AB90=4,0.89,IF(AB90=5,0.88,IF(AB90=6,0.87)))))))</f>
        <v>0.87</v>
      </c>
      <c r="AD90" s="116">
        <f t="shared" si="40"/>
        <v>9.807500000000001</v>
      </c>
      <c r="AE90" s="116">
        <f t="shared" si="41"/>
        <v>8.5325250000000015</v>
      </c>
      <c r="AF90" s="117">
        <f t="shared" si="42"/>
        <v>94</v>
      </c>
      <c r="AG90" s="105"/>
    </row>
    <row r="91" spans="1:33" s="16" customFormat="1">
      <c r="A91" s="114">
        <v>78</v>
      </c>
      <c r="B91" s="108" t="s">
        <v>3259</v>
      </c>
      <c r="C91" s="108" t="s">
        <v>1555</v>
      </c>
      <c r="D91" s="109" t="s">
        <v>3260</v>
      </c>
      <c r="E91" s="115">
        <v>33</v>
      </c>
      <c r="F91" s="116">
        <v>9.6</v>
      </c>
      <c r="G91" s="117">
        <v>20</v>
      </c>
      <c r="H91" s="117" t="s">
        <v>3372</v>
      </c>
      <c r="I91" s="116">
        <v>11.77</v>
      </c>
      <c r="J91" s="117">
        <v>30</v>
      </c>
      <c r="K91" s="117" t="s">
        <v>3373</v>
      </c>
      <c r="L91" s="118">
        <f t="shared" si="30"/>
        <v>10.684999999999999</v>
      </c>
      <c r="M91" s="115">
        <f t="shared" si="31"/>
        <v>60</v>
      </c>
      <c r="N91" s="115">
        <f t="shared" si="32"/>
        <v>1</v>
      </c>
      <c r="O91" s="115">
        <f t="shared" si="33"/>
        <v>1</v>
      </c>
      <c r="P91" s="116">
        <v>9.61</v>
      </c>
      <c r="Q91" s="117">
        <v>15</v>
      </c>
      <c r="R91" s="117" t="s">
        <v>3373</v>
      </c>
      <c r="S91" s="116">
        <v>9.6199999999999992</v>
      </c>
      <c r="T91" s="117">
        <v>18</v>
      </c>
      <c r="U91" s="117" t="s">
        <v>3373</v>
      </c>
      <c r="V91" s="116">
        <f t="shared" si="34"/>
        <v>9.6149999999999984</v>
      </c>
      <c r="W91" s="117">
        <f t="shared" si="35"/>
        <v>33</v>
      </c>
      <c r="X91" s="117">
        <f t="shared" si="36"/>
        <v>2</v>
      </c>
      <c r="Y91" s="117">
        <f t="shared" si="37"/>
        <v>1</v>
      </c>
      <c r="Z91" s="117">
        <f t="shared" si="38"/>
        <v>3</v>
      </c>
      <c r="AA91" s="117">
        <f t="shared" si="38"/>
        <v>2</v>
      </c>
      <c r="AB91" s="117">
        <f t="shared" si="39"/>
        <v>5</v>
      </c>
      <c r="AC91" s="116">
        <f>IF(AB91=0,0.79,IF(AB91=1,0.78,IF(AB91=2,0.77,IF(AB91=3,0.76,IF(AB91=4,0.75,IF(AB91=5,74,IF(AB91=6,0.73)))))))</f>
        <v>74</v>
      </c>
      <c r="AD91" s="116">
        <f t="shared" si="40"/>
        <v>10.149999999999999</v>
      </c>
      <c r="AE91" s="116">
        <f t="shared" si="41"/>
        <v>751.09999999999991</v>
      </c>
      <c r="AF91" s="117">
        <f t="shared" si="42"/>
        <v>93</v>
      </c>
      <c r="AG91" s="105"/>
    </row>
    <row r="92" spans="1:33" s="16" customFormat="1">
      <c r="A92" s="107">
        <v>79</v>
      </c>
      <c r="B92" s="108" t="s">
        <v>3160</v>
      </c>
      <c r="C92" s="108" t="s">
        <v>3161</v>
      </c>
      <c r="D92" s="109" t="s">
        <v>3162</v>
      </c>
      <c r="E92" s="115">
        <v>33</v>
      </c>
      <c r="F92" s="116">
        <v>11.41</v>
      </c>
      <c r="G92" s="117">
        <v>30</v>
      </c>
      <c r="H92" s="117" t="s">
        <v>3372</v>
      </c>
      <c r="I92" s="116">
        <v>9.2100000000000009</v>
      </c>
      <c r="J92" s="117">
        <v>19</v>
      </c>
      <c r="K92" s="117" t="s">
        <v>3373</v>
      </c>
      <c r="L92" s="118">
        <f t="shared" si="30"/>
        <v>10.31</v>
      </c>
      <c r="M92" s="115">
        <f t="shared" si="31"/>
        <v>60</v>
      </c>
      <c r="N92" s="115">
        <f t="shared" si="32"/>
        <v>1</v>
      </c>
      <c r="O92" s="115">
        <f t="shared" si="33"/>
        <v>1</v>
      </c>
      <c r="P92" s="116">
        <v>9.8699999999999992</v>
      </c>
      <c r="Q92" s="117">
        <v>15</v>
      </c>
      <c r="R92" s="117" t="s">
        <v>3373</v>
      </c>
      <c r="S92" s="116">
        <v>9.7200000000000006</v>
      </c>
      <c r="T92" s="117">
        <v>16</v>
      </c>
      <c r="U92" s="117" t="s">
        <v>3373</v>
      </c>
      <c r="V92" s="116">
        <f t="shared" si="34"/>
        <v>9.7949999999999999</v>
      </c>
      <c r="W92" s="117">
        <f t="shared" si="35"/>
        <v>31</v>
      </c>
      <c r="X92" s="117">
        <f t="shared" si="36"/>
        <v>2</v>
      </c>
      <c r="Y92" s="117">
        <f t="shared" si="37"/>
        <v>1</v>
      </c>
      <c r="Z92" s="117">
        <f t="shared" si="38"/>
        <v>3</v>
      </c>
      <c r="AA92" s="117">
        <f t="shared" si="38"/>
        <v>2</v>
      </c>
      <c r="AB92" s="117">
        <f t="shared" si="39"/>
        <v>5</v>
      </c>
      <c r="AC92" s="116">
        <f>IF(AB92=0,0.79,IF(AB92=1,0.78,IF(AB92=2,0.77,IF(AB92=3,0.76,IF(AB92=4,0.75,IF(AB92=5,74,IF(AB92=6,0.73)))))))</f>
        <v>74</v>
      </c>
      <c r="AD92" s="116">
        <f t="shared" si="40"/>
        <v>10.0525</v>
      </c>
      <c r="AE92" s="116">
        <f t="shared" si="41"/>
        <v>743.88499999999999</v>
      </c>
      <c r="AF92" s="117">
        <f t="shared" si="42"/>
        <v>91</v>
      </c>
      <c r="AG92" s="105"/>
    </row>
    <row r="93" spans="1:33" s="16" customFormat="1">
      <c r="A93" s="114">
        <v>80</v>
      </c>
      <c r="B93" s="108" t="s">
        <v>3189</v>
      </c>
      <c r="C93" s="108" t="s">
        <v>3190</v>
      </c>
      <c r="D93" s="109" t="s">
        <v>3191</v>
      </c>
      <c r="E93" s="115">
        <v>33</v>
      </c>
      <c r="F93" s="116">
        <v>11.08</v>
      </c>
      <c r="G93" s="117">
        <v>30</v>
      </c>
      <c r="H93" s="117" t="s">
        <v>3373</v>
      </c>
      <c r="I93" s="116">
        <v>8.92</v>
      </c>
      <c r="J93" s="117">
        <v>11</v>
      </c>
      <c r="K93" s="117" t="s">
        <v>3373</v>
      </c>
      <c r="L93" s="118">
        <f t="shared" si="30"/>
        <v>10</v>
      </c>
      <c r="M93" s="115">
        <f t="shared" si="31"/>
        <v>60</v>
      </c>
      <c r="N93" s="115">
        <f t="shared" si="32"/>
        <v>2</v>
      </c>
      <c r="O93" s="115">
        <f t="shared" si="33"/>
        <v>1</v>
      </c>
      <c r="P93" s="116">
        <v>9.64</v>
      </c>
      <c r="Q93" s="117">
        <v>15</v>
      </c>
      <c r="R93" s="117" t="s">
        <v>3373</v>
      </c>
      <c r="S93" s="116">
        <v>9.2799999999999994</v>
      </c>
      <c r="T93" s="117">
        <v>16</v>
      </c>
      <c r="U93" s="117" t="s">
        <v>3373</v>
      </c>
      <c r="V93" s="116">
        <f t="shared" si="34"/>
        <v>9.4600000000000009</v>
      </c>
      <c r="W93" s="117">
        <f t="shared" si="35"/>
        <v>31</v>
      </c>
      <c r="X93" s="117">
        <f t="shared" si="36"/>
        <v>2</v>
      </c>
      <c r="Y93" s="117">
        <f t="shared" si="37"/>
        <v>1</v>
      </c>
      <c r="Z93" s="117">
        <f t="shared" si="38"/>
        <v>4</v>
      </c>
      <c r="AA93" s="117">
        <f t="shared" si="38"/>
        <v>2</v>
      </c>
      <c r="AB93" s="117">
        <f t="shared" si="39"/>
        <v>6</v>
      </c>
      <c r="AC93" s="116">
        <f>IF(AB93=0,0.93,IF(AB93=1,0.92,IF(AB93=2,0.91,IF(AB93=3,0.9,IF(AB93=4,0.89,IF(AB93=5,0.88,IF(AB93=6,0.87)))))))</f>
        <v>0.87</v>
      </c>
      <c r="AD93" s="116">
        <f t="shared" si="40"/>
        <v>9.73</v>
      </c>
      <c r="AE93" s="116">
        <f t="shared" si="41"/>
        <v>8.4650999999999996</v>
      </c>
      <c r="AF93" s="117">
        <f t="shared" si="42"/>
        <v>91</v>
      </c>
      <c r="AG93" s="105"/>
    </row>
    <row r="94" spans="1:33" s="16" customFormat="1">
      <c r="A94" s="107">
        <v>81</v>
      </c>
      <c r="B94" s="108" t="s">
        <v>3200</v>
      </c>
      <c r="C94" s="108" t="s">
        <v>3201</v>
      </c>
      <c r="D94" s="109" t="s">
        <v>3202</v>
      </c>
      <c r="E94" s="115">
        <v>33</v>
      </c>
      <c r="F94" s="116">
        <v>10.61</v>
      </c>
      <c r="G94" s="117">
        <v>30</v>
      </c>
      <c r="H94" s="117" t="s">
        <v>3373</v>
      </c>
      <c r="I94" s="116">
        <v>10</v>
      </c>
      <c r="J94" s="117">
        <v>30</v>
      </c>
      <c r="K94" s="117" t="s">
        <v>3373</v>
      </c>
      <c r="L94" s="118">
        <f t="shared" si="30"/>
        <v>10.305</v>
      </c>
      <c r="M94" s="115">
        <f t="shared" si="31"/>
        <v>60</v>
      </c>
      <c r="N94" s="115">
        <f t="shared" si="32"/>
        <v>2</v>
      </c>
      <c r="O94" s="115">
        <f t="shared" si="33"/>
        <v>0</v>
      </c>
      <c r="P94" s="116">
        <v>8.66</v>
      </c>
      <c r="Q94" s="117">
        <v>15</v>
      </c>
      <c r="R94" s="117" t="s">
        <v>3373</v>
      </c>
      <c r="S94" s="116">
        <v>9.23</v>
      </c>
      <c r="T94" s="117">
        <v>16</v>
      </c>
      <c r="U94" s="117" t="s">
        <v>3373</v>
      </c>
      <c r="V94" s="116">
        <f t="shared" si="34"/>
        <v>8.9450000000000003</v>
      </c>
      <c r="W94" s="117">
        <f t="shared" si="35"/>
        <v>31</v>
      </c>
      <c r="X94" s="117">
        <f t="shared" si="36"/>
        <v>2</v>
      </c>
      <c r="Y94" s="117">
        <f t="shared" si="37"/>
        <v>1</v>
      </c>
      <c r="Z94" s="117">
        <f t="shared" si="38"/>
        <v>4</v>
      </c>
      <c r="AA94" s="117">
        <f t="shared" si="38"/>
        <v>1</v>
      </c>
      <c r="AB94" s="117">
        <f t="shared" si="39"/>
        <v>5</v>
      </c>
      <c r="AC94" s="116">
        <f>IF(AB94=0,0.93,IF(AB94=1,0.92,IF(AB94=2,0.91,IF(AB94=3,0.9,IF(AB94=4,0.89,IF(AB94=5,0.88,IF(AB94=6,0.87)))))))</f>
        <v>0.88</v>
      </c>
      <c r="AD94" s="116">
        <f t="shared" si="40"/>
        <v>9.625</v>
      </c>
      <c r="AE94" s="116">
        <f t="shared" si="41"/>
        <v>8.4700000000000006</v>
      </c>
      <c r="AF94" s="117">
        <f t="shared" si="42"/>
        <v>91</v>
      </c>
      <c r="AG94" s="105"/>
    </row>
    <row r="115" spans="4:31">
      <c r="D115" s="13"/>
      <c r="F115" s="15"/>
      <c r="G115" s="13"/>
      <c r="H115" s="13"/>
      <c r="I115" s="15"/>
      <c r="J115" s="13"/>
      <c r="K115" s="13"/>
      <c r="L115" s="27"/>
      <c r="P115" s="15"/>
      <c r="Q115" s="13"/>
      <c r="R115" s="13"/>
      <c r="S115" s="15"/>
      <c r="T115" s="13"/>
      <c r="U115" s="13"/>
      <c r="V115" s="27"/>
      <c r="AC115" s="27"/>
      <c r="AD115" s="27"/>
      <c r="AE115" s="27"/>
    </row>
    <row r="116" spans="4:31">
      <c r="D116" s="13"/>
      <c r="F116" s="15"/>
      <c r="G116" s="13"/>
      <c r="H116" s="13"/>
      <c r="I116" s="15"/>
      <c r="J116" s="13"/>
      <c r="K116" s="13"/>
      <c r="L116" s="27"/>
      <c r="P116" s="15"/>
      <c r="Q116" s="13"/>
      <c r="R116" s="13"/>
      <c r="S116" s="15"/>
      <c r="T116" s="13"/>
      <c r="U116" s="13"/>
      <c r="V116" s="27"/>
      <c r="AC116" s="27"/>
      <c r="AD116" s="27"/>
      <c r="AE116" s="27"/>
    </row>
    <row r="117" spans="4:31">
      <c r="D117" s="13"/>
      <c r="F117" s="15"/>
      <c r="G117" s="13"/>
      <c r="H117" s="13"/>
      <c r="I117" s="15"/>
      <c r="J117" s="13"/>
      <c r="K117" s="13"/>
      <c r="L117" s="27"/>
      <c r="P117" s="15"/>
      <c r="Q117" s="13"/>
      <c r="R117" s="13"/>
      <c r="S117" s="15"/>
      <c r="T117" s="13"/>
      <c r="U117" s="13"/>
      <c r="V117" s="27"/>
      <c r="AC117" s="27"/>
      <c r="AD117" s="27"/>
      <c r="AE117" s="27"/>
    </row>
    <row r="118" spans="4:31">
      <c r="D118" s="13"/>
      <c r="F118" s="15"/>
      <c r="G118" s="13"/>
      <c r="H118" s="13"/>
      <c r="I118" s="15"/>
      <c r="J118" s="13"/>
      <c r="K118" s="13"/>
      <c r="L118" s="27"/>
      <c r="P118" s="15"/>
      <c r="Q118" s="13"/>
      <c r="R118" s="13"/>
      <c r="S118" s="15"/>
      <c r="T118" s="13"/>
      <c r="U118" s="13"/>
      <c r="V118" s="27"/>
      <c r="AC118" s="27"/>
      <c r="AD118" s="27"/>
      <c r="AE118" s="27"/>
    </row>
    <row r="119" spans="4:31">
      <c r="D119" s="13"/>
      <c r="F119" s="15"/>
      <c r="G119" s="13"/>
      <c r="H119" s="13"/>
      <c r="I119" s="15"/>
      <c r="J119" s="13"/>
      <c r="K119" s="13"/>
      <c r="L119" s="27"/>
      <c r="P119" s="15"/>
      <c r="Q119" s="13"/>
      <c r="R119" s="13"/>
      <c r="S119" s="15"/>
      <c r="T119" s="13"/>
      <c r="U119" s="13"/>
      <c r="V119" s="27"/>
      <c r="AC119" s="27"/>
      <c r="AD119" s="27"/>
      <c r="AE119" s="27"/>
    </row>
    <row r="120" spans="4:31">
      <c r="D120" s="13"/>
      <c r="F120" s="15"/>
      <c r="G120" s="13"/>
      <c r="H120" s="13"/>
      <c r="I120" s="15"/>
      <c r="J120" s="13"/>
      <c r="K120" s="13"/>
      <c r="L120" s="27"/>
      <c r="P120" s="15"/>
      <c r="Q120" s="13"/>
      <c r="R120" s="13"/>
      <c r="S120" s="15"/>
      <c r="T120" s="13"/>
      <c r="U120" s="13"/>
      <c r="V120" s="27"/>
      <c r="AC120" s="27"/>
      <c r="AD120" s="27"/>
      <c r="AE120" s="27"/>
    </row>
    <row r="121" spans="4:31">
      <c r="D121" s="13"/>
      <c r="F121" s="15"/>
      <c r="G121" s="13"/>
      <c r="H121" s="13"/>
      <c r="I121" s="15"/>
      <c r="J121" s="13"/>
      <c r="K121" s="13"/>
      <c r="L121" s="27"/>
      <c r="P121" s="15"/>
      <c r="Q121" s="13"/>
      <c r="R121" s="13"/>
      <c r="S121" s="15"/>
      <c r="T121" s="13"/>
      <c r="U121" s="13"/>
      <c r="V121" s="27"/>
      <c r="AC121" s="27"/>
      <c r="AD121" s="27"/>
      <c r="AE121" s="27"/>
    </row>
    <row r="122" spans="4:31">
      <c r="D122" s="13"/>
      <c r="F122" s="15"/>
      <c r="G122" s="13"/>
      <c r="H122" s="13"/>
      <c r="I122" s="15"/>
      <c r="J122" s="13"/>
      <c r="K122" s="13"/>
      <c r="L122" s="27"/>
      <c r="P122" s="15"/>
      <c r="Q122" s="13"/>
      <c r="R122" s="13"/>
      <c r="S122" s="15"/>
      <c r="T122" s="13"/>
      <c r="U122" s="13"/>
      <c r="V122" s="27"/>
      <c r="AC122" s="27"/>
      <c r="AD122" s="27"/>
      <c r="AE122" s="27"/>
    </row>
    <row r="123" spans="4:31">
      <c r="D123" s="13"/>
      <c r="F123" s="15"/>
      <c r="G123" s="13"/>
      <c r="H123" s="13"/>
      <c r="I123" s="15"/>
      <c r="J123" s="13"/>
      <c r="K123" s="13"/>
      <c r="L123" s="27"/>
      <c r="P123" s="15"/>
      <c r="Q123" s="13"/>
      <c r="R123" s="13"/>
      <c r="S123" s="15"/>
      <c r="T123" s="13"/>
      <c r="U123" s="13"/>
      <c r="V123" s="27"/>
      <c r="AC123" s="27"/>
      <c r="AD123" s="27"/>
      <c r="AE123" s="27"/>
    </row>
    <row r="124" spans="4:31">
      <c r="D124" s="13"/>
      <c r="F124" s="15"/>
      <c r="G124" s="13"/>
      <c r="H124" s="13"/>
      <c r="I124" s="15"/>
      <c r="J124" s="13"/>
      <c r="K124" s="13"/>
      <c r="L124" s="27"/>
      <c r="P124" s="15"/>
      <c r="Q124" s="13"/>
      <c r="R124" s="13"/>
      <c r="S124" s="15"/>
      <c r="T124" s="13"/>
      <c r="U124" s="13"/>
      <c r="V124" s="27"/>
      <c r="AC124" s="27"/>
      <c r="AD124" s="27"/>
      <c r="AE124" s="27"/>
    </row>
    <row r="125" spans="4:31">
      <c r="D125" s="13"/>
      <c r="F125" s="15"/>
      <c r="G125" s="13"/>
      <c r="H125" s="13"/>
      <c r="I125" s="15"/>
      <c r="J125" s="13"/>
      <c r="K125" s="13"/>
      <c r="L125" s="27"/>
      <c r="P125" s="15"/>
      <c r="Q125" s="13"/>
      <c r="R125" s="13"/>
      <c r="S125" s="15"/>
      <c r="T125" s="13"/>
      <c r="U125" s="13"/>
      <c r="V125" s="27"/>
      <c r="AC125" s="27"/>
      <c r="AD125" s="27"/>
      <c r="AE125" s="27"/>
    </row>
    <row r="126" spans="4:31">
      <c r="D126" s="13"/>
      <c r="F126" s="15"/>
      <c r="G126" s="13"/>
      <c r="H126" s="13"/>
      <c r="I126" s="15"/>
      <c r="J126" s="13"/>
      <c r="K126" s="13"/>
      <c r="L126" s="27"/>
      <c r="P126" s="15"/>
      <c r="Q126" s="13"/>
      <c r="R126" s="13"/>
      <c r="S126" s="15"/>
      <c r="T126" s="13"/>
      <c r="U126" s="13"/>
      <c r="V126" s="27"/>
      <c r="AC126" s="27"/>
      <c r="AD126" s="27"/>
      <c r="AE126" s="27"/>
    </row>
    <row r="127" spans="4:31">
      <c r="D127" s="13"/>
      <c r="F127" s="15"/>
      <c r="G127" s="13"/>
      <c r="H127" s="13"/>
      <c r="I127" s="15"/>
      <c r="J127" s="13"/>
      <c r="K127" s="13"/>
      <c r="L127" s="27"/>
      <c r="P127" s="15"/>
      <c r="Q127" s="13"/>
      <c r="R127" s="13"/>
      <c r="S127" s="15"/>
      <c r="T127" s="13"/>
      <c r="U127" s="13"/>
      <c r="V127" s="27"/>
      <c r="AC127" s="27"/>
      <c r="AD127" s="27"/>
      <c r="AE127" s="27"/>
    </row>
    <row r="128" spans="4:31">
      <c r="D128" s="13"/>
      <c r="F128" s="15"/>
      <c r="G128" s="13"/>
      <c r="H128" s="13"/>
      <c r="I128" s="15"/>
      <c r="J128" s="13"/>
      <c r="K128" s="13"/>
      <c r="L128" s="27"/>
      <c r="P128" s="15"/>
      <c r="Q128" s="13"/>
      <c r="R128" s="13"/>
      <c r="S128" s="15"/>
      <c r="T128" s="13"/>
      <c r="U128" s="13"/>
      <c r="V128" s="27"/>
      <c r="AC128" s="27"/>
      <c r="AD128" s="27"/>
      <c r="AE128" s="27"/>
    </row>
    <row r="129" spans="4:31">
      <c r="D129" s="13"/>
      <c r="F129" s="15"/>
      <c r="G129" s="13"/>
      <c r="H129" s="13"/>
      <c r="I129" s="15"/>
      <c r="J129" s="13"/>
      <c r="K129" s="13"/>
      <c r="L129" s="27"/>
      <c r="P129" s="15"/>
      <c r="Q129" s="13"/>
      <c r="R129" s="13"/>
      <c r="S129" s="15"/>
      <c r="T129" s="13"/>
      <c r="U129" s="13"/>
      <c r="V129" s="27"/>
      <c r="AC129" s="27"/>
      <c r="AD129" s="27"/>
      <c r="AE129" s="27"/>
    </row>
    <row r="130" spans="4:31">
      <c r="D130" s="13"/>
      <c r="F130" s="15"/>
      <c r="G130" s="13"/>
      <c r="H130" s="13"/>
      <c r="I130" s="15"/>
      <c r="J130" s="13"/>
      <c r="K130" s="13"/>
      <c r="L130" s="27"/>
      <c r="P130" s="15"/>
      <c r="Q130" s="13"/>
      <c r="R130" s="13"/>
      <c r="S130" s="15"/>
      <c r="T130" s="13"/>
      <c r="U130" s="13"/>
      <c r="V130" s="27"/>
      <c r="AC130" s="27"/>
      <c r="AD130" s="27"/>
      <c r="AE130" s="27"/>
    </row>
    <row r="131" spans="4:31">
      <c r="D131" s="13"/>
      <c r="F131" s="15"/>
      <c r="G131" s="13"/>
      <c r="H131" s="13"/>
      <c r="I131" s="15"/>
      <c r="J131" s="13"/>
      <c r="K131" s="13"/>
      <c r="L131" s="27"/>
      <c r="P131" s="15"/>
      <c r="Q131" s="13"/>
      <c r="R131" s="13"/>
      <c r="S131" s="15"/>
      <c r="T131" s="13"/>
      <c r="U131" s="13"/>
      <c r="V131" s="27"/>
      <c r="AC131" s="27"/>
      <c r="AD131" s="27"/>
      <c r="AE131" s="27"/>
    </row>
    <row r="132" spans="4:31">
      <c r="D132" s="13"/>
      <c r="F132" s="15"/>
      <c r="G132" s="13"/>
      <c r="H132" s="13"/>
      <c r="I132" s="15"/>
      <c r="J132" s="13"/>
      <c r="K132" s="13"/>
      <c r="L132" s="27"/>
      <c r="P132" s="15"/>
      <c r="Q132" s="13"/>
      <c r="R132" s="13"/>
      <c r="S132" s="15"/>
      <c r="T132" s="13"/>
      <c r="U132" s="13"/>
      <c r="V132" s="27"/>
      <c r="AC132" s="27"/>
      <c r="AD132" s="27"/>
      <c r="AE132" s="27"/>
    </row>
    <row r="133" spans="4:31">
      <c r="D133" s="13"/>
      <c r="F133" s="15"/>
      <c r="G133" s="13"/>
      <c r="H133" s="13"/>
      <c r="I133" s="15"/>
      <c r="J133" s="13"/>
      <c r="K133" s="13"/>
      <c r="L133" s="27"/>
      <c r="P133" s="15"/>
      <c r="Q133" s="13"/>
      <c r="R133" s="13"/>
      <c r="S133" s="15"/>
      <c r="T133" s="13"/>
      <c r="U133" s="13"/>
      <c r="V133" s="27"/>
      <c r="AC133" s="27"/>
      <c r="AD133" s="27"/>
      <c r="AE133" s="27"/>
    </row>
    <row r="134" spans="4:31">
      <c r="D134" s="13"/>
      <c r="F134" s="15"/>
      <c r="G134" s="13"/>
      <c r="H134" s="13"/>
      <c r="I134" s="15"/>
      <c r="J134" s="13"/>
      <c r="K134" s="13"/>
      <c r="L134" s="27"/>
      <c r="P134" s="15"/>
      <c r="Q134" s="13"/>
      <c r="R134" s="13"/>
      <c r="S134" s="15"/>
      <c r="T134" s="13"/>
      <c r="U134" s="13"/>
      <c r="V134" s="27"/>
      <c r="AC134" s="27"/>
      <c r="AD134" s="27"/>
      <c r="AE134" s="27"/>
    </row>
    <row r="135" spans="4:31">
      <c r="D135" s="13"/>
      <c r="F135" s="15"/>
      <c r="G135" s="13"/>
      <c r="H135" s="13"/>
      <c r="I135" s="15"/>
      <c r="J135" s="13"/>
      <c r="K135" s="13"/>
      <c r="L135" s="27"/>
      <c r="P135" s="15"/>
      <c r="Q135" s="13"/>
      <c r="R135" s="13"/>
      <c r="S135" s="15"/>
      <c r="T135" s="13"/>
      <c r="U135" s="13"/>
      <c r="V135" s="27"/>
      <c r="AC135" s="27"/>
      <c r="AD135" s="27"/>
      <c r="AE135" s="27"/>
    </row>
    <row r="136" spans="4:31">
      <c r="D136" s="13"/>
      <c r="F136" s="15"/>
      <c r="G136" s="13"/>
      <c r="H136" s="13"/>
      <c r="I136" s="15"/>
      <c r="J136" s="13"/>
      <c r="K136" s="13"/>
      <c r="L136" s="27"/>
      <c r="P136" s="15"/>
      <c r="Q136" s="13"/>
      <c r="R136" s="13"/>
      <c r="S136" s="15"/>
      <c r="T136" s="13"/>
      <c r="U136" s="13"/>
      <c r="V136" s="27"/>
      <c r="AC136" s="27"/>
      <c r="AD136" s="27"/>
      <c r="AE136" s="27"/>
    </row>
    <row r="137" spans="4:31">
      <c r="D137" s="13"/>
      <c r="F137" s="15"/>
      <c r="G137" s="13"/>
      <c r="H137" s="13"/>
      <c r="I137" s="15"/>
      <c r="J137" s="13"/>
      <c r="K137" s="13"/>
      <c r="L137" s="27"/>
      <c r="P137" s="15"/>
      <c r="Q137" s="13"/>
      <c r="R137" s="13"/>
      <c r="S137" s="15"/>
      <c r="T137" s="13"/>
      <c r="U137" s="13"/>
      <c r="V137" s="27"/>
      <c r="AC137" s="27"/>
      <c r="AD137" s="27"/>
      <c r="AE137" s="27"/>
    </row>
    <row r="138" spans="4:31">
      <c r="D138" s="13"/>
      <c r="F138" s="15"/>
      <c r="G138" s="13"/>
      <c r="H138" s="13"/>
      <c r="I138" s="15"/>
      <c r="J138" s="13"/>
      <c r="K138" s="13"/>
      <c r="L138" s="27"/>
      <c r="P138" s="15"/>
      <c r="Q138" s="13"/>
      <c r="R138" s="13"/>
      <c r="S138" s="15"/>
      <c r="T138" s="13"/>
      <c r="U138" s="13"/>
      <c r="V138" s="27"/>
      <c r="AC138" s="27"/>
      <c r="AD138" s="27"/>
      <c r="AE138" s="27"/>
    </row>
    <row r="139" spans="4:31">
      <c r="D139" s="13"/>
      <c r="F139" s="15"/>
      <c r="G139" s="13"/>
      <c r="H139" s="13"/>
      <c r="I139" s="15"/>
      <c r="J139" s="13"/>
      <c r="K139" s="13"/>
      <c r="L139" s="27"/>
      <c r="P139" s="15"/>
      <c r="Q139" s="13"/>
      <c r="R139" s="13"/>
      <c r="S139" s="15"/>
      <c r="T139" s="13"/>
      <c r="U139" s="13"/>
      <c r="V139" s="27"/>
      <c r="AC139" s="27"/>
      <c r="AD139" s="27"/>
      <c r="AE139" s="27"/>
    </row>
    <row r="140" spans="4:31">
      <c r="D140" s="13"/>
      <c r="F140" s="15"/>
      <c r="G140" s="13"/>
      <c r="H140" s="13"/>
      <c r="I140" s="15"/>
      <c r="J140" s="13"/>
      <c r="K140" s="13"/>
      <c r="L140" s="27"/>
      <c r="P140" s="15"/>
      <c r="Q140" s="13"/>
      <c r="R140" s="13"/>
      <c r="S140" s="15"/>
      <c r="T140" s="13"/>
      <c r="U140" s="13"/>
      <c r="V140" s="27"/>
      <c r="AC140" s="27"/>
      <c r="AD140" s="27"/>
      <c r="AE140" s="27"/>
    </row>
    <row r="141" spans="4:31">
      <c r="D141" s="13"/>
      <c r="F141" s="15"/>
      <c r="G141" s="13"/>
      <c r="H141" s="13"/>
      <c r="I141" s="15"/>
      <c r="J141" s="13"/>
      <c r="K141" s="13"/>
      <c r="L141" s="27"/>
      <c r="P141" s="15"/>
      <c r="Q141" s="13"/>
      <c r="R141" s="13"/>
      <c r="S141" s="15"/>
      <c r="T141" s="13"/>
      <c r="U141" s="13"/>
      <c r="V141" s="27"/>
      <c r="AC141" s="27"/>
      <c r="AD141" s="27"/>
      <c r="AE141" s="27"/>
    </row>
    <row r="142" spans="4:31">
      <c r="D142" s="13"/>
      <c r="F142" s="15"/>
      <c r="G142" s="13"/>
      <c r="H142" s="13"/>
      <c r="I142" s="15"/>
      <c r="J142" s="13"/>
      <c r="K142" s="13"/>
      <c r="L142" s="27"/>
      <c r="P142" s="15"/>
      <c r="Q142" s="13"/>
      <c r="R142" s="13"/>
      <c r="S142" s="15"/>
      <c r="T142" s="13"/>
      <c r="U142" s="13"/>
      <c r="V142" s="27"/>
      <c r="AC142" s="27"/>
      <c r="AD142" s="27"/>
      <c r="AE142" s="27"/>
    </row>
    <row r="143" spans="4:31">
      <c r="D143" s="13"/>
      <c r="F143" s="15"/>
      <c r="G143" s="13"/>
      <c r="H143" s="13"/>
      <c r="I143" s="15"/>
      <c r="J143" s="13"/>
      <c r="K143" s="13"/>
      <c r="L143" s="27"/>
      <c r="P143" s="15"/>
      <c r="Q143" s="13"/>
      <c r="R143" s="13"/>
      <c r="S143" s="15"/>
      <c r="T143" s="13"/>
      <c r="U143" s="13"/>
      <c r="V143" s="27"/>
      <c r="AC143" s="27"/>
      <c r="AD143" s="27"/>
      <c r="AE143" s="27"/>
    </row>
    <row r="144" spans="4:31">
      <c r="D144" s="13"/>
      <c r="F144" s="15"/>
      <c r="G144" s="13"/>
      <c r="H144" s="13"/>
      <c r="I144" s="15"/>
      <c r="J144" s="13"/>
      <c r="K144" s="13"/>
      <c r="L144" s="27"/>
      <c r="P144" s="15"/>
      <c r="Q144" s="13"/>
      <c r="R144" s="13"/>
      <c r="S144" s="15"/>
      <c r="T144" s="13"/>
      <c r="U144" s="13"/>
      <c r="V144" s="27"/>
      <c r="AC144" s="27"/>
      <c r="AD144" s="27"/>
      <c r="AE144" s="27"/>
    </row>
    <row r="145" spans="4:31">
      <c r="D145" s="13"/>
      <c r="F145" s="15"/>
      <c r="G145" s="13"/>
      <c r="H145" s="13"/>
      <c r="I145" s="15"/>
      <c r="J145" s="13"/>
      <c r="K145" s="13"/>
      <c r="L145" s="27"/>
      <c r="P145" s="15"/>
      <c r="Q145" s="13"/>
      <c r="R145" s="13"/>
      <c r="S145" s="15"/>
      <c r="T145" s="13"/>
      <c r="U145" s="13"/>
      <c r="V145" s="27"/>
      <c r="AC145" s="27"/>
      <c r="AD145" s="27"/>
      <c r="AE145" s="27"/>
    </row>
    <row r="146" spans="4:31">
      <c r="D146" s="13"/>
      <c r="F146" s="15"/>
      <c r="G146" s="13"/>
      <c r="H146" s="13"/>
      <c r="I146" s="15"/>
      <c r="J146" s="13"/>
      <c r="K146" s="13"/>
      <c r="L146" s="27"/>
      <c r="P146" s="15"/>
      <c r="Q146" s="13"/>
      <c r="R146" s="13"/>
      <c r="S146" s="15"/>
      <c r="T146" s="13"/>
      <c r="U146" s="13"/>
      <c r="V146" s="27"/>
      <c r="AC146" s="27"/>
      <c r="AD146" s="27"/>
      <c r="AE146" s="27"/>
    </row>
    <row r="147" spans="4:31">
      <c r="D147" s="13"/>
      <c r="F147" s="15"/>
      <c r="G147" s="13"/>
      <c r="H147" s="13"/>
      <c r="I147" s="15"/>
      <c r="J147" s="13"/>
      <c r="K147" s="13"/>
      <c r="L147" s="27"/>
      <c r="P147" s="15"/>
      <c r="Q147" s="13"/>
      <c r="R147" s="13"/>
      <c r="S147" s="15"/>
      <c r="T147" s="13"/>
      <c r="U147" s="13"/>
      <c r="V147" s="27"/>
      <c r="AC147" s="27"/>
      <c r="AD147" s="27"/>
      <c r="AE147" s="27"/>
    </row>
    <row r="148" spans="4:31">
      <c r="D148" s="13"/>
      <c r="F148" s="15"/>
      <c r="G148" s="13"/>
      <c r="H148" s="13"/>
      <c r="I148" s="15"/>
      <c r="J148" s="13"/>
      <c r="K148" s="13"/>
      <c r="L148" s="27"/>
      <c r="P148" s="15"/>
      <c r="Q148" s="13"/>
      <c r="R148" s="13"/>
      <c r="S148" s="15"/>
      <c r="T148" s="13"/>
      <c r="U148" s="13"/>
      <c r="V148" s="27"/>
      <c r="AC148" s="27"/>
      <c r="AD148" s="27"/>
      <c r="AE148" s="27"/>
    </row>
  </sheetData>
  <sortState ref="A12:AG63">
    <sortCondition descending="1" ref="AE2:AE53"/>
  </sortState>
  <mergeCells count="1">
    <mergeCell ref="A5:AO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G30"/>
  <sheetViews>
    <sheetView workbookViewId="0">
      <selection activeCell="A2" sqref="A2:XFD30"/>
    </sheetView>
  </sheetViews>
  <sheetFormatPr baseColWidth="10" defaultRowHeight="15"/>
  <cols>
    <col min="1" max="1" width="6.42578125" customWidth="1"/>
    <col min="2" max="2" width="17.7109375" customWidth="1"/>
    <col min="3" max="3" width="25.140625" customWidth="1"/>
  </cols>
  <sheetData>
    <row r="1" spans="1:33">
      <c r="A1" s="96" t="s">
        <v>4</v>
      </c>
      <c r="B1" s="96" t="s">
        <v>5</v>
      </c>
      <c r="C1" s="96" t="s">
        <v>6</v>
      </c>
      <c r="D1" s="96" t="s">
        <v>7</v>
      </c>
      <c r="E1" s="96" t="s">
        <v>8</v>
      </c>
      <c r="F1" s="97" t="s">
        <v>9</v>
      </c>
      <c r="G1" s="96" t="s">
        <v>10</v>
      </c>
      <c r="H1" s="96" t="s">
        <v>11</v>
      </c>
      <c r="I1" s="97" t="s">
        <v>12</v>
      </c>
      <c r="J1" s="96" t="s">
        <v>10</v>
      </c>
      <c r="K1" s="96" t="s">
        <v>13</v>
      </c>
      <c r="L1" s="97" t="s">
        <v>14</v>
      </c>
      <c r="M1" s="98" t="s">
        <v>15</v>
      </c>
      <c r="N1" s="99" t="s">
        <v>16</v>
      </c>
      <c r="O1" s="98" t="s">
        <v>17</v>
      </c>
      <c r="P1" s="97" t="s">
        <v>18</v>
      </c>
      <c r="Q1" s="96" t="s">
        <v>19</v>
      </c>
      <c r="R1" s="96" t="s">
        <v>13</v>
      </c>
      <c r="S1" s="97" t="s">
        <v>20</v>
      </c>
      <c r="T1" s="96" t="s">
        <v>19</v>
      </c>
      <c r="U1" s="96" t="s">
        <v>13</v>
      </c>
      <c r="V1" s="100" t="s">
        <v>21</v>
      </c>
      <c r="W1" s="101" t="s">
        <v>22</v>
      </c>
      <c r="X1" s="101" t="s">
        <v>23</v>
      </c>
      <c r="Y1" s="101" t="s">
        <v>24</v>
      </c>
      <c r="Z1" s="101" t="s">
        <v>25</v>
      </c>
      <c r="AA1" s="102" t="s">
        <v>26</v>
      </c>
      <c r="AB1" s="102" t="s">
        <v>27</v>
      </c>
      <c r="AC1" s="100" t="s">
        <v>28</v>
      </c>
      <c r="AD1" s="100" t="s">
        <v>29</v>
      </c>
      <c r="AE1" s="100" t="s">
        <v>30</v>
      </c>
      <c r="AF1" s="103" t="s">
        <v>31</v>
      </c>
      <c r="AG1" s="96" t="s">
        <v>32</v>
      </c>
    </row>
    <row r="2" spans="1:33" s="16" customFormat="1">
      <c r="A2" s="107">
        <v>1</v>
      </c>
      <c r="B2" s="108" t="s">
        <v>3063</v>
      </c>
      <c r="C2" s="108" t="s">
        <v>3064</v>
      </c>
      <c r="D2" s="109" t="s">
        <v>3065</v>
      </c>
      <c r="E2" s="115">
        <v>32</v>
      </c>
      <c r="F2" s="116">
        <v>11.09</v>
      </c>
      <c r="G2" s="117">
        <v>30</v>
      </c>
      <c r="H2" s="117" t="s">
        <v>3372</v>
      </c>
      <c r="I2" s="116">
        <v>10.95</v>
      </c>
      <c r="J2" s="117">
        <v>30</v>
      </c>
      <c r="K2" s="117" t="s">
        <v>3372</v>
      </c>
      <c r="L2" s="118">
        <f t="shared" ref="L2:L30" si="0">(F2+I2)/2</f>
        <v>11.02</v>
      </c>
      <c r="M2" s="115">
        <f t="shared" ref="M2:M30" si="1">IF(L2&gt;=10,60,G2+J2)</f>
        <v>60</v>
      </c>
      <c r="N2" s="115">
        <f t="shared" ref="N2:N30" si="2">IF(H2="ACC",0,1)+IF(K2="ACC",0,1)</f>
        <v>0</v>
      </c>
      <c r="O2" s="115">
        <f t="shared" ref="O2:O30" si="3">IF(F2&lt;10,1,(IF(I2&lt;10,1,0)))</f>
        <v>0</v>
      </c>
      <c r="P2" s="116">
        <v>10.38</v>
      </c>
      <c r="Q2" s="117">
        <v>30</v>
      </c>
      <c r="R2" s="117" t="s">
        <v>3373</v>
      </c>
      <c r="S2" s="116">
        <v>7.91</v>
      </c>
      <c r="T2" s="117">
        <v>22</v>
      </c>
      <c r="U2" s="117" t="s">
        <v>3372</v>
      </c>
      <c r="V2" s="116">
        <f t="shared" ref="V2:V30" si="4">(P2+S2)/2</f>
        <v>9.1449999999999996</v>
      </c>
      <c r="W2" s="117">
        <f t="shared" ref="W2:W30" si="5">IF(V2&gt;=10,60,Q2+T2)</f>
        <v>52</v>
      </c>
      <c r="X2" s="117">
        <f t="shared" ref="X2:X30" si="6">IF(R2="ACC",0,1)+IF(U2="ACC",0,1)</f>
        <v>1</v>
      </c>
      <c r="Y2" s="117">
        <f t="shared" ref="Y2:Y30" si="7">IF(P2&lt;10,1,(IF(S2&lt;10,1,0)))</f>
        <v>1</v>
      </c>
      <c r="Z2" s="117">
        <f t="shared" ref="Z2:Z30" si="8">N2+X2</f>
        <v>1</v>
      </c>
      <c r="AA2" s="117">
        <f t="shared" ref="AA2:AA30" si="9">O2+Y2</f>
        <v>1</v>
      </c>
      <c r="AB2" s="117">
        <f t="shared" ref="AB2:AB30" si="10">Z2+AA2</f>
        <v>2</v>
      </c>
      <c r="AC2" s="116">
        <f>IF(AB2=0,0.86,IF(AB2=1,0.85,IF(AB2=2,0.84,IF(AB2=3,0.83,IF(AB2=4,0.82,IF(AB2=5,0.81,IF(AB2=6,0.8)))))))</f>
        <v>0.84</v>
      </c>
      <c r="AD2" s="116">
        <f t="shared" ref="AD2:AD30" si="11">AVERAGE(L2,V2)</f>
        <v>10.0825</v>
      </c>
      <c r="AE2" s="116">
        <f t="shared" ref="AE2:AE30" si="12">AC2*AD2</f>
        <v>8.4692999999999987</v>
      </c>
      <c r="AF2" s="117">
        <f t="shared" ref="AF2:AF30" si="13">M2+W2</f>
        <v>112</v>
      </c>
      <c r="AG2" s="105"/>
    </row>
    <row r="3" spans="1:33" s="16" customFormat="1">
      <c r="A3" s="114">
        <v>2</v>
      </c>
      <c r="B3" s="108" t="s">
        <v>3207</v>
      </c>
      <c r="C3" s="108" t="s">
        <v>3208</v>
      </c>
      <c r="D3" s="109" t="s">
        <v>3209</v>
      </c>
      <c r="E3" s="115">
        <v>33</v>
      </c>
      <c r="F3" s="116">
        <v>9.52</v>
      </c>
      <c r="G3" s="117">
        <v>22</v>
      </c>
      <c r="H3" s="117" t="s">
        <v>3373</v>
      </c>
      <c r="I3" s="116">
        <v>10.48</v>
      </c>
      <c r="J3" s="117">
        <v>30</v>
      </c>
      <c r="K3" s="117" t="s">
        <v>3373</v>
      </c>
      <c r="L3" s="118">
        <f t="shared" si="0"/>
        <v>10</v>
      </c>
      <c r="M3" s="115">
        <f t="shared" si="1"/>
        <v>60</v>
      </c>
      <c r="N3" s="115">
        <f t="shared" si="2"/>
        <v>2</v>
      </c>
      <c r="O3" s="115">
        <f t="shared" si="3"/>
        <v>1</v>
      </c>
      <c r="P3" s="116">
        <v>9.4</v>
      </c>
      <c r="Q3" s="117">
        <v>21</v>
      </c>
      <c r="R3" s="117" t="s">
        <v>3373</v>
      </c>
      <c r="S3" s="116">
        <v>10.08</v>
      </c>
      <c r="T3" s="117">
        <v>30</v>
      </c>
      <c r="U3" s="117" t="s">
        <v>3372</v>
      </c>
      <c r="V3" s="116">
        <f t="shared" si="4"/>
        <v>9.74</v>
      </c>
      <c r="W3" s="117">
        <f t="shared" si="5"/>
        <v>51</v>
      </c>
      <c r="X3" s="117">
        <f t="shared" si="6"/>
        <v>1</v>
      </c>
      <c r="Y3" s="117">
        <f t="shared" si="7"/>
        <v>1</v>
      </c>
      <c r="Z3" s="117">
        <f t="shared" si="8"/>
        <v>3</v>
      </c>
      <c r="AA3" s="117">
        <f t="shared" si="9"/>
        <v>2</v>
      </c>
      <c r="AB3" s="117">
        <f t="shared" si="10"/>
        <v>5</v>
      </c>
      <c r="AC3" s="116">
        <f>IF(AB3=0,0.93,IF(AB3=1,0.92,IF(AB3=2,0.91,IF(AB3=3,0.9,IF(AB3=4,0.89,IF(AB3=5,0.88,IF(AB3=6,0.87)))))))</f>
        <v>0.88</v>
      </c>
      <c r="AD3" s="116">
        <f t="shared" si="11"/>
        <v>9.870000000000001</v>
      </c>
      <c r="AE3" s="116">
        <f t="shared" si="12"/>
        <v>8.6856000000000009</v>
      </c>
      <c r="AF3" s="117">
        <f t="shared" si="13"/>
        <v>111</v>
      </c>
      <c r="AG3" s="105"/>
    </row>
    <row r="4" spans="1:33" s="16" customFormat="1">
      <c r="A4" s="114">
        <v>3</v>
      </c>
      <c r="B4" s="119" t="s">
        <v>3078</v>
      </c>
      <c r="C4" s="119" t="s">
        <v>3440</v>
      </c>
      <c r="D4" s="120" t="s">
        <v>3079</v>
      </c>
      <c r="E4" s="115">
        <v>32</v>
      </c>
      <c r="F4" s="116">
        <v>6.42</v>
      </c>
      <c r="G4" s="117">
        <v>19</v>
      </c>
      <c r="H4" s="117" t="s">
        <v>3372</v>
      </c>
      <c r="I4" s="116">
        <v>10.91</v>
      </c>
      <c r="J4" s="117">
        <v>30</v>
      </c>
      <c r="K4" s="117" t="s">
        <v>3372</v>
      </c>
      <c r="L4" s="118">
        <f t="shared" si="0"/>
        <v>8.6649999999999991</v>
      </c>
      <c r="M4" s="115">
        <f t="shared" si="1"/>
        <v>49</v>
      </c>
      <c r="N4" s="115">
        <f t="shared" si="2"/>
        <v>0</v>
      </c>
      <c r="O4" s="115">
        <f t="shared" si="3"/>
        <v>1</v>
      </c>
      <c r="P4" s="116">
        <v>10.96</v>
      </c>
      <c r="Q4" s="117">
        <v>30</v>
      </c>
      <c r="R4" s="117" t="s">
        <v>3372</v>
      </c>
      <c r="S4" s="116">
        <v>10.16</v>
      </c>
      <c r="T4" s="117">
        <v>30</v>
      </c>
      <c r="U4" s="117" t="s">
        <v>3372</v>
      </c>
      <c r="V4" s="116">
        <f t="shared" si="4"/>
        <v>10.56</v>
      </c>
      <c r="W4" s="117">
        <f t="shared" si="5"/>
        <v>60</v>
      </c>
      <c r="X4" s="117">
        <f t="shared" si="6"/>
        <v>0</v>
      </c>
      <c r="Y4" s="117">
        <f t="shared" si="7"/>
        <v>0</v>
      </c>
      <c r="Z4" s="117">
        <f t="shared" si="8"/>
        <v>0</v>
      </c>
      <c r="AA4" s="117">
        <f t="shared" si="9"/>
        <v>1</v>
      </c>
      <c r="AB4" s="117">
        <f t="shared" si="10"/>
        <v>1</v>
      </c>
      <c r="AC4" s="116">
        <f>IF(AB4=0,0.86,IF(AB4=1,0.85,IF(AB4=2,0.84,IF(AB4=3,0.83,IF(AB4=4,0.82,IF(AB4=5,0.81,IF(AB4=6,0.8)))))))</f>
        <v>0.85</v>
      </c>
      <c r="AD4" s="116">
        <f t="shared" si="11"/>
        <v>9.6125000000000007</v>
      </c>
      <c r="AE4" s="116">
        <f t="shared" si="12"/>
        <v>8.1706250000000011</v>
      </c>
      <c r="AF4" s="117">
        <f t="shared" si="13"/>
        <v>109</v>
      </c>
      <c r="AG4" s="105"/>
    </row>
    <row r="5" spans="1:33" s="16" customFormat="1">
      <c r="A5" s="107">
        <v>4</v>
      </c>
      <c r="B5" s="119" t="s">
        <v>3331</v>
      </c>
      <c r="C5" s="119" t="s">
        <v>1796</v>
      </c>
      <c r="D5" s="120" t="s">
        <v>3332</v>
      </c>
      <c r="E5" s="115">
        <v>34</v>
      </c>
      <c r="F5" s="116">
        <v>11.3</v>
      </c>
      <c r="G5" s="117">
        <v>30</v>
      </c>
      <c r="H5" s="117" t="s">
        <v>3372</v>
      </c>
      <c r="I5" s="116">
        <v>8.69</v>
      </c>
      <c r="J5" s="117">
        <v>19</v>
      </c>
      <c r="K5" s="117" t="s">
        <v>3373</v>
      </c>
      <c r="L5" s="118">
        <f t="shared" si="0"/>
        <v>9.995000000000001</v>
      </c>
      <c r="M5" s="115">
        <f t="shared" si="1"/>
        <v>49</v>
      </c>
      <c r="N5" s="115">
        <f t="shared" si="2"/>
        <v>1</v>
      </c>
      <c r="O5" s="115">
        <f t="shared" si="3"/>
        <v>1</v>
      </c>
      <c r="P5" s="116">
        <v>10.17</v>
      </c>
      <c r="Q5" s="117">
        <v>30</v>
      </c>
      <c r="R5" s="117" t="s">
        <v>3372</v>
      </c>
      <c r="S5" s="116">
        <v>11.78</v>
      </c>
      <c r="T5" s="117">
        <v>30</v>
      </c>
      <c r="U5" s="117" t="s">
        <v>3372</v>
      </c>
      <c r="V5" s="116">
        <f t="shared" si="4"/>
        <v>10.975</v>
      </c>
      <c r="W5" s="117">
        <f t="shared" si="5"/>
        <v>60</v>
      </c>
      <c r="X5" s="117">
        <f t="shared" si="6"/>
        <v>0</v>
      </c>
      <c r="Y5" s="117">
        <f t="shared" si="7"/>
        <v>0</v>
      </c>
      <c r="Z5" s="117">
        <f t="shared" si="8"/>
        <v>1</v>
      </c>
      <c r="AA5" s="117">
        <f t="shared" si="9"/>
        <v>1</v>
      </c>
      <c r="AB5" s="117">
        <f t="shared" si="10"/>
        <v>2</v>
      </c>
      <c r="AC5" s="116">
        <f>IF(AB5=0,0.86,IF(AB5=1,0.85,IF(AB5=2,0.84,IF(AB5=3,0.83,IF(AB5=4,0.82,IF(AB5=5,0.81,IF(AB5=6,0.8)))))))</f>
        <v>0.84</v>
      </c>
      <c r="AD5" s="116">
        <f t="shared" si="11"/>
        <v>10.484999999999999</v>
      </c>
      <c r="AE5" s="116">
        <f t="shared" si="12"/>
        <v>8.8073999999999995</v>
      </c>
      <c r="AF5" s="117">
        <f t="shared" si="13"/>
        <v>109</v>
      </c>
      <c r="AG5" s="105"/>
    </row>
    <row r="6" spans="1:33" s="16" customFormat="1">
      <c r="A6" s="114">
        <v>5</v>
      </c>
      <c r="B6" s="108" t="s">
        <v>1065</v>
      </c>
      <c r="C6" s="108" t="s">
        <v>612</v>
      </c>
      <c r="D6" s="109" t="s">
        <v>3102</v>
      </c>
      <c r="E6" s="115">
        <v>32</v>
      </c>
      <c r="F6" s="116">
        <v>10</v>
      </c>
      <c r="G6" s="117">
        <v>30</v>
      </c>
      <c r="H6" s="117" t="s">
        <v>3373</v>
      </c>
      <c r="I6" s="116">
        <v>10.8</v>
      </c>
      <c r="J6" s="117">
        <v>30</v>
      </c>
      <c r="K6" s="117" t="s">
        <v>3373</v>
      </c>
      <c r="L6" s="118">
        <f t="shared" si="0"/>
        <v>10.4</v>
      </c>
      <c r="M6" s="115">
        <f t="shared" si="1"/>
        <v>60</v>
      </c>
      <c r="N6" s="115">
        <f t="shared" si="2"/>
        <v>2</v>
      </c>
      <c r="O6" s="115">
        <f t="shared" si="3"/>
        <v>0</v>
      </c>
      <c r="P6" s="116">
        <v>10.47</v>
      </c>
      <c r="Q6" s="117">
        <v>30</v>
      </c>
      <c r="R6" s="117" t="s">
        <v>3373</v>
      </c>
      <c r="S6" s="116">
        <v>9.3000000000000007</v>
      </c>
      <c r="T6" s="117">
        <v>18</v>
      </c>
      <c r="U6" s="117" t="s">
        <v>3373</v>
      </c>
      <c r="V6" s="116">
        <f t="shared" si="4"/>
        <v>9.8850000000000016</v>
      </c>
      <c r="W6" s="117">
        <f t="shared" si="5"/>
        <v>48</v>
      </c>
      <c r="X6" s="117">
        <f t="shared" si="6"/>
        <v>2</v>
      </c>
      <c r="Y6" s="117">
        <f t="shared" si="7"/>
        <v>1</v>
      </c>
      <c r="Z6" s="117">
        <f t="shared" si="8"/>
        <v>4</v>
      </c>
      <c r="AA6" s="117">
        <f t="shared" si="9"/>
        <v>1</v>
      </c>
      <c r="AB6" s="117">
        <f t="shared" si="10"/>
        <v>5</v>
      </c>
      <c r="AC6" s="116">
        <f>IF(AB6=0,0.86,IF(AB6=1,0.85,IF(AB6=2,0.84,IF(AB6=3,0.83,IF(AB6=4,0.82,IF(AB6=5,0.81,IF(AB6=6,0.8)))))))</f>
        <v>0.81</v>
      </c>
      <c r="AD6" s="116">
        <f t="shared" si="11"/>
        <v>10.142500000000002</v>
      </c>
      <c r="AE6" s="116">
        <f t="shared" si="12"/>
        <v>8.2154250000000015</v>
      </c>
      <c r="AF6" s="117">
        <f t="shared" si="13"/>
        <v>108</v>
      </c>
      <c r="AG6" s="105"/>
    </row>
    <row r="7" spans="1:33" s="16" customFormat="1">
      <c r="A7" s="114">
        <v>6</v>
      </c>
      <c r="B7" s="108" t="s">
        <v>1948</v>
      </c>
      <c r="C7" s="108" t="s">
        <v>851</v>
      </c>
      <c r="D7" s="109" t="s">
        <v>3238</v>
      </c>
      <c r="E7" s="115">
        <v>33</v>
      </c>
      <c r="F7" s="116">
        <v>7.8</v>
      </c>
      <c r="G7" s="117">
        <v>18</v>
      </c>
      <c r="H7" s="117" t="s">
        <v>3372</v>
      </c>
      <c r="I7" s="116">
        <v>10.46</v>
      </c>
      <c r="J7" s="117">
        <v>30</v>
      </c>
      <c r="K7" s="117" t="s">
        <v>3372</v>
      </c>
      <c r="L7" s="118">
        <f t="shared" si="0"/>
        <v>9.1300000000000008</v>
      </c>
      <c r="M7" s="115">
        <f t="shared" si="1"/>
        <v>48</v>
      </c>
      <c r="N7" s="115">
        <f t="shared" si="2"/>
        <v>0</v>
      </c>
      <c r="O7" s="115">
        <f t="shared" si="3"/>
        <v>1</v>
      </c>
      <c r="P7" s="116">
        <v>10.57</v>
      </c>
      <c r="Q7" s="117">
        <v>30</v>
      </c>
      <c r="R7" s="117" t="s">
        <v>3373</v>
      </c>
      <c r="S7" s="116">
        <v>10.84</v>
      </c>
      <c r="T7" s="117">
        <v>30</v>
      </c>
      <c r="U7" s="117" t="s">
        <v>3372</v>
      </c>
      <c r="V7" s="116">
        <f t="shared" si="4"/>
        <v>10.705</v>
      </c>
      <c r="W7" s="117">
        <f t="shared" si="5"/>
        <v>60</v>
      </c>
      <c r="X7" s="117">
        <f t="shared" si="6"/>
        <v>1</v>
      </c>
      <c r="Y7" s="117">
        <f t="shared" si="7"/>
        <v>0</v>
      </c>
      <c r="Z7" s="117">
        <f t="shared" si="8"/>
        <v>1</v>
      </c>
      <c r="AA7" s="117">
        <f t="shared" si="9"/>
        <v>1</v>
      </c>
      <c r="AB7" s="117">
        <f t="shared" si="10"/>
        <v>2</v>
      </c>
      <c r="AC7" s="116">
        <f>IF(AB7=0,1,IF(AB7=1,0.99,IF(AB7=2,0.98,IF(AB7=3,0.97,IF(AB7=4,0.96,IF(AB7=5,0.95,IF(AB7=6,0.94)))))))</f>
        <v>0.98</v>
      </c>
      <c r="AD7" s="116">
        <f t="shared" si="11"/>
        <v>9.9175000000000004</v>
      </c>
      <c r="AE7" s="116">
        <f t="shared" si="12"/>
        <v>9.7191500000000008</v>
      </c>
      <c r="AF7" s="117">
        <f t="shared" si="13"/>
        <v>108</v>
      </c>
      <c r="AG7" s="105"/>
    </row>
    <row r="8" spans="1:33" s="16" customFormat="1">
      <c r="A8" s="107">
        <v>7</v>
      </c>
      <c r="B8" s="108" t="s">
        <v>3084</v>
      </c>
      <c r="C8" s="108" t="s">
        <v>3085</v>
      </c>
      <c r="D8" s="109" t="s">
        <v>3086</v>
      </c>
      <c r="E8" s="115">
        <v>32</v>
      </c>
      <c r="F8" s="116">
        <v>11.19</v>
      </c>
      <c r="G8" s="117">
        <v>30</v>
      </c>
      <c r="H8" s="117" t="s">
        <v>3373</v>
      </c>
      <c r="I8" s="116">
        <v>10</v>
      </c>
      <c r="J8" s="117">
        <v>30</v>
      </c>
      <c r="K8" s="117" t="s">
        <v>3372</v>
      </c>
      <c r="L8" s="118">
        <f t="shared" si="0"/>
        <v>10.594999999999999</v>
      </c>
      <c r="M8" s="115">
        <f t="shared" si="1"/>
        <v>60</v>
      </c>
      <c r="N8" s="115">
        <f t="shared" si="2"/>
        <v>1</v>
      </c>
      <c r="O8" s="115">
        <f t="shared" si="3"/>
        <v>0</v>
      </c>
      <c r="P8" s="116">
        <v>10</v>
      </c>
      <c r="Q8" s="117">
        <v>30</v>
      </c>
      <c r="R8" s="117" t="s">
        <v>3373</v>
      </c>
      <c r="S8" s="116">
        <v>9.5</v>
      </c>
      <c r="T8" s="117">
        <v>16</v>
      </c>
      <c r="U8" s="117" t="s">
        <v>3373</v>
      </c>
      <c r="V8" s="116">
        <f t="shared" si="4"/>
        <v>9.75</v>
      </c>
      <c r="W8" s="117">
        <f t="shared" si="5"/>
        <v>46</v>
      </c>
      <c r="X8" s="117">
        <f t="shared" si="6"/>
        <v>2</v>
      </c>
      <c r="Y8" s="117">
        <f t="shared" si="7"/>
        <v>1</v>
      </c>
      <c r="Z8" s="117">
        <f t="shared" si="8"/>
        <v>3</v>
      </c>
      <c r="AA8" s="117">
        <f t="shared" si="9"/>
        <v>1</v>
      </c>
      <c r="AB8" s="117">
        <f t="shared" si="10"/>
        <v>4</v>
      </c>
      <c r="AC8" s="116">
        <f>IF(AB8=0,0.93,IF(AB8=1,0.92,IF(AB8=2,0.91,IF(AB8=3,0.9,IF(AB8=4,0.89,IF(AB8=5,0.88,IF(AB8=6,0.87)))))))</f>
        <v>0.89</v>
      </c>
      <c r="AD8" s="116">
        <f t="shared" si="11"/>
        <v>10.172499999999999</v>
      </c>
      <c r="AE8" s="116">
        <f t="shared" si="12"/>
        <v>9.0535250000000005</v>
      </c>
      <c r="AF8" s="117">
        <f t="shared" si="13"/>
        <v>106</v>
      </c>
      <c r="AG8" s="105"/>
    </row>
    <row r="9" spans="1:33" s="16" customFormat="1">
      <c r="A9" s="114">
        <v>8</v>
      </c>
      <c r="B9" s="119" t="s">
        <v>3153</v>
      </c>
      <c r="C9" s="119" t="s">
        <v>1889</v>
      </c>
      <c r="D9" s="120" t="s">
        <v>3154</v>
      </c>
      <c r="E9" s="115">
        <v>32</v>
      </c>
      <c r="F9" s="116">
        <v>9.84</v>
      </c>
      <c r="G9" s="117">
        <v>19</v>
      </c>
      <c r="H9" s="117" t="s">
        <v>3373</v>
      </c>
      <c r="I9" s="116">
        <v>10.16</v>
      </c>
      <c r="J9" s="117">
        <v>30</v>
      </c>
      <c r="K9" s="117" t="s">
        <v>3373</v>
      </c>
      <c r="L9" s="118">
        <f t="shared" si="0"/>
        <v>10</v>
      </c>
      <c r="M9" s="115">
        <f t="shared" si="1"/>
        <v>60</v>
      </c>
      <c r="N9" s="115">
        <f t="shared" si="2"/>
        <v>2</v>
      </c>
      <c r="O9" s="115">
        <f t="shared" si="3"/>
        <v>1</v>
      </c>
      <c r="P9" s="116">
        <v>9.1</v>
      </c>
      <c r="Q9" s="117">
        <v>15</v>
      </c>
      <c r="R9" s="117" t="s">
        <v>3373</v>
      </c>
      <c r="S9" s="116">
        <v>10.51</v>
      </c>
      <c r="T9" s="117">
        <v>30</v>
      </c>
      <c r="U9" s="117" t="s">
        <v>3372</v>
      </c>
      <c r="V9" s="116">
        <f t="shared" si="4"/>
        <v>9.8049999999999997</v>
      </c>
      <c r="W9" s="117">
        <f t="shared" si="5"/>
        <v>45</v>
      </c>
      <c r="X9" s="117">
        <f t="shared" si="6"/>
        <v>1</v>
      </c>
      <c r="Y9" s="117">
        <f t="shared" si="7"/>
        <v>1</v>
      </c>
      <c r="Z9" s="117">
        <f t="shared" si="8"/>
        <v>3</v>
      </c>
      <c r="AA9" s="117">
        <f t="shared" si="9"/>
        <v>2</v>
      </c>
      <c r="AB9" s="117">
        <f t="shared" si="10"/>
        <v>5</v>
      </c>
      <c r="AC9" s="116">
        <f>IF(AB9=0,0.79,IF(AB9=1,0.78,IF(AB9=2,0.77,IF(AB9=3,0.76,IF(AB9=4,0.75,IF(AB9=5,74,IF(AB9=6,0.73)))))))</f>
        <v>74</v>
      </c>
      <c r="AD9" s="116">
        <f t="shared" si="11"/>
        <v>9.9024999999999999</v>
      </c>
      <c r="AE9" s="116">
        <f t="shared" si="12"/>
        <v>732.78499999999997</v>
      </c>
      <c r="AF9" s="117">
        <f t="shared" si="13"/>
        <v>105</v>
      </c>
      <c r="AG9" s="105"/>
    </row>
    <row r="10" spans="1:33" s="16" customFormat="1">
      <c r="A10" s="114">
        <v>9</v>
      </c>
      <c r="B10" s="108" t="s">
        <v>3293</v>
      </c>
      <c r="C10" s="108" t="s">
        <v>3294</v>
      </c>
      <c r="D10" s="109" t="s">
        <v>3295</v>
      </c>
      <c r="E10" s="115">
        <v>34</v>
      </c>
      <c r="F10" s="116">
        <v>9.89</v>
      </c>
      <c r="G10" s="117">
        <v>11</v>
      </c>
      <c r="H10" s="117" t="s">
        <v>3373</v>
      </c>
      <c r="I10" s="116">
        <v>10.11</v>
      </c>
      <c r="J10" s="117">
        <v>30</v>
      </c>
      <c r="K10" s="117" t="s">
        <v>3372</v>
      </c>
      <c r="L10" s="118">
        <f t="shared" si="0"/>
        <v>10</v>
      </c>
      <c r="M10" s="115">
        <f t="shared" si="1"/>
        <v>60</v>
      </c>
      <c r="N10" s="115">
        <f t="shared" si="2"/>
        <v>1</v>
      </c>
      <c r="O10" s="115">
        <f t="shared" si="3"/>
        <v>1</v>
      </c>
      <c r="P10" s="116">
        <v>8.73</v>
      </c>
      <c r="Q10" s="117">
        <v>15</v>
      </c>
      <c r="R10" s="117" t="s">
        <v>3372</v>
      </c>
      <c r="S10" s="116">
        <v>10.11</v>
      </c>
      <c r="T10" s="117">
        <v>30</v>
      </c>
      <c r="U10" s="117" t="s">
        <v>3372</v>
      </c>
      <c r="V10" s="116">
        <f t="shared" si="4"/>
        <v>9.42</v>
      </c>
      <c r="W10" s="117">
        <f t="shared" si="5"/>
        <v>45</v>
      </c>
      <c r="X10" s="117">
        <f t="shared" si="6"/>
        <v>0</v>
      </c>
      <c r="Y10" s="117">
        <f t="shared" si="7"/>
        <v>1</v>
      </c>
      <c r="Z10" s="117">
        <f t="shared" si="8"/>
        <v>1</v>
      </c>
      <c r="AA10" s="117">
        <f t="shared" si="9"/>
        <v>2</v>
      </c>
      <c r="AB10" s="117">
        <f t="shared" si="10"/>
        <v>3</v>
      </c>
      <c r="AC10" s="116">
        <f>IF(AB10=0,0.93,IF(AB10=1,0.92,IF(AB10=2,0.91,IF(AB10=3,0.9,IF(AB10=4,0.89,IF(AB10=5,0.88,IF(AB10=6,0.87)))))))</f>
        <v>0.9</v>
      </c>
      <c r="AD10" s="116">
        <f t="shared" si="11"/>
        <v>9.7100000000000009</v>
      </c>
      <c r="AE10" s="116">
        <f t="shared" si="12"/>
        <v>8.7390000000000008</v>
      </c>
      <c r="AF10" s="117">
        <f t="shared" si="13"/>
        <v>105</v>
      </c>
      <c r="AG10" s="105"/>
    </row>
    <row r="11" spans="1:33" s="16" customFormat="1">
      <c r="A11" s="107">
        <v>10</v>
      </c>
      <c r="B11" s="108" t="s">
        <v>247</v>
      </c>
      <c r="C11" s="108" t="s">
        <v>125</v>
      </c>
      <c r="D11" s="109" t="s">
        <v>3066</v>
      </c>
      <c r="E11" s="115">
        <v>32</v>
      </c>
      <c r="F11" s="116">
        <v>10.58</v>
      </c>
      <c r="G11" s="117">
        <v>30</v>
      </c>
      <c r="H11" s="117" t="s">
        <v>3372</v>
      </c>
      <c r="I11" s="116">
        <v>7.11</v>
      </c>
      <c r="J11" s="117">
        <v>13</v>
      </c>
      <c r="K11" s="117" t="s">
        <v>3373</v>
      </c>
      <c r="L11" s="118">
        <f t="shared" si="0"/>
        <v>8.8450000000000006</v>
      </c>
      <c r="M11" s="115">
        <f t="shared" si="1"/>
        <v>43</v>
      </c>
      <c r="N11" s="115">
        <f t="shared" si="2"/>
        <v>1</v>
      </c>
      <c r="O11" s="115">
        <f t="shared" si="3"/>
        <v>1</v>
      </c>
      <c r="P11" s="116">
        <v>10.28</v>
      </c>
      <c r="Q11" s="117">
        <v>30</v>
      </c>
      <c r="R11" s="117" t="s">
        <v>3373</v>
      </c>
      <c r="S11" s="116">
        <v>10.56</v>
      </c>
      <c r="T11" s="117">
        <v>30</v>
      </c>
      <c r="U11" s="117" t="s">
        <v>3372</v>
      </c>
      <c r="V11" s="116">
        <f t="shared" si="4"/>
        <v>10.42</v>
      </c>
      <c r="W11" s="117">
        <f t="shared" si="5"/>
        <v>60</v>
      </c>
      <c r="X11" s="117">
        <f t="shared" si="6"/>
        <v>1</v>
      </c>
      <c r="Y11" s="117">
        <f t="shared" si="7"/>
        <v>0</v>
      </c>
      <c r="Z11" s="117">
        <f t="shared" si="8"/>
        <v>2</v>
      </c>
      <c r="AA11" s="117">
        <f t="shared" si="9"/>
        <v>1</v>
      </c>
      <c r="AB11" s="117">
        <f t="shared" si="10"/>
        <v>3</v>
      </c>
      <c r="AC11" s="116">
        <f>IF(AB11=0,0.79,IF(AB11=1,0.78,IF(AB11=2,0.77,IF(AB11=3,0.76,IF(AB11=4,0.75,IF(AB11=5,74,IF(AB11=6,0.73)))))))</f>
        <v>0.76</v>
      </c>
      <c r="AD11" s="116">
        <f t="shared" si="11"/>
        <v>9.6325000000000003</v>
      </c>
      <c r="AE11" s="116">
        <f t="shared" si="12"/>
        <v>7.3207000000000004</v>
      </c>
      <c r="AF11" s="117">
        <f t="shared" si="13"/>
        <v>103</v>
      </c>
      <c r="AG11" s="105"/>
    </row>
    <row r="12" spans="1:33" s="16" customFormat="1">
      <c r="A12" s="114">
        <v>11</v>
      </c>
      <c r="B12" s="108" t="s">
        <v>3104</v>
      </c>
      <c r="C12" s="108" t="s">
        <v>3105</v>
      </c>
      <c r="D12" s="109" t="s">
        <v>3106</v>
      </c>
      <c r="E12" s="115">
        <v>32</v>
      </c>
      <c r="F12" s="116">
        <v>10.37</v>
      </c>
      <c r="G12" s="117">
        <v>30</v>
      </c>
      <c r="H12" s="117" t="s">
        <v>3372</v>
      </c>
      <c r="I12" s="116">
        <v>8.51</v>
      </c>
      <c r="J12" s="117">
        <v>13</v>
      </c>
      <c r="K12" s="117" t="s">
        <v>3373</v>
      </c>
      <c r="L12" s="118">
        <f t="shared" si="0"/>
        <v>9.44</v>
      </c>
      <c r="M12" s="115">
        <f t="shared" si="1"/>
        <v>43</v>
      </c>
      <c r="N12" s="115">
        <f t="shared" si="2"/>
        <v>1</v>
      </c>
      <c r="O12" s="115">
        <f t="shared" si="3"/>
        <v>1</v>
      </c>
      <c r="P12" s="116">
        <v>9.99</v>
      </c>
      <c r="Q12" s="117">
        <v>15</v>
      </c>
      <c r="R12" s="117" t="s">
        <v>3373</v>
      </c>
      <c r="S12" s="116">
        <v>10.82</v>
      </c>
      <c r="T12" s="117">
        <v>30</v>
      </c>
      <c r="U12" s="117" t="s">
        <v>3373</v>
      </c>
      <c r="V12" s="116">
        <f t="shared" si="4"/>
        <v>10.405000000000001</v>
      </c>
      <c r="W12" s="117">
        <f t="shared" si="5"/>
        <v>60</v>
      </c>
      <c r="X12" s="117">
        <f t="shared" si="6"/>
        <v>2</v>
      </c>
      <c r="Y12" s="117">
        <f t="shared" si="7"/>
        <v>1</v>
      </c>
      <c r="Z12" s="117">
        <f t="shared" si="8"/>
        <v>3</v>
      </c>
      <c r="AA12" s="117">
        <f t="shared" si="9"/>
        <v>2</v>
      </c>
      <c r="AB12" s="117">
        <f t="shared" si="10"/>
        <v>5</v>
      </c>
      <c r="AC12" s="116">
        <f>IF(AB12=0,0.86,IF(AB12=1,0.85,IF(AB12=2,0.84,IF(AB12=3,0.83,IF(AB12=4,0.82,IF(AB12=5,0.81,IF(AB12=6,0.8)))))))</f>
        <v>0.81</v>
      </c>
      <c r="AD12" s="116">
        <f t="shared" si="11"/>
        <v>9.9224999999999994</v>
      </c>
      <c r="AE12" s="116">
        <f t="shared" si="12"/>
        <v>8.0372249999999994</v>
      </c>
      <c r="AF12" s="117">
        <f t="shared" si="13"/>
        <v>103</v>
      </c>
      <c r="AG12" s="105"/>
    </row>
    <row r="13" spans="1:33" s="16" customFormat="1">
      <c r="A13" s="114">
        <v>12</v>
      </c>
      <c r="B13" s="108" t="s">
        <v>3119</v>
      </c>
      <c r="C13" s="108" t="s">
        <v>3120</v>
      </c>
      <c r="D13" s="109" t="s">
        <v>3121</v>
      </c>
      <c r="E13" s="115">
        <v>32</v>
      </c>
      <c r="F13" s="116">
        <v>10</v>
      </c>
      <c r="G13" s="117">
        <v>30</v>
      </c>
      <c r="H13" s="117" t="s">
        <v>3372</v>
      </c>
      <c r="I13" s="116">
        <v>7.12</v>
      </c>
      <c r="J13" s="117">
        <v>13</v>
      </c>
      <c r="K13" s="117" t="s">
        <v>3373</v>
      </c>
      <c r="L13" s="118">
        <f t="shared" si="0"/>
        <v>8.56</v>
      </c>
      <c r="M13" s="115">
        <f t="shared" si="1"/>
        <v>43</v>
      </c>
      <c r="N13" s="115">
        <f t="shared" si="2"/>
        <v>1</v>
      </c>
      <c r="O13" s="115">
        <f t="shared" si="3"/>
        <v>1</v>
      </c>
      <c r="P13" s="116">
        <v>10.039999999999999</v>
      </c>
      <c r="Q13" s="117">
        <v>30</v>
      </c>
      <c r="R13" s="117" t="s">
        <v>3373</v>
      </c>
      <c r="S13" s="116">
        <v>11.06</v>
      </c>
      <c r="T13" s="117">
        <v>30</v>
      </c>
      <c r="U13" s="117" t="s">
        <v>3372</v>
      </c>
      <c r="V13" s="116">
        <f t="shared" si="4"/>
        <v>10.55</v>
      </c>
      <c r="W13" s="117">
        <f t="shared" si="5"/>
        <v>60</v>
      </c>
      <c r="X13" s="117">
        <f t="shared" si="6"/>
        <v>1</v>
      </c>
      <c r="Y13" s="117">
        <f t="shared" si="7"/>
        <v>0</v>
      </c>
      <c r="Z13" s="117">
        <f t="shared" si="8"/>
        <v>2</v>
      </c>
      <c r="AA13" s="117">
        <f t="shared" si="9"/>
        <v>1</v>
      </c>
      <c r="AB13" s="117">
        <f t="shared" si="10"/>
        <v>3</v>
      </c>
      <c r="AC13" s="116">
        <f>IF(AB13=0,0.86,IF(AB13=1,0.85,IF(AB13=2,0.84,IF(AB13=3,0.83,IF(AB13=4,0.82,IF(AB13=5,0.81,IF(AB13=6,0.8)))))))</f>
        <v>0.83</v>
      </c>
      <c r="AD13" s="116">
        <f t="shared" si="11"/>
        <v>9.5549999999999997</v>
      </c>
      <c r="AE13" s="116">
        <f t="shared" si="12"/>
        <v>7.9306499999999991</v>
      </c>
      <c r="AF13" s="117">
        <f t="shared" si="13"/>
        <v>103</v>
      </c>
      <c r="AG13" s="105"/>
    </row>
    <row r="14" spans="1:33" s="16" customFormat="1">
      <c r="A14" s="107">
        <v>13</v>
      </c>
      <c r="B14" s="108" t="s">
        <v>3075</v>
      </c>
      <c r="C14" s="108" t="s">
        <v>3076</v>
      </c>
      <c r="D14" s="109" t="s">
        <v>3077</v>
      </c>
      <c r="E14" s="115">
        <v>32</v>
      </c>
      <c r="F14" s="116">
        <v>9.6199999999999992</v>
      </c>
      <c r="G14" s="117">
        <v>20</v>
      </c>
      <c r="H14" s="117" t="s">
        <v>3372</v>
      </c>
      <c r="I14" s="116">
        <v>8.4</v>
      </c>
      <c r="J14" s="117">
        <v>22</v>
      </c>
      <c r="K14" s="117" t="s">
        <v>3373</v>
      </c>
      <c r="L14" s="118">
        <f t="shared" si="0"/>
        <v>9.01</v>
      </c>
      <c r="M14" s="115">
        <f t="shared" si="1"/>
        <v>42</v>
      </c>
      <c r="N14" s="115">
        <f t="shared" si="2"/>
        <v>1</v>
      </c>
      <c r="O14" s="115">
        <f t="shared" si="3"/>
        <v>1</v>
      </c>
      <c r="P14" s="116">
        <v>10.130000000000001</v>
      </c>
      <c r="Q14" s="117">
        <v>30</v>
      </c>
      <c r="R14" s="117" t="s">
        <v>3373</v>
      </c>
      <c r="S14" s="116">
        <v>11</v>
      </c>
      <c r="T14" s="117">
        <v>30</v>
      </c>
      <c r="U14" s="117" t="s">
        <v>3372</v>
      </c>
      <c r="V14" s="116">
        <f t="shared" si="4"/>
        <v>10.565000000000001</v>
      </c>
      <c r="W14" s="117">
        <f t="shared" si="5"/>
        <v>60</v>
      </c>
      <c r="X14" s="117">
        <f t="shared" si="6"/>
        <v>1</v>
      </c>
      <c r="Y14" s="117">
        <f t="shared" si="7"/>
        <v>0</v>
      </c>
      <c r="Z14" s="117">
        <f t="shared" si="8"/>
        <v>2</v>
      </c>
      <c r="AA14" s="117">
        <f t="shared" si="9"/>
        <v>1</v>
      </c>
      <c r="AB14" s="117">
        <f t="shared" si="10"/>
        <v>3</v>
      </c>
      <c r="AC14" s="116">
        <f>IF(AB14=0,0.86,IF(AB14=1,0.85,IF(AB14=2,0.84,IF(AB14=3,0.83,IF(AB14=4,0.82,IF(AB14=5,0.81,IF(AB14=6,0.8)))))))</f>
        <v>0.83</v>
      </c>
      <c r="AD14" s="116">
        <f t="shared" si="11"/>
        <v>9.7875000000000014</v>
      </c>
      <c r="AE14" s="116">
        <f t="shared" si="12"/>
        <v>8.1236250000000005</v>
      </c>
      <c r="AF14" s="117">
        <f t="shared" si="13"/>
        <v>102</v>
      </c>
      <c r="AG14" s="105"/>
    </row>
    <row r="15" spans="1:33" s="16" customFormat="1">
      <c r="A15" s="114">
        <v>14</v>
      </c>
      <c r="B15" s="108" t="s">
        <v>3107</v>
      </c>
      <c r="C15" s="108" t="s">
        <v>3108</v>
      </c>
      <c r="D15" s="109" t="s">
        <v>3109</v>
      </c>
      <c r="E15" s="115">
        <v>32</v>
      </c>
      <c r="F15" s="116">
        <v>10.11</v>
      </c>
      <c r="G15" s="117">
        <v>30</v>
      </c>
      <c r="H15" s="117" t="s">
        <v>3372</v>
      </c>
      <c r="I15" s="116">
        <v>9.89</v>
      </c>
      <c r="J15" s="117">
        <v>12</v>
      </c>
      <c r="K15" s="117" t="s">
        <v>3373</v>
      </c>
      <c r="L15" s="118">
        <f t="shared" si="0"/>
        <v>10</v>
      </c>
      <c r="M15" s="115">
        <f t="shared" si="1"/>
        <v>60</v>
      </c>
      <c r="N15" s="115">
        <f t="shared" si="2"/>
        <v>1</v>
      </c>
      <c r="O15" s="115">
        <f t="shared" si="3"/>
        <v>1</v>
      </c>
      <c r="P15" s="116">
        <v>9.0299999999999994</v>
      </c>
      <c r="Q15" s="117">
        <v>12</v>
      </c>
      <c r="R15" s="117" t="s">
        <v>3373</v>
      </c>
      <c r="S15" s="116">
        <v>10.69</v>
      </c>
      <c r="T15" s="117">
        <v>30</v>
      </c>
      <c r="U15" s="117" t="s">
        <v>3372</v>
      </c>
      <c r="V15" s="116">
        <f t="shared" si="4"/>
        <v>9.86</v>
      </c>
      <c r="W15" s="117">
        <f t="shared" si="5"/>
        <v>42</v>
      </c>
      <c r="X15" s="117">
        <f t="shared" si="6"/>
        <v>1</v>
      </c>
      <c r="Y15" s="117">
        <f t="shared" si="7"/>
        <v>1</v>
      </c>
      <c r="Z15" s="117">
        <f t="shared" si="8"/>
        <v>2</v>
      </c>
      <c r="AA15" s="117">
        <f t="shared" si="9"/>
        <v>2</v>
      </c>
      <c r="AB15" s="117">
        <f t="shared" si="10"/>
        <v>4</v>
      </c>
      <c r="AC15" s="116">
        <f>IF(AB15=0,0.93,IF(AB15=1,0.92,IF(AB15=2,0.91,IF(AB15=3,0.9,IF(AB15=4,0.89,IF(AB15=5,0.88,IF(AB15=6,0.87)))))))</f>
        <v>0.89</v>
      </c>
      <c r="AD15" s="116">
        <f t="shared" si="11"/>
        <v>9.93</v>
      </c>
      <c r="AE15" s="116">
        <f t="shared" si="12"/>
        <v>8.8376999999999999</v>
      </c>
      <c r="AF15" s="117">
        <f t="shared" si="13"/>
        <v>102</v>
      </c>
      <c r="AG15" s="105"/>
    </row>
    <row r="16" spans="1:33" s="16" customFormat="1">
      <c r="A16" s="114">
        <v>15</v>
      </c>
      <c r="B16" s="108" t="s">
        <v>3186</v>
      </c>
      <c r="C16" s="108" t="s">
        <v>3187</v>
      </c>
      <c r="D16" s="109" t="s">
        <v>3188</v>
      </c>
      <c r="E16" s="115">
        <v>33</v>
      </c>
      <c r="F16" s="116">
        <v>10</v>
      </c>
      <c r="G16" s="117">
        <v>30</v>
      </c>
      <c r="H16" s="117" t="s">
        <v>3373</v>
      </c>
      <c r="I16" s="116">
        <v>10</v>
      </c>
      <c r="J16" s="117">
        <v>30</v>
      </c>
      <c r="K16" s="117" t="s">
        <v>3373</v>
      </c>
      <c r="L16" s="118">
        <f t="shared" si="0"/>
        <v>10</v>
      </c>
      <c r="M16" s="115">
        <f t="shared" si="1"/>
        <v>60</v>
      </c>
      <c r="N16" s="115">
        <f t="shared" si="2"/>
        <v>2</v>
      </c>
      <c r="O16" s="115">
        <f t="shared" si="3"/>
        <v>0</v>
      </c>
      <c r="P16" s="116">
        <v>9.86</v>
      </c>
      <c r="Q16" s="117">
        <v>21</v>
      </c>
      <c r="R16" s="117" t="s">
        <v>3373</v>
      </c>
      <c r="S16" s="116">
        <v>9.77</v>
      </c>
      <c r="T16" s="117">
        <v>20</v>
      </c>
      <c r="U16" s="117" t="s">
        <v>3373</v>
      </c>
      <c r="V16" s="116">
        <f t="shared" si="4"/>
        <v>9.8149999999999995</v>
      </c>
      <c r="W16" s="117">
        <f t="shared" si="5"/>
        <v>41</v>
      </c>
      <c r="X16" s="117">
        <f t="shared" si="6"/>
        <v>2</v>
      </c>
      <c r="Y16" s="117">
        <f t="shared" si="7"/>
        <v>1</v>
      </c>
      <c r="Z16" s="117">
        <f t="shared" si="8"/>
        <v>4</v>
      </c>
      <c r="AA16" s="117">
        <f t="shared" si="9"/>
        <v>1</v>
      </c>
      <c r="AB16" s="117">
        <f t="shared" si="10"/>
        <v>5</v>
      </c>
      <c r="AC16" s="116">
        <f>IF(AB16=0,0.86,IF(AB16=1,0.85,IF(AB16=2,0.84,IF(AB16=3,0.83,IF(AB16=4,0.82,IF(AB16=5,0.81,IF(AB16=6,0.8)))))))</f>
        <v>0.81</v>
      </c>
      <c r="AD16" s="116">
        <f t="shared" si="11"/>
        <v>9.9074999999999989</v>
      </c>
      <c r="AE16" s="116">
        <f t="shared" si="12"/>
        <v>8.0250749999999993</v>
      </c>
      <c r="AF16" s="117">
        <f t="shared" si="13"/>
        <v>101</v>
      </c>
      <c r="AG16" s="105"/>
    </row>
    <row r="17" spans="1:33" s="16" customFormat="1">
      <c r="A17" s="107">
        <v>16</v>
      </c>
      <c r="B17" s="108" t="s">
        <v>3224</v>
      </c>
      <c r="C17" s="108" t="s">
        <v>3225</v>
      </c>
      <c r="D17" s="109" t="s">
        <v>3226</v>
      </c>
      <c r="E17" s="115">
        <v>33</v>
      </c>
      <c r="F17" s="116">
        <v>10.8</v>
      </c>
      <c r="G17" s="117">
        <v>30</v>
      </c>
      <c r="H17" s="117" t="s">
        <v>3372</v>
      </c>
      <c r="I17" s="116">
        <v>9.1999999999999993</v>
      </c>
      <c r="J17" s="117">
        <v>13</v>
      </c>
      <c r="K17" s="117" t="s">
        <v>3373</v>
      </c>
      <c r="L17" s="118">
        <f t="shared" si="0"/>
        <v>10</v>
      </c>
      <c r="M17" s="115">
        <f t="shared" si="1"/>
        <v>60</v>
      </c>
      <c r="N17" s="115">
        <f t="shared" si="2"/>
        <v>1</v>
      </c>
      <c r="O17" s="115">
        <f t="shared" si="3"/>
        <v>1</v>
      </c>
      <c r="P17" s="116">
        <v>9.6901100000000007</v>
      </c>
      <c r="Q17" s="117">
        <v>11</v>
      </c>
      <c r="R17" s="117" t="s">
        <v>3373</v>
      </c>
      <c r="S17" s="116">
        <v>10.06</v>
      </c>
      <c r="T17" s="117">
        <v>30</v>
      </c>
      <c r="U17" s="117" t="s">
        <v>3373</v>
      </c>
      <c r="V17" s="116">
        <f t="shared" si="4"/>
        <v>9.8750549999999997</v>
      </c>
      <c r="W17" s="117">
        <f t="shared" si="5"/>
        <v>41</v>
      </c>
      <c r="X17" s="117">
        <f t="shared" si="6"/>
        <v>2</v>
      </c>
      <c r="Y17" s="117">
        <f t="shared" si="7"/>
        <v>1</v>
      </c>
      <c r="Z17" s="117">
        <f t="shared" si="8"/>
        <v>3</v>
      </c>
      <c r="AA17" s="117">
        <f t="shared" si="9"/>
        <v>2</v>
      </c>
      <c r="AB17" s="117">
        <f t="shared" si="10"/>
        <v>5</v>
      </c>
      <c r="AC17" s="116">
        <f>IF(AB17=0,0.93,IF(AB17=1,0.92,IF(AB17=2,0.91,IF(AB17=3,0.9,IF(AB17=4,0.89,IF(AB17=5,0.88,IF(AB17=6,0.87)))))))</f>
        <v>0.88</v>
      </c>
      <c r="AD17" s="116">
        <f t="shared" si="11"/>
        <v>9.9375274999999998</v>
      </c>
      <c r="AE17" s="116">
        <f t="shared" si="12"/>
        <v>8.7450241999999996</v>
      </c>
      <c r="AF17" s="117">
        <f t="shared" si="13"/>
        <v>101</v>
      </c>
      <c r="AG17" s="105"/>
    </row>
    <row r="18" spans="1:33" s="16" customFormat="1">
      <c r="A18" s="114">
        <v>17</v>
      </c>
      <c r="B18" s="108" t="s">
        <v>3298</v>
      </c>
      <c r="C18" s="108" t="s">
        <v>3299</v>
      </c>
      <c r="D18" s="109" t="s">
        <v>3300</v>
      </c>
      <c r="E18" s="115">
        <v>34</v>
      </c>
      <c r="F18" s="116">
        <v>10</v>
      </c>
      <c r="G18" s="117">
        <v>30</v>
      </c>
      <c r="H18" s="117" t="s">
        <v>3372</v>
      </c>
      <c r="I18" s="116">
        <v>10</v>
      </c>
      <c r="J18" s="117">
        <v>30</v>
      </c>
      <c r="K18" s="117" t="s">
        <v>3373</v>
      </c>
      <c r="L18" s="118">
        <f t="shared" si="0"/>
        <v>10</v>
      </c>
      <c r="M18" s="115">
        <f t="shared" si="1"/>
        <v>60</v>
      </c>
      <c r="N18" s="115">
        <f t="shared" si="2"/>
        <v>1</v>
      </c>
      <c r="O18" s="115">
        <f t="shared" si="3"/>
        <v>0</v>
      </c>
      <c r="P18" s="116">
        <v>8.16</v>
      </c>
      <c r="Q18" s="117">
        <v>11</v>
      </c>
      <c r="R18" s="117" t="s">
        <v>3373</v>
      </c>
      <c r="S18" s="116">
        <v>10.130000000000001</v>
      </c>
      <c r="T18" s="117">
        <v>30</v>
      </c>
      <c r="U18" s="117" t="s">
        <v>3373</v>
      </c>
      <c r="V18" s="116">
        <f t="shared" si="4"/>
        <v>9.1449999999999996</v>
      </c>
      <c r="W18" s="117">
        <f t="shared" si="5"/>
        <v>41</v>
      </c>
      <c r="X18" s="117">
        <f t="shared" si="6"/>
        <v>2</v>
      </c>
      <c r="Y18" s="117">
        <f t="shared" si="7"/>
        <v>1</v>
      </c>
      <c r="Z18" s="117">
        <f t="shared" si="8"/>
        <v>3</v>
      </c>
      <c r="AA18" s="117">
        <f t="shared" si="9"/>
        <v>1</v>
      </c>
      <c r="AB18" s="117">
        <f t="shared" si="10"/>
        <v>4</v>
      </c>
      <c r="AC18" s="116">
        <f>IF(AB18=0,0.93,IF(AB18=1,0.92,IF(AB18=2,0.91,IF(AB18=3,0.9,IF(AB18=4,0.89,IF(AB18=5,0.88,IF(AB18=6,0.87)))))))</f>
        <v>0.89</v>
      </c>
      <c r="AD18" s="116">
        <f t="shared" si="11"/>
        <v>9.5724999999999998</v>
      </c>
      <c r="AE18" s="116">
        <f t="shared" si="12"/>
        <v>8.5195249999999998</v>
      </c>
      <c r="AF18" s="117">
        <f t="shared" si="13"/>
        <v>101</v>
      </c>
      <c r="AG18" s="105"/>
    </row>
    <row r="19" spans="1:33" s="16" customFormat="1">
      <c r="A19" s="114">
        <v>18</v>
      </c>
      <c r="B19" s="119" t="s">
        <v>3365</v>
      </c>
      <c r="C19" s="119" t="s">
        <v>348</v>
      </c>
      <c r="D19" s="120" t="s">
        <v>3366</v>
      </c>
      <c r="E19" s="115">
        <v>34</v>
      </c>
      <c r="F19" s="116">
        <v>5.55</v>
      </c>
      <c r="G19" s="117">
        <v>11</v>
      </c>
      <c r="H19" s="117" t="s">
        <v>3372</v>
      </c>
      <c r="I19" s="116">
        <v>10.67</v>
      </c>
      <c r="J19" s="117">
        <v>30</v>
      </c>
      <c r="K19" s="117" t="s">
        <v>3373</v>
      </c>
      <c r="L19" s="118">
        <f t="shared" si="0"/>
        <v>8.11</v>
      </c>
      <c r="M19" s="115">
        <f t="shared" si="1"/>
        <v>41</v>
      </c>
      <c r="N19" s="115">
        <f t="shared" si="2"/>
        <v>1</v>
      </c>
      <c r="O19" s="115">
        <f t="shared" si="3"/>
        <v>1</v>
      </c>
      <c r="P19" s="116">
        <v>9.75</v>
      </c>
      <c r="Q19" s="117">
        <v>15</v>
      </c>
      <c r="R19" s="117" t="s">
        <v>3373</v>
      </c>
      <c r="S19" s="116">
        <v>10.25</v>
      </c>
      <c r="T19" s="117">
        <v>30</v>
      </c>
      <c r="U19" s="117" t="s">
        <v>3373</v>
      </c>
      <c r="V19" s="116">
        <f t="shared" si="4"/>
        <v>10</v>
      </c>
      <c r="W19" s="117">
        <f t="shared" si="5"/>
        <v>60</v>
      </c>
      <c r="X19" s="117">
        <f t="shared" si="6"/>
        <v>2</v>
      </c>
      <c r="Y19" s="117">
        <f t="shared" si="7"/>
        <v>1</v>
      </c>
      <c r="Z19" s="117">
        <f t="shared" si="8"/>
        <v>3</v>
      </c>
      <c r="AA19" s="117">
        <f t="shared" si="9"/>
        <v>2</v>
      </c>
      <c r="AB19" s="117">
        <f t="shared" si="10"/>
        <v>5</v>
      </c>
      <c r="AC19" s="116">
        <f>IF(AB19=0,0.93,IF(AB19=1,0.92,IF(AB19=2,0.91,IF(AB19=3,0.9,IF(AB19=4,0.89,IF(AB19=5,0.88,IF(AB19=6,0.87)))))))</f>
        <v>0.88</v>
      </c>
      <c r="AD19" s="116">
        <f t="shared" si="11"/>
        <v>9.0549999999999997</v>
      </c>
      <c r="AE19" s="116">
        <f t="shared" si="12"/>
        <v>7.9683999999999999</v>
      </c>
      <c r="AF19" s="117">
        <f t="shared" si="13"/>
        <v>101</v>
      </c>
      <c r="AG19" s="105"/>
    </row>
    <row r="20" spans="1:33" s="16" customFormat="1">
      <c r="A20" s="107">
        <v>19</v>
      </c>
      <c r="B20" s="108" t="s">
        <v>3150</v>
      </c>
      <c r="C20" s="108" t="s">
        <v>3151</v>
      </c>
      <c r="D20" s="109" t="s">
        <v>3152</v>
      </c>
      <c r="E20" s="115">
        <v>32</v>
      </c>
      <c r="F20" s="116">
        <v>8.27</v>
      </c>
      <c r="G20" s="117">
        <v>10</v>
      </c>
      <c r="H20" s="117" t="s">
        <v>3373</v>
      </c>
      <c r="I20" s="116">
        <v>10.24</v>
      </c>
      <c r="J20" s="117">
        <v>30</v>
      </c>
      <c r="K20" s="117" t="s">
        <v>3373</v>
      </c>
      <c r="L20" s="118">
        <f t="shared" si="0"/>
        <v>9.254999999999999</v>
      </c>
      <c r="M20" s="115">
        <f t="shared" si="1"/>
        <v>40</v>
      </c>
      <c r="N20" s="115">
        <f t="shared" si="2"/>
        <v>2</v>
      </c>
      <c r="O20" s="115">
        <f t="shared" si="3"/>
        <v>1</v>
      </c>
      <c r="P20" s="116">
        <v>10.16</v>
      </c>
      <c r="Q20" s="117">
        <v>30</v>
      </c>
      <c r="R20" s="117" t="s">
        <v>3373</v>
      </c>
      <c r="S20" s="116">
        <v>10.28</v>
      </c>
      <c r="T20" s="117">
        <v>30</v>
      </c>
      <c r="U20" s="117" t="s">
        <v>3373</v>
      </c>
      <c r="V20" s="116">
        <f t="shared" si="4"/>
        <v>10.219999999999999</v>
      </c>
      <c r="W20" s="117">
        <f t="shared" si="5"/>
        <v>60</v>
      </c>
      <c r="X20" s="117">
        <f t="shared" si="6"/>
        <v>2</v>
      </c>
      <c r="Y20" s="117">
        <f t="shared" si="7"/>
        <v>0</v>
      </c>
      <c r="Z20" s="117">
        <f t="shared" si="8"/>
        <v>4</v>
      </c>
      <c r="AA20" s="117">
        <f t="shared" si="9"/>
        <v>1</v>
      </c>
      <c r="AB20" s="117">
        <f t="shared" si="10"/>
        <v>5</v>
      </c>
      <c r="AC20" s="116">
        <f>IF(AB20=0,0.93,IF(AB20=1,0.92,IF(AB20=2,0.91,IF(AB20=3,0.9,IF(AB20=4,0.89,IF(AB20=5,0.88,IF(AB20=6,0.87)))))))</f>
        <v>0.88</v>
      </c>
      <c r="AD20" s="116">
        <f t="shared" si="11"/>
        <v>9.7374999999999989</v>
      </c>
      <c r="AE20" s="116">
        <f t="shared" si="12"/>
        <v>8.5689999999999991</v>
      </c>
      <c r="AF20" s="117">
        <f t="shared" si="13"/>
        <v>100</v>
      </c>
      <c r="AG20" s="105"/>
    </row>
    <row r="21" spans="1:33" s="16" customFormat="1">
      <c r="A21" s="114">
        <v>20</v>
      </c>
      <c r="B21" s="108" t="s">
        <v>884</v>
      </c>
      <c r="C21" s="108" t="s">
        <v>436</v>
      </c>
      <c r="D21" s="109" t="s">
        <v>3159</v>
      </c>
      <c r="E21" s="115">
        <v>33</v>
      </c>
      <c r="F21" s="116">
        <v>10</v>
      </c>
      <c r="G21" s="117">
        <v>30</v>
      </c>
      <c r="H21" s="117" t="s">
        <v>3373</v>
      </c>
      <c r="I21" s="116">
        <v>10</v>
      </c>
      <c r="J21" s="117">
        <v>30</v>
      </c>
      <c r="K21" s="117" t="s">
        <v>3373</v>
      </c>
      <c r="L21" s="118">
        <f t="shared" si="0"/>
        <v>10</v>
      </c>
      <c r="M21" s="115">
        <f t="shared" si="1"/>
        <v>60</v>
      </c>
      <c r="N21" s="115">
        <f t="shared" si="2"/>
        <v>2</v>
      </c>
      <c r="O21" s="115">
        <f t="shared" si="3"/>
        <v>0</v>
      </c>
      <c r="P21" s="116">
        <v>9.02</v>
      </c>
      <c r="Q21" s="117">
        <v>15</v>
      </c>
      <c r="R21" s="117" t="s">
        <v>3373</v>
      </c>
      <c r="S21" s="116">
        <v>9.34</v>
      </c>
      <c r="T21" s="117">
        <v>24</v>
      </c>
      <c r="U21" s="117" t="s">
        <v>3373</v>
      </c>
      <c r="V21" s="116">
        <f t="shared" si="4"/>
        <v>9.18</v>
      </c>
      <c r="W21" s="117">
        <f t="shared" si="5"/>
        <v>39</v>
      </c>
      <c r="X21" s="117">
        <f t="shared" si="6"/>
        <v>2</v>
      </c>
      <c r="Y21" s="117">
        <f t="shared" si="7"/>
        <v>1</v>
      </c>
      <c r="Z21" s="117">
        <f t="shared" si="8"/>
        <v>4</v>
      </c>
      <c r="AA21" s="117">
        <f t="shared" si="9"/>
        <v>1</v>
      </c>
      <c r="AB21" s="117">
        <f t="shared" si="10"/>
        <v>5</v>
      </c>
      <c r="AC21" s="116">
        <f>IF(AB21=0,0.86,IF(AB21=1,0.85,IF(AB21=2,0.84,IF(AB21=3,0.83,IF(AB21=4,0.82,IF(AB21=5,0.81,IF(AB21=6,0.8)))))))</f>
        <v>0.81</v>
      </c>
      <c r="AD21" s="116">
        <f t="shared" si="11"/>
        <v>9.59</v>
      </c>
      <c r="AE21" s="116">
        <f t="shared" si="12"/>
        <v>7.7679</v>
      </c>
      <c r="AF21" s="117">
        <f t="shared" si="13"/>
        <v>99</v>
      </c>
      <c r="AG21" s="105"/>
    </row>
    <row r="22" spans="1:33" s="16" customFormat="1">
      <c r="A22" s="114">
        <v>21</v>
      </c>
      <c r="B22" s="108" t="s">
        <v>3343</v>
      </c>
      <c r="C22" s="108" t="s">
        <v>3344</v>
      </c>
      <c r="D22" s="109" t="s">
        <v>3345</v>
      </c>
      <c r="E22" s="115">
        <v>34</v>
      </c>
      <c r="F22" s="116">
        <v>10.53</v>
      </c>
      <c r="G22" s="117">
        <v>30</v>
      </c>
      <c r="H22" s="117" t="s">
        <v>3373</v>
      </c>
      <c r="I22" s="116">
        <v>9.74</v>
      </c>
      <c r="J22" s="117">
        <v>19</v>
      </c>
      <c r="K22" s="117" t="s">
        <v>3373</v>
      </c>
      <c r="L22" s="118">
        <f t="shared" si="0"/>
        <v>10.135</v>
      </c>
      <c r="M22" s="115">
        <f t="shared" si="1"/>
        <v>60</v>
      </c>
      <c r="N22" s="115">
        <f t="shared" si="2"/>
        <v>2</v>
      </c>
      <c r="O22" s="115">
        <f t="shared" si="3"/>
        <v>1</v>
      </c>
      <c r="P22" s="116">
        <v>9.7100000000000009</v>
      </c>
      <c r="Q22" s="117">
        <v>9</v>
      </c>
      <c r="R22" s="117" t="s">
        <v>3373</v>
      </c>
      <c r="S22" s="116">
        <v>10</v>
      </c>
      <c r="T22" s="117">
        <v>30</v>
      </c>
      <c r="U22" s="117" t="s">
        <v>3373</v>
      </c>
      <c r="V22" s="116">
        <f t="shared" si="4"/>
        <v>9.8550000000000004</v>
      </c>
      <c r="W22" s="117">
        <f t="shared" si="5"/>
        <v>39</v>
      </c>
      <c r="X22" s="117">
        <f t="shared" si="6"/>
        <v>2</v>
      </c>
      <c r="Y22" s="117">
        <f t="shared" si="7"/>
        <v>1</v>
      </c>
      <c r="Z22" s="117">
        <f t="shared" si="8"/>
        <v>4</v>
      </c>
      <c r="AA22" s="117">
        <f t="shared" si="9"/>
        <v>2</v>
      </c>
      <c r="AB22" s="117">
        <f t="shared" si="10"/>
        <v>6</v>
      </c>
      <c r="AC22" s="116">
        <f>IF(AB22=0,0.86,IF(AB22=1,0.85,IF(AB22=2,0.84,IF(AB22=3,0.83,IF(AB22=4,0.82,IF(AB22=5,0.81,IF(AB22=6,0.8)))))))</f>
        <v>0.8</v>
      </c>
      <c r="AD22" s="116">
        <f t="shared" si="11"/>
        <v>9.995000000000001</v>
      </c>
      <c r="AE22" s="116">
        <f t="shared" si="12"/>
        <v>7.9960000000000013</v>
      </c>
      <c r="AF22" s="117">
        <f t="shared" si="13"/>
        <v>99</v>
      </c>
      <c r="AG22" s="105"/>
    </row>
    <row r="23" spans="1:33" s="16" customFormat="1">
      <c r="A23" s="107">
        <v>22</v>
      </c>
      <c r="B23" s="108" t="s">
        <v>3165</v>
      </c>
      <c r="C23" s="108" t="s">
        <v>3166</v>
      </c>
      <c r="D23" s="109" t="s">
        <v>3167</v>
      </c>
      <c r="E23" s="115">
        <v>33</v>
      </c>
      <c r="F23" s="116">
        <v>8.24</v>
      </c>
      <c r="G23" s="117">
        <v>19</v>
      </c>
      <c r="H23" s="117" t="s">
        <v>3373</v>
      </c>
      <c r="I23" s="116">
        <v>9.98</v>
      </c>
      <c r="J23" s="117">
        <v>19</v>
      </c>
      <c r="K23" s="117" t="s">
        <v>3373</v>
      </c>
      <c r="L23" s="118">
        <f t="shared" si="0"/>
        <v>9.11</v>
      </c>
      <c r="M23" s="115">
        <f t="shared" si="1"/>
        <v>38</v>
      </c>
      <c r="N23" s="115">
        <f t="shared" si="2"/>
        <v>2</v>
      </c>
      <c r="O23" s="115">
        <f t="shared" si="3"/>
        <v>1</v>
      </c>
      <c r="P23" s="116">
        <v>8.58</v>
      </c>
      <c r="Q23" s="117">
        <v>11</v>
      </c>
      <c r="R23" s="117" t="s">
        <v>3373</v>
      </c>
      <c r="S23" s="116">
        <v>11.42</v>
      </c>
      <c r="T23" s="117">
        <v>30</v>
      </c>
      <c r="U23" s="117" t="s">
        <v>3373</v>
      </c>
      <c r="V23" s="116">
        <f t="shared" si="4"/>
        <v>10</v>
      </c>
      <c r="W23" s="117">
        <f t="shared" si="5"/>
        <v>60</v>
      </c>
      <c r="X23" s="117">
        <f t="shared" si="6"/>
        <v>2</v>
      </c>
      <c r="Y23" s="117">
        <f t="shared" si="7"/>
        <v>1</v>
      </c>
      <c r="Z23" s="117">
        <f t="shared" si="8"/>
        <v>4</v>
      </c>
      <c r="AA23" s="117">
        <f t="shared" si="9"/>
        <v>2</v>
      </c>
      <c r="AB23" s="117">
        <f t="shared" si="10"/>
        <v>6</v>
      </c>
      <c r="AC23" s="116">
        <f>IF(AB23=0,0.86,IF(AB23=1,0.85,IF(AB23=2,0.84,IF(AB23=3,0.83,IF(AB23=4,0.82,IF(AB23=5,0.81,IF(AB23=6,0.8)))))))</f>
        <v>0.8</v>
      </c>
      <c r="AD23" s="116">
        <f t="shared" si="11"/>
        <v>9.5549999999999997</v>
      </c>
      <c r="AE23" s="116">
        <f t="shared" si="12"/>
        <v>7.6440000000000001</v>
      </c>
      <c r="AF23" s="117">
        <f t="shared" si="13"/>
        <v>98</v>
      </c>
      <c r="AG23" s="105"/>
    </row>
    <row r="24" spans="1:33" s="16" customFormat="1">
      <c r="A24" s="114">
        <v>23</v>
      </c>
      <c r="B24" s="108" t="s">
        <v>3296</v>
      </c>
      <c r="C24" s="108" t="s">
        <v>661</v>
      </c>
      <c r="D24" s="109" t="s">
        <v>3297</v>
      </c>
      <c r="E24" s="115">
        <v>34</v>
      </c>
      <c r="F24" s="116">
        <v>10.039999999999999</v>
      </c>
      <c r="G24" s="117">
        <v>30</v>
      </c>
      <c r="H24" s="117" t="s">
        <v>3372</v>
      </c>
      <c r="I24" s="116">
        <v>9.99</v>
      </c>
      <c r="J24" s="117">
        <v>24</v>
      </c>
      <c r="K24" s="117" t="s">
        <v>3372</v>
      </c>
      <c r="L24" s="118">
        <f t="shared" si="0"/>
        <v>10.015000000000001</v>
      </c>
      <c r="M24" s="115">
        <f t="shared" si="1"/>
        <v>60</v>
      </c>
      <c r="N24" s="115">
        <f t="shared" si="2"/>
        <v>0</v>
      </c>
      <c r="O24" s="115">
        <f t="shared" si="3"/>
        <v>1</v>
      </c>
      <c r="P24" s="116">
        <v>9.3000000000000007</v>
      </c>
      <c r="Q24" s="117">
        <v>21</v>
      </c>
      <c r="R24" s="117" t="s">
        <v>3373</v>
      </c>
      <c r="S24" s="116">
        <v>9.4499999999999993</v>
      </c>
      <c r="T24" s="117">
        <v>16</v>
      </c>
      <c r="U24" s="117" t="s">
        <v>3373</v>
      </c>
      <c r="V24" s="116">
        <f t="shared" si="4"/>
        <v>9.375</v>
      </c>
      <c r="W24" s="117">
        <f t="shared" si="5"/>
        <v>37</v>
      </c>
      <c r="X24" s="117">
        <f t="shared" si="6"/>
        <v>2</v>
      </c>
      <c r="Y24" s="117">
        <f t="shared" si="7"/>
        <v>1</v>
      </c>
      <c r="Z24" s="117">
        <f t="shared" si="8"/>
        <v>2</v>
      </c>
      <c r="AA24" s="117">
        <f t="shared" si="9"/>
        <v>2</v>
      </c>
      <c r="AB24" s="117">
        <f t="shared" si="10"/>
        <v>4</v>
      </c>
      <c r="AC24" s="116">
        <f>IF(AB24=0,0.86,IF(AB24=1,0.85,IF(AB24=2,0.84,IF(AB24=3,0.83,IF(AB24=4,0.82,IF(AB24=5,0.81,IF(AB24=6,0.8)))))))</f>
        <v>0.82</v>
      </c>
      <c r="AD24" s="116">
        <f t="shared" si="11"/>
        <v>9.6950000000000003</v>
      </c>
      <c r="AE24" s="116">
        <f t="shared" si="12"/>
        <v>7.9498999999999995</v>
      </c>
      <c r="AF24" s="117">
        <f t="shared" si="13"/>
        <v>97</v>
      </c>
      <c r="AG24" s="105"/>
    </row>
    <row r="25" spans="1:33" s="16" customFormat="1">
      <c r="A25" s="114">
        <v>24</v>
      </c>
      <c r="B25" s="108" t="s">
        <v>2621</v>
      </c>
      <c r="C25" s="108" t="s">
        <v>3252</v>
      </c>
      <c r="D25" s="109" t="s">
        <v>3253</v>
      </c>
      <c r="E25" s="115">
        <v>33</v>
      </c>
      <c r="F25" s="116">
        <v>10.39</v>
      </c>
      <c r="G25" s="117">
        <v>30</v>
      </c>
      <c r="H25" s="117" t="s">
        <v>3372</v>
      </c>
      <c r="I25" s="116">
        <v>9.61</v>
      </c>
      <c r="J25" s="117">
        <v>24</v>
      </c>
      <c r="K25" s="117" t="s">
        <v>3373</v>
      </c>
      <c r="L25" s="118">
        <f t="shared" si="0"/>
        <v>10</v>
      </c>
      <c r="M25" s="115">
        <f t="shared" si="1"/>
        <v>60</v>
      </c>
      <c r="N25" s="115">
        <f t="shared" si="2"/>
        <v>1</v>
      </c>
      <c r="O25" s="115">
        <f t="shared" si="3"/>
        <v>1</v>
      </c>
      <c r="P25" s="116">
        <v>8.34</v>
      </c>
      <c r="Q25" s="117">
        <v>4</v>
      </c>
      <c r="R25" s="117" t="s">
        <v>3373</v>
      </c>
      <c r="S25" s="116">
        <v>10.06</v>
      </c>
      <c r="T25" s="117">
        <v>30</v>
      </c>
      <c r="U25" s="117" t="s">
        <v>3373</v>
      </c>
      <c r="V25" s="116">
        <f t="shared" si="4"/>
        <v>9.1999999999999993</v>
      </c>
      <c r="W25" s="117">
        <f t="shared" si="5"/>
        <v>34</v>
      </c>
      <c r="X25" s="117">
        <f t="shared" si="6"/>
        <v>2</v>
      </c>
      <c r="Y25" s="117">
        <f t="shared" si="7"/>
        <v>1</v>
      </c>
      <c r="Z25" s="117">
        <f t="shared" si="8"/>
        <v>3</v>
      </c>
      <c r="AA25" s="117">
        <f t="shared" si="9"/>
        <v>2</v>
      </c>
      <c r="AB25" s="117">
        <f t="shared" si="10"/>
        <v>5</v>
      </c>
      <c r="AC25" s="116">
        <f>IF(AB25=0,0.93,IF(AB25=1,0.92,IF(AB25=2,0.91,IF(AB25=3,0.9,IF(AB25=4,0.89,IF(AB25=5,0.88,IF(AB25=6,0.87)))))))</f>
        <v>0.88</v>
      </c>
      <c r="AD25" s="116">
        <f t="shared" si="11"/>
        <v>9.6</v>
      </c>
      <c r="AE25" s="116">
        <f t="shared" si="12"/>
        <v>8.4480000000000004</v>
      </c>
      <c r="AF25" s="117">
        <f t="shared" si="13"/>
        <v>94</v>
      </c>
      <c r="AG25" s="105"/>
    </row>
    <row r="26" spans="1:33" s="16" customFormat="1">
      <c r="A26" s="107">
        <v>25</v>
      </c>
      <c r="B26" s="119" t="s">
        <v>341</v>
      </c>
      <c r="C26" s="119" t="s">
        <v>2035</v>
      </c>
      <c r="D26" s="120" t="s">
        <v>3274</v>
      </c>
      <c r="E26" s="115">
        <v>34</v>
      </c>
      <c r="F26" s="116">
        <v>9.74</v>
      </c>
      <c r="G26" s="117">
        <v>19</v>
      </c>
      <c r="H26" s="117" t="s">
        <v>3373</v>
      </c>
      <c r="I26" s="116">
        <v>10.86</v>
      </c>
      <c r="J26" s="117">
        <v>30</v>
      </c>
      <c r="K26" s="117" t="s">
        <v>3373</v>
      </c>
      <c r="L26" s="118">
        <f t="shared" si="0"/>
        <v>10.3</v>
      </c>
      <c r="M26" s="115">
        <f t="shared" si="1"/>
        <v>60</v>
      </c>
      <c r="N26" s="115">
        <f t="shared" si="2"/>
        <v>2</v>
      </c>
      <c r="O26" s="115">
        <f t="shared" si="3"/>
        <v>1</v>
      </c>
      <c r="P26" s="116">
        <v>8.35</v>
      </c>
      <c r="Q26" s="117">
        <v>4</v>
      </c>
      <c r="R26" s="117" t="s">
        <v>3373</v>
      </c>
      <c r="S26" s="116">
        <v>10.28</v>
      </c>
      <c r="T26" s="117">
        <v>30</v>
      </c>
      <c r="U26" s="117" t="s">
        <v>3373</v>
      </c>
      <c r="V26" s="116">
        <f t="shared" si="4"/>
        <v>9.3149999999999995</v>
      </c>
      <c r="W26" s="117">
        <f t="shared" si="5"/>
        <v>34</v>
      </c>
      <c r="X26" s="117">
        <f t="shared" si="6"/>
        <v>2</v>
      </c>
      <c r="Y26" s="117">
        <f t="shared" si="7"/>
        <v>1</v>
      </c>
      <c r="Z26" s="117">
        <f t="shared" si="8"/>
        <v>4</v>
      </c>
      <c r="AA26" s="117">
        <f t="shared" si="9"/>
        <v>2</v>
      </c>
      <c r="AB26" s="117">
        <f t="shared" si="10"/>
        <v>6</v>
      </c>
      <c r="AC26" s="116">
        <f>IF(AB26=0,0.93,IF(AB26=1,0.92,IF(AB26=2,0.91,IF(AB26=3,0.9,IF(AB26=4,0.89,IF(AB26=5,0.88,IF(AB26=6,0.87)))))))</f>
        <v>0.87</v>
      </c>
      <c r="AD26" s="116">
        <f t="shared" si="11"/>
        <v>9.807500000000001</v>
      </c>
      <c r="AE26" s="116">
        <f t="shared" si="12"/>
        <v>8.5325250000000015</v>
      </c>
      <c r="AF26" s="117">
        <f t="shared" si="13"/>
        <v>94</v>
      </c>
      <c r="AG26" s="105"/>
    </row>
    <row r="27" spans="1:33" s="16" customFormat="1">
      <c r="A27" s="114">
        <v>26</v>
      </c>
      <c r="B27" s="108" t="s">
        <v>3259</v>
      </c>
      <c r="C27" s="108" t="s">
        <v>1555</v>
      </c>
      <c r="D27" s="109" t="s">
        <v>3260</v>
      </c>
      <c r="E27" s="115">
        <v>33</v>
      </c>
      <c r="F27" s="116">
        <v>9.6</v>
      </c>
      <c r="G27" s="117">
        <v>20</v>
      </c>
      <c r="H27" s="117" t="s">
        <v>3372</v>
      </c>
      <c r="I27" s="116">
        <v>11.77</v>
      </c>
      <c r="J27" s="117">
        <v>30</v>
      </c>
      <c r="K27" s="117" t="s">
        <v>3373</v>
      </c>
      <c r="L27" s="118">
        <f t="shared" si="0"/>
        <v>10.684999999999999</v>
      </c>
      <c r="M27" s="115">
        <f t="shared" si="1"/>
        <v>60</v>
      </c>
      <c r="N27" s="115">
        <f t="shared" si="2"/>
        <v>1</v>
      </c>
      <c r="O27" s="115">
        <f t="shared" si="3"/>
        <v>1</v>
      </c>
      <c r="P27" s="116">
        <v>9.61</v>
      </c>
      <c r="Q27" s="117">
        <v>15</v>
      </c>
      <c r="R27" s="117" t="s">
        <v>3373</v>
      </c>
      <c r="S27" s="116">
        <v>9.6199999999999992</v>
      </c>
      <c r="T27" s="117">
        <v>18</v>
      </c>
      <c r="U27" s="117" t="s">
        <v>3373</v>
      </c>
      <c r="V27" s="116">
        <f t="shared" si="4"/>
        <v>9.6149999999999984</v>
      </c>
      <c r="W27" s="117">
        <f t="shared" si="5"/>
        <v>33</v>
      </c>
      <c r="X27" s="117">
        <f t="shared" si="6"/>
        <v>2</v>
      </c>
      <c r="Y27" s="117">
        <f t="shared" si="7"/>
        <v>1</v>
      </c>
      <c r="Z27" s="117">
        <f t="shared" si="8"/>
        <v>3</v>
      </c>
      <c r="AA27" s="117">
        <f t="shared" si="9"/>
        <v>2</v>
      </c>
      <c r="AB27" s="117">
        <f t="shared" si="10"/>
        <v>5</v>
      </c>
      <c r="AC27" s="116">
        <f>IF(AB27=0,0.79,IF(AB27=1,0.78,IF(AB27=2,0.77,IF(AB27=3,0.76,IF(AB27=4,0.75,IF(AB27=5,74,IF(AB27=6,0.73)))))))</f>
        <v>74</v>
      </c>
      <c r="AD27" s="116">
        <f t="shared" si="11"/>
        <v>10.149999999999999</v>
      </c>
      <c r="AE27" s="116">
        <f t="shared" si="12"/>
        <v>751.09999999999991</v>
      </c>
      <c r="AF27" s="117">
        <f t="shared" si="13"/>
        <v>93</v>
      </c>
      <c r="AG27" s="105"/>
    </row>
    <row r="28" spans="1:33" s="16" customFormat="1">
      <c r="A28" s="114">
        <v>27</v>
      </c>
      <c r="B28" s="108" t="s">
        <v>3160</v>
      </c>
      <c r="C28" s="108" t="s">
        <v>3161</v>
      </c>
      <c r="D28" s="109" t="s">
        <v>3162</v>
      </c>
      <c r="E28" s="115">
        <v>33</v>
      </c>
      <c r="F28" s="116">
        <v>11.41</v>
      </c>
      <c r="G28" s="117">
        <v>30</v>
      </c>
      <c r="H28" s="117" t="s">
        <v>3372</v>
      </c>
      <c r="I28" s="116">
        <v>9.2100000000000009</v>
      </c>
      <c r="J28" s="117">
        <v>19</v>
      </c>
      <c r="K28" s="117" t="s">
        <v>3373</v>
      </c>
      <c r="L28" s="118">
        <f t="shared" si="0"/>
        <v>10.31</v>
      </c>
      <c r="M28" s="115">
        <f t="shared" si="1"/>
        <v>60</v>
      </c>
      <c r="N28" s="115">
        <f t="shared" si="2"/>
        <v>1</v>
      </c>
      <c r="O28" s="115">
        <f t="shared" si="3"/>
        <v>1</v>
      </c>
      <c r="P28" s="116">
        <v>9.8699999999999992</v>
      </c>
      <c r="Q28" s="117">
        <v>15</v>
      </c>
      <c r="R28" s="117" t="s">
        <v>3373</v>
      </c>
      <c r="S28" s="116">
        <v>9.7200000000000006</v>
      </c>
      <c r="T28" s="117">
        <v>16</v>
      </c>
      <c r="U28" s="117" t="s">
        <v>3373</v>
      </c>
      <c r="V28" s="116">
        <f t="shared" si="4"/>
        <v>9.7949999999999999</v>
      </c>
      <c r="W28" s="117">
        <f t="shared" si="5"/>
        <v>31</v>
      </c>
      <c r="X28" s="117">
        <f t="shared" si="6"/>
        <v>2</v>
      </c>
      <c r="Y28" s="117">
        <f t="shared" si="7"/>
        <v>1</v>
      </c>
      <c r="Z28" s="117">
        <f t="shared" si="8"/>
        <v>3</v>
      </c>
      <c r="AA28" s="117">
        <f t="shared" si="9"/>
        <v>2</v>
      </c>
      <c r="AB28" s="117">
        <f t="shared" si="10"/>
        <v>5</v>
      </c>
      <c r="AC28" s="116">
        <f>IF(AB28=0,0.79,IF(AB28=1,0.78,IF(AB28=2,0.77,IF(AB28=3,0.76,IF(AB28=4,0.75,IF(AB28=5,74,IF(AB28=6,0.73)))))))</f>
        <v>74</v>
      </c>
      <c r="AD28" s="116">
        <f t="shared" si="11"/>
        <v>10.0525</v>
      </c>
      <c r="AE28" s="116">
        <f t="shared" si="12"/>
        <v>743.88499999999999</v>
      </c>
      <c r="AF28" s="117">
        <f t="shared" si="13"/>
        <v>91</v>
      </c>
      <c r="AG28" s="105"/>
    </row>
    <row r="29" spans="1:33" s="16" customFormat="1">
      <c r="A29" s="107">
        <v>28</v>
      </c>
      <c r="B29" s="108" t="s">
        <v>3189</v>
      </c>
      <c r="C29" s="108" t="s">
        <v>3190</v>
      </c>
      <c r="D29" s="109" t="s">
        <v>3191</v>
      </c>
      <c r="E29" s="115">
        <v>33</v>
      </c>
      <c r="F29" s="116">
        <v>11.08</v>
      </c>
      <c r="G29" s="117">
        <v>30</v>
      </c>
      <c r="H29" s="117" t="s">
        <v>3373</v>
      </c>
      <c r="I29" s="116">
        <v>8.92</v>
      </c>
      <c r="J29" s="117">
        <v>11</v>
      </c>
      <c r="K29" s="117" t="s">
        <v>3373</v>
      </c>
      <c r="L29" s="118">
        <f t="shared" si="0"/>
        <v>10</v>
      </c>
      <c r="M29" s="115">
        <f t="shared" si="1"/>
        <v>60</v>
      </c>
      <c r="N29" s="115">
        <f t="shared" si="2"/>
        <v>2</v>
      </c>
      <c r="O29" s="115">
        <f t="shared" si="3"/>
        <v>1</v>
      </c>
      <c r="P29" s="116">
        <v>9.64</v>
      </c>
      <c r="Q29" s="117">
        <v>15</v>
      </c>
      <c r="R29" s="117" t="s">
        <v>3373</v>
      </c>
      <c r="S29" s="116">
        <v>9.2799999999999994</v>
      </c>
      <c r="T29" s="117">
        <v>16</v>
      </c>
      <c r="U29" s="117" t="s">
        <v>3373</v>
      </c>
      <c r="V29" s="116">
        <f t="shared" si="4"/>
        <v>9.4600000000000009</v>
      </c>
      <c r="W29" s="117">
        <f t="shared" si="5"/>
        <v>31</v>
      </c>
      <c r="X29" s="117">
        <f t="shared" si="6"/>
        <v>2</v>
      </c>
      <c r="Y29" s="117">
        <f t="shared" si="7"/>
        <v>1</v>
      </c>
      <c r="Z29" s="117">
        <f t="shared" si="8"/>
        <v>4</v>
      </c>
      <c r="AA29" s="117">
        <f t="shared" si="9"/>
        <v>2</v>
      </c>
      <c r="AB29" s="117">
        <f t="shared" si="10"/>
        <v>6</v>
      </c>
      <c r="AC29" s="116">
        <f>IF(AB29=0,0.93,IF(AB29=1,0.92,IF(AB29=2,0.91,IF(AB29=3,0.9,IF(AB29=4,0.89,IF(AB29=5,0.88,IF(AB29=6,0.87)))))))</f>
        <v>0.87</v>
      </c>
      <c r="AD29" s="116">
        <f t="shared" si="11"/>
        <v>9.73</v>
      </c>
      <c r="AE29" s="116">
        <f t="shared" si="12"/>
        <v>8.4650999999999996</v>
      </c>
      <c r="AF29" s="117">
        <f t="shared" si="13"/>
        <v>91</v>
      </c>
      <c r="AG29" s="105"/>
    </row>
    <row r="30" spans="1:33" s="16" customFormat="1">
      <c r="A30" s="114">
        <v>29</v>
      </c>
      <c r="B30" s="108" t="s">
        <v>3200</v>
      </c>
      <c r="C30" s="108" t="s">
        <v>3201</v>
      </c>
      <c r="D30" s="109" t="s">
        <v>3202</v>
      </c>
      <c r="E30" s="115">
        <v>33</v>
      </c>
      <c r="F30" s="116">
        <v>10.61</v>
      </c>
      <c r="G30" s="117">
        <v>30</v>
      </c>
      <c r="H30" s="117" t="s">
        <v>3373</v>
      </c>
      <c r="I30" s="116">
        <v>10</v>
      </c>
      <c r="J30" s="117">
        <v>30</v>
      </c>
      <c r="K30" s="117" t="s">
        <v>3373</v>
      </c>
      <c r="L30" s="118">
        <f t="shared" si="0"/>
        <v>10.305</v>
      </c>
      <c r="M30" s="115">
        <f t="shared" si="1"/>
        <v>60</v>
      </c>
      <c r="N30" s="115">
        <f t="shared" si="2"/>
        <v>2</v>
      </c>
      <c r="O30" s="115">
        <f t="shared" si="3"/>
        <v>0</v>
      </c>
      <c r="P30" s="116">
        <v>8.66</v>
      </c>
      <c r="Q30" s="117">
        <v>15</v>
      </c>
      <c r="R30" s="117" t="s">
        <v>3373</v>
      </c>
      <c r="S30" s="116">
        <v>9.23</v>
      </c>
      <c r="T30" s="117">
        <v>16</v>
      </c>
      <c r="U30" s="117" t="s">
        <v>3373</v>
      </c>
      <c r="V30" s="116">
        <f t="shared" si="4"/>
        <v>8.9450000000000003</v>
      </c>
      <c r="W30" s="117">
        <f t="shared" si="5"/>
        <v>31</v>
      </c>
      <c r="X30" s="117">
        <f t="shared" si="6"/>
        <v>2</v>
      </c>
      <c r="Y30" s="117">
        <f t="shared" si="7"/>
        <v>1</v>
      </c>
      <c r="Z30" s="117">
        <f t="shared" si="8"/>
        <v>4</v>
      </c>
      <c r="AA30" s="117">
        <f t="shared" si="9"/>
        <v>1</v>
      </c>
      <c r="AB30" s="117">
        <f t="shared" si="10"/>
        <v>5</v>
      </c>
      <c r="AC30" s="116">
        <f>IF(AB30=0,0.93,IF(AB30=1,0.92,IF(AB30=2,0.91,IF(AB30=3,0.9,IF(AB30=4,0.89,IF(AB30=5,0.88,IF(AB30=6,0.87)))))))</f>
        <v>0.88</v>
      </c>
      <c r="AD30" s="116">
        <f t="shared" si="11"/>
        <v>9.625</v>
      </c>
      <c r="AE30" s="116">
        <f t="shared" si="12"/>
        <v>8.4700000000000006</v>
      </c>
      <c r="AF30" s="117">
        <f t="shared" si="13"/>
        <v>91</v>
      </c>
      <c r="AG30" s="105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Q261"/>
  <sheetViews>
    <sheetView topLeftCell="G118" zoomScale="50" zoomScaleNormal="50" workbookViewId="0">
      <selection activeCell="O157" sqref="O157"/>
    </sheetView>
  </sheetViews>
  <sheetFormatPr baseColWidth="10" defaultRowHeight="15"/>
  <cols>
    <col min="2" max="2" width="48.42578125" customWidth="1"/>
    <col min="3" max="3" width="56" customWidth="1"/>
    <col min="4" max="4" width="37.42578125" customWidth="1"/>
    <col min="34" max="34" width="26.42578125" customWidth="1"/>
    <col min="35" max="35" width="28.85546875" customWidth="1"/>
    <col min="36" max="36" width="22.42578125" customWidth="1"/>
    <col min="37" max="37" width="21.85546875" customWidth="1"/>
    <col min="38" max="38" width="17.140625" customWidth="1"/>
    <col min="39" max="39" width="25.28515625" customWidth="1"/>
    <col min="40" max="40" width="16.5703125" customWidth="1"/>
    <col min="41" max="41" width="17.85546875" customWidth="1"/>
  </cols>
  <sheetData>
    <row r="1" spans="1:43" ht="25.5">
      <c r="A1" s="76" t="s">
        <v>4</v>
      </c>
      <c r="B1" s="76" t="s">
        <v>5</v>
      </c>
      <c r="C1" s="76" t="s">
        <v>6</v>
      </c>
      <c r="D1" s="76" t="s">
        <v>7</v>
      </c>
      <c r="E1" s="76" t="s">
        <v>8</v>
      </c>
      <c r="F1" s="77" t="s">
        <v>9</v>
      </c>
      <c r="G1" s="76" t="s">
        <v>10</v>
      </c>
      <c r="H1" s="76" t="s">
        <v>11</v>
      </c>
      <c r="I1" s="77" t="s">
        <v>12</v>
      </c>
      <c r="J1" s="76" t="s">
        <v>10</v>
      </c>
      <c r="K1" s="76" t="s">
        <v>13</v>
      </c>
      <c r="L1" s="77" t="s">
        <v>14</v>
      </c>
      <c r="M1" s="78" t="s">
        <v>15</v>
      </c>
      <c r="N1" s="79" t="s">
        <v>16</v>
      </c>
      <c r="O1" s="78" t="s">
        <v>17</v>
      </c>
      <c r="P1" s="77" t="s">
        <v>18</v>
      </c>
      <c r="Q1" s="76" t="s">
        <v>19</v>
      </c>
      <c r="R1" s="76" t="s">
        <v>13</v>
      </c>
      <c r="S1" s="77" t="s">
        <v>20</v>
      </c>
      <c r="T1" s="76" t="s">
        <v>19</v>
      </c>
      <c r="U1" s="76" t="s">
        <v>13</v>
      </c>
      <c r="V1" s="80" t="s">
        <v>21</v>
      </c>
      <c r="W1" s="81" t="s">
        <v>22</v>
      </c>
      <c r="X1" s="81" t="s">
        <v>23</v>
      </c>
      <c r="Y1" s="81" t="s">
        <v>24</v>
      </c>
      <c r="Z1" s="81" t="s">
        <v>25</v>
      </c>
      <c r="AA1" s="82" t="s">
        <v>26</v>
      </c>
      <c r="AB1" s="82" t="s">
        <v>27</v>
      </c>
      <c r="AC1" s="80" t="s">
        <v>28</v>
      </c>
      <c r="AD1" s="80" t="s">
        <v>29</v>
      </c>
      <c r="AE1" s="80" t="s">
        <v>30</v>
      </c>
      <c r="AF1" s="83" t="s">
        <v>31</v>
      </c>
      <c r="AG1" s="76" t="s">
        <v>32</v>
      </c>
      <c r="AH1" s="76" t="s">
        <v>33</v>
      </c>
      <c r="AI1" s="76" t="s">
        <v>34</v>
      </c>
      <c r="AJ1" s="76" t="s">
        <v>35</v>
      </c>
      <c r="AK1" s="76" t="s">
        <v>36</v>
      </c>
      <c r="AL1" s="76" t="s">
        <v>37</v>
      </c>
      <c r="AM1" s="76" t="s">
        <v>38</v>
      </c>
      <c r="AN1" s="76" t="s">
        <v>39</v>
      </c>
      <c r="AO1" s="76" t="s">
        <v>40</v>
      </c>
      <c r="AP1" s="76" t="s">
        <v>41</v>
      </c>
      <c r="AQ1" s="76" t="s">
        <v>42</v>
      </c>
    </row>
    <row r="2" spans="1:43" ht="27.75">
      <c r="A2" s="43">
        <v>1</v>
      </c>
      <c r="B2" s="44" t="s">
        <v>697</v>
      </c>
      <c r="C2" s="44" t="s">
        <v>698</v>
      </c>
      <c r="D2" s="45" t="s">
        <v>699</v>
      </c>
      <c r="E2" s="38">
        <v>6</v>
      </c>
      <c r="F2" s="48">
        <v>10.23</v>
      </c>
      <c r="G2" s="46">
        <v>30</v>
      </c>
      <c r="H2" s="46" t="s">
        <v>3373</v>
      </c>
      <c r="I2" s="48">
        <v>9.77</v>
      </c>
      <c r="J2" s="46">
        <v>13</v>
      </c>
      <c r="K2" s="46" t="s">
        <v>3373</v>
      </c>
      <c r="L2" s="84">
        <f t="shared" ref="L2:L19" si="0">(F2+I2)/2</f>
        <v>10</v>
      </c>
      <c r="M2" s="38">
        <f t="shared" ref="M2:M19" si="1">IF(L2&gt;=10,60,G2+J2)</f>
        <v>60</v>
      </c>
      <c r="N2" s="38">
        <f t="shared" ref="N2:N19" si="2">IF(H2="ACC",0,1)+IF(K2="ACC",0,1)</f>
        <v>2</v>
      </c>
      <c r="O2" s="38">
        <f t="shared" ref="O2:O19" si="3">IF(F2&lt;10,1,(IF(I2&lt;10,1,0)))</f>
        <v>1</v>
      </c>
      <c r="P2" s="48">
        <v>5.29</v>
      </c>
      <c r="Q2" s="46">
        <v>1</v>
      </c>
      <c r="R2" s="46" t="s">
        <v>3372</v>
      </c>
      <c r="S2" s="48">
        <v>1.28</v>
      </c>
      <c r="T2" s="46">
        <v>0</v>
      </c>
      <c r="U2" s="46" t="s">
        <v>3373</v>
      </c>
      <c r="V2" s="48">
        <f t="shared" ref="V2:V19" si="4">(P2+S2)/2</f>
        <v>3.2850000000000001</v>
      </c>
      <c r="W2" s="46">
        <f t="shared" ref="W2:W19" si="5">IF(V2&gt;=10,60,Q2+T2)</f>
        <v>1</v>
      </c>
      <c r="X2" s="46">
        <f t="shared" ref="X2:X19" si="6">IF(R2="ACC",0,1)+IF(U2="ACC",0,1)</f>
        <v>1</v>
      </c>
      <c r="Y2" s="46">
        <f t="shared" ref="Y2:Y19" si="7">IF(P2&lt;10,1,(IF(S2&lt;10,1,0)))</f>
        <v>1</v>
      </c>
      <c r="Z2" s="46">
        <f t="shared" ref="Z2:Z19" si="8">N2+X2</f>
        <v>3</v>
      </c>
      <c r="AA2" s="46">
        <f t="shared" ref="AA2:AA19" si="9">O2+Y2</f>
        <v>2</v>
      </c>
      <c r="AB2" s="46">
        <f t="shared" ref="AB2:AB19" si="10">Z2+AA2</f>
        <v>5</v>
      </c>
      <c r="AC2" s="48">
        <f>IF(AB2=0,1,IF(AB2=1,0.99,IF(AB2=2,0.98,IF(AB2=3,0.97,IF(AB2=4,0.96,IF(AB2=5,0.95,IF(AB2=6,0.94)))))))</f>
        <v>0.95</v>
      </c>
      <c r="AD2" s="48">
        <f t="shared" ref="AD2:AD19" si="11">AVERAGE(L2,V2)</f>
        <v>6.6425000000000001</v>
      </c>
      <c r="AE2" s="48">
        <f t="shared" ref="AE2:AE19" si="12">AC2*AD2</f>
        <v>6.3103749999999996</v>
      </c>
      <c r="AF2" s="46">
        <f t="shared" ref="AF2:AF19" si="13">M2+W2</f>
        <v>61</v>
      </c>
      <c r="AG2" s="47"/>
      <c r="AH2" s="128" t="s">
        <v>3453</v>
      </c>
      <c r="AI2" s="128" t="s">
        <v>3451</v>
      </c>
      <c r="AJ2" s="128" t="s">
        <v>3452</v>
      </c>
      <c r="AK2" s="128" t="s">
        <v>3454</v>
      </c>
      <c r="AL2" s="128" t="s">
        <v>3455</v>
      </c>
      <c r="AM2" s="128" t="s">
        <v>3456</v>
      </c>
      <c r="AN2" s="128" t="s">
        <v>3460</v>
      </c>
      <c r="AO2" s="128" t="s">
        <v>3457</v>
      </c>
      <c r="AP2" s="128" t="s">
        <v>3459</v>
      </c>
      <c r="AQ2" s="128" t="s">
        <v>3458</v>
      </c>
    </row>
    <row r="3" spans="1:43" ht="27.75">
      <c r="A3" s="43">
        <v>2</v>
      </c>
      <c r="B3" s="44" t="s">
        <v>889</v>
      </c>
      <c r="C3" s="44" t="s">
        <v>890</v>
      </c>
      <c r="D3" s="45" t="s">
        <v>891</v>
      </c>
      <c r="E3" s="38">
        <v>8</v>
      </c>
      <c r="F3" s="48">
        <v>10.130000000000001</v>
      </c>
      <c r="G3" s="46">
        <v>30</v>
      </c>
      <c r="H3" s="46" t="s">
        <v>3372</v>
      </c>
      <c r="I3" s="48">
        <v>9.8699999999999992</v>
      </c>
      <c r="J3" s="46">
        <v>13</v>
      </c>
      <c r="K3" s="46" t="s">
        <v>3373</v>
      </c>
      <c r="L3" s="84">
        <f t="shared" si="0"/>
        <v>10</v>
      </c>
      <c r="M3" s="38">
        <f t="shared" si="1"/>
        <v>60</v>
      </c>
      <c r="N3" s="38">
        <f t="shared" si="2"/>
        <v>1</v>
      </c>
      <c r="O3" s="38">
        <f t="shared" si="3"/>
        <v>1</v>
      </c>
      <c r="P3" s="48">
        <v>8.17</v>
      </c>
      <c r="Q3" s="46">
        <v>5</v>
      </c>
      <c r="R3" s="46" t="s">
        <v>3373</v>
      </c>
      <c r="S3" s="48">
        <v>0.99</v>
      </c>
      <c r="T3" s="46">
        <v>0</v>
      </c>
      <c r="U3" s="46" t="s">
        <v>3373</v>
      </c>
      <c r="V3" s="48">
        <f t="shared" si="4"/>
        <v>4.58</v>
      </c>
      <c r="W3" s="46">
        <f t="shared" si="5"/>
        <v>5</v>
      </c>
      <c r="X3" s="46">
        <f t="shared" si="6"/>
        <v>2</v>
      </c>
      <c r="Y3" s="46">
        <f t="shared" si="7"/>
        <v>1</v>
      </c>
      <c r="Z3" s="46">
        <f t="shared" si="8"/>
        <v>3</v>
      </c>
      <c r="AA3" s="46">
        <f t="shared" si="9"/>
        <v>2</v>
      </c>
      <c r="AB3" s="46">
        <f t="shared" si="10"/>
        <v>5</v>
      </c>
      <c r="AC3" s="48">
        <f>IF(AB3=0,1,IF(AB3=1,0.99,IF(AB3=2,0.98,IF(AB3=3,0.97,IF(AB3=4,0.96,IF(AB3=5,0.95,IF(AB3=6,0.94)))))))</f>
        <v>0.95</v>
      </c>
      <c r="AD3" s="48">
        <f t="shared" si="11"/>
        <v>7.29</v>
      </c>
      <c r="AE3" s="48">
        <f t="shared" si="12"/>
        <v>6.9254999999999995</v>
      </c>
      <c r="AF3" s="46">
        <f t="shared" si="13"/>
        <v>65</v>
      </c>
      <c r="AG3" s="47"/>
      <c r="AH3" s="128" t="s">
        <v>3451</v>
      </c>
      <c r="AI3" s="128" t="s">
        <v>3452</v>
      </c>
      <c r="AJ3" s="128" t="s">
        <v>3453</v>
      </c>
      <c r="AK3" s="128" t="s">
        <v>3455</v>
      </c>
      <c r="AL3" s="128" t="s">
        <v>3456</v>
      </c>
      <c r="AM3" s="128" t="s">
        <v>3457</v>
      </c>
      <c r="AN3" s="128" t="s">
        <v>3460</v>
      </c>
      <c r="AO3" s="128" t="s">
        <v>3454</v>
      </c>
      <c r="AP3" s="128" t="s">
        <v>3459</v>
      </c>
      <c r="AQ3" s="128" t="s">
        <v>3458</v>
      </c>
    </row>
    <row r="4" spans="1:43" ht="27.75">
      <c r="A4" s="43">
        <v>3</v>
      </c>
      <c r="B4" s="73" t="s">
        <v>1485</v>
      </c>
      <c r="C4" s="73" t="s">
        <v>907</v>
      </c>
      <c r="D4" s="45" t="s">
        <v>1486</v>
      </c>
      <c r="E4" s="38">
        <v>14</v>
      </c>
      <c r="F4" s="48">
        <v>7.8</v>
      </c>
      <c r="G4" s="46">
        <v>22</v>
      </c>
      <c r="H4" s="46" t="s">
        <v>3372</v>
      </c>
      <c r="I4" s="48">
        <v>3.08</v>
      </c>
      <c r="J4" s="46">
        <v>2</v>
      </c>
      <c r="K4" s="46" t="s">
        <v>3373</v>
      </c>
      <c r="L4" s="84">
        <f t="shared" si="0"/>
        <v>5.4399999999999995</v>
      </c>
      <c r="M4" s="38">
        <f t="shared" si="1"/>
        <v>24</v>
      </c>
      <c r="N4" s="38">
        <f t="shared" si="2"/>
        <v>1</v>
      </c>
      <c r="O4" s="38">
        <f t="shared" si="3"/>
        <v>1</v>
      </c>
      <c r="P4" s="48">
        <v>8.64</v>
      </c>
      <c r="Q4" s="46">
        <v>16</v>
      </c>
      <c r="R4" s="46" t="s">
        <v>3373</v>
      </c>
      <c r="S4" s="48">
        <v>10.74</v>
      </c>
      <c r="T4" s="46">
        <v>30</v>
      </c>
      <c r="U4" s="46" t="s">
        <v>3372</v>
      </c>
      <c r="V4" s="48">
        <f t="shared" si="4"/>
        <v>9.6900000000000013</v>
      </c>
      <c r="W4" s="46">
        <f t="shared" si="5"/>
        <v>46</v>
      </c>
      <c r="X4" s="46">
        <f t="shared" si="6"/>
        <v>1</v>
      </c>
      <c r="Y4" s="46">
        <f t="shared" si="7"/>
        <v>1</v>
      </c>
      <c r="Z4" s="46">
        <f t="shared" si="8"/>
        <v>2</v>
      </c>
      <c r="AA4" s="46">
        <f t="shared" si="9"/>
        <v>2</v>
      </c>
      <c r="AB4" s="46">
        <f t="shared" si="10"/>
        <v>4</v>
      </c>
      <c r="AC4" s="48">
        <f>IF(AB4=0,0.79,IF(AB4=1,0.78,IF(AB4=2,0.77,IF(AB4=3,0.76,IF(AB4=4,0.75,IF(AB4=5,0.74,IF(AB4=6,0.73)))))))</f>
        <v>0.75</v>
      </c>
      <c r="AD4" s="48">
        <f t="shared" si="11"/>
        <v>7.5650000000000004</v>
      </c>
      <c r="AE4" s="48">
        <f t="shared" si="12"/>
        <v>5.6737500000000001</v>
      </c>
      <c r="AF4" s="46">
        <f t="shared" si="13"/>
        <v>70</v>
      </c>
      <c r="AG4" s="47"/>
      <c r="AH4" s="128"/>
      <c r="AI4" s="128"/>
      <c r="AJ4" s="128"/>
      <c r="AK4" s="128"/>
      <c r="AL4" s="128"/>
      <c r="AM4" s="128"/>
      <c r="AN4" s="128"/>
      <c r="AO4" s="128"/>
      <c r="AP4" s="128"/>
      <c r="AQ4" s="128"/>
    </row>
    <row r="5" spans="1:43" ht="27.75">
      <c r="A5" s="43">
        <v>4</v>
      </c>
      <c r="B5" s="44" t="s">
        <v>2561</v>
      </c>
      <c r="C5" s="44" t="s">
        <v>1552</v>
      </c>
      <c r="D5" s="45" t="s">
        <v>2562</v>
      </c>
      <c r="E5" s="38">
        <v>26</v>
      </c>
      <c r="F5" s="48">
        <v>10.91</v>
      </c>
      <c r="G5" s="46">
        <v>30</v>
      </c>
      <c r="H5" s="46" t="s">
        <v>3373</v>
      </c>
      <c r="I5" s="48">
        <v>9.31</v>
      </c>
      <c r="J5" s="46">
        <v>23</v>
      </c>
      <c r="K5" s="46" t="s">
        <v>3372</v>
      </c>
      <c r="L5" s="84">
        <f t="shared" si="0"/>
        <v>10.11</v>
      </c>
      <c r="M5" s="38">
        <f t="shared" si="1"/>
        <v>60</v>
      </c>
      <c r="N5" s="38">
        <f t="shared" si="2"/>
        <v>1</v>
      </c>
      <c r="O5" s="38">
        <f t="shared" si="3"/>
        <v>1</v>
      </c>
      <c r="P5" s="48">
        <v>9.27</v>
      </c>
      <c r="Q5" s="46">
        <v>10</v>
      </c>
      <c r="R5" s="46" t="s">
        <v>3373</v>
      </c>
      <c r="S5" s="48">
        <v>1.01</v>
      </c>
      <c r="T5" s="46">
        <v>0</v>
      </c>
      <c r="U5" s="46" t="s">
        <v>3373</v>
      </c>
      <c r="V5" s="48">
        <f t="shared" si="4"/>
        <v>5.14</v>
      </c>
      <c r="W5" s="46">
        <f t="shared" si="5"/>
        <v>10</v>
      </c>
      <c r="X5" s="46">
        <f t="shared" si="6"/>
        <v>2</v>
      </c>
      <c r="Y5" s="46">
        <f t="shared" si="7"/>
        <v>1</v>
      </c>
      <c r="Z5" s="46">
        <f t="shared" si="8"/>
        <v>3</v>
      </c>
      <c r="AA5" s="46">
        <f t="shared" si="9"/>
        <v>2</v>
      </c>
      <c r="AB5" s="46">
        <f t="shared" si="10"/>
        <v>5</v>
      </c>
      <c r="AC5" s="48">
        <f>IF(AB5=0,1,IF(AB5=1,0.99,IF(AB5=2,0.98,IF(AB5=3,0.97,IF(AB5=4,0.96,IF(AB5=5,0.95,IF(AB5=6,0.94)))))))</f>
        <v>0.95</v>
      </c>
      <c r="AD5" s="48">
        <f t="shared" si="11"/>
        <v>7.625</v>
      </c>
      <c r="AE5" s="48">
        <f t="shared" si="12"/>
        <v>7.2437499999999995</v>
      </c>
      <c r="AF5" s="46">
        <f t="shared" si="13"/>
        <v>70</v>
      </c>
      <c r="AG5" s="47"/>
      <c r="AH5" s="128" t="s">
        <v>3456</v>
      </c>
      <c r="AI5" s="128" t="s">
        <v>3451</v>
      </c>
      <c r="AJ5" s="128" t="s">
        <v>3452</v>
      </c>
      <c r="AK5" s="128" t="s">
        <v>3453</v>
      </c>
      <c r="AL5" s="128" t="s">
        <v>3454</v>
      </c>
      <c r="AM5" s="128" t="s">
        <v>3455</v>
      </c>
      <c r="AN5" s="128" t="s">
        <v>3460</v>
      </c>
      <c r="AO5" s="128" t="s">
        <v>3457</v>
      </c>
      <c r="AP5" s="128" t="s">
        <v>3459</v>
      </c>
      <c r="AQ5" s="128" t="s">
        <v>3458</v>
      </c>
    </row>
    <row r="6" spans="1:43" ht="27.75">
      <c r="A6" s="43">
        <v>5</v>
      </c>
      <c r="B6" s="53" t="s">
        <v>127</v>
      </c>
      <c r="C6" s="53" t="s">
        <v>3419</v>
      </c>
      <c r="D6" s="54" t="s">
        <v>479</v>
      </c>
      <c r="E6" s="38">
        <v>4</v>
      </c>
      <c r="F6" s="48">
        <v>11.44</v>
      </c>
      <c r="G6" s="46">
        <v>30</v>
      </c>
      <c r="H6" s="46" t="s">
        <v>3373</v>
      </c>
      <c r="I6" s="48">
        <v>8.77</v>
      </c>
      <c r="J6" s="46">
        <v>10</v>
      </c>
      <c r="K6" s="46" t="s">
        <v>3373</v>
      </c>
      <c r="L6" s="84">
        <f t="shared" si="0"/>
        <v>10.105</v>
      </c>
      <c r="M6" s="38">
        <f t="shared" si="1"/>
        <v>60</v>
      </c>
      <c r="N6" s="38">
        <f t="shared" si="2"/>
        <v>2</v>
      </c>
      <c r="O6" s="38">
        <f t="shared" si="3"/>
        <v>1</v>
      </c>
      <c r="P6" s="48">
        <v>6.68</v>
      </c>
      <c r="Q6" s="46">
        <v>10</v>
      </c>
      <c r="R6" s="46" t="s">
        <v>3373</v>
      </c>
      <c r="S6" s="48">
        <v>1</v>
      </c>
      <c r="T6" s="46">
        <v>1</v>
      </c>
      <c r="U6" s="46" t="s">
        <v>3373</v>
      </c>
      <c r="V6" s="48">
        <f t="shared" si="4"/>
        <v>3.84</v>
      </c>
      <c r="W6" s="46">
        <f t="shared" si="5"/>
        <v>11</v>
      </c>
      <c r="X6" s="46">
        <f t="shared" si="6"/>
        <v>2</v>
      </c>
      <c r="Y6" s="46">
        <f t="shared" si="7"/>
        <v>1</v>
      </c>
      <c r="Z6" s="46">
        <f t="shared" si="8"/>
        <v>4</v>
      </c>
      <c r="AA6" s="46">
        <f t="shared" si="9"/>
        <v>2</v>
      </c>
      <c r="AB6" s="46">
        <f t="shared" si="10"/>
        <v>6</v>
      </c>
      <c r="AC6" s="48">
        <f>IF(AB6=0,0.86,IF(AB6=1,0.85,IF(AB6=2,0.84,IF(AB6=3,0.83,IF(AB6=4,0.82,IF(AB6=5,0.81,IF(AB6=6,0.8)))))))</f>
        <v>0.8</v>
      </c>
      <c r="AD6" s="48">
        <f t="shared" si="11"/>
        <v>6.9725000000000001</v>
      </c>
      <c r="AE6" s="48">
        <f t="shared" si="12"/>
        <v>5.5780000000000003</v>
      </c>
      <c r="AF6" s="46">
        <f t="shared" si="13"/>
        <v>71</v>
      </c>
      <c r="AG6" s="47"/>
      <c r="AH6" s="128" t="s">
        <v>3456</v>
      </c>
      <c r="AI6" s="128" t="s">
        <v>3455</v>
      </c>
      <c r="AJ6" s="128" t="s">
        <v>3452</v>
      </c>
      <c r="AK6" s="128" t="s">
        <v>3451</v>
      </c>
      <c r="AL6" s="128" t="s">
        <v>3453</v>
      </c>
      <c r="AM6" s="128" t="s">
        <v>3454</v>
      </c>
      <c r="AN6" s="128" t="s">
        <v>3457</v>
      </c>
      <c r="AO6" s="128" t="s">
        <v>3460</v>
      </c>
      <c r="AP6" s="128" t="s">
        <v>3458</v>
      </c>
      <c r="AQ6" s="128" t="s">
        <v>3459</v>
      </c>
    </row>
    <row r="7" spans="1:43" ht="27.75">
      <c r="A7" s="43">
        <v>6</v>
      </c>
      <c r="B7" s="44" t="s">
        <v>2200</v>
      </c>
      <c r="C7" s="44" t="s">
        <v>2201</v>
      </c>
      <c r="D7" s="45" t="s">
        <v>2202</v>
      </c>
      <c r="E7" s="38">
        <v>22</v>
      </c>
      <c r="F7" s="48">
        <v>10</v>
      </c>
      <c r="G7" s="46">
        <v>30</v>
      </c>
      <c r="H7" s="46" t="s">
        <v>3373</v>
      </c>
      <c r="I7" s="48">
        <v>4.7699999999999996</v>
      </c>
      <c r="J7" s="46">
        <v>10</v>
      </c>
      <c r="K7" s="46" t="s">
        <v>3373</v>
      </c>
      <c r="L7" s="84">
        <f t="shared" si="0"/>
        <v>7.3849999999999998</v>
      </c>
      <c r="M7" s="38">
        <f t="shared" si="1"/>
        <v>40</v>
      </c>
      <c r="N7" s="38">
        <f t="shared" si="2"/>
        <v>2</v>
      </c>
      <c r="O7" s="38">
        <f t="shared" si="3"/>
        <v>1</v>
      </c>
      <c r="P7" s="48">
        <v>6.98</v>
      </c>
      <c r="Q7" s="46">
        <v>1</v>
      </c>
      <c r="R7" s="46" t="s">
        <v>3373</v>
      </c>
      <c r="S7" s="48">
        <v>11.03</v>
      </c>
      <c r="T7" s="46">
        <v>30</v>
      </c>
      <c r="U7" s="46" t="s">
        <v>3373</v>
      </c>
      <c r="V7" s="48">
        <f t="shared" si="4"/>
        <v>9.004999999999999</v>
      </c>
      <c r="W7" s="46">
        <f t="shared" si="5"/>
        <v>31</v>
      </c>
      <c r="X7" s="46">
        <f t="shared" si="6"/>
        <v>2</v>
      </c>
      <c r="Y7" s="46">
        <f t="shared" si="7"/>
        <v>1</v>
      </c>
      <c r="Z7" s="46">
        <f t="shared" si="8"/>
        <v>4</v>
      </c>
      <c r="AA7" s="46">
        <f t="shared" si="9"/>
        <v>2</v>
      </c>
      <c r="AB7" s="46">
        <f t="shared" si="10"/>
        <v>6</v>
      </c>
      <c r="AC7" s="48">
        <f>IF(AB7=0,0.93,IF(AB7=1,0.92,IF(AB7=2,0.91,IF(AB7=3,0.9,IF(AB7=4,0.89,IF(AB7=5,0.88,IF(AB7=6,0.87)))))))</f>
        <v>0.87</v>
      </c>
      <c r="AD7" s="48">
        <f t="shared" si="11"/>
        <v>8.1950000000000003</v>
      </c>
      <c r="AE7" s="48">
        <f t="shared" si="12"/>
        <v>7.1296499999999998</v>
      </c>
      <c r="AF7" s="46">
        <f t="shared" si="13"/>
        <v>71</v>
      </c>
      <c r="AG7" s="47"/>
      <c r="AH7" s="128" t="s">
        <v>3456</v>
      </c>
      <c r="AI7" s="128" t="s">
        <v>3452</v>
      </c>
      <c r="AJ7" s="128" t="s">
        <v>3454</v>
      </c>
      <c r="AK7" s="128" t="s">
        <v>3460</v>
      </c>
      <c r="AL7" s="128" t="s">
        <v>3457</v>
      </c>
      <c r="AM7" s="128" t="s">
        <v>3451</v>
      </c>
      <c r="AN7" s="128" t="s">
        <v>3453</v>
      </c>
      <c r="AO7" s="128" t="s">
        <v>3455</v>
      </c>
      <c r="AP7" s="128" t="s">
        <v>3459</v>
      </c>
      <c r="AQ7" s="128" t="s">
        <v>3458</v>
      </c>
    </row>
    <row r="8" spans="1:43" ht="27.75">
      <c r="A8" s="43">
        <v>7</v>
      </c>
      <c r="B8" s="44" t="s">
        <v>1494</v>
      </c>
      <c r="C8" s="44" t="s">
        <v>1495</v>
      </c>
      <c r="D8" s="45" t="s">
        <v>1496</v>
      </c>
      <c r="E8" s="38">
        <v>14</v>
      </c>
      <c r="F8" s="48">
        <v>9.43</v>
      </c>
      <c r="G8" s="46">
        <v>18</v>
      </c>
      <c r="H8" s="46" t="s">
        <v>3373</v>
      </c>
      <c r="I8" s="48">
        <v>10.57</v>
      </c>
      <c r="J8" s="46">
        <v>30</v>
      </c>
      <c r="K8" s="46" t="s">
        <v>3373</v>
      </c>
      <c r="L8" s="84">
        <f t="shared" si="0"/>
        <v>10</v>
      </c>
      <c r="M8" s="38">
        <f t="shared" si="1"/>
        <v>60</v>
      </c>
      <c r="N8" s="38">
        <f t="shared" si="2"/>
        <v>2</v>
      </c>
      <c r="O8" s="38">
        <f t="shared" si="3"/>
        <v>1</v>
      </c>
      <c r="P8" s="48">
        <v>8.51</v>
      </c>
      <c r="Q8" s="46">
        <v>12</v>
      </c>
      <c r="R8" s="46" t="s">
        <v>3373</v>
      </c>
      <c r="S8" s="48">
        <v>1.01</v>
      </c>
      <c r="T8" s="46">
        <v>0</v>
      </c>
      <c r="U8" s="46" t="s">
        <v>3373</v>
      </c>
      <c r="V8" s="48">
        <f t="shared" si="4"/>
        <v>4.76</v>
      </c>
      <c r="W8" s="46">
        <f t="shared" si="5"/>
        <v>12</v>
      </c>
      <c r="X8" s="46">
        <f t="shared" si="6"/>
        <v>2</v>
      </c>
      <c r="Y8" s="46">
        <f t="shared" si="7"/>
        <v>1</v>
      </c>
      <c r="Z8" s="46">
        <f t="shared" si="8"/>
        <v>4</v>
      </c>
      <c r="AA8" s="46">
        <f t="shared" si="9"/>
        <v>2</v>
      </c>
      <c r="AB8" s="46">
        <f t="shared" si="10"/>
        <v>6</v>
      </c>
      <c r="AC8" s="48">
        <f>IF(AB8=0,1,IF(AB8=1,0.99,IF(AB8=2,0.98,IF(AB8=3,0.97,IF(AB8=4,0.96,IF(AB8=5,0.95,IF(AB8=6,0.94)))))))</f>
        <v>0.94</v>
      </c>
      <c r="AD8" s="48">
        <f t="shared" si="11"/>
        <v>7.38</v>
      </c>
      <c r="AE8" s="48">
        <f t="shared" si="12"/>
        <v>6.9371999999999998</v>
      </c>
      <c r="AF8" s="46">
        <f t="shared" si="13"/>
        <v>72</v>
      </c>
      <c r="AG8" s="47"/>
      <c r="AH8" s="128" t="s">
        <v>3451</v>
      </c>
      <c r="AI8" s="128" t="s">
        <v>3452</v>
      </c>
      <c r="AJ8" s="128" t="s">
        <v>3456</v>
      </c>
      <c r="AK8" s="128" t="s">
        <v>3458</v>
      </c>
      <c r="AL8" s="128" t="s">
        <v>3453</v>
      </c>
      <c r="AM8" s="128" t="s">
        <v>3457</v>
      </c>
      <c r="AN8" s="128" t="s">
        <v>3454</v>
      </c>
      <c r="AO8" s="128" t="s">
        <v>3459</v>
      </c>
      <c r="AP8" s="128" t="s">
        <v>3460</v>
      </c>
      <c r="AQ8" s="128" t="s">
        <v>3455</v>
      </c>
    </row>
    <row r="9" spans="1:43" ht="27.75">
      <c r="A9" s="43">
        <v>8</v>
      </c>
      <c r="B9" s="37" t="s">
        <v>2282</v>
      </c>
      <c r="C9" s="37" t="s">
        <v>2463</v>
      </c>
      <c r="D9" s="45" t="s">
        <v>2464</v>
      </c>
      <c r="E9" s="38">
        <v>25</v>
      </c>
      <c r="F9" s="48">
        <v>10</v>
      </c>
      <c r="G9" s="46">
        <v>30</v>
      </c>
      <c r="H9" s="46" t="s">
        <v>3373</v>
      </c>
      <c r="I9" s="48">
        <v>10</v>
      </c>
      <c r="J9" s="46">
        <v>30</v>
      </c>
      <c r="K9" s="46" t="s">
        <v>3373</v>
      </c>
      <c r="L9" s="84">
        <f t="shared" si="0"/>
        <v>10</v>
      </c>
      <c r="M9" s="38">
        <f t="shared" si="1"/>
        <v>60</v>
      </c>
      <c r="N9" s="38">
        <f t="shared" si="2"/>
        <v>2</v>
      </c>
      <c r="O9" s="38">
        <f t="shared" si="3"/>
        <v>0</v>
      </c>
      <c r="P9" s="48">
        <v>8.81</v>
      </c>
      <c r="Q9" s="46">
        <v>12</v>
      </c>
      <c r="R9" s="46" t="s">
        <v>3373</v>
      </c>
      <c r="S9" s="48">
        <v>2.59</v>
      </c>
      <c r="T9" s="46">
        <v>0</v>
      </c>
      <c r="U9" s="46" t="s">
        <v>3373</v>
      </c>
      <c r="V9" s="48">
        <f t="shared" si="4"/>
        <v>5.7</v>
      </c>
      <c r="W9" s="46">
        <f t="shared" si="5"/>
        <v>12</v>
      </c>
      <c r="X9" s="46">
        <f t="shared" si="6"/>
        <v>2</v>
      </c>
      <c r="Y9" s="46">
        <f t="shared" si="7"/>
        <v>1</v>
      </c>
      <c r="Z9" s="46">
        <f t="shared" si="8"/>
        <v>4</v>
      </c>
      <c r="AA9" s="46">
        <f t="shared" si="9"/>
        <v>1</v>
      </c>
      <c r="AB9" s="46">
        <f t="shared" si="10"/>
        <v>5</v>
      </c>
      <c r="AC9" s="48">
        <f>IF(AB9=0,0.86,IF(AB9=1,0.85,IF(AB9=2,0.84,IF(AB9=3,0.83,IF(AB9=4,0.82,IF(AB9=5,0.81,IF(AB9=6,0.8)))))))</f>
        <v>0.81</v>
      </c>
      <c r="AD9" s="48">
        <f t="shared" si="11"/>
        <v>7.85</v>
      </c>
      <c r="AE9" s="48">
        <f t="shared" si="12"/>
        <v>6.3585000000000003</v>
      </c>
      <c r="AF9" s="46">
        <f t="shared" si="13"/>
        <v>72</v>
      </c>
      <c r="AG9" s="47"/>
      <c r="AH9" s="128" t="s">
        <v>3454</v>
      </c>
      <c r="AI9" s="128" t="s">
        <v>3451</v>
      </c>
      <c r="AJ9" s="128" t="s">
        <v>3453</v>
      </c>
      <c r="AK9" s="128" t="s">
        <v>3452</v>
      </c>
      <c r="AL9" s="128" t="s">
        <v>3456</v>
      </c>
      <c r="AM9" s="128" t="s">
        <v>3457</v>
      </c>
      <c r="AN9" s="128" t="s">
        <v>3455</v>
      </c>
      <c r="AO9" s="128" t="s">
        <v>3459</v>
      </c>
      <c r="AP9" s="128" t="s">
        <v>3458</v>
      </c>
      <c r="AQ9" s="128" t="s">
        <v>3460</v>
      </c>
    </row>
    <row r="10" spans="1:43" ht="27.75">
      <c r="A10" s="43">
        <v>9</v>
      </c>
      <c r="B10" s="44" t="s">
        <v>270</v>
      </c>
      <c r="C10" s="44" t="s">
        <v>271</v>
      </c>
      <c r="D10" s="45" t="s">
        <v>272</v>
      </c>
      <c r="E10" s="38">
        <v>2</v>
      </c>
      <c r="F10" s="48">
        <v>9.16</v>
      </c>
      <c r="G10" s="46">
        <v>15</v>
      </c>
      <c r="H10" s="46" t="s">
        <v>3373</v>
      </c>
      <c r="I10" s="48">
        <v>10.84</v>
      </c>
      <c r="J10" s="46">
        <v>30</v>
      </c>
      <c r="K10" s="46" t="s">
        <v>3373</v>
      </c>
      <c r="L10" s="84">
        <f t="shared" si="0"/>
        <v>10</v>
      </c>
      <c r="M10" s="38">
        <f t="shared" si="1"/>
        <v>60</v>
      </c>
      <c r="N10" s="38">
        <f t="shared" si="2"/>
        <v>2</v>
      </c>
      <c r="O10" s="38">
        <f t="shared" si="3"/>
        <v>1</v>
      </c>
      <c r="P10" s="48">
        <v>7.33</v>
      </c>
      <c r="Q10" s="46">
        <v>3</v>
      </c>
      <c r="R10" s="46" t="s">
        <v>3372</v>
      </c>
      <c r="S10" s="48">
        <v>9.93</v>
      </c>
      <c r="T10" s="46">
        <v>10</v>
      </c>
      <c r="U10" s="46" t="s">
        <v>3373</v>
      </c>
      <c r="V10" s="48">
        <f t="shared" si="4"/>
        <v>8.629999999999999</v>
      </c>
      <c r="W10" s="46">
        <f t="shared" si="5"/>
        <v>13</v>
      </c>
      <c r="X10" s="46">
        <f t="shared" si="6"/>
        <v>1</v>
      </c>
      <c r="Y10" s="46">
        <f t="shared" si="7"/>
        <v>1</v>
      </c>
      <c r="Z10" s="46">
        <f t="shared" si="8"/>
        <v>3</v>
      </c>
      <c r="AA10" s="46">
        <f t="shared" si="9"/>
        <v>2</v>
      </c>
      <c r="AB10" s="46">
        <f t="shared" si="10"/>
        <v>5</v>
      </c>
      <c r="AC10" s="48">
        <f>IF(AB10=0,0.93,IF(AB10=1,0.92,IF(AB10=2,0.91,IF(AB10=3,0.9,IF(AB10=4,0.89,IF(AB10=5,0.88,IF(AB10=6,0.87)))))))</f>
        <v>0.88</v>
      </c>
      <c r="AD10" s="48">
        <f t="shared" si="11"/>
        <v>9.3149999999999995</v>
      </c>
      <c r="AE10" s="48">
        <f t="shared" si="12"/>
        <v>8.1972000000000005</v>
      </c>
      <c r="AF10" s="46">
        <f t="shared" si="13"/>
        <v>73</v>
      </c>
      <c r="AG10" s="47"/>
      <c r="AH10" s="128" t="s">
        <v>3460</v>
      </c>
      <c r="AI10" s="128" t="s">
        <v>3458</v>
      </c>
      <c r="AJ10" s="128" t="s">
        <v>3451</v>
      </c>
      <c r="AK10" s="128" t="s">
        <v>3454</v>
      </c>
      <c r="AL10" s="128" t="s">
        <v>3459</v>
      </c>
      <c r="AM10" s="128" t="s">
        <v>3452</v>
      </c>
      <c r="AN10" s="128" t="s">
        <v>3456</v>
      </c>
      <c r="AO10" s="128" t="s">
        <v>3455</v>
      </c>
      <c r="AP10" s="128" t="s">
        <v>3457</v>
      </c>
      <c r="AQ10" s="128" t="s">
        <v>3453</v>
      </c>
    </row>
    <row r="11" spans="1:43" ht="27.75">
      <c r="A11" s="43">
        <v>10</v>
      </c>
      <c r="B11" s="51" t="s">
        <v>296</v>
      </c>
      <c r="C11" s="51" t="s">
        <v>297</v>
      </c>
      <c r="D11" s="43" t="s">
        <v>298</v>
      </c>
      <c r="E11" s="38">
        <v>2</v>
      </c>
      <c r="F11" s="48">
        <v>10</v>
      </c>
      <c r="G11" s="46">
        <v>30</v>
      </c>
      <c r="H11" s="46" t="s">
        <v>3373</v>
      </c>
      <c r="I11" s="48">
        <v>10</v>
      </c>
      <c r="J11" s="46">
        <v>30</v>
      </c>
      <c r="K11" s="46" t="s">
        <v>3373</v>
      </c>
      <c r="L11" s="84">
        <f t="shared" si="0"/>
        <v>10</v>
      </c>
      <c r="M11" s="38">
        <f t="shared" si="1"/>
        <v>60</v>
      </c>
      <c r="N11" s="38">
        <f t="shared" si="2"/>
        <v>2</v>
      </c>
      <c r="O11" s="38">
        <f t="shared" si="3"/>
        <v>0</v>
      </c>
      <c r="P11" s="48">
        <v>7.92</v>
      </c>
      <c r="Q11" s="46">
        <v>5</v>
      </c>
      <c r="R11" s="46" t="s">
        <v>3373</v>
      </c>
      <c r="S11" s="48">
        <v>7.53</v>
      </c>
      <c r="T11" s="46">
        <v>10</v>
      </c>
      <c r="U11" s="46" t="s">
        <v>3373</v>
      </c>
      <c r="V11" s="48">
        <f t="shared" si="4"/>
        <v>7.7249999999999996</v>
      </c>
      <c r="W11" s="46">
        <f t="shared" si="5"/>
        <v>15</v>
      </c>
      <c r="X11" s="46">
        <f t="shared" si="6"/>
        <v>2</v>
      </c>
      <c r="Y11" s="46">
        <f t="shared" si="7"/>
        <v>1</v>
      </c>
      <c r="Z11" s="46">
        <f t="shared" si="8"/>
        <v>4</v>
      </c>
      <c r="AA11" s="46">
        <f t="shared" si="9"/>
        <v>1</v>
      </c>
      <c r="AB11" s="46">
        <f t="shared" si="10"/>
        <v>5</v>
      </c>
      <c r="AC11" s="48">
        <f>IF(AB11=0,1,IF(AB11=1,0.99,IF(AB11=2,0.98,IF(AB11=3,0.97,IF(AB11=4,0.96,IF(AB11=5,0.95,IF(AB11=6,0.94)))))))</f>
        <v>0.95</v>
      </c>
      <c r="AD11" s="48">
        <f t="shared" si="11"/>
        <v>8.8625000000000007</v>
      </c>
      <c r="AE11" s="48">
        <f t="shared" si="12"/>
        <v>8.4193750000000005</v>
      </c>
      <c r="AF11" s="46">
        <f t="shared" si="13"/>
        <v>75</v>
      </c>
      <c r="AG11" s="47"/>
      <c r="AH11" s="128" t="s">
        <v>3457</v>
      </c>
      <c r="AI11" s="128" t="s">
        <v>3451</v>
      </c>
      <c r="AJ11" s="128" t="s">
        <v>3453</v>
      </c>
      <c r="AK11" s="128" t="s">
        <v>3456</v>
      </c>
      <c r="AL11" s="128" t="s">
        <v>3454</v>
      </c>
      <c r="AM11" s="128" t="s">
        <v>3452</v>
      </c>
      <c r="AN11" s="128" t="s">
        <v>3459</v>
      </c>
      <c r="AO11" s="128" t="s">
        <v>3455</v>
      </c>
      <c r="AP11" s="128" t="s">
        <v>3460</v>
      </c>
      <c r="AQ11" s="128" t="s">
        <v>3458</v>
      </c>
    </row>
    <row r="12" spans="1:43" ht="27.75">
      <c r="A12" s="43">
        <v>11</v>
      </c>
      <c r="B12" s="44" t="s">
        <v>1588</v>
      </c>
      <c r="C12" s="44" t="s">
        <v>1589</v>
      </c>
      <c r="D12" s="45" t="s">
        <v>1590</v>
      </c>
      <c r="E12" s="38">
        <v>15</v>
      </c>
      <c r="F12" s="48">
        <v>10.63</v>
      </c>
      <c r="G12" s="46">
        <v>30</v>
      </c>
      <c r="H12" s="46" t="s">
        <v>3372</v>
      </c>
      <c r="I12" s="48">
        <v>9.3699999999999992</v>
      </c>
      <c r="J12" s="46">
        <v>17</v>
      </c>
      <c r="K12" s="46" t="s">
        <v>3373</v>
      </c>
      <c r="L12" s="84">
        <f t="shared" si="0"/>
        <v>10</v>
      </c>
      <c r="M12" s="38">
        <f t="shared" si="1"/>
        <v>60</v>
      </c>
      <c r="N12" s="38">
        <f t="shared" si="2"/>
        <v>1</v>
      </c>
      <c r="O12" s="38">
        <f t="shared" si="3"/>
        <v>1</v>
      </c>
      <c r="P12" s="48">
        <v>8.09</v>
      </c>
      <c r="Q12" s="46">
        <v>5</v>
      </c>
      <c r="R12" s="46" t="s">
        <v>3373</v>
      </c>
      <c r="S12" s="48">
        <v>9.06</v>
      </c>
      <c r="T12" s="46">
        <v>10</v>
      </c>
      <c r="U12" s="46" t="s">
        <v>3373</v>
      </c>
      <c r="V12" s="48">
        <f t="shared" si="4"/>
        <v>8.5749999999999993</v>
      </c>
      <c r="W12" s="46">
        <f t="shared" si="5"/>
        <v>15</v>
      </c>
      <c r="X12" s="46">
        <f t="shared" si="6"/>
        <v>2</v>
      </c>
      <c r="Y12" s="46">
        <f t="shared" si="7"/>
        <v>1</v>
      </c>
      <c r="Z12" s="46">
        <f t="shared" si="8"/>
        <v>3</v>
      </c>
      <c r="AA12" s="46">
        <f t="shared" si="9"/>
        <v>2</v>
      </c>
      <c r="AB12" s="46">
        <f t="shared" si="10"/>
        <v>5</v>
      </c>
      <c r="AC12" s="48">
        <f>IF(AB12=0,0.93,IF(AB12=1,0.92,IF(AB12=2,0.91,IF(AB12=3,0.9,IF(AB12=4,0.89,IF(AB12=5,0.88,IF(AB12=6,0.87)))))))</f>
        <v>0.88</v>
      </c>
      <c r="AD12" s="48">
        <f t="shared" si="11"/>
        <v>9.2874999999999996</v>
      </c>
      <c r="AE12" s="48">
        <f t="shared" si="12"/>
        <v>8.173</v>
      </c>
      <c r="AF12" s="46">
        <f t="shared" si="13"/>
        <v>75</v>
      </c>
      <c r="AG12" s="47"/>
      <c r="AH12" s="128" t="s">
        <v>3456</v>
      </c>
      <c r="AI12" s="128" t="s">
        <v>3457</v>
      </c>
      <c r="AJ12" s="128" t="s">
        <v>3451</v>
      </c>
      <c r="AK12" s="128" t="s">
        <v>3460</v>
      </c>
      <c r="AL12" s="128" t="s">
        <v>3452</v>
      </c>
      <c r="AM12" s="128" t="s">
        <v>3455</v>
      </c>
      <c r="AN12" s="128" t="s">
        <v>3453</v>
      </c>
      <c r="AO12" s="128" t="s">
        <v>3454</v>
      </c>
      <c r="AP12" s="128" t="s">
        <v>3458</v>
      </c>
      <c r="AQ12" s="128" t="s">
        <v>3459</v>
      </c>
    </row>
    <row r="13" spans="1:43" ht="27.75">
      <c r="A13" s="43">
        <v>12</v>
      </c>
      <c r="B13" s="61" t="s">
        <v>170</v>
      </c>
      <c r="C13" s="61" t="s">
        <v>171</v>
      </c>
      <c r="D13" s="45" t="s">
        <v>172</v>
      </c>
      <c r="E13" s="38">
        <v>1</v>
      </c>
      <c r="F13" s="48">
        <v>11.92</v>
      </c>
      <c r="G13" s="46">
        <v>30</v>
      </c>
      <c r="H13" s="46" t="s">
        <v>3372</v>
      </c>
      <c r="I13" s="48">
        <v>9.68</v>
      </c>
      <c r="J13" s="46">
        <v>18</v>
      </c>
      <c r="K13" s="46" t="s">
        <v>3373</v>
      </c>
      <c r="L13" s="84">
        <f t="shared" si="0"/>
        <v>10.8</v>
      </c>
      <c r="M13" s="38">
        <f t="shared" si="1"/>
        <v>60</v>
      </c>
      <c r="N13" s="38">
        <f t="shared" si="2"/>
        <v>1</v>
      </c>
      <c r="O13" s="38">
        <f t="shared" si="3"/>
        <v>1</v>
      </c>
      <c r="P13" s="48">
        <v>8.91</v>
      </c>
      <c r="Q13" s="46">
        <v>10</v>
      </c>
      <c r="R13" s="46" t="s">
        <v>3373</v>
      </c>
      <c r="S13" s="48">
        <v>6.86</v>
      </c>
      <c r="T13" s="46">
        <v>6</v>
      </c>
      <c r="U13" s="46" t="s">
        <v>3373</v>
      </c>
      <c r="V13" s="48">
        <f t="shared" si="4"/>
        <v>7.8849999999999998</v>
      </c>
      <c r="W13" s="46">
        <f t="shared" si="5"/>
        <v>16</v>
      </c>
      <c r="X13" s="46">
        <f t="shared" si="6"/>
        <v>2</v>
      </c>
      <c r="Y13" s="46">
        <f t="shared" si="7"/>
        <v>1</v>
      </c>
      <c r="Z13" s="46">
        <f t="shared" si="8"/>
        <v>3</v>
      </c>
      <c r="AA13" s="46">
        <f t="shared" si="9"/>
        <v>2</v>
      </c>
      <c r="AB13" s="46">
        <f t="shared" si="10"/>
        <v>5</v>
      </c>
      <c r="AC13" s="48">
        <f>IF(AB13=0,0.86,IF(AB13=1,0.85,IF(AB13=2,0.84,IF(AB13=3,0.83,IF(AB13=4,0.82,IF(AB13=5,0.81,IF(AB13=6,0.8)))))))</f>
        <v>0.81</v>
      </c>
      <c r="AD13" s="48">
        <f t="shared" si="11"/>
        <v>9.3425000000000011</v>
      </c>
      <c r="AE13" s="48">
        <f t="shared" si="12"/>
        <v>7.5674250000000018</v>
      </c>
      <c r="AF13" s="46">
        <f t="shared" si="13"/>
        <v>76</v>
      </c>
      <c r="AG13" s="47"/>
      <c r="AH13" s="128" t="s">
        <v>3457</v>
      </c>
      <c r="AI13" s="128" t="s">
        <v>3456</v>
      </c>
      <c r="AJ13" s="128" t="s">
        <v>3452</v>
      </c>
      <c r="AK13" s="128" t="s">
        <v>3455</v>
      </c>
      <c r="AL13" s="128" t="s">
        <v>3453</v>
      </c>
      <c r="AM13" s="128" t="s">
        <v>3454</v>
      </c>
      <c r="AN13" s="128" t="s">
        <v>3451</v>
      </c>
      <c r="AO13" s="128" t="s">
        <v>3460</v>
      </c>
      <c r="AP13" s="128" t="s">
        <v>3458</v>
      </c>
      <c r="AQ13" s="128" t="s">
        <v>3459</v>
      </c>
    </row>
    <row r="14" spans="1:43" ht="27.75">
      <c r="A14" s="43">
        <v>13</v>
      </c>
      <c r="B14" s="37" t="s">
        <v>1463</v>
      </c>
      <c r="C14" s="37" t="s">
        <v>1464</v>
      </c>
      <c r="D14" s="38" t="s">
        <v>1465</v>
      </c>
      <c r="E14" s="38">
        <v>14</v>
      </c>
      <c r="F14" s="48">
        <v>10.09</v>
      </c>
      <c r="G14" s="46">
        <v>30</v>
      </c>
      <c r="H14" s="46" t="s">
        <v>3373</v>
      </c>
      <c r="I14" s="48">
        <v>10</v>
      </c>
      <c r="J14" s="46">
        <v>30</v>
      </c>
      <c r="K14" s="46" t="s">
        <v>3372</v>
      </c>
      <c r="L14" s="84">
        <f t="shared" si="0"/>
        <v>10.045</v>
      </c>
      <c r="M14" s="38">
        <f t="shared" si="1"/>
        <v>60</v>
      </c>
      <c r="N14" s="38">
        <f t="shared" si="2"/>
        <v>1</v>
      </c>
      <c r="O14" s="38">
        <f t="shared" si="3"/>
        <v>0</v>
      </c>
      <c r="P14" s="48">
        <v>8.18</v>
      </c>
      <c r="Q14" s="46">
        <v>10</v>
      </c>
      <c r="R14" s="46" t="s">
        <v>3373</v>
      </c>
      <c r="S14" s="48">
        <v>5.31</v>
      </c>
      <c r="T14" s="46">
        <v>6</v>
      </c>
      <c r="U14" s="46" t="s">
        <v>3373</v>
      </c>
      <c r="V14" s="48">
        <f t="shared" si="4"/>
        <v>6.7449999999999992</v>
      </c>
      <c r="W14" s="46">
        <f t="shared" si="5"/>
        <v>16</v>
      </c>
      <c r="X14" s="46">
        <f t="shared" si="6"/>
        <v>2</v>
      </c>
      <c r="Y14" s="46">
        <f t="shared" si="7"/>
        <v>1</v>
      </c>
      <c r="Z14" s="46">
        <f t="shared" si="8"/>
        <v>3</v>
      </c>
      <c r="AA14" s="46">
        <f t="shared" si="9"/>
        <v>1</v>
      </c>
      <c r="AB14" s="46">
        <f t="shared" si="10"/>
        <v>4</v>
      </c>
      <c r="AC14" s="48">
        <f>IF(AB14=0,0.93,IF(AB14=1,0.92,IF(AB14=2,0.91,IF(AB14=3,0.9,IF(AB14=4,0.89,IF(AB14=5,0.88,IF(AB14=6,0.87)))))))</f>
        <v>0.89</v>
      </c>
      <c r="AD14" s="48">
        <f t="shared" si="11"/>
        <v>8.3949999999999996</v>
      </c>
      <c r="AE14" s="48">
        <f t="shared" si="12"/>
        <v>7.4715499999999997</v>
      </c>
      <c r="AF14" s="46">
        <f t="shared" si="13"/>
        <v>76</v>
      </c>
      <c r="AG14" s="47"/>
      <c r="AH14" s="128" t="s">
        <v>3451</v>
      </c>
      <c r="AI14" s="128" t="s">
        <v>3452</v>
      </c>
      <c r="AJ14" s="128" t="s">
        <v>3454</v>
      </c>
      <c r="AK14" s="128" t="s">
        <v>3453</v>
      </c>
      <c r="AL14" s="128" t="s">
        <v>3456</v>
      </c>
      <c r="AM14" s="128" t="s">
        <v>3460</v>
      </c>
      <c r="AN14" s="128" t="s">
        <v>3455</v>
      </c>
      <c r="AO14" s="128" t="s">
        <v>3457</v>
      </c>
      <c r="AP14" s="128" t="s">
        <v>3459</v>
      </c>
      <c r="AQ14" s="128" t="s">
        <v>3458</v>
      </c>
    </row>
    <row r="15" spans="1:43" ht="27.75">
      <c r="A15" s="43">
        <v>14</v>
      </c>
      <c r="B15" s="44" t="s">
        <v>1511</v>
      </c>
      <c r="C15" s="44" t="s">
        <v>1512</v>
      </c>
      <c r="D15" s="45" t="s">
        <v>1513</v>
      </c>
      <c r="E15" s="38">
        <v>15</v>
      </c>
      <c r="F15" s="48">
        <v>9.81</v>
      </c>
      <c r="G15" s="46">
        <v>18</v>
      </c>
      <c r="H15" s="46" t="s">
        <v>3373</v>
      </c>
      <c r="I15" s="48">
        <v>10.33</v>
      </c>
      <c r="J15" s="46">
        <v>30</v>
      </c>
      <c r="K15" s="46" t="s">
        <v>3373</v>
      </c>
      <c r="L15" s="84">
        <f t="shared" si="0"/>
        <v>10.07</v>
      </c>
      <c r="M15" s="38">
        <f t="shared" si="1"/>
        <v>60</v>
      </c>
      <c r="N15" s="38">
        <f t="shared" si="2"/>
        <v>2</v>
      </c>
      <c r="O15" s="38">
        <f t="shared" si="3"/>
        <v>1</v>
      </c>
      <c r="P15" s="48">
        <v>7.23</v>
      </c>
      <c r="Q15" s="46">
        <v>5</v>
      </c>
      <c r="R15" s="46" t="s">
        <v>3373</v>
      </c>
      <c r="S15" s="48">
        <v>6.22</v>
      </c>
      <c r="T15" s="46">
        <v>12</v>
      </c>
      <c r="U15" s="46" t="s">
        <v>3373</v>
      </c>
      <c r="V15" s="48">
        <f t="shared" si="4"/>
        <v>6.7249999999999996</v>
      </c>
      <c r="W15" s="46">
        <f t="shared" si="5"/>
        <v>17</v>
      </c>
      <c r="X15" s="46">
        <f t="shared" si="6"/>
        <v>2</v>
      </c>
      <c r="Y15" s="46">
        <f t="shared" si="7"/>
        <v>1</v>
      </c>
      <c r="Z15" s="46">
        <f t="shared" si="8"/>
        <v>4</v>
      </c>
      <c r="AA15" s="46">
        <f t="shared" si="9"/>
        <v>2</v>
      </c>
      <c r="AB15" s="46">
        <f t="shared" si="10"/>
        <v>6</v>
      </c>
      <c r="AC15" s="48">
        <f>IF(AB15=0,0.93,IF(AB15=1,0.92,IF(AB15=2,0.91,IF(AB15=3,0.9,IF(AB15=4,0.89,IF(AB15=5,0.88,IF(AB15=6,0.87)))))))</f>
        <v>0.87</v>
      </c>
      <c r="AD15" s="48">
        <f t="shared" si="11"/>
        <v>8.3975000000000009</v>
      </c>
      <c r="AE15" s="48">
        <f t="shared" si="12"/>
        <v>7.3058250000000005</v>
      </c>
      <c r="AF15" s="46">
        <f t="shared" si="13"/>
        <v>77</v>
      </c>
      <c r="AG15" s="47"/>
      <c r="AH15" s="128" t="s">
        <v>3452</v>
      </c>
      <c r="AI15" s="128" t="s">
        <v>3455</v>
      </c>
      <c r="AJ15" s="128" t="s">
        <v>3460</v>
      </c>
      <c r="AK15" s="128" t="s">
        <v>3451</v>
      </c>
      <c r="AL15" s="128" t="s">
        <v>3453</v>
      </c>
      <c r="AM15" s="128" t="s">
        <v>3456</v>
      </c>
      <c r="AN15" s="128" t="s">
        <v>3457</v>
      </c>
      <c r="AO15" s="128" t="s">
        <v>3458</v>
      </c>
      <c r="AP15" s="128" t="s">
        <v>3459</v>
      </c>
      <c r="AQ15" s="128" t="s">
        <v>3454</v>
      </c>
    </row>
    <row r="16" spans="1:43" ht="27.75">
      <c r="A16" s="43">
        <v>15</v>
      </c>
      <c r="B16" s="51" t="s">
        <v>1294</v>
      </c>
      <c r="C16" s="51" t="s">
        <v>1295</v>
      </c>
      <c r="D16" s="45" t="s">
        <v>1296</v>
      </c>
      <c r="E16" s="38">
        <v>12</v>
      </c>
      <c r="F16" s="48">
        <v>9.85</v>
      </c>
      <c r="G16" s="46">
        <v>12</v>
      </c>
      <c r="H16" s="46" t="s">
        <v>3372</v>
      </c>
      <c r="I16" s="48">
        <v>10.15</v>
      </c>
      <c r="J16" s="46">
        <v>30</v>
      </c>
      <c r="K16" s="46" t="s">
        <v>3373</v>
      </c>
      <c r="L16" s="84">
        <f t="shared" si="0"/>
        <v>10</v>
      </c>
      <c r="M16" s="38">
        <f t="shared" si="1"/>
        <v>60</v>
      </c>
      <c r="N16" s="38">
        <f t="shared" si="2"/>
        <v>1</v>
      </c>
      <c r="O16" s="38">
        <f t="shared" si="3"/>
        <v>1</v>
      </c>
      <c r="P16" s="48">
        <v>9.51</v>
      </c>
      <c r="Q16" s="46">
        <v>19</v>
      </c>
      <c r="R16" s="46" t="s">
        <v>3373</v>
      </c>
      <c r="S16" s="48">
        <v>1.87</v>
      </c>
      <c r="T16" s="46">
        <v>0</v>
      </c>
      <c r="U16" s="46" t="s">
        <v>3373</v>
      </c>
      <c r="V16" s="48">
        <f t="shared" si="4"/>
        <v>5.6899999999999995</v>
      </c>
      <c r="W16" s="46">
        <f t="shared" si="5"/>
        <v>19</v>
      </c>
      <c r="X16" s="46">
        <f t="shared" si="6"/>
        <v>2</v>
      </c>
      <c r="Y16" s="46">
        <f t="shared" si="7"/>
        <v>1</v>
      </c>
      <c r="Z16" s="46">
        <f t="shared" si="8"/>
        <v>3</v>
      </c>
      <c r="AA16" s="46">
        <f t="shared" si="9"/>
        <v>2</v>
      </c>
      <c r="AB16" s="46">
        <f t="shared" si="10"/>
        <v>5</v>
      </c>
      <c r="AC16" s="48">
        <f>IF(AB16=0,0.79,IF(AB16=1,0.78,IF(AB16=2,0.77,IF(AB16=3,0.76,IF(AB16=4,0.75,IF(AB16=5,0.74,IF(AB16=6,0.73)))))))</f>
        <v>0.74</v>
      </c>
      <c r="AD16" s="48">
        <f t="shared" si="11"/>
        <v>7.8449999999999998</v>
      </c>
      <c r="AE16" s="48">
        <f t="shared" si="12"/>
        <v>5.8052999999999999</v>
      </c>
      <c r="AF16" s="46">
        <f t="shared" si="13"/>
        <v>79</v>
      </c>
      <c r="AG16" s="47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</row>
    <row r="17" spans="1:43" ht="27.75">
      <c r="A17" s="43">
        <v>16</v>
      </c>
      <c r="B17" s="44" t="s">
        <v>402</v>
      </c>
      <c r="C17" s="44" t="s">
        <v>227</v>
      </c>
      <c r="D17" s="45" t="s">
        <v>403</v>
      </c>
      <c r="E17" s="38">
        <v>3</v>
      </c>
      <c r="F17" s="48">
        <v>10.210000000000001</v>
      </c>
      <c r="G17" s="46">
        <v>30</v>
      </c>
      <c r="H17" s="46" t="s">
        <v>3373</v>
      </c>
      <c r="I17" s="48">
        <v>9.7899999999999991</v>
      </c>
      <c r="J17" s="46">
        <v>18</v>
      </c>
      <c r="K17" s="46" t="s">
        <v>3373</v>
      </c>
      <c r="L17" s="84">
        <f t="shared" si="0"/>
        <v>10</v>
      </c>
      <c r="M17" s="38">
        <f t="shared" si="1"/>
        <v>60</v>
      </c>
      <c r="N17" s="38">
        <f t="shared" si="2"/>
        <v>2</v>
      </c>
      <c r="O17" s="38">
        <f t="shared" si="3"/>
        <v>1</v>
      </c>
      <c r="P17" s="48">
        <v>9.3699999999999992</v>
      </c>
      <c r="Q17" s="46">
        <v>10</v>
      </c>
      <c r="R17" s="46" t="s">
        <v>3373</v>
      </c>
      <c r="S17" s="48">
        <v>9.85</v>
      </c>
      <c r="T17" s="46">
        <v>10</v>
      </c>
      <c r="U17" s="46" t="s">
        <v>3373</v>
      </c>
      <c r="V17" s="48">
        <f t="shared" si="4"/>
        <v>9.61</v>
      </c>
      <c r="W17" s="46">
        <f t="shared" si="5"/>
        <v>20</v>
      </c>
      <c r="X17" s="46">
        <f t="shared" si="6"/>
        <v>2</v>
      </c>
      <c r="Y17" s="46">
        <f t="shared" si="7"/>
        <v>1</v>
      </c>
      <c r="Z17" s="46">
        <f t="shared" si="8"/>
        <v>4</v>
      </c>
      <c r="AA17" s="46">
        <f t="shared" si="9"/>
        <v>2</v>
      </c>
      <c r="AB17" s="46">
        <f t="shared" si="10"/>
        <v>6</v>
      </c>
      <c r="AC17" s="48">
        <f>IF(AB17=0,1,IF(AB17=1,0.99,IF(AB17=2,0.98,IF(AB17=3,0.97,IF(AB17=4,0.96,IF(AB17=5,0.95,IF(AB17=6,0.94)))))))</f>
        <v>0.94</v>
      </c>
      <c r="AD17" s="48">
        <f t="shared" si="11"/>
        <v>9.8049999999999997</v>
      </c>
      <c r="AE17" s="48">
        <f t="shared" si="12"/>
        <v>9.2166999999999994</v>
      </c>
      <c r="AF17" s="46">
        <f t="shared" si="13"/>
        <v>80</v>
      </c>
      <c r="AG17" s="47"/>
      <c r="AH17" s="128" t="s">
        <v>3453</v>
      </c>
      <c r="AI17" s="128" t="s">
        <v>3456</v>
      </c>
      <c r="AJ17" s="128" t="s">
        <v>3452</v>
      </c>
      <c r="AK17" s="128" t="s">
        <v>3455</v>
      </c>
      <c r="AL17" s="128" t="s">
        <v>3457</v>
      </c>
      <c r="AM17" s="128" t="s">
        <v>3454</v>
      </c>
      <c r="AN17" s="128" t="s">
        <v>3451</v>
      </c>
      <c r="AO17" s="128" t="s">
        <v>3460</v>
      </c>
      <c r="AP17" s="128" t="s">
        <v>3458</v>
      </c>
      <c r="AQ17" s="128" t="s">
        <v>3459</v>
      </c>
    </row>
    <row r="18" spans="1:43" ht="27.75">
      <c r="A18" s="43">
        <v>17</v>
      </c>
      <c r="B18" s="37" t="s">
        <v>1586</v>
      </c>
      <c r="C18" s="37" t="s">
        <v>450</v>
      </c>
      <c r="D18" s="45" t="s">
        <v>1587</v>
      </c>
      <c r="E18" s="38">
        <v>15</v>
      </c>
      <c r="F18" s="48">
        <v>10</v>
      </c>
      <c r="G18" s="46">
        <v>30</v>
      </c>
      <c r="H18" s="46" t="s">
        <v>3373</v>
      </c>
      <c r="I18" s="48">
        <v>10</v>
      </c>
      <c r="J18" s="46">
        <v>30</v>
      </c>
      <c r="K18" s="46" t="s">
        <v>3373</v>
      </c>
      <c r="L18" s="84">
        <f t="shared" si="0"/>
        <v>10</v>
      </c>
      <c r="M18" s="38">
        <f t="shared" si="1"/>
        <v>60</v>
      </c>
      <c r="N18" s="38">
        <f t="shared" si="2"/>
        <v>2</v>
      </c>
      <c r="O18" s="38">
        <f t="shared" si="3"/>
        <v>0</v>
      </c>
      <c r="P18" s="48">
        <v>8.16</v>
      </c>
      <c r="Q18" s="46">
        <v>16</v>
      </c>
      <c r="R18" s="46" t="s">
        <v>3373</v>
      </c>
      <c r="S18" s="48">
        <v>2.04</v>
      </c>
      <c r="T18" s="46">
        <v>4</v>
      </c>
      <c r="U18" s="46" t="s">
        <v>3373</v>
      </c>
      <c r="V18" s="48">
        <f t="shared" si="4"/>
        <v>5.0999999999999996</v>
      </c>
      <c r="W18" s="46">
        <f t="shared" si="5"/>
        <v>20</v>
      </c>
      <c r="X18" s="46">
        <f t="shared" si="6"/>
        <v>2</v>
      </c>
      <c r="Y18" s="46">
        <f t="shared" si="7"/>
        <v>1</v>
      </c>
      <c r="Z18" s="46">
        <f t="shared" si="8"/>
        <v>4</v>
      </c>
      <c r="AA18" s="46">
        <f t="shared" si="9"/>
        <v>1</v>
      </c>
      <c r="AB18" s="46">
        <f t="shared" si="10"/>
        <v>5</v>
      </c>
      <c r="AC18" s="48">
        <f>IF(AB18=0,0.93,IF(AB18=1,0.92,IF(AB18=2,0.91,IF(AB18=3,0.9,IF(AB18=4,0.89,IF(AB18=5,0.88,IF(AB18=6,0.87)))))))</f>
        <v>0.88</v>
      </c>
      <c r="AD18" s="48">
        <f t="shared" si="11"/>
        <v>7.55</v>
      </c>
      <c r="AE18" s="48">
        <f t="shared" si="12"/>
        <v>6.6440000000000001</v>
      </c>
      <c r="AF18" s="46">
        <f t="shared" si="13"/>
        <v>80</v>
      </c>
      <c r="AG18" s="47"/>
      <c r="AH18" s="128" t="s">
        <v>3456</v>
      </c>
      <c r="AI18" s="128" t="s">
        <v>3452</v>
      </c>
      <c r="AJ18" s="128" t="s">
        <v>3455</v>
      </c>
      <c r="AK18" s="128" t="s">
        <v>3454</v>
      </c>
      <c r="AL18" s="128" t="s">
        <v>3457</v>
      </c>
      <c r="AM18" s="128" t="s">
        <v>3460</v>
      </c>
      <c r="AN18" s="128" t="s">
        <v>3453</v>
      </c>
      <c r="AO18" s="128" t="s">
        <v>3451</v>
      </c>
      <c r="AP18" s="128" t="s">
        <v>3458</v>
      </c>
      <c r="AQ18" s="128" t="s">
        <v>3459</v>
      </c>
    </row>
    <row r="19" spans="1:43" ht="27.75">
      <c r="A19" s="43">
        <v>18</v>
      </c>
      <c r="B19" s="37" t="s">
        <v>2171</v>
      </c>
      <c r="C19" s="37" t="s">
        <v>681</v>
      </c>
      <c r="D19" s="38" t="s">
        <v>2172</v>
      </c>
      <c r="E19" s="38">
        <v>21</v>
      </c>
      <c r="F19" s="48">
        <v>10.76</v>
      </c>
      <c r="G19" s="46">
        <v>30</v>
      </c>
      <c r="H19" s="46" t="s">
        <v>3372</v>
      </c>
      <c r="I19" s="48">
        <v>10.26</v>
      </c>
      <c r="J19" s="46">
        <v>30</v>
      </c>
      <c r="K19" s="46" t="s">
        <v>3373</v>
      </c>
      <c r="L19" s="84">
        <f t="shared" si="0"/>
        <v>10.51</v>
      </c>
      <c r="M19" s="38">
        <f t="shared" si="1"/>
        <v>60</v>
      </c>
      <c r="N19" s="38">
        <f t="shared" si="2"/>
        <v>1</v>
      </c>
      <c r="O19" s="38">
        <f t="shared" si="3"/>
        <v>0</v>
      </c>
      <c r="P19" s="48">
        <v>7.36</v>
      </c>
      <c r="Q19" s="46">
        <v>4</v>
      </c>
      <c r="R19" s="46" t="s">
        <v>3373</v>
      </c>
      <c r="S19" s="48">
        <v>9.86</v>
      </c>
      <c r="T19" s="46">
        <v>16</v>
      </c>
      <c r="U19" s="46" t="s">
        <v>3373</v>
      </c>
      <c r="V19" s="48">
        <f t="shared" si="4"/>
        <v>8.61</v>
      </c>
      <c r="W19" s="46">
        <f t="shared" si="5"/>
        <v>20</v>
      </c>
      <c r="X19" s="46">
        <f t="shared" si="6"/>
        <v>2</v>
      </c>
      <c r="Y19" s="46">
        <f t="shared" si="7"/>
        <v>1</v>
      </c>
      <c r="Z19" s="46">
        <f t="shared" si="8"/>
        <v>3</v>
      </c>
      <c r="AA19" s="46">
        <f t="shared" si="9"/>
        <v>1</v>
      </c>
      <c r="AB19" s="46">
        <f t="shared" si="10"/>
        <v>4</v>
      </c>
      <c r="AC19" s="48">
        <f>IF(AB19=0,0.93,IF(AB19=1,0.92,IF(AB19=2,0.91,IF(AB19=3,0.9,IF(AB19=4,0.89,IF(AB19=5,0.88,IF(AB19=6,0.87)))))))</f>
        <v>0.89</v>
      </c>
      <c r="AD19" s="48">
        <f t="shared" si="11"/>
        <v>9.5599999999999987</v>
      </c>
      <c r="AE19" s="48">
        <f t="shared" si="12"/>
        <v>8.5083999999999982</v>
      </c>
      <c r="AF19" s="46">
        <f t="shared" si="13"/>
        <v>80</v>
      </c>
      <c r="AG19" s="47"/>
      <c r="AH19" s="128" t="s">
        <v>3457</v>
      </c>
      <c r="AI19" s="128" t="s">
        <v>3452</v>
      </c>
      <c r="AJ19" s="128" t="s">
        <v>3451</v>
      </c>
      <c r="AK19" s="128" t="s">
        <v>3454</v>
      </c>
      <c r="AL19" s="128" t="s">
        <v>3453</v>
      </c>
      <c r="AM19" s="128" t="s">
        <v>3455</v>
      </c>
      <c r="AN19" s="128" t="s">
        <v>3460</v>
      </c>
      <c r="AO19" s="128" t="s">
        <v>3456</v>
      </c>
      <c r="AP19" s="128" t="s">
        <v>3458</v>
      </c>
      <c r="AQ19" s="128" t="s">
        <v>3459</v>
      </c>
    </row>
    <row r="21" spans="1:43" ht="27.75">
      <c r="A21" s="43">
        <v>20</v>
      </c>
      <c r="B21" s="44" t="s">
        <v>2078</v>
      </c>
      <c r="C21" s="44" t="s">
        <v>2079</v>
      </c>
      <c r="D21" s="45" t="s">
        <v>2080</v>
      </c>
      <c r="E21" s="38">
        <v>20</v>
      </c>
      <c r="F21" s="48">
        <v>10</v>
      </c>
      <c r="G21" s="46">
        <v>30</v>
      </c>
      <c r="H21" s="46" t="s">
        <v>3373</v>
      </c>
      <c r="I21" s="48">
        <v>10</v>
      </c>
      <c r="J21" s="46">
        <v>30</v>
      </c>
      <c r="K21" s="46" t="s">
        <v>3373</v>
      </c>
      <c r="L21" s="84">
        <f t="shared" ref="L21:L33" si="14">(F21+I21)/2</f>
        <v>10</v>
      </c>
      <c r="M21" s="38">
        <f t="shared" ref="M21:M33" si="15">IF(L21&gt;=10,60,G21+J21)</f>
        <v>60</v>
      </c>
      <c r="N21" s="38">
        <f t="shared" ref="N21:N33" si="16">IF(H21="ACC",0,1)+IF(K21="ACC",0,1)</f>
        <v>2</v>
      </c>
      <c r="O21" s="38">
        <f t="shared" ref="O21:O33" si="17">IF(F21&lt;10,1,(IF(I21&lt;10,1,0)))</f>
        <v>0</v>
      </c>
      <c r="P21" s="48">
        <v>8.51</v>
      </c>
      <c r="Q21" s="46">
        <v>5</v>
      </c>
      <c r="R21" s="46" t="s">
        <v>3373</v>
      </c>
      <c r="S21" s="48">
        <v>9.39</v>
      </c>
      <c r="T21" s="46">
        <v>16</v>
      </c>
      <c r="U21" s="46" t="s">
        <v>3373</v>
      </c>
      <c r="V21" s="48">
        <f t="shared" ref="V21:V33" si="18">(P21+S21)/2</f>
        <v>8.9499999999999993</v>
      </c>
      <c r="W21" s="46">
        <f t="shared" ref="W21:W33" si="19">IF(V21&gt;=10,60,Q21+T21)</f>
        <v>21</v>
      </c>
      <c r="X21" s="46">
        <f t="shared" ref="X21:X33" si="20">IF(R21="ACC",0,1)+IF(U21="ACC",0,1)</f>
        <v>2</v>
      </c>
      <c r="Y21" s="46">
        <f t="shared" ref="Y21:Y33" si="21">IF(P21&lt;10,1,(IF(S21&lt;10,1,0)))</f>
        <v>1</v>
      </c>
      <c r="Z21" s="46">
        <f t="shared" ref="Z21:Z33" si="22">N21+X21</f>
        <v>4</v>
      </c>
      <c r="AA21" s="46">
        <f t="shared" ref="AA21:AA33" si="23">O21+Y21</f>
        <v>1</v>
      </c>
      <c r="AB21" s="46">
        <f t="shared" ref="AB21:AB33" si="24">Z21+AA21</f>
        <v>5</v>
      </c>
      <c r="AC21" s="48">
        <f>IF(AB21=0,1,IF(AB21=1,0.99,IF(AB21=2,0.98,IF(AB21=3,0.97,IF(AB21=4,0.96,IF(AB21=5,0.95,IF(AB21=6,0.94)))))))</f>
        <v>0.95</v>
      </c>
      <c r="AD21" s="48">
        <f t="shared" ref="AD21:AD33" si="25">AVERAGE(L21,V21)</f>
        <v>9.4749999999999996</v>
      </c>
      <c r="AE21" s="48">
        <f t="shared" ref="AE21:AE33" si="26">AC21*AD21</f>
        <v>9.0012499999999989</v>
      </c>
      <c r="AF21" s="46">
        <f t="shared" ref="AF21:AF33" si="27">M21+W21</f>
        <v>81</v>
      </c>
      <c r="AG21" s="47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</row>
    <row r="22" spans="1:43" ht="27.75">
      <c r="A22" s="43">
        <v>21</v>
      </c>
      <c r="B22" s="37" t="s">
        <v>2563</v>
      </c>
      <c r="C22" s="37" t="s">
        <v>2564</v>
      </c>
      <c r="D22" s="45" t="s">
        <v>2565</v>
      </c>
      <c r="E22" s="38">
        <v>26</v>
      </c>
      <c r="F22" s="48">
        <v>10</v>
      </c>
      <c r="G22" s="46">
        <v>30</v>
      </c>
      <c r="H22" s="46" t="s">
        <v>3373</v>
      </c>
      <c r="I22" s="48">
        <v>7.13</v>
      </c>
      <c r="J22" s="46">
        <v>15</v>
      </c>
      <c r="K22" s="46" t="s">
        <v>3372</v>
      </c>
      <c r="L22" s="84">
        <f t="shared" si="14"/>
        <v>8.5649999999999995</v>
      </c>
      <c r="M22" s="38">
        <f t="shared" si="15"/>
        <v>45</v>
      </c>
      <c r="N22" s="38">
        <f t="shared" si="16"/>
        <v>1</v>
      </c>
      <c r="O22" s="38">
        <f t="shared" si="17"/>
        <v>1</v>
      </c>
      <c r="P22" s="48">
        <v>8.09</v>
      </c>
      <c r="Q22" s="46">
        <v>7</v>
      </c>
      <c r="R22" s="46" t="s">
        <v>3373</v>
      </c>
      <c r="S22" s="48">
        <v>10.84</v>
      </c>
      <c r="T22" s="46">
        <v>30</v>
      </c>
      <c r="U22" s="46" t="s">
        <v>3373</v>
      </c>
      <c r="V22" s="48">
        <f t="shared" si="18"/>
        <v>9.4649999999999999</v>
      </c>
      <c r="W22" s="46">
        <f t="shared" si="19"/>
        <v>37</v>
      </c>
      <c r="X22" s="46">
        <f t="shared" si="20"/>
        <v>2</v>
      </c>
      <c r="Y22" s="46">
        <f t="shared" si="21"/>
        <v>1</v>
      </c>
      <c r="Z22" s="46">
        <f t="shared" si="22"/>
        <v>3</v>
      </c>
      <c r="AA22" s="46">
        <f t="shared" si="23"/>
        <v>2</v>
      </c>
      <c r="AB22" s="46">
        <f t="shared" si="24"/>
        <v>5</v>
      </c>
      <c r="AC22" s="48">
        <f>IF(AB22=0,0.93,IF(AB22=1,0.92,IF(AB22=2,0.91,IF(AB22=3,0.9,IF(AB22=4,0.89,IF(AB22=5,0.88,IF(AB22=6,0.87)))))))</f>
        <v>0.88</v>
      </c>
      <c r="AD22" s="48">
        <f t="shared" si="25"/>
        <v>9.0150000000000006</v>
      </c>
      <c r="AE22" s="48">
        <f t="shared" si="26"/>
        <v>7.9332000000000003</v>
      </c>
      <c r="AF22" s="46">
        <f t="shared" si="27"/>
        <v>82</v>
      </c>
      <c r="AG22" s="47"/>
      <c r="AH22" s="128" t="s">
        <v>3451</v>
      </c>
      <c r="AI22" s="128" t="s">
        <v>3453</v>
      </c>
      <c r="AJ22" s="128" t="s">
        <v>3457</v>
      </c>
      <c r="AK22" s="128" t="s">
        <v>3452</v>
      </c>
      <c r="AL22" s="128" t="s">
        <v>3454</v>
      </c>
      <c r="AM22" s="128" t="s">
        <v>3456</v>
      </c>
      <c r="AN22" s="128" t="s">
        <v>3455</v>
      </c>
      <c r="AO22" s="128" t="s">
        <v>3460</v>
      </c>
      <c r="AP22" s="128" t="s">
        <v>3458</v>
      </c>
      <c r="AQ22" s="128" t="s">
        <v>3459</v>
      </c>
    </row>
    <row r="23" spans="1:43" ht="27.75">
      <c r="A23" s="43">
        <v>22</v>
      </c>
      <c r="B23" s="65" t="s">
        <v>2301</v>
      </c>
      <c r="C23" s="65" t="s">
        <v>2302</v>
      </c>
      <c r="D23" s="45" t="s">
        <v>2303</v>
      </c>
      <c r="E23" s="38">
        <v>23</v>
      </c>
      <c r="F23" s="48">
        <v>10.97</v>
      </c>
      <c r="G23" s="46">
        <v>30</v>
      </c>
      <c r="H23" s="46" t="s">
        <v>3372</v>
      </c>
      <c r="I23" s="48">
        <v>9.0299999999999994</v>
      </c>
      <c r="J23" s="46">
        <v>12</v>
      </c>
      <c r="K23" s="46" t="s">
        <v>3373</v>
      </c>
      <c r="L23" s="84">
        <f t="shared" si="14"/>
        <v>10</v>
      </c>
      <c r="M23" s="38">
        <f t="shared" si="15"/>
        <v>60</v>
      </c>
      <c r="N23" s="38">
        <f t="shared" si="16"/>
        <v>1</v>
      </c>
      <c r="O23" s="38">
        <f t="shared" si="17"/>
        <v>1</v>
      </c>
      <c r="P23" s="48">
        <v>8.7799999999999994</v>
      </c>
      <c r="Q23" s="46">
        <v>12</v>
      </c>
      <c r="R23" s="46" t="s">
        <v>3373</v>
      </c>
      <c r="S23" s="48">
        <v>9.57</v>
      </c>
      <c r="T23" s="46">
        <v>11</v>
      </c>
      <c r="U23" s="46" t="s">
        <v>3373</v>
      </c>
      <c r="V23" s="48">
        <f t="shared" si="18"/>
        <v>9.1750000000000007</v>
      </c>
      <c r="W23" s="46">
        <f t="shared" si="19"/>
        <v>23</v>
      </c>
      <c r="X23" s="46">
        <f t="shared" si="20"/>
        <v>2</v>
      </c>
      <c r="Y23" s="46">
        <f t="shared" si="21"/>
        <v>1</v>
      </c>
      <c r="Z23" s="46">
        <f t="shared" si="22"/>
        <v>3</v>
      </c>
      <c r="AA23" s="46">
        <f t="shared" si="23"/>
        <v>2</v>
      </c>
      <c r="AB23" s="46">
        <f t="shared" si="24"/>
        <v>5</v>
      </c>
      <c r="AC23" s="48">
        <f>IF(AB23=0,1,IF(AB23=1,0.99,IF(AB23=2,0.98,IF(AB23=3,0.97,IF(AB23=4,0.96,IF(AB23=5,0.95,IF(AB23=6,0.94)))))))</f>
        <v>0.95</v>
      </c>
      <c r="AD23" s="48">
        <f t="shared" si="25"/>
        <v>9.5875000000000004</v>
      </c>
      <c r="AE23" s="48">
        <f t="shared" si="26"/>
        <v>9.1081249999999994</v>
      </c>
      <c r="AF23" s="46">
        <f t="shared" si="27"/>
        <v>83</v>
      </c>
      <c r="AG23" s="47"/>
      <c r="AH23" s="128" t="s">
        <v>3452</v>
      </c>
      <c r="AI23" s="128" t="s">
        <v>3454</v>
      </c>
      <c r="AJ23" s="128" t="s">
        <v>3455</v>
      </c>
      <c r="AK23" s="128" t="s">
        <v>3460</v>
      </c>
      <c r="AL23" s="128" t="s">
        <v>3456</v>
      </c>
      <c r="AM23" s="128" t="s">
        <v>3451</v>
      </c>
      <c r="AN23" s="128" t="s">
        <v>3453</v>
      </c>
      <c r="AO23" s="128" t="s">
        <v>3457</v>
      </c>
      <c r="AP23" s="128" t="s">
        <v>3459</v>
      </c>
      <c r="AQ23" s="128" t="s">
        <v>3458</v>
      </c>
    </row>
    <row r="24" spans="1:43" ht="27.75">
      <c r="A24" s="43">
        <v>23</v>
      </c>
      <c r="B24" s="37" t="s">
        <v>1669</v>
      </c>
      <c r="C24" s="37" t="s">
        <v>1670</v>
      </c>
      <c r="D24" s="45" t="s">
        <v>1671</v>
      </c>
      <c r="E24" s="38">
        <v>16</v>
      </c>
      <c r="F24" s="48">
        <v>10.59</v>
      </c>
      <c r="G24" s="46">
        <v>30</v>
      </c>
      <c r="H24" s="46" t="s">
        <v>3373</v>
      </c>
      <c r="I24" s="48">
        <v>10.56</v>
      </c>
      <c r="J24" s="46">
        <v>30</v>
      </c>
      <c r="K24" s="46" t="s">
        <v>3372</v>
      </c>
      <c r="L24" s="84">
        <f t="shared" si="14"/>
        <v>10.574999999999999</v>
      </c>
      <c r="M24" s="38">
        <f t="shared" si="15"/>
        <v>60</v>
      </c>
      <c r="N24" s="38">
        <f t="shared" si="16"/>
        <v>1</v>
      </c>
      <c r="O24" s="38">
        <f t="shared" si="17"/>
        <v>0</v>
      </c>
      <c r="P24" s="48">
        <v>9.08</v>
      </c>
      <c r="Q24" s="46">
        <v>13</v>
      </c>
      <c r="R24" s="46" t="s">
        <v>3373</v>
      </c>
      <c r="S24" s="48">
        <v>9.4600000000000009</v>
      </c>
      <c r="T24" s="46">
        <v>11</v>
      </c>
      <c r="U24" s="46" t="s">
        <v>3373</v>
      </c>
      <c r="V24" s="48">
        <f t="shared" si="18"/>
        <v>9.27</v>
      </c>
      <c r="W24" s="46">
        <f t="shared" si="19"/>
        <v>24</v>
      </c>
      <c r="X24" s="46">
        <f t="shared" si="20"/>
        <v>2</v>
      </c>
      <c r="Y24" s="46">
        <f t="shared" si="21"/>
        <v>1</v>
      </c>
      <c r="Z24" s="46">
        <f t="shared" si="22"/>
        <v>3</v>
      </c>
      <c r="AA24" s="46">
        <f t="shared" si="23"/>
        <v>1</v>
      </c>
      <c r="AB24" s="46">
        <f t="shared" si="24"/>
        <v>4</v>
      </c>
      <c r="AC24" s="48">
        <f>IF(AB24=0,0.93,IF(AB24=1,0.92,IF(AB24=2,0.91,IF(AB24=3,0.9,IF(AB24=4,0.89,IF(AB24=5,0.88,IF(AB24=6,0.87)))))))</f>
        <v>0.89</v>
      </c>
      <c r="AD24" s="48">
        <f t="shared" si="25"/>
        <v>9.9224999999999994</v>
      </c>
      <c r="AE24" s="48">
        <f t="shared" si="26"/>
        <v>8.8310250000000003</v>
      </c>
      <c r="AF24" s="46">
        <f t="shared" si="27"/>
        <v>84</v>
      </c>
      <c r="AG24" s="47"/>
      <c r="AH24" s="128" t="s">
        <v>3457</v>
      </c>
      <c r="AI24" s="128" t="s">
        <v>3456</v>
      </c>
      <c r="AJ24" s="128" t="s">
        <v>3455</v>
      </c>
      <c r="AK24" s="128" t="s">
        <v>3452</v>
      </c>
      <c r="AL24" s="128" t="s">
        <v>3451</v>
      </c>
      <c r="AM24" s="128" t="s">
        <v>3454</v>
      </c>
      <c r="AN24" s="128" t="s">
        <v>3459</v>
      </c>
      <c r="AO24" s="128" t="s">
        <v>3460</v>
      </c>
      <c r="AP24" s="128" t="s">
        <v>3453</v>
      </c>
      <c r="AQ24" s="128" t="s">
        <v>3458</v>
      </c>
    </row>
    <row r="25" spans="1:43" ht="27.75">
      <c r="A25" s="43">
        <v>24</v>
      </c>
      <c r="B25" s="44" t="s">
        <v>2568</v>
      </c>
      <c r="C25" s="44" t="s">
        <v>3504</v>
      </c>
      <c r="D25" s="45" t="s">
        <v>2569</v>
      </c>
      <c r="E25" s="38">
        <v>26</v>
      </c>
      <c r="F25" s="48">
        <v>10</v>
      </c>
      <c r="G25" s="46">
        <v>30</v>
      </c>
      <c r="H25" s="46" t="s">
        <v>3373</v>
      </c>
      <c r="I25" s="48">
        <v>10</v>
      </c>
      <c r="J25" s="46">
        <v>30</v>
      </c>
      <c r="K25" s="46" t="s">
        <v>3373</v>
      </c>
      <c r="L25" s="84">
        <f t="shared" si="14"/>
        <v>10</v>
      </c>
      <c r="M25" s="38">
        <f t="shared" si="15"/>
        <v>60</v>
      </c>
      <c r="N25" s="38">
        <f t="shared" si="16"/>
        <v>2</v>
      </c>
      <c r="O25" s="38">
        <f t="shared" si="17"/>
        <v>0</v>
      </c>
      <c r="P25" s="48">
        <v>9.64</v>
      </c>
      <c r="Q25" s="46">
        <v>10</v>
      </c>
      <c r="R25" s="46" t="s">
        <v>3373</v>
      </c>
      <c r="S25" s="48">
        <v>9.98</v>
      </c>
      <c r="T25" s="46">
        <v>16</v>
      </c>
      <c r="U25" s="46" t="s">
        <v>3373</v>
      </c>
      <c r="V25" s="48">
        <f t="shared" si="18"/>
        <v>9.81</v>
      </c>
      <c r="W25" s="46">
        <f t="shared" si="19"/>
        <v>26</v>
      </c>
      <c r="X25" s="46">
        <f t="shared" si="20"/>
        <v>2</v>
      </c>
      <c r="Y25" s="46">
        <f t="shared" si="21"/>
        <v>1</v>
      </c>
      <c r="Z25" s="46">
        <f t="shared" si="22"/>
        <v>4</v>
      </c>
      <c r="AA25" s="46">
        <f t="shared" si="23"/>
        <v>1</v>
      </c>
      <c r="AB25" s="46">
        <f t="shared" si="24"/>
        <v>5</v>
      </c>
      <c r="AC25" s="48">
        <f>IF(AB25=0,0.93,IF(AB25=1,0.92,IF(AB25=2,0.91,IF(AB25=3,0.9,IF(AB25=4,0.89,IF(AB25=5,0.88,IF(AB25=6,0.87)))))))</f>
        <v>0.88</v>
      </c>
      <c r="AD25" s="48">
        <f t="shared" si="25"/>
        <v>9.9050000000000011</v>
      </c>
      <c r="AE25" s="48">
        <f t="shared" si="26"/>
        <v>8.7164000000000019</v>
      </c>
      <c r="AF25" s="46">
        <f t="shared" si="27"/>
        <v>86</v>
      </c>
      <c r="AG25" s="47"/>
      <c r="AH25" s="128" t="s">
        <v>3453</v>
      </c>
      <c r="AI25" s="128" t="s">
        <v>3451</v>
      </c>
      <c r="AJ25" s="128" t="s">
        <v>3456</v>
      </c>
      <c r="AK25" s="128" t="s">
        <v>3452</v>
      </c>
      <c r="AL25" s="128" t="s">
        <v>3454</v>
      </c>
      <c r="AM25" s="128" t="s">
        <v>3455</v>
      </c>
      <c r="AN25" s="128" t="s">
        <v>3460</v>
      </c>
      <c r="AO25" s="128" t="s">
        <v>3457</v>
      </c>
      <c r="AP25" s="128" t="s">
        <v>3459</v>
      </c>
      <c r="AQ25" s="128" t="s">
        <v>3458</v>
      </c>
    </row>
    <row r="26" spans="1:43" ht="27.75">
      <c r="A26" s="43">
        <v>25</v>
      </c>
      <c r="B26" s="37" t="s">
        <v>1323</v>
      </c>
      <c r="C26" s="37" t="s">
        <v>675</v>
      </c>
      <c r="D26" s="45" t="s">
        <v>1324</v>
      </c>
      <c r="E26" s="38">
        <v>12</v>
      </c>
      <c r="F26" s="48">
        <v>11.03</v>
      </c>
      <c r="G26" s="46">
        <v>30</v>
      </c>
      <c r="H26" s="46" t="s">
        <v>3373</v>
      </c>
      <c r="I26" s="48">
        <v>8.9700000000000006</v>
      </c>
      <c r="J26" s="46">
        <v>16</v>
      </c>
      <c r="K26" s="46" t="s">
        <v>3373</v>
      </c>
      <c r="L26" s="84">
        <f t="shared" si="14"/>
        <v>10</v>
      </c>
      <c r="M26" s="38">
        <f t="shared" si="15"/>
        <v>60</v>
      </c>
      <c r="N26" s="38">
        <f t="shared" si="16"/>
        <v>2</v>
      </c>
      <c r="O26" s="38">
        <f t="shared" si="17"/>
        <v>1</v>
      </c>
      <c r="P26" s="48">
        <v>9.11</v>
      </c>
      <c r="Q26" s="46">
        <v>16</v>
      </c>
      <c r="R26" s="46" t="s">
        <v>3373</v>
      </c>
      <c r="S26" s="48">
        <v>4.2300000000000004</v>
      </c>
      <c r="T26" s="46">
        <v>11</v>
      </c>
      <c r="U26" s="46" t="s">
        <v>3373</v>
      </c>
      <c r="V26" s="48">
        <f t="shared" si="18"/>
        <v>6.67</v>
      </c>
      <c r="W26" s="46">
        <f t="shared" si="19"/>
        <v>27</v>
      </c>
      <c r="X26" s="46">
        <f t="shared" si="20"/>
        <v>2</v>
      </c>
      <c r="Y26" s="46">
        <f t="shared" si="21"/>
        <v>1</v>
      </c>
      <c r="Z26" s="46">
        <f t="shared" si="22"/>
        <v>4</v>
      </c>
      <c r="AA26" s="46">
        <f t="shared" si="23"/>
        <v>2</v>
      </c>
      <c r="AB26" s="46">
        <f t="shared" si="24"/>
        <v>6</v>
      </c>
      <c r="AC26" s="48">
        <f>IF(AB26=0,0.86,IF(AB26=1,0.85,IF(AB26=2,0.84,IF(AB26=3,0.83,IF(AB26=4,0.82,IF(AB26=5,0.81,IF(AB26=6,0.8)))))))</f>
        <v>0.8</v>
      </c>
      <c r="AD26" s="48">
        <f t="shared" si="25"/>
        <v>8.3350000000000009</v>
      </c>
      <c r="AE26" s="48">
        <f t="shared" si="26"/>
        <v>6.668000000000001</v>
      </c>
      <c r="AF26" s="46">
        <f t="shared" si="27"/>
        <v>87</v>
      </c>
      <c r="AG26" s="47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</row>
    <row r="27" spans="1:43" ht="27.75">
      <c r="A27" s="43">
        <v>26</v>
      </c>
      <c r="B27" s="44" t="s">
        <v>2137</v>
      </c>
      <c r="C27" s="44" t="s">
        <v>3402</v>
      </c>
      <c r="D27" s="45" t="s">
        <v>2138</v>
      </c>
      <c r="E27" s="38">
        <v>21</v>
      </c>
      <c r="F27" s="48">
        <v>10.14</v>
      </c>
      <c r="G27" s="46">
        <v>30</v>
      </c>
      <c r="H27" s="46" t="s">
        <v>3372</v>
      </c>
      <c r="I27" s="48">
        <v>9.86</v>
      </c>
      <c r="J27" s="46">
        <v>12</v>
      </c>
      <c r="K27" s="46" t="s">
        <v>3373</v>
      </c>
      <c r="L27" s="84">
        <f t="shared" si="14"/>
        <v>10</v>
      </c>
      <c r="M27" s="38">
        <f t="shared" si="15"/>
        <v>60</v>
      </c>
      <c r="N27" s="38">
        <f t="shared" si="16"/>
        <v>1</v>
      </c>
      <c r="O27" s="38">
        <f t="shared" si="17"/>
        <v>1</v>
      </c>
      <c r="P27" s="48">
        <v>8.9499999999999993</v>
      </c>
      <c r="Q27" s="46">
        <v>12</v>
      </c>
      <c r="R27" s="46" t="s">
        <v>3372</v>
      </c>
      <c r="S27" s="48">
        <v>6.82</v>
      </c>
      <c r="T27" s="46">
        <v>15</v>
      </c>
      <c r="U27" s="46" t="s">
        <v>3373</v>
      </c>
      <c r="V27" s="48">
        <f t="shared" si="18"/>
        <v>7.8849999999999998</v>
      </c>
      <c r="W27" s="46">
        <f t="shared" si="19"/>
        <v>27</v>
      </c>
      <c r="X27" s="46">
        <f t="shared" si="20"/>
        <v>1</v>
      </c>
      <c r="Y27" s="46">
        <f t="shared" si="21"/>
        <v>1</v>
      </c>
      <c r="Z27" s="46">
        <f t="shared" si="22"/>
        <v>2</v>
      </c>
      <c r="AA27" s="46">
        <f t="shared" si="23"/>
        <v>2</v>
      </c>
      <c r="AB27" s="46">
        <f t="shared" si="24"/>
        <v>4</v>
      </c>
      <c r="AC27" s="48">
        <f>IF(AB27=0,1,IF(AB27=1,0.99,IF(AB27=2,0.98,IF(AB27=3,0.97,IF(AB27=4,0.96,IF(AB27=5,0.95,IF(AB27=6,0.94)))))))</f>
        <v>0.96</v>
      </c>
      <c r="AD27" s="48">
        <f t="shared" si="25"/>
        <v>8.942499999999999</v>
      </c>
      <c r="AE27" s="48">
        <f t="shared" si="26"/>
        <v>8.5847999999999995</v>
      </c>
      <c r="AF27" s="46">
        <f t="shared" si="27"/>
        <v>87</v>
      </c>
      <c r="AG27" s="47"/>
      <c r="AH27" s="128" t="s">
        <v>3452</v>
      </c>
      <c r="AI27" s="128" t="s">
        <v>3456</v>
      </c>
      <c r="AJ27" s="128" t="s">
        <v>3451</v>
      </c>
      <c r="AK27" s="128" t="s">
        <v>3454</v>
      </c>
      <c r="AL27" s="128" t="s">
        <v>3455</v>
      </c>
      <c r="AM27" s="128" t="s">
        <v>3457</v>
      </c>
      <c r="AN27" s="128" t="s">
        <v>3460</v>
      </c>
      <c r="AO27" s="128" t="s">
        <v>3459</v>
      </c>
      <c r="AP27" s="128" t="s">
        <v>3453</v>
      </c>
      <c r="AQ27" s="128" t="s">
        <v>3458</v>
      </c>
    </row>
    <row r="28" spans="1:43" ht="27.75">
      <c r="A28" s="43">
        <v>27</v>
      </c>
      <c r="B28" s="44" t="s">
        <v>691</v>
      </c>
      <c r="C28" s="44" t="s">
        <v>692</v>
      </c>
      <c r="D28" s="45" t="s">
        <v>693</v>
      </c>
      <c r="E28" s="38">
        <v>6</v>
      </c>
      <c r="F28" s="48">
        <v>10.26</v>
      </c>
      <c r="G28" s="46">
        <v>30</v>
      </c>
      <c r="H28" s="46" t="s">
        <v>3373</v>
      </c>
      <c r="I28" s="48">
        <v>9.74</v>
      </c>
      <c r="J28" s="46">
        <v>13</v>
      </c>
      <c r="K28" s="46" t="s">
        <v>3373</v>
      </c>
      <c r="L28" s="84">
        <f t="shared" si="14"/>
        <v>10</v>
      </c>
      <c r="M28" s="38">
        <f t="shared" si="15"/>
        <v>60</v>
      </c>
      <c r="N28" s="38">
        <f t="shared" si="16"/>
        <v>2</v>
      </c>
      <c r="O28" s="38">
        <f t="shared" si="17"/>
        <v>1</v>
      </c>
      <c r="P28" s="48">
        <v>9.1300000000000008</v>
      </c>
      <c r="Q28" s="46">
        <v>12</v>
      </c>
      <c r="R28" s="46" t="s">
        <v>3373</v>
      </c>
      <c r="S28" s="48">
        <v>8.32</v>
      </c>
      <c r="T28" s="46">
        <v>16</v>
      </c>
      <c r="U28" s="46" t="s">
        <v>3373</v>
      </c>
      <c r="V28" s="48">
        <f t="shared" si="18"/>
        <v>8.7250000000000014</v>
      </c>
      <c r="W28" s="46">
        <f t="shared" si="19"/>
        <v>28</v>
      </c>
      <c r="X28" s="46">
        <f t="shared" si="20"/>
        <v>2</v>
      </c>
      <c r="Y28" s="46">
        <f t="shared" si="21"/>
        <v>1</v>
      </c>
      <c r="Z28" s="46">
        <f t="shared" si="22"/>
        <v>4</v>
      </c>
      <c r="AA28" s="46">
        <f t="shared" si="23"/>
        <v>2</v>
      </c>
      <c r="AB28" s="46">
        <f t="shared" si="24"/>
        <v>6</v>
      </c>
      <c r="AC28" s="48">
        <f>IF(AB28=0,1,IF(AB28=1,0.99,IF(AB28=2,0.98,IF(AB28=3,0.97,IF(AB28=4,0.96,IF(AB28=5,0.95,IF(AB28=6,0.94)))))))</f>
        <v>0.94</v>
      </c>
      <c r="AD28" s="48">
        <f t="shared" si="25"/>
        <v>9.3625000000000007</v>
      </c>
      <c r="AE28" s="48">
        <f t="shared" si="26"/>
        <v>8.8007500000000007</v>
      </c>
      <c r="AF28" s="46">
        <f t="shared" si="27"/>
        <v>88</v>
      </c>
      <c r="AG28" s="47"/>
      <c r="AH28" s="128" t="s">
        <v>3451</v>
      </c>
      <c r="AI28" s="128" t="s">
        <v>3453</v>
      </c>
      <c r="AJ28" s="128" t="s">
        <v>3456</v>
      </c>
      <c r="AK28" s="128" t="s">
        <v>3452</v>
      </c>
      <c r="AL28" s="128" t="s">
        <v>3457</v>
      </c>
      <c r="AM28" s="128" t="s">
        <v>3455</v>
      </c>
      <c r="AN28" s="128" t="s">
        <v>3454</v>
      </c>
      <c r="AO28" s="128" t="s">
        <v>3460</v>
      </c>
      <c r="AP28" s="128" t="s">
        <v>3458</v>
      </c>
      <c r="AQ28" s="128" t="s">
        <v>3459</v>
      </c>
    </row>
    <row r="29" spans="1:43" ht="27.75">
      <c r="A29" s="43">
        <v>28</v>
      </c>
      <c r="B29" s="163" t="s">
        <v>2267</v>
      </c>
      <c r="C29" s="163" t="s">
        <v>769</v>
      </c>
      <c r="D29" s="162" t="s">
        <v>2268</v>
      </c>
      <c r="E29" s="162">
        <v>22</v>
      </c>
      <c r="F29" s="164">
        <v>8.77</v>
      </c>
      <c r="G29" s="165">
        <v>13</v>
      </c>
      <c r="H29" s="165" t="s">
        <v>3373</v>
      </c>
      <c r="I29" s="164">
        <v>11.23</v>
      </c>
      <c r="J29" s="165">
        <v>30</v>
      </c>
      <c r="K29" s="165" t="s">
        <v>3373</v>
      </c>
      <c r="L29" s="166">
        <f t="shared" si="14"/>
        <v>10</v>
      </c>
      <c r="M29" s="162">
        <f t="shared" si="15"/>
        <v>60</v>
      </c>
      <c r="N29" s="162">
        <f t="shared" si="16"/>
        <v>2</v>
      </c>
      <c r="O29" s="162">
        <f t="shared" si="17"/>
        <v>1</v>
      </c>
      <c r="P29" s="164">
        <v>7.4</v>
      </c>
      <c r="Q29" s="165">
        <v>6</v>
      </c>
      <c r="R29" s="165" t="s">
        <v>3373</v>
      </c>
      <c r="S29" s="164">
        <v>9.4499999999999993</v>
      </c>
      <c r="T29" s="165">
        <v>23</v>
      </c>
      <c r="U29" s="165" t="s">
        <v>3373</v>
      </c>
      <c r="V29" s="164">
        <f t="shared" si="18"/>
        <v>8.4250000000000007</v>
      </c>
      <c r="W29" s="165">
        <f t="shared" si="19"/>
        <v>29</v>
      </c>
      <c r="X29" s="165">
        <f t="shared" si="20"/>
        <v>2</v>
      </c>
      <c r="Y29" s="165">
        <f t="shared" si="21"/>
        <v>1</v>
      </c>
      <c r="Z29" s="165">
        <f t="shared" si="22"/>
        <v>4</v>
      </c>
      <c r="AA29" s="165">
        <f t="shared" si="23"/>
        <v>2</v>
      </c>
      <c r="AB29" s="165">
        <f t="shared" si="24"/>
        <v>6</v>
      </c>
      <c r="AC29" s="164">
        <f>IF(AB29=0,1,IF(AB29=1,0.99,IF(AB29=2,0.98,IF(AB29=3,0.97,IF(AB29=4,0.96,IF(AB29=5,0.95,IF(AB29=6,0.94)))))))</f>
        <v>0.94</v>
      </c>
      <c r="AD29" s="164">
        <f t="shared" si="25"/>
        <v>9.2125000000000004</v>
      </c>
      <c r="AE29" s="164">
        <f t="shared" si="26"/>
        <v>8.6597500000000007</v>
      </c>
      <c r="AF29" s="165">
        <f t="shared" si="27"/>
        <v>89</v>
      </c>
      <c r="AG29" s="167"/>
      <c r="AH29" s="168" t="s">
        <v>3456</v>
      </c>
      <c r="AI29" s="168" t="s">
        <v>3455</v>
      </c>
      <c r="AJ29" s="168" t="s">
        <v>3457</v>
      </c>
      <c r="AK29" s="168" t="s">
        <v>3460</v>
      </c>
      <c r="AL29" s="168" t="s">
        <v>3452</v>
      </c>
      <c r="AM29" s="168" t="s">
        <v>3454</v>
      </c>
      <c r="AN29" s="168" t="s">
        <v>3451</v>
      </c>
      <c r="AO29" s="168" t="s">
        <v>3453</v>
      </c>
      <c r="AP29" s="168" t="s">
        <v>3459</v>
      </c>
      <c r="AQ29" s="168" t="s">
        <v>3458</v>
      </c>
    </row>
    <row r="30" spans="1:43" s="16" customFormat="1" ht="27.75">
      <c r="A30" s="43">
        <v>29</v>
      </c>
      <c r="B30" s="37" t="s">
        <v>135</v>
      </c>
      <c r="C30" s="37" t="s">
        <v>136</v>
      </c>
      <c r="D30" s="45" t="s">
        <v>137</v>
      </c>
      <c r="E30" s="38">
        <v>1</v>
      </c>
      <c r="F30" s="48">
        <v>10.89</v>
      </c>
      <c r="G30" s="46">
        <v>30</v>
      </c>
      <c r="H30" s="46" t="s">
        <v>3373</v>
      </c>
      <c r="I30" s="48">
        <v>10</v>
      </c>
      <c r="J30" s="46">
        <v>30</v>
      </c>
      <c r="K30" s="46" t="s">
        <v>3373</v>
      </c>
      <c r="L30" s="84">
        <f t="shared" si="14"/>
        <v>10.445</v>
      </c>
      <c r="M30" s="38">
        <f t="shared" si="15"/>
        <v>60</v>
      </c>
      <c r="N30" s="38">
        <f t="shared" si="16"/>
        <v>2</v>
      </c>
      <c r="O30" s="38">
        <f t="shared" si="17"/>
        <v>0</v>
      </c>
      <c r="P30" s="48" t="s">
        <v>3509</v>
      </c>
      <c r="Q30" s="46" t="s">
        <v>3509</v>
      </c>
      <c r="R30" s="46" t="s">
        <v>3509</v>
      </c>
      <c r="S30" s="48">
        <v>12.16</v>
      </c>
      <c r="T30" s="46">
        <v>30</v>
      </c>
      <c r="U30" s="46" t="s">
        <v>3372</v>
      </c>
      <c r="V30" s="48" t="e">
        <f t="shared" si="18"/>
        <v>#VALUE!</v>
      </c>
      <c r="W30" s="46" t="e">
        <f t="shared" si="19"/>
        <v>#VALUE!</v>
      </c>
      <c r="X30" s="46">
        <f t="shared" si="20"/>
        <v>1</v>
      </c>
      <c r="Y30" s="46">
        <f t="shared" si="21"/>
        <v>0</v>
      </c>
      <c r="Z30" s="46">
        <f t="shared" si="22"/>
        <v>3</v>
      </c>
      <c r="AA30" s="46">
        <f t="shared" si="23"/>
        <v>0</v>
      </c>
      <c r="AB30" s="46">
        <f t="shared" si="24"/>
        <v>3</v>
      </c>
      <c r="AC30" s="48">
        <f>IF(AB30=0,0.93,IF(AB30=1,0.92,IF(AB30=2,0.91,IF(AB30=3,0.9,IF(AB30=4,0.89,IF(AB30=5,0.88,IF(AB30=6,0.87)))))))</f>
        <v>0.9</v>
      </c>
      <c r="AD30" s="48" t="e">
        <f t="shared" si="25"/>
        <v>#VALUE!</v>
      </c>
      <c r="AE30" s="48" t="e">
        <f t="shared" si="26"/>
        <v>#VALUE!</v>
      </c>
      <c r="AF30" s="46" t="e">
        <f t="shared" si="27"/>
        <v>#VALUE!</v>
      </c>
      <c r="AG30" s="47"/>
      <c r="AH30" s="128"/>
      <c r="AI30" s="128"/>
      <c r="AJ30" s="128"/>
      <c r="AK30" s="130"/>
      <c r="AL30" s="128"/>
      <c r="AM30" s="128"/>
      <c r="AN30" s="128"/>
      <c r="AO30" s="128"/>
      <c r="AP30" s="128"/>
      <c r="AQ30" s="128"/>
    </row>
    <row r="31" spans="1:43" s="16" customFormat="1" ht="27.75">
      <c r="A31" s="43">
        <v>30</v>
      </c>
      <c r="B31" s="44" t="s">
        <v>391</v>
      </c>
      <c r="C31" s="44" t="s">
        <v>392</v>
      </c>
      <c r="D31" s="45" t="s">
        <v>393</v>
      </c>
      <c r="E31" s="38">
        <v>3</v>
      </c>
      <c r="F31" s="48">
        <v>13.9</v>
      </c>
      <c r="G31" s="46">
        <v>30</v>
      </c>
      <c r="H31" s="46" t="s">
        <v>3372</v>
      </c>
      <c r="I31" s="48">
        <v>9.0399999999999991</v>
      </c>
      <c r="J31" s="46">
        <v>12</v>
      </c>
      <c r="K31" s="46" t="s">
        <v>3372</v>
      </c>
      <c r="L31" s="84">
        <f t="shared" si="14"/>
        <v>11.469999999999999</v>
      </c>
      <c r="M31" s="38">
        <f t="shared" si="15"/>
        <v>60</v>
      </c>
      <c r="N31" s="38">
        <f t="shared" si="16"/>
        <v>0</v>
      </c>
      <c r="O31" s="38">
        <f t="shared" si="17"/>
        <v>1</v>
      </c>
      <c r="P31" s="48">
        <v>11.45</v>
      </c>
      <c r="Q31" s="46">
        <v>30</v>
      </c>
      <c r="R31" s="46" t="s">
        <v>3372</v>
      </c>
      <c r="S31" s="48" t="s">
        <v>3509</v>
      </c>
      <c r="T31" s="46" t="s">
        <v>3509</v>
      </c>
      <c r="U31" s="46" t="s">
        <v>3509</v>
      </c>
      <c r="V31" s="48" t="e">
        <f t="shared" si="18"/>
        <v>#VALUE!</v>
      </c>
      <c r="W31" s="46" t="e">
        <f t="shared" si="19"/>
        <v>#VALUE!</v>
      </c>
      <c r="X31" s="46">
        <f t="shared" si="20"/>
        <v>1</v>
      </c>
      <c r="Y31" s="46">
        <f t="shared" si="21"/>
        <v>0</v>
      </c>
      <c r="Z31" s="46">
        <f t="shared" si="22"/>
        <v>1</v>
      </c>
      <c r="AA31" s="46">
        <f t="shared" si="23"/>
        <v>1</v>
      </c>
      <c r="AB31" s="46">
        <f t="shared" si="24"/>
        <v>2</v>
      </c>
      <c r="AC31" s="48">
        <f>IF(AB31=0,1,IF(AB31=1,0.99,IF(AB31=2,0.98,IF(AB31=3,0.97,IF(AB31=4,0.96,IF(AB31=5,0.95,IF(AB31=6,0.94)))))))</f>
        <v>0.98</v>
      </c>
      <c r="AD31" s="48" t="e">
        <f t="shared" si="25"/>
        <v>#VALUE!</v>
      </c>
      <c r="AE31" s="48" t="e">
        <f t="shared" si="26"/>
        <v>#VALUE!</v>
      </c>
      <c r="AF31" s="46" t="e">
        <f t="shared" si="27"/>
        <v>#VALUE!</v>
      </c>
      <c r="AG31" s="47"/>
      <c r="AH31" s="128" t="s">
        <v>3451</v>
      </c>
      <c r="AI31" s="128" t="s">
        <v>3452</v>
      </c>
      <c r="AJ31" s="128" t="s">
        <v>3455</v>
      </c>
      <c r="AK31" s="128" t="s">
        <v>3453</v>
      </c>
      <c r="AL31" s="128" t="s">
        <v>3457</v>
      </c>
      <c r="AM31" s="128" t="s">
        <v>3454</v>
      </c>
      <c r="AN31" s="130" t="s">
        <v>3456</v>
      </c>
      <c r="AO31" s="128" t="s">
        <v>3460</v>
      </c>
      <c r="AP31" s="128" t="s">
        <v>3459</v>
      </c>
      <c r="AQ31" s="128" t="s">
        <v>3458</v>
      </c>
    </row>
    <row r="32" spans="1:43" s="16" customFormat="1" ht="27.75">
      <c r="A32" s="43">
        <v>31</v>
      </c>
      <c r="B32" s="44" t="s">
        <v>394</v>
      </c>
      <c r="C32" s="44" t="s">
        <v>395</v>
      </c>
      <c r="D32" s="45" t="s">
        <v>396</v>
      </c>
      <c r="E32" s="38">
        <v>3</v>
      </c>
      <c r="F32" s="48">
        <v>12.58</v>
      </c>
      <c r="G32" s="46">
        <v>30</v>
      </c>
      <c r="H32" s="46" t="s">
        <v>3372</v>
      </c>
      <c r="I32" s="48">
        <v>7.98</v>
      </c>
      <c r="J32" s="46">
        <v>6</v>
      </c>
      <c r="K32" s="46" t="s">
        <v>3372</v>
      </c>
      <c r="L32" s="84">
        <f t="shared" si="14"/>
        <v>10.280000000000001</v>
      </c>
      <c r="M32" s="38">
        <f t="shared" si="15"/>
        <v>60</v>
      </c>
      <c r="N32" s="38">
        <f t="shared" si="16"/>
        <v>0</v>
      </c>
      <c r="O32" s="38">
        <f t="shared" si="17"/>
        <v>1</v>
      </c>
      <c r="P32" s="48" t="s">
        <v>3509</v>
      </c>
      <c r="Q32" s="46" t="s">
        <v>3509</v>
      </c>
      <c r="R32" s="46" t="s">
        <v>3509</v>
      </c>
      <c r="S32" s="48">
        <v>12.21</v>
      </c>
      <c r="T32" s="46">
        <v>30</v>
      </c>
      <c r="U32" s="46" t="s">
        <v>3372</v>
      </c>
      <c r="V32" s="48" t="e">
        <f t="shared" si="18"/>
        <v>#VALUE!</v>
      </c>
      <c r="W32" s="46" t="e">
        <f t="shared" si="19"/>
        <v>#VALUE!</v>
      </c>
      <c r="X32" s="46">
        <f t="shared" si="20"/>
        <v>1</v>
      </c>
      <c r="Y32" s="46">
        <f t="shared" si="21"/>
        <v>0</v>
      </c>
      <c r="Z32" s="46">
        <f t="shared" si="22"/>
        <v>1</v>
      </c>
      <c r="AA32" s="46">
        <f t="shared" si="23"/>
        <v>1</v>
      </c>
      <c r="AB32" s="46">
        <f t="shared" si="24"/>
        <v>2</v>
      </c>
      <c r="AC32" s="48">
        <f>IF(AB32=0,1,IF(AB32=1,0.99,IF(AB32=2,0.98,IF(AB32=3,0.97,IF(AB32=4,0.96,IF(AB32=5,0.95,IF(AB32=6,0.94)))))))</f>
        <v>0.98</v>
      </c>
      <c r="AD32" s="48" t="e">
        <f t="shared" si="25"/>
        <v>#VALUE!</v>
      </c>
      <c r="AE32" s="48" t="e">
        <f t="shared" si="26"/>
        <v>#VALUE!</v>
      </c>
      <c r="AF32" s="46" t="e">
        <f t="shared" si="27"/>
        <v>#VALUE!</v>
      </c>
      <c r="AG32" s="47"/>
      <c r="AH32" s="128" t="s">
        <v>3453</v>
      </c>
      <c r="AI32" s="128" t="s">
        <v>3451</v>
      </c>
      <c r="AJ32" s="128" t="s">
        <v>3455</v>
      </c>
      <c r="AK32" s="128" t="s">
        <v>3456</v>
      </c>
      <c r="AL32" s="128" t="s">
        <v>3452</v>
      </c>
      <c r="AM32" s="128" t="s">
        <v>3454</v>
      </c>
      <c r="AN32" s="128" t="s">
        <v>3457</v>
      </c>
      <c r="AO32" s="128" t="s">
        <v>3459</v>
      </c>
      <c r="AP32" s="128" t="s">
        <v>3458</v>
      </c>
      <c r="AQ32" s="128" t="s">
        <v>3460</v>
      </c>
    </row>
    <row r="33" spans="1:43" s="16" customFormat="1" ht="27.75">
      <c r="A33" s="43">
        <v>32</v>
      </c>
      <c r="B33" s="53" t="s">
        <v>489</v>
      </c>
      <c r="C33" s="53" t="s">
        <v>490</v>
      </c>
      <c r="D33" s="54" t="s">
        <v>491</v>
      </c>
      <c r="E33" s="38">
        <v>4</v>
      </c>
      <c r="F33" s="48">
        <v>10.24</v>
      </c>
      <c r="G33" s="46">
        <v>30</v>
      </c>
      <c r="H33" s="46" t="s">
        <v>3373</v>
      </c>
      <c r="I33" s="48" t="s">
        <v>3509</v>
      </c>
      <c r="J33" s="46" t="s">
        <v>3509</v>
      </c>
      <c r="K33" s="46" t="s">
        <v>3509</v>
      </c>
      <c r="L33" s="84" t="e">
        <f t="shared" si="14"/>
        <v>#VALUE!</v>
      </c>
      <c r="M33" s="38" t="e">
        <f t="shared" si="15"/>
        <v>#VALUE!</v>
      </c>
      <c r="N33" s="38">
        <f t="shared" si="16"/>
        <v>2</v>
      </c>
      <c r="O33" s="38">
        <f t="shared" si="17"/>
        <v>0</v>
      </c>
      <c r="P33" s="48">
        <v>9.0399999999999991</v>
      </c>
      <c r="Q33" s="46">
        <v>12</v>
      </c>
      <c r="R33" s="46" t="s">
        <v>3373</v>
      </c>
      <c r="S33" s="48">
        <v>4.0599999999999996</v>
      </c>
      <c r="T33" s="46">
        <v>0</v>
      </c>
      <c r="U33" s="46" t="s">
        <v>3373</v>
      </c>
      <c r="V33" s="48">
        <f t="shared" si="18"/>
        <v>6.5499999999999989</v>
      </c>
      <c r="W33" s="46">
        <f t="shared" si="19"/>
        <v>12</v>
      </c>
      <c r="X33" s="46">
        <f t="shared" si="20"/>
        <v>2</v>
      </c>
      <c r="Y33" s="46">
        <f t="shared" si="21"/>
        <v>1</v>
      </c>
      <c r="Z33" s="46">
        <f t="shared" si="22"/>
        <v>4</v>
      </c>
      <c r="AA33" s="46">
        <f t="shared" si="23"/>
        <v>1</v>
      </c>
      <c r="AB33" s="46">
        <f t="shared" si="24"/>
        <v>5</v>
      </c>
      <c r="AC33" s="48">
        <f>IF(AB33=0,0.79,IF(AB33=1,0.78,IF(AB33=2,0.77,IF(AB33=3,0.76,IF(AB33=4,0.75,IF(AB33=5,0.74,IF(AB33=6,0.73)))))))</f>
        <v>0.74</v>
      </c>
      <c r="AD33" s="48" t="e">
        <f t="shared" si="25"/>
        <v>#VALUE!</v>
      </c>
      <c r="AE33" s="48" t="e">
        <f t="shared" si="26"/>
        <v>#VALUE!</v>
      </c>
      <c r="AF33" s="46" t="e">
        <f t="shared" si="27"/>
        <v>#VALUE!</v>
      </c>
      <c r="AG33" s="47"/>
      <c r="AH33" s="128" t="s">
        <v>3456</v>
      </c>
      <c r="AI33" s="128" t="s">
        <v>3452</v>
      </c>
      <c r="AJ33" s="128" t="s">
        <v>3451</v>
      </c>
      <c r="AK33" s="128" t="s">
        <v>3454</v>
      </c>
      <c r="AL33" s="128" t="s">
        <v>3457</v>
      </c>
      <c r="AM33" s="128" t="s">
        <v>3460</v>
      </c>
      <c r="AN33" s="128" t="s">
        <v>3455</v>
      </c>
      <c r="AO33" s="128" t="s">
        <v>3459</v>
      </c>
      <c r="AP33" s="128" t="s">
        <v>3453</v>
      </c>
      <c r="AQ33" s="128" t="s">
        <v>3458</v>
      </c>
    </row>
    <row r="34" spans="1:43" s="16" customFormat="1" ht="27.75">
      <c r="A34" s="43">
        <v>33</v>
      </c>
      <c r="B34" s="37" t="s">
        <v>492</v>
      </c>
      <c r="C34" s="37" t="s">
        <v>493</v>
      </c>
      <c r="D34" s="45" t="s">
        <v>494</v>
      </c>
      <c r="E34" s="38">
        <v>4</v>
      </c>
      <c r="F34" s="48">
        <v>11.01</v>
      </c>
      <c r="G34" s="46">
        <v>30</v>
      </c>
      <c r="H34" s="46" t="s">
        <v>3373</v>
      </c>
      <c r="I34" s="48">
        <v>9</v>
      </c>
      <c r="J34" s="46">
        <v>14</v>
      </c>
      <c r="K34" s="46" t="s">
        <v>3373</v>
      </c>
      <c r="L34" s="84">
        <f t="shared" ref="L34:L65" si="28">(F34+I34)/2</f>
        <v>10.004999999999999</v>
      </c>
      <c r="M34" s="38">
        <f t="shared" ref="M34:M65" si="29">IF(L34&gt;=10,60,G34+J34)</f>
        <v>60</v>
      </c>
      <c r="N34" s="38">
        <f t="shared" ref="N34:N65" si="30">IF(H34="ACC",0,1)+IF(K34="ACC",0,1)</f>
        <v>2</v>
      </c>
      <c r="O34" s="38">
        <f t="shared" ref="O34:O65" si="31">IF(F34&lt;10,1,(IF(I34&lt;10,1,0)))</f>
        <v>1</v>
      </c>
      <c r="P34" s="48" t="s">
        <v>3509</v>
      </c>
      <c r="Q34" s="46" t="s">
        <v>3509</v>
      </c>
      <c r="R34" s="46" t="s">
        <v>3509</v>
      </c>
      <c r="S34" s="48">
        <v>9.7799999999999994</v>
      </c>
      <c r="T34" s="46">
        <v>18</v>
      </c>
      <c r="U34" s="46" t="s">
        <v>3373</v>
      </c>
      <c r="V34" s="48" t="e">
        <f t="shared" ref="V34:V65" si="32">(P34+S34)/2</f>
        <v>#VALUE!</v>
      </c>
      <c r="W34" s="46" t="e">
        <f t="shared" ref="W34:W65" si="33">IF(V34&gt;=10,60,Q34+T34)</f>
        <v>#VALUE!</v>
      </c>
      <c r="X34" s="46">
        <f t="shared" ref="X34:X65" si="34">IF(R34="ACC",0,1)+IF(U34="ACC",0,1)</f>
        <v>2</v>
      </c>
      <c r="Y34" s="46">
        <f t="shared" ref="Y34:Y65" si="35">IF(P34&lt;10,1,(IF(S34&lt;10,1,0)))</f>
        <v>1</v>
      </c>
      <c r="Z34" s="46">
        <f t="shared" ref="Z34:Z65" si="36">N34+X34</f>
        <v>4</v>
      </c>
      <c r="AA34" s="46">
        <f t="shared" ref="AA34:AA65" si="37">O34+Y34</f>
        <v>2</v>
      </c>
      <c r="AB34" s="46">
        <f t="shared" ref="AB34:AB65" si="38">Z34+AA34</f>
        <v>6</v>
      </c>
      <c r="AC34" s="48">
        <f>IF(AB34=0,0.79,IF(AB34=1,0.78,IF(AB34=2,0.77,IF(AB34=3,0.76,IF(AB34=4,0.75,IF(AB34=5,0.74,IF(AB34=6,0.73)))))))</f>
        <v>0.73</v>
      </c>
      <c r="AD34" s="48" t="e">
        <f t="shared" ref="AD34:AD65" si="39">AVERAGE(L34,V34)</f>
        <v>#VALUE!</v>
      </c>
      <c r="AE34" s="48" t="e">
        <f t="shared" ref="AE34:AE65" si="40">AC34*AD34</f>
        <v>#VALUE!</v>
      </c>
      <c r="AF34" s="46" t="e">
        <f t="shared" ref="AF34:AF65" si="41">M34+W34</f>
        <v>#VALUE!</v>
      </c>
      <c r="AG34" s="47"/>
      <c r="AH34" s="128" t="s">
        <v>3456</v>
      </c>
      <c r="AI34" s="128" t="s">
        <v>3452</v>
      </c>
      <c r="AJ34" s="128" t="s">
        <v>3454</v>
      </c>
      <c r="AK34" s="128" t="s">
        <v>3451</v>
      </c>
      <c r="AL34" s="128" t="s">
        <v>3460</v>
      </c>
      <c r="AM34" s="128" t="s">
        <v>3459</v>
      </c>
      <c r="AN34" s="128" t="s">
        <v>3455</v>
      </c>
      <c r="AO34" s="128" t="s">
        <v>3458</v>
      </c>
      <c r="AP34" s="128" t="s">
        <v>3457</v>
      </c>
      <c r="AQ34" s="128" t="s">
        <v>3453</v>
      </c>
    </row>
    <row r="35" spans="1:43" s="16" customFormat="1" ht="27.75">
      <c r="A35" s="43">
        <v>34</v>
      </c>
      <c r="B35" s="37" t="s">
        <v>668</v>
      </c>
      <c r="C35" s="37" t="s">
        <v>669</v>
      </c>
      <c r="D35" s="45" t="s">
        <v>670</v>
      </c>
      <c r="E35" s="38">
        <v>6</v>
      </c>
      <c r="F35" s="48" t="s">
        <v>3509</v>
      </c>
      <c r="G35" s="46" t="s">
        <v>3509</v>
      </c>
      <c r="H35" s="46" t="s">
        <v>3509</v>
      </c>
      <c r="I35" s="48">
        <v>10</v>
      </c>
      <c r="J35" s="46">
        <v>30</v>
      </c>
      <c r="K35" s="46" t="s">
        <v>3373</v>
      </c>
      <c r="L35" s="84" t="e">
        <f t="shared" si="28"/>
        <v>#VALUE!</v>
      </c>
      <c r="M35" s="38" t="e">
        <f t="shared" si="29"/>
        <v>#VALUE!</v>
      </c>
      <c r="N35" s="38">
        <f t="shared" si="30"/>
        <v>2</v>
      </c>
      <c r="O35" s="38">
        <f t="shared" si="31"/>
        <v>0</v>
      </c>
      <c r="P35" s="48" t="s">
        <v>3509</v>
      </c>
      <c r="Q35" s="46" t="s">
        <v>3509</v>
      </c>
      <c r="R35" s="46" t="s">
        <v>3509</v>
      </c>
      <c r="S35" s="48">
        <v>1.39</v>
      </c>
      <c r="T35" s="46">
        <v>2</v>
      </c>
      <c r="U35" s="46" t="s">
        <v>3373</v>
      </c>
      <c r="V35" s="48" t="e">
        <f t="shared" si="32"/>
        <v>#VALUE!</v>
      </c>
      <c r="W35" s="46" t="e">
        <f t="shared" si="33"/>
        <v>#VALUE!</v>
      </c>
      <c r="X35" s="46">
        <f t="shared" si="34"/>
        <v>2</v>
      </c>
      <c r="Y35" s="46">
        <f t="shared" si="35"/>
        <v>1</v>
      </c>
      <c r="Z35" s="46">
        <f t="shared" si="36"/>
        <v>4</v>
      </c>
      <c r="AA35" s="46">
        <f t="shared" si="37"/>
        <v>1</v>
      </c>
      <c r="AB35" s="46">
        <f t="shared" si="38"/>
        <v>5</v>
      </c>
      <c r="AC35" s="48">
        <f>IF(AB35=0,0.86,IF(AB35=1,0.85,IF(AB35=2,0.84,IF(AB35=3,0.83,IF(AB35=4,0.82,IF(AB35=5,0.81,IF(AB35=6,0.8)))))))</f>
        <v>0.81</v>
      </c>
      <c r="AD35" s="48" t="e">
        <f t="shared" si="39"/>
        <v>#VALUE!</v>
      </c>
      <c r="AE35" s="48" t="e">
        <f t="shared" si="40"/>
        <v>#VALUE!</v>
      </c>
      <c r="AF35" s="46" t="e">
        <f t="shared" si="41"/>
        <v>#VALUE!</v>
      </c>
      <c r="AG35" s="47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</row>
    <row r="36" spans="1:43" s="16" customFormat="1" ht="27.75">
      <c r="A36" s="43">
        <v>35</v>
      </c>
      <c r="B36" s="37" t="s">
        <v>680</v>
      </c>
      <c r="C36" s="37" t="s">
        <v>681</v>
      </c>
      <c r="D36" s="45" t="s">
        <v>682</v>
      </c>
      <c r="E36" s="38">
        <v>6</v>
      </c>
      <c r="F36" s="48">
        <v>10.42</v>
      </c>
      <c r="G36" s="46">
        <v>30</v>
      </c>
      <c r="H36" s="46" t="s">
        <v>3372</v>
      </c>
      <c r="I36" s="48">
        <v>9.59</v>
      </c>
      <c r="J36" s="46">
        <v>8</v>
      </c>
      <c r="K36" s="46" t="s">
        <v>3373</v>
      </c>
      <c r="L36" s="84">
        <f t="shared" si="28"/>
        <v>10.004999999999999</v>
      </c>
      <c r="M36" s="38">
        <f t="shared" si="29"/>
        <v>60</v>
      </c>
      <c r="N36" s="38">
        <f t="shared" si="30"/>
        <v>1</v>
      </c>
      <c r="O36" s="38">
        <f t="shared" si="31"/>
        <v>1</v>
      </c>
      <c r="P36" s="48" t="s">
        <v>3509</v>
      </c>
      <c r="Q36" s="46" t="s">
        <v>3509</v>
      </c>
      <c r="R36" s="46" t="s">
        <v>3509</v>
      </c>
      <c r="S36" s="48">
        <v>2.84</v>
      </c>
      <c r="T36" s="46">
        <v>5</v>
      </c>
      <c r="U36" s="46" t="s">
        <v>3373</v>
      </c>
      <c r="V36" s="48" t="e">
        <f t="shared" si="32"/>
        <v>#VALUE!</v>
      </c>
      <c r="W36" s="46" t="e">
        <f t="shared" si="33"/>
        <v>#VALUE!</v>
      </c>
      <c r="X36" s="46">
        <f t="shared" si="34"/>
        <v>2</v>
      </c>
      <c r="Y36" s="46">
        <f t="shared" si="35"/>
        <v>1</v>
      </c>
      <c r="Z36" s="46">
        <f t="shared" si="36"/>
        <v>3</v>
      </c>
      <c r="AA36" s="46">
        <f t="shared" si="37"/>
        <v>2</v>
      </c>
      <c r="AB36" s="46">
        <f t="shared" si="38"/>
        <v>5</v>
      </c>
      <c r="AC36" s="48">
        <f>IF(AB36=0,0.86,IF(AB36=1,0.85,IF(AB36=2,0.84,IF(AB36=3,0.83,IF(AB36=4,0.82,IF(AB36=5,0.81,IF(AB36=6,0.8)))))))</f>
        <v>0.81</v>
      </c>
      <c r="AD36" s="48" t="e">
        <f t="shared" si="39"/>
        <v>#VALUE!</v>
      </c>
      <c r="AE36" s="48" t="e">
        <f t="shared" si="40"/>
        <v>#VALUE!</v>
      </c>
      <c r="AF36" s="46" t="e">
        <f t="shared" si="41"/>
        <v>#VALUE!</v>
      </c>
      <c r="AG36" s="47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</row>
    <row r="37" spans="1:43" s="16" customFormat="1" ht="27.75">
      <c r="A37" s="43">
        <v>36</v>
      </c>
      <c r="B37" s="53" t="s">
        <v>686</v>
      </c>
      <c r="C37" s="53" t="s">
        <v>687</v>
      </c>
      <c r="D37" s="54" t="s">
        <v>688</v>
      </c>
      <c r="E37" s="38">
        <v>6</v>
      </c>
      <c r="F37" s="48" t="s">
        <v>3509</v>
      </c>
      <c r="G37" s="46" t="s">
        <v>3509</v>
      </c>
      <c r="H37" s="46" t="s">
        <v>3509</v>
      </c>
      <c r="I37" s="48" t="s">
        <v>3509</v>
      </c>
      <c r="J37" s="46" t="s">
        <v>3509</v>
      </c>
      <c r="K37" s="46" t="s">
        <v>3509</v>
      </c>
      <c r="L37" s="84" t="e">
        <f t="shared" si="28"/>
        <v>#VALUE!</v>
      </c>
      <c r="M37" s="38" t="e">
        <f t="shared" si="29"/>
        <v>#VALUE!</v>
      </c>
      <c r="N37" s="38">
        <f t="shared" si="30"/>
        <v>2</v>
      </c>
      <c r="O37" s="38">
        <f t="shared" si="31"/>
        <v>0</v>
      </c>
      <c r="P37" s="48" t="s">
        <v>3509</v>
      </c>
      <c r="Q37" s="46" t="s">
        <v>3509</v>
      </c>
      <c r="R37" s="46" t="s">
        <v>3509</v>
      </c>
      <c r="S37" s="48" t="s">
        <v>3509</v>
      </c>
      <c r="T37" s="46" t="s">
        <v>3509</v>
      </c>
      <c r="U37" s="46" t="s">
        <v>3509</v>
      </c>
      <c r="V37" s="48" t="e">
        <f t="shared" si="32"/>
        <v>#VALUE!</v>
      </c>
      <c r="W37" s="46" t="e">
        <f t="shared" si="33"/>
        <v>#VALUE!</v>
      </c>
      <c r="X37" s="46">
        <f t="shared" si="34"/>
        <v>2</v>
      </c>
      <c r="Y37" s="46">
        <f t="shared" si="35"/>
        <v>0</v>
      </c>
      <c r="Z37" s="46">
        <f t="shared" si="36"/>
        <v>4</v>
      </c>
      <c r="AA37" s="46">
        <f t="shared" si="37"/>
        <v>0</v>
      </c>
      <c r="AB37" s="46">
        <f t="shared" si="38"/>
        <v>4</v>
      </c>
      <c r="AC37" s="48">
        <f>IF(AB37=0,1,IF(AB37=1,0.99,IF(AB37=2,0.98,IF(AB37=3,0.97,IF(AB37=4,0.96,IF(AB37=5,0.95,IF(AB37=6,0.94)))))))</f>
        <v>0.96</v>
      </c>
      <c r="AD37" s="48" t="e">
        <f t="shared" si="39"/>
        <v>#VALUE!</v>
      </c>
      <c r="AE37" s="48" t="e">
        <f t="shared" si="40"/>
        <v>#VALUE!</v>
      </c>
      <c r="AF37" s="46" t="e">
        <f t="shared" si="41"/>
        <v>#VALUE!</v>
      </c>
      <c r="AG37" s="47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</row>
    <row r="38" spans="1:43" s="16" customFormat="1" ht="27.75">
      <c r="A38" s="43">
        <v>37</v>
      </c>
      <c r="B38" s="53" t="s">
        <v>700</v>
      </c>
      <c r="C38" s="53" t="s">
        <v>701</v>
      </c>
      <c r="D38" s="54" t="s">
        <v>702</v>
      </c>
      <c r="E38" s="38">
        <v>6</v>
      </c>
      <c r="F38" s="48">
        <v>10</v>
      </c>
      <c r="G38" s="46">
        <v>30</v>
      </c>
      <c r="H38" s="46" t="s">
        <v>3373</v>
      </c>
      <c r="I38" s="48">
        <v>10.59</v>
      </c>
      <c r="J38" s="46">
        <v>30</v>
      </c>
      <c r="K38" s="46" t="s">
        <v>3373</v>
      </c>
      <c r="L38" s="84">
        <f t="shared" si="28"/>
        <v>10.295</v>
      </c>
      <c r="M38" s="38">
        <f t="shared" si="29"/>
        <v>60</v>
      </c>
      <c r="N38" s="38">
        <f t="shared" si="30"/>
        <v>2</v>
      </c>
      <c r="O38" s="38">
        <f t="shared" si="31"/>
        <v>0</v>
      </c>
      <c r="P38" s="48" t="s">
        <v>3509</v>
      </c>
      <c r="Q38" s="46" t="s">
        <v>3509</v>
      </c>
      <c r="R38" s="46" t="s">
        <v>3509</v>
      </c>
      <c r="S38" s="48" t="s">
        <v>3509</v>
      </c>
      <c r="T38" s="46" t="s">
        <v>3509</v>
      </c>
      <c r="U38" s="46" t="s">
        <v>3509</v>
      </c>
      <c r="V38" s="48" t="e">
        <f t="shared" si="32"/>
        <v>#VALUE!</v>
      </c>
      <c r="W38" s="46" t="e">
        <f t="shared" si="33"/>
        <v>#VALUE!</v>
      </c>
      <c r="X38" s="46">
        <f t="shared" si="34"/>
        <v>2</v>
      </c>
      <c r="Y38" s="46">
        <f t="shared" si="35"/>
        <v>0</v>
      </c>
      <c r="Z38" s="46">
        <f t="shared" si="36"/>
        <v>4</v>
      </c>
      <c r="AA38" s="46">
        <f t="shared" si="37"/>
        <v>0</v>
      </c>
      <c r="AB38" s="46">
        <f t="shared" si="38"/>
        <v>4</v>
      </c>
      <c r="AC38" s="48">
        <f>IF(AB38=0,0.86,IF(AB38=1,0.85,IF(AB38=2,0.84,IF(AB38=3,0.83,IF(AB38=4,0.82,IF(AB38=5,0.81,IF(AB38=6,0.8)))))))</f>
        <v>0.82</v>
      </c>
      <c r="AD38" s="48" t="e">
        <f t="shared" si="39"/>
        <v>#VALUE!</v>
      </c>
      <c r="AE38" s="48" t="e">
        <f t="shared" si="40"/>
        <v>#VALUE!</v>
      </c>
      <c r="AF38" s="46" t="e">
        <f t="shared" si="41"/>
        <v>#VALUE!</v>
      </c>
      <c r="AG38" s="47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</row>
    <row r="39" spans="1:43" s="16" customFormat="1" ht="27.75">
      <c r="A39" s="43">
        <v>38</v>
      </c>
      <c r="B39" s="37" t="s">
        <v>703</v>
      </c>
      <c r="C39" s="37" t="s">
        <v>704</v>
      </c>
      <c r="D39" s="45" t="s">
        <v>705</v>
      </c>
      <c r="E39" s="38">
        <v>6</v>
      </c>
      <c r="F39" s="48">
        <v>9.6999999999999993</v>
      </c>
      <c r="G39" s="46">
        <v>25</v>
      </c>
      <c r="H39" s="46" t="s">
        <v>3373</v>
      </c>
      <c r="I39" s="48">
        <v>10.44</v>
      </c>
      <c r="J39" s="46">
        <v>30</v>
      </c>
      <c r="K39" s="46" t="s">
        <v>3373</v>
      </c>
      <c r="L39" s="84">
        <f t="shared" si="28"/>
        <v>10.07</v>
      </c>
      <c r="M39" s="38">
        <f t="shared" si="29"/>
        <v>60</v>
      </c>
      <c r="N39" s="38">
        <f t="shared" si="30"/>
        <v>2</v>
      </c>
      <c r="O39" s="38">
        <f t="shared" si="31"/>
        <v>1</v>
      </c>
      <c r="P39" s="48" t="s">
        <v>3509</v>
      </c>
      <c r="Q39" s="46" t="s">
        <v>3509</v>
      </c>
      <c r="R39" s="46" t="s">
        <v>3509</v>
      </c>
      <c r="S39" s="48" t="s">
        <v>3509</v>
      </c>
      <c r="T39" s="46" t="s">
        <v>3509</v>
      </c>
      <c r="U39" s="46" t="s">
        <v>3509</v>
      </c>
      <c r="V39" s="48" t="e">
        <f t="shared" si="32"/>
        <v>#VALUE!</v>
      </c>
      <c r="W39" s="46" t="e">
        <f t="shared" si="33"/>
        <v>#VALUE!</v>
      </c>
      <c r="X39" s="46">
        <f t="shared" si="34"/>
        <v>2</v>
      </c>
      <c r="Y39" s="46">
        <f t="shared" si="35"/>
        <v>0</v>
      </c>
      <c r="Z39" s="46">
        <f t="shared" si="36"/>
        <v>4</v>
      </c>
      <c r="AA39" s="46">
        <f t="shared" si="37"/>
        <v>1</v>
      </c>
      <c r="AB39" s="46">
        <f t="shared" si="38"/>
        <v>5</v>
      </c>
      <c r="AC39" s="48">
        <f>IF(AB39=0,0.93,IF(AB39=1,0.92,IF(AB39=2,0.91,IF(AB39=3,0.9,IF(AB39=4,0.89,IF(AB39=5,0.88,IF(AB39=6,0.87)))))))</f>
        <v>0.88</v>
      </c>
      <c r="AD39" s="48" t="e">
        <f t="shared" si="39"/>
        <v>#VALUE!</v>
      </c>
      <c r="AE39" s="48" t="e">
        <f t="shared" si="40"/>
        <v>#VALUE!</v>
      </c>
      <c r="AF39" s="46" t="e">
        <f t="shared" si="41"/>
        <v>#VALUE!</v>
      </c>
      <c r="AG39" s="47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</row>
    <row r="40" spans="1:43" s="16" customFormat="1" ht="27.75">
      <c r="A40" s="43">
        <v>39</v>
      </c>
      <c r="B40" s="44" t="s">
        <v>717</v>
      </c>
      <c r="C40" s="44" t="s">
        <v>718</v>
      </c>
      <c r="D40" s="45" t="s">
        <v>719</v>
      </c>
      <c r="E40" s="38">
        <v>7</v>
      </c>
      <c r="F40" s="48">
        <v>12.89</v>
      </c>
      <c r="G40" s="46">
        <v>30</v>
      </c>
      <c r="H40" s="46" t="s">
        <v>3372</v>
      </c>
      <c r="I40" s="48">
        <v>13.84</v>
      </c>
      <c r="J40" s="46">
        <v>30</v>
      </c>
      <c r="K40" s="46" t="s">
        <v>3372</v>
      </c>
      <c r="L40" s="84">
        <f t="shared" si="28"/>
        <v>13.365</v>
      </c>
      <c r="M40" s="38">
        <f t="shared" si="29"/>
        <v>60</v>
      </c>
      <c r="N40" s="38">
        <f t="shared" si="30"/>
        <v>0</v>
      </c>
      <c r="O40" s="38">
        <f t="shared" si="31"/>
        <v>0</v>
      </c>
      <c r="P40" s="48" t="s">
        <v>3509</v>
      </c>
      <c r="Q40" s="46" t="s">
        <v>3509</v>
      </c>
      <c r="R40" s="46" t="s">
        <v>3509</v>
      </c>
      <c r="S40" s="48" t="s">
        <v>3509</v>
      </c>
      <c r="T40" s="46" t="s">
        <v>3509</v>
      </c>
      <c r="U40" s="46" t="s">
        <v>3509</v>
      </c>
      <c r="V40" s="48" t="e">
        <f t="shared" si="32"/>
        <v>#VALUE!</v>
      </c>
      <c r="W40" s="46" t="e">
        <f t="shared" si="33"/>
        <v>#VALUE!</v>
      </c>
      <c r="X40" s="46">
        <f t="shared" si="34"/>
        <v>2</v>
      </c>
      <c r="Y40" s="46">
        <f t="shared" si="35"/>
        <v>0</v>
      </c>
      <c r="Z40" s="46">
        <f t="shared" si="36"/>
        <v>2</v>
      </c>
      <c r="AA40" s="46">
        <f t="shared" si="37"/>
        <v>0</v>
      </c>
      <c r="AB40" s="46">
        <f t="shared" si="38"/>
        <v>2</v>
      </c>
      <c r="AC40" s="48">
        <f>IF(AB40=0,0.86,IF(AB40=1,0.85,IF(AB40=2,0.84,IF(AB40=3,0.83,IF(AB40=4,0.82,IF(AB40=5,0.81,IF(AB40=6,0.8)))))))</f>
        <v>0.84</v>
      </c>
      <c r="AD40" s="48" t="e">
        <f t="shared" si="39"/>
        <v>#VALUE!</v>
      </c>
      <c r="AE40" s="48" t="e">
        <f t="shared" si="40"/>
        <v>#VALUE!</v>
      </c>
      <c r="AF40" s="46" t="e">
        <f t="shared" si="41"/>
        <v>#VALUE!</v>
      </c>
      <c r="AG40" s="47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</row>
    <row r="41" spans="1:43" s="16" customFormat="1" ht="27.75">
      <c r="A41" s="43">
        <v>40</v>
      </c>
      <c r="B41" s="37" t="s">
        <v>720</v>
      </c>
      <c r="C41" s="37" t="s">
        <v>3384</v>
      </c>
      <c r="D41" s="38" t="s">
        <v>722</v>
      </c>
      <c r="E41" s="38">
        <v>7</v>
      </c>
      <c r="F41" s="48">
        <v>9.3000000000000007</v>
      </c>
      <c r="G41" s="46">
        <v>24</v>
      </c>
      <c r="H41" s="46" t="s">
        <v>3372</v>
      </c>
      <c r="I41" s="48">
        <v>11.78</v>
      </c>
      <c r="J41" s="46">
        <v>30</v>
      </c>
      <c r="K41" s="46" t="s">
        <v>3373</v>
      </c>
      <c r="L41" s="84">
        <f t="shared" si="28"/>
        <v>10.54</v>
      </c>
      <c r="M41" s="38">
        <f t="shared" si="29"/>
        <v>60</v>
      </c>
      <c r="N41" s="38">
        <f t="shared" si="30"/>
        <v>1</v>
      </c>
      <c r="O41" s="38">
        <f t="shared" si="31"/>
        <v>1</v>
      </c>
      <c r="P41" s="48" t="s">
        <v>3509</v>
      </c>
      <c r="Q41" s="46" t="s">
        <v>3509</v>
      </c>
      <c r="R41" s="46" t="s">
        <v>3509</v>
      </c>
      <c r="S41" s="48" t="s">
        <v>3509</v>
      </c>
      <c r="T41" s="46" t="s">
        <v>3509</v>
      </c>
      <c r="U41" s="46" t="s">
        <v>3509</v>
      </c>
      <c r="V41" s="48" t="e">
        <f t="shared" si="32"/>
        <v>#VALUE!</v>
      </c>
      <c r="W41" s="46" t="e">
        <f t="shared" si="33"/>
        <v>#VALUE!</v>
      </c>
      <c r="X41" s="46">
        <f t="shared" si="34"/>
        <v>2</v>
      </c>
      <c r="Y41" s="46">
        <f t="shared" si="35"/>
        <v>0</v>
      </c>
      <c r="Z41" s="46">
        <f t="shared" si="36"/>
        <v>3</v>
      </c>
      <c r="AA41" s="46">
        <f t="shared" si="37"/>
        <v>1</v>
      </c>
      <c r="AB41" s="46">
        <f t="shared" si="38"/>
        <v>4</v>
      </c>
      <c r="AC41" s="48">
        <f>IF(AB41=0,0.93,IF(AB41=1,0.92,IF(AB41=2,0.91,IF(AB41=3,0.9,IF(AB41=4,0.89,IF(AB41=5,0.88,IF(AB41=6,0.87)))))))</f>
        <v>0.89</v>
      </c>
      <c r="AD41" s="48" t="e">
        <f t="shared" si="39"/>
        <v>#VALUE!</v>
      </c>
      <c r="AE41" s="48" t="e">
        <f t="shared" si="40"/>
        <v>#VALUE!</v>
      </c>
      <c r="AF41" s="46" t="e">
        <f t="shared" si="41"/>
        <v>#VALUE!</v>
      </c>
      <c r="AG41" s="47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</row>
    <row r="42" spans="1:43" s="16" customFormat="1" ht="27.75">
      <c r="A42" s="43">
        <v>41</v>
      </c>
      <c r="B42" s="44" t="s">
        <v>918</v>
      </c>
      <c r="C42" s="44" t="s">
        <v>490</v>
      </c>
      <c r="D42" s="45" t="s">
        <v>919</v>
      </c>
      <c r="E42" s="38">
        <v>8</v>
      </c>
      <c r="F42" s="48">
        <v>10.35</v>
      </c>
      <c r="G42" s="46">
        <v>30</v>
      </c>
      <c r="H42" s="46" t="s">
        <v>3373</v>
      </c>
      <c r="I42" s="48">
        <v>9.68</v>
      </c>
      <c r="J42" s="46">
        <v>12</v>
      </c>
      <c r="K42" s="46" t="s">
        <v>3373</v>
      </c>
      <c r="L42" s="84">
        <f t="shared" si="28"/>
        <v>10.015000000000001</v>
      </c>
      <c r="M42" s="38">
        <f t="shared" si="29"/>
        <v>60</v>
      </c>
      <c r="N42" s="38">
        <f t="shared" si="30"/>
        <v>2</v>
      </c>
      <c r="O42" s="38">
        <f t="shared" si="31"/>
        <v>1</v>
      </c>
      <c r="P42" s="48" t="s">
        <v>3509</v>
      </c>
      <c r="Q42" s="46" t="s">
        <v>3509</v>
      </c>
      <c r="R42" s="46" t="s">
        <v>3509</v>
      </c>
      <c r="S42" s="48" t="s">
        <v>3509</v>
      </c>
      <c r="T42" s="46" t="s">
        <v>3509</v>
      </c>
      <c r="U42" s="46" t="s">
        <v>3509</v>
      </c>
      <c r="V42" s="48" t="e">
        <f t="shared" si="32"/>
        <v>#VALUE!</v>
      </c>
      <c r="W42" s="46" t="e">
        <f t="shared" si="33"/>
        <v>#VALUE!</v>
      </c>
      <c r="X42" s="46">
        <f t="shared" si="34"/>
        <v>2</v>
      </c>
      <c r="Y42" s="46">
        <f t="shared" si="35"/>
        <v>0</v>
      </c>
      <c r="Z42" s="46">
        <f t="shared" si="36"/>
        <v>4</v>
      </c>
      <c r="AA42" s="46">
        <f t="shared" si="37"/>
        <v>1</v>
      </c>
      <c r="AB42" s="46">
        <f t="shared" si="38"/>
        <v>5</v>
      </c>
      <c r="AC42" s="48">
        <f>IF(AB42=0,0.93,IF(AB42=1,0.92,IF(AB42=2,0.91,IF(AB42=3,0.9,IF(AB42=4,0.89,IF(AB42=5,0.88,IF(AB42=6,0.87)))))))</f>
        <v>0.88</v>
      </c>
      <c r="AD42" s="48" t="e">
        <f t="shared" si="39"/>
        <v>#VALUE!</v>
      </c>
      <c r="AE42" s="48" t="e">
        <f t="shared" si="40"/>
        <v>#VALUE!</v>
      </c>
      <c r="AF42" s="46" t="e">
        <f t="shared" si="41"/>
        <v>#VALUE!</v>
      </c>
      <c r="AG42" s="47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</row>
    <row r="43" spans="1:43" s="16" customFormat="1" ht="27.75">
      <c r="A43" s="43">
        <v>42</v>
      </c>
      <c r="B43" s="44" t="s">
        <v>926</v>
      </c>
      <c r="C43" s="44" t="s">
        <v>927</v>
      </c>
      <c r="D43" s="45" t="s">
        <v>928</v>
      </c>
      <c r="E43" s="38">
        <v>9</v>
      </c>
      <c r="F43" s="48">
        <v>10.29</v>
      </c>
      <c r="G43" s="46">
        <v>30</v>
      </c>
      <c r="H43" s="46" t="s">
        <v>3372</v>
      </c>
      <c r="I43" s="48">
        <v>9.7100000000000009</v>
      </c>
      <c r="J43" s="46">
        <v>18</v>
      </c>
      <c r="K43" s="46" t="s">
        <v>3373</v>
      </c>
      <c r="L43" s="84">
        <f t="shared" si="28"/>
        <v>10</v>
      </c>
      <c r="M43" s="38">
        <f t="shared" si="29"/>
        <v>60</v>
      </c>
      <c r="N43" s="38">
        <f t="shared" si="30"/>
        <v>1</v>
      </c>
      <c r="O43" s="38">
        <f t="shared" si="31"/>
        <v>1</v>
      </c>
      <c r="P43" s="48" t="s">
        <v>3509</v>
      </c>
      <c r="Q43" s="46" t="s">
        <v>3509</v>
      </c>
      <c r="R43" s="46" t="s">
        <v>3509</v>
      </c>
      <c r="S43" s="48" t="s">
        <v>3509</v>
      </c>
      <c r="T43" s="46" t="s">
        <v>3509</v>
      </c>
      <c r="U43" s="46" t="s">
        <v>3509</v>
      </c>
      <c r="V43" s="48" t="e">
        <f t="shared" si="32"/>
        <v>#VALUE!</v>
      </c>
      <c r="W43" s="46" t="e">
        <f t="shared" si="33"/>
        <v>#VALUE!</v>
      </c>
      <c r="X43" s="46">
        <f t="shared" si="34"/>
        <v>2</v>
      </c>
      <c r="Y43" s="46">
        <f t="shared" si="35"/>
        <v>0</v>
      </c>
      <c r="Z43" s="46">
        <f t="shared" si="36"/>
        <v>3</v>
      </c>
      <c r="AA43" s="46">
        <f t="shared" si="37"/>
        <v>1</v>
      </c>
      <c r="AB43" s="46">
        <f t="shared" si="38"/>
        <v>4</v>
      </c>
      <c r="AC43" s="48">
        <f>IF(AB43=0,1,IF(AB43=1,0.99,IF(AB43=2,0.98,IF(AB43=3,0.97,IF(AB43=4,0.96,IF(AB43=5,0.95,IF(AB43=6,0.94)))))))</f>
        <v>0.96</v>
      </c>
      <c r="AD43" s="48" t="e">
        <f t="shared" si="39"/>
        <v>#VALUE!</v>
      </c>
      <c r="AE43" s="48" t="e">
        <f t="shared" si="40"/>
        <v>#VALUE!</v>
      </c>
      <c r="AF43" s="46" t="e">
        <f t="shared" si="41"/>
        <v>#VALUE!</v>
      </c>
      <c r="AG43" s="47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</row>
    <row r="44" spans="1:43" s="16" customFormat="1" ht="27.75">
      <c r="A44" s="43">
        <v>43</v>
      </c>
      <c r="B44" s="37" t="s">
        <v>988</v>
      </c>
      <c r="C44" s="37" t="s">
        <v>3387</v>
      </c>
      <c r="D44" s="38" t="s">
        <v>990</v>
      </c>
      <c r="E44" s="38">
        <v>9</v>
      </c>
      <c r="F44" s="48">
        <v>10.17</v>
      </c>
      <c r="G44" s="46">
        <v>30</v>
      </c>
      <c r="H44" s="46" t="s">
        <v>3373</v>
      </c>
      <c r="I44" s="48">
        <v>10.19</v>
      </c>
      <c r="J44" s="46">
        <v>30</v>
      </c>
      <c r="K44" s="46" t="s">
        <v>3372</v>
      </c>
      <c r="L44" s="84">
        <f t="shared" si="28"/>
        <v>10.18</v>
      </c>
      <c r="M44" s="38">
        <f t="shared" si="29"/>
        <v>60</v>
      </c>
      <c r="N44" s="38">
        <f t="shared" si="30"/>
        <v>1</v>
      </c>
      <c r="O44" s="38">
        <f t="shared" si="31"/>
        <v>0</v>
      </c>
      <c r="P44" s="48">
        <v>2.93</v>
      </c>
      <c r="Q44" s="46">
        <v>0</v>
      </c>
      <c r="R44" s="46" t="s">
        <v>3372</v>
      </c>
      <c r="S44" s="48" t="s">
        <v>3509</v>
      </c>
      <c r="T44" s="46" t="s">
        <v>3509</v>
      </c>
      <c r="U44" s="46" t="s">
        <v>3509</v>
      </c>
      <c r="V44" s="48" t="e">
        <f t="shared" si="32"/>
        <v>#VALUE!</v>
      </c>
      <c r="W44" s="46" t="e">
        <f t="shared" si="33"/>
        <v>#VALUE!</v>
      </c>
      <c r="X44" s="46">
        <f t="shared" si="34"/>
        <v>1</v>
      </c>
      <c r="Y44" s="46">
        <f t="shared" si="35"/>
        <v>1</v>
      </c>
      <c r="Z44" s="46">
        <f t="shared" si="36"/>
        <v>2</v>
      </c>
      <c r="AA44" s="46">
        <f t="shared" si="37"/>
        <v>1</v>
      </c>
      <c r="AB44" s="46">
        <f t="shared" si="38"/>
        <v>3</v>
      </c>
      <c r="AC44" s="48">
        <f>IF(AB44=0,0.93,IF(AB44=1,0.92,IF(AB44=2,0.91,IF(AB44=3,0.9,IF(AB44=4,0.89,IF(AB44=5,0.88,IF(AB44=6,0.87)))))))</f>
        <v>0.9</v>
      </c>
      <c r="AD44" s="48" t="e">
        <f t="shared" si="39"/>
        <v>#VALUE!</v>
      </c>
      <c r="AE44" s="48" t="e">
        <f t="shared" si="40"/>
        <v>#VALUE!</v>
      </c>
      <c r="AF44" s="46" t="e">
        <f t="shared" si="41"/>
        <v>#VALUE!</v>
      </c>
      <c r="AG44" s="47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</row>
    <row r="45" spans="1:43" s="16" customFormat="1" ht="27.75">
      <c r="A45" s="43">
        <v>44</v>
      </c>
      <c r="B45" s="53" t="s">
        <v>1046</v>
      </c>
      <c r="C45" s="53" t="s">
        <v>1047</v>
      </c>
      <c r="D45" s="54" t="s">
        <v>1048</v>
      </c>
      <c r="E45" s="38">
        <v>10</v>
      </c>
      <c r="F45" s="48" t="s">
        <v>3509</v>
      </c>
      <c r="G45" s="46" t="s">
        <v>3509</v>
      </c>
      <c r="H45" s="46" t="s">
        <v>3509</v>
      </c>
      <c r="I45" s="48">
        <v>10</v>
      </c>
      <c r="J45" s="46">
        <v>30</v>
      </c>
      <c r="K45" s="46" t="s">
        <v>3373</v>
      </c>
      <c r="L45" s="84" t="e">
        <f t="shared" si="28"/>
        <v>#VALUE!</v>
      </c>
      <c r="M45" s="38" t="e">
        <f t="shared" si="29"/>
        <v>#VALUE!</v>
      </c>
      <c r="N45" s="38">
        <f t="shared" si="30"/>
        <v>2</v>
      </c>
      <c r="O45" s="38">
        <f t="shared" si="31"/>
        <v>0</v>
      </c>
      <c r="P45" s="48">
        <v>9.02</v>
      </c>
      <c r="Q45" s="46">
        <v>10</v>
      </c>
      <c r="R45" s="46" t="s">
        <v>3373</v>
      </c>
      <c r="S45" s="48">
        <v>11.47</v>
      </c>
      <c r="T45" s="46">
        <v>30</v>
      </c>
      <c r="U45" s="46" t="s">
        <v>3373</v>
      </c>
      <c r="V45" s="48">
        <f t="shared" si="32"/>
        <v>10.245000000000001</v>
      </c>
      <c r="W45" s="46">
        <f t="shared" si="33"/>
        <v>60</v>
      </c>
      <c r="X45" s="46">
        <f t="shared" si="34"/>
        <v>2</v>
      </c>
      <c r="Y45" s="46">
        <f t="shared" si="35"/>
        <v>1</v>
      </c>
      <c r="Z45" s="46">
        <f t="shared" si="36"/>
        <v>4</v>
      </c>
      <c r="AA45" s="46">
        <f t="shared" si="37"/>
        <v>1</v>
      </c>
      <c r="AB45" s="46">
        <f t="shared" si="38"/>
        <v>5</v>
      </c>
      <c r="AC45" s="48">
        <f>IF(AB45=0,0.79,IF(AB45=1,0.78,IF(AB45=2,0.77,IF(AB45=3,0.76,IF(AB45=4,0.75,IF(AB45=5,0.74,IF(AB45=6,0.73)))))))</f>
        <v>0.74</v>
      </c>
      <c r="AD45" s="48" t="e">
        <f t="shared" si="39"/>
        <v>#VALUE!</v>
      </c>
      <c r="AE45" s="48" t="e">
        <f t="shared" si="40"/>
        <v>#VALUE!</v>
      </c>
      <c r="AF45" s="46" t="e">
        <f t="shared" si="41"/>
        <v>#VALUE!</v>
      </c>
      <c r="AG45" s="47"/>
      <c r="AH45" s="128" t="s">
        <v>3452</v>
      </c>
      <c r="AI45" s="128" t="s">
        <v>3451</v>
      </c>
      <c r="AJ45" s="128" t="s">
        <v>3456</v>
      </c>
      <c r="AK45" s="128" t="s">
        <v>3453</v>
      </c>
      <c r="AL45" s="128" t="s">
        <v>3454</v>
      </c>
      <c r="AM45" s="128" t="s">
        <v>3455</v>
      </c>
      <c r="AN45" s="128" t="s">
        <v>3460</v>
      </c>
      <c r="AO45" s="128" t="s">
        <v>3457</v>
      </c>
      <c r="AP45" s="128" t="s">
        <v>3459</v>
      </c>
      <c r="AQ45" s="128" t="s">
        <v>3458</v>
      </c>
    </row>
    <row r="46" spans="1:43" s="16" customFormat="1" ht="27.75">
      <c r="A46" s="43">
        <v>45</v>
      </c>
      <c r="B46" s="44" t="s">
        <v>127</v>
      </c>
      <c r="C46" s="44" t="s">
        <v>1022</v>
      </c>
      <c r="D46" s="45" t="s">
        <v>1106</v>
      </c>
      <c r="E46" s="38">
        <v>10</v>
      </c>
      <c r="F46" s="48">
        <v>13.17</v>
      </c>
      <c r="G46" s="46">
        <v>30</v>
      </c>
      <c r="H46" s="46" t="s">
        <v>3372</v>
      </c>
      <c r="I46" s="48">
        <v>8.15</v>
      </c>
      <c r="J46" s="46">
        <v>12</v>
      </c>
      <c r="K46" s="46" t="s">
        <v>3372</v>
      </c>
      <c r="L46" s="84">
        <f t="shared" si="28"/>
        <v>10.66</v>
      </c>
      <c r="M46" s="38">
        <f t="shared" si="29"/>
        <v>60</v>
      </c>
      <c r="N46" s="38">
        <f t="shared" si="30"/>
        <v>0</v>
      </c>
      <c r="O46" s="38">
        <f t="shared" si="31"/>
        <v>1</v>
      </c>
      <c r="P46" s="48" t="s">
        <v>3509</v>
      </c>
      <c r="Q46" s="46" t="s">
        <v>3509</v>
      </c>
      <c r="R46" s="46" t="s">
        <v>3509</v>
      </c>
      <c r="S46" s="48" t="s">
        <v>3509</v>
      </c>
      <c r="T46" s="46" t="s">
        <v>3509</v>
      </c>
      <c r="U46" s="46" t="s">
        <v>3509</v>
      </c>
      <c r="V46" s="48" t="e">
        <f t="shared" si="32"/>
        <v>#VALUE!</v>
      </c>
      <c r="W46" s="46" t="e">
        <f t="shared" si="33"/>
        <v>#VALUE!</v>
      </c>
      <c r="X46" s="46">
        <f t="shared" si="34"/>
        <v>2</v>
      </c>
      <c r="Y46" s="46">
        <f t="shared" si="35"/>
        <v>0</v>
      </c>
      <c r="Z46" s="46">
        <f t="shared" si="36"/>
        <v>2</v>
      </c>
      <c r="AA46" s="46">
        <f t="shared" si="37"/>
        <v>1</v>
      </c>
      <c r="AB46" s="46">
        <f t="shared" si="38"/>
        <v>3</v>
      </c>
      <c r="AC46" s="48">
        <f>IF(AB46=0,1,IF(AB46=1,0.99,IF(AB46=2,0.98,IF(AB46=3,0.97,IF(AB46=4,0.96,IF(AB46=5,0.95,IF(AB46=6,0.94)))))))</f>
        <v>0.97</v>
      </c>
      <c r="AD46" s="48" t="e">
        <f t="shared" si="39"/>
        <v>#VALUE!</v>
      </c>
      <c r="AE46" s="48" t="e">
        <f t="shared" si="40"/>
        <v>#VALUE!</v>
      </c>
      <c r="AF46" s="46" t="e">
        <f t="shared" si="41"/>
        <v>#VALUE!</v>
      </c>
      <c r="AG46" s="47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</row>
    <row r="47" spans="1:43" s="16" customFormat="1" ht="27.75">
      <c r="A47" s="43">
        <v>46</v>
      </c>
      <c r="B47" s="37" t="s">
        <v>1110</v>
      </c>
      <c r="C47" s="37" t="s">
        <v>1111</v>
      </c>
      <c r="D47" s="45" t="s">
        <v>1112</v>
      </c>
      <c r="E47" s="38">
        <v>10</v>
      </c>
      <c r="F47" s="48">
        <v>11.11</v>
      </c>
      <c r="G47" s="46">
        <v>30</v>
      </c>
      <c r="H47" s="46" t="s">
        <v>3372</v>
      </c>
      <c r="I47" s="48">
        <v>9.3000000000000007</v>
      </c>
      <c r="J47" s="46">
        <v>18</v>
      </c>
      <c r="K47" s="46" t="s">
        <v>3373</v>
      </c>
      <c r="L47" s="84">
        <f t="shared" si="28"/>
        <v>10.205</v>
      </c>
      <c r="M47" s="38">
        <f t="shared" si="29"/>
        <v>60</v>
      </c>
      <c r="N47" s="38">
        <f t="shared" si="30"/>
        <v>1</v>
      </c>
      <c r="O47" s="38">
        <f t="shared" si="31"/>
        <v>1</v>
      </c>
      <c r="P47" s="48" t="s">
        <v>3509</v>
      </c>
      <c r="Q47" s="46" t="s">
        <v>3509</v>
      </c>
      <c r="R47" s="46" t="s">
        <v>3509</v>
      </c>
      <c r="S47" s="48">
        <v>11.61</v>
      </c>
      <c r="T47" s="46">
        <v>30</v>
      </c>
      <c r="U47" s="46" t="s">
        <v>3373</v>
      </c>
      <c r="V47" s="48" t="e">
        <f t="shared" si="32"/>
        <v>#VALUE!</v>
      </c>
      <c r="W47" s="46" t="e">
        <f t="shared" si="33"/>
        <v>#VALUE!</v>
      </c>
      <c r="X47" s="46">
        <f t="shared" si="34"/>
        <v>2</v>
      </c>
      <c r="Y47" s="46">
        <f t="shared" si="35"/>
        <v>0</v>
      </c>
      <c r="Z47" s="46">
        <f t="shared" si="36"/>
        <v>3</v>
      </c>
      <c r="AA47" s="46">
        <f t="shared" si="37"/>
        <v>1</v>
      </c>
      <c r="AB47" s="46">
        <f t="shared" si="38"/>
        <v>4</v>
      </c>
      <c r="AC47" s="48">
        <f>IF(AB47=0,0.93,IF(AB47=1,0.92,IF(AB47=2,0.91,IF(AB47=3,0.9,IF(AB47=4,0.89,IF(AB47=5,0.88,IF(AB47=6,0.87)))))))</f>
        <v>0.89</v>
      </c>
      <c r="AD47" s="48" t="e">
        <f t="shared" si="39"/>
        <v>#VALUE!</v>
      </c>
      <c r="AE47" s="48" t="e">
        <f t="shared" si="40"/>
        <v>#VALUE!</v>
      </c>
      <c r="AF47" s="46" t="e">
        <f t="shared" si="41"/>
        <v>#VALUE!</v>
      </c>
      <c r="AG47" s="47"/>
      <c r="AH47" s="128" t="s">
        <v>3456</v>
      </c>
      <c r="AI47" s="128" t="s">
        <v>3458</v>
      </c>
      <c r="AJ47" s="128" t="s">
        <v>3452</v>
      </c>
      <c r="AK47" s="128" t="s">
        <v>3454</v>
      </c>
      <c r="AL47" s="128" t="s">
        <v>3455</v>
      </c>
      <c r="AM47" s="128" t="s">
        <v>3451</v>
      </c>
      <c r="AN47" s="128" t="s">
        <v>3459</v>
      </c>
      <c r="AO47" s="128" t="s">
        <v>3460</v>
      </c>
      <c r="AP47" s="128" t="s">
        <v>3457</v>
      </c>
      <c r="AQ47" s="128" t="s">
        <v>3453</v>
      </c>
    </row>
    <row r="48" spans="1:43" s="16" customFormat="1" ht="27.75">
      <c r="A48" s="43">
        <v>47</v>
      </c>
      <c r="B48" s="37" t="s">
        <v>144</v>
      </c>
      <c r="C48" s="37" t="s">
        <v>1113</v>
      </c>
      <c r="D48" s="45" t="s">
        <v>1114</v>
      </c>
      <c r="E48" s="38">
        <v>10</v>
      </c>
      <c r="F48" s="48">
        <v>10.26</v>
      </c>
      <c r="G48" s="46">
        <v>30</v>
      </c>
      <c r="H48" s="46" t="s">
        <v>3373</v>
      </c>
      <c r="I48" s="48">
        <v>11.24</v>
      </c>
      <c r="J48" s="46">
        <v>30</v>
      </c>
      <c r="K48" s="46" t="s">
        <v>3372</v>
      </c>
      <c r="L48" s="84">
        <f t="shared" si="28"/>
        <v>10.75</v>
      </c>
      <c r="M48" s="38">
        <f t="shared" si="29"/>
        <v>60</v>
      </c>
      <c r="N48" s="38">
        <f t="shared" si="30"/>
        <v>1</v>
      </c>
      <c r="O48" s="38">
        <f t="shared" si="31"/>
        <v>0</v>
      </c>
      <c r="P48" s="48" t="s">
        <v>3509</v>
      </c>
      <c r="Q48" s="46" t="s">
        <v>3509</v>
      </c>
      <c r="R48" s="46" t="s">
        <v>3509</v>
      </c>
      <c r="S48" s="48" t="s">
        <v>3509</v>
      </c>
      <c r="T48" s="46" t="s">
        <v>3509</v>
      </c>
      <c r="U48" s="46" t="s">
        <v>3509</v>
      </c>
      <c r="V48" s="48" t="e">
        <f t="shared" si="32"/>
        <v>#VALUE!</v>
      </c>
      <c r="W48" s="46" t="e">
        <f t="shared" si="33"/>
        <v>#VALUE!</v>
      </c>
      <c r="X48" s="46">
        <f t="shared" si="34"/>
        <v>2</v>
      </c>
      <c r="Y48" s="46">
        <f t="shared" si="35"/>
        <v>0</v>
      </c>
      <c r="Z48" s="46">
        <f t="shared" si="36"/>
        <v>3</v>
      </c>
      <c r="AA48" s="46">
        <f t="shared" si="37"/>
        <v>0</v>
      </c>
      <c r="AB48" s="46">
        <f t="shared" si="38"/>
        <v>3</v>
      </c>
      <c r="AC48" s="48">
        <f>IF(AB48=0,0.93,IF(AB48=1,0.92,IF(AB48=2,0.91,IF(AB48=3,0.9,IF(AB48=4,0.89,IF(AB48=5,0.88,IF(AB48=6,0.87)))))))</f>
        <v>0.9</v>
      </c>
      <c r="AD48" s="48" t="e">
        <f t="shared" si="39"/>
        <v>#VALUE!</v>
      </c>
      <c r="AE48" s="48" t="e">
        <f t="shared" si="40"/>
        <v>#VALUE!</v>
      </c>
      <c r="AF48" s="46" t="e">
        <f t="shared" si="41"/>
        <v>#VALUE!</v>
      </c>
      <c r="AG48" s="47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</row>
    <row r="49" spans="1:43" s="16" customFormat="1" ht="27.75">
      <c r="A49" s="43">
        <v>48</v>
      </c>
      <c r="B49" s="53" t="s">
        <v>1138</v>
      </c>
      <c r="C49" s="53" t="s">
        <v>3428</v>
      </c>
      <c r="D49" s="45" t="s">
        <v>1140</v>
      </c>
      <c r="E49" s="38">
        <v>11</v>
      </c>
      <c r="F49" s="48">
        <v>11.87</v>
      </c>
      <c r="G49" s="46">
        <v>30</v>
      </c>
      <c r="H49" s="46" t="s">
        <v>3373</v>
      </c>
      <c r="I49" s="48">
        <v>8.73</v>
      </c>
      <c r="J49" s="46">
        <v>8</v>
      </c>
      <c r="K49" s="46" t="s">
        <v>3373</v>
      </c>
      <c r="L49" s="84">
        <f t="shared" si="28"/>
        <v>10.3</v>
      </c>
      <c r="M49" s="38">
        <f t="shared" si="29"/>
        <v>60</v>
      </c>
      <c r="N49" s="38">
        <f t="shared" si="30"/>
        <v>2</v>
      </c>
      <c r="O49" s="38">
        <f t="shared" si="31"/>
        <v>1</v>
      </c>
      <c r="P49" s="48" t="s">
        <v>3509</v>
      </c>
      <c r="Q49" s="46" t="s">
        <v>3509</v>
      </c>
      <c r="R49" s="46" t="s">
        <v>3509</v>
      </c>
      <c r="S49" s="48" t="s">
        <v>3509</v>
      </c>
      <c r="T49" s="46" t="s">
        <v>3509</v>
      </c>
      <c r="U49" s="46" t="s">
        <v>3509</v>
      </c>
      <c r="V49" s="48" t="e">
        <f t="shared" si="32"/>
        <v>#VALUE!</v>
      </c>
      <c r="W49" s="46" t="e">
        <f t="shared" si="33"/>
        <v>#VALUE!</v>
      </c>
      <c r="X49" s="46">
        <f t="shared" si="34"/>
        <v>2</v>
      </c>
      <c r="Y49" s="46">
        <f t="shared" si="35"/>
        <v>0</v>
      </c>
      <c r="Z49" s="46">
        <f t="shared" si="36"/>
        <v>4</v>
      </c>
      <c r="AA49" s="46">
        <f t="shared" si="37"/>
        <v>1</v>
      </c>
      <c r="AB49" s="46">
        <f t="shared" si="38"/>
        <v>5</v>
      </c>
      <c r="AC49" s="48">
        <f>IF(AB49=0,93,IF(AB49=1,0.92,IF(AB49=2,0.91,IF(AB49=3,0.9,IF(AB49=4,0.89,IF(AB49=5,0.88,IF(AB49=6,0.87)))))))</f>
        <v>0.88</v>
      </c>
      <c r="AD49" s="48" t="e">
        <f t="shared" si="39"/>
        <v>#VALUE!</v>
      </c>
      <c r="AE49" s="48" t="e">
        <f t="shared" si="40"/>
        <v>#VALUE!</v>
      </c>
      <c r="AF49" s="46" t="e">
        <f t="shared" si="41"/>
        <v>#VALUE!</v>
      </c>
      <c r="AG49" s="47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</row>
    <row r="50" spans="1:43" s="16" customFormat="1" ht="27.75">
      <c r="A50" s="43">
        <v>49</v>
      </c>
      <c r="B50" s="53" t="s">
        <v>1141</v>
      </c>
      <c r="C50" s="53" t="s">
        <v>721</v>
      </c>
      <c r="D50" s="38" t="s">
        <v>722</v>
      </c>
      <c r="E50" s="38">
        <v>11</v>
      </c>
      <c r="F50" s="48">
        <v>9.3000000000000007</v>
      </c>
      <c r="G50" s="46">
        <v>24</v>
      </c>
      <c r="H50" s="46" t="s">
        <v>3372</v>
      </c>
      <c r="I50" s="48">
        <v>11.78</v>
      </c>
      <c r="J50" s="46">
        <v>30</v>
      </c>
      <c r="K50" s="46" t="s">
        <v>3373</v>
      </c>
      <c r="L50" s="84">
        <f t="shared" si="28"/>
        <v>10.54</v>
      </c>
      <c r="M50" s="38">
        <f t="shared" si="29"/>
        <v>60</v>
      </c>
      <c r="N50" s="38">
        <f t="shared" si="30"/>
        <v>1</v>
      </c>
      <c r="O50" s="38">
        <f t="shared" si="31"/>
        <v>1</v>
      </c>
      <c r="P50" s="48" t="s">
        <v>3509</v>
      </c>
      <c r="Q50" s="46" t="s">
        <v>3509</v>
      </c>
      <c r="R50" s="46" t="s">
        <v>3509</v>
      </c>
      <c r="S50" s="48" t="s">
        <v>3509</v>
      </c>
      <c r="T50" s="46" t="s">
        <v>3509</v>
      </c>
      <c r="U50" s="46" t="s">
        <v>3509</v>
      </c>
      <c r="V50" s="48" t="e">
        <f t="shared" si="32"/>
        <v>#VALUE!</v>
      </c>
      <c r="W50" s="46" t="e">
        <f t="shared" si="33"/>
        <v>#VALUE!</v>
      </c>
      <c r="X50" s="46">
        <f t="shared" si="34"/>
        <v>2</v>
      </c>
      <c r="Y50" s="46">
        <f t="shared" si="35"/>
        <v>0</v>
      </c>
      <c r="Z50" s="46">
        <f t="shared" si="36"/>
        <v>3</v>
      </c>
      <c r="AA50" s="46">
        <f t="shared" si="37"/>
        <v>1</v>
      </c>
      <c r="AB50" s="46">
        <f t="shared" si="38"/>
        <v>4</v>
      </c>
      <c r="AC50" s="48">
        <f>IF(AB50=0,1,IF(AB50=1,0.99,IF(AB50=2,0.98,IF(AB50=3,0.97,IF(AB50=4,0.96,IF(AB50=5,0.95,IF(AB50=6,0.94)))))))</f>
        <v>0.96</v>
      </c>
      <c r="AD50" s="48" t="e">
        <f t="shared" si="39"/>
        <v>#VALUE!</v>
      </c>
      <c r="AE50" s="48" t="e">
        <f t="shared" si="40"/>
        <v>#VALUE!</v>
      </c>
      <c r="AF50" s="46" t="e">
        <f t="shared" si="41"/>
        <v>#VALUE!</v>
      </c>
      <c r="AG50" s="47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</row>
    <row r="51" spans="1:43" s="16" customFormat="1" ht="27.75">
      <c r="A51" s="43">
        <v>50</v>
      </c>
      <c r="B51" s="53" t="s">
        <v>1207</v>
      </c>
      <c r="C51" s="53" t="s">
        <v>1208</v>
      </c>
      <c r="D51" s="54" t="s">
        <v>1209</v>
      </c>
      <c r="E51" s="38">
        <v>11</v>
      </c>
      <c r="F51" s="48" t="s">
        <v>3509</v>
      </c>
      <c r="G51" s="46" t="s">
        <v>3509</v>
      </c>
      <c r="H51" s="46" t="s">
        <v>3509</v>
      </c>
      <c r="I51" s="48" t="s">
        <v>3509</v>
      </c>
      <c r="J51" s="46" t="s">
        <v>3509</v>
      </c>
      <c r="K51" s="46" t="s">
        <v>3509</v>
      </c>
      <c r="L51" s="84" t="e">
        <f t="shared" si="28"/>
        <v>#VALUE!</v>
      </c>
      <c r="M51" s="38" t="e">
        <f t="shared" si="29"/>
        <v>#VALUE!</v>
      </c>
      <c r="N51" s="38">
        <f t="shared" si="30"/>
        <v>2</v>
      </c>
      <c r="O51" s="38">
        <f t="shared" si="31"/>
        <v>0</v>
      </c>
      <c r="P51" s="48" t="s">
        <v>3509</v>
      </c>
      <c r="Q51" s="46" t="s">
        <v>3509</v>
      </c>
      <c r="R51" s="46" t="s">
        <v>3509</v>
      </c>
      <c r="S51" s="48">
        <v>3.76</v>
      </c>
      <c r="T51" s="46">
        <v>0</v>
      </c>
      <c r="U51" s="46" t="s">
        <v>3373</v>
      </c>
      <c r="V51" s="48" t="e">
        <f t="shared" si="32"/>
        <v>#VALUE!</v>
      </c>
      <c r="W51" s="46" t="e">
        <f t="shared" si="33"/>
        <v>#VALUE!</v>
      </c>
      <c r="X51" s="46">
        <f t="shared" si="34"/>
        <v>2</v>
      </c>
      <c r="Y51" s="46">
        <f t="shared" si="35"/>
        <v>1</v>
      </c>
      <c r="Z51" s="46">
        <f t="shared" si="36"/>
        <v>4</v>
      </c>
      <c r="AA51" s="46">
        <f t="shared" si="37"/>
        <v>1</v>
      </c>
      <c r="AB51" s="46">
        <f t="shared" si="38"/>
        <v>5</v>
      </c>
      <c r="AC51" s="48">
        <f>IF(AB51=0,0.79,IF(AB51=1,0.78,IF(AB51=2,0.77,IF(AB51=3,0.76,IF(AB51=4,0.75,IF(AB51=5,0.74,IF(AB51=6,0.73)))))))</f>
        <v>0.74</v>
      </c>
      <c r="AD51" s="48" t="e">
        <f t="shared" si="39"/>
        <v>#VALUE!</v>
      </c>
      <c r="AE51" s="48" t="e">
        <f t="shared" si="40"/>
        <v>#VALUE!</v>
      </c>
      <c r="AF51" s="46" t="e">
        <f t="shared" si="41"/>
        <v>#VALUE!</v>
      </c>
      <c r="AG51" s="47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</row>
    <row r="52" spans="1:43" s="16" customFormat="1" ht="27.75">
      <c r="A52" s="43">
        <v>51</v>
      </c>
      <c r="B52" s="53" t="s">
        <v>1221</v>
      </c>
      <c r="C52" s="53" t="s">
        <v>609</v>
      </c>
      <c r="D52" s="45" t="s">
        <v>1217</v>
      </c>
      <c r="E52" s="38">
        <v>11</v>
      </c>
      <c r="F52" s="48">
        <v>10</v>
      </c>
      <c r="G52" s="46">
        <v>30</v>
      </c>
      <c r="H52" s="46" t="s">
        <v>3373</v>
      </c>
      <c r="I52" s="48"/>
      <c r="J52" s="46"/>
      <c r="K52" s="46"/>
      <c r="L52" s="84">
        <f t="shared" si="28"/>
        <v>5</v>
      </c>
      <c r="M52" s="38">
        <f t="shared" si="29"/>
        <v>30</v>
      </c>
      <c r="N52" s="38">
        <f t="shared" si="30"/>
        <v>2</v>
      </c>
      <c r="O52" s="38">
        <f t="shared" si="31"/>
        <v>1</v>
      </c>
      <c r="P52" s="48" t="s">
        <v>3509</v>
      </c>
      <c r="Q52" s="46" t="s">
        <v>3509</v>
      </c>
      <c r="R52" s="46" t="s">
        <v>3509</v>
      </c>
      <c r="S52" s="48" t="s">
        <v>3509</v>
      </c>
      <c r="T52" s="46" t="s">
        <v>3509</v>
      </c>
      <c r="U52" s="46" t="s">
        <v>3509</v>
      </c>
      <c r="V52" s="48" t="e">
        <f t="shared" si="32"/>
        <v>#VALUE!</v>
      </c>
      <c r="W52" s="46" t="e">
        <f t="shared" si="33"/>
        <v>#VALUE!</v>
      </c>
      <c r="X52" s="46">
        <f t="shared" si="34"/>
        <v>2</v>
      </c>
      <c r="Y52" s="46">
        <f t="shared" si="35"/>
        <v>0</v>
      </c>
      <c r="Z52" s="46">
        <f t="shared" si="36"/>
        <v>4</v>
      </c>
      <c r="AA52" s="46">
        <f t="shared" si="37"/>
        <v>1</v>
      </c>
      <c r="AB52" s="46">
        <f t="shared" si="38"/>
        <v>5</v>
      </c>
      <c r="AC52" s="48">
        <f>IF(AB52=0,0.86,IF(AB52=1,0.85,IF(AB52=2,0.84,IF(AB52=3,0.83,IF(AB52=4,0.82,IF(AB52=5,0.81,IF(AB52=6,0.8)))))))</f>
        <v>0.81</v>
      </c>
      <c r="AD52" s="48" t="e">
        <f t="shared" si="39"/>
        <v>#VALUE!</v>
      </c>
      <c r="AE52" s="48" t="e">
        <f t="shared" si="40"/>
        <v>#VALUE!</v>
      </c>
      <c r="AF52" s="46" t="e">
        <f t="shared" si="41"/>
        <v>#VALUE!</v>
      </c>
      <c r="AG52" s="47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</row>
    <row r="53" spans="1:43" s="16" customFormat="1" ht="27.75">
      <c r="A53" s="43">
        <v>52</v>
      </c>
      <c r="B53" s="44" t="s">
        <v>1225</v>
      </c>
      <c r="C53" s="44" t="s">
        <v>618</v>
      </c>
      <c r="D53" s="45" t="s">
        <v>1205</v>
      </c>
      <c r="E53" s="38">
        <v>11</v>
      </c>
      <c r="F53" s="48">
        <v>11.76</v>
      </c>
      <c r="G53" s="46">
        <v>30</v>
      </c>
      <c r="H53" s="46" t="s">
        <v>3372</v>
      </c>
      <c r="I53" s="48">
        <v>9.65</v>
      </c>
      <c r="J53" s="46">
        <v>18</v>
      </c>
      <c r="K53" s="46" t="s">
        <v>3372</v>
      </c>
      <c r="L53" s="84">
        <f t="shared" si="28"/>
        <v>10.705</v>
      </c>
      <c r="M53" s="38">
        <f t="shared" si="29"/>
        <v>60</v>
      </c>
      <c r="N53" s="38">
        <f t="shared" si="30"/>
        <v>0</v>
      </c>
      <c r="O53" s="38">
        <f t="shared" si="31"/>
        <v>1</v>
      </c>
      <c r="P53" s="48" t="s">
        <v>3509</v>
      </c>
      <c r="Q53" s="46" t="s">
        <v>3509</v>
      </c>
      <c r="R53" s="46" t="s">
        <v>3509</v>
      </c>
      <c r="S53" s="48" t="s">
        <v>3509</v>
      </c>
      <c r="T53" s="46" t="s">
        <v>3509</v>
      </c>
      <c r="U53" s="46" t="s">
        <v>3509</v>
      </c>
      <c r="V53" s="48" t="e">
        <f t="shared" si="32"/>
        <v>#VALUE!</v>
      </c>
      <c r="W53" s="46" t="e">
        <f t="shared" si="33"/>
        <v>#VALUE!</v>
      </c>
      <c r="X53" s="46">
        <f t="shared" si="34"/>
        <v>2</v>
      </c>
      <c r="Y53" s="46">
        <f t="shared" si="35"/>
        <v>0</v>
      </c>
      <c r="Z53" s="46">
        <f t="shared" si="36"/>
        <v>2</v>
      </c>
      <c r="AA53" s="46">
        <f t="shared" si="37"/>
        <v>1</v>
      </c>
      <c r="AB53" s="46">
        <f t="shared" si="38"/>
        <v>3</v>
      </c>
      <c r="AC53" s="48">
        <f>IF(AB53=0,1,IF(AB53=1,0.99,IF(AB53=2,0.98,IF(AB53=3,0.97,IF(AB53=4,0.96,IF(AB53=5,0.95,IF(AB53=6,0.94)))))))</f>
        <v>0.97</v>
      </c>
      <c r="AD53" s="48" t="e">
        <f t="shared" si="39"/>
        <v>#VALUE!</v>
      </c>
      <c r="AE53" s="48" t="e">
        <f t="shared" si="40"/>
        <v>#VALUE!</v>
      </c>
      <c r="AF53" s="46" t="e">
        <f t="shared" si="41"/>
        <v>#VALUE!</v>
      </c>
      <c r="AG53" s="47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</row>
    <row r="54" spans="1:43" s="16" customFormat="1" ht="27.75">
      <c r="A54" s="43">
        <v>53</v>
      </c>
      <c r="B54" s="53" t="s">
        <v>1314</v>
      </c>
      <c r="C54" s="53" t="s">
        <v>1315</v>
      </c>
      <c r="D54" s="54" t="s">
        <v>1316</v>
      </c>
      <c r="E54" s="38">
        <v>12</v>
      </c>
      <c r="F54" s="48">
        <v>10.07</v>
      </c>
      <c r="G54" s="46">
        <v>30</v>
      </c>
      <c r="H54" s="46" t="s">
        <v>3373</v>
      </c>
      <c r="I54" s="48">
        <v>10.17</v>
      </c>
      <c r="J54" s="46">
        <v>30</v>
      </c>
      <c r="K54" s="46" t="s">
        <v>3373</v>
      </c>
      <c r="L54" s="84">
        <f t="shared" si="28"/>
        <v>10.120000000000001</v>
      </c>
      <c r="M54" s="38">
        <f t="shared" si="29"/>
        <v>60</v>
      </c>
      <c r="N54" s="38">
        <f t="shared" si="30"/>
        <v>2</v>
      </c>
      <c r="O54" s="38">
        <f t="shared" si="31"/>
        <v>0</v>
      </c>
      <c r="P54" s="48" t="s">
        <v>3509</v>
      </c>
      <c r="Q54" s="46" t="s">
        <v>3509</v>
      </c>
      <c r="R54" s="46" t="s">
        <v>3509</v>
      </c>
      <c r="S54" s="48">
        <v>1.76</v>
      </c>
      <c r="T54" s="46">
        <v>6</v>
      </c>
      <c r="U54" s="46" t="s">
        <v>3373</v>
      </c>
      <c r="V54" s="48" t="e">
        <f t="shared" si="32"/>
        <v>#VALUE!</v>
      </c>
      <c r="W54" s="46" t="e">
        <f t="shared" si="33"/>
        <v>#VALUE!</v>
      </c>
      <c r="X54" s="46">
        <f t="shared" si="34"/>
        <v>2</v>
      </c>
      <c r="Y54" s="46">
        <f t="shared" si="35"/>
        <v>1</v>
      </c>
      <c r="Z54" s="46">
        <f t="shared" si="36"/>
        <v>4</v>
      </c>
      <c r="AA54" s="46">
        <f t="shared" si="37"/>
        <v>1</v>
      </c>
      <c r="AB54" s="46">
        <f t="shared" si="38"/>
        <v>5</v>
      </c>
      <c r="AC54" s="48">
        <f>IF(AB54=0,0.79,IF(AB54=1,0.78,IF(AB54=2,0.77,IF(AB54=3,0.76,IF(AB54=4,0.75,IF(AB54=5,0.74,IF(AB54=6,0.73)))))))</f>
        <v>0.74</v>
      </c>
      <c r="AD54" s="48" t="e">
        <f t="shared" si="39"/>
        <v>#VALUE!</v>
      </c>
      <c r="AE54" s="48" t="e">
        <f t="shared" si="40"/>
        <v>#VALUE!</v>
      </c>
      <c r="AF54" s="46" t="e">
        <f t="shared" si="41"/>
        <v>#VALUE!</v>
      </c>
      <c r="AG54" s="47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</row>
    <row r="55" spans="1:43" s="16" customFormat="1" ht="27.75">
      <c r="A55" s="43">
        <v>54</v>
      </c>
      <c r="B55" s="37" t="s">
        <v>1396</v>
      </c>
      <c r="C55" s="37" t="s">
        <v>478</v>
      </c>
      <c r="D55" s="45" t="s">
        <v>1397</v>
      </c>
      <c r="E55" s="38">
        <v>13</v>
      </c>
      <c r="F55" s="48">
        <v>5.49</v>
      </c>
      <c r="G55" s="46">
        <v>12</v>
      </c>
      <c r="H55" s="46" t="s">
        <v>3372</v>
      </c>
      <c r="I55" s="48">
        <v>10</v>
      </c>
      <c r="J55" s="46">
        <v>30</v>
      </c>
      <c r="K55" s="46" t="s">
        <v>3373</v>
      </c>
      <c r="L55" s="84">
        <f t="shared" si="28"/>
        <v>7.7450000000000001</v>
      </c>
      <c r="M55" s="38">
        <f t="shared" si="29"/>
        <v>42</v>
      </c>
      <c r="N55" s="38">
        <f t="shared" si="30"/>
        <v>1</v>
      </c>
      <c r="O55" s="38">
        <f t="shared" si="31"/>
        <v>1</v>
      </c>
      <c r="P55" s="48" t="s">
        <v>3509</v>
      </c>
      <c r="Q55" s="46" t="s">
        <v>3509</v>
      </c>
      <c r="R55" s="46" t="s">
        <v>3509</v>
      </c>
      <c r="S55" s="48">
        <v>0.93</v>
      </c>
      <c r="T55" s="46">
        <v>0</v>
      </c>
      <c r="U55" s="46" t="s">
        <v>3373</v>
      </c>
      <c r="V55" s="48" t="e">
        <f t="shared" si="32"/>
        <v>#VALUE!</v>
      </c>
      <c r="W55" s="46" t="e">
        <f t="shared" si="33"/>
        <v>#VALUE!</v>
      </c>
      <c r="X55" s="46">
        <f t="shared" si="34"/>
        <v>2</v>
      </c>
      <c r="Y55" s="46">
        <f t="shared" si="35"/>
        <v>1</v>
      </c>
      <c r="Z55" s="46">
        <f t="shared" si="36"/>
        <v>3</v>
      </c>
      <c r="AA55" s="46">
        <f t="shared" si="37"/>
        <v>2</v>
      </c>
      <c r="AB55" s="46">
        <f t="shared" si="38"/>
        <v>5</v>
      </c>
      <c r="AC55" s="48">
        <f>IF(AB55=0,0.93,IF(AB55=1,0.92,IF(AB55=2,0.91,IF(AB55=3,0.9,IF(AB55=4,0.89,IF(AB55=5,0.88,IF(AB55=6,0.87)))))))</f>
        <v>0.88</v>
      </c>
      <c r="AD55" s="48" t="e">
        <f t="shared" si="39"/>
        <v>#VALUE!</v>
      </c>
      <c r="AE55" s="48" t="e">
        <f t="shared" si="40"/>
        <v>#VALUE!</v>
      </c>
      <c r="AF55" s="46" t="e">
        <f t="shared" si="41"/>
        <v>#VALUE!</v>
      </c>
      <c r="AG55" s="47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</row>
    <row r="56" spans="1:43" s="16" customFormat="1" ht="27.75">
      <c r="A56" s="43">
        <v>55</v>
      </c>
      <c r="B56" s="73" t="s">
        <v>1431</v>
      </c>
      <c r="C56" s="73" t="s">
        <v>1432</v>
      </c>
      <c r="D56" s="45" t="s">
        <v>1433</v>
      </c>
      <c r="E56" s="38">
        <v>14</v>
      </c>
      <c r="F56" s="48">
        <v>10</v>
      </c>
      <c r="G56" s="46">
        <v>30</v>
      </c>
      <c r="H56" s="46" t="s">
        <v>3373</v>
      </c>
      <c r="I56" s="48">
        <v>10</v>
      </c>
      <c r="J56" s="46">
        <v>30</v>
      </c>
      <c r="K56" s="46" t="s">
        <v>3373</v>
      </c>
      <c r="L56" s="84">
        <f t="shared" si="28"/>
        <v>10</v>
      </c>
      <c r="M56" s="38">
        <f t="shared" si="29"/>
        <v>60</v>
      </c>
      <c r="N56" s="38">
        <f t="shared" si="30"/>
        <v>2</v>
      </c>
      <c r="O56" s="38">
        <f t="shared" si="31"/>
        <v>0</v>
      </c>
      <c r="P56" s="48" t="s">
        <v>3509</v>
      </c>
      <c r="Q56" s="46" t="s">
        <v>3509</v>
      </c>
      <c r="R56" s="46" t="s">
        <v>3509</v>
      </c>
      <c r="S56" s="48">
        <v>9.59</v>
      </c>
      <c r="T56" s="46">
        <v>25</v>
      </c>
      <c r="U56" s="46" t="s">
        <v>3373</v>
      </c>
      <c r="V56" s="48" t="e">
        <f t="shared" si="32"/>
        <v>#VALUE!</v>
      </c>
      <c r="W56" s="46" t="e">
        <f t="shared" si="33"/>
        <v>#VALUE!</v>
      </c>
      <c r="X56" s="46">
        <f t="shared" si="34"/>
        <v>2</v>
      </c>
      <c r="Y56" s="46">
        <f t="shared" si="35"/>
        <v>1</v>
      </c>
      <c r="Z56" s="46">
        <f t="shared" si="36"/>
        <v>4</v>
      </c>
      <c r="AA56" s="46">
        <f t="shared" si="37"/>
        <v>1</v>
      </c>
      <c r="AB56" s="46">
        <f t="shared" si="38"/>
        <v>5</v>
      </c>
      <c r="AC56" s="48">
        <f>IF(AB56=0,0.79,IF(AB56=1,0.78,IF(AB56=2,0.77,IF(AB56=3,0.76,IF(AB56=4,0.75,IF(AB56=5,0.74,IF(AB56=6,0.73)))))))</f>
        <v>0.74</v>
      </c>
      <c r="AD56" s="48" t="e">
        <f t="shared" si="39"/>
        <v>#VALUE!</v>
      </c>
      <c r="AE56" s="48" t="e">
        <f t="shared" si="40"/>
        <v>#VALUE!</v>
      </c>
      <c r="AF56" s="46" t="e">
        <f t="shared" si="41"/>
        <v>#VALUE!</v>
      </c>
      <c r="AG56" s="47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</row>
    <row r="57" spans="1:43" s="16" customFormat="1" ht="27.75">
      <c r="A57" s="43">
        <v>56</v>
      </c>
      <c r="B57" s="37" t="s">
        <v>1451</v>
      </c>
      <c r="C57" s="37" t="s">
        <v>618</v>
      </c>
      <c r="D57" s="38" t="s">
        <v>1452</v>
      </c>
      <c r="E57" s="38">
        <v>14</v>
      </c>
      <c r="F57" s="48">
        <v>13.93</v>
      </c>
      <c r="G57" s="46">
        <v>30</v>
      </c>
      <c r="H57" s="46" t="s">
        <v>3372</v>
      </c>
      <c r="I57" s="48">
        <v>13.19</v>
      </c>
      <c r="J57" s="46">
        <v>30</v>
      </c>
      <c r="K57" s="46" t="s">
        <v>3372</v>
      </c>
      <c r="L57" s="84">
        <f t="shared" si="28"/>
        <v>13.559999999999999</v>
      </c>
      <c r="M57" s="38">
        <f t="shared" si="29"/>
        <v>60</v>
      </c>
      <c r="N57" s="38">
        <f t="shared" si="30"/>
        <v>0</v>
      </c>
      <c r="O57" s="38">
        <f t="shared" si="31"/>
        <v>0</v>
      </c>
      <c r="P57" s="48" t="s">
        <v>3509</v>
      </c>
      <c r="Q57" s="46" t="s">
        <v>3509</v>
      </c>
      <c r="R57" s="46" t="s">
        <v>3509</v>
      </c>
      <c r="S57" s="48" t="s">
        <v>3509</v>
      </c>
      <c r="T57" s="46" t="s">
        <v>3509</v>
      </c>
      <c r="U57" s="46" t="s">
        <v>3509</v>
      </c>
      <c r="V57" s="48" t="e">
        <f t="shared" si="32"/>
        <v>#VALUE!</v>
      </c>
      <c r="W57" s="46" t="e">
        <f t="shared" si="33"/>
        <v>#VALUE!</v>
      </c>
      <c r="X57" s="46">
        <f t="shared" si="34"/>
        <v>2</v>
      </c>
      <c r="Y57" s="46">
        <f t="shared" si="35"/>
        <v>0</v>
      </c>
      <c r="Z57" s="46">
        <f t="shared" si="36"/>
        <v>2</v>
      </c>
      <c r="AA57" s="46">
        <f t="shared" si="37"/>
        <v>0</v>
      </c>
      <c r="AB57" s="46">
        <f t="shared" si="38"/>
        <v>2</v>
      </c>
      <c r="AC57" s="48">
        <f>IF(AB57=0,1,IF(AB57=1,0.99,IF(AB57=2,0.98,IF(AB57=3,0.97,IF(AB57=4,0.96,IF(AB57=5,0.95,IF(AB57=6,0.94)))))))</f>
        <v>0.98</v>
      </c>
      <c r="AD57" s="48" t="e">
        <f t="shared" si="39"/>
        <v>#VALUE!</v>
      </c>
      <c r="AE57" s="48" t="e">
        <f t="shared" si="40"/>
        <v>#VALUE!</v>
      </c>
      <c r="AF57" s="46" t="e">
        <f t="shared" si="41"/>
        <v>#VALUE!</v>
      </c>
      <c r="AG57" s="47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</row>
    <row r="58" spans="1:43" s="16" customFormat="1" ht="27.75">
      <c r="A58" s="43">
        <v>57</v>
      </c>
      <c r="B58" s="44" t="s">
        <v>1523</v>
      </c>
      <c r="C58" s="44" t="s">
        <v>1524</v>
      </c>
      <c r="D58" s="45" t="s">
        <v>1525</v>
      </c>
      <c r="E58" s="38">
        <v>15</v>
      </c>
      <c r="F58" s="48">
        <v>15.04</v>
      </c>
      <c r="G58" s="46">
        <v>30</v>
      </c>
      <c r="H58" s="46" t="s">
        <v>3372</v>
      </c>
      <c r="I58" s="48">
        <v>13.85</v>
      </c>
      <c r="J58" s="46">
        <v>30</v>
      </c>
      <c r="K58" s="46" t="s">
        <v>3372</v>
      </c>
      <c r="L58" s="84">
        <f t="shared" si="28"/>
        <v>14.445</v>
      </c>
      <c r="M58" s="38">
        <f t="shared" si="29"/>
        <v>60</v>
      </c>
      <c r="N58" s="38">
        <f t="shared" si="30"/>
        <v>0</v>
      </c>
      <c r="O58" s="38">
        <f t="shared" si="31"/>
        <v>0</v>
      </c>
      <c r="P58" s="48" t="s">
        <v>3509</v>
      </c>
      <c r="Q58" s="46" t="s">
        <v>3509</v>
      </c>
      <c r="R58" s="46" t="s">
        <v>3509</v>
      </c>
      <c r="S58" s="48" t="s">
        <v>3509</v>
      </c>
      <c r="T58" s="46" t="s">
        <v>3509</v>
      </c>
      <c r="U58" s="46" t="s">
        <v>3509</v>
      </c>
      <c r="V58" s="48" t="e">
        <f t="shared" si="32"/>
        <v>#VALUE!</v>
      </c>
      <c r="W58" s="46" t="e">
        <f t="shared" si="33"/>
        <v>#VALUE!</v>
      </c>
      <c r="X58" s="46">
        <f t="shared" si="34"/>
        <v>2</v>
      </c>
      <c r="Y58" s="46">
        <f t="shared" si="35"/>
        <v>0</v>
      </c>
      <c r="Z58" s="46">
        <f t="shared" si="36"/>
        <v>2</v>
      </c>
      <c r="AA58" s="46">
        <f t="shared" si="37"/>
        <v>0</v>
      </c>
      <c r="AB58" s="46">
        <f t="shared" si="38"/>
        <v>2</v>
      </c>
      <c r="AC58" s="48">
        <f>IF(AB58=0,1,IF(AB58=1,0.99,IF(AB58=2,0.98,IF(AB58=3,0.97,IF(AB58=4,0.96,IF(AB58=5,0.95,IF(AB58=6,0.94)))))))</f>
        <v>0.98</v>
      </c>
      <c r="AD58" s="48" t="e">
        <f t="shared" si="39"/>
        <v>#VALUE!</v>
      </c>
      <c r="AE58" s="48" t="e">
        <f t="shared" si="40"/>
        <v>#VALUE!</v>
      </c>
      <c r="AF58" s="46" t="e">
        <f t="shared" si="41"/>
        <v>#VALUE!</v>
      </c>
      <c r="AG58" s="47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</row>
    <row r="59" spans="1:43" s="16" customFormat="1" ht="27.75">
      <c r="A59" s="43">
        <v>58</v>
      </c>
      <c r="B59" s="37" t="s">
        <v>1554</v>
      </c>
      <c r="C59" s="37" t="s">
        <v>1555</v>
      </c>
      <c r="D59" s="38" t="s">
        <v>1556</v>
      </c>
      <c r="E59" s="38">
        <v>15</v>
      </c>
      <c r="F59" s="48">
        <v>10.27</v>
      </c>
      <c r="G59" s="46">
        <v>30</v>
      </c>
      <c r="H59" s="46" t="s">
        <v>3372</v>
      </c>
      <c r="I59" s="48">
        <v>10.08</v>
      </c>
      <c r="J59" s="46">
        <v>30</v>
      </c>
      <c r="K59" s="46" t="s">
        <v>3373</v>
      </c>
      <c r="L59" s="84">
        <f t="shared" si="28"/>
        <v>10.175000000000001</v>
      </c>
      <c r="M59" s="38">
        <f t="shared" si="29"/>
        <v>60</v>
      </c>
      <c r="N59" s="38">
        <f t="shared" si="30"/>
        <v>1</v>
      </c>
      <c r="O59" s="38">
        <f t="shared" si="31"/>
        <v>0</v>
      </c>
      <c r="P59" s="48" t="s">
        <v>3509</v>
      </c>
      <c r="Q59" s="46" t="s">
        <v>3509</v>
      </c>
      <c r="R59" s="46" t="s">
        <v>3509</v>
      </c>
      <c r="S59" s="48" t="s">
        <v>3509</v>
      </c>
      <c r="T59" s="46" t="s">
        <v>3509</v>
      </c>
      <c r="U59" s="46" t="s">
        <v>3509</v>
      </c>
      <c r="V59" s="48" t="e">
        <f t="shared" si="32"/>
        <v>#VALUE!</v>
      </c>
      <c r="W59" s="46" t="e">
        <f t="shared" si="33"/>
        <v>#VALUE!</v>
      </c>
      <c r="X59" s="46">
        <f t="shared" si="34"/>
        <v>2</v>
      </c>
      <c r="Y59" s="46">
        <f t="shared" si="35"/>
        <v>0</v>
      </c>
      <c r="Z59" s="46">
        <f t="shared" si="36"/>
        <v>3</v>
      </c>
      <c r="AA59" s="46">
        <f t="shared" si="37"/>
        <v>0</v>
      </c>
      <c r="AB59" s="46">
        <f t="shared" si="38"/>
        <v>3</v>
      </c>
      <c r="AC59" s="48">
        <f>IF(AB59=0,0.93,IF(AB59=1,0.92,IF(AB59=2,0.91,IF(AB59=3,0.9,IF(AB59=4,0.89,IF(AB59=5,0.88,IF(AB59=6,0.87)))))))</f>
        <v>0.9</v>
      </c>
      <c r="AD59" s="48" t="e">
        <f t="shared" si="39"/>
        <v>#VALUE!</v>
      </c>
      <c r="AE59" s="48" t="e">
        <f t="shared" si="40"/>
        <v>#VALUE!</v>
      </c>
      <c r="AF59" s="46" t="e">
        <f t="shared" si="41"/>
        <v>#VALUE!</v>
      </c>
      <c r="AG59" s="47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</row>
    <row r="60" spans="1:43" s="16" customFormat="1" ht="27.75">
      <c r="A60" s="43">
        <v>59</v>
      </c>
      <c r="B60" s="61" t="s">
        <v>1593</v>
      </c>
      <c r="C60" s="61" t="s">
        <v>478</v>
      </c>
      <c r="D60" s="45" t="s">
        <v>1594</v>
      </c>
      <c r="E60" s="38">
        <v>15</v>
      </c>
      <c r="F60" s="48">
        <v>10.11</v>
      </c>
      <c r="G60" s="46">
        <v>30</v>
      </c>
      <c r="H60" s="46" t="s">
        <v>3373</v>
      </c>
      <c r="I60" s="48" t="s">
        <v>3509</v>
      </c>
      <c r="J60" s="46" t="s">
        <v>3509</v>
      </c>
      <c r="K60" s="46" t="s">
        <v>3509</v>
      </c>
      <c r="L60" s="84" t="e">
        <f t="shared" si="28"/>
        <v>#VALUE!</v>
      </c>
      <c r="M60" s="38" t="e">
        <f t="shared" si="29"/>
        <v>#VALUE!</v>
      </c>
      <c r="N60" s="38">
        <f t="shared" si="30"/>
        <v>2</v>
      </c>
      <c r="O60" s="38">
        <f t="shared" si="31"/>
        <v>0</v>
      </c>
      <c r="P60" s="48">
        <v>7.93</v>
      </c>
      <c r="Q60" s="46">
        <v>12</v>
      </c>
      <c r="R60" s="46" t="s">
        <v>3373</v>
      </c>
      <c r="S60" s="48">
        <v>11.79</v>
      </c>
      <c r="T60" s="46">
        <v>30</v>
      </c>
      <c r="U60" s="46" t="s">
        <v>3373</v>
      </c>
      <c r="V60" s="48">
        <f t="shared" si="32"/>
        <v>9.86</v>
      </c>
      <c r="W60" s="46">
        <f t="shared" si="33"/>
        <v>42</v>
      </c>
      <c r="X60" s="46">
        <f t="shared" si="34"/>
        <v>2</v>
      </c>
      <c r="Y60" s="46">
        <f t="shared" si="35"/>
        <v>1</v>
      </c>
      <c r="Z60" s="46">
        <f t="shared" si="36"/>
        <v>4</v>
      </c>
      <c r="AA60" s="46">
        <f t="shared" si="37"/>
        <v>1</v>
      </c>
      <c r="AB60" s="46">
        <f t="shared" si="38"/>
        <v>5</v>
      </c>
      <c r="AC60" s="48">
        <f>IF(AB60=0,0.93,IF(AB60=1,0.92,IF(AB60=2,0.91,IF(AB60=3,0.9,IF(AB60=4,0.89,IF(AB60=5,0.88,IF(AB60=6,0.87)))))))</f>
        <v>0.88</v>
      </c>
      <c r="AD60" s="48" t="e">
        <f t="shared" si="39"/>
        <v>#VALUE!</v>
      </c>
      <c r="AE60" s="48" t="e">
        <f t="shared" si="40"/>
        <v>#VALUE!</v>
      </c>
      <c r="AF60" s="46" t="e">
        <f t="shared" si="41"/>
        <v>#VALUE!</v>
      </c>
      <c r="AG60" s="47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</row>
    <row r="61" spans="1:43" s="16" customFormat="1" ht="27.75">
      <c r="A61" s="43">
        <v>60</v>
      </c>
      <c r="B61" s="44" t="s">
        <v>82</v>
      </c>
      <c r="C61" s="44" t="s">
        <v>907</v>
      </c>
      <c r="D61" s="45" t="s">
        <v>1607</v>
      </c>
      <c r="E61" s="38">
        <v>16</v>
      </c>
      <c r="F61" s="48">
        <v>8.85</v>
      </c>
      <c r="G61" s="46">
        <v>10</v>
      </c>
      <c r="H61" s="46" t="s">
        <v>3373</v>
      </c>
      <c r="I61" s="48">
        <v>11.15</v>
      </c>
      <c r="J61" s="46">
        <v>30</v>
      </c>
      <c r="K61" s="46" t="s">
        <v>3373</v>
      </c>
      <c r="L61" s="84">
        <f t="shared" si="28"/>
        <v>10</v>
      </c>
      <c r="M61" s="38">
        <f t="shared" si="29"/>
        <v>60</v>
      </c>
      <c r="N61" s="38">
        <f t="shared" si="30"/>
        <v>2</v>
      </c>
      <c r="O61" s="38">
        <f t="shared" si="31"/>
        <v>1</v>
      </c>
      <c r="P61" s="48" t="s">
        <v>3509</v>
      </c>
      <c r="Q61" s="46" t="s">
        <v>3509</v>
      </c>
      <c r="R61" s="46" t="s">
        <v>3509</v>
      </c>
      <c r="S61" s="48">
        <v>2.12</v>
      </c>
      <c r="T61" s="46">
        <v>0</v>
      </c>
      <c r="U61" s="46" t="s">
        <v>3373</v>
      </c>
      <c r="V61" s="48" t="e">
        <f t="shared" si="32"/>
        <v>#VALUE!</v>
      </c>
      <c r="W61" s="46" t="e">
        <f t="shared" si="33"/>
        <v>#VALUE!</v>
      </c>
      <c r="X61" s="46">
        <f t="shared" si="34"/>
        <v>2</v>
      </c>
      <c r="Y61" s="46">
        <f t="shared" si="35"/>
        <v>1</v>
      </c>
      <c r="Z61" s="46">
        <f t="shared" si="36"/>
        <v>4</v>
      </c>
      <c r="AA61" s="46">
        <f t="shared" si="37"/>
        <v>2</v>
      </c>
      <c r="AB61" s="46">
        <f t="shared" si="38"/>
        <v>6</v>
      </c>
      <c r="AC61" s="48">
        <f>IF(AB61=0,0.93,IF(AB61=1,0.92,IF(AB61=2,0.91,IF(AB61=3,0.9,IF(AB61=4,0.89,IF(AB61=5,0.88,IF(AB61=6,0.87)))))))</f>
        <v>0.87</v>
      </c>
      <c r="AD61" s="48" t="e">
        <f t="shared" si="39"/>
        <v>#VALUE!</v>
      </c>
      <c r="AE61" s="48" t="e">
        <f t="shared" si="40"/>
        <v>#VALUE!</v>
      </c>
      <c r="AF61" s="46" t="e">
        <f t="shared" si="41"/>
        <v>#VALUE!</v>
      </c>
      <c r="AG61" s="47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</row>
    <row r="62" spans="1:43" s="16" customFormat="1" ht="27.75">
      <c r="A62" s="43">
        <v>61</v>
      </c>
      <c r="B62" s="53" t="s">
        <v>1685</v>
      </c>
      <c r="C62" s="53" t="s">
        <v>1686</v>
      </c>
      <c r="D62" s="54" t="s">
        <v>1687</v>
      </c>
      <c r="E62" s="38">
        <v>16</v>
      </c>
      <c r="F62" s="48">
        <v>10.51</v>
      </c>
      <c r="G62" s="46">
        <v>30</v>
      </c>
      <c r="H62" s="46" t="s">
        <v>3373</v>
      </c>
      <c r="I62" s="48">
        <v>10.63</v>
      </c>
      <c r="J62" s="46">
        <v>30</v>
      </c>
      <c r="K62" s="46" t="s">
        <v>3373</v>
      </c>
      <c r="L62" s="84">
        <f t="shared" si="28"/>
        <v>10.57</v>
      </c>
      <c r="M62" s="38">
        <f t="shared" si="29"/>
        <v>60</v>
      </c>
      <c r="N62" s="38">
        <f t="shared" si="30"/>
        <v>2</v>
      </c>
      <c r="O62" s="38">
        <f t="shared" si="31"/>
        <v>0</v>
      </c>
      <c r="P62" s="48">
        <v>7.87</v>
      </c>
      <c r="Q62" s="46">
        <v>5</v>
      </c>
      <c r="R62" s="46" t="s">
        <v>3373</v>
      </c>
      <c r="S62" s="48" t="s">
        <v>3509</v>
      </c>
      <c r="T62" s="46" t="s">
        <v>3509</v>
      </c>
      <c r="U62" s="46" t="s">
        <v>3509</v>
      </c>
      <c r="V62" s="48" t="e">
        <f t="shared" si="32"/>
        <v>#VALUE!</v>
      </c>
      <c r="W62" s="46" t="e">
        <f t="shared" si="33"/>
        <v>#VALUE!</v>
      </c>
      <c r="X62" s="46">
        <f t="shared" si="34"/>
        <v>2</v>
      </c>
      <c r="Y62" s="46">
        <f t="shared" si="35"/>
        <v>1</v>
      </c>
      <c r="Z62" s="46">
        <f t="shared" si="36"/>
        <v>4</v>
      </c>
      <c r="AA62" s="46">
        <f t="shared" si="37"/>
        <v>1</v>
      </c>
      <c r="AB62" s="46">
        <f t="shared" si="38"/>
        <v>5</v>
      </c>
      <c r="AC62" s="48">
        <f>IF(AB62=0,0.79,IF(AB62=1,0.78,IF(AB62=2,0.77,IF(AB62=3,0.76,IF(AB62=4,0.75,IF(AB62=5,0.74,IF(AB62=6,0.73)))))))</f>
        <v>0.74</v>
      </c>
      <c r="AD62" s="48" t="e">
        <f t="shared" si="39"/>
        <v>#VALUE!</v>
      </c>
      <c r="AE62" s="48" t="e">
        <f t="shared" si="40"/>
        <v>#VALUE!</v>
      </c>
      <c r="AF62" s="46" t="e">
        <f t="shared" si="41"/>
        <v>#VALUE!</v>
      </c>
      <c r="AG62" s="47"/>
      <c r="AH62" s="128" t="s">
        <v>3460</v>
      </c>
      <c r="AI62" s="128" t="s">
        <v>3458</v>
      </c>
      <c r="AJ62" s="128" t="s">
        <v>3459</v>
      </c>
      <c r="AK62" s="128" t="s">
        <v>3456</v>
      </c>
      <c r="AL62" s="128" t="s">
        <v>3451</v>
      </c>
      <c r="AM62" s="128" t="s">
        <v>3452</v>
      </c>
      <c r="AN62" s="128" t="s">
        <v>3454</v>
      </c>
      <c r="AO62" s="128" t="s">
        <v>3455</v>
      </c>
      <c r="AP62" s="128" t="s">
        <v>3457</v>
      </c>
      <c r="AQ62" s="128" t="s">
        <v>3453</v>
      </c>
    </row>
    <row r="63" spans="1:43" s="16" customFormat="1" ht="27.75">
      <c r="A63" s="43">
        <v>62</v>
      </c>
      <c r="B63" s="53" t="s">
        <v>1694</v>
      </c>
      <c r="C63" s="53" t="s">
        <v>1512</v>
      </c>
      <c r="D63" s="54" t="s">
        <v>1695</v>
      </c>
      <c r="E63" s="38">
        <v>16</v>
      </c>
      <c r="F63" s="48">
        <v>9.81</v>
      </c>
      <c r="G63" s="46">
        <v>24</v>
      </c>
      <c r="H63" s="46" t="s">
        <v>3372</v>
      </c>
      <c r="I63" s="48">
        <v>10.19</v>
      </c>
      <c r="J63" s="46">
        <v>30</v>
      </c>
      <c r="K63" s="46" t="s">
        <v>3373</v>
      </c>
      <c r="L63" s="84">
        <f t="shared" si="28"/>
        <v>10</v>
      </c>
      <c r="M63" s="38">
        <f t="shared" si="29"/>
        <v>60</v>
      </c>
      <c r="N63" s="38">
        <f t="shared" si="30"/>
        <v>1</v>
      </c>
      <c r="O63" s="38">
        <f t="shared" si="31"/>
        <v>1</v>
      </c>
      <c r="P63" s="48">
        <v>2.19</v>
      </c>
      <c r="Q63" s="46">
        <v>0</v>
      </c>
      <c r="R63" s="46" t="s">
        <v>3372</v>
      </c>
      <c r="S63" s="48" t="s">
        <v>3509</v>
      </c>
      <c r="T63" s="46" t="s">
        <v>3509</v>
      </c>
      <c r="U63" s="46" t="s">
        <v>3509</v>
      </c>
      <c r="V63" s="48" t="e">
        <f t="shared" si="32"/>
        <v>#VALUE!</v>
      </c>
      <c r="W63" s="46" t="e">
        <f t="shared" si="33"/>
        <v>#VALUE!</v>
      </c>
      <c r="X63" s="46">
        <f t="shared" si="34"/>
        <v>1</v>
      </c>
      <c r="Y63" s="46">
        <f t="shared" si="35"/>
        <v>1</v>
      </c>
      <c r="Z63" s="46">
        <f t="shared" si="36"/>
        <v>2</v>
      </c>
      <c r="AA63" s="46">
        <f t="shared" si="37"/>
        <v>2</v>
      </c>
      <c r="AB63" s="46">
        <f t="shared" si="38"/>
        <v>4</v>
      </c>
      <c r="AC63" s="48">
        <f>IF(AB63=0,0.93,IF(AB63=1,0.92,IF(AB63=2,0.91,IF(AB63=3,0.9,IF(AB63=4,0.89,IF(AB63=5,0.88,IF(AB63=6,0.87)))))))</f>
        <v>0.89</v>
      </c>
      <c r="AD63" s="48" t="e">
        <f t="shared" si="39"/>
        <v>#VALUE!</v>
      </c>
      <c r="AE63" s="48" t="e">
        <f t="shared" si="40"/>
        <v>#VALUE!</v>
      </c>
      <c r="AF63" s="46" t="e">
        <f t="shared" si="41"/>
        <v>#VALUE!</v>
      </c>
      <c r="AG63" s="47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</row>
    <row r="64" spans="1:43" s="16" customFormat="1" ht="27.75">
      <c r="A64" s="43">
        <v>63</v>
      </c>
      <c r="B64" s="44" t="s">
        <v>1065</v>
      </c>
      <c r="C64" s="44" t="s">
        <v>1175</v>
      </c>
      <c r="D64" s="45" t="s">
        <v>1718</v>
      </c>
      <c r="E64" s="38">
        <v>17</v>
      </c>
      <c r="F64" s="48">
        <v>10.029999999999999</v>
      </c>
      <c r="G64" s="46">
        <v>30</v>
      </c>
      <c r="H64" s="46" t="s">
        <v>3372</v>
      </c>
      <c r="I64" s="48">
        <v>10.210000000000001</v>
      </c>
      <c r="J64" s="46">
        <v>30</v>
      </c>
      <c r="K64" s="46" t="s">
        <v>3373</v>
      </c>
      <c r="L64" s="84">
        <f t="shared" si="28"/>
        <v>10.120000000000001</v>
      </c>
      <c r="M64" s="38">
        <f t="shared" si="29"/>
        <v>60</v>
      </c>
      <c r="N64" s="38">
        <f t="shared" si="30"/>
        <v>1</v>
      </c>
      <c r="O64" s="38">
        <f t="shared" si="31"/>
        <v>0</v>
      </c>
      <c r="P64" s="48" t="s">
        <v>3509</v>
      </c>
      <c r="Q64" s="46" t="s">
        <v>3509</v>
      </c>
      <c r="R64" s="46" t="s">
        <v>3509</v>
      </c>
      <c r="S64" s="48">
        <v>1.08</v>
      </c>
      <c r="T64" s="46">
        <v>0</v>
      </c>
      <c r="U64" s="46" t="s">
        <v>3373</v>
      </c>
      <c r="V64" s="48" t="e">
        <f t="shared" si="32"/>
        <v>#VALUE!</v>
      </c>
      <c r="W64" s="46" t="e">
        <f t="shared" si="33"/>
        <v>#VALUE!</v>
      </c>
      <c r="X64" s="46">
        <f t="shared" si="34"/>
        <v>2</v>
      </c>
      <c r="Y64" s="46">
        <f t="shared" si="35"/>
        <v>1</v>
      </c>
      <c r="Z64" s="46">
        <f t="shared" si="36"/>
        <v>3</v>
      </c>
      <c r="AA64" s="46">
        <f t="shared" si="37"/>
        <v>1</v>
      </c>
      <c r="AB64" s="46">
        <f t="shared" si="38"/>
        <v>4</v>
      </c>
      <c r="AC64" s="48">
        <f>IF(AB64=0,1,IF(AB64=1,0.99,IF(AB64=2,0.98,IF(AB64=3,0.97,IF(AB64=4,0.96,IF(AB64=5,0.95,IF(AB64=6,0.94)))))))</f>
        <v>0.96</v>
      </c>
      <c r="AD64" s="48" t="e">
        <f t="shared" si="39"/>
        <v>#VALUE!</v>
      </c>
      <c r="AE64" s="48" t="e">
        <f t="shared" si="40"/>
        <v>#VALUE!</v>
      </c>
      <c r="AF64" s="46" t="e">
        <f t="shared" si="41"/>
        <v>#VALUE!</v>
      </c>
      <c r="AG64" s="47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</row>
    <row r="65" spans="1:43" s="16" customFormat="1" ht="28.5">
      <c r="A65" s="43">
        <v>64</v>
      </c>
      <c r="B65" s="37" t="s">
        <v>1752</v>
      </c>
      <c r="C65" s="37" t="s">
        <v>3395</v>
      </c>
      <c r="D65" s="38" t="s">
        <v>1753</v>
      </c>
      <c r="E65" s="38">
        <v>17</v>
      </c>
      <c r="F65" s="48">
        <v>15.63</v>
      </c>
      <c r="G65" s="46">
        <v>30</v>
      </c>
      <c r="H65" s="46" t="s">
        <v>3372</v>
      </c>
      <c r="I65" s="48">
        <v>12.16</v>
      </c>
      <c r="J65" s="46">
        <v>30</v>
      </c>
      <c r="K65" s="46" t="s">
        <v>3372</v>
      </c>
      <c r="L65" s="84">
        <f t="shared" si="28"/>
        <v>13.895</v>
      </c>
      <c r="M65" s="38">
        <f t="shared" si="29"/>
        <v>60</v>
      </c>
      <c r="N65" s="38">
        <f t="shared" si="30"/>
        <v>0</v>
      </c>
      <c r="O65" s="38">
        <f t="shared" si="31"/>
        <v>0</v>
      </c>
      <c r="P65" s="48" t="s">
        <v>3509</v>
      </c>
      <c r="Q65" s="46" t="s">
        <v>3509</v>
      </c>
      <c r="R65" s="46" t="s">
        <v>3509</v>
      </c>
      <c r="S65" s="48">
        <v>1.1299999999999999</v>
      </c>
      <c r="T65" s="46">
        <v>0</v>
      </c>
      <c r="U65" s="46" t="s">
        <v>3373</v>
      </c>
      <c r="V65" s="48" t="e">
        <f t="shared" si="32"/>
        <v>#VALUE!</v>
      </c>
      <c r="W65" s="46" t="e">
        <f t="shared" si="33"/>
        <v>#VALUE!</v>
      </c>
      <c r="X65" s="46">
        <f t="shared" si="34"/>
        <v>2</v>
      </c>
      <c r="Y65" s="46">
        <f t="shared" si="35"/>
        <v>1</v>
      </c>
      <c r="Z65" s="46">
        <f t="shared" si="36"/>
        <v>2</v>
      </c>
      <c r="AA65" s="46">
        <f t="shared" si="37"/>
        <v>1</v>
      </c>
      <c r="AB65" s="46">
        <f t="shared" si="38"/>
        <v>3</v>
      </c>
      <c r="AC65" s="48">
        <f>IF(AB65=0,1,IF(AB65=1,0.99,IF(AB65=2,0.98,IF(AB65=3,0.97,IF(AB65=4,0.96,IF(AB65=5,0.95,IF(AB65=6,0.94)))))))</f>
        <v>0.97</v>
      </c>
      <c r="AD65" s="48" t="e">
        <f t="shared" si="39"/>
        <v>#VALUE!</v>
      </c>
      <c r="AE65" s="48" t="e">
        <f t="shared" si="40"/>
        <v>#VALUE!</v>
      </c>
      <c r="AF65" s="46" t="e">
        <f t="shared" si="41"/>
        <v>#VALUE!</v>
      </c>
      <c r="AG65" s="47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</row>
    <row r="66" spans="1:43" s="16" customFormat="1" ht="27.75">
      <c r="A66" s="43">
        <v>65</v>
      </c>
      <c r="B66" s="53" t="s">
        <v>1795</v>
      </c>
      <c r="C66" s="53" t="s">
        <v>1796</v>
      </c>
      <c r="D66" s="54" t="s">
        <v>1797</v>
      </c>
      <c r="E66" s="38">
        <v>17</v>
      </c>
      <c r="F66" s="48" t="s">
        <v>3509</v>
      </c>
      <c r="G66" s="46" t="s">
        <v>3509</v>
      </c>
      <c r="H66" s="46" t="s">
        <v>3509</v>
      </c>
      <c r="I66" s="48" t="s">
        <v>3509</v>
      </c>
      <c r="J66" s="46" t="s">
        <v>3509</v>
      </c>
      <c r="K66" s="46" t="s">
        <v>3509</v>
      </c>
      <c r="L66" s="84" t="e">
        <f t="shared" ref="L66:L97" si="42">(F66+I66)/2</f>
        <v>#VALUE!</v>
      </c>
      <c r="M66" s="38" t="e">
        <f t="shared" ref="M66:M97" si="43">IF(L66&gt;=10,60,G66+J66)</f>
        <v>#VALUE!</v>
      </c>
      <c r="N66" s="38">
        <f t="shared" ref="N66:N97" si="44">IF(H66="ACC",0,1)+IF(K66="ACC",0,1)</f>
        <v>2</v>
      </c>
      <c r="O66" s="38">
        <f t="shared" ref="O66:O97" si="45">IF(F66&lt;10,1,(IF(I66&lt;10,1,0)))</f>
        <v>0</v>
      </c>
      <c r="P66" s="48" t="s">
        <v>3509</v>
      </c>
      <c r="Q66" s="46" t="s">
        <v>3509</v>
      </c>
      <c r="R66" s="46" t="s">
        <v>3509</v>
      </c>
      <c r="S66" s="48" t="s">
        <v>3509</v>
      </c>
      <c r="T66" s="46" t="s">
        <v>3509</v>
      </c>
      <c r="U66" s="46" t="s">
        <v>3509</v>
      </c>
      <c r="V66" s="48" t="e">
        <f t="shared" ref="V66:V97" si="46">(P66+S66)/2</f>
        <v>#VALUE!</v>
      </c>
      <c r="W66" s="46" t="e">
        <f t="shared" ref="W66:W97" si="47">IF(V66&gt;=10,60,Q66+T66)</f>
        <v>#VALUE!</v>
      </c>
      <c r="X66" s="46">
        <f t="shared" ref="X66:X97" si="48">IF(R66="ACC",0,1)+IF(U66="ACC",0,1)</f>
        <v>2</v>
      </c>
      <c r="Y66" s="46">
        <f t="shared" ref="Y66:Y97" si="49">IF(P66&lt;10,1,(IF(S66&lt;10,1,0)))</f>
        <v>0</v>
      </c>
      <c r="Z66" s="46">
        <f t="shared" ref="Z66:Z97" si="50">N66+X66</f>
        <v>4</v>
      </c>
      <c r="AA66" s="46">
        <f t="shared" ref="AA66:AA97" si="51">O66+Y66</f>
        <v>0</v>
      </c>
      <c r="AB66" s="46">
        <f t="shared" ref="AB66:AB97" si="52">Z66+AA66</f>
        <v>4</v>
      </c>
      <c r="AC66" s="48">
        <f>IF(AB66=0,0.86,IF(AB66=1,0.85,IF(AB66=2,0.84,IF(AB66=3,0.83,IF(AB66=4,0.82,IF(AB66=5,0.81,IF(AB66=6,0.8)))))))</f>
        <v>0.82</v>
      </c>
      <c r="AD66" s="48" t="e">
        <f t="shared" ref="AD66:AD97" si="53">AVERAGE(L66,V66)</f>
        <v>#VALUE!</v>
      </c>
      <c r="AE66" s="48" t="e">
        <f t="shared" ref="AE66:AE97" si="54">AC66*AD66</f>
        <v>#VALUE!</v>
      </c>
      <c r="AF66" s="46" t="e">
        <f t="shared" ref="AF66:AF97" si="55">M66+W66</f>
        <v>#VALUE!</v>
      </c>
      <c r="AG66" s="47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</row>
    <row r="67" spans="1:43" s="16" customFormat="1" ht="27.75">
      <c r="A67" s="43">
        <v>66</v>
      </c>
      <c r="B67" s="37" t="s">
        <v>1929</v>
      </c>
      <c r="C67" s="37" t="s">
        <v>606</v>
      </c>
      <c r="D67" s="45" t="s">
        <v>1930</v>
      </c>
      <c r="E67" s="38">
        <v>19</v>
      </c>
      <c r="F67" s="48">
        <v>11.67</v>
      </c>
      <c r="G67" s="46">
        <v>30</v>
      </c>
      <c r="H67" s="46" t="s">
        <v>3372</v>
      </c>
      <c r="I67" s="48">
        <v>11.74</v>
      </c>
      <c r="J67" s="46">
        <v>30</v>
      </c>
      <c r="K67" s="46" t="s">
        <v>3372</v>
      </c>
      <c r="L67" s="84">
        <f t="shared" si="42"/>
        <v>11.705</v>
      </c>
      <c r="M67" s="38">
        <f t="shared" si="43"/>
        <v>60</v>
      </c>
      <c r="N67" s="38">
        <f t="shared" si="44"/>
        <v>0</v>
      </c>
      <c r="O67" s="38">
        <f t="shared" si="45"/>
        <v>0</v>
      </c>
      <c r="P67" s="48" t="s">
        <v>3509</v>
      </c>
      <c r="Q67" s="46" t="s">
        <v>3509</v>
      </c>
      <c r="R67" s="46" t="s">
        <v>3509</v>
      </c>
      <c r="S67" s="48">
        <v>4.84</v>
      </c>
      <c r="T67" s="46">
        <v>11</v>
      </c>
      <c r="U67" s="46" t="s">
        <v>3373</v>
      </c>
      <c r="V67" s="48" t="e">
        <f t="shared" si="46"/>
        <v>#VALUE!</v>
      </c>
      <c r="W67" s="46" t="e">
        <f t="shared" si="47"/>
        <v>#VALUE!</v>
      </c>
      <c r="X67" s="46">
        <f t="shared" si="48"/>
        <v>2</v>
      </c>
      <c r="Y67" s="46">
        <f t="shared" si="49"/>
        <v>1</v>
      </c>
      <c r="Z67" s="46">
        <f t="shared" si="50"/>
        <v>2</v>
      </c>
      <c r="AA67" s="46">
        <f t="shared" si="51"/>
        <v>1</v>
      </c>
      <c r="AB67" s="46">
        <f t="shared" si="52"/>
        <v>3</v>
      </c>
      <c r="AC67" s="48">
        <f>IF(AB67=0,0.93,IF(AB67=1,0.92,IF(AB67=2,0.91,IF(AB67=3,0.9,IF(AB67=4,0.89,IF(AB67=5,0.88,IF(AB67=6,0.87)))))))</f>
        <v>0.9</v>
      </c>
      <c r="AD67" s="48" t="e">
        <f t="shared" si="53"/>
        <v>#VALUE!</v>
      </c>
      <c r="AE67" s="48" t="e">
        <f t="shared" si="54"/>
        <v>#VALUE!</v>
      </c>
      <c r="AF67" s="46" t="e">
        <f t="shared" si="55"/>
        <v>#VALUE!</v>
      </c>
      <c r="AG67" s="47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</row>
    <row r="68" spans="1:43" s="16" customFormat="1" ht="27.75">
      <c r="A68" s="43">
        <v>67</v>
      </c>
      <c r="B68" s="73" t="s">
        <v>2018</v>
      </c>
      <c r="C68" s="73" t="s">
        <v>351</v>
      </c>
      <c r="D68" s="45" t="s">
        <v>2019</v>
      </c>
      <c r="E68" s="38">
        <v>20</v>
      </c>
      <c r="F68" s="48">
        <v>10.01</v>
      </c>
      <c r="G68" s="46">
        <v>30</v>
      </c>
      <c r="H68" s="46" t="s">
        <v>3373</v>
      </c>
      <c r="I68" s="48">
        <v>9.99</v>
      </c>
      <c r="J68" s="46">
        <v>10</v>
      </c>
      <c r="K68" s="46" t="s">
        <v>3373</v>
      </c>
      <c r="L68" s="84">
        <f t="shared" si="42"/>
        <v>10</v>
      </c>
      <c r="M68" s="38">
        <f t="shared" si="43"/>
        <v>60</v>
      </c>
      <c r="N68" s="38">
        <f t="shared" si="44"/>
        <v>2</v>
      </c>
      <c r="O68" s="38">
        <f t="shared" si="45"/>
        <v>1</v>
      </c>
      <c r="P68" s="48" t="s">
        <v>3509</v>
      </c>
      <c r="Q68" s="46" t="s">
        <v>3509</v>
      </c>
      <c r="R68" s="46" t="s">
        <v>3509</v>
      </c>
      <c r="S68" s="48">
        <v>11.37</v>
      </c>
      <c r="T68" s="46">
        <v>30</v>
      </c>
      <c r="U68" s="46" t="s">
        <v>3372</v>
      </c>
      <c r="V68" s="48" t="e">
        <f t="shared" si="46"/>
        <v>#VALUE!</v>
      </c>
      <c r="W68" s="46" t="e">
        <f t="shared" si="47"/>
        <v>#VALUE!</v>
      </c>
      <c r="X68" s="46">
        <f t="shared" si="48"/>
        <v>1</v>
      </c>
      <c r="Y68" s="46">
        <f t="shared" si="49"/>
        <v>0</v>
      </c>
      <c r="Z68" s="46">
        <f t="shared" si="50"/>
        <v>3</v>
      </c>
      <c r="AA68" s="46">
        <f t="shared" si="51"/>
        <v>1</v>
      </c>
      <c r="AB68" s="46">
        <f t="shared" si="52"/>
        <v>4</v>
      </c>
      <c r="AC68" s="48">
        <f>IF(AB68=0,0.86,IF(AB68=1,0.85,IF(AB68=2,0.84,IF(AB68=3,0.83,IF(AB68=4,0.82,IF(AB68=5,0.81,IF(AB68=6,0.8)))))))</f>
        <v>0.82</v>
      </c>
      <c r="AD68" s="48" t="e">
        <f t="shared" si="53"/>
        <v>#VALUE!</v>
      </c>
      <c r="AE68" s="48" t="e">
        <f t="shared" si="54"/>
        <v>#VALUE!</v>
      </c>
      <c r="AF68" s="46" t="e">
        <f t="shared" si="55"/>
        <v>#VALUE!</v>
      </c>
      <c r="AG68" s="47"/>
      <c r="AH68" s="128" t="s">
        <v>3451</v>
      </c>
      <c r="AI68" s="128" t="s">
        <v>3452</v>
      </c>
      <c r="AJ68" s="128" t="s">
        <v>3453</v>
      </c>
      <c r="AK68" s="128" t="s">
        <v>3454</v>
      </c>
      <c r="AL68" s="128" t="s">
        <v>3456</v>
      </c>
      <c r="AM68" s="128" t="s">
        <v>3460</v>
      </c>
      <c r="AN68" s="128" t="s">
        <v>3455</v>
      </c>
      <c r="AO68" s="128" t="s">
        <v>3457</v>
      </c>
      <c r="AP68" s="128" t="s">
        <v>3459</v>
      </c>
      <c r="AQ68" s="128" t="s">
        <v>3458</v>
      </c>
    </row>
    <row r="69" spans="1:43" s="16" customFormat="1" ht="27.75">
      <c r="A69" s="43">
        <v>68</v>
      </c>
      <c r="B69" s="44" t="s">
        <v>1426</v>
      </c>
      <c r="C69" s="44" t="s">
        <v>2114</v>
      </c>
      <c r="D69" s="45" t="s">
        <v>2115</v>
      </c>
      <c r="E69" s="38">
        <v>21</v>
      </c>
      <c r="F69" s="48">
        <v>9.4600000000000009</v>
      </c>
      <c r="G69" s="46">
        <v>11</v>
      </c>
      <c r="H69" s="46" t="s">
        <v>3373</v>
      </c>
      <c r="I69" s="48">
        <v>10.54</v>
      </c>
      <c r="J69" s="46">
        <v>30</v>
      </c>
      <c r="K69" s="46" t="s">
        <v>3372</v>
      </c>
      <c r="L69" s="84">
        <f t="shared" si="42"/>
        <v>10</v>
      </c>
      <c r="M69" s="38">
        <f t="shared" si="43"/>
        <v>60</v>
      </c>
      <c r="N69" s="38">
        <f t="shared" si="44"/>
        <v>1</v>
      </c>
      <c r="O69" s="38">
        <f t="shared" si="45"/>
        <v>1</v>
      </c>
      <c r="P69" s="48" t="s">
        <v>3509</v>
      </c>
      <c r="Q69" s="46" t="s">
        <v>3509</v>
      </c>
      <c r="R69" s="46" t="s">
        <v>3509</v>
      </c>
      <c r="S69" s="48">
        <v>2.92</v>
      </c>
      <c r="T69" s="46">
        <v>0</v>
      </c>
      <c r="U69" s="46" t="s">
        <v>3373</v>
      </c>
      <c r="V69" s="48" t="e">
        <f t="shared" si="46"/>
        <v>#VALUE!</v>
      </c>
      <c r="W69" s="46" t="e">
        <f t="shared" si="47"/>
        <v>#VALUE!</v>
      </c>
      <c r="X69" s="46">
        <f t="shared" si="48"/>
        <v>2</v>
      </c>
      <c r="Y69" s="46">
        <f t="shared" si="49"/>
        <v>1</v>
      </c>
      <c r="Z69" s="46">
        <f t="shared" si="50"/>
        <v>3</v>
      </c>
      <c r="AA69" s="46">
        <f t="shared" si="51"/>
        <v>2</v>
      </c>
      <c r="AB69" s="46">
        <f t="shared" si="52"/>
        <v>5</v>
      </c>
      <c r="AC69" s="48">
        <f>IF(AB69=0,0.93,IF(AB69=1,0.92,IF(AB69=2,0.91,IF(AB69=3,0.9,IF(AB69=4,0.89,IF(AB69=5,0.88,IF(AB69=6,0.87)))))))</f>
        <v>0.88</v>
      </c>
      <c r="AD69" s="48" t="e">
        <f t="shared" si="53"/>
        <v>#VALUE!</v>
      </c>
      <c r="AE69" s="48" t="e">
        <f t="shared" si="54"/>
        <v>#VALUE!</v>
      </c>
      <c r="AF69" s="46" t="e">
        <f t="shared" si="55"/>
        <v>#VALUE!</v>
      </c>
      <c r="AG69" s="47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</row>
    <row r="70" spans="1:43" s="16" customFormat="1" ht="27.75">
      <c r="A70" s="43">
        <v>69</v>
      </c>
      <c r="B70" s="37" t="s">
        <v>2153</v>
      </c>
      <c r="C70" s="37" t="s">
        <v>2154</v>
      </c>
      <c r="D70" s="38" t="s">
        <v>2155</v>
      </c>
      <c r="E70" s="38">
        <v>21</v>
      </c>
      <c r="F70" s="48">
        <v>10.08</v>
      </c>
      <c r="G70" s="46">
        <v>30</v>
      </c>
      <c r="H70" s="46" t="s">
        <v>3373</v>
      </c>
      <c r="I70" s="48">
        <v>10</v>
      </c>
      <c r="J70" s="46">
        <v>30</v>
      </c>
      <c r="K70" s="46" t="s">
        <v>3373</v>
      </c>
      <c r="L70" s="84">
        <f t="shared" si="42"/>
        <v>10.039999999999999</v>
      </c>
      <c r="M70" s="38">
        <f t="shared" si="43"/>
        <v>60</v>
      </c>
      <c r="N70" s="38">
        <f t="shared" si="44"/>
        <v>2</v>
      </c>
      <c r="O70" s="38">
        <f t="shared" si="45"/>
        <v>0</v>
      </c>
      <c r="P70" s="48">
        <v>2.62</v>
      </c>
      <c r="Q70" s="46">
        <v>0</v>
      </c>
      <c r="R70" s="46" t="s">
        <v>3372</v>
      </c>
      <c r="S70" s="48" t="s">
        <v>3509</v>
      </c>
      <c r="T70" s="46" t="s">
        <v>3509</v>
      </c>
      <c r="U70" s="46" t="s">
        <v>3509</v>
      </c>
      <c r="V70" s="48" t="e">
        <f t="shared" si="46"/>
        <v>#VALUE!</v>
      </c>
      <c r="W70" s="46" t="e">
        <f t="shared" si="47"/>
        <v>#VALUE!</v>
      </c>
      <c r="X70" s="46">
        <f t="shared" si="48"/>
        <v>1</v>
      </c>
      <c r="Y70" s="46">
        <f t="shared" si="49"/>
        <v>1</v>
      </c>
      <c r="Z70" s="46">
        <f t="shared" si="50"/>
        <v>3</v>
      </c>
      <c r="AA70" s="46">
        <f t="shared" si="51"/>
        <v>1</v>
      </c>
      <c r="AB70" s="46">
        <f t="shared" si="52"/>
        <v>4</v>
      </c>
      <c r="AC70" s="48">
        <f>IF(AB70=0,0.93,IF(AB70=1,0.92,IF(AB70=2,0.91,IF(AB70=3,0.9,IF(AB70=4,0.89,IF(AB70=5,0.88,IF(AB70=6,0.87)))))))</f>
        <v>0.89</v>
      </c>
      <c r="AD70" s="48" t="e">
        <f t="shared" si="53"/>
        <v>#VALUE!</v>
      </c>
      <c r="AE70" s="48" t="e">
        <f t="shared" si="54"/>
        <v>#VALUE!</v>
      </c>
      <c r="AF70" s="46" t="e">
        <f t="shared" si="55"/>
        <v>#VALUE!</v>
      </c>
      <c r="AG70" s="47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</row>
    <row r="71" spans="1:43" s="16" customFormat="1" ht="27.75">
      <c r="A71" s="43">
        <v>70</v>
      </c>
      <c r="B71" s="37" t="s">
        <v>1791</v>
      </c>
      <c r="C71" s="37" t="s">
        <v>2258</v>
      </c>
      <c r="D71" s="54" t="s">
        <v>2259</v>
      </c>
      <c r="E71" s="38">
        <v>22</v>
      </c>
      <c r="F71" s="48">
        <v>10.94</v>
      </c>
      <c r="G71" s="46">
        <v>30</v>
      </c>
      <c r="H71" s="46" t="s">
        <v>3372</v>
      </c>
      <c r="I71" s="48">
        <v>10</v>
      </c>
      <c r="J71" s="46">
        <v>30</v>
      </c>
      <c r="K71" s="46" t="s">
        <v>3373</v>
      </c>
      <c r="L71" s="84">
        <f t="shared" si="42"/>
        <v>10.469999999999999</v>
      </c>
      <c r="M71" s="38">
        <f t="shared" si="43"/>
        <v>60</v>
      </c>
      <c r="N71" s="38">
        <f t="shared" si="44"/>
        <v>1</v>
      </c>
      <c r="O71" s="38">
        <f t="shared" si="45"/>
        <v>0</v>
      </c>
      <c r="P71" s="48" t="s">
        <v>3509</v>
      </c>
      <c r="Q71" s="46" t="s">
        <v>3509</v>
      </c>
      <c r="R71" s="46" t="s">
        <v>3509</v>
      </c>
      <c r="S71" s="48" t="s">
        <v>3509</v>
      </c>
      <c r="T71" s="46" t="s">
        <v>3509</v>
      </c>
      <c r="U71" s="46" t="s">
        <v>3509</v>
      </c>
      <c r="V71" s="48" t="e">
        <f t="shared" si="46"/>
        <v>#VALUE!</v>
      </c>
      <c r="W71" s="46" t="e">
        <f t="shared" si="47"/>
        <v>#VALUE!</v>
      </c>
      <c r="X71" s="46">
        <f t="shared" si="48"/>
        <v>2</v>
      </c>
      <c r="Y71" s="46">
        <f t="shared" si="49"/>
        <v>0</v>
      </c>
      <c r="Z71" s="46">
        <f t="shared" si="50"/>
        <v>3</v>
      </c>
      <c r="AA71" s="46">
        <f t="shared" si="51"/>
        <v>0</v>
      </c>
      <c r="AB71" s="46">
        <f t="shared" si="52"/>
        <v>3</v>
      </c>
      <c r="AC71" s="48">
        <f>IF(AB71=0,0.93,IF(AB71=1,0.92,IF(AB71=2,0.91,IF(AB71=3,0.9,IF(AB71=4,0.89,IF(AB71=5,0.88,IF(AB71=6,0.87)))))))</f>
        <v>0.9</v>
      </c>
      <c r="AD71" s="48" t="e">
        <f t="shared" si="53"/>
        <v>#VALUE!</v>
      </c>
      <c r="AE71" s="48" t="e">
        <f t="shared" si="54"/>
        <v>#VALUE!</v>
      </c>
      <c r="AF71" s="46" t="e">
        <f t="shared" si="55"/>
        <v>#VALUE!</v>
      </c>
      <c r="AG71" s="47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</row>
    <row r="72" spans="1:43" s="16" customFormat="1" ht="27.75">
      <c r="A72" s="43">
        <v>71</v>
      </c>
      <c r="B72" s="72" t="s">
        <v>2343</v>
      </c>
      <c r="C72" s="72" t="s">
        <v>2344</v>
      </c>
      <c r="D72" s="38" t="s">
        <v>2345</v>
      </c>
      <c r="E72" s="38">
        <v>23</v>
      </c>
      <c r="F72" s="48">
        <v>11.88</v>
      </c>
      <c r="G72" s="46">
        <v>30</v>
      </c>
      <c r="H72" s="46" t="s">
        <v>3372</v>
      </c>
      <c r="I72" s="48">
        <v>10.26</v>
      </c>
      <c r="J72" s="46">
        <v>30</v>
      </c>
      <c r="K72" s="46" t="s">
        <v>3372</v>
      </c>
      <c r="L72" s="84">
        <f t="shared" si="42"/>
        <v>11.07</v>
      </c>
      <c r="M72" s="38">
        <f t="shared" si="43"/>
        <v>60</v>
      </c>
      <c r="N72" s="38">
        <f t="shared" si="44"/>
        <v>0</v>
      </c>
      <c r="O72" s="38">
        <f t="shared" si="45"/>
        <v>0</v>
      </c>
      <c r="P72" s="48" t="s">
        <v>3509</v>
      </c>
      <c r="Q72" s="46" t="s">
        <v>3509</v>
      </c>
      <c r="R72" s="46" t="s">
        <v>3509</v>
      </c>
      <c r="S72" s="48" t="s">
        <v>3509</v>
      </c>
      <c r="T72" s="46" t="s">
        <v>3509</v>
      </c>
      <c r="U72" s="46" t="s">
        <v>3509</v>
      </c>
      <c r="V72" s="48" t="e">
        <f t="shared" si="46"/>
        <v>#VALUE!</v>
      </c>
      <c r="W72" s="46" t="e">
        <f t="shared" si="47"/>
        <v>#VALUE!</v>
      </c>
      <c r="X72" s="46">
        <f t="shared" si="48"/>
        <v>2</v>
      </c>
      <c r="Y72" s="46">
        <f t="shared" si="49"/>
        <v>0</v>
      </c>
      <c r="Z72" s="46">
        <f t="shared" si="50"/>
        <v>2</v>
      </c>
      <c r="AA72" s="46">
        <f t="shared" si="51"/>
        <v>0</v>
      </c>
      <c r="AB72" s="46">
        <f t="shared" si="52"/>
        <v>2</v>
      </c>
      <c r="AC72" s="48">
        <f>IF(AB72=0,1,IF(AB72=1,0.99,IF(AB72=2,0.98,IF(AB72=3,0.97,IF(AB72=4,0.96,IF(AB72=5,0.95,IF(AB72=6,0.94)))))))</f>
        <v>0.98</v>
      </c>
      <c r="AD72" s="48" t="e">
        <f t="shared" si="53"/>
        <v>#VALUE!</v>
      </c>
      <c r="AE72" s="48" t="e">
        <f t="shared" si="54"/>
        <v>#VALUE!</v>
      </c>
      <c r="AF72" s="46" t="e">
        <f t="shared" si="55"/>
        <v>#VALUE!</v>
      </c>
      <c r="AG72" s="47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</row>
    <row r="73" spans="1:43" s="16" customFormat="1" ht="27.75">
      <c r="A73" s="43">
        <v>72</v>
      </c>
      <c r="B73" s="37" t="s">
        <v>2389</v>
      </c>
      <c r="C73" s="37" t="s">
        <v>201</v>
      </c>
      <c r="D73" s="38" t="s">
        <v>2390</v>
      </c>
      <c r="E73" s="38">
        <v>24</v>
      </c>
      <c r="F73" s="48">
        <v>10.47</v>
      </c>
      <c r="G73" s="46">
        <v>30</v>
      </c>
      <c r="H73" s="46" t="s">
        <v>3372</v>
      </c>
      <c r="I73" s="48">
        <v>10.64</v>
      </c>
      <c r="J73" s="46">
        <v>30</v>
      </c>
      <c r="K73" s="46" t="s">
        <v>3373</v>
      </c>
      <c r="L73" s="84">
        <f t="shared" si="42"/>
        <v>10.555</v>
      </c>
      <c r="M73" s="38">
        <f t="shared" si="43"/>
        <v>60</v>
      </c>
      <c r="N73" s="38">
        <f t="shared" si="44"/>
        <v>1</v>
      </c>
      <c r="O73" s="38">
        <f t="shared" si="45"/>
        <v>0</v>
      </c>
      <c r="P73" s="48" t="s">
        <v>3509</v>
      </c>
      <c r="Q73" s="46" t="s">
        <v>3509</v>
      </c>
      <c r="R73" s="46" t="s">
        <v>3509</v>
      </c>
      <c r="S73" s="48" t="s">
        <v>3509</v>
      </c>
      <c r="T73" s="46" t="s">
        <v>3509</v>
      </c>
      <c r="U73" s="46" t="s">
        <v>3509</v>
      </c>
      <c r="V73" s="48" t="e">
        <f t="shared" si="46"/>
        <v>#VALUE!</v>
      </c>
      <c r="W73" s="46" t="e">
        <f t="shared" si="47"/>
        <v>#VALUE!</v>
      </c>
      <c r="X73" s="46">
        <f t="shared" si="48"/>
        <v>2</v>
      </c>
      <c r="Y73" s="46">
        <f t="shared" si="49"/>
        <v>0</v>
      </c>
      <c r="Z73" s="46">
        <f t="shared" si="50"/>
        <v>3</v>
      </c>
      <c r="AA73" s="46">
        <f t="shared" si="51"/>
        <v>0</v>
      </c>
      <c r="AB73" s="46">
        <f t="shared" si="52"/>
        <v>3</v>
      </c>
      <c r="AC73" s="48">
        <f>IF(AB73=0,1,IF(AB73=1,0.99,IF(AB73=2,0.98,IF(AB73=3,0.97,IF(AB73=4,0.96,IF(AB73=5,0.95,IF(AB73=6,0.94)))))))</f>
        <v>0.97</v>
      </c>
      <c r="AD73" s="48" t="e">
        <f t="shared" si="53"/>
        <v>#VALUE!</v>
      </c>
      <c r="AE73" s="48" t="e">
        <f t="shared" si="54"/>
        <v>#VALUE!</v>
      </c>
      <c r="AF73" s="46" t="e">
        <f t="shared" si="55"/>
        <v>#VALUE!</v>
      </c>
      <c r="AG73" s="47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</row>
    <row r="74" spans="1:43" s="16" customFormat="1" ht="27.75">
      <c r="A74" s="43">
        <v>73</v>
      </c>
      <c r="B74" s="37" t="s">
        <v>2391</v>
      </c>
      <c r="C74" s="37" t="s">
        <v>2392</v>
      </c>
      <c r="D74" s="45" t="s">
        <v>2393</v>
      </c>
      <c r="E74" s="38">
        <v>24</v>
      </c>
      <c r="F74" s="48">
        <v>10.95</v>
      </c>
      <c r="G74" s="46">
        <v>30</v>
      </c>
      <c r="H74" s="46" t="s">
        <v>3373</v>
      </c>
      <c r="I74" s="48">
        <v>10.16</v>
      </c>
      <c r="J74" s="46">
        <v>30</v>
      </c>
      <c r="K74" s="46" t="s">
        <v>3373</v>
      </c>
      <c r="L74" s="84">
        <f t="shared" si="42"/>
        <v>10.555</v>
      </c>
      <c r="M74" s="38">
        <f t="shared" si="43"/>
        <v>60</v>
      </c>
      <c r="N74" s="38">
        <f t="shared" si="44"/>
        <v>2</v>
      </c>
      <c r="O74" s="38">
        <f t="shared" si="45"/>
        <v>0</v>
      </c>
      <c r="P74" s="48" t="s">
        <v>3509</v>
      </c>
      <c r="Q74" s="46" t="s">
        <v>3509</v>
      </c>
      <c r="R74" s="46" t="s">
        <v>3509</v>
      </c>
      <c r="S74" s="48">
        <v>4.99</v>
      </c>
      <c r="T74" s="46">
        <v>12</v>
      </c>
      <c r="U74" s="46" t="s">
        <v>3373</v>
      </c>
      <c r="V74" s="48" t="e">
        <f t="shared" si="46"/>
        <v>#VALUE!</v>
      </c>
      <c r="W74" s="46" t="e">
        <f t="shared" si="47"/>
        <v>#VALUE!</v>
      </c>
      <c r="X74" s="46">
        <f t="shared" si="48"/>
        <v>2</v>
      </c>
      <c r="Y74" s="46">
        <f t="shared" si="49"/>
        <v>1</v>
      </c>
      <c r="Z74" s="46">
        <f t="shared" si="50"/>
        <v>4</v>
      </c>
      <c r="AA74" s="46">
        <f t="shared" si="51"/>
        <v>1</v>
      </c>
      <c r="AB74" s="46">
        <f t="shared" si="52"/>
        <v>5</v>
      </c>
      <c r="AC74" s="48">
        <f>IF(AB74=0,0.86,IF(AB74=1,0.85,IF(AB74=2,0.84,IF(AB74=3,0.83,IF(AB74=4,0.82,IF(AB74=5,0.81,IF(AB74=6,0.8)))))))</f>
        <v>0.81</v>
      </c>
      <c r="AD74" s="48" t="e">
        <f t="shared" si="53"/>
        <v>#VALUE!</v>
      </c>
      <c r="AE74" s="48" t="e">
        <f t="shared" si="54"/>
        <v>#VALUE!</v>
      </c>
      <c r="AF74" s="46" t="e">
        <f t="shared" si="55"/>
        <v>#VALUE!</v>
      </c>
      <c r="AG74" s="47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</row>
    <row r="75" spans="1:43" s="16" customFormat="1" ht="27.75">
      <c r="A75" s="43">
        <v>74</v>
      </c>
      <c r="B75" s="37" t="s">
        <v>2491</v>
      </c>
      <c r="C75" s="37" t="s">
        <v>707</v>
      </c>
      <c r="D75" s="45" t="s">
        <v>2492</v>
      </c>
      <c r="E75" s="38">
        <v>25</v>
      </c>
      <c r="F75" s="48">
        <v>11.02</v>
      </c>
      <c r="G75" s="46">
        <v>30</v>
      </c>
      <c r="H75" s="46" t="s">
        <v>3372</v>
      </c>
      <c r="I75" s="48">
        <v>10</v>
      </c>
      <c r="J75" s="46">
        <v>30</v>
      </c>
      <c r="K75" s="46" t="s">
        <v>3373</v>
      </c>
      <c r="L75" s="84">
        <f t="shared" si="42"/>
        <v>10.51</v>
      </c>
      <c r="M75" s="38">
        <f t="shared" si="43"/>
        <v>60</v>
      </c>
      <c r="N75" s="38">
        <f t="shared" si="44"/>
        <v>1</v>
      </c>
      <c r="O75" s="38">
        <f t="shared" si="45"/>
        <v>0</v>
      </c>
      <c r="P75" s="48" t="s">
        <v>3509</v>
      </c>
      <c r="Q75" s="46" t="s">
        <v>3509</v>
      </c>
      <c r="R75" s="46" t="s">
        <v>3509</v>
      </c>
      <c r="S75" s="48">
        <v>11.15</v>
      </c>
      <c r="T75" s="46">
        <v>30</v>
      </c>
      <c r="U75" s="46" t="s">
        <v>3373</v>
      </c>
      <c r="V75" s="48" t="e">
        <f t="shared" si="46"/>
        <v>#VALUE!</v>
      </c>
      <c r="W75" s="46" t="e">
        <f t="shared" si="47"/>
        <v>#VALUE!</v>
      </c>
      <c r="X75" s="46">
        <f t="shared" si="48"/>
        <v>2</v>
      </c>
      <c r="Y75" s="46">
        <f t="shared" si="49"/>
        <v>0</v>
      </c>
      <c r="Z75" s="46">
        <f t="shared" si="50"/>
        <v>3</v>
      </c>
      <c r="AA75" s="46">
        <f t="shared" si="51"/>
        <v>0</v>
      </c>
      <c r="AB75" s="46">
        <f t="shared" si="52"/>
        <v>3</v>
      </c>
      <c r="AC75" s="48">
        <f>IF(AB75=0,0.86,IF(AB75=1,0.85,IF(AB75=2,0.84,IF(AB75=3,0.83,IF(AB75=4,0.82,IF(AB75=5,0.81,IF(AB75=6,0.8)))))))</f>
        <v>0.83</v>
      </c>
      <c r="AD75" s="48" t="e">
        <f t="shared" si="53"/>
        <v>#VALUE!</v>
      </c>
      <c r="AE75" s="48" t="e">
        <f t="shared" si="54"/>
        <v>#VALUE!</v>
      </c>
      <c r="AF75" s="46" t="e">
        <f t="shared" si="55"/>
        <v>#VALUE!</v>
      </c>
      <c r="AG75" s="47"/>
      <c r="AH75" s="128" t="s">
        <v>3452</v>
      </c>
      <c r="AI75" s="128" t="s">
        <v>3457</v>
      </c>
      <c r="AJ75" s="128" t="s">
        <v>3456</v>
      </c>
      <c r="AK75" s="128" t="s">
        <v>3455</v>
      </c>
      <c r="AL75" s="128" t="s">
        <v>3454</v>
      </c>
      <c r="AM75" s="128" t="s">
        <v>3460</v>
      </c>
      <c r="AN75" s="128" t="s">
        <v>3459</v>
      </c>
      <c r="AO75" s="128" t="s">
        <v>3451</v>
      </c>
      <c r="AP75" s="128" t="s">
        <v>3453</v>
      </c>
      <c r="AQ75" s="128" t="s">
        <v>3458</v>
      </c>
    </row>
    <row r="76" spans="1:43" s="16" customFormat="1" ht="27.75">
      <c r="A76" s="43">
        <v>75</v>
      </c>
      <c r="B76" s="37" t="s">
        <v>2658</v>
      </c>
      <c r="C76" s="37" t="s">
        <v>2659</v>
      </c>
      <c r="D76" s="45" t="s">
        <v>2660</v>
      </c>
      <c r="E76" s="38">
        <v>27</v>
      </c>
      <c r="F76" s="48">
        <v>10.7</v>
      </c>
      <c r="G76" s="46">
        <v>30</v>
      </c>
      <c r="H76" s="46" t="s">
        <v>3373</v>
      </c>
      <c r="I76" s="48">
        <v>9.3000000000000007</v>
      </c>
      <c r="J76" s="46">
        <v>18</v>
      </c>
      <c r="K76" s="46" t="s">
        <v>3373</v>
      </c>
      <c r="L76" s="84">
        <f t="shared" si="42"/>
        <v>10</v>
      </c>
      <c r="M76" s="38">
        <f t="shared" si="43"/>
        <v>60</v>
      </c>
      <c r="N76" s="38">
        <f t="shared" si="44"/>
        <v>2</v>
      </c>
      <c r="O76" s="38">
        <f t="shared" si="45"/>
        <v>1</v>
      </c>
      <c r="P76" s="48" t="s">
        <v>3509</v>
      </c>
      <c r="Q76" s="46" t="s">
        <v>3509</v>
      </c>
      <c r="R76" s="46" t="s">
        <v>3509</v>
      </c>
      <c r="S76" s="48">
        <v>6.29</v>
      </c>
      <c r="T76" s="46">
        <v>6</v>
      </c>
      <c r="U76" s="46" t="s">
        <v>3373</v>
      </c>
      <c r="V76" s="48" t="e">
        <f t="shared" si="46"/>
        <v>#VALUE!</v>
      </c>
      <c r="W76" s="46" t="e">
        <f t="shared" si="47"/>
        <v>#VALUE!</v>
      </c>
      <c r="X76" s="46">
        <f t="shared" si="48"/>
        <v>2</v>
      </c>
      <c r="Y76" s="46">
        <f t="shared" si="49"/>
        <v>1</v>
      </c>
      <c r="Z76" s="46">
        <f t="shared" si="50"/>
        <v>4</v>
      </c>
      <c r="AA76" s="46">
        <f t="shared" si="51"/>
        <v>2</v>
      </c>
      <c r="AB76" s="46">
        <f t="shared" si="52"/>
        <v>6</v>
      </c>
      <c r="AC76" s="48">
        <f>IF(AB76=0,0.86,IF(AB76=1,0.85,IF(AB76=2,0.84,IF(AB76=3,0.83,IF(AB76=4,0.82,IF(AB76=5,0.81,IF(AB76=6,0.8)))))))</f>
        <v>0.8</v>
      </c>
      <c r="AD76" s="48" t="e">
        <f t="shared" si="53"/>
        <v>#VALUE!</v>
      </c>
      <c r="AE76" s="48" t="e">
        <f t="shared" si="54"/>
        <v>#VALUE!</v>
      </c>
      <c r="AF76" s="46" t="e">
        <f t="shared" si="55"/>
        <v>#VALUE!</v>
      </c>
      <c r="AG76" s="47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</row>
    <row r="77" spans="1:43" s="16" customFormat="1" ht="27.75">
      <c r="A77" s="43">
        <v>76</v>
      </c>
      <c r="B77" s="37" t="s">
        <v>2251</v>
      </c>
      <c r="C77" s="37" t="s">
        <v>2627</v>
      </c>
      <c r="D77" s="45" t="s">
        <v>2661</v>
      </c>
      <c r="E77" s="38">
        <v>27</v>
      </c>
      <c r="F77" s="48">
        <v>10.25</v>
      </c>
      <c r="G77" s="46">
        <v>30</v>
      </c>
      <c r="H77" s="46" t="s">
        <v>3372</v>
      </c>
      <c r="I77" s="48" t="s">
        <v>3509</v>
      </c>
      <c r="J77" s="46" t="s">
        <v>3509</v>
      </c>
      <c r="K77" s="46" t="s">
        <v>3509</v>
      </c>
      <c r="L77" s="84" t="e">
        <f t="shared" si="42"/>
        <v>#VALUE!</v>
      </c>
      <c r="M77" s="38" t="e">
        <f t="shared" si="43"/>
        <v>#VALUE!</v>
      </c>
      <c r="N77" s="38">
        <f t="shared" si="44"/>
        <v>1</v>
      </c>
      <c r="O77" s="38">
        <f t="shared" si="45"/>
        <v>0</v>
      </c>
      <c r="P77" s="48">
        <v>8.5500000000000007</v>
      </c>
      <c r="Q77" s="46">
        <v>12</v>
      </c>
      <c r="R77" s="46" t="s">
        <v>3373</v>
      </c>
      <c r="S77" s="48">
        <v>9.49</v>
      </c>
      <c r="T77" s="46">
        <v>16</v>
      </c>
      <c r="U77" s="46" t="s">
        <v>3373</v>
      </c>
      <c r="V77" s="48">
        <f t="shared" si="46"/>
        <v>9.02</v>
      </c>
      <c r="W77" s="46">
        <f t="shared" si="47"/>
        <v>28</v>
      </c>
      <c r="X77" s="46">
        <f t="shared" si="48"/>
        <v>2</v>
      </c>
      <c r="Y77" s="46">
        <f t="shared" si="49"/>
        <v>1</v>
      </c>
      <c r="Z77" s="46">
        <f t="shared" si="50"/>
        <v>3</v>
      </c>
      <c r="AA77" s="46">
        <f t="shared" si="51"/>
        <v>1</v>
      </c>
      <c r="AB77" s="46">
        <f t="shared" si="52"/>
        <v>4</v>
      </c>
      <c r="AC77" s="48">
        <f>IF(AB77=0,0.93,IF(AB77=1,0.92,IF(AB77=2,0.91,IF(AB77=3,0.9,IF(AB77=4,0.89,IF(AB77=5,0.88,IF(AB77=6,0.87)))))))</f>
        <v>0.89</v>
      </c>
      <c r="AD77" s="48" t="e">
        <f t="shared" si="53"/>
        <v>#VALUE!</v>
      </c>
      <c r="AE77" s="48" t="e">
        <f t="shared" si="54"/>
        <v>#VALUE!</v>
      </c>
      <c r="AF77" s="46" t="e">
        <f t="shared" si="55"/>
        <v>#VALUE!</v>
      </c>
      <c r="AG77" s="47"/>
      <c r="AH77" s="128" t="s">
        <v>3452</v>
      </c>
      <c r="AI77" s="128" t="s">
        <v>3456</v>
      </c>
      <c r="AJ77" s="128" t="s">
        <v>3454</v>
      </c>
      <c r="AK77" s="128" t="s">
        <v>3457</v>
      </c>
      <c r="AL77" s="128" t="s">
        <v>3451</v>
      </c>
      <c r="AM77" s="128" t="s">
        <v>3453</v>
      </c>
      <c r="AN77" s="128" t="s">
        <v>3455</v>
      </c>
      <c r="AO77" s="128" t="s">
        <v>3460</v>
      </c>
      <c r="AP77" s="128" t="s">
        <v>3459</v>
      </c>
      <c r="AQ77" s="128" t="s">
        <v>3458</v>
      </c>
    </row>
    <row r="78" spans="1:43" s="16" customFormat="1" ht="27.75">
      <c r="A78" s="43">
        <v>77</v>
      </c>
      <c r="B78" s="37" t="s">
        <v>2664</v>
      </c>
      <c r="C78" s="37" t="s">
        <v>83</v>
      </c>
      <c r="D78" s="38" t="s">
        <v>2665</v>
      </c>
      <c r="E78" s="38">
        <v>27</v>
      </c>
      <c r="F78" s="48">
        <v>11.47</v>
      </c>
      <c r="G78" s="46">
        <v>30</v>
      </c>
      <c r="H78" s="46" t="s">
        <v>3372</v>
      </c>
      <c r="I78" s="48">
        <v>10.36</v>
      </c>
      <c r="J78" s="46">
        <v>30</v>
      </c>
      <c r="K78" s="46" t="s">
        <v>3372</v>
      </c>
      <c r="L78" s="84">
        <f t="shared" si="42"/>
        <v>10.914999999999999</v>
      </c>
      <c r="M78" s="38">
        <f t="shared" si="43"/>
        <v>60</v>
      </c>
      <c r="N78" s="38">
        <f t="shared" si="44"/>
        <v>0</v>
      </c>
      <c r="O78" s="38">
        <f t="shared" si="45"/>
        <v>0</v>
      </c>
      <c r="P78" s="48" t="s">
        <v>3509</v>
      </c>
      <c r="Q78" s="46" t="s">
        <v>3509</v>
      </c>
      <c r="R78" s="46" t="s">
        <v>3509</v>
      </c>
      <c r="S78" s="48" t="s">
        <v>3509</v>
      </c>
      <c r="T78" s="46" t="s">
        <v>3509</v>
      </c>
      <c r="U78" s="46" t="s">
        <v>3509</v>
      </c>
      <c r="V78" s="48" t="e">
        <f t="shared" si="46"/>
        <v>#VALUE!</v>
      </c>
      <c r="W78" s="46" t="e">
        <f t="shared" si="47"/>
        <v>#VALUE!</v>
      </c>
      <c r="X78" s="46">
        <f t="shared" si="48"/>
        <v>2</v>
      </c>
      <c r="Y78" s="46">
        <f t="shared" si="49"/>
        <v>0</v>
      </c>
      <c r="Z78" s="46">
        <f t="shared" si="50"/>
        <v>2</v>
      </c>
      <c r="AA78" s="46">
        <f t="shared" si="51"/>
        <v>0</v>
      </c>
      <c r="AB78" s="46">
        <f t="shared" si="52"/>
        <v>2</v>
      </c>
      <c r="AC78" s="48">
        <f>IF(AB78=0,1,IF(AB78=1,0.99,IF(AB78=2,0.98,IF(AB78=3,0.97,IF(AB78=4,0.96,IF(AB78=5,0.95,IF(AB78=6,0.94)))))))</f>
        <v>0.98</v>
      </c>
      <c r="AD78" s="48" t="e">
        <f t="shared" si="53"/>
        <v>#VALUE!</v>
      </c>
      <c r="AE78" s="48" t="e">
        <f t="shared" si="54"/>
        <v>#VALUE!</v>
      </c>
      <c r="AF78" s="46" t="e">
        <f t="shared" si="55"/>
        <v>#VALUE!</v>
      </c>
      <c r="AG78" s="47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</row>
    <row r="79" spans="1:43" s="16" customFormat="1" ht="27.75">
      <c r="A79" s="43">
        <v>78</v>
      </c>
      <c r="B79" s="37" t="s">
        <v>2666</v>
      </c>
      <c r="C79" s="37" t="s">
        <v>790</v>
      </c>
      <c r="D79" s="38" t="s">
        <v>2667</v>
      </c>
      <c r="E79" s="38">
        <v>27</v>
      </c>
      <c r="F79" s="48">
        <v>10.28</v>
      </c>
      <c r="G79" s="46">
        <v>30</v>
      </c>
      <c r="H79" s="46" t="s">
        <v>3372</v>
      </c>
      <c r="I79" s="48">
        <v>11.01</v>
      </c>
      <c r="J79" s="46">
        <v>30</v>
      </c>
      <c r="K79" s="46" t="s">
        <v>3372</v>
      </c>
      <c r="L79" s="84">
        <f t="shared" si="42"/>
        <v>10.645</v>
      </c>
      <c r="M79" s="38">
        <f t="shared" si="43"/>
        <v>60</v>
      </c>
      <c r="N79" s="38">
        <f t="shared" si="44"/>
        <v>0</v>
      </c>
      <c r="O79" s="38">
        <f t="shared" si="45"/>
        <v>0</v>
      </c>
      <c r="P79" s="48" t="s">
        <v>3509</v>
      </c>
      <c r="Q79" s="46" t="s">
        <v>3509</v>
      </c>
      <c r="R79" s="46" t="s">
        <v>3509</v>
      </c>
      <c r="S79" s="48" t="s">
        <v>3509</v>
      </c>
      <c r="T79" s="46" t="s">
        <v>3509</v>
      </c>
      <c r="U79" s="46" t="s">
        <v>3509</v>
      </c>
      <c r="V79" s="48" t="e">
        <f t="shared" si="46"/>
        <v>#VALUE!</v>
      </c>
      <c r="W79" s="46" t="e">
        <f t="shared" si="47"/>
        <v>#VALUE!</v>
      </c>
      <c r="X79" s="46">
        <f t="shared" si="48"/>
        <v>2</v>
      </c>
      <c r="Y79" s="46">
        <f t="shared" si="49"/>
        <v>0</v>
      </c>
      <c r="Z79" s="46">
        <f t="shared" si="50"/>
        <v>2</v>
      </c>
      <c r="AA79" s="46">
        <f t="shared" si="51"/>
        <v>0</v>
      </c>
      <c r="AB79" s="46">
        <f t="shared" si="52"/>
        <v>2</v>
      </c>
      <c r="AC79" s="48">
        <f>IF(AB79=0,1,IF(AB79=1,0.99,IF(AB79=2,0.98,IF(AB79=3,0.97,IF(AB79=4,0.96,IF(AB79=5,0.95,IF(AB79=6,0.94)))))))</f>
        <v>0.98</v>
      </c>
      <c r="AD79" s="48" t="e">
        <f t="shared" si="53"/>
        <v>#VALUE!</v>
      </c>
      <c r="AE79" s="48" t="e">
        <f t="shared" si="54"/>
        <v>#VALUE!</v>
      </c>
      <c r="AF79" s="46" t="e">
        <f t="shared" si="55"/>
        <v>#VALUE!</v>
      </c>
      <c r="AG79" s="47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</row>
    <row r="80" spans="1:43" s="16" customFormat="1" ht="27.75">
      <c r="A80" s="43">
        <v>79</v>
      </c>
      <c r="B80" s="51" t="s">
        <v>3507</v>
      </c>
      <c r="C80" s="51" t="s">
        <v>3508</v>
      </c>
      <c r="D80" s="43" t="s">
        <v>3450</v>
      </c>
      <c r="E80" s="38">
        <v>22</v>
      </c>
      <c r="F80" s="48" t="s">
        <v>3509</v>
      </c>
      <c r="G80" s="46" t="s">
        <v>3509</v>
      </c>
      <c r="H80" s="46" t="s">
        <v>3509</v>
      </c>
      <c r="I80" s="48" t="s">
        <v>3509</v>
      </c>
      <c r="J80" s="46" t="s">
        <v>3509</v>
      </c>
      <c r="K80" s="46" t="s">
        <v>3509</v>
      </c>
      <c r="L80" s="84" t="e">
        <f t="shared" si="42"/>
        <v>#VALUE!</v>
      </c>
      <c r="M80" s="38" t="e">
        <f t="shared" si="43"/>
        <v>#VALUE!</v>
      </c>
      <c r="N80" s="38">
        <f t="shared" si="44"/>
        <v>2</v>
      </c>
      <c r="O80" s="38">
        <f t="shared" si="45"/>
        <v>0</v>
      </c>
      <c r="P80" s="48">
        <v>10.41</v>
      </c>
      <c r="Q80" s="46">
        <v>30</v>
      </c>
      <c r="R80" s="46" t="s">
        <v>3372</v>
      </c>
      <c r="S80" s="48">
        <v>10.74</v>
      </c>
      <c r="T80" s="46">
        <v>30</v>
      </c>
      <c r="U80" s="46" t="s">
        <v>3372</v>
      </c>
      <c r="V80" s="48">
        <f t="shared" si="46"/>
        <v>10.574999999999999</v>
      </c>
      <c r="W80" s="46">
        <f t="shared" si="47"/>
        <v>60</v>
      </c>
      <c r="X80" s="46">
        <f t="shared" si="48"/>
        <v>0</v>
      </c>
      <c r="Y80" s="46">
        <f t="shared" si="49"/>
        <v>0</v>
      </c>
      <c r="Z80" s="46">
        <f t="shared" si="50"/>
        <v>2</v>
      </c>
      <c r="AA80" s="46">
        <f t="shared" si="51"/>
        <v>0</v>
      </c>
      <c r="AB80" s="46">
        <f t="shared" si="52"/>
        <v>2</v>
      </c>
      <c r="AC80" s="48">
        <f>IF(AB80=0,93,IF(AB80=1,0.92,IF(AB80=2,0.91,IF(AB80=3,0.9,IF(AB80=4,0.89,IF(AB80=5,0.88,IF(AB80=6,0.87)))))))</f>
        <v>0.91</v>
      </c>
      <c r="AD80" s="48" t="e">
        <f t="shared" si="53"/>
        <v>#VALUE!</v>
      </c>
      <c r="AE80" s="48" t="e">
        <f t="shared" si="54"/>
        <v>#VALUE!</v>
      </c>
      <c r="AF80" s="46" t="e">
        <f t="shared" si="55"/>
        <v>#VALUE!</v>
      </c>
      <c r="AG80" s="47"/>
      <c r="AH80" s="128" t="s">
        <v>3454</v>
      </c>
      <c r="AI80" s="128" t="s">
        <v>3452</v>
      </c>
      <c r="AJ80" s="128" t="s">
        <v>3451</v>
      </c>
      <c r="AK80" s="128" t="s">
        <v>3457</v>
      </c>
      <c r="AL80" s="128" t="s">
        <v>3456</v>
      </c>
      <c r="AM80" s="128" t="s">
        <v>3459</v>
      </c>
      <c r="AN80" s="128" t="s">
        <v>3455</v>
      </c>
      <c r="AO80" s="128" t="s">
        <v>3460</v>
      </c>
      <c r="AP80" s="128" t="s">
        <v>3453</v>
      </c>
      <c r="AQ80" s="128" t="s">
        <v>3458</v>
      </c>
    </row>
    <row r="81" spans="1:35" s="16" customFormat="1" ht="27.75">
      <c r="A81" s="43">
        <v>80</v>
      </c>
      <c r="B81" s="51" t="s">
        <v>2835</v>
      </c>
      <c r="C81" s="51" t="s">
        <v>629</v>
      </c>
      <c r="D81" s="43" t="s">
        <v>2836</v>
      </c>
      <c r="E81" s="39">
        <v>29</v>
      </c>
      <c r="F81" s="42" t="s">
        <v>3509</v>
      </c>
      <c r="G81" s="40" t="s">
        <v>3509</v>
      </c>
      <c r="H81" s="42" t="s">
        <v>3509</v>
      </c>
      <c r="I81" s="42" t="s">
        <v>3509</v>
      </c>
      <c r="J81" s="40" t="s">
        <v>3509</v>
      </c>
      <c r="K81" s="40" t="s">
        <v>3509</v>
      </c>
      <c r="L81" s="88" t="e">
        <f t="shared" si="42"/>
        <v>#VALUE!</v>
      </c>
      <c r="M81" s="39" t="e">
        <f t="shared" si="43"/>
        <v>#VALUE!</v>
      </c>
      <c r="N81" s="39">
        <f t="shared" si="44"/>
        <v>2</v>
      </c>
      <c r="O81" s="39">
        <f t="shared" si="45"/>
        <v>0</v>
      </c>
      <c r="P81" s="42">
        <v>9.69</v>
      </c>
      <c r="Q81" s="40">
        <v>16</v>
      </c>
      <c r="R81" s="40" t="s">
        <v>3373</v>
      </c>
      <c r="S81" s="42">
        <v>12.58</v>
      </c>
      <c r="T81" s="40">
        <v>30</v>
      </c>
      <c r="U81" s="40" t="s">
        <v>3372</v>
      </c>
      <c r="V81" s="42">
        <f t="shared" si="46"/>
        <v>11.135</v>
      </c>
      <c r="W81" s="40">
        <f t="shared" si="47"/>
        <v>60</v>
      </c>
      <c r="X81" s="40">
        <f t="shared" si="48"/>
        <v>1</v>
      </c>
      <c r="Y81" s="40">
        <f t="shared" si="49"/>
        <v>1</v>
      </c>
      <c r="Z81" s="40">
        <f t="shared" si="50"/>
        <v>3</v>
      </c>
      <c r="AA81" s="40">
        <f t="shared" si="51"/>
        <v>1</v>
      </c>
      <c r="AB81" s="40">
        <f t="shared" si="52"/>
        <v>4</v>
      </c>
      <c r="AC81" s="42">
        <f>IF(AB81=0,1,IF(AB81=1,0.99,IF(AB81=2,0.98,IF(AB81=3,0.97,IF(AB81=4,0.96,IF(AB81=5,0.95,IF(AB81=6,0.94)))))))</f>
        <v>0.96</v>
      </c>
      <c r="AD81" s="42" t="e">
        <f t="shared" si="53"/>
        <v>#VALUE!</v>
      </c>
      <c r="AE81" s="42" t="e">
        <f t="shared" si="54"/>
        <v>#VALUE!</v>
      </c>
      <c r="AF81" s="40" t="e">
        <f t="shared" si="55"/>
        <v>#VALUE!</v>
      </c>
      <c r="AG81" s="41"/>
      <c r="AH81" s="127" t="s">
        <v>3448</v>
      </c>
      <c r="AI81" s="127" t="s">
        <v>3449</v>
      </c>
    </row>
    <row r="82" spans="1:35" s="16" customFormat="1" ht="27.75">
      <c r="A82" s="43">
        <v>81</v>
      </c>
      <c r="B82" s="37" t="s">
        <v>2851</v>
      </c>
      <c r="C82" s="37" t="s">
        <v>2852</v>
      </c>
      <c r="D82" s="45" t="s">
        <v>2853</v>
      </c>
      <c r="E82" s="38">
        <v>29</v>
      </c>
      <c r="F82" s="48">
        <v>10.39</v>
      </c>
      <c r="G82" s="46">
        <v>30</v>
      </c>
      <c r="H82" s="48" t="s">
        <v>3372</v>
      </c>
      <c r="I82" s="48" t="s">
        <v>3509</v>
      </c>
      <c r="J82" s="46" t="s">
        <v>3509</v>
      </c>
      <c r="K82" s="46" t="s">
        <v>3509</v>
      </c>
      <c r="L82" s="84" t="e">
        <f t="shared" si="42"/>
        <v>#VALUE!</v>
      </c>
      <c r="M82" s="38" t="e">
        <f t="shared" si="43"/>
        <v>#VALUE!</v>
      </c>
      <c r="N82" s="38">
        <f t="shared" si="44"/>
        <v>1</v>
      </c>
      <c r="O82" s="38">
        <f t="shared" si="45"/>
        <v>0</v>
      </c>
      <c r="P82" s="48">
        <v>8.08</v>
      </c>
      <c r="Q82" s="46">
        <v>15</v>
      </c>
      <c r="R82" s="46" t="s">
        <v>3373</v>
      </c>
      <c r="S82" s="48">
        <v>10.210000000000001</v>
      </c>
      <c r="T82" s="46">
        <v>30</v>
      </c>
      <c r="U82" s="46" t="s">
        <v>3373</v>
      </c>
      <c r="V82" s="48">
        <f t="shared" si="46"/>
        <v>9.1449999999999996</v>
      </c>
      <c r="W82" s="46">
        <f t="shared" si="47"/>
        <v>45</v>
      </c>
      <c r="X82" s="46">
        <f t="shared" si="48"/>
        <v>2</v>
      </c>
      <c r="Y82" s="46">
        <f t="shared" si="49"/>
        <v>1</v>
      </c>
      <c r="Z82" s="46">
        <f t="shared" si="50"/>
        <v>3</v>
      </c>
      <c r="AA82" s="46">
        <f t="shared" si="51"/>
        <v>1</v>
      </c>
      <c r="AB82" s="46">
        <f t="shared" si="52"/>
        <v>4</v>
      </c>
      <c r="AC82" s="42">
        <f>IF(AB82=0,0.86,IF(AB82=1,0.85,IF(AB82=2,0.84,IF(AB82=3,0.83,IF(AB82=4,0.82,IF(AB82=5,0.81,IF(AB82=6,0.8)))))))</f>
        <v>0.82</v>
      </c>
      <c r="AD82" s="48" t="e">
        <f t="shared" si="53"/>
        <v>#VALUE!</v>
      </c>
      <c r="AE82" s="48" t="e">
        <f t="shared" si="54"/>
        <v>#VALUE!</v>
      </c>
      <c r="AF82" s="46" t="e">
        <f t="shared" si="55"/>
        <v>#VALUE!</v>
      </c>
      <c r="AG82" s="47"/>
      <c r="AH82" s="127" t="s">
        <v>3449</v>
      </c>
      <c r="AI82" s="127" t="s">
        <v>3448</v>
      </c>
    </row>
    <row r="83" spans="1:35" s="16" customFormat="1" ht="26.25">
      <c r="A83" s="43">
        <v>82</v>
      </c>
      <c r="B83" s="37" t="s">
        <v>2854</v>
      </c>
      <c r="C83" s="37" t="s">
        <v>2855</v>
      </c>
      <c r="D83" s="45" t="s">
        <v>2856</v>
      </c>
      <c r="E83" s="38">
        <v>29</v>
      </c>
      <c r="F83" s="48">
        <v>10.54</v>
      </c>
      <c r="G83" s="46">
        <v>30</v>
      </c>
      <c r="H83" s="48" t="s">
        <v>3373</v>
      </c>
      <c r="I83" s="48" t="s">
        <v>3509</v>
      </c>
      <c r="J83" s="46" t="s">
        <v>3509</v>
      </c>
      <c r="K83" s="46" t="s">
        <v>3509</v>
      </c>
      <c r="L83" s="84" t="e">
        <f t="shared" si="42"/>
        <v>#VALUE!</v>
      </c>
      <c r="M83" s="38" t="e">
        <f t="shared" si="43"/>
        <v>#VALUE!</v>
      </c>
      <c r="N83" s="38">
        <f t="shared" si="44"/>
        <v>2</v>
      </c>
      <c r="O83" s="38">
        <f t="shared" si="45"/>
        <v>0</v>
      </c>
      <c r="P83" s="48" t="s">
        <v>3509</v>
      </c>
      <c r="Q83" s="46" t="s">
        <v>3509</v>
      </c>
      <c r="R83" s="46" t="s">
        <v>3509</v>
      </c>
      <c r="S83" s="48" t="s">
        <v>3509</v>
      </c>
      <c r="T83" s="46" t="s">
        <v>3509</v>
      </c>
      <c r="U83" s="46" t="s">
        <v>3509</v>
      </c>
      <c r="V83" s="48" t="e">
        <f t="shared" si="46"/>
        <v>#VALUE!</v>
      </c>
      <c r="W83" s="46" t="e">
        <f t="shared" si="47"/>
        <v>#VALUE!</v>
      </c>
      <c r="X83" s="46">
        <f t="shared" si="48"/>
        <v>2</v>
      </c>
      <c r="Y83" s="46">
        <f t="shared" si="49"/>
        <v>0</v>
      </c>
      <c r="Z83" s="46">
        <f t="shared" si="50"/>
        <v>4</v>
      </c>
      <c r="AA83" s="46">
        <f t="shared" si="51"/>
        <v>0</v>
      </c>
      <c r="AB83" s="46">
        <f t="shared" si="52"/>
        <v>4</v>
      </c>
      <c r="AC83" s="42">
        <f>IF(AB83=0,0.86,IF(AB83=1,0.85,IF(AB83=2,0.84,IF(AB83=3,0.83,IF(AB83=4,0.82,IF(AB83=5,0.81,IF(AB83=6,0.8)))))))</f>
        <v>0.82</v>
      </c>
      <c r="AD83" s="48" t="e">
        <f t="shared" si="53"/>
        <v>#VALUE!</v>
      </c>
      <c r="AE83" s="48" t="e">
        <f t="shared" si="54"/>
        <v>#VALUE!</v>
      </c>
      <c r="AF83" s="46" t="e">
        <f t="shared" si="55"/>
        <v>#VALUE!</v>
      </c>
      <c r="AG83" s="47"/>
      <c r="AH83" s="171"/>
      <c r="AI83" s="171"/>
    </row>
    <row r="84" spans="1:35" s="16" customFormat="1" ht="26.25">
      <c r="A84" s="43">
        <v>83</v>
      </c>
      <c r="B84" s="37" t="s">
        <v>2881</v>
      </c>
      <c r="C84" s="37" t="s">
        <v>2882</v>
      </c>
      <c r="D84" s="45" t="s">
        <v>2883</v>
      </c>
      <c r="E84" s="38">
        <v>29</v>
      </c>
      <c r="F84" s="48">
        <v>10</v>
      </c>
      <c r="G84" s="46">
        <v>30</v>
      </c>
      <c r="H84" s="48" t="s">
        <v>3373</v>
      </c>
      <c r="I84" s="48">
        <v>10.08</v>
      </c>
      <c r="J84" s="46">
        <v>30</v>
      </c>
      <c r="K84" s="46" t="s">
        <v>3373</v>
      </c>
      <c r="L84" s="84">
        <f t="shared" si="42"/>
        <v>10.039999999999999</v>
      </c>
      <c r="M84" s="38">
        <f t="shared" si="43"/>
        <v>60</v>
      </c>
      <c r="N84" s="38">
        <f t="shared" si="44"/>
        <v>2</v>
      </c>
      <c r="O84" s="38">
        <f t="shared" si="45"/>
        <v>0</v>
      </c>
      <c r="P84" s="48" t="s">
        <v>3509</v>
      </c>
      <c r="Q84" s="46" t="s">
        <v>3509</v>
      </c>
      <c r="R84" s="46" t="s">
        <v>3509</v>
      </c>
      <c r="S84" s="48" t="s">
        <v>3509</v>
      </c>
      <c r="T84" s="46" t="s">
        <v>3509</v>
      </c>
      <c r="U84" s="46" t="s">
        <v>3509</v>
      </c>
      <c r="V84" s="48" t="e">
        <f t="shared" si="46"/>
        <v>#VALUE!</v>
      </c>
      <c r="W84" s="46" t="e">
        <f t="shared" si="47"/>
        <v>#VALUE!</v>
      </c>
      <c r="X84" s="46">
        <f t="shared" si="48"/>
        <v>2</v>
      </c>
      <c r="Y84" s="46">
        <f t="shared" si="49"/>
        <v>0</v>
      </c>
      <c r="Z84" s="46">
        <f t="shared" si="50"/>
        <v>4</v>
      </c>
      <c r="AA84" s="46">
        <f t="shared" si="51"/>
        <v>0</v>
      </c>
      <c r="AB84" s="46">
        <f t="shared" si="52"/>
        <v>4</v>
      </c>
      <c r="AC84" s="42">
        <f>IF(AB84=0,0.79,IF(AB84=1,0.78,IF(AB84=2,0.77,IF(AB84=3,0.76,IF(AB84=4,0.75,IF(AB84=5,0.74,IF(AB84=6,0.73)))))))</f>
        <v>0.75</v>
      </c>
      <c r="AD84" s="48" t="e">
        <f t="shared" si="53"/>
        <v>#VALUE!</v>
      </c>
      <c r="AE84" s="48" t="e">
        <f t="shared" si="54"/>
        <v>#VALUE!</v>
      </c>
      <c r="AF84" s="46" t="e">
        <f t="shared" si="55"/>
        <v>#VALUE!</v>
      </c>
      <c r="AG84" s="47"/>
      <c r="AH84" s="20"/>
      <c r="AI84" s="20"/>
    </row>
    <row r="85" spans="1:35" s="16" customFormat="1" ht="26.25">
      <c r="A85" s="43">
        <v>84</v>
      </c>
      <c r="B85" s="37" t="s">
        <v>2896</v>
      </c>
      <c r="C85" s="37" t="s">
        <v>2897</v>
      </c>
      <c r="D85" s="45" t="s">
        <v>2898</v>
      </c>
      <c r="E85" s="38">
        <v>30</v>
      </c>
      <c r="F85" s="48">
        <v>6.47</v>
      </c>
      <c r="G85" s="46">
        <v>19</v>
      </c>
      <c r="H85" s="48" t="s">
        <v>3372</v>
      </c>
      <c r="I85" s="48">
        <v>5.88</v>
      </c>
      <c r="J85" s="46">
        <v>16</v>
      </c>
      <c r="K85" s="46" t="s">
        <v>3372</v>
      </c>
      <c r="L85" s="84">
        <f t="shared" si="42"/>
        <v>6.1749999999999998</v>
      </c>
      <c r="M85" s="38">
        <f t="shared" si="43"/>
        <v>35</v>
      </c>
      <c r="N85" s="38">
        <f t="shared" si="44"/>
        <v>0</v>
      </c>
      <c r="O85" s="38">
        <f t="shared" si="45"/>
        <v>1</v>
      </c>
      <c r="P85" s="48" t="s">
        <v>3509</v>
      </c>
      <c r="Q85" s="46" t="s">
        <v>3509</v>
      </c>
      <c r="R85" s="46" t="s">
        <v>3509</v>
      </c>
      <c r="S85" s="48" t="s">
        <v>3509</v>
      </c>
      <c r="T85" s="46" t="s">
        <v>3509</v>
      </c>
      <c r="U85" s="46" t="s">
        <v>3509</v>
      </c>
      <c r="V85" s="48" t="e">
        <f t="shared" si="46"/>
        <v>#VALUE!</v>
      </c>
      <c r="W85" s="46" t="e">
        <f t="shared" si="47"/>
        <v>#VALUE!</v>
      </c>
      <c r="X85" s="46">
        <f t="shared" si="48"/>
        <v>2</v>
      </c>
      <c r="Y85" s="46">
        <f t="shared" si="49"/>
        <v>0</v>
      </c>
      <c r="Z85" s="46">
        <f t="shared" si="50"/>
        <v>2</v>
      </c>
      <c r="AA85" s="46">
        <f t="shared" si="51"/>
        <v>1</v>
      </c>
      <c r="AB85" s="46">
        <f t="shared" si="52"/>
        <v>3</v>
      </c>
      <c r="AC85" s="42">
        <f>IF(AB85=0,0.86,IF(AB85=1,0.85,IF(AB85=2,0.84,IF(AB85=3,0.83,IF(AB85=4,0.82,IF(AB85=5,0.81,IF(AB85=6,0.8)))))))</f>
        <v>0.83</v>
      </c>
      <c r="AD85" s="48" t="e">
        <f t="shared" si="53"/>
        <v>#VALUE!</v>
      </c>
      <c r="AE85" s="48" t="e">
        <f t="shared" si="54"/>
        <v>#VALUE!</v>
      </c>
      <c r="AF85" s="46" t="e">
        <f t="shared" si="55"/>
        <v>#VALUE!</v>
      </c>
      <c r="AG85" s="47"/>
      <c r="AH85" s="171"/>
      <c r="AI85" s="171"/>
    </row>
    <row r="86" spans="1:35" s="16" customFormat="1" ht="27.75">
      <c r="A86" s="43">
        <v>85</v>
      </c>
      <c r="B86" s="53" t="s">
        <v>2927</v>
      </c>
      <c r="C86" s="53" t="s">
        <v>2928</v>
      </c>
      <c r="D86" s="54" t="s">
        <v>2929</v>
      </c>
      <c r="E86" s="38">
        <v>30</v>
      </c>
      <c r="F86" s="48">
        <v>10</v>
      </c>
      <c r="G86" s="46">
        <v>30</v>
      </c>
      <c r="H86" s="48" t="s">
        <v>3373</v>
      </c>
      <c r="I86" s="48" t="s">
        <v>3509</v>
      </c>
      <c r="J86" s="46" t="s">
        <v>3509</v>
      </c>
      <c r="K86" s="46" t="s">
        <v>3509</v>
      </c>
      <c r="L86" s="84" t="e">
        <f t="shared" si="42"/>
        <v>#VALUE!</v>
      </c>
      <c r="M86" s="38" t="e">
        <f t="shared" si="43"/>
        <v>#VALUE!</v>
      </c>
      <c r="N86" s="38">
        <f t="shared" si="44"/>
        <v>2</v>
      </c>
      <c r="O86" s="38">
        <f t="shared" si="45"/>
        <v>0</v>
      </c>
      <c r="P86" s="48" t="s">
        <v>3509</v>
      </c>
      <c r="Q86" s="46" t="s">
        <v>3509</v>
      </c>
      <c r="R86" s="46" t="s">
        <v>3509</v>
      </c>
      <c r="S86" s="48">
        <v>11.58</v>
      </c>
      <c r="T86" s="46">
        <v>30</v>
      </c>
      <c r="U86" s="46" t="s">
        <v>3372</v>
      </c>
      <c r="V86" s="48" t="e">
        <f t="shared" si="46"/>
        <v>#VALUE!</v>
      </c>
      <c r="W86" s="46" t="e">
        <f t="shared" si="47"/>
        <v>#VALUE!</v>
      </c>
      <c r="X86" s="46">
        <f t="shared" si="48"/>
        <v>1</v>
      </c>
      <c r="Y86" s="46">
        <f t="shared" si="49"/>
        <v>0</v>
      </c>
      <c r="Z86" s="46">
        <f t="shared" si="50"/>
        <v>3</v>
      </c>
      <c r="AA86" s="46">
        <f t="shared" si="51"/>
        <v>0</v>
      </c>
      <c r="AB86" s="46">
        <f t="shared" si="52"/>
        <v>3</v>
      </c>
      <c r="AC86" s="42">
        <f>IF(AB86=0,0.86,IF(AB86=1,0.85,IF(AB86=2,0.84,IF(AB86=3,0.83,IF(AB86=4,0.82,IF(AB86=5,0.81,IF(AB86=6,0.8)))))))</f>
        <v>0.83</v>
      </c>
      <c r="AD86" s="48" t="e">
        <f t="shared" si="53"/>
        <v>#VALUE!</v>
      </c>
      <c r="AE86" s="48" t="e">
        <f t="shared" si="54"/>
        <v>#VALUE!</v>
      </c>
      <c r="AF86" s="46" t="e">
        <f t="shared" si="55"/>
        <v>#VALUE!</v>
      </c>
      <c r="AG86" s="47"/>
      <c r="AH86" s="127" t="s">
        <v>3449</v>
      </c>
      <c r="AI86" s="127" t="s">
        <v>3448</v>
      </c>
    </row>
    <row r="87" spans="1:35" s="16" customFormat="1" ht="26.25">
      <c r="A87" s="43">
        <v>86</v>
      </c>
      <c r="B87" s="53" t="s">
        <v>2964</v>
      </c>
      <c r="C87" s="53" t="s">
        <v>2965</v>
      </c>
      <c r="D87" s="54" t="s">
        <v>2966</v>
      </c>
      <c r="E87" s="38">
        <v>30</v>
      </c>
      <c r="F87" s="48" t="s">
        <v>3509</v>
      </c>
      <c r="G87" s="46" t="s">
        <v>3509</v>
      </c>
      <c r="H87" s="48" t="s">
        <v>3509</v>
      </c>
      <c r="I87" s="48">
        <v>10.130000000000001</v>
      </c>
      <c r="J87" s="46">
        <v>30</v>
      </c>
      <c r="K87" s="46" t="s">
        <v>3373</v>
      </c>
      <c r="L87" s="84" t="e">
        <f t="shared" si="42"/>
        <v>#VALUE!</v>
      </c>
      <c r="M87" s="38" t="e">
        <f t="shared" si="43"/>
        <v>#VALUE!</v>
      </c>
      <c r="N87" s="38">
        <f t="shared" si="44"/>
        <v>2</v>
      </c>
      <c r="O87" s="38">
        <f t="shared" si="45"/>
        <v>0</v>
      </c>
      <c r="P87" s="48" t="s">
        <v>3509</v>
      </c>
      <c r="Q87" s="46" t="s">
        <v>3509</v>
      </c>
      <c r="R87" s="46" t="s">
        <v>3509</v>
      </c>
      <c r="S87" s="48">
        <v>1.22</v>
      </c>
      <c r="T87" s="46">
        <v>2</v>
      </c>
      <c r="U87" s="46" t="s">
        <v>3373</v>
      </c>
      <c r="V87" s="48" t="e">
        <f t="shared" si="46"/>
        <v>#VALUE!</v>
      </c>
      <c r="W87" s="46" t="e">
        <f t="shared" si="47"/>
        <v>#VALUE!</v>
      </c>
      <c r="X87" s="46">
        <f t="shared" si="48"/>
        <v>2</v>
      </c>
      <c r="Y87" s="46">
        <f t="shared" si="49"/>
        <v>1</v>
      </c>
      <c r="Z87" s="46">
        <f t="shared" si="50"/>
        <v>4</v>
      </c>
      <c r="AA87" s="46">
        <f t="shared" si="51"/>
        <v>1</v>
      </c>
      <c r="AB87" s="46">
        <f t="shared" si="52"/>
        <v>5</v>
      </c>
      <c r="AC87" s="48">
        <f>IF(AB87=0,0.86,IF(AB87=1,0.85,IF(AB87=2,0.84,IF(AB87=3,0.83,IF(AB87=4,0.82,IF(AB87=5,0.81,IF(AB87=6,0.8)))))))</f>
        <v>0.81</v>
      </c>
      <c r="AD87" s="48" t="e">
        <f t="shared" si="53"/>
        <v>#VALUE!</v>
      </c>
      <c r="AE87" s="48" t="e">
        <f t="shared" si="54"/>
        <v>#VALUE!</v>
      </c>
      <c r="AF87" s="46" t="e">
        <f t="shared" si="55"/>
        <v>#VALUE!</v>
      </c>
      <c r="AG87" s="47"/>
      <c r="AH87" s="20"/>
      <c r="AI87" s="20"/>
    </row>
    <row r="88" spans="1:35" s="16" customFormat="1" ht="27.75">
      <c r="A88" s="43">
        <v>87</v>
      </c>
      <c r="B88" s="44" t="s">
        <v>735</v>
      </c>
      <c r="C88" s="44" t="s">
        <v>1454</v>
      </c>
      <c r="D88" s="45" t="s">
        <v>2984</v>
      </c>
      <c r="E88" s="38">
        <v>31</v>
      </c>
      <c r="F88" s="48" t="s">
        <v>3509</v>
      </c>
      <c r="G88" s="46" t="s">
        <v>3509</v>
      </c>
      <c r="H88" s="48" t="s">
        <v>3509</v>
      </c>
      <c r="I88" s="48">
        <v>10</v>
      </c>
      <c r="J88" s="46">
        <v>30</v>
      </c>
      <c r="K88" s="46" t="s">
        <v>3373</v>
      </c>
      <c r="L88" s="84" t="e">
        <f t="shared" si="42"/>
        <v>#VALUE!</v>
      </c>
      <c r="M88" s="38" t="e">
        <f t="shared" si="43"/>
        <v>#VALUE!</v>
      </c>
      <c r="N88" s="38">
        <f t="shared" si="44"/>
        <v>2</v>
      </c>
      <c r="O88" s="38">
        <f t="shared" si="45"/>
        <v>0</v>
      </c>
      <c r="P88" s="48">
        <v>9.83</v>
      </c>
      <c r="Q88" s="46">
        <v>16</v>
      </c>
      <c r="R88" s="46" t="s">
        <v>3373</v>
      </c>
      <c r="S88" s="48">
        <v>11.09</v>
      </c>
      <c r="T88" s="46">
        <v>30</v>
      </c>
      <c r="U88" s="46" t="s">
        <v>3372</v>
      </c>
      <c r="V88" s="48">
        <f t="shared" si="46"/>
        <v>10.46</v>
      </c>
      <c r="W88" s="46">
        <f t="shared" si="47"/>
        <v>60</v>
      </c>
      <c r="X88" s="46">
        <f t="shared" si="48"/>
        <v>1</v>
      </c>
      <c r="Y88" s="46">
        <f t="shared" si="49"/>
        <v>1</v>
      </c>
      <c r="Z88" s="46">
        <f t="shared" si="50"/>
        <v>3</v>
      </c>
      <c r="AA88" s="46">
        <f t="shared" si="51"/>
        <v>1</v>
      </c>
      <c r="AB88" s="46">
        <f t="shared" si="52"/>
        <v>4</v>
      </c>
      <c r="AC88" s="48">
        <f>IF(AB88=0,1,IF(AB88=1,0.99,IF(AB88=2,0.98,IF(AB88=3,0.97,IF(AB88=4,0.96,IF(AB88=5,0.95,IF(AB88=6,0.94)))))))</f>
        <v>0.96</v>
      </c>
      <c r="AD88" s="48" t="e">
        <f t="shared" si="53"/>
        <v>#VALUE!</v>
      </c>
      <c r="AE88" s="48" t="e">
        <f t="shared" si="54"/>
        <v>#VALUE!</v>
      </c>
      <c r="AF88" s="46" t="e">
        <f t="shared" si="55"/>
        <v>#VALUE!</v>
      </c>
      <c r="AG88" s="47"/>
      <c r="AH88" s="127" t="s">
        <v>3448</v>
      </c>
      <c r="AI88" s="127" t="s">
        <v>3449</v>
      </c>
    </row>
    <row r="89" spans="1:35" s="16" customFormat="1" ht="26.25">
      <c r="A89" s="43">
        <v>88</v>
      </c>
      <c r="B89" s="37" t="s">
        <v>3013</v>
      </c>
      <c r="C89" s="37" t="s">
        <v>3014</v>
      </c>
      <c r="D89" s="45" t="s">
        <v>3015</v>
      </c>
      <c r="E89" s="38">
        <v>31</v>
      </c>
      <c r="F89" s="48">
        <v>10.47</v>
      </c>
      <c r="G89" s="46">
        <v>30</v>
      </c>
      <c r="H89" s="48" t="s">
        <v>3372</v>
      </c>
      <c r="I89" s="48">
        <v>9.5299999999999994</v>
      </c>
      <c r="J89" s="46">
        <v>20</v>
      </c>
      <c r="K89" s="46" t="s">
        <v>3373</v>
      </c>
      <c r="L89" s="84">
        <f t="shared" si="42"/>
        <v>10</v>
      </c>
      <c r="M89" s="38">
        <f t="shared" si="43"/>
        <v>60</v>
      </c>
      <c r="N89" s="38">
        <f t="shared" si="44"/>
        <v>1</v>
      </c>
      <c r="O89" s="38">
        <f t="shared" si="45"/>
        <v>1</v>
      </c>
      <c r="P89" s="48">
        <v>5.38</v>
      </c>
      <c r="Q89" s="46">
        <v>7</v>
      </c>
      <c r="R89" s="46" t="s">
        <v>3373</v>
      </c>
      <c r="S89" s="48" t="s">
        <v>3509</v>
      </c>
      <c r="T89" s="46" t="s">
        <v>3509</v>
      </c>
      <c r="U89" s="46" t="s">
        <v>3509</v>
      </c>
      <c r="V89" s="48" t="e">
        <f t="shared" si="46"/>
        <v>#VALUE!</v>
      </c>
      <c r="W89" s="46" t="e">
        <f t="shared" si="47"/>
        <v>#VALUE!</v>
      </c>
      <c r="X89" s="46">
        <f t="shared" si="48"/>
        <v>2</v>
      </c>
      <c r="Y89" s="46">
        <f t="shared" si="49"/>
        <v>1</v>
      </c>
      <c r="Z89" s="46">
        <f t="shared" si="50"/>
        <v>3</v>
      </c>
      <c r="AA89" s="46">
        <f t="shared" si="51"/>
        <v>2</v>
      </c>
      <c r="AB89" s="46">
        <f t="shared" si="52"/>
        <v>5</v>
      </c>
      <c r="AC89" s="48">
        <f>IF(AB89=0,0.93,IF(AB89=1,0.92,IF(AB89=2,0.91,IF(AB89=3,0.9,IF(AB89=4,0.89,IF(AB89=5,0.88,IF(AB89=6,0.87)))))))</f>
        <v>0.88</v>
      </c>
      <c r="AD89" s="48" t="e">
        <f t="shared" si="53"/>
        <v>#VALUE!</v>
      </c>
      <c r="AE89" s="48" t="e">
        <f t="shared" si="54"/>
        <v>#VALUE!</v>
      </c>
      <c r="AF89" s="46" t="e">
        <f t="shared" si="55"/>
        <v>#VALUE!</v>
      </c>
      <c r="AG89" s="47"/>
      <c r="AH89" s="171"/>
      <c r="AI89" s="171"/>
    </row>
    <row r="90" spans="1:35" s="16" customFormat="1" ht="26.25">
      <c r="A90" s="43">
        <v>89</v>
      </c>
      <c r="B90" s="37" t="s">
        <v>3024</v>
      </c>
      <c r="C90" s="37" t="s">
        <v>3025</v>
      </c>
      <c r="D90" s="45" t="s">
        <v>3026</v>
      </c>
      <c r="E90" s="38">
        <v>31</v>
      </c>
      <c r="F90" s="48">
        <v>10.37</v>
      </c>
      <c r="G90" s="46">
        <v>30</v>
      </c>
      <c r="H90" s="48" t="s">
        <v>3373</v>
      </c>
      <c r="I90" s="48">
        <v>10</v>
      </c>
      <c r="J90" s="46">
        <v>30</v>
      </c>
      <c r="K90" s="46" t="s">
        <v>3373</v>
      </c>
      <c r="L90" s="84">
        <f t="shared" si="42"/>
        <v>10.184999999999999</v>
      </c>
      <c r="M90" s="38">
        <f t="shared" si="43"/>
        <v>60</v>
      </c>
      <c r="N90" s="38">
        <f t="shared" si="44"/>
        <v>2</v>
      </c>
      <c r="O90" s="38">
        <f t="shared" si="45"/>
        <v>0</v>
      </c>
      <c r="P90" s="48" t="s">
        <v>3509</v>
      </c>
      <c r="Q90" s="46" t="s">
        <v>3509</v>
      </c>
      <c r="R90" s="46" t="s">
        <v>3509</v>
      </c>
      <c r="S90" s="48">
        <v>6.96</v>
      </c>
      <c r="T90" s="46">
        <v>13</v>
      </c>
      <c r="U90" s="46" t="s">
        <v>3373</v>
      </c>
      <c r="V90" s="48" t="e">
        <f t="shared" si="46"/>
        <v>#VALUE!</v>
      </c>
      <c r="W90" s="46" t="e">
        <f t="shared" si="47"/>
        <v>#VALUE!</v>
      </c>
      <c r="X90" s="46">
        <f t="shared" si="48"/>
        <v>2</v>
      </c>
      <c r="Y90" s="46">
        <f t="shared" si="49"/>
        <v>1</v>
      </c>
      <c r="Z90" s="46">
        <f t="shared" si="50"/>
        <v>4</v>
      </c>
      <c r="AA90" s="46">
        <f t="shared" si="51"/>
        <v>1</v>
      </c>
      <c r="AB90" s="46">
        <f t="shared" si="52"/>
        <v>5</v>
      </c>
      <c r="AC90" s="48">
        <f>IF(AB90=0,0.86,IF(AB90=1,0.85,IF(AB90=2,0.84,IF(AB90=3,0.83,IF(AB90=4,0.82,IF(AB90=5,0.81,IF(AB90=6,0.8)))))))</f>
        <v>0.81</v>
      </c>
      <c r="AD90" s="48" t="e">
        <f t="shared" si="53"/>
        <v>#VALUE!</v>
      </c>
      <c r="AE90" s="48" t="e">
        <f t="shared" si="54"/>
        <v>#VALUE!</v>
      </c>
      <c r="AF90" s="46" t="e">
        <f t="shared" si="55"/>
        <v>#VALUE!</v>
      </c>
      <c r="AG90" s="47"/>
      <c r="AH90" s="171"/>
      <c r="AI90" s="171"/>
    </row>
    <row r="91" spans="1:35" s="16" customFormat="1" ht="27.75">
      <c r="A91" s="43">
        <v>90</v>
      </c>
      <c r="B91" s="44" t="s">
        <v>2916</v>
      </c>
      <c r="C91" s="44" t="s">
        <v>2917</v>
      </c>
      <c r="D91" s="45" t="s">
        <v>2918</v>
      </c>
      <c r="E91" s="38">
        <v>30</v>
      </c>
      <c r="F91" s="48">
        <v>10.23</v>
      </c>
      <c r="G91" s="46">
        <v>30</v>
      </c>
      <c r="H91" s="48" t="s">
        <v>3373</v>
      </c>
      <c r="I91" s="48">
        <v>9.77</v>
      </c>
      <c r="J91" s="46">
        <v>12</v>
      </c>
      <c r="K91" s="46" t="s">
        <v>3373</v>
      </c>
      <c r="L91" s="84">
        <f t="shared" si="42"/>
        <v>10</v>
      </c>
      <c r="M91" s="38">
        <f t="shared" si="43"/>
        <v>60</v>
      </c>
      <c r="N91" s="38">
        <f t="shared" si="44"/>
        <v>2</v>
      </c>
      <c r="O91" s="38">
        <f t="shared" si="45"/>
        <v>1</v>
      </c>
      <c r="P91" s="48">
        <v>9.27</v>
      </c>
      <c r="Q91" s="46">
        <v>12</v>
      </c>
      <c r="R91" s="46" t="s">
        <v>3373</v>
      </c>
      <c r="S91" s="48">
        <v>9.31</v>
      </c>
      <c r="T91" s="46">
        <v>16</v>
      </c>
      <c r="U91" s="46" t="s">
        <v>3373</v>
      </c>
      <c r="V91" s="48">
        <f t="shared" si="46"/>
        <v>9.2899999999999991</v>
      </c>
      <c r="W91" s="46">
        <f t="shared" si="47"/>
        <v>28</v>
      </c>
      <c r="X91" s="46">
        <f t="shared" si="48"/>
        <v>2</v>
      </c>
      <c r="Y91" s="46">
        <f t="shared" si="49"/>
        <v>1</v>
      </c>
      <c r="Z91" s="46">
        <f t="shared" si="50"/>
        <v>4</v>
      </c>
      <c r="AA91" s="46">
        <f t="shared" si="51"/>
        <v>2</v>
      </c>
      <c r="AB91" s="46">
        <f t="shared" si="52"/>
        <v>6</v>
      </c>
      <c r="AC91" s="48">
        <f>IF(AB91=0,0.86,IF(AB91=1,0.85,IF(AB91=2,0.84,IF(AB91=3,0.83,IF(AB91=4,0.82,IF(AB91=5,0.81,IF(AB91=6,0.8)))))))</f>
        <v>0.8</v>
      </c>
      <c r="AD91" s="48">
        <f t="shared" si="53"/>
        <v>9.6449999999999996</v>
      </c>
      <c r="AE91" s="48">
        <f t="shared" si="54"/>
        <v>7.7160000000000002</v>
      </c>
      <c r="AF91" s="46">
        <f t="shared" si="55"/>
        <v>88</v>
      </c>
      <c r="AG91" s="47"/>
      <c r="AH91" s="127" t="s">
        <v>3448</v>
      </c>
      <c r="AI91" s="127" t="s">
        <v>3449</v>
      </c>
    </row>
    <row r="92" spans="1:35" s="16" customFormat="1" ht="26.25">
      <c r="A92" s="43">
        <v>91</v>
      </c>
      <c r="B92" s="37" t="s">
        <v>2828</v>
      </c>
      <c r="C92" s="37" t="s">
        <v>422</v>
      </c>
      <c r="D92" s="45" t="s">
        <v>2829</v>
      </c>
      <c r="E92" s="38">
        <v>29</v>
      </c>
      <c r="F92" s="48">
        <v>9.35</v>
      </c>
      <c r="G92" s="46">
        <v>10</v>
      </c>
      <c r="H92" s="48" t="s">
        <v>3373</v>
      </c>
      <c r="I92" s="48">
        <v>11.1</v>
      </c>
      <c r="J92" s="46">
        <v>30</v>
      </c>
      <c r="K92" s="46" t="s">
        <v>3373</v>
      </c>
      <c r="L92" s="84">
        <f t="shared" si="42"/>
        <v>10.225</v>
      </c>
      <c r="M92" s="38">
        <f t="shared" si="43"/>
        <v>60</v>
      </c>
      <c r="N92" s="38">
        <f t="shared" si="44"/>
        <v>2</v>
      </c>
      <c r="O92" s="38">
        <f t="shared" si="45"/>
        <v>1</v>
      </c>
      <c r="P92" s="48">
        <v>9.8800000000000008</v>
      </c>
      <c r="Q92" s="46">
        <v>16</v>
      </c>
      <c r="R92" s="46" t="s">
        <v>3373</v>
      </c>
      <c r="S92" s="48">
        <v>4.3</v>
      </c>
      <c r="T92" s="46">
        <v>11</v>
      </c>
      <c r="U92" s="46" t="s">
        <v>3373</v>
      </c>
      <c r="V92" s="48">
        <f t="shared" si="46"/>
        <v>7.09</v>
      </c>
      <c r="W92" s="46">
        <f t="shared" si="47"/>
        <v>27</v>
      </c>
      <c r="X92" s="46">
        <f t="shared" si="48"/>
        <v>2</v>
      </c>
      <c r="Y92" s="46">
        <f t="shared" si="49"/>
        <v>1</v>
      </c>
      <c r="Z92" s="46">
        <f t="shared" si="50"/>
        <v>4</v>
      </c>
      <c r="AA92" s="46">
        <f t="shared" si="51"/>
        <v>2</v>
      </c>
      <c r="AB92" s="46">
        <f t="shared" si="52"/>
        <v>6</v>
      </c>
      <c r="AC92" s="48">
        <f>IF(AB92=0,0.79,IF(AB92=1,0.78,IF(AB92=2,0.77,IF(AB92=3,0.76,IF(AB92=4,0.75,IF(AB92=5,0.74,IF(AB92=6,0.73)))))))</f>
        <v>0.73</v>
      </c>
      <c r="AD92" s="48">
        <f t="shared" si="53"/>
        <v>8.6574999999999989</v>
      </c>
      <c r="AE92" s="48">
        <f t="shared" si="54"/>
        <v>6.3199749999999995</v>
      </c>
      <c r="AF92" s="46">
        <f t="shared" si="55"/>
        <v>87</v>
      </c>
      <c r="AG92" s="47"/>
      <c r="AH92" s="171"/>
      <c r="AI92" s="171"/>
    </row>
    <row r="93" spans="1:35" s="16" customFormat="1" ht="27.75">
      <c r="A93" s="43">
        <v>92</v>
      </c>
      <c r="B93" s="51" t="s">
        <v>2820</v>
      </c>
      <c r="C93" s="51" t="s">
        <v>1118</v>
      </c>
      <c r="D93" s="43" t="s">
        <v>2821</v>
      </c>
      <c r="E93" s="38">
        <v>29</v>
      </c>
      <c r="F93" s="48">
        <v>10.98</v>
      </c>
      <c r="G93" s="46">
        <v>30</v>
      </c>
      <c r="H93" s="48" t="s">
        <v>3373</v>
      </c>
      <c r="I93" s="48">
        <v>9.02</v>
      </c>
      <c r="J93" s="46">
        <v>12</v>
      </c>
      <c r="K93" s="46" t="s">
        <v>3373</v>
      </c>
      <c r="L93" s="84">
        <f t="shared" si="42"/>
        <v>10</v>
      </c>
      <c r="M93" s="38">
        <f t="shared" si="43"/>
        <v>60</v>
      </c>
      <c r="N93" s="38">
        <f t="shared" si="44"/>
        <v>2</v>
      </c>
      <c r="O93" s="38">
        <f t="shared" si="45"/>
        <v>1</v>
      </c>
      <c r="P93" s="48">
        <v>9.25</v>
      </c>
      <c r="Q93" s="46">
        <v>13</v>
      </c>
      <c r="R93" s="46" t="s">
        <v>3373</v>
      </c>
      <c r="S93" s="48">
        <v>8.58</v>
      </c>
      <c r="T93" s="46">
        <v>11</v>
      </c>
      <c r="U93" s="46" t="s">
        <v>3373</v>
      </c>
      <c r="V93" s="48">
        <f t="shared" si="46"/>
        <v>8.9149999999999991</v>
      </c>
      <c r="W93" s="46">
        <f t="shared" si="47"/>
        <v>24</v>
      </c>
      <c r="X93" s="46">
        <f t="shared" si="48"/>
        <v>2</v>
      </c>
      <c r="Y93" s="46">
        <f t="shared" si="49"/>
        <v>1</v>
      </c>
      <c r="Z93" s="46">
        <f t="shared" si="50"/>
        <v>4</v>
      </c>
      <c r="AA93" s="46">
        <f t="shared" si="51"/>
        <v>2</v>
      </c>
      <c r="AB93" s="46">
        <f t="shared" si="52"/>
        <v>6</v>
      </c>
      <c r="AC93" s="48">
        <f>IF(AB93=0,1,IF(AB93=1,0.99,IF(AB93=2,0.98,IF(AB93=3,0.97,IF(AB93=4,0.96,IF(AB93=5,0.95,IF(AB93=6,0.94)))))))</f>
        <v>0.94</v>
      </c>
      <c r="AD93" s="48">
        <f t="shared" si="53"/>
        <v>9.4574999999999996</v>
      </c>
      <c r="AE93" s="48">
        <f t="shared" si="54"/>
        <v>8.8900499999999987</v>
      </c>
      <c r="AF93" s="46">
        <f t="shared" si="55"/>
        <v>84</v>
      </c>
      <c r="AG93" s="47"/>
      <c r="AH93" s="127" t="s">
        <v>3448</v>
      </c>
      <c r="AI93" s="127" t="s">
        <v>3449</v>
      </c>
    </row>
    <row r="94" spans="1:35" s="16" customFormat="1" ht="27.75">
      <c r="A94" s="43">
        <v>93</v>
      </c>
      <c r="B94" s="37" t="s">
        <v>3048</v>
      </c>
      <c r="C94" s="37" t="s">
        <v>1000</v>
      </c>
      <c r="D94" s="45" t="s">
        <v>3049</v>
      </c>
      <c r="E94" s="38">
        <v>31</v>
      </c>
      <c r="F94" s="48">
        <v>10</v>
      </c>
      <c r="G94" s="46">
        <v>30</v>
      </c>
      <c r="H94" s="48" t="s">
        <v>3373</v>
      </c>
      <c r="I94" s="48">
        <v>10</v>
      </c>
      <c r="J94" s="46">
        <v>30</v>
      </c>
      <c r="K94" s="46" t="s">
        <v>3373</v>
      </c>
      <c r="L94" s="84">
        <f t="shared" si="42"/>
        <v>10</v>
      </c>
      <c r="M94" s="38">
        <f t="shared" si="43"/>
        <v>60</v>
      </c>
      <c r="N94" s="38">
        <f t="shared" si="44"/>
        <v>2</v>
      </c>
      <c r="O94" s="38">
        <f t="shared" si="45"/>
        <v>0</v>
      </c>
      <c r="P94" s="48">
        <v>7.45</v>
      </c>
      <c r="Q94" s="46">
        <v>9</v>
      </c>
      <c r="R94" s="46" t="s">
        <v>3373</v>
      </c>
      <c r="S94" s="48">
        <v>9.0500000000000007</v>
      </c>
      <c r="T94" s="46">
        <v>10</v>
      </c>
      <c r="U94" s="46" t="s">
        <v>3373</v>
      </c>
      <c r="V94" s="48">
        <f t="shared" si="46"/>
        <v>8.25</v>
      </c>
      <c r="W94" s="46">
        <f t="shared" si="47"/>
        <v>19</v>
      </c>
      <c r="X94" s="46">
        <f t="shared" si="48"/>
        <v>2</v>
      </c>
      <c r="Y94" s="46">
        <f t="shared" si="49"/>
        <v>1</v>
      </c>
      <c r="Z94" s="46">
        <f t="shared" si="50"/>
        <v>4</v>
      </c>
      <c r="AA94" s="46">
        <f t="shared" si="51"/>
        <v>1</v>
      </c>
      <c r="AB94" s="46">
        <f t="shared" si="52"/>
        <v>5</v>
      </c>
      <c r="AC94" s="48">
        <f>IF(AB94=0,0.93,IF(AB94=1,0.92,IF(AB94=2,0.91,IF(AB94=3,0.9,IF(AB94=4,0.89,IF(AB94=5,0.88,IF(AB94=6,0.87)))))))</f>
        <v>0.88</v>
      </c>
      <c r="AD94" s="48">
        <f t="shared" si="53"/>
        <v>9.125</v>
      </c>
      <c r="AE94" s="48">
        <f t="shared" si="54"/>
        <v>8.0299999999999994</v>
      </c>
      <c r="AF94" s="46">
        <f t="shared" si="55"/>
        <v>79</v>
      </c>
      <c r="AG94" s="47"/>
      <c r="AH94" s="127" t="s">
        <v>3448</v>
      </c>
      <c r="AI94" s="127" t="s">
        <v>3449</v>
      </c>
    </row>
    <row r="95" spans="1:35" s="16" customFormat="1" ht="27.75">
      <c r="A95" s="43">
        <v>94</v>
      </c>
      <c r="B95" s="37" t="s">
        <v>2840</v>
      </c>
      <c r="C95" s="37" t="s">
        <v>2841</v>
      </c>
      <c r="D95" s="45" t="s">
        <v>2842</v>
      </c>
      <c r="E95" s="38">
        <v>29</v>
      </c>
      <c r="F95" s="48">
        <v>9.4499999999999993</v>
      </c>
      <c r="G95" s="46">
        <v>21</v>
      </c>
      <c r="H95" s="48" t="s">
        <v>3372</v>
      </c>
      <c r="I95" s="48">
        <v>7.52</v>
      </c>
      <c r="J95" s="46">
        <v>17</v>
      </c>
      <c r="K95" s="46" t="s">
        <v>3372</v>
      </c>
      <c r="L95" s="84">
        <f t="shared" si="42"/>
        <v>8.4849999999999994</v>
      </c>
      <c r="M95" s="38">
        <f t="shared" si="43"/>
        <v>38</v>
      </c>
      <c r="N95" s="38">
        <f t="shared" si="44"/>
        <v>0</v>
      </c>
      <c r="O95" s="38">
        <f t="shared" si="45"/>
        <v>1</v>
      </c>
      <c r="P95" s="48">
        <v>10.1</v>
      </c>
      <c r="Q95" s="46">
        <v>30</v>
      </c>
      <c r="R95" s="46" t="s">
        <v>3373</v>
      </c>
      <c r="S95" s="48">
        <v>7.24</v>
      </c>
      <c r="T95" s="46">
        <v>10</v>
      </c>
      <c r="U95" s="46" t="s">
        <v>3373</v>
      </c>
      <c r="V95" s="48">
        <f t="shared" si="46"/>
        <v>8.67</v>
      </c>
      <c r="W95" s="46">
        <f t="shared" si="47"/>
        <v>40</v>
      </c>
      <c r="X95" s="46">
        <f t="shared" si="48"/>
        <v>2</v>
      </c>
      <c r="Y95" s="46">
        <f t="shared" si="49"/>
        <v>1</v>
      </c>
      <c r="Z95" s="46">
        <f t="shared" si="50"/>
        <v>2</v>
      </c>
      <c r="AA95" s="46">
        <f t="shared" si="51"/>
        <v>2</v>
      </c>
      <c r="AB95" s="46">
        <f t="shared" si="52"/>
        <v>4</v>
      </c>
      <c r="AC95" s="48">
        <f>IF(AB95=0,0.86,IF(AB95=1,0.85,IF(AB95=2,0.84,IF(AB95=3,0.83,IF(AB95=4,0.82,IF(AB95=5,0.81,IF(AB95=6,0.8)))))))</f>
        <v>0.82</v>
      </c>
      <c r="AD95" s="48">
        <f t="shared" si="53"/>
        <v>8.5775000000000006</v>
      </c>
      <c r="AE95" s="48">
        <f t="shared" si="54"/>
        <v>7.03355</v>
      </c>
      <c r="AF95" s="46">
        <f t="shared" si="55"/>
        <v>78</v>
      </c>
      <c r="AG95" s="47"/>
      <c r="AH95" s="170" t="s">
        <v>3448</v>
      </c>
      <c r="AI95" s="170" t="s">
        <v>3449</v>
      </c>
    </row>
    <row r="96" spans="1:35" s="191" customFormat="1" ht="21">
      <c r="A96" s="187">
        <v>95</v>
      </c>
      <c r="B96" s="184" t="s">
        <v>840</v>
      </c>
      <c r="C96" s="184" t="s">
        <v>1239</v>
      </c>
      <c r="D96" s="185" t="s">
        <v>3083</v>
      </c>
      <c r="E96" s="188">
        <v>32</v>
      </c>
      <c r="F96" s="177">
        <v>10</v>
      </c>
      <c r="G96" s="189">
        <v>30</v>
      </c>
      <c r="H96" s="189" t="s">
        <v>3373</v>
      </c>
      <c r="I96" s="177">
        <v>5.87</v>
      </c>
      <c r="J96" s="189">
        <v>13</v>
      </c>
      <c r="K96" s="189" t="s">
        <v>3372</v>
      </c>
      <c r="L96" s="190">
        <f t="shared" si="42"/>
        <v>7.9350000000000005</v>
      </c>
      <c r="M96" s="188">
        <f t="shared" si="43"/>
        <v>43</v>
      </c>
      <c r="N96" s="188">
        <f t="shared" si="44"/>
        <v>1</v>
      </c>
      <c r="O96" s="188">
        <f t="shared" si="45"/>
        <v>1</v>
      </c>
      <c r="P96" s="177" t="s">
        <v>3509</v>
      </c>
      <c r="Q96" s="189" t="s">
        <v>3509</v>
      </c>
      <c r="R96" s="189" t="s">
        <v>3509</v>
      </c>
      <c r="S96" s="177" t="s">
        <v>3509</v>
      </c>
      <c r="T96" s="189" t="s">
        <v>3509</v>
      </c>
      <c r="U96" s="189" t="s">
        <v>3509</v>
      </c>
      <c r="V96" s="177" t="e">
        <f t="shared" si="46"/>
        <v>#VALUE!</v>
      </c>
      <c r="W96" s="189" t="e">
        <f t="shared" si="47"/>
        <v>#VALUE!</v>
      </c>
      <c r="X96" s="189">
        <f t="shared" si="48"/>
        <v>2</v>
      </c>
      <c r="Y96" s="189">
        <f t="shared" si="49"/>
        <v>0</v>
      </c>
      <c r="Z96" s="189">
        <f t="shared" si="50"/>
        <v>3</v>
      </c>
      <c r="AA96" s="189">
        <f t="shared" si="51"/>
        <v>1</v>
      </c>
      <c r="AB96" s="189">
        <f t="shared" si="52"/>
        <v>4</v>
      </c>
      <c r="AC96" s="177">
        <f>IF(AB96=0,1,IF(AB96=1,0.99,IF(AB96=2,0.98,IF(AB96=3,0.97,IF(AB96=4,0.96,IF(AB96=5,0.95,IF(AB96=6,0.94)))))))</f>
        <v>0.96</v>
      </c>
      <c r="AD96" s="177" t="e">
        <f t="shared" si="53"/>
        <v>#VALUE!</v>
      </c>
      <c r="AE96" s="177" t="e">
        <f t="shared" si="54"/>
        <v>#VALUE!</v>
      </c>
      <c r="AF96" s="189" t="e">
        <f t="shared" si="55"/>
        <v>#VALUE!</v>
      </c>
      <c r="AG96" s="171"/>
    </row>
    <row r="97" spans="1:33" s="16" customFormat="1" ht="26.25">
      <c r="A97" s="43">
        <v>96</v>
      </c>
      <c r="B97" s="172" t="s">
        <v>3093</v>
      </c>
      <c r="C97" s="172" t="s">
        <v>3094</v>
      </c>
      <c r="D97" s="173" t="s">
        <v>3095</v>
      </c>
      <c r="E97" s="173">
        <v>32</v>
      </c>
      <c r="F97" s="174">
        <v>10</v>
      </c>
      <c r="G97" s="175">
        <v>30</v>
      </c>
      <c r="H97" s="175" t="s">
        <v>3373</v>
      </c>
      <c r="I97" s="174" t="s">
        <v>3509</v>
      </c>
      <c r="J97" s="175" t="s">
        <v>3509</v>
      </c>
      <c r="K97" s="175" t="s">
        <v>3509</v>
      </c>
      <c r="L97" s="176" t="e">
        <f t="shared" si="42"/>
        <v>#VALUE!</v>
      </c>
      <c r="M97" s="173" t="e">
        <f t="shared" si="43"/>
        <v>#VALUE!</v>
      </c>
      <c r="N97" s="173">
        <f t="shared" si="44"/>
        <v>2</v>
      </c>
      <c r="O97" s="173">
        <f t="shared" si="45"/>
        <v>0</v>
      </c>
      <c r="P97" s="174">
        <v>6.25</v>
      </c>
      <c r="Q97" s="175">
        <v>10</v>
      </c>
      <c r="R97" s="175" t="s">
        <v>3372</v>
      </c>
      <c r="S97" s="174">
        <v>5.25</v>
      </c>
      <c r="T97" s="175">
        <v>1</v>
      </c>
      <c r="U97" s="175" t="s">
        <v>3373</v>
      </c>
      <c r="V97" s="174">
        <f t="shared" si="46"/>
        <v>5.75</v>
      </c>
      <c r="W97" s="175">
        <f t="shared" si="47"/>
        <v>11</v>
      </c>
      <c r="X97" s="175">
        <f t="shared" si="48"/>
        <v>1</v>
      </c>
      <c r="Y97" s="175">
        <f t="shared" si="49"/>
        <v>1</v>
      </c>
      <c r="Z97" s="175">
        <f t="shared" si="50"/>
        <v>3</v>
      </c>
      <c r="AA97" s="175">
        <f t="shared" si="51"/>
        <v>1</v>
      </c>
      <c r="AB97" s="175">
        <f t="shared" si="52"/>
        <v>4</v>
      </c>
      <c r="AC97" s="177">
        <f>IF(AB97=0,0.86,IF(AB97=1,0.85,IF(AB97=2,0.84,IF(AB97=3,0.83,IF(AB97=4,0.82,IF(AB97=5,0.81,IF(AB97=6,0.8)))))))</f>
        <v>0.82</v>
      </c>
      <c r="AD97" s="174" t="e">
        <f t="shared" si="53"/>
        <v>#VALUE!</v>
      </c>
      <c r="AE97" s="174" t="e">
        <f t="shared" si="54"/>
        <v>#VALUE!</v>
      </c>
      <c r="AF97" s="175" t="e">
        <f t="shared" si="55"/>
        <v>#VALUE!</v>
      </c>
      <c r="AG97" s="105"/>
    </row>
    <row r="98" spans="1:33" s="16" customFormat="1" ht="26.25">
      <c r="A98" s="43">
        <v>97</v>
      </c>
      <c r="B98" s="178" t="s">
        <v>3110</v>
      </c>
      <c r="C98" s="178" t="s">
        <v>3111</v>
      </c>
      <c r="D98" s="179" t="s">
        <v>3112</v>
      </c>
      <c r="E98" s="173">
        <v>32</v>
      </c>
      <c r="F98" s="174" t="s">
        <v>3509</v>
      </c>
      <c r="G98" s="175" t="s">
        <v>3509</v>
      </c>
      <c r="H98" s="175" t="s">
        <v>3509</v>
      </c>
      <c r="I98" s="174">
        <v>6.79</v>
      </c>
      <c r="J98" s="175">
        <v>17</v>
      </c>
      <c r="K98" s="175" t="s">
        <v>3372</v>
      </c>
      <c r="L98" s="176" t="e">
        <f t="shared" ref="L98:L125" si="56">(F98+I98)/2</f>
        <v>#VALUE!</v>
      </c>
      <c r="M98" s="173" t="e">
        <f t="shared" ref="M98:M125" si="57">IF(L98&gt;=10,60,G98+J98)</f>
        <v>#VALUE!</v>
      </c>
      <c r="N98" s="173">
        <f t="shared" ref="N98:N125" si="58">IF(H98="ACC",0,1)+IF(K98="ACC",0,1)</f>
        <v>1</v>
      </c>
      <c r="O98" s="173">
        <f t="shared" ref="O98:O125" si="59">IF(F98&lt;10,1,(IF(I98&lt;10,1,0)))</f>
        <v>1</v>
      </c>
      <c r="P98" s="174">
        <v>10.51</v>
      </c>
      <c r="Q98" s="175">
        <v>30</v>
      </c>
      <c r="R98" s="175" t="s">
        <v>3373</v>
      </c>
      <c r="S98" s="174" t="s">
        <v>3509</v>
      </c>
      <c r="T98" s="175" t="s">
        <v>3509</v>
      </c>
      <c r="U98" s="175" t="s">
        <v>3509</v>
      </c>
      <c r="V98" s="174" t="e">
        <f t="shared" ref="V98:V125" si="60">(P98+S98)/2</f>
        <v>#VALUE!</v>
      </c>
      <c r="W98" s="175" t="e">
        <f t="shared" ref="W98:W125" si="61">IF(V98&gt;=10,60,Q98+T98)</f>
        <v>#VALUE!</v>
      </c>
      <c r="X98" s="175">
        <f t="shared" ref="X98:X125" si="62">IF(R98="ACC",0,1)+IF(U98="ACC",0,1)</f>
        <v>2</v>
      </c>
      <c r="Y98" s="175">
        <f t="shared" ref="Y98:Y125" si="63">IF(P98&lt;10,1,(IF(S98&lt;10,1,0)))</f>
        <v>0</v>
      </c>
      <c r="Z98" s="175">
        <f t="shared" ref="Z98:Z125" si="64">N98+X98</f>
        <v>3</v>
      </c>
      <c r="AA98" s="175">
        <f t="shared" ref="AA98:AA125" si="65">O98+Y98</f>
        <v>1</v>
      </c>
      <c r="AB98" s="175">
        <f t="shared" ref="AB98:AB125" si="66">Z98+AA98</f>
        <v>4</v>
      </c>
      <c r="AC98" s="177">
        <f>IF(AB98=0,0.86,IF(AB98=1,0.85,IF(AB98=2,0.84,IF(AB98=3,0.83,IF(AB98=4,0.82,IF(AB98=5,0.81,IF(AB98=6,0.8)))))))</f>
        <v>0.82</v>
      </c>
      <c r="AD98" s="174" t="e">
        <f t="shared" ref="AD98:AD125" si="67">AVERAGE(L98,V98)</f>
        <v>#VALUE!</v>
      </c>
      <c r="AE98" s="174" t="e">
        <f t="shared" ref="AE98:AE125" si="68">AC98*AD98</f>
        <v>#VALUE!</v>
      </c>
      <c r="AF98" s="175" t="e">
        <f t="shared" ref="AF98:AF125" si="69">M98+W98</f>
        <v>#VALUE!</v>
      </c>
      <c r="AG98" s="105"/>
    </row>
    <row r="99" spans="1:33" s="16" customFormat="1" ht="26.25">
      <c r="A99" s="43">
        <v>98</v>
      </c>
      <c r="B99" s="178" t="s">
        <v>3122</v>
      </c>
      <c r="C99" s="178" t="s">
        <v>3123</v>
      </c>
      <c r="D99" s="179" t="s">
        <v>3124</v>
      </c>
      <c r="E99" s="173">
        <v>32</v>
      </c>
      <c r="F99" s="174">
        <v>8.99</v>
      </c>
      <c r="G99" s="175">
        <v>23</v>
      </c>
      <c r="H99" s="175" t="s">
        <v>3372</v>
      </c>
      <c r="I99" s="174">
        <v>6.38</v>
      </c>
      <c r="J99" s="175">
        <v>13</v>
      </c>
      <c r="K99" s="175" t="s">
        <v>3373</v>
      </c>
      <c r="L99" s="176">
        <f t="shared" si="56"/>
        <v>7.6850000000000005</v>
      </c>
      <c r="M99" s="173">
        <f t="shared" si="57"/>
        <v>36</v>
      </c>
      <c r="N99" s="173">
        <f t="shared" si="58"/>
        <v>1</v>
      </c>
      <c r="O99" s="173">
        <f t="shared" si="59"/>
        <v>1</v>
      </c>
      <c r="P99" s="174" t="s">
        <v>3509</v>
      </c>
      <c r="Q99" s="175" t="s">
        <v>3509</v>
      </c>
      <c r="R99" s="175" t="s">
        <v>3509</v>
      </c>
      <c r="S99" s="174">
        <v>4.5599999999999996</v>
      </c>
      <c r="T99" s="175">
        <v>6</v>
      </c>
      <c r="U99" s="175" t="s">
        <v>3373</v>
      </c>
      <c r="V99" s="174" t="e">
        <f t="shared" si="60"/>
        <v>#VALUE!</v>
      </c>
      <c r="W99" s="175" t="e">
        <f t="shared" si="61"/>
        <v>#VALUE!</v>
      </c>
      <c r="X99" s="175">
        <f t="shared" si="62"/>
        <v>2</v>
      </c>
      <c r="Y99" s="175">
        <f t="shared" si="63"/>
        <v>1</v>
      </c>
      <c r="Z99" s="175">
        <f t="shared" si="64"/>
        <v>3</v>
      </c>
      <c r="AA99" s="175">
        <f t="shared" si="65"/>
        <v>2</v>
      </c>
      <c r="AB99" s="175">
        <f t="shared" si="66"/>
        <v>5</v>
      </c>
      <c r="AC99" s="177">
        <f>IF(AB99=0,0.86,IF(AB99=1,0.85,IF(AB99=2,0.84,IF(AB99=3,0.83,IF(AB99=4,0.82,IF(AB99=5,0.81,IF(AB99=6,0.8)))))))</f>
        <v>0.81</v>
      </c>
      <c r="AD99" s="174" t="e">
        <f t="shared" si="67"/>
        <v>#VALUE!</v>
      </c>
      <c r="AE99" s="174" t="e">
        <f t="shared" si="68"/>
        <v>#VALUE!</v>
      </c>
      <c r="AF99" s="175" t="e">
        <f t="shared" si="69"/>
        <v>#VALUE!</v>
      </c>
      <c r="AG99" s="105"/>
    </row>
    <row r="100" spans="1:33" s="16" customFormat="1" ht="26.25">
      <c r="A100" s="43">
        <v>99</v>
      </c>
      <c r="B100" s="178" t="s">
        <v>3157</v>
      </c>
      <c r="C100" s="178" t="s">
        <v>684</v>
      </c>
      <c r="D100" s="179" t="s">
        <v>3158</v>
      </c>
      <c r="E100" s="173">
        <v>32</v>
      </c>
      <c r="F100" s="174" t="s">
        <v>3509</v>
      </c>
      <c r="G100" s="175" t="s">
        <v>3509</v>
      </c>
      <c r="H100" s="175" t="s">
        <v>3509</v>
      </c>
      <c r="I100" s="174">
        <v>10.51</v>
      </c>
      <c r="J100" s="175">
        <v>30</v>
      </c>
      <c r="K100" s="175" t="s">
        <v>3372</v>
      </c>
      <c r="L100" s="176" t="e">
        <f t="shared" si="56"/>
        <v>#VALUE!</v>
      </c>
      <c r="M100" s="173" t="e">
        <f t="shared" si="57"/>
        <v>#VALUE!</v>
      </c>
      <c r="N100" s="173">
        <f t="shared" si="58"/>
        <v>1</v>
      </c>
      <c r="O100" s="173">
        <f t="shared" si="59"/>
        <v>0</v>
      </c>
      <c r="P100" s="174">
        <v>10.62</v>
      </c>
      <c r="Q100" s="175">
        <v>30</v>
      </c>
      <c r="R100" s="175" t="s">
        <v>3373</v>
      </c>
      <c r="S100" s="174">
        <v>11.81</v>
      </c>
      <c r="T100" s="175">
        <v>30</v>
      </c>
      <c r="U100" s="175" t="s">
        <v>3372</v>
      </c>
      <c r="V100" s="174">
        <f t="shared" si="60"/>
        <v>11.215</v>
      </c>
      <c r="W100" s="175">
        <f t="shared" si="61"/>
        <v>60</v>
      </c>
      <c r="X100" s="175">
        <f t="shared" si="62"/>
        <v>1</v>
      </c>
      <c r="Y100" s="175">
        <f t="shared" si="63"/>
        <v>0</v>
      </c>
      <c r="Z100" s="175">
        <f t="shared" si="64"/>
        <v>2</v>
      </c>
      <c r="AA100" s="175">
        <f t="shared" si="65"/>
        <v>0</v>
      </c>
      <c r="AB100" s="175">
        <f t="shared" si="66"/>
        <v>2</v>
      </c>
      <c r="AC100" s="177">
        <f>IF(AB100=0,1,IF(AB100=1,0.99,IF(AB100=2,0.98,IF(AB100=3,0.97,IF(AB100=4,0.96,IF(AB100=5,0.95,IF(AB100=6,0.94)))))))</f>
        <v>0.98</v>
      </c>
      <c r="AD100" s="174" t="e">
        <f t="shared" si="67"/>
        <v>#VALUE!</v>
      </c>
      <c r="AE100" s="174" t="e">
        <f t="shared" si="68"/>
        <v>#VALUE!</v>
      </c>
      <c r="AF100" s="175" t="e">
        <f t="shared" si="69"/>
        <v>#VALUE!</v>
      </c>
      <c r="AG100" s="105"/>
    </row>
    <row r="101" spans="1:33" s="16" customFormat="1" ht="26.25">
      <c r="A101" s="43">
        <v>100</v>
      </c>
      <c r="B101" s="178" t="s">
        <v>3178</v>
      </c>
      <c r="C101" s="178" t="s">
        <v>3179</v>
      </c>
      <c r="D101" s="179" t="s">
        <v>3180</v>
      </c>
      <c r="E101" s="173">
        <v>33</v>
      </c>
      <c r="F101" s="174" t="s">
        <v>3509</v>
      </c>
      <c r="G101" s="175" t="s">
        <v>3509</v>
      </c>
      <c r="H101" s="175" t="s">
        <v>3509</v>
      </c>
      <c r="I101" s="174">
        <v>8.02</v>
      </c>
      <c r="J101" s="175">
        <v>9</v>
      </c>
      <c r="K101" s="175" t="s">
        <v>3373</v>
      </c>
      <c r="L101" s="176" t="e">
        <f t="shared" si="56"/>
        <v>#VALUE!</v>
      </c>
      <c r="M101" s="173" t="e">
        <f t="shared" si="57"/>
        <v>#VALUE!</v>
      </c>
      <c r="N101" s="173">
        <f t="shared" si="58"/>
        <v>2</v>
      </c>
      <c r="O101" s="173">
        <f t="shared" si="59"/>
        <v>1</v>
      </c>
      <c r="P101" s="174" t="s">
        <v>3509</v>
      </c>
      <c r="Q101" s="175" t="s">
        <v>3509</v>
      </c>
      <c r="R101" s="175" t="s">
        <v>3509</v>
      </c>
      <c r="S101" s="174">
        <v>8.59</v>
      </c>
      <c r="T101" s="175">
        <v>10</v>
      </c>
      <c r="U101" s="175" t="s">
        <v>3373</v>
      </c>
      <c r="V101" s="174" t="e">
        <f t="shared" si="60"/>
        <v>#VALUE!</v>
      </c>
      <c r="W101" s="175" t="e">
        <f t="shared" si="61"/>
        <v>#VALUE!</v>
      </c>
      <c r="X101" s="175">
        <f t="shared" si="62"/>
        <v>2</v>
      </c>
      <c r="Y101" s="175">
        <f t="shared" si="63"/>
        <v>1</v>
      </c>
      <c r="Z101" s="175">
        <f t="shared" si="64"/>
        <v>4</v>
      </c>
      <c r="AA101" s="175">
        <f t="shared" si="65"/>
        <v>2</v>
      </c>
      <c r="AB101" s="175">
        <f t="shared" si="66"/>
        <v>6</v>
      </c>
      <c r="AC101" s="177">
        <f>IF(AB101=0,0.86,IF(AB101=1,0.85,IF(AB101=2,0.84,IF(AB101=3,0.83,IF(AB101=4,0.82,IF(AB101=5,0.81,IF(AB101=6,0.8)))))))</f>
        <v>0.8</v>
      </c>
      <c r="AD101" s="174" t="e">
        <f t="shared" si="67"/>
        <v>#VALUE!</v>
      </c>
      <c r="AE101" s="174" t="e">
        <f t="shared" si="68"/>
        <v>#VALUE!</v>
      </c>
      <c r="AF101" s="175" t="e">
        <f t="shared" si="69"/>
        <v>#VALUE!</v>
      </c>
      <c r="AG101" s="105"/>
    </row>
    <row r="102" spans="1:33" s="16" customFormat="1" ht="26.25">
      <c r="A102" s="43">
        <v>101</v>
      </c>
      <c r="B102" s="172" t="s">
        <v>3181</v>
      </c>
      <c r="C102" s="172" t="s">
        <v>3516</v>
      </c>
      <c r="D102" s="180" t="s">
        <v>3182</v>
      </c>
      <c r="E102" s="173">
        <v>33</v>
      </c>
      <c r="F102" s="174">
        <v>10.16</v>
      </c>
      <c r="G102" s="175">
        <v>30</v>
      </c>
      <c r="H102" s="175" t="s">
        <v>3372</v>
      </c>
      <c r="I102" s="174" t="s">
        <v>3509</v>
      </c>
      <c r="J102" s="175" t="s">
        <v>3509</v>
      </c>
      <c r="K102" s="175" t="s">
        <v>3509</v>
      </c>
      <c r="L102" s="176" t="e">
        <f t="shared" si="56"/>
        <v>#VALUE!</v>
      </c>
      <c r="M102" s="173" t="e">
        <f t="shared" si="57"/>
        <v>#VALUE!</v>
      </c>
      <c r="N102" s="173">
        <f t="shared" si="58"/>
        <v>1</v>
      </c>
      <c r="O102" s="173">
        <f t="shared" si="59"/>
        <v>0</v>
      </c>
      <c r="P102" s="174">
        <v>9.7200000000000006</v>
      </c>
      <c r="Q102" s="175">
        <v>17</v>
      </c>
      <c r="R102" s="175" t="s">
        <v>3373</v>
      </c>
      <c r="S102" s="174">
        <v>10.28</v>
      </c>
      <c r="T102" s="175">
        <v>30</v>
      </c>
      <c r="U102" s="175" t="s">
        <v>3372</v>
      </c>
      <c r="V102" s="174">
        <f t="shared" si="60"/>
        <v>10</v>
      </c>
      <c r="W102" s="175">
        <f t="shared" si="61"/>
        <v>60</v>
      </c>
      <c r="X102" s="175">
        <f t="shared" si="62"/>
        <v>1</v>
      </c>
      <c r="Y102" s="175">
        <f t="shared" si="63"/>
        <v>1</v>
      </c>
      <c r="Z102" s="175">
        <f t="shared" si="64"/>
        <v>2</v>
      </c>
      <c r="AA102" s="175">
        <f t="shared" si="65"/>
        <v>1</v>
      </c>
      <c r="AB102" s="175">
        <f t="shared" si="66"/>
        <v>3</v>
      </c>
      <c r="AC102" s="177">
        <f>IF(AB102=0,0.86,IF(AB102=1,0.85,IF(AB102=2,0.84,IF(AB102=3,0.83,IF(AB102=4,0.82,IF(AB102=5,81,IF(AB102=6,0.8)))))))</f>
        <v>0.83</v>
      </c>
      <c r="AD102" s="174" t="e">
        <f t="shared" si="67"/>
        <v>#VALUE!</v>
      </c>
      <c r="AE102" s="174" t="e">
        <f t="shared" si="68"/>
        <v>#VALUE!</v>
      </c>
      <c r="AF102" s="175" t="e">
        <f t="shared" si="69"/>
        <v>#VALUE!</v>
      </c>
      <c r="AG102" s="105"/>
    </row>
    <row r="103" spans="1:33" s="16" customFormat="1" ht="26.25">
      <c r="A103" s="43">
        <v>102</v>
      </c>
      <c r="B103" s="178" t="s">
        <v>3203</v>
      </c>
      <c r="C103" s="178" t="s">
        <v>413</v>
      </c>
      <c r="D103" s="179" t="s">
        <v>3204</v>
      </c>
      <c r="E103" s="173">
        <v>33</v>
      </c>
      <c r="F103" s="174" t="s">
        <v>3509</v>
      </c>
      <c r="G103" s="175" t="s">
        <v>3509</v>
      </c>
      <c r="H103" s="175" t="s">
        <v>3509</v>
      </c>
      <c r="I103" s="174">
        <v>8.11</v>
      </c>
      <c r="J103" s="175">
        <v>18</v>
      </c>
      <c r="K103" s="175" t="s">
        <v>3373</v>
      </c>
      <c r="L103" s="176" t="e">
        <f t="shared" si="56"/>
        <v>#VALUE!</v>
      </c>
      <c r="M103" s="173" t="e">
        <f t="shared" si="57"/>
        <v>#VALUE!</v>
      </c>
      <c r="N103" s="173">
        <f t="shared" si="58"/>
        <v>2</v>
      </c>
      <c r="O103" s="173">
        <f t="shared" si="59"/>
        <v>1</v>
      </c>
      <c r="P103" s="174">
        <v>8.74</v>
      </c>
      <c r="Q103" s="175">
        <v>10</v>
      </c>
      <c r="R103" s="175" t="s">
        <v>3373</v>
      </c>
      <c r="S103" s="174">
        <v>10.61</v>
      </c>
      <c r="T103" s="175">
        <v>30</v>
      </c>
      <c r="U103" s="175" t="s">
        <v>3373</v>
      </c>
      <c r="V103" s="174">
        <f t="shared" si="60"/>
        <v>9.6750000000000007</v>
      </c>
      <c r="W103" s="175">
        <f t="shared" si="61"/>
        <v>40</v>
      </c>
      <c r="X103" s="175">
        <f t="shared" si="62"/>
        <v>2</v>
      </c>
      <c r="Y103" s="175">
        <f t="shared" si="63"/>
        <v>1</v>
      </c>
      <c r="Z103" s="175">
        <f t="shared" si="64"/>
        <v>4</v>
      </c>
      <c r="AA103" s="175">
        <f t="shared" si="65"/>
        <v>2</v>
      </c>
      <c r="AB103" s="175">
        <f t="shared" si="66"/>
        <v>6</v>
      </c>
      <c r="AC103" s="177">
        <f>IF(AB103=0,0.93,IF(AB103=1,0.92,IF(AB103=2,0.91,IF(AB103=3,0.9,IF(AB103=4,0.89,IF(AB103=5,0.88,IF(AB103=6,0.87)))))))</f>
        <v>0.87</v>
      </c>
      <c r="AD103" s="174" t="e">
        <f t="shared" si="67"/>
        <v>#VALUE!</v>
      </c>
      <c r="AE103" s="174" t="e">
        <f t="shared" si="68"/>
        <v>#VALUE!</v>
      </c>
      <c r="AF103" s="175" t="e">
        <f t="shared" si="69"/>
        <v>#VALUE!</v>
      </c>
      <c r="AG103" s="105"/>
    </row>
    <row r="104" spans="1:33" s="16" customFormat="1" ht="26.25">
      <c r="A104" s="43">
        <v>103</v>
      </c>
      <c r="B104" s="178" t="s">
        <v>1206</v>
      </c>
      <c r="C104" s="178" t="s">
        <v>3214</v>
      </c>
      <c r="D104" s="179" t="s">
        <v>3215</v>
      </c>
      <c r="E104" s="173">
        <v>33</v>
      </c>
      <c r="F104" s="174" t="s">
        <v>3509</v>
      </c>
      <c r="G104" s="175" t="s">
        <v>3509</v>
      </c>
      <c r="H104" s="175" t="s">
        <v>3509</v>
      </c>
      <c r="I104" s="174">
        <v>6.71</v>
      </c>
      <c r="J104" s="175">
        <v>17</v>
      </c>
      <c r="K104" s="175" t="s">
        <v>3372</v>
      </c>
      <c r="L104" s="176" t="e">
        <f t="shared" si="56"/>
        <v>#VALUE!</v>
      </c>
      <c r="M104" s="173" t="e">
        <f t="shared" si="57"/>
        <v>#VALUE!</v>
      </c>
      <c r="N104" s="173">
        <f t="shared" si="58"/>
        <v>1</v>
      </c>
      <c r="O104" s="173">
        <f t="shared" si="59"/>
        <v>1</v>
      </c>
      <c r="P104" s="174">
        <v>6.66</v>
      </c>
      <c r="Q104" s="175">
        <v>10</v>
      </c>
      <c r="R104" s="175" t="s">
        <v>3372</v>
      </c>
      <c r="S104" s="174">
        <v>1.22</v>
      </c>
      <c r="T104" s="175">
        <v>1</v>
      </c>
      <c r="U104" s="175" t="s">
        <v>3373</v>
      </c>
      <c r="V104" s="174">
        <f t="shared" si="60"/>
        <v>3.94</v>
      </c>
      <c r="W104" s="175">
        <f t="shared" si="61"/>
        <v>11</v>
      </c>
      <c r="X104" s="175">
        <f t="shared" si="62"/>
        <v>1</v>
      </c>
      <c r="Y104" s="175">
        <f t="shared" si="63"/>
        <v>1</v>
      </c>
      <c r="Z104" s="175">
        <f t="shared" si="64"/>
        <v>2</v>
      </c>
      <c r="AA104" s="175">
        <f t="shared" si="65"/>
        <v>2</v>
      </c>
      <c r="AB104" s="175">
        <f t="shared" si="66"/>
        <v>4</v>
      </c>
      <c r="AC104" s="177">
        <f>IF(AB104=0,0.86,IF(AB104=1,0.85,IF(AB104=2,0.84,IF(AB104=3,0.83,IF(AB104=4,0.82,IF(AB104=5,0.81,IF(AB104=6,0.8)))))))</f>
        <v>0.82</v>
      </c>
      <c r="AD104" s="174" t="e">
        <f t="shared" si="67"/>
        <v>#VALUE!</v>
      </c>
      <c r="AE104" s="174" t="e">
        <f t="shared" si="68"/>
        <v>#VALUE!</v>
      </c>
      <c r="AF104" s="175" t="e">
        <f t="shared" si="69"/>
        <v>#VALUE!</v>
      </c>
      <c r="AG104" s="105"/>
    </row>
    <row r="105" spans="1:33" s="16" customFormat="1" ht="26.25">
      <c r="A105" s="43">
        <v>104</v>
      </c>
      <c r="B105" s="178" t="s">
        <v>3227</v>
      </c>
      <c r="C105" s="178" t="s">
        <v>1161</v>
      </c>
      <c r="D105" s="179" t="s">
        <v>3228</v>
      </c>
      <c r="E105" s="173">
        <v>33</v>
      </c>
      <c r="F105" s="174">
        <v>6.63</v>
      </c>
      <c r="G105" s="175">
        <v>18</v>
      </c>
      <c r="H105" s="175" t="s">
        <v>3372</v>
      </c>
      <c r="I105" s="174">
        <v>5.22</v>
      </c>
      <c r="J105" s="175">
        <v>13</v>
      </c>
      <c r="K105" s="175" t="s">
        <v>3373</v>
      </c>
      <c r="L105" s="176">
        <f t="shared" si="56"/>
        <v>5.9249999999999998</v>
      </c>
      <c r="M105" s="173">
        <f t="shared" si="57"/>
        <v>31</v>
      </c>
      <c r="N105" s="173">
        <f t="shared" si="58"/>
        <v>1</v>
      </c>
      <c r="O105" s="173">
        <f t="shared" si="59"/>
        <v>1</v>
      </c>
      <c r="P105" s="174" t="s">
        <v>3509</v>
      </c>
      <c r="Q105" s="175" t="s">
        <v>3509</v>
      </c>
      <c r="R105" s="175" t="s">
        <v>3509</v>
      </c>
      <c r="S105" s="174">
        <v>2.78</v>
      </c>
      <c r="T105" s="175">
        <v>4</v>
      </c>
      <c r="U105" s="175" t="s">
        <v>3372</v>
      </c>
      <c r="V105" s="174" t="e">
        <f t="shared" si="60"/>
        <v>#VALUE!</v>
      </c>
      <c r="W105" s="175" t="e">
        <f t="shared" si="61"/>
        <v>#VALUE!</v>
      </c>
      <c r="X105" s="175">
        <f t="shared" si="62"/>
        <v>1</v>
      </c>
      <c r="Y105" s="175">
        <f t="shared" si="63"/>
        <v>1</v>
      </c>
      <c r="Z105" s="175">
        <f t="shared" si="64"/>
        <v>2</v>
      </c>
      <c r="AA105" s="175">
        <f t="shared" si="65"/>
        <v>2</v>
      </c>
      <c r="AB105" s="175">
        <f t="shared" si="66"/>
        <v>4</v>
      </c>
      <c r="AC105" s="177">
        <f>IF(AB105=0,0.93,IF(AB105=1,0.92,IF(AB105=2,0.91,IF(AB105=3,0.9,IF(AB105=4,0.89,IF(AB105=5,0.88,IF(AB105=6,0.87)))))))</f>
        <v>0.89</v>
      </c>
      <c r="AD105" s="174" t="e">
        <f t="shared" si="67"/>
        <v>#VALUE!</v>
      </c>
      <c r="AE105" s="174" t="e">
        <f t="shared" si="68"/>
        <v>#VALUE!</v>
      </c>
      <c r="AF105" s="175" t="e">
        <f t="shared" si="69"/>
        <v>#VALUE!</v>
      </c>
      <c r="AG105" s="105"/>
    </row>
    <row r="106" spans="1:33" s="16" customFormat="1" ht="26.25">
      <c r="A106" s="43">
        <v>105</v>
      </c>
      <c r="B106" s="178" t="s">
        <v>3239</v>
      </c>
      <c r="C106" s="178" t="s">
        <v>1329</v>
      </c>
      <c r="D106" s="179" t="s">
        <v>3240</v>
      </c>
      <c r="E106" s="173">
        <v>33</v>
      </c>
      <c r="F106" s="174">
        <v>10.5</v>
      </c>
      <c r="G106" s="175">
        <v>30</v>
      </c>
      <c r="H106" s="175" t="s">
        <v>3373</v>
      </c>
      <c r="I106" s="174">
        <v>5.88</v>
      </c>
      <c r="J106" s="175">
        <v>11</v>
      </c>
      <c r="K106" s="175" t="s">
        <v>3372</v>
      </c>
      <c r="L106" s="176">
        <f t="shared" si="56"/>
        <v>8.19</v>
      </c>
      <c r="M106" s="173">
        <f t="shared" si="57"/>
        <v>41</v>
      </c>
      <c r="N106" s="173">
        <f t="shared" si="58"/>
        <v>1</v>
      </c>
      <c r="O106" s="173">
        <f t="shared" si="59"/>
        <v>1</v>
      </c>
      <c r="P106" s="174" t="s">
        <v>3509</v>
      </c>
      <c r="Q106" s="175" t="s">
        <v>3509</v>
      </c>
      <c r="R106" s="175" t="s">
        <v>3509</v>
      </c>
      <c r="S106" s="174" t="s">
        <v>3509</v>
      </c>
      <c r="T106" s="175" t="s">
        <v>3509</v>
      </c>
      <c r="U106" s="175" t="s">
        <v>3509</v>
      </c>
      <c r="V106" s="174" t="e">
        <f t="shared" si="60"/>
        <v>#VALUE!</v>
      </c>
      <c r="W106" s="175" t="e">
        <f t="shared" si="61"/>
        <v>#VALUE!</v>
      </c>
      <c r="X106" s="175">
        <f t="shared" si="62"/>
        <v>2</v>
      </c>
      <c r="Y106" s="175">
        <f t="shared" si="63"/>
        <v>0</v>
      </c>
      <c r="Z106" s="175">
        <f t="shared" si="64"/>
        <v>3</v>
      </c>
      <c r="AA106" s="175">
        <f t="shared" si="65"/>
        <v>1</v>
      </c>
      <c r="AB106" s="175">
        <f t="shared" si="66"/>
        <v>4</v>
      </c>
      <c r="AC106" s="177">
        <f>IF(AB106=0,0.86,IF(AB106=1,0.85,IF(AB106=2,0.84,IF(AB106=3,0.83,IF(AB106=4,0.82,IF(AB106=5,0.81,IF(AB106=6,0.8)))))))</f>
        <v>0.82</v>
      </c>
      <c r="AD106" s="174" t="e">
        <f t="shared" si="67"/>
        <v>#VALUE!</v>
      </c>
      <c r="AE106" s="174" t="e">
        <f t="shared" si="68"/>
        <v>#VALUE!</v>
      </c>
      <c r="AF106" s="175" t="e">
        <f t="shared" si="69"/>
        <v>#VALUE!</v>
      </c>
      <c r="AG106" s="105"/>
    </row>
    <row r="107" spans="1:33" s="16" customFormat="1" ht="26.25">
      <c r="A107" s="43">
        <v>106</v>
      </c>
      <c r="B107" s="172" t="s">
        <v>3264</v>
      </c>
      <c r="C107" s="172" t="s">
        <v>3265</v>
      </c>
      <c r="D107" s="180" t="s">
        <v>3266</v>
      </c>
      <c r="E107" s="173">
        <v>33</v>
      </c>
      <c r="F107" s="174" t="s">
        <v>3509</v>
      </c>
      <c r="G107" s="175" t="s">
        <v>3509</v>
      </c>
      <c r="H107" s="175" t="s">
        <v>3509</v>
      </c>
      <c r="I107" s="174">
        <v>6.58</v>
      </c>
      <c r="J107" s="175">
        <v>16</v>
      </c>
      <c r="K107" s="175" t="s">
        <v>3372</v>
      </c>
      <c r="L107" s="176" t="e">
        <f t="shared" si="56"/>
        <v>#VALUE!</v>
      </c>
      <c r="M107" s="173" t="e">
        <f t="shared" si="57"/>
        <v>#VALUE!</v>
      </c>
      <c r="N107" s="173">
        <f t="shared" si="58"/>
        <v>1</v>
      </c>
      <c r="O107" s="173">
        <f t="shared" si="59"/>
        <v>1</v>
      </c>
      <c r="P107" s="174" t="s">
        <v>3509</v>
      </c>
      <c r="Q107" s="175" t="s">
        <v>3509</v>
      </c>
      <c r="R107" s="175" t="s">
        <v>3509</v>
      </c>
      <c r="S107" s="174">
        <v>1.87</v>
      </c>
      <c r="T107" s="175">
        <v>0</v>
      </c>
      <c r="U107" s="175" t="s">
        <v>3373</v>
      </c>
      <c r="V107" s="174" t="e">
        <f t="shared" si="60"/>
        <v>#VALUE!</v>
      </c>
      <c r="W107" s="175" t="e">
        <f t="shared" si="61"/>
        <v>#VALUE!</v>
      </c>
      <c r="X107" s="175">
        <f t="shared" si="62"/>
        <v>2</v>
      </c>
      <c r="Y107" s="175">
        <f t="shared" si="63"/>
        <v>1</v>
      </c>
      <c r="Z107" s="175">
        <f t="shared" si="64"/>
        <v>3</v>
      </c>
      <c r="AA107" s="175">
        <f t="shared" si="65"/>
        <v>2</v>
      </c>
      <c r="AB107" s="175">
        <f t="shared" si="66"/>
        <v>5</v>
      </c>
      <c r="AC107" s="177">
        <f>IF(AB107=0,0.79,IF(AB107=1,0.78,IF(AB107=2,0.77,IF(AB107=3,0.76,IF(AB107=4,0.75,IF(AB107=5,74,IF(AB107=6,0.73)))))))</f>
        <v>74</v>
      </c>
      <c r="AD107" s="174" t="e">
        <f t="shared" si="67"/>
        <v>#VALUE!</v>
      </c>
      <c r="AE107" s="174" t="e">
        <f t="shared" si="68"/>
        <v>#VALUE!</v>
      </c>
      <c r="AF107" s="175" t="e">
        <f t="shared" si="69"/>
        <v>#VALUE!</v>
      </c>
      <c r="AG107" s="105"/>
    </row>
    <row r="108" spans="1:33" s="16" customFormat="1" ht="26.25">
      <c r="A108" s="43">
        <v>107</v>
      </c>
      <c r="B108" s="178" t="s">
        <v>3243</v>
      </c>
      <c r="C108" s="178" t="s">
        <v>986</v>
      </c>
      <c r="D108" s="179" t="s">
        <v>3244</v>
      </c>
      <c r="E108" s="173">
        <v>33</v>
      </c>
      <c r="F108" s="174" t="s">
        <v>3509</v>
      </c>
      <c r="G108" s="175" t="s">
        <v>3509</v>
      </c>
      <c r="H108" s="175" t="s">
        <v>3509</v>
      </c>
      <c r="I108" s="174">
        <v>6.09</v>
      </c>
      <c r="J108" s="175">
        <v>9</v>
      </c>
      <c r="K108" s="175" t="s">
        <v>3373</v>
      </c>
      <c r="L108" s="176" t="e">
        <f t="shared" si="56"/>
        <v>#VALUE!</v>
      </c>
      <c r="M108" s="173" t="e">
        <f t="shared" si="57"/>
        <v>#VALUE!</v>
      </c>
      <c r="N108" s="173">
        <f t="shared" si="58"/>
        <v>2</v>
      </c>
      <c r="O108" s="173">
        <f t="shared" si="59"/>
        <v>1</v>
      </c>
      <c r="P108" s="174">
        <v>6.97</v>
      </c>
      <c r="Q108" s="175">
        <v>11</v>
      </c>
      <c r="R108" s="175" t="s">
        <v>3373</v>
      </c>
      <c r="S108" s="174">
        <v>9.6300000000000008</v>
      </c>
      <c r="T108" s="175">
        <v>24</v>
      </c>
      <c r="U108" s="175" t="s">
        <v>3373</v>
      </c>
      <c r="V108" s="174">
        <f t="shared" si="60"/>
        <v>8.3000000000000007</v>
      </c>
      <c r="W108" s="175">
        <f t="shared" si="61"/>
        <v>35</v>
      </c>
      <c r="X108" s="175">
        <f t="shared" si="62"/>
        <v>2</v>
      </c>
      <c r="Y108" s="175">
        <f t="shared" si="63"/>
        <v>1</v>
      </c>
      <c r="Z108" s="175">
        <f t="shared" si="64"/>
        <v>4</v>
      </c>
      <c r="AA108" s="175">
        <f t="shared" si="65"/>
        <v>2</v>
      </c>
      <c r="AB108" s="175">
        <f t="shared" si="66"/>
        <v>6</v>
      </c>
      <c r="AC108" s="177">
        <f>IF(AB108=0,0.79,IF(AB108=1,0.78,IF(AB108=2,0.77,IF(AB108=3,0.76,IF(AB108=4,0.75,IF(AB108=5,74,IF(AB108=6,0.73)))))))</f>
        <v>0.73</v>
      </c>
      <c r="AD108" s="174" t="e">
        <f t="shared" si="67"/>
        <v>#VALUE!</v>
      </c>
      <c r="AE108" s="174" t="e">
        <f t="shared" si="68"/>
        <v>#VALUE!</v>
      </c>
      <c r="AF108" s="175" t="e">
        <f t="shared" si="69"/>
        <v>#VALUE!</v>
      </c>
      <c r="AG108" s="105"/>
    </row>
    <row r="109" spans="1:33" s="16" customFormat="1" ht="26.25">
      <c r="A109" s="43">
        <v>108</v>
      </c>
      <c r="B109" s="178" t="s">
        <v>2700</v>
      </c>
      <c r="C109" s="178" t="s">
        <v>3254</v>
      </c>
      <c r="D109" s="179" t="s">
        <v>3255</v>
      </c>
      <c r="E109" s="173">
        <v>33</v>
      </c>
      <c r="F109" s="174">
        <v>10.1</v>
      </c>
      <c r="G109" s="175">
        <v>30</v>
      </c>
      <c r="H109" s="175" t="s">
        <v>3372</v>
      </c>
      <c r="I109" s="174">
        <v>7.18</v>
      </c>
      <c r="J109" s="175">
        <v>13</v>
      </c>
      <c r="K109" s="175" t="s">
        <v>3372</v>
      </c>
      <c r="L109" s="176">
        <f t="shared" si="56"/>
        <v>8.64</v>
      </c>
      <c r="M109" s="173">
        <f t="shared" si="57"/>
        <v>43</v>
      </c>
      <c r="N109" s="173">
        <f t="shared" si="58"/>
        <v>0</v>
      </c>
      <c r="O109" s="173">
        <f t="shared" si="59"/>
        <v>1</v>
      </c>
      <c r="P109" s="174">
        <v>6.27</v>
      </c>
      <c r="Q109" s="175">
        <v>4</v>
      </c>
      <c r="R109" s="175" t="s">
        <v>3372</v>
      </c>
      <c r="S109" s="174" t="s">
        <v>3509</v>
      </c>
      <c r="T109" s="175" t="s">
        <v>3509</v>
      </c>
      <c r="U109" s="175" t="s">
        <v>3509</v>
      </c>
      <c r="V109" s="174" t="e">
        <f t="shared" si="60"/>
        <v>#VALUE!</v>
      </c>
      <c r="W109" s="175" t="e">
        <f t="shared" si="61"/>
        <v>#VALUE!</v>
      </c>
      <c r="X109" s="175">
        <f t="shared" si="62"/>
        <v>1</v>
      </c>
      <c r="Y109" s="175">
        <f t="shared" si="63"/>
        <v>1</v>
      </c>
      <c r="Z109" s="175">
        <f t="shared" si="64"/>
        <v>1</v>
      </c>
      <c r="AA109" s="175">
        <f t="shared" si="65"/>
        <v>2</v>
      </c>
      <c r="AB109" s="175">
        <f t="shared" si="66"/>
        <v>3</v>
      </c>
      <c r="AC109" s="177">
        <f>IF(AB109=0,0.86,IF(AB109=1,0.85,IF(AB109=2,0.84,IF(AB109=3,0.83,IF(AB109=4,0.82,IF(AB109=5,0.81,IF(AB109=6,0.8)))))))</f>
        <v>0.83</v>
      </c>
      <c r="AD109" s="174" t="e">
        <f t="shared" si="67"/>
        <v>#VALUE!</v>
      </c>
      <c r="AE109" s="174" t="e">
        <f t="shared" si="68"/>
        <v>#VALUE!</v>
      </c>
      <c r="AF109" s="175" t="e">
        <f t="shared" si="69"/>
        <v>#VALUE!</v>
      </c>
      <c r="AG109" s="105"/>
    </row>
    <row r="110" spans="1:33" s="16" customFormat="1" ht="26.25">
      <c r="A110" s="43">
        <v>109</v>
      </c>
      <c r="B110" s="178" t="s">
        <v>3267</v>
      </c>
      <c r="C110" s="178" t="s">
        <v>3230</v>
      </c>
      <c r="D110" s="179" t="s">
        <v>3268</v>
      </c>
      <c r="E110" s="173">
        <v>34</v>
      </c>
      <c r="F110" s="174">
        <v>8.44</v>
      </c>
      <c r="G110" s="175">
        <v>22</v>
      </c>
      <c r="H110" s="175" t="s">
        <v>3372</v>
      </c>
      <c r="I110" s="174">
        <v>3.4</v>
      </c>
      <c r="J110" s="175">
        <v>7</v>
      </c>
      <c r="K110" s="175" t="s">
        <v>3373</v>
      </c>
      <c r="L110" s="176">
        <f t="shared" si="56"/>
        <v>5.92</v>
      </c>
      <c r="M110" s="173">
        <f t="shared" si="57"/>
        <v>29</v>
      </c>
      <c r="N110" s="173">
        <f t="shared" si="58"/>
        <v>1</v>
      </c>
      <c r="O110" s="173">
        <f t="shared" si="59"/>
        <v>1</v>
      </c>
      <c r="P110" s="174">
        <v>6.96</v>
      </c>
      <c r="Q110" s="175">
        <v>4</v>
      </c>
      <c r="R110" s="175" t="s">
        <v>3372</v>
      </c>
      <c r="S110" s="174" t="s">
        <v>3509</v>
      </c>
      <c r="T110" s="175" t="s">
        <v>3509</v>
      </c>
      <c r="U110" s="175" t="s">
        <v>3509</v>
      </c>
      <c r="V110" s="174" t="e">
        <f t="shared" si="60"/>
        <v>#VALUE!</v>
      </c>
      <c r="W110" s="175" t="e">
        <f t="shared" si="61"/>
        <v>#VALUE!</v>
      </c>
      <c r="X110" s="175">
        <f t="shared" si="62"/>
        <v>1</v>
      </c>
      <c r="Y110" s="175">
        <f t="shared" si="63"/>
        <v>1</v>
      </c>
      <c r="Z110" s="175">
        <f t="shared" si="64"/>
        <v>2</v>
      </c>
      <c r="AA110" s="175">
        <f t="shared" si="65"/>
        <v>2</v>
      </c>
      <c r="AB110" s="175">
        <f t="shared" si="66"/>
        <v>4</v>
      </c>
      <c r="AC110" s="174">
        <f>IF(AB110=0,0.86,IF(AB110=1,0.85,IF(AB110=2,0.84,IF(AB110=3,0.83,IF(AB110=4,0.82,IF(AB110=5,0.81,IF(AB110=6,0.8)))))))</f>
        <v>0.82</v>
      </c>
      <c r="AD110" s="174" t="e">
        <f t="shared" si="67"/>
        <v>#VALUE!</v>
      </c>
      <c r="AE110" s="174" t="e">
        <f t="shared" si="68"/>
        <v>#VALUE!</v>
      </c>
      <c r="AF110" s="175" t="e">
        <f t="shared" si="69"/>
        <v>#VALUE!</v>
      </c>
      <c r="AG110" s="105"/>
    </row>
    <row r="111" spans="1:33" s="16" customFormat="1" ht="26.25">
      <c r="A111" s="43">
        <v>110</v>
      </c>
      <c r="B111" s="181" t="s">
        <v>3283</v>
      </c>
      <c r="C111" s="181" t="s">
        <v>3284</v>
      </c>
      <c r="D111" s="173" t="s">
        <v>3285</v>
      </c>
      <c r="E111" s="179">
        <v>34</v>
      </c>
      <c r="F111" s="182" t="s">
        <v>3509</v>
      </c>
      <c r="G111" s="183" t="s">
        <v>3509</v>
      </c>
      <c r="H111" s="183" t="s">
        <v>3509</v>
      </c>
      <c r="I111" s="182">
        <v>5.93</v>
      </c>
      <c r="J111" s="183">
        <v>13</v>
      </c>
      <c r="K111" s="183" t="s">
        <v>3372</v>
      </c>
      <c r="L111" s="176" t="e">
        <f t="shared" si="56"/>
        <v>#VALUE!</v>
      </c>
      <c r="M111" s="179" t="e">
        <f t="shared" si="57"/>
        <v>#VALUE!</v>
      </c>
      <c r="N111" s="179">
        <f t="shared" si="58"/>
        <v>1</v>
      </c>
      <c r="O111" s="179">
        <f t="shared" si="59"/>
        <v>1</v>
      </c>
      <c r="P111" s="182" t="s">
        <v>3509</v>
      </c>
      <c r="Q111" s="183" t="s">
        <v>3509</v>
      </c>
      <c r="R111" s="183" t="s">
        <v>3509</v>
      </c>
      <c r="S111" s="182" t="s">
        <v>3509</v>
      </c>
      <c r="T111" s="183" t="s">
        <v>3509</v>
      </c>
      <c r="U111" s="183" t="s">
        <v>3509</v>
      </c>
      <c r="V111" s="182" t="e">
        <f t="shared" si="60"/>
        <v>#VALUE!</v>
      </c>
      <c r="W111" s="183" t="e">
        <f t="shared" si="61"/>
        <v>#VALUE!</v>
      </c>
      <c r="X111" s="183">
        <f t="shared" si="62"/>
        <v>2</v>
      </c>
      <c r="Y111" s="183">
        <f t="shared" si="63"/>
        <v>0</v>
      </c>
      <c r="Z111" s="183">
        <f t="shared" si="64"/>
        <v>3</v>
      </c>
      <c r="AA111" s="183">
        <f t="shared" si="65"/>
        <v>1</v>
      </c>
      <c r="AB111" s="183">
        <f t="shared" si="66"/>
        <v>4</v>
      </c>
      <c r="AC111" s="174">
        <f>IF(AB111=0,0.86,IF(AB111=1,0.85,IF(AB111=2,0.84,IF(AB111=3,0.83,IF(AB111=4,0.82,IF(AB111=5,0.81,IF(AB111=6,0.8)))))))</f>
        <v>0.82</v>
      </c>
      <c r="AD111" s="182" t="e">
        <f t="shared" si="67"/>
        <v>#VALUE!</v>
      </c>
      <c r="AE111" s="182" t="e">
        <f t="shared" si="68"/>
        <v>#VALUE!</v>
      </c>
      <c r="AF111" s="183" t="e">
        <f t="shared" si="69"/>
        <v>#VALUE!</v>
      </c>
      <c r="AG111" s="106"/>
    </row>
    <row r="112" spans="1:33" s="16" customFormat="1" ht="26.25">
      <c r="A112" s="43">
        <v>111</v>
      </c>
      <c r="B112" s="184" t="s">
        <v>3287</v>
      </c>
      <c r="C112" s="184" t="s">
        <v>3288</v>
      </c>
      <c r="D112" s="185" t="s">
        <v>3289</v>
      </c>
      <c r="E112" s="173">
        <v>34</v>
      </c>
      <c r="F112" s="174" t="s">
        <v>3509</v>
      </c>
      <c r="G112" s="175" t="s">
        <v>3509</v>
      </c>
      <c r="H112" s="175" t="s">
        <v>3509</v>
      </c>
      <c r="I112" s="174">
        <v>4.47</v>
      </c>
      <c r="J112" s="175">
        <v>11</v>
      </c>
      <c r="K112" s="175" t="s">
        <v>3372</v>
      </c>
      <c r="L112" s="176" t="e">
        <f t="shared" si="56"/>
        <v>#VALUE!</v>
      </c>
      <c r="M112" s="173" t="e">
        <f t="shared" si="57"/>
        <v>#VALUE!</v>
      </c>
      <c r="N112" s="173">
        <f t="shared" si="58"/>
        <v>1</v>
      </c>
      <c r="O112" s="173">
        <f t="shared" si="59"/>
        <v>1</v>
      </c>
      <c r="P112" s="174" t="s">
        <v>3509</v>
      </c>
      <c r="Q112" s="175" t="s">
        <v>3509</v>
      </c>
      <c r="R112" s="175" t="s">
        <v>3509</v>
      </c>
      <c r="S112" s="174" t="s">
        <v>3509</v>
      </c>
      <c r="T112" s="175" t="s">
        <v>3509</v>
      </c>
      <c r="U112" s="175" t="s">
        <v>3509</v>
      </c>
      <c r="V112" s="174" t="e">
        <f t="shared" si="60"/>
        <v>#VALUE!</v>
      </c>
      <c r="W112" s="175" t="e">
        <f t="shared" si="61"/>
        <v>#VALUE!</v>
      </c>
      <c r="X112" s="175">
        <f t="shared" si="62"/>
        <v>2</v>
      </c>
      <c r="Y112" s="175">
        <f t="shared" si="63"/>
        <v>0</v>
      </c>
      <c r="Z112" s="175">
        <f t="shared" si="64"/>
        <v>3</v>
      </c>
      <c r="AA112" s="175">
        <f t="shared" si="65"/>
        <v>1</v>
      </c>
      <c r="AB112" s="175">
        <f t="shared" si="66"/>
        <v>4</v>
      </c>
      <c r="AC112" s="174">
        <f>IF(AB112=0,0.79,IF(AB112=1,0.78,IF(AB112=2,0.77,IF(AB112=3,0.76,IF(AB112=4,0.75,IF(AB112=5,74,IF(AB112=6,0.73)))))))</f>
        <v>0.75</v>
      </c>
      <c r="AD112" s="174" t="e">
        <f t="shared" si="67"/>
        <v>#VALUE!</v>
      </c>
      <c r="AE112" s="174" t="e">
        <f t="shared" si="68"/>
        <v>#VALUE!</v>
      </c>
      <c r="AF112" s="175" t="e">
        <f t="shared" si="69"/>
        <v>#VALUE!</v>
      </c>
      <c r="AG112" s="105"/>
    </row>
    <row r="113" spans="1:33" s="16" customFormat="1" ht="26.25">
      <c r="A113" s="43">
        <v>112</v>
      </c>
      <c r="B113" s="184" t="s">
        <v>3290</v>
      </c>
      <c r="C113" s="184" t="s">
        <v>3291</v>
      </c>
      <c r="D113" s="185" t="s">
        <v>3292</v>
      </c>
      <c r="E113" s="173">
        <v>34</v>
      </c>
      <c r="F113" s="174" t="s">
        <v>3509</v>
      </c>
      <c r="G113" s="175" t="s">
        <v>3509</v>
      </c>
      <c r="H113" s="175" t="s">
        <v>3509</v>
      </c>
      <c r="I113" s="174">
        <v>8.84</v>
      </c>
      <c r="J113" s="175">
        <v>18</v>
      </c>
      <c r="K113" s="175" t="s">
        <v>3373</v>
      </c>
      <c r="L113" s="176" t="e">
        <f t="shared" si="56"/>
        <v>#VALUE!</v>
      </c>
      <c r="M113" s="173" t="e">
        <f t="shared" si="57"/>
        <v>#VALUE!</v>
      </c>
      <c r="N113" s="173">
        <f t="shared" si="58"/>
        <v>2</v>
      </c>
      <c r="O113" s="173">
        <f t="shared" si="59"/>
        <v>1</v>
      </c>
      <c r="P113" s="174">
        <v>9.35</v>
      </c>
      <c r="Q113" s="175">
        <v>9</v>
      </c>
      <c r="R113" s="175" t="s">
        <v>3373</v>
      </c>
      <c r="S113" s="174">
        <v>10.29</v>
      </c>
      <c r="T113" s="175">
        <v>30</v>
      </c>
      <c r="U113" s="175" t="s">
        <v>3373</v>
      </c>
      <c r="V113" s="174">
        <f t="shared" si="60"/>
        <v>9.82</v>
      </c>
      <c r="W113" s="175">
        <f t="shared" si="61"/>
        <v>39</v>
      </c>
      <c r="X113" s="175">
        <f t="shared" si="62"/>
        <v>2</v>
      </c>
      <c r="Y113" s="175">
        <f t="shared" si="63"/>
        <v>1</v>
      </c>
      <c r="Z113" s="175">
        <f t="shared" si="64"/>
        <v>4</v>
      </c>
      <c r="AA113" s="175">
        <f t="shared" si="65"/>
        <v>2</v>
      </c>
      <c r="AB113" s="175">
        <f t="shared" si="66"/>
        <v>6</v>
      </c>
      <c r="AC113" s="174">
        <f>IF(AB113=0,0.93,IF(AB113=1,0.92,IF(AB113=2,0.91,IF(AB113=3,0.9,IF(AB113=4,0.89,IF(AB113=5,0.88,IF(AB113=6,0.87)))))))</f>
        <v>0.87</v>
      </c>
      <c r="AD113" s="174" t="e">
        <f t="shared" si="67"/>
        <v>#VALUE!</v>
      </c>
      <c r="AE113" s="174" t="e">
        <f t="shared" si="68"/>
        <v>#VALUE!</v>
      </c>
      <c r="AF113" s="175" t="e">
        <f t="shared" si="69"/>
        <v>#VALUE!</v>
      </c>
      <c r="AG113" s="105"/>
    </row>
    <row r="114" spans="1:33" s="16" customFormat="1" ht="26.25">
      <c r="A114" s="43">
        <v>113</v>
      </c>
      <c r="B114" s="184" t="s">
        <v>3301</v>
      </c>
      <c r="C114" s="184" t="s">
        <v>3302</v>
      </c>
      <c r="D114" s="185" t="s">
        <v>3303</v>
      </c>
      <c r="E114" s="173">
        <v>34</v>
      </c>
      <c r="F114" s="174">
        <v>10.69</v>
      </c>
      <c r="G114" s="175">
        <v>30</v>
      </c>
      <c r="H114" s="175" t="s">
        <v>3373</v>
      </c>
      <c r="I114" s="174">
        <v>6.98</v>
      </c>
      <c r="J114" s="175">
        <v>13</v>
      </c>
      <c r="K114" s="175" t="s">
        <v>3373</v>
      </c>
      <c r="L114" s="176">
        <f t="shared" si="56"/>
        <v>8.8350000000000009</v>
      </c>
      <c r="M114" s="173">
        <f t="shared" si="57"/>
        <v>43</v>
      </c>
      <c r="N114" s="173">
        <f t="shared" si="58"/>
        <v>2</v>
      </c>
      <c r="O114" s="173">
        <f t="shared" si="59"/>
        <v>1</v>
      </c>
      <c r="P114" s="174" t="s">
        <v>3509</v>
      </c>
      <c r="Q114" s="175" t="s">
        <v>3509</v>
      </c>
      <c r="R114" s="175" t="s">
        <v>3509</v>
      </c>
      <c r="S114" s="174">
        <v>3.11</v>
      </c>
      <c r="T114" s="175">
        <v>0</v>
      </c>
      <c r="U114" s="175" t="s">
        <v>3372</v>
      </c>
      <c r="V114" s="174" t="e">
        <f t="shared" si="60"/>
        <v>#VALUE!</v>
      </c>
      <c r="W114" s="175" t="e">
        <f t="shared" si="61"/>
        <v>#VALUE!</v>
      </c>
      <c r="X114" s="175">
        <f t="shared" si="62"/>
        <v>1</v>
      </c>
      <c r="Y114" s="175">
        <f t="shared" si="63"/>
        <v>1</v>
      </c>
      <c r="Z114" s="175">
        <f t="shared" si="64"/>
        <v>3</v>
      </c>
      <c r="AA114" s="175">
        <f t="shared" si="65"/>
        <v>2</v>
      </c>
      <c r="AB114" s="175">
        <f t="shared" si="66"/>
        <v>5</v>
      </c>
      <c r="AC114" s="174">
        <f>IF(AB114=0,0.86,IF(AB114=1,0.85,IF(AB114=2,0.84,IF(AB114=3,0.83,IF(AB114=4,0.82,IF(AB114=5,0.81,IF(AB114=6,0.8)))))))</f>
        <v>0.81</v>
      </c>
      <c r="AD114" s="174" t="e">
        <f t="shared" si="67"/>
        <v>#VALUE!</v>
      </c>
      <c r="AE114" s="174" t="e">
        <f t="shared" si="68"/>
        <v>#VALUE!</v>
      </c>
      <c r="AF114" s="175" t="e">
        <f t="shared" si="69"/>
        <v>#VALUE!</v>
      </c>
      <c r="AG114" s="105"/>
    </row>
    <row r="115" spans="1:33" s="16" customFormat="1" ht="26.25">
      <c r="A115" s="43">
        <v>114</v>
      </c>
      <c r="B115" s="172" t="s">
        <v>482</v>
      </c>
      <c r="C115" s="172" t="s">
        <v>3318</v>
      </c>
      <c r="D115" s="185" t="s">
        <v>3319</v>
      </c>
      <c r="E115" s="173">
        <v>34</v>
      </c>
      <c r="F115" s="174" t="s">
        <v>3509</v>
      </c>
      <c r="G115" s="175" t="s">
        <v>3509</v>
      </c>
      <c r="H115" s="175" t="s">
        <v>3509</v>
      </c>
      <c r="I115" s="174">
        <v>7.14</v>
      </c>
      <c r="J115" s="175">
        <v>15</v>
      </c>
      <c r="K115" s="175" t="s">
        <v>3372</v>
      </c>
      <c r="L115" s="176" t="e">
        <f t="shared" si="56"/>
        <v>#VALUE!</v>
      </c>
      <c r="M115" s="173" t="e">
        <f t="shared" si="57"/>
        <v>#VALUE!</v>
      </c>
      <c r="N115" s="173">
        <f t="shared" si="58"/>
        <v>1</v>
      </c>
      <c r="O115" s="173">
        <f t="shared" si="59"/>
        <v>1</v>
      </c>
      <c r="P115" s="174">
        <v>10.64</v>
      </c>
      <c r="Q115" s="175">
        <v>30</v>
      </c>
      <c r="R115" s="175" t="s">
        <v>3373</v>
      </c>
      <c r="S115" s="174">
        <v>10.44</v>
      </c>
      <c r="T115" s="175">
        <v>30</v>
      </c>
      <c r="U115" s="175" t="s">
        <v>3372</v>
      </c>
      <c r="V115" s="174">
        <f t="shared" si="60"/>
        <v>10.54</v>
      </c>
      <c r="W115" s="175">
        <f t="shared" si="61"/>
        <v>60</v>
      </c>
      <c r="X115" s="175">
        <f t="shared" si="62"/>
        <v>1</v>
      </c>
      <c r="Y115" s="175">
        <f t="shared" si="63"/>
        <v>0</v>
      </c>
      <c r="Z115" s="175">
        <f t="shared" si="64"/>
        <v>2</v>
      </c>
      <c r="AA115" s="175">
        <f t="shared" si="65"/>
        <v>1</v>
      </c>
      <c r="AB115" s="175">
        <f t="shared" si="66"/>
        <v>3</v>
      </c>
      <c r="AC115" s="174">
        <f>IF(AB115=0,0.86,IF(AB115=1,0.85,IF(AB115=2,0.84,IF(AB115=3,0.83,IF(AB115=4,0.82,IF(AB115=5,0.81,IF(AB115=6,0.8)))))))</f>
        <v>0.83</v>
      </c>
      <c r="AD115" s="174" t="e">
        <f t="shared" si="67"/>
        <v>#VALUE!</v>
      </c>
      <c r="AE115" s="174" t="e">
        <f t="shared" si="68"/>
        <v>#VALUE!</v>
      </c>
      <c r="AF115" s="175" t="e">
        <f t="shared" si="69"/>
        <v>#VALUE!</v>
      </c>
      <c r="AG115" s="105"/>
    </row>
    <row r="116" spans="1:33" s="16" customFormat="1" ht="26.25">
      <c r="A116" s="43">
        <v>115</v>
      </c>
      <c r="B116" s="184" t="s">
        <v>3328</v>
      </c>
      <c r="C116" s="184" t="s">
        <v>3329</v>
      </c>
      <c r="D116" s="185" t="s">
        <v>3330</v>
      </c>
      <c r="E116" s="173">
        <v>34</v>
      </c>
      <c r="F116" s="174" t="s">
        <v>3509</v>
      </c>
      <c r="G116" s="175" t="s">
        <v>3509</v>
      </c>
      <c r="H116" s="175" t="s">
        <v>3509</v>
      </c>
      <c r="I116" s="174">
        <v>10.76</v>
      </c>
      <c r="J116" s="175">
        <v>30</v>
      </c>
      <c r="K116" s="175" t="s">
        <v>3373</v>
      </c>
      <c r="L116" s="176" t="e">
        <f t="shared" si="56"/>
        <v>#VALUE!</v>
      </c>
      <c r="M116" s="173" t="e">
        <f t="shared" si="57"/>
        <v>#VALUE!</v>
      </c>
      <c r="N116" s="173">
        <f t="shared" si="58"/>
        <v>2</v>
      </c>
      <c r="O116" s="173">
        <f t="shared" si="59"/>
        <v>0</v>
      </c>
      <c r="P116" s="174">
        <v>10.16</v>
      </c>
      <c r="Q116" s="175">
        <v>30</v>
      </c>
      <c r="R116" s="175" t="s">
        <v>3373</v>
      </c>
      <c r="S116" s="174">
        <v>11.49</v>
      </c>
      <c r="T116" s="175">
        <v>30</v>
      </c>
      <c r="U116" s="175" t="s">
        <v>3373</v>
      </c>
      <c r="V116" s="174">
        <f t="shared" si="60"/>
        <v>10.824999999999999</v>
      </c>
      <c r="W116" s="175">
        <f t="shared" si="61"/>
        <v>60</v>
      </c>
      <c r="X116" s="175">
        <f t="shared" si="62"/>
        <v>2</v>
      </c>
      <c r="Y116" s="175">
        <f t="shared" si="63"/>
        <v>0</v>
      </c>
      <c r="Z116" s="175">
        <f t="shared" si="64"/>
        <v>4</v>
      </c>
      <c r="AA116" s="175">
        <f t="shared" si="65"/>
        <v>0</v>
      </c>
      <c r="AB116" s="175">
        <f t="shared" si="66"/>
        <v>4</v>
      </c>
      <c r="AC116" s="174">
        <f>IF(AB116=0,0.86,IF(AB116=1,0.85,IF(AB116=2,0.84,IF(AB116=3,0.83,IF(AB116=4,0.82,IF(AB116=5,0.81,IF(AB116=6,0.8)))))))</f>
        <v>0.82</v>
      </c>
      <c r="AD116" s="174" t="e">
        <f t="shared" si="67"/>
        <v>#VALUE!</v>
      </c>
      <c r="AE116" s="174" t="e">
        <f t="shared" si="68"/>
        <v>#VALUE!</v>
      </c>
      <c r="AF116" s="175" t="e">
        <f t="shared" si="69"/>
        <v>#VALUE!</v>
      </c>
      <c r="AG116" s="105"/>
    </row>
    <row r="117" spans="1:33" s="16" customFormat="1" ht="26.25">
      <c r="A117" s="43">
        <v>116</v>
      </c>
      <c r="B117" s="184" t="s">
        <v>3333</v>
      </c>
      <c r="C117" s="184" t="s">
        <v>548</v>
      </c>
      <c r="D117" s="185" t="s">
        <v>3334</v>
      </c>
      <c r="E117" s="173">
        <v>34</v>
      </c>
      <c r="F117" s="174">
        <v>9.91</v>
      </c>
      <c r="G117" s="175">
        <v>28</v>
      </c>
      <c r="H117" s="175" t="s">
        <v>3372</v>
      </c>
      <c r="I117" s="174">
        <v>5.54</v>
      </c>
      <c r="J117" s="175">
        <v>16</v>
      </c>
      <c r="K117" s="175" t="s">
        <v>3373</v>
      </c>
      <c r="L117" s="176">
        <f t="shared" si="56"/>
        <v>7.7249999999999996</v>
      </c>
      <c r="M117" s="173">
        <f t="shared" si="57"/>
        <v>44</v>
      </c>
      <c r="N117" s="173">
        <f t="shared" si="58"/>
        <v>1</v>
      </c>
      <c r="O117" s="173">
        <f t="shared" si="59"/>
        <v>1</v>
      </c>
      <c r="P117" s="174">
        <v>6.11</v>
      </c>
      <c r="Q117" s="175">
        <v>6</v>
      </c>
      <c r="R117" s="175" t="s">
        <v>3372</v>
      </c>
      <c r="S117" s="174" t="s">
        <v>3509</v>
      </c>
      <c r="T117" s="175" t="s">
        <v>3509</v>
      </c>
      <c r="U117" s="175" t="s">
        <v>3509</v>
      </c>
      <c r="V117" s="174" t="e">
        <f t="shared" si="60"/>
        <v>#VALUE!</v>
      </c>
      <c r="W117" s="175" t="e">
        <f t="shared" si="61"/>
        <v>#VALUE!</v>
      </c>
      <c r="X117" s="175">
        <f t="shared" si="62"/>
        <v>1</v>
      </c>
      <c r="Y117" s="175">
        <f t="shared" si="63"/>
        <v>1</v>
      </c>
      <c r="Z117" s="175">
        <f t="shared" si="64"/>
        <v>2</v>
      </c>
      <c r="AA117" s="175">
        <f t="shared" si="65"/>
        <v>2</v>
      </c>
      <c r="AB117" s="175">
        <f t="shared" si="66"/>
        <v>4</v>
      </c>
      <c r="AC117" s="174">
        <f>IF(AB117=0,0.86,IF(AB117=1,0.85,IF(AB117=2,0.84,IF(AB117=3,0.83,IF(AB117=4,0.82,IF(AB117=5,0.81,IF(AB117=6,0.8)))))))</f>
        <v>0.82</v>
      </c>
      <c r="AD117" s="174" t="e">
        <f t="shared" si="67"/>
        <v>#VALUE!</v>
      </c>
      <c r="AE117" s="174" t="e">
        <f t="shared" si="68"/>
        <v>#VALUE!</v>
      </c>
      <c r="AF117" s="175" t="e">
        <f t="shared" si="69"/>
        <v>#VALUE!</v>
      </c>
      <c r="AG117" s="105"/>
    </row>
    <row r="118" spans="1:33" s="16" customFormat="1" ht="26.25">
      <c r="A118" s="43">
        <v>117</v>
      </c>
      <c r="B118" s="184" t="s">
        <v>3341</v>
      </c>
      <c r="C118" s="184" t="s">
        <v>887</v>
      </c>
      <c r="D118" s="185" t="s">
        <v>3342</v>
      </c>
      <c r="E118" s="173">
        <v>34</v>
      </c>
      <c r="F118" s="174">
        <v>10</v>
      </c>
      <c r="G118" s="175">
        <v>30</v>
      </c>
      <c r="H118" s="175" t="s">
        <v>3373</v>
      </c>
      <c r="I118" s="174">
        <v>5.88</v>
      </c>
      <c r="J118" s="175">
        <v>10</v>
      </c>
      <c r="K118" s="175" t="s">
        <v>3372</v>
      </c>
      <c r="L118" s="176">
        <f t="shared" si="56"/>
        <v>7.9399999999999995</v>
      </c>
      <c r="M118" s="173">
        <f t="shared" si="57"/>
        <v>40</v>
      </c>
      <c r="N118" s="173">
        <f t="shared" si="58"/>
        <v>1</v>
      </c>
      <c r="O118" s="173">
        <f t="shared" si="59"/>
        <v>1</v>
      </c>
      <c r="P118" s="174" t="s">
        <v>3509</v>
      </c>
      <c r="Q118" s="175" t="s">
        <v>3509</v>
      </c>
      <c r="R118" s="175" t="s">
        <v>3509</v>
      </c>
      <c r="S118" s="174" t="s">
        <v>3509</v>
      </c>
      <c r="T118" s="175" t="s">
        <v>3509</v>
      </c>
      <c r="U118" s="175" t="s">
        <v>3509</v>
      </c>
      <c r="V118" s="174" t="e">
        <f t="shared" si="60"/>
        <v>#VALUE!</v>
      </c>
      <c r="W118" s="175" t="e">
        <f t="shared" si="61"/>
        <v>#VALUE!</v>
      </c>
      <c r="X118" s="175">
        <f t="shared" si="62"/>
        <v>2</v>
      </c>
      <c r="Y118" s="175">
        <f t="shared" si="63"/>
        <v>0</v>
      </c>
      <c r="Z118" s="175">
        <f t="shared" si="64"/>
        <v>3</v>
      </c>
      <c r="AA118" s="175">
        <f t="shared" si="65"/>
        <v>1</v>
      </c>
      <c r="AB118" s="175">
        <f t="shared" si="66"/>
        <v>4</v>
      </c>
      <c r="AC118" s="174">
        <f>IF(AB118=0,1,IF(AB118=1,0.99,IF(AB118=2,0.98,IF(AB118=3,0.97,IF(AB118=4,0.96,IF(AB118=5,0.95,IF(AB118=6,0.94)))))))</f>
        <v>0.96</v>
      </c>
      <c r="AD118" s="174" t="e">
        <f t="shared" si="67"/>
        <v>#VALUE!</v>
      </c>
      <c r="AE118" s="174" t="e">
        <f t="shared" si="68"/>
        <v>#VALUE!</v>
      </c>
      <c r="AF118" s="175" t="e">
        <f t="shared" si="69"/>
        <v>#VALUE!</v>
      </c>
      <c r="AG118" s="105"/>
    </row>
    <row r="119" spans="1:33" s="16" customFormat="1" ht="26.25">
      <c r="A119" s="43">
        <v>118</v>
      </c>
      <c r="B119" s="184" t="s">
        <v>3360</v>
      </c>
      <c r="C119" s="184" t="s">
        <v>1602</v>
      </c>
      <c r="D119" s="185" t="s">
        <v>3361</v>
      </c>
      <c r="E119" s="173">
        <v>34</v>
      </c>
      <c r="F119" s="174" t="s">
        <v>3509</v>
      </c>
      <c r="G119" s="175" t="s">
        <v>3509</v>
      </c>
      <c r="H119" s="175" t="s">
        <v>3509</v>
      </c>
      <c r="I119" s="174">
        <v>8.66</v>
      </c>
      <c r="J119" s="175">
        <v>18</v>
      </c>
      <c r="K119" s="175" t="s">
        <v>3373</v>
      </c>
      <c r="L119" s="176" t="e">
        <f t="shared" si="56"/>
        <v>#VALUE!</v>
      </c>
      <c r="M119" s="173" t="e">
        <f t="shared" si="57"/>
        <v>#VALUE!</v>
      </c>
      <c r="N119" s="173">
        <f t="shared" si="58"/>
        <v>2</v>
      </c>
      <c r="O119" s="173">
        <f t="shared" si="59"/>
        <v>1</v>
      </c>
      <c r="P119" s="174">
        <v>6.79</v>
      </c>
      <c r="Q119" s="175">
        <v>4</v>
      </c>
      <c r="R119" s="175" t="s">
        <v>3372</v>
      </c>
      <c r="S119" s="174">
        <v>4.82</v>
      </c>
      <c r="T119" s="175">
        <v>0</v>
      </c>
      <c r="U119" s="175" t="s">
        <v>3372</v>
      </c>
      <c r="V119" s="174">
        <f t="shared" si="60"/>
        <v>5.8049999999999997</v>
      </c>
      <c r="W119" s="175">
        <f t="shared" si="61"/>
        <v>4</v>
      </c>
      <c r="X119" s="175">
        <f t="shared" si="62"/>
        <v>0</v>
      </c>
      <c r="Y119" s="175">
        <f t="shared" si="63"/>
        <v>1</v>
      </c>
      <c r="Z119" s="175">
        <f t="shared" si="64"/>
        <v>2</v>
      </c>
      <c r="AA119" s="175">
        <f t="shared" si="65"/>
        <v>2</v>
      </c>
      <c r="AB119" s="175">
        <f t="shared" si="66"/>
        <v>4</v>
      </c>
      <c r="AC119" s="174">
        <f>IF(AB119=0,1,IF(AB119=1,0.99,IF(AB119=2,0.98,IF(AB119=3,0.97,IF(AB119=4,0.96,IF(AB119=5,0.95,IF(AB119=6,0.94)))))))</f>
        <v>0.96</v>
      </c>
      <c r="AD119" s="174" t="e">
        <f t="shared" si="67"/>
        <v>#VALUE!</v>
      </c>
      <c r="AE119" s="174" t="e">
        <f t="shared" si="68"/>
        <v>#VALUE!</v>
      </c>
      <c r="AF119" s="175" t="e">
        <f t="shared" si="69"/>
        <v>#VALUE!</v>
      </c>
      <c r="AG119" s="105"/>
    </row>
    <row r="120" spans="1:33" s="16" customFormat="1" ht="26.25">
      <c r="A120" s="43">
        <v>119</v>
      </c>
      <c r="B120" s="184" t="s">
        <v>3367</v>
      </c>
      <c r="C120" s="184" t="s">
        <v>3368</v>
      </c>
      <c r="D120" s="185" t="s">
        <v>3369</v>
      </c>
      <c r="E120" s="173">
        <v>34</v>
      </c>
      <c r="F120" s="174">
        <v>10.87</v>
      </c>
      <c r="G120" s="175">
        <v>30</v>
      </c>
      <c r="H120" s="175" t="s">
        <v>3373</v>
      </c>
      <c r="I120" s="174" t="s">
        <v>3509</v>
      </c>
      <c r="J120" s="175" t="s">
        <v>3509</v>
      </c>
      <c r="K120" s="175" t="s">
        <v>3509</v>
      </c>
      <c r="L120" s="176" t="e">
        <f t="shared" si="56"/>
        <v>#VALUE!</v>
      </c>
      <c r="M120" s="173" t="e">
        <f t="shared" si="57"/>
        <v>#VALUE!</v>
      </c>
      <c r="N120" s="173">
        <f t="shared" si="58"/>
        <v>2</v>
      </c>
      <c r="O120" s="173">
        <f t="shared" si="59"/>
        <v>0</v>
      </c>
      <c r="P120" s="174">
        <v>9.82</v>
      </c>
      <c r="Q120" s="175">
        <v>9</v>
      </c>
      <c r="R120" s="175" t="s">
        <v>3373</v>
      </c>
      <c r="S120" s="174">
        <v>12.13</v>
      </c>
      <c r="T120" s="175">
        <v>30</v>
      </c>
      <c r="U120" s="175" t="s">
        <v>3373</v>
      </c>
      <c r="V120" s="174">
        <f t="shared" si="60"/>
        <v>10.975000000000001</v>
      </c>
      <c r="W120" s="175">
        <f t="shared" si="61"/>
        <v>60</v>
      </c>
      <c r="X120" s="175">
        <f t="shared" si="62"/>
        <v>2</v>
      </c>
      <c r="Y120" s="175">
        <f t="shared" si="63"/>
        <v>1</v>
      </c>
      <c r="Z120" s="175">
        <f t="shared" si="64"/>
        <v>4</v>
      </c>
      <c r="AA120" s="175">
        <f t="shared" si="65"/>
        <v>1</v>
      </c>
      <c r="AB120" s="175">
        <f t="shared" si="66"/>
        <v>5</v>
      </c>
      <c r="AC120" s="174">
        <f>IF(AB120=0,0.79,IF(AB120=1,0.78,IF(AB120=2,0.77,IF(AB120=3,0.76,IF(AB120=4,0.75,IF(AB120=5,74,IF(AB120=6,0.73)))))))</f>
        <v>74</v>
      </c>
      <c r="AD120" s="174" t="e">
        <f t="shared" si="67"/>
        <v>#VALUE!</v>
      </c>
      <c r="AE120" s="174" t="e">
        <f t="shared" si="68"/>
        <v>#VALUE!</v>
      </c>
      <c r="AF120" s="175" t="e">
        <f t="shared" si="69"/>
        <v>#VALUE!</v>
      </c>
      <c r="AG120" s="105"/>
    </row>
    <row r="121" spans="1:33" s="16" customFormat="1" ht="26.25">
      <c r="A121" s="43">
        <v>120</v>
      </c>
      <c r="B121" s="178" t="s">
        <v>2241</v>
      </c>
      <c r="C121" s="178" t="s">
        <v>3132</v>
      </c>
      <c r="D121" s="179" t="s">
        <v>3133</v>
      </c>
      <c r="E121" s="173">
        <v>32</v>
      </c>
      <c r="F121" s="174">
        <v>9.83</v>
      </c>
      <c r="G121" s="175">
        <v>21</v>
      </c>
      <c r="H121" s="175" t="s">
        <v>3373</v>
      </c>
      <c r="I121" s="174">
        <v>10.17</v>
      </c>
      <c r="J121" s="175">
        <v>24</v>
      </c>
      <c r="K121" s="175" t="s">
        <v>3373</v>
      </c>
      <c r="L121" s="176">
        <f t="shared" si="56"/>
        <v>10</v>
      </c>
      <c r="M121" s="173">
        <f t="shared" si="57"/>
        <v>60</v>
      </c>
      <c r="N121" s="173">
        <f t="shared" si="58"/>
        <v>2</v>
      </c>
      <c r="O121" s="173">
        <f t="shared" si="59"/>
        <v>1</v>
      </c>
      <c r="P121" s="174">
        <v>8.7100000000000009</v>
      </c>
      <c r="Q121" s="175">
        <v>15</v>
      </c>
      <c r="R121" s="175" t="s">
        <v>3373</v>
      </c>
      <c r="S121" s="174">
        <v>9.69</v>
      </c>
      <c r="T121" s="175">
        <v>12</v>
      </c>
      <c r="U121" s="175" t="s">
        <v>3373</v>
      </c>
      <c r="V121" s="174">
        <f t="shared" si="60"/>
        <v>9.1999999999999993</v>
      </c>
      <c r="W121" s="175">
        <f t="shared" si="61"/>
        <v>27</v>
      </c>
      <c r="X121" s="175">
        <f t="shared" si="62"/>
        <v>2</v>
      </c>
      <c r="Y121" s="175">
        <f t="shared" si="63"/>
        <v>1</v>
      </c>
      <c r="Z121" s="175">
        <f t="shared" si="64"/>
        <v>4</v>
      </c>
      <c r="AA121" s="175">
        <f t="shared" si="65"/>
        <v>2</v>
      </c>
      <c r="AB121" s="175">
        <f t="shared" si="66"/>
        <v>6</v>
      </c>
      <c r="AC121" s="174">
        <f>IF(AB121=0,1,IF(AB121=1,0.99,IF(AB121=2,0.98,IF(AB121=3,0.97,IF(AB121=4,0.96,IF(AB121=5,0.95,IF(AB121=6,0.94)))))))</f>
        <v>0.94</v>
      </c>
      <c r="AD121" s="174">
        <f t="shared" si="67"/>
        <v>9.6</v>
      </c>
      <c r="AE121" s="174">
        <f t="shared" si="68"/>
        <v>9.0239999999999991</v>
      </c>
      <c r="AF121" s="175">
        <f t="shared" si="69"/>
        <v>87</v>
      </c>
      <c r="AG121" s="105"/>
    </row>
    <row r="122" spans="1:33" s="16" customFormat="1" ht="26.25">
      <c r="A122" s="43">
        <v>121</v>
      </c>
      <c r="B122" s="178" t="s">
        <v>903</v>
      </c>
      <c r="C122" s="178" t="s">
        <v>3241</v>
      </c>
      <c r="D122" s="179" t="s">
        <v>3242</v>
      </c>
      <c r="E122" s="173">
        <v>33</v>
      </c>
      <c r="F122" s="174">
        <v>9.67</v>
      </c>
      <c r="G122" s="175">
        <v>22</v>
      </c>
      <c r="H122" s="175" t="s">
        <v>3373</v>
      </c>
      <c r="I122" s="174">
        <v>11.21</v>
      </c>
      <c r="J122" s="175">
        <v>30</v>
      </c>
      <c r="K122" s="175" t="s">
        <v>3372</v>
      </c>
      <c r="L122" s="176">
        <f t="shared" si="56"/>
        <v>10.440000000000001</v>
      </c>
      <c r="M122" s="173">
        <f t="shared" si="57"/>
        <v>60</v>
      </c>
      <c r="N122" s="173">
        <f t="shared" si="58"/>
        <v>1</v>
      </c>
      <c r="O122" s="173">
        <f t="shared" si="59"/>
        <v>1</v>
      </c>
      <c r="P122" s="174">
        <v>8.2899999999999991</v>
      </c>
      <c r="Q122" s="175">
        <v>9</v>
      </c>
      <c r="R122" s="175" t="s">
        <v>3373</v>
      </c>
      <c r="S122" s="174">
        <v>9.82</v>
      </c>
      <c r="T122" s="175">
        <v>18</v>
      </c>
      <c r="U122" s="175" t="s">
        <v>3373</v>
      </c>
      <c r="V122" s="174">
        <f t="shared" si="60"/>
        <v>9.0549999999999997</v>
      </c>
      <c r="W122" s="175">
        <f t="shared" si="61"/>
        <v>27</v>
      </c>
      <c r="X122" s="175">
        <f t="shared" si="62"/>
        <v>2</v>
      </c>
      <c r="Y122" s="175">
        <f t="shared" si="63"/>
        <v>1</v>
      </c>
      <c r="Z122" s="175">
        <f t="shared" si="64"/>
        <v>3</v>
      </c>
      <c r="AA122" s="175">
        <f t="shared" si="65"/>
        <v>2</v>
      </c>
      <c r="AB122" s="175">
        <f t="shared" si="66"/>
        <v>5</v>
      </c>
      <c r="AC122" s="174">
        <f>IF(AB122=0,0.93,IF(AB122=1,0.92,IF(AB122=2,0.91,IF(AB122=3,0.9,IF(AB122=4,0.89,IF(AB122=5,0.88,IF(AB122=6,0.87)))))))</f>
        <v>0.88</v>
      </c>
      <c r="AD122" s="174">
        <f t="shared" si="67"/>
        <v>9.7475000000000005</v>
      </c>
      <c r="AE122" s="174">
        <f t="shared" si="68"/>
        <v>8.5777999999999999</v>
      </c>
      <c r="AF122" s="175">
        <f t="shared" si="69"/>
        <v>87</v>
      </c>
      <c r="AG122" s="105"/>
    </row>
    <row r="123" spans="1:33" s="16" customFormat="1" ht="26.25">
      <c r="A123" s="43">
        <v>122</v>
      </c>
      <c r="B123" s="184" t="s">
        <v>1317</v>
      </c>
      <c r="C123" s="184" t="s">
        <v>3245</v>
      </c>
      <c r="D123" s="185" t="s">
        <v>3246</v>
      </c>
      <c r="E123" s="173">
        <v>33</v>
      </c>
      <c r="F123" s="174">
        <v>9.99</v>
      </c>
      <c r="G123" s="175">
        <v>23</v>
      </c>
      <c r="H123" s="175" t="s">
        <v>3373</v>
      </c>
      <c r="I123" s="174">
        <v>10.01</v>
      </c>
      <c r="J123" s="175">
        <v>30</v>
      </c>
      <c r="K123" s="175" t="s">
        <v>3373</v>
      </c>
      <c r="L123" s="176">
        <f t="shared" si="56"/>
        <v>10</v>
      </c>
      <c r="M123" s="173">
        <f t="shared" si="57"/>
        <v>60</v>
      </c>
      <c r="N123" s="173">
        <f t="shared" si="58"/>
        <v>2</v>
      </c>
      <c r="O123" s="173">
        <f t="shared" si="59"/>
        <v>1</v>
      </c>
      <c r="P123" s="174">
        <v>9.7100000000000009</v>
      </c>
      <c r="Q123" s="175">
        <v>9</v>
      </c>
      <c r="R123" s="175" t="s">
        <v>3373</v>
      </c>
      <c r="S123" s="174">
        <v>9.19</v>
      </c>
      <c r="T123" s="175">
        <v>18</v>
      </c>
      <c r="U123" s="175" t="s">
        <v>3373</v>
      </c>
      <c r="V123" s="174">
        <f t="shared" si="60"/>
        <v>9.4499999999999993</v>
      </c>
      <c r="W123" s="175">
        <f t="shared" si="61"/>
        <v>27</v>
      </c>
      <c r="X123" s="175">
        <f t="shared" si="62"/>
        <v>2</v>
      </c>
      <c r="Y123" s="175">
        <f t="shared" si="63"/>
        <v>1</v>
      </c>
      <c r="Z123" s="175">
        <f t="shared" si="64"/>
        <v>4</v>
      </c>
      <c r="AA123" s="175">
        <f t="shared" si="65"/>
        <v>2</v>
      </c>
      <c r="AB123" s="175">
        <f t="shared" si="66"/>
        <v>6</v>
      </c>
      <c r="AC123" s="174">
        <f>IF(AB123=0,0.93,IF(AB123=1,0.92,IF(AB123=2,0.91,IF(AB123=3,0.9,IF(AB123=4,0.89,IF(AB123=5,0.88,IF(AB123=6,0.87)))))))</f>
        <v>0.87</v>
      </c>
      <c r="AD123" s="174">
        <f t="shared" si="67"/>
        <v>9.7249999999999996</v>
      </c>
      <c r="AE123" s="174">
        <f t="shared" si="68"/>
        <v>8.4607499999999991</v>
      </c>
      <c r="AF123" s="175">
        <f t="shared" si="69"/>
        <v>87</v>
      </c>
      <c r="AG123" s="105"/>
    </row>
    <row r="124" spans="1:33" s="16" customFormat="1" ht="26.25">
      <c r="A124" s="43">
        <v>123</v>
      </c>
      <c r="B124" s="184" t="s">
        <v>112</v>
      </c>
      <c r="C124" s="184" t="s">
        <v>3517</v>
      </c>
      <c r="D124" s="185" t="s">
        <v>3423</v>
      </c>
      <c r="E124" s="173">
        <v>34</v>
      </c>
      <c r="F124" s="174">
        <v>10.01</v>
      </c>
      <c r="G124" s="175">
        <v>30</v>
      </c>
      <c r="H124" s="175" t="s">
        <v>3373</v>
      </c>
      <c r="I124" s="174">
        <v>10.220000000000001</v>
      </c>
      <c r="J124" s="175">
        <v>30</v>
      </c>
      <c r="K124" s="175" t="s">
        <v>3373</v>
      </c>
      <c r="L124" s="176">
        <f t="shared" si="56"/>
        <v>10.115</v>
      </c>
      <c r="M124" s="173">
        <f t="shared" si="57"/>
        <v>60</v>
      </c>
      <c r="N124" s="173">
        <f t="shared" si="58"/>
        <v>2</v>
      </c>
      <c r="O124" s="173">
        <f t="shared" si="59"/>
        <v>0</v>
      </c>
      <c r="P124" s="174">
        <v>7.51</v>
      </c>
      <c r="Q124" s="175">
        <v>9</v>
      </c>
      <c r="R124" s="175" t="s">
        <v>3373</v>
      </c>
      <c r="S124" s="174">
        <v>9.7899999999999991</v>
      </c>
      <c r="T124" s="175">
        <v>18</v>
      </c>
      <c r="U124" s="175" t="s">
        <v>3373</v>
      </c>
      <c r="V124" s="174">
        <f t="shared" si="60"/>
        <v>8.6499999999999986</v>
      </c>
      <c r="W124" s="175">
        <f t="shared" si="61"/>
        <v>27</v>
      </c>
      <c r="X124" s="175">
        <f t="shared" si="62"/>
        <v>2</v>
      </c>
      <c r="Y124" s="175">
        <f t="shared" si="63"/>
        <v>1</v>
      </c>
      <c r="Z124" s="175">
        <f t="shared" si="64"/>
        <v>4</v>
      </c>
      <c r="AA124" s="175">
        <f t="shared" si="65"/>
        <v>1</v>
      </c>
      <c r="AB124" s="175">
        <f t="shared" si="66"/>
        <v>5</v>
      </c>
      <c r="AC124" s="174">
        <f>IF(AB124=0,86,IF(AB124=1,0.85,IF(AB124=2,0.84,IF(AB124=3,0.83,IF(AB124=4,0.82,IF(AB124=5,0.81,IF(AB124=6,0.8)))))))</f>
        <v>0.81</v>
      </c>
      <c r="AD124" s="174">
        <f t="shared" si="67"/>
        <v>9.3825000000000003</v>
      </c>
      <c r="AE124" s="174">
        <f t="shared" si="68"/>
        <v>7.5998250000000009</v>
      </c>
      <c r="AF124" s="175">
        <f t="shared" si="69"/>
        <v>87</v>
      </c>
      <c r="AG124" s="105"/>
    </row>
    <row r="125" spans="1:33" s="16" customFormat="1" ht="26.25">
      <c r="A125" s="43">
        <v>124</v>
      </c>
      <c r="B125" s="184" t="s">
        <v>805</v>
      </c>
      <c r="C125" s="184" t="s">
        <v>3190</v>
      </c>
      <c r="D125" s="185" t="s">
        <v>3349</v>
      </c>
      <c r="E125" s="173">
        <v>34</v>
      </c>
      <c r="F125" s="174">
        <v>10.76</v>
      </c>
      <c r="G125" s="175">
        <v>30</v>
      </c>
      <c r="H125" s="175" t="s">
        <v>3373</v>
      </c>
      <c r="I125" s="174">
        <v>9.24</v>
      </c>
      <c r="J125" s="175">
        <v>13</v>
      </c>
      <c r="K125" s="175" t="s">
        <v>3373</v>
      </c>
      <c r="L125" s="176">
        <f t="shared" si="56"/>
        <v>10</v>
      </c>
      <c r="M125" s="173">
        <f t="shared" si="57"/>
        <v>60</v>
      </c>
      <c r="N125" s="173">
        <f t="shared" si="58"/>
        <v>2</v>
      </c>
      <c r="O125" s="173">
        <f t="shared" si="59"/>
        <v>1</v>
      </c>
      <c r="P125" s="174">
        <v>7.76</v>
      </c>
      <c r="Q125" s="175">
        <v>11</v>
      </c>
      <c r="R125" s="175" t="s">
        <v>3373</v>
      </c>
      <c r="S125" s="174">
        <v>9.2899999999999991</v>
      </c>
      <c r="T125" s="175">
        <v>16</v>
      </c>
      <c r="U125" s="175" t="s">
        <v>3373</v>
      </c>
      <c r="V125" s="174">
        <f t="shared" si="60"/>
        <v>8.5249999999999986</v>
      </c>
      <c r="W125" s="175">
        <f t="shared" si="61"/>
        <v>27</v>
      </c>
      <c r="X125" s="175">
        <f t="shared" si="62"/>
        <v>2</v>
      </c>
      <c r="Y125" s="175">
        <f t="shared" si="63"/>
        <v>1</v>
      </c>
      <c r="Z125" s="175">
        <f t="shared" si="64"/>
        <v>4</v>
      </c>
      <c r="AA125" s="175">
        <f t="shared" si="65"/>
        <v>2</v>
      </c>
      <c r="AB125" s="175">
        <f t="shared" si="66"/>
        <v>6</v>
      </c>
      <c r="AC125" s="174">
        <f>IF(AB125=0,0.93,IF(AB125=1,0.92,IF(AB125=2,0.91,IF(AB125=3,0.9,IF(AB125=4,0.89,IF(AB125=5,0.88,IF(AB125=6,0.87)))))))</f>
        <v>0.87</v>
      </c>
      <c r="AD125" s="174">
        <f t="shared" si="67"/>
        <v>9.2624999999999993</v>
      </c>
      <c r="AE125" s="174">
        <f t="shared" si="68"/>
        <v>8.0583749999999998</v>
      </c>
      <c r="AF125" s="175">
        <f t="shared" si="69"/>
        <v>87</v>
      </c>
      <c r="AG125" s="105"/>
    </row>
    <row r="127" spans="1:33" s="16" customFormat="1" ht="26.25">
      <c r="A127" s="43">
        <v>126</v>
      </c>
      <c r="B127" s="178" t="s">
        <v>3099</v>
      </c>
      <c r="C127" s="178" t="s">
        <v>3100</v>
      </c>
      <c r="D127" s="179" t="s">
        <v>3101</v>
      </c>
      <c r="E127" s="173">
        <v>32</v>
      </c>
      <c r="F127" s="174">
        <v>8.73</v>
      </c>
      <c r="G127" s="175">
        <v>12</v>
      </c>
      <c r="H127" s="175" t="s">
        <v>3373</v>
      </c>
      <c r="I127" s="174">
        <v>7.38</v>
      </c>
      <c r="J127" s="175">
        <v>13</v>
      </c>
      <c r="K127" s="175" t="s">
        <v>3373</v>
      </c>
      <c r="L127" s="176">
        <f t="shared" ref="L127:L132" si="70">(F127+I127)/2</f>
        <v>8.0549999999999997</v>
      </c>
      <c r="M127" s="173">
        <f t="shared" ref="M127:M132" si="71">IF(L127&gt;=10,60,G127+J127)</f>
        <v>25</v>
      </c>
      <c r="N127" s="173">
        <f t="shared" ref="N127:N132" si="72">IF(H127="ACC",0,1)+IF(K127="ACC",0,1)</f>
        <v>2</v>
      </c>
      <c r="O127" s="173">
        <f t="shared" ref="O127:O132" si="73">IF(F127&lt;10,1,(IF(I127&lt;10,1,0)))</f>
        <v>1</v>
      </c>
      <c r="P127" s="174">
        <v>10.18</v>
      </c>
      <c r="Q127" s="175">
        <v>30</v>
      </c>
      <c r="R127" s="175" t="s">
        <v>3373</v>
      </c>
      <c r="S127" s="174">
        <v>12.01</v>
      </c>
      <c r="T127" s="175">
        <v>30</v>
      </c>
      <c r="U127" s="175" t="s">
        <v>3372</v>
      </c>
      <c r="V127" s="174">
        <f t="shared" ref="V127:V132" si="74">(P127+S127)/2</f>
        <v>11.094999999999999</v>
      </c>
      <c r="W127" s="175">
        <f t="shared" ref="W127:W132" si="75">IF(V127&gt;=10,60,Q127+T127)</f>
        <v>60</v>
      </c>
      <c r="X127" s="175">
        <f t="shared" ref="X127:X132" si="76">IF(R127="ACC",0,1)+IF(U127="ACC",0,1)</f>
        <v>1</v>
      </c>
      <c r="Y127" s="175">
        <f t="shared" ref="Y127:Y132" si="77">IF(P127&lt;10,1,(IF(S127&lt;10,1,0)))</f>
        <v>0</v>
      </c>
      <c r="Z127" s="175">
        <f t="shared" ref="Z127:AA132" si="78">N127+X127</f>
        <v>3</v>
      </c>
      <c r="AA127" s="175">
        <f t="shared" si="78"/>
        <v>1</v>
      </c>
      <c r="AB127" s="175">
        <f t="shared" ref="AB127:AB132" si="79">Z127+AA127</f>
        <v>4</v>
      </c>
      <c r="AC127" s="174">
        <f>IF(AB127=0,0.86,IF(AB127=1,0.85,IF(AB127=2,0.84,IF(AB127=3,0.83,IF(AB127=4,0.82,IF(AB127=5,0.81,IF(AB127=6,0.8)))))))</f>
        <v>0.82</v>
      </c>
      <c r="AD127" s="174">
        <f t="shared" ref="AD127:AD132" si="80">AVERAGE(L127,V127)</f>
        <v>9.5749999999999993</v>
      </c>
      <c r="AE127" s="174">
        <f t="shared" ref="AE127:AE132" si="81">AC127*AD127</f>
        <v>7.8514999999999988</v>
      </c>
      <c r="AF127" s="175">
        <f t="shared" ref="AF127:AF132" si="82">M127+W127</f>
        <v>85</v>
      </c>
      <c r="AG127" s="105"/>
    </row>
    <row r="128" spans="1:33" s="16" customFormat="1" ht="26.25">
      <c r="A128" s="43">
        <v>127</v>
      </c>
      <c r="B128" s="178" t="s">
        <v>3262</v>
      </c>
      <c r="C128" s="178" t="s">
        <v>3184</v>
      </c>
      <c r="D128" s="179" t="s">
        <v>3263</v>
      </c>
      <c r="E128" s="173">
        <v>33</v>
      </c>
      <c r="F128" s="174">
        <v>10.95</v>
      </c>
      <c r="G128" s="175">
        <v>30</v>
      </c>
      <c r="H128" s="175" t="s">
        <v>3372</v>
      </c>
      <c r="I128" s="174">
        <v>9.4600000000000009</v>
      </c>
      <c r="J128" s="175">
        <v>18</v>
      </c>
      <c r="K128" s="175" t="s">
        <v>3372</v>
      </c>
      <c r="L128" s="176">
        <f t="shared" si="70"/>
        <v>10.205</v>
      </c>
      <c r="M128" s="173">
        <f t="shared" si="71"/>
        <v>60</v>
      </c>
      <c r="N128" s="173">
        <f t="shared" si="72"/>
        <v>0</v>
      </c>
      <c r="O128" s="173">
        <f t="shared" si="73"/>
        <v>1</v>
      </c>
      <c r="P128" s="174">
        <v>8.98</v>
      </c>
      <c r="Q128" s="175">
        <v>9</v>
      </c>
      <c r="R128" s="175" t="s">
        <v>3373</v>
      </c>
      <c r="S128" s="174">
        <v>9.74</v>
      </c>
      <c r="T128" s="175">
        <v>16</v>
      </c>
      <c r="U128" s="175" t="s">
        <v>3373</v>
      </c>
      <c r="V128" s="174">
        <f t="shared" si="74"/>
        <v>9.36</v>
      </c>
      <c r="W128" s="175">
        <f t="shared" si="75"/>
        <v>25</v>
      </c>
      <c r="X128" s="175">
        <f t="shared" si="76"/>
        <v>2</v>
      </c>
      <c r="Y128" s="175">
        <f t="shared" si="77"/>
        <v>1</v>
      </c>
      <c r="Z128" s="175">
        <f t="shared" si="78"/>
        <v>2</v>
      </c>
      <c r="AA128" s="175">
        <f t="shared" si="78"/>
        <v>2</v>
      </c>
      <c r="AB128" s="175">
        <f t="shared" si="79"/>
        <v>4</v>
      </c>
      <c r="AC128" s="174">
        <f>IF(AB128=0,0.93,IF(AB128=1,0.92,IF(AB128=2,0.91,IF(AB128=3,0.9,IF(AB128=4,0.89,IF(AB128=5,0.88,IF(AB128=6,0.87)))))))</f>
        <v>0.89</v>
      </c>
      <c r="AD128" s="174">
        <f t="shared" si="80"/>
        <v>9.7824999999999989</v>
      </c>
      <c r="AE128" s="174">
        <f t="shared" si="81"/>
        <v>8.7064249999999994</v>
      </c>
      <c r="AF128" s="175">
        <f t="shared" si="82"/>
        <v>85</v>
      </c>
      <c r="AG128" s="105"/>
    </row>
    <row r="129" spans="1:33" s="16" customFormat="1" ht="26.25">
      <c r="A129" s="43">
        <v>128</v>
      </c>
      <c r="B129" s="184" t="s">
        <v>3277</v>
      </c>
      <c r="C129" s="184" t="s">
        <v>3278</v>
      </c>
      <c r="D129" s="185" t="s">
        <v>3279</v>
      </c>
      <c r="E129" s="173">
        <v>34</v>
      </c>
      <c r="F129" s="174">
        <v>9.9499999999999993</v>
      </c>
      <c r="G129" s="175">
        <v>26</v>
      </c>
      <c r="H129" s="175" t="s">
        <v>3373</v>
      </c>
      <c r="I129" s="174">
        <v>10.52</v>
      </c>
      <c r="J129" s="175">
        <v>30</v>
      </c>
      <c r="K129" s="175" t="s">
        <v>3373</v>
      </c>
      <c r="L129" s="176">
        <f t="shared" si="70"/>
        <v>10.234999999999999</v>
      </c>
      <c r="M129" s="173">
        <f t="shared" si="71"/>
        <v>60</v>
      </c>
      <c r="N129" s="173">
        <f t="shared" si="72"/>
        <v>2</v>
      </c>
      <c r="O129" s="173">
        <f t="shared" si="73"/>
        <v>1</v>
      </c>
      <c r="P129" s="174">
        <v>9.16</v>
      </c>
      <c r="Q129" s="175">
        <v>9</v>
      </c>
      <c r="R129" s="175" t="s">
        <v>3373</v>
      </c>
      <c r="S129" s="174">
        <v>9.56</v>
      </c>
      <c r="T129" s="175">
        <v>16</v>
      </c>
      <c r="U129" s="175" t="s">
        <v>3373</v>
      </c>
      <c r="V129" s="174">
        <f t="shared" si="74"/>
        <v>9.36</v>
      </c>
      <c r="W129" s="175">
        <f t="shared" si="75"/>
        <v>25</v>
      </c>
      <c r="X129" s="175">
        <f t="shared" si="76"/>
        <v>2</v>
      </c>
      <c r="Y129" s="175">
        <f t="shared" si="77"/>
        <v>1</v>
      </c>
      <c r="Z129" s="175">
        <f t="shared" si="78"/>
        <v>4</v>
      </c>
      <c r="AA129" s="175">
        <f t="shared" si="78"/>
        <v>2</v>
      </c>
      <c r="AB129" s="175">
        <f t="shared" si="79"/>
        <v>6</v>
      </c>
      <c r="AC129" s="174">
        <f>IF(AB129=0,0.93,IF(AB129=1,0.92,IF(AB129=2,0.91,IF(AB129=3,0.9,IF(AB129=4,0.89,IF(AB129=5,0.88,IF(AB129=6,0.87)))))))</f>
        <v>0.87</v>
      </c>
      <c r="AD129" s="174">
        <f t="shared" si="80"/>
        <v>9.7974999999999994</v>
      </c>
      <c r="AE129" s="174">
        <f t="shared" si="81"/>
        <v>8.5238249999999987</v>
      </c>
      <c r="AF129" s="175">
        <f t="shared" si="82"/>
        <v>85</v>
      </c>
      <c r="AG129" s="105"/>
    </row>
    <row r="130" spans="1:33" s="16" customFormat="1" ht="26.25">
      <c r="A130" s="43">
        <v>129</v>
      </c>
      <c r="B130" s="184" t="s">
        <v>1241</v>
      </c>
      <c r="C130" s="184" t="s">
        <v>383</v>
      </c>
      <c r="D130" s="185" t="s">
        <v>3306</v>
      </c>
      <c r="E130" s="173">
        <v>34</v>
      </c>
      <c r="F130" s="174">
        <v>10.47</v>
      </c>
      <c r="G130" s="175">
        <v>30</v>
      </c>
      <c r="H130" s="175" t="s">
        <v>3372</v>
      </c>
      <c r="I130" s="174">
        <v>9.5299999999999994</v>
      </c>
      <c r="J130" s="175">
        <v>25</v>
      </c>
      <c r="K130" s="175" t="s">
        <v>3373</v>
      </c>
      <c r="L130" s="176">
        <f t="shared" si="70"/>
        <v>10</v>
      </c>
      <c r="M130" s="173">
        <f t="shared" si="71"/>
        <v>60</v>
      </c>
      <c r="N130" s="173">
        <f t="shared" si="72"/>
        <v>1</v>
      </c>
      <c r="O130" s="173">
        <f t="shared" si="73"/>
        <v>1</v>
      </c>
      <c r="P130" s="174">
        <v>8.9700000000000006</v>
      </c>
      <c r="Q130" s="175">
        <v>9</v>
      </c>
      <c r="R130" s="175" t="s">
        <v>3373</v>
      </c>
      <c r="S130" s="174">
        <v>8.49</v>
      </c>
      <c r="T130" s="175">
        <v>16</v>
      </c>
      <c r="U130" s="175" t="s">
        <v>3373</v>
      </c>
      <c r="V130" s="174">
        <f t="shared" si="74"/>
        <v>8.73</v>
      </c>
      <c r="W130" s="175">
        <f t="shared" si="75"/>
        <v>25</v>
      </c>
      <c r="X130" s="175">
        <f t="shared" si="76"/>
        <v>2</v>
      </c>
      <c r="Y130" s="175">
        <f t="shared" si="77"/>
        <v>1</v>
      </c>
      <c r="Z130" s="175">
        <f t="shared" si="78"/>
        <v>3</v>
      </c>
      <c r="AA130" s="175">
        <f t="shared" si="78"/>
        <v>2</v>
      </c>
      <c r="AB130" s="175">
        <f t="shared" si="79"/>
        <v>5</v>
      </c>
      <c r="AC130" s="174">
        <f>IF(AB130=0,0.93,IF(AB130=1,0.92,IF(AB130=2,0.91,IF(AB130=3,0.9,IF(AB130=4,0.89,IF(AB130=5,0.88,IF(AB130=6,0.87)))))))</f>
        <v>0.88</v>
      </c>
      <c r="AD130" s="174">
        <f t="shared" si="80"/>
        <v>9.3650000000000002</v>
      </c>
      <c r="AE130" s="174">
        <f t="shared" si="81"/>
        <v>8.241200000000001</v>
      </c>
      <c r="AF130" s="175">
        <f t="shared" si="82"/>
        <v>85</v>
      </c>
      <c r="AG130" s="105"/>
    </row>
    <row r="131" spans="1:33" s="16" customFormat="1" ht="26.25">
      <c r="A131" s="43">
        <v>130</v>
      </c>
      <c r="B131" s="184" t="s">
        <v>3346</v>
      </c>
      <c r="C131" s="184" t="s">
        <v>3347</v>
      </c>
      <c r="D131" s="185" t="s">
        <v>3348</v>
      </c>
      <c r="E131" s="173">
        <v>34</v>
      </c>
      <c r="F131" s="174">
        <v>10.64</v>
      </c>
      <c r="G131" s="175">
        <v>30</v>
      </c>
      <c r="H131" s="175" t="s">
        <v>3373</v>
      </c>
      <c r="I131" s="174">
        <v>9.36</v>
      </c>
      <c r="J131" s="175">
        <v>14</v>
      </c>
      <c r="K131" s="175" t="s">
        <v>3373</v>
      </c>
      <c r="L131" s="176">
        <f t="shared" si="70"/>
        <v>10</v>
      </c>
      <c r="M131" s="173">
        <f t="shared" si="71"/>
        <v>60</v>
      </c>
      <c r="N131" s="173">
        <f t="shared" si="72"/>
        <v>2</v>
      </c>
      <c r="O131" s="173">
        <f t="shared" si="73"/>
        <v>1</v>
      </c>
      <c r="P131" s="174">
        <v>9.19</v>
      </c>
      <c r="Q131" s="175">
        <v>15</v>
      </c>
      <c r="R131" s="175" t="s">
        <v>3373</v>
      </c>
      <c r="S131" s="174">
        <v>8.9499999999999993</v>
      </c>
      <c r="T131" s="175">
        <v>10</v>
      </c>
      <c r="U131" s="175" t="s">
        <v>3373</v>
      </c>
      <c r="V131" s="174">
        <f t="shared" si="74"/>
        <v>9.07</v>
      </c>
      <c r="W131" s="175">
        <f t="shared" si="75"/>
        <v>25</v>
      </c>
      <c r="X131" s="175">
        <f t="shared" si="76"/>
        <v>2</v>
      </c>
      <c r="Y131" s="175">
        <f t="shared" si="77"/>
        <v>1</v>
      </c>
      <c r="Z131" s="175">
        <f t="shared" si="78"/>
        <v>4</v>
      </c>
      <c r="AA131" s="175">
        <f t="shared" si="78"/>
        <v>2</v>
      </c>
      <c r="AB131" s="175">
        <f t="shared" si="79"/>
        <v>6</v>
      </c>
      <c r="AC131" s="174">
        <f>IF(AB131=0,0.93,IF(AB131=1,0.92,IF(AB131=2,0.91,IF(AB131=3,0.9,IF(AB131=4,0.89,IF(AB131=5,0.88,IF(AB131=6,0.87)))))))</f>
        <v>0.87</v>
      </c>
      <c r="AD131" s="174">
        <f t="shared" si="80"/>
        <v>9.5350000000000001</v>
      </c>
      <c r="AE131" s="174">
        <f t="shared" si="81"/>
        <v>8.2954500000000007</v>
      </c>
      <c r="AF131" s="175">
        <f t="shared" si="82"/>
        <v>85</v>
      </c>
      <c r="AG131" s="105"/>
    </row>
    <row r="132" spans="1:33" s="16" customFormat="1" ht="26.25">
      <c r="A132" s="43">
        <v>131</v>
      </c>
      <c r="B132" s="184" t="s">
        <v>3353</v>
      </c>
      <c r="C132" s="184" t="s">
        <v>3356</v>
      </c>
      <c r="D132" s="185" t="s">
        <v>3357</v>
      </c>
      <c r="E132" s="173">
        <v>34</v>
      </c>
      <c r="F132" s="174">
        <v>10</v>
      </c>
      <c r="G132" s="175">
        <v>30</v>
      </c>
      <c r="H132" s="175" t="s">
        <v>3373</v>
      </c>
      <c r="I132" s="174">
        <v>10</v>
      </c>
      <c r="J132" s="175">
        <v>30</v>
      </c>
      <c r="K132" s="175" t="s">
        <v>3373</v>
      </c>
      <c r="L132" s="176">
        <f t="shared" si="70"/>
        <v>10</v>
      </c>
      <c r="M132" s="173">
        <f t="shared" si="71"/>
        <v>60</v>
      </c>
      <c r="N132" s="173">
        <f t="shared" si="72"/>
        <v>2</v>
      </c>
      <c r="O132" s="173">
        <f t="shared" si="73"/>
        <v>0</v>
      </c>
      <c r="P132" s="174">
        <v>9.17</v>
      </c>
      <c r="Q132" s="175">
        <v>9</v>
      </c>
      <c r="R132" s="175" t="s">
        <v>3373</v>
      </c>
      <c r="S132" s="174">
        <v>8.18</v>
      </c>
      <c r="T132" s="175">
        <v>16</v>
      </c>
      <c r="U132" s="175" t="s">
        <v>3373</v>
      </c>
      <c r="V132" s="174">
        <f t="shared" si="74"/>
        <v>8.6750000000000007</v>
      </c>
      <c r="W132" s="175">
        <f t="shared" si="75"/>
        <v>25</v>
      </c>
      <c r="X132" s="175">
        <f t="shared" si="76"/>
        <v>2</v>
      </c>
      <c r="Y132" s="175">
        <f t="shared" si="77"/>
        <v>1</v>
      </c>
      <c r="Z132" s="175">
        <f t="shared" si="78"/>
        <v>4</v>
      </c>
      <c r="AA132" s="175">
        <f t="shared" si="78"/>
        <v>1</v>
      </c>
      <c r="AB132" s="175">
        <f t="shared" si="79"/>
        <v>5</v>
      </c>
      <c r="AC132" s="174">
        <f>IF(AB132=0,0.93,IF(AB132=1,0.92,IF(AB132=2,0.91,IF(AB132=3,0.9,IF(AB132=4,0.89,IF(AB132=5,0.88,IF(AB132=6,0.87)))))))</f>
        <v>0.88</v>
      </c>
      <c r="AD132" s="174">
        <f t="shared" si="80"/>
        <v>9.3375000000000004</v>
      </c>
      <c r="AE132" s="174">
        <f t="shared" si="81"/>
        <v>8.2170000000000005</v>
      </c>
      <c r="AF132" s="175">
        <f t="shared" si="82"/>
        <v>85</v>
      </c>
      <c r="AG132" s="105"/>
    </row>
    <row r="134" spans="1:33" s="16" customFormat="1" ht="26.25">
      <c r="A134" s="43">
        <v>133</v>
      </c>
      <c r="B134" s="184" t="s">
        <v>3370</v>
      </c>
      <c r="C134" s="184" t="s">
        <v>2804</v>
      </c>
      <c r="D134" s="185" t="s">
        <v>3371</v>
      </c>
      <c r="E134" s="173">
        <v>34</v>
      </c>
      <c r="F134" s="174">
        <v>9.4600000000000009</v>
      </c>
      <c r="G134" s="175">
        <v>23</v>
      </c>
      <c r="H134" s="175" t="s">
        <v>3373</v>
      </c>
      <c r="I134" s="174">
        <v>10.65</v>
      </c>
      <c r="J134" s="175">
        <v>30</v>
      </c>
      <c r="K134" s="175" t="s">
        <v>3373</v>
      </c>
      <c r="L134" s="176">
        <f>(F134+I134)/2</f>
        <v>10.055</v>
      </c>
      <c r="M134" s="173">
        <f>IF(L134&gt;=10,60,G134+J134)</f>
        <v>60</v>
      </c>
      <c r="N134" s="173">
        <f>IF(H134="ACC",0,1)+IF(K134="ACC",0,1)</f>
        <v>2</v>
      </c>
      <c r="O134" s="173">
        <f>IF(F134&lt;10,1,(IF(I134&lt;10,1,0)))</f>
        <v>1</v>
      </c>
      <c r="P134" s="174">
        <v>9.52</v>
      </c>
      <c r="Q134" s="175">
        <v>9</v>
      </c>
      <c r="R134" s="175" t="s">
        <v>3373</v>
      </c>
      <c r="S134" s="174">
        <v>8.6999999999999993</v>
      </c>
      <c r="T134" s="175">
        <v>12</v>
      </c>
      <c r="U134" s="175" t="s">
        <v>3373</v>
      </c>
      <c r="V134" s="174">
        <f>(P134+S134)/2</f>
        <v>9.11</v>
      </c>
      <c r="W134" s="175">
        <f>IF(V134&gt;=10,60,Q134+T134)</f>
        <v>21</v>
      </c>
      <c r="X134" s="175">
        <f>IF(R134="ACC",0,1)+IF(U134="ACC",0,1)</f>
        <v>2</v>
      </c>
      <c r="Y134" s="175">
        <f>IF(P134&lt;10,1,(IF(S134&lt;10,1,0)))</f>
        <v>1</v>
      </c>
      <c r="Z134" s="175">
        <f>N134+X134</f>
        <v>4</v>
      </c>
      <c r="AA134" s="175">
        <f>O134+Y134</f>
        <v>2</v>
      </c>
      <c r="AB134" s="175">
        <f>Z134+AA134</f>
        <v>6</v>
      </c>
      <c r="AC134" s="174">
        <f>IF(AB134=0,1,IF(AB134=1,0.99,IF(AB134=2,0.98,IF(AB134=3,0.97,IF(AB134=4,0.96,IF(AB134=5,0.95,IF(AB134=6,0.94)))))))</f>
        <v>0.94</v>
      </c>
      <c r="AD134" s="174">
        <f>AVERAGE(L134,V134)</f>
        <v>9.5824999999999996</v>
      </c>
      <c r="AE134" s="174">
        <f>AC134*AD134</f>
        <v>9.0075499999999984</v>
      </c>
      <c r="AF134" s="175">
        <f>M134+W134</f>
        <v>81</v>
      </c>
      <c r="AG134" s="105"/>
    </row>
    <row r="135" spans="1:33" s="16" customFormat="1" ht="26.25">
      <c r="A135" s="43">
        <v>134</v>
      </c>
      <c r="B135" s="184" t="s">
        <v>3275</v>
      </c>
      <c r="C135" s="184" t="s">
        <v>1161</v>
      </c>
      <c r="D135" s="185" t="s">
        <v>3276</v>
      </c>
      <c r="E135" s="173">
        <v>34</v>
      </c>
      <c r="F135" s="174">
        <v>10</v>
      </c>
      <c r="G135" s="175">
        <v>30</v>
      </c>
      <c r="H135" s="175" t="s">
        <v>3373</v>
      </c>
      <c r="I135" s="174">
        <v>11.14</v>
      </c>
      <c r="J135" s="175">
        <v>30</v>
      </c>
      <c r="K135" s="175" t="s">
        <v>3373</v>
      </c>
      <c r="L135" s="176">
        <f>(F135+I135)/2</f>
        <v>10.57</v>
      </c>
      <c r="M135" s="173">
        <f>IF(L135&gt;=10,60,G135+J135)</f>
        <v>60</v>
      </c>
      <c r="N135" s="173">
        <f>IF(H135="ACC",0,1)+IF(K135="ACC",0,1)</f>
        <v>2</v>
      </c>
      <c r="O135" s="173">
        <f>IF(F135&lt;10,1,(IF(I135&lt;10,1,0)))</f>
        <v>0</v>
      </c>
      <c r="P135" s="174">
        <v>7.24</v>
      </c>
      <c r="Q135" s="175">
        <v>4</v>
      </c>
      <c r="R135" s="175" t="s">
        <v>3373</v>
      </c>
      <c r="S135" s="174">
        <v>9.51</v>
      </c>
      <c r="T135" s="175">
        <v>16</v>
      </c>
      <c r="U135" s="175" t="s">
        <v>3373</v>
      </c>
      <c r="V135" s="174">
        <f>(P135+S135)/2</f>
        <v>8.375</v>
      </c>
      <c r="W135" s="175">
        <f>IF(V135&gt;=10,60,Q135+T135)</f>
        <v>20</v>
      </c>
      <c r="X135" s="175">
        <f>IF(R135="ACC",0,1)+IF(U135="ACC",0,1)</f>
        <v>2</v>
      </c>
      <c r="Y135" s="175">
        <f>IF(P135&lt;10,1,(IF(S135&lt;10,1,0)))</f>
        <v>1</v>
      </c>
      <c r="Z135" s="175">
        <f>N135+X135</f>
        <v>4</v>
      </c>
      <c r="AA135" s="175">
        <f>O135+Y135</f>
        <v>1</v>
      </c>
      <c r="AB135" s="175">
        <f>Z135+AA135</f>
        <v>5</v>
      </c>
      <c r="AC135" s="174">
        <f>IF(AB135=0,0.86,IF(AB135=1,0.85,IF(AB135=2,0.84,IF(AB135=3,0.83,IF(AB135=4,0.82,IF(AB135=5,0.81,IF(AB135=6,0.8)))))))</f>
        <v>0.81</v>
      </c>
      <c r="AD135" s="174">
        <f>AVERAGE(L135,V135)</f>
        <v>9.4725000000000001</v>
      </c>
      <c r="AE135" s="174">
        <f>AC135*AD135</f>
        <v>7.6727250000000007</v>
      </c>
      <c r="AF135" s="175">
        <f>M135+W135</f>
        <v>80</v>
      </c>
      <c r="AG135" s="105"/>
    </row>
    <row r="137" spans="1:33" s="16" customFormat="1" ht="26.25">
      <c r="A137" s="43">
        <v>136</v>
      </c>
      <c r="B137" s="184" t="s">
        <v>3353</v>
      </c>
      <c r="C137" s="184" t="s">
        <v>3354</v>
      </c>
      <c r="D137" s="185" t="s">
        <v>3355</v>
      </c>
      <c r="E137" s="173">
        <v>34</v>
      </c>
      <c r="F137" s="174">
        <v>9.86</v>
      </c>
      <c r="G137" s="175">
        <v>22</v>
      </c>
      <c r="H137" s="175" t="s">
        <v>3373</v>
      </c>
      <c r="I137" s="174">
        <v>10.86</v>
      </c>
      <c r="J137" s="175">
        <v>30</v>
      </c>
      <c r="K137" s="175" t="s">
        <v>3373</v>
      </c>
      <c r="L137" s="176">
        <f>(F137+I137)/2</f>
        <v>10.36</v>
      </c>
      <c r="M137" s="173">
        <f>IF(L137&gt;=10,60,G137+J137)</f>
        <v>60</v>
      </c>
      <c r="N137" s="173">
        <f>IF(H137="ACC",0,1)+IF(K137="ACC",0,1)</f>
        <v>2</v>
      </c>
      <c r="O137" s="173">
        <f>IF(F137&lt;10,1,(IF(I137&lt;10,1,0)))</f>
        <v>1</v>
      </c>
      <c r="P137" s="174">
        <v>7.56</v>
      </c>
      <c r="Q137" s="175">
        <v>0</v>
      </c>
      <c r="R137" s="175" t="s">
        <v>3373</v>
      </c>
      <c r="S137" s="174">
        <v>8.77</v>
      </c>
      <c r="T137" s="175">
        <v>16</v>
      </c>
      <c r="U137" s="175" t="s">
        <v>3373</v>
      </c>
      <c r="V137" s="174">
        <f>(P137+S137)/2</f>
        <v>8.1649999999999991</v>
      </c>
      <c r="W137" s="175">
        <f>IF(V137&gt;=10,60,Q137+T137)</f>
        <v>16</v>
      </c>
      <c r="X137" s="175">
        <f>IF(R137="ACC",0,1)+IF(U137="ACC",0,1)</f>
        <v>2</v>
      </c>
      <c r="Y137" s="175">
        <f>IF(P137&lt;10,1,(IF(S137&lt;10,1,0)))</f>
        <v>1</v>
      </c>
      <c r="Z137" s="175">
        <f>N137+X137</f>
        <v>4</v>
      </c>
      <c r="AA137" s="175">
        <f>O137+Y137</f>
        <v>2</v>
      </c>
      <c r="AB137" s="175">
        <f>Z137+AA137</f>
        <v>6</v>
      </c>
      <c r="AC137" s="174">
        <f>IF(AB137=0,0.93,IF(AB137=1,0.92,IF(AB137=2,0.91,IF(AB137=3,0.9,IF(AB137=4,0.89,IF(AB137=5,0.88,IF(AB137=6,0.87)))))))</f>
        <v>0.87</v>
      </c>
      <c r="AD137" s="174">
        <f>AVERAGE(L137,V137)</f>
        <v>9.2624999999999993</v>
      </c>
      <c r="AE137" s="174">
        <f>AC137*AD137</f>
        <v>8.0583749999999998</v>
      </c>
      <c r="AF137" s="175">
        <f>M137+W137</f>
        <v>76</v>
      </c>
      <c r="AG137" s="105"/>
    </row>
    <row r="139" spans="1:33" s="16" customFormat="1" ht="26.25">
      <c r="A139" s="43">
        <v>138</v>
      </c>
      <c r="B139" s="178" t="s">
        <v>1801</v>
      </c>
      <c r="C139" s="178" t="s">
        <v>3168</v>
      </c>
      <c r="D139" s="179" t="s">
        <v>3169</v>
      </c>
      <c r="E139" s="173">
        <v>33</v>
      </c>
      <c r="F139" s="174">
        <v>8.57</v>
      </c>
      <c r="G139" s="175">
        <v>20</v>
      </c>
      <c r="H139" s="175" t="s">
        <v>3373</v>
      </c>
      <c r="I139" s="174">
        <v>9.2799999999999994</v>
      </c>
      <c r="J139" s="175">
        <v>19</v>
      </c>
      <c r="K139" s="175" t="s">
        <v>3373</v>
      </c>
      <c r="L139" s="176">
        <f t="shared" ref="L139:L152" si="83">(F139+I139)/2</f>
        <v>8.9250000000000007</v>
      </c>
      <c r="M139" s="173">
        <f t="shared" ref="M139:M152" si="84">IF(L139&gt;=10,60,G139+J139)</f>
        <v>39</v>
      </c>
      <c r="N139" s="173">
        <f t="shared" ref="N139:N152" si="85">IF(H139="ACC",0,1)+IF(K139="ACC",0,1)</f>
        <v>2</v>
      </c>
      <c r="O139" s="173">
        <f t="shared" ref="O139:O152" si="86">IF(F139&lt;10,1,(IF(I139&lt;10,1,0)))</f>
        <v>1</v>
      </c>
      <c r="P139" s="174">
        <v>8.39</v>
      </c>
      <c r="Q139" s="175">
        <v>15</v>
      </c>
      <c r="R139" s="175" t="s">
        <v>3373</v>
      </c>
      <c r="S139" s="174">
        <v>9.4</v>
      </c>
      <c r="T139" s="175">
        <v>18</v>
      </c>
      <c r="U139" s="175" t="s">
        <v>3373</v>
      </c>
      <c r="V139" s="174">
        <f t="shared" ref="V139:V152" si="87">(P139+S139)/2</f>
        <v>8.8949999999999996</v>
      </c>
      <c r="W139" s="175">
        <f t="shared" ref="W139:W152" si="88">IF(V139&gt;=10,60,Q139+T139)</f>
        <v>33</v>
      </c>
      <c r="X139" s="175">
        <f t="shared" ref="X139:X152" si="89">IF(R139="ACC",0,1)+IF(U139="ACC",0,1)</f>
        <v>2</v>
      </c>
      <c r="Y139" s="175">
        <f t="shared" ref="Y139:Y152" si="90">IF(P139&lt;10,1,(IF(S139&lt;10,1,0)))</f>
        <v>1</v>
      </c>
      <c r="Z139" s="175">
        <f t="shared" ref="Z139:Z152" si="91">N139+X139</f>
        <v>4</v>
      </c>
      <c r="AA139" s="175">
        <f t="shared" ref="AA139:AA152" si="92">O139+Y139</f>
        <v>2</v>
      </c>
      <c r="AB139" s="175">
        <f t="shared" ref="AB139:AB152" si="93">Z139+AA139</f>
        <v>6</v>
      </c>
      <c r="AC139" s="174">
        <f>IF(AB139=0,0.79,IF(AB139=1,0.78,IF(AB139=2,0.77,IF(AB139=3,0.76,IF(AB139=4,0.75,IF(AB139=5,74,IF(AB139=6,0.73)))))))</f>
        <v>0.73</v>
      </c>
      <c r="AD139" s="174">
        <f t="shared" ref="AD139:AD152" si="94">AVERAGE(L139,V139)</f>
        <v>8.91</v>
      </c>
      <c r="AE139" s="174">
        <f t="shared" ref="AE139:AE152" si="95">AC139*AD139</f>
        <v>6.5042999999999997</v>
      </c>
      <c r="AF139" s="175">
        <f t="shared" ref="AF139:AF152" si="96">M139+W139</f>
        <v>72</v>
      </c>
      <c r="AG139" s="105"/>
    </row>
    <row r="140" spans="1:33" s="16" customFormat="1" ht="26.25">
      <c r="A140" s="43">
        <v>139</v>
      </c>
      <c r="B140" s="178" t="s">
        <v>3134</v>
      </c>
      <c r="C140" s="178" t="s">
        <v>3135</v>
      </c>
      <c r="D140" s="179" t="s">
        <v>3136</v>
      </c>
      <c r="E140" s="173">
        <v>32</v>
      </c>
      <c r="F140" s="174">
        <v>7.47</v>
      </c>
      <c r="G140" s="175">
        <v>18</v>
      </c>
      <c r="H140" s="175" t="s">
        <v>3510</v>
      </c>
      <c r="I140" s="174">
        <v>7.37</v>
      </c>
      <c r="J140" s="175">
        <v>17</v>
      </c>
      <c r="K140" s="175" t="s">
        <v>3372</v>
      </c>
      <c r="L140" s="176">
        <f t="shared" si="83"/>
        <v>7.42</v>
      </c>
      <c r="M140" s="173">
        <f t="shared" si="84"/>
        <v>35</v>
      </c>
      <c r="N140" s="173">
        <f t="shared" si="85"/>
        <v>1</v>
      </c>
      <c r="O140" s="173">
        <f t="shared" si="86"/>
        <v>1</v>
      </c>
      <c r="P140" s="174">
        <v>10.4</v>
      </c>
      <c r="Q140" s="175">
        <v>30</v>
      </c>
      <c r="R140" s="175" t="s">
        <v>3373</v>
      </c>
      <c r="S140" s="174">
        <v>2.88</v>
      </c>
      <c r="T140" s="175">
        <v>5</v>
      </c>
      <c r="U140" s="175" t="s">
        <v>3373</v>
      </c>
      <c r="V140" s="174">
        <f t="shared" si="87"/>
        <v>6.6400000000000006</v>
      </c>
      <c r="W140" s="175">
        <f t="shared" si="88"/>
        <v>35</v>
      </c>
      <c r="X140" s="175">
        <f t="shared" si="89"/>
        <v>2</v>
      </c>
      <c r="Y140" s="175">
        <f t="shared" si="90"/>
        <v>1</v>
      </c>
      <c r="Z140" s="175">
        <f t="shared" si="91"/>
        <v>3</v>
      </c>
      <c r="AA140" s="175">
        <f t="shared" si="92"/>
        <v>2</v>
      </c>
      <c r="AB140" s="175">
        <f t="shared" si="93"/>
        <v>5</v>
      </c>
      <c r="AC140" s="174">
        <f>IF(AB140=0,0.79,IF(AB140=1,0.78,IF(AB140=2,0.77,IF(AB140=3,0.76,IF(AB140=4,0.75,IF(AB140=5,74,IF(AB140=6,0.73)))))))</f>
        <v>74</v>
      </c>
      <c r="AD140" s="174">
        <f t="shared" si="94"/>
        <v>7.03</v>
      </c>
      <c r="AE140" s="174">
        <f t="shared" si="95"/>
        <v>520.22</v>
      </c>
      <c r="AF140" s="175">
        <f t="shared" si="96"/>
        <v>70</v>
      </c>
      <c r="AG140" s="105"/>
    </row>
    <row r="141" spans="1:33" s="16" customFormat="1" ht="26.25">
      <c r="A141" s="43">
        <v>140</v>
      </c>
      <c r="B141" s="181" t="s">
        <v>3218</v>
      </c>
      <c r="C141" s="181" t="s">
        <v>3219</v>
      </c>
      <c r="D141" s="179" t="s">
        <v>3220</v>
      </c>
      <c r="E141" s="173">
        <v>33</v>
      </c>
      <c r="F141" s="174">
        <v>9.82</v>
      </c>
      <c r="G141" s="175">
        <v>23</v>
      </c>
      <c r="H141" s="175" t="s">
        <v>3373</v>
      </c>
      <c r="I141" s="174">
        <v>7.09</v>
      </c>
      <c r="J141" s="175">
        <v>13</v>
      </c>
      <c r="K141" s="175" t="s">
        <v>3373</v>
      </c>
      <c r="L141" s="176">
        <f t="shared" si="83"/>
        <v>8.4550000000000001</v>
      </c>
      <c r="M141" s="173">
        <f t="shared" si="84"/>
        <v>36</v>
      </c>
      <c r="N141" s="173">
        <f t="shared" si="85"/>
        <v>2</v>
      </c>
      <c r="O141" s="173">
        <f t="shared" si="86"/>
        <v>1</v>
      </c>
      <c r="P141" s="174">
        <v>9.1999999999999993</v>
      </c>
      <c r="Q141" s="175">
        <v>15</v>
      </c>
      <c r="R141" s="175" t="s">
        <v>3373</v>
      </c>
      <c r="S141" s="174">
        <v>8.44</v>
      </c>
      <c r="T141" s="175">
        <v>16</v>
      </c>
      <c r="U141" s="175" t="s">
        <v>3373</v>
      </c>
      <c r="V141" s="174">
        <f t="shared" si="87"/>
        <v>8.82</v>
      </c>
      <c r="W141" s="175">
        <f t="shared" si="88"/>
        <v>31</v>
      </c>
      <c r="X141" s="175">
        <f t="shared" si="89"/>
        <v>2</v>
      </c>
      <c r="Y141" s="175">
        <f t="shared" si="90"/>
        <v>1</v>
      </c>
      <c r="Z141" s="175">
        <f t="shared" si="91"/>
        <v>4</v>
      </c>
      <c r="AA141" s="175">
        <f t="shared" si="92"/>
        <v>2</v>
      </c>
      <c r="AB141" s="175">
        <f t="shared" si="93"/>
        <v>6</v>
      </c>
      <c r="AC141" s="174">
        <f>IF(AB141=0,0.79,IF(AB141=1,0.78,IF(AB141=2,0.77,IF(AB141=3,0.76,IF(AB141=4,0.75,IF(AB141=5,74,IF(AB141=6,0.73)))))))</f>
        <v>0.73</v>
      </c>
      <c r="AD141" s="174">
        <f t="shared" si="94"/>
        <v>8.6374999999999993</v>
      </c>
      <c r="AE141" s="174">
        <f t="shared" si="95"/>
        <v>6.3053749999999997</v>
      </c>
      <c r="AF141" s="175">
        <f t="shared" si="96"/>
        <v>67</v>
      </c>
      <c r="AG141" s="105"/>
    </row>
    <row r="142" spans="1:33" s="16" customFormat="1" ht="26.25">
      <c r="A142" s="43">
        <v>141</v>
      </c>
      <c r="B142" s="178" t="s">
        <v>307</v>
      </c>
      <c r="C142" s="178" t="s">
        <v>3022</v>
      </c>
      <c r="D142" s="179" t="s">
        <v>3060</v>
      </c>
      <c r="E142" s="173">
        <v>32</v>
      </c>
      <c r="F142" s="174">
        <v>7.61</v>
      </c>
      <c r="G142" s="175">
        <v>11</v>
      </c>
      <c r="H142" s="175" t="s">
        <v>3373</v>
      </c>
      <c r="I142" s="174">
        <v>10.34</v>
      </c>
      <c r="J142" s="175">
        <v>30</v>
      </c>
      <c r="K142" s="175" t="s">
        <v>3372</v>
      </c>
      <c r="L142" s="176">
        <f t="shared" si="83"/>
        <v>8.9749999999999996</v>
      </c>
      <c r="M142" s="173">
        <f t="shared" si="84"/>
        <v>41</v>
      </c>
      <c r="N142" s="173">
        <f t="shared" si="85"/>
        <v>1</v>
      </c>
      <c r="O142" s="173">
        <f t="shared" si="86"/>
        <v>1</v>
      </c>
      <c r="P142" s="174">
        <v>9.3000000000000007</v>
      </c>
      <c r="Q142" s="175">
        <v>9</v>
      </c>
      <c r="R142" s="175" t="s">
        <v>3373</v>
      </c>
      <c r="S142" s="174">
        <v>9.58</v>
      </c>
      <c r="T142" s="175">
        <v>16</v>
      </c>
      <c r="U142" s="175" t="s">
        <v>3373</v>
      </c>
      <c r="V142" s="174">
        <f t="shared" si="87"/>
        <v>9.4400000000000013</v>
      </c>
      <c r="W142" s="175">
        <f t="shared" si="88"/>
        <v>25</v>
      </c>
      <c r="X142" s="175">
        <f t="shared" si="89"/>
        <v>2</v>
      </c>
      <c r="Y142" s="175">
        <f t="shared" si="90"/>
        <v>1</v>
      </c>
      <c r="Z142" s="175">
        <f t="shared" si="91"/>
        <v>3</v>
      </c>
      <c r="AA142" s="175">
        <f t="shared" si="92"/>
        <v>2</v>
      </c>
      <c r="AB142" s="175">
        <f t="shared" si="93"/>
        <v>5</v>
      </c>
      <c r="AC142" s="174">
        <f>IF(AB142=0,1,IF(AB142=1,0.99,IF(AB142=2,0.98,IF(AB142=3,0.97,IF(AB142=4,0.96,IF(AB142=5,0.95,IF(AB142=6,0.94)))))))</f>
        <v>0.95</v>
      </c>
      <c r="AD142" s="174">
        <f t="shared" si="94"/>
        <v>9.2074999999999996</v>
      </c>
      <c r="AE142" s="174">
        <f t="shared" si="95"/>
        <v>8.7471249999999987</v>
      </c>
      <c r="AF142" s="175">
        <f t="shared" si="96"/>
        <v>66</v>
      </c>
      <c r="AG142" s="105"/>
    </row>
    <row r="143" spans="1:33" s="16" customFormat="1" ht="26.25">
      <c r="A143" s="43">
        <v>142</v>
      </c>
      <c r="B143" s="178" t="s">
        <v>3090</v>
      </c>
      <c r="C143" s="178" t="s">
        <v>3091</v>
      </c>
      <c r="D143" s="179" t="s">
        <v>3092</v>
      </c>
      <c r="E143" s="173">
        <v>32</v>
      </c>
      <c r="F143" s="174">
        <v>10.029999999999999</v>
      </c>
      <c r="G143" s="175">
        <v>30</v>
      </c>
      <c r="H143" s="175" t="s">
        <v>3373</v>
      </c>
      <c r="I143" s="174">
        <v>8.31</v>
      </c>
      <c r="J143" s="175">
        <v>13</v>
      </c>
      <c r="K143" s="175" t="s">
        <v>3373</v>
      </c>
      <c r="L143" s="176">
        <f t="shared" si="83"/>
        <v>9.17</v>
      </c>
      <c r="M143" s="173">
        <f t="shared" si="84"/>
        <v>43</v>
      </c>
      <c r="N143" s="173">
        <f t="shared" si="85"/>
        <v>2</v>
      </c>
      <c r="O143" s="173">
        <f t="shared" si="86"/>
        <v>1</v>
      </c>
      <c r="P143" s="174">
        <v>7.19</v>
      </c>
      <c r="Q143" s="175">
        <v>5</v>
      </c>
      <c r="R143" s="175" t="s">
        <v>3373</v>
      </c>
      <c r="S143" s="174">
        <v>8.57</v>
      </c>
      <c r="T143" s="175">
        <v>18</v>
      </c>
      <c r="U143" s="175" t="s">
        <v>3373</v>
      </c>
      <c r="V143" s="174">
        <f t="shared" si="87"/>
        <v>7.8800000000000008</v>
      </c>
      <c r="W143" s="175">
        <f t="shared" si="88"/>
        <v>23</v>
      </c>
      <c r="X143" s="175">
        <f t="shared" si="89"/>
        <v>2</v>
      </c>
      <c r="Y143" s="175">
        <f t="shared" si="90"/>
        <v>1</v>
      </c>
      <c r="Z143" s="175">
        <f t="shared" si="91"/>
        <v>4</v>
      </c>
      <c r="AA143" s="175">
        <f t="shared" si="92"/>
        <v>2</v>
      </c>
      <c r="AB143" s="175">
        <f t="shared" si="93"/>
        <v>6</v>
      </c>
      <c r="AC143" s="174">
        <f>IF(AB143=0,0.93,IF(AB143=1,0.92,IF(AB143=2,0.91,IF(AB143=3,0.9,IF(AB143=4,0.89,IF(AB143=5,0.88,IF(AB143=6,0.87)))))))</f>
        <v>0.87</v>
      </c>
      <c r="AD143" s="174">
        <f t="shared" si="94"/>
        <v>8.5250000000000004</v>
      </c>
      <c r="AE143" s="174">
        <f t="shared" si="95"/>
        <v>7.4167500000000004</v>
      </c>
      <c r="AF143" s="175">
        <f t="shared" si="96"/>
        <v>66</v>
      </c>
      <c r="AG143" s="105"/>
    </row>
    <row r="144" spans="1:33" s="16" customFormat="1" ht="26.25">
      <c r="A144" s="43">
        <v>143</v>
      </c>
      <c r="B144" s="178" t="s">
        <v>3096</v>
      </c>
      <c r="C144" s="178" t="s">
        <v>3097</v>
      </c>
      <c r="D144" s="179" t="s">
        <v>3098</v>
      </c>
      <c r="E144" s="173">
        <v>32</v>
      </c>
      <c r="F144" s="174">
        <v>10.07</v>
      </c>
      <c r="G144" s="175">
        <v>30</v>
      </c>
      <c r="H144" s="175" t="s">
        <v>3372</v>
      </c>
      <c r="I144" s="174">
        <v>8.89</v>
      </c>
      <c r="J144" s="175">
        <v>18</v>
      </c>
      <c r="K144" s="175" t="s">
        <v>3372</v>
      </c>
      <c r="L144" s="176">
        <f t="shared" si="83"/>
        <v>9.48</v>
      </c>
      <c r="M144" s="173">
        <f t="shared" si="84"/>
        <v>48</v>
      </c>
      <c r="N144" s="173">
        <f t="shared" si="85"/>
        <v>0</v>
      </c>
      <c r="O144" s="173">
        <f t="shared" si="86"/>
        <v>1</v>
      </c>
      <c r="P144" s="174">
        <v>9.7200000000000006</v>
      </c>
      <c r="Q144" s="175">
        <v>15</v>
      </c>
      <c r="R144" s="175" t="s">
        <v>3373</v>
      </c>
      <c r="S144" s="174">
        <v>1.98</v>
      </c>
      <c r="T144" s="175">
        <v>0</v>
      </c>
      <c r="U144" s="175" t="s">
        <v>3373</v>
      </c>
      <c r="V144" s="174">
        <f t="shared" si="87"/>
        <v>5.8500000000000005</v>
      </c>
      <c r="W144" s="175">
        <f t="shared" si="88"/>
        <v>15</v>
      </c>
      <c r="X144" s="175">
        <f t="shared" si="89"/>
        <v>2</v>
      </c>
      <c r="Y144" s="175">
        <f t="shared" si="90"/>
        <v>1</v>
      </c>
      <c r="Z144" s="175">
        <f t="shared" si="91"/>
        <v>2</v>
      </c>
      <c r="AA144" s="175">
        <f t="shared" si="92"/>
        <v>2</v>
      </c>
      <c r="AB144" s="175">
        <f t="shared" si="93"/>
        <v>4</v>
      </c>
      <c r="AC144" s="174">
        <f>IF(AB144=0,1,IF(AB144=1,0.99,IF(AB144=2,0.98,IF(AB144=3,0.97,IF(AB144=4,0.96,IF(AB144=5,0.95,IF(AB144=6,0.94)))))))</f>
        <v>0.96</v>
      </c>
      <c r="AD144" s="174">
        <f t="shared" si="94"/>
        <v>7.6650000000000009</v>
      </c>
      <c r="AE144" s="174">
        <f t="shared" si="95"/>
        <v>7.3584000000000005</v>
      </c>
      <c r="AF144" s="175">
        <f t="shared" si="96"/>
        <v>63</v>
      </c>
      <c r="AG144" s="105"/>
    </row>
    <row r="145" spans="1:33" s="16" customFormat="1" ht="26.25">
      <c r="A145" s="43">
        <v>144</v>
      </c>
      <c r="B145" s="178" t="s">
        <v>3170</v>
      </c>
      <c r="C145" s="178" t="s">
        <v>1552</v>
      </c>
      <c r="D145" s="179" t="s">
        <v>3171</v>
      </c>
      <c r="E145" s="173">
        <v>33</v>
      </c>
      <c r="F145" s="174">
        <v>9.08</v>
      </c>
      <c r="G145" s="175">
        <v>20</v>
      </c>
      <c r="H145" s="175" t="s">
        <v>3373</v>
      </c>
      <c r="I145" s="174">
        <v>9.84</v>
      </c>
      <c r="J145" s="175">
        <v>20</v>
      </c>
      <c r="K145" s="175" t="s">
        <v>3373</v>
      </c>
      <c r="L145" s="176">
        <f t="shared" si="83"/>
        <v>9.4600000000000009</v>
      </c>
      <c r="M145" s="173">
        <f t="shared" si="84"/>
        <v>40</v>
      </c>
      <c r="N145" s="173">
        <f t="shared" si="85"/>
        <v>2</v>
      </c>
      <c r="O145" s="173">
        <f t="shared" si="86"/>
        <v>1</v>
      </c>
      <c r="P145" s="174">
        <v>7.83</v>
      </c>
      <c r="Q145" s="175">
        <v>4</v>
      </c>
      <c r="R145" s="175" t="s">
        <v>3373</v>
      </c>
      <c r="S145" s="174">
        <v>9.26</v>
      </c>
      <c r="T145" s="175">
        <v>16</v>
      </c>
      <c r="U145" s="175" t="s">
        <v>3373</v>
      </c>
      <c r="V145" s="174">
        <f t="shared" si="87"/>
        <v>8.5449999999999999</v>
      </c>
      <c r="W145" s="175">
        <f t="shared" si="88"/>
        <v>20</v>
      </c>
      <c r="X145" s="175">
        <f t="shared" si="89"/>
        <v>2</v>
      </c>
      <c r="Y145" s="175">
        <f t="shared" si="90"/>
        <v>1</v>
      </c>
      <c r="Z145" s="175">
        <f t="shared" si="91"/>
        <v>4</v>
      </c>
      <c r="AA145" s="175">
        <f t="shared" si="92"/>
        <v>2</v>
      </c>
      <c r="AB145" s="175">
        <f t="shared" si="93"/>
        <v>6</v>
      </c>
      <c r="AC145" s="174">
        <f>IF(AB145=0,1,IF(AB145=1,0.99,IF(AB145=2,0.98,IF(AB145=3,0.97,IF(AB145=4,0.96,IF(AB145=5,0.95,IF(AB145=6,0.94)))))))</f>
        <v>0.94</v>
      </c>
      <c r="AD145" s="174">
        <f t="shared" si="94"/>
        <v>9.0025000000000013</v>
      </c>
      <c r="AE145" s="174">
        <f t="shared" si="95"/>
        <v>8.4623500000000007</v>
      </c>
      <c r="AF145" s="175">
        <f t="shared" si="96"/>
        <v>60</v>
      </c>
      <c r="AG145" s="105"/>
    </row>
    <row r="146" spans="1:33" s="16" customFormat="1" ht="26.25">
      <c r="A146" s="43">
        <v>145</v>
      </c>
      <c r="B146" s="178" t="s">
        <v>1754</v>
      </c>
      <c r="C146" s="178" t="s">
        <v>383</v>
      </c>
      <c r="D146" s="179" t="s">
        <v>3115</v>
      </c>
      <c r="E146" s="173">
        <v>32</v>
      </c>
      <c r="F146" s="174">
        <v>11.03</v>
      </c>
      <c r="G146" s="175">
        <v>30</v>
      </c>
      <c r="H146" s="175" t="s">
        <v>3373</v>
      </c>
      <c r="I146" s="174">
        <v>7.43</v>
      </c>
      <c r="J146" s="175">
        <v>15</v>
      </c>
      <c r="K146" s="175" t="s">
        <v>3373</v>
      </c>
      <c r="L146" s="176">
        <f t="shared" si="83"/>
        <v>9.23</v>
      </c>
      <c r="M146" s="173">
        <f t="shared" si="84"/>
        <v>45</v>
      </c>
      <c r="N146" s="173">
        <f t="shared" si="85"/>
        <v>2</v>
      </c>
      <c r="O146" s="173">
        <f t="shared" si="86"/>
        <v>1</v>
      </c>
      <c r="P146" s="174">
        <v>8.1300000000000008</v>
      </c>
      <c r="Q146" s="175">
        <v>6</v>
      </c>
      <c r="R146" s="175" t="s">
        <v>3373</v>
      </c>
      <c r="S146" s="174">
        <v>6.94</v>
      </c>
      <c r="T146" s="175">
        <v>7</v>
      </c>
      <c r="U146" s="175" t="s">
        <v>3373</v>
      </c>
      <c r="V146" s="174">
        <f t="shared" si="87"/>
        <v>7.5350000000000001</v>
      </c>
      <c r="W146" s="175">
        <f t="shared" si="88"/>
        <v>13</v>
      </c>
      <c r="X146" s="175">
        <f t="shared" si="89"/>
        <v>2</v>
      </c>
      <c r="Y146" s="175">
        <f t="shared" si="90"/>
        <v>1</v>
      </c>
      <c r="Z146" s="175">
        <f t="shared" si="91"/>
        <v>4</v>
      </c>
      <c r="AA146" s="175">
        <f t="shared" si="92"/>
        <v>2</v>
      </c>
      <c r="AB146" s="175">
        <f t="shared" si="93"/>
        <v>6</v>
      </c>
      <c r="AC146" s="174">
        <f>IF(AB146=0,0.93,IF(AB146=1,0.92,IF(AB146=2,0.91,IF(AB146=3,0.9,IF(AB146=4,0.89,IF(AB146=5,0.88,IF(AB146=6,0.87)))))))</f>
        <v>0.87</v>
      </c>
      <c r="AD146" s="174">
        <f t="shared" si="94"/>
        <v>8.3825000000000003</v>
      </c>
      <c r="AE146" s="174">
        <f t="shared" si="95"/>
        <v>7.2927749999999998</v>
      </c>
      <c r="AF146" s="175">
        <f t="shared" si="96"/>
        <v>58</v>
      </c>
      <c r="AG146" s="105"/>
    </row>
    <row r="147" spans="1:33" s="16" customFormat="1" ht="26.25">
      <c r="A147" s="43">
        <v>146</v>
      </c>
      <c r="B147" s="184" t="s">
        <v>3323</v>
      </c>
      <c r="C147" s="184" t="s">
        <v>3324</v>
      </c>
      <c r="D147" s="185" t="s">
        <v>3325</v>
      </c>
      <c r="E147" s="173">
        <v>34</v>
      </c>
      <c r="F147" s="174">
        <v>9.74</v>
      </c>
      <c r="G147" s="175">
        <v>20</v>
      </c>
      <c r="H147" s="175" t="s">
        <v>3373</v>
      </c>
      <c r="I147" s="174">
        <v>8.16</v>
      </c>
      <c r="J147" s="175">
        <v>18</v>
      </c>
      <c r="K147" s="175" t="s">
        <v>3372</v>
      </c>
      <c r="L147" s="176">
        <f t="shared" si="83"/>
        <v>8.9499999999999993</v>
      </c>
      <c r="M147" s="173">
        <f t="shared" si="84"/>
        <v>38</v>
      </c>
      <c r="N147" s="173">
        <f t="shared" si="85"/>
        <v>1</v>
      </c>
      <c r="O147" s="173">
        <f t="shared" si="86"/>
        <v>1</v>
      </c>
      <c r="P147" s="174">
        <v>9.2899999999999991</v>
      </c>
      <c r="Q147" s="175">
        <v>10</v>
      </c>
      <c r="R147" s="175" t="s">
        <v>3373</v>
      </c>
      <c r="S147" s="174">
        <v>8.5299999999999994</v>
      </c>
      <c r="T147" s="175">
        <v>10</v>
      </c>
      <c r="U147" s="175" t="s">
        <v>3373</v>
      </c>
      <c r="V147" s="174">
        <f t="shared" si="87"/>
        <v>8.91</v>
      </c>
      <c r="W147" s="175">
        <f t="shared" si="88"/>
        <v>20</v>
      </c>
      <c r="X147" s="175">
        <f t="shared" si="89"/>
        <v>2</v>
      </c>
      <c r="Y147" s="175">
        <f t="shared" si="90"/>
        <v>1</v>
      </c>
      <c r="Z147" s="175">
        <f t="shared" si="91"/>
        <v>3</v>
      </c>
      <c r="AA147" s="175">
        <f t="shared" si="92"/>
        <v>2</v>
      </c>
      <c r="AB147" s="175">
        <f t="shared" si="93"/>
        <v>5</v>
      </c>
      <c r="AC147" s="174">
        <f>IF(AB147=0,0.93,IF(AB147=1,0.92,IF(AB147=2,0.91,IF(AB147=3,0.9,IF(AB147=4,0.89,IF(AB147=5,0.88,IF(AB147=6,0.87)))))))</f>
        <v>0.88</v>
      </c>
      <c r="AD147" s="174">
        <f t="shared" si="94"/>
        <v>8.93</v>
      </c>
      <c r="AE147" s="174">
        <f t="shared" si="95"/>
        <v>7.8583999999999996</v>
      </c>
      <c r="AF147" s="175">
        <f t="shared" si="96"/>
        <v>58</v>
      </c>
      <c r="AG147" s="105"/>
    </row>
    <row r="148" spans="1:33" s="16" customFormat="1" ht="26.25">
      <c r="A148" s="43">
        <v>147</v>
      </c>
      <c r="B148" s="178" t="s">
        <v>3080</v>
      </c>
      <c r="C148" s="178" t="s">
        <v>3081</v>
      </c>
      <c r="D148" s="179" t="s">
        <v>3082</v>
      </c>
      <c r="E148" s="173">
        <v>32</v>
      </c>
      <c r="F148" s="174">
        <v>9.23</v>
      </c>
      <c r="G148" s="175">
        <v>22</v>
      </c>
      <c r="H148" s="175" t="s">
        <v>3373</v>
      </c>
      <c r="I148" s="174">
        <v>5.18</v>
      </c>
      <c r="J148" s="175">
        <v>7</v>
      </c>
      <c r="K148" s="175" t="s">
        <v>3372</v>
      </c>
      <c r="L148" s="176">
        <f t="shared" si="83"/>
        <v>7.2050000000000001</v>
      </c>
      <c r="M148" s="173">
        <f t="shared" si="84"/>
        <v>29</v>
      </c>
      <c r="N148" s="173">
        <f t="shared" si="85"/>
        <v>1</v>
      </c>
      <c r="O148" s="173">
        <f t="shared" si="86"/>
        <v>1</v>
      </c>
      <c r="P148" s="174">
        <v>9.6199999999999992</v>
      </c>
      <c r="Q148" s="175">
        <v>21</v>
      </c>
      <c r="R148" s="175" t="s">
        <v>3373</v>
      </c>
      <c r="S148" s="174">
        <v>2.2400000000000002</v>
      </c>
      <c r="T148" s="175">
        <v>0</v>
      </c>
      <c r="U148" s="175" t="s">
        <v>3373</v>
      </c>
      <c r="V148" s="174">
        <f t="shared" si="87"/>
        <v>5.93</v>
      </c>
      <c r="W148" s="175">
        <f t="shared" si="88"/>
        <v>21</v>
      </c>
      <c r="X148" s="175">
        <f t="shared" si="89"/>
        <v>2</v>
      </c>
      <c r="Y148" s="175">
        <f t="shared" si="90"/>
        <v>1</v>
      </c>
      <c r="Z148" s="175">
        <f t="shared" si="91"/>
        <v>3</v>
      </c>
      <c r="AA148" s="175">
        <f t="shared" si="92"/>
        <v>2</v>
      </c>
      <c r="AB148" s="175">
        <f t="shared" si="93"/>
        <v>5</v>
      </c>
      <c r="AC148" s="174">
        <f>IF(AB148=0,0.93,IF(AB148=1,0.92,IF(AB148=2,0.91,IF(AB148=3,0.9,IF(AB148=4,0.89,IF(AB148=5,0.88,IF(AB148=6,0.87)))))))</f>
        <v>0.88</v>
      </c>
      <c r="AD148" s="174">
        <f t="shared" si="94"/>
        <v>6.5674999999999999</v>
      </c>
      <c r="AE148" s="174">
        <f t="shared" si="95"/>
        <v>5.7793999999999999</v>
      </c>
      <c r="AF148" s="175">
        <f t="shared" si="96"/>
        <v>50</v>
      </c>
      <c r="AG148" s="105"/>
    </row>
    <row r="149" spans="1:33" s="16" customFormat="1" ht="26.25">
      <c r="A149" s="43">
        <v>148</v>
      </c>
      <c r="B149" s="184" t="s">
        <v>2680</v>
      </c>
      <c r="C149" s="184" t="s">
        <v>3144</v>
      </c>
      <c r="D149" s="185" t="s">
        <v>3145</v>
      </c>
      <c r="E149" s="173">
        <v>32</v>
      </c>
      <c r="F149" s="174">
        <v>8.5500000000000007</v>
      </c>
      <c r="G149" s="175">
        <v>18</v>
      </c>
      <c r="H149" s="175" t="s">
        <v>3373</v>
      </c>
      <c r="I149" s="174">
        <v>5.67</v>
      </c>
      <c r="J149" s="175">
        <v>13</v>
      </c>
      <c r="K149" s="175" t="s">
        <v>3372</v>
      </c>
      <c r="L149" s="176">
        <f t="shared" si="83"/>
        <v>7.11</v>
      </c>
      <c r="M149" s="173">
        <f t="shared" si="84"/>
        <v>31</v>
      </c>
      <c r="N149" s="173">
        <f t="shared" si="85"/>
        <v>1</v>
      </c>
      <c r="O149" s="173">
        <f t="shared" si="86"/>
        <v>1</v>
      </c>
      <c r="P149" s="174">
        <v>9.67</v>
      </c>
      <c r="Q149" s="175">
        <v>15</v>
      </c>
      <c r="R149" s="175" t="s">
        <v>3373</v>
      </c>
      <c r="S149" s="174">
        <v>3.61</v>
      </c>
      <c r="T149" s="175">
        <v>0</v>
      </c>
      <c r="U149" s="175" t="s">
        <v>3373</v>
      </c>
      <c r="V149" s="174">
        <f t="shared" si="87"/>
        <v>6.64</v>
      </c>
      <c r="W149" s="175">
        <f t="shared" si="88"/>
        <v>15</v>
      </c>
      <c r="X149" s="175">
        <f t="shared" si="89"/>
        <v>2</v>
      </c>
      <c r="Y149" s="175">
        <f t="shared" si="90"/>
        <v>1</v>
      </c>
      <c r="Z149" s="175">
        <f t="shared" si="91"/>
        <v>3</v>
      </c>
      <c r="AA149" s="175">
        <f t="shared" si="92"/>
        <v>2</v>
      </c>
      <c r="AB149" s="175">
        <f t="shared" si="93"/>
        <v>5</v>
      </c>
      <c r="AC149" s="174">
        <f>IF(AB149=0,0.93,IF(AB149=1,0.92,IF(AB149=2,0.91,IF(AB149=3,0.9,IF(AB149=4,0.89,IF(AB149=5,0.88,IF(AB149=6,0.87)))))))</f>
        <v>0.88</v>
      </c>
      <c r="AD149" s="174">
        <f t="shared" si="94"/>
        <v>6.875</v>
      </c>
      <c r="AE149" s="174">
        <f t="shared" si="95"/>
        <v>6.05</v>
      </c>
      <c r="AF149" s="175">
        <f t="shared" si="96"/>
        <v>46</v>
      </c>
      <c r="AG149" s="105"/>
    </row>
    <row r="150" spans="1:33" s="16" customFormat="1" ht="26.25">
      <c r="A150" s="43">
        <v>149</v>
      </c>
      <c r="B150" s="178" t="s">
        <v>3113</v>
      </c>
      <c r="C150" s="178" t="s">
        <v>1652</v>
      </c>
      <c r="D150" s="179" t="s">
        <v>3114</v>
      </c>
      <c r="E150" s="173">
        <v>32</v>
      </c>
      <c r="F150" s="174">
        <v>7.25</v>
      </c>
      <c r="G150" s="175">
        <v>15</v>
      </c>
      <c r="H150" s="175" t="s">
        <v>3373</v>
      </c>
      <c r="I150" s="174">
        <v>10</v>
      </c>
      <c r="J150" s="175">
        <v>30</v>
      </c>
      <c r="K150" s="175" t="s">
        <v>3373</v>
      </c>
      <c r="L150" s="176">
        <f t="shared" si="83"/>
        <v>8.625</v>
      </c>
      <c r="M150" s="173">
        <f t="shared" si="84"/>
        <v>45</v>
      </c>
      <c r="N150" s="173">
        <f t="shared" si="85"/>
        <v>2</v>
      </c>
      <c r="O150" s="173">
        <f t="shared" si="86"/>
        <v>1</v>
      </c>
      <c r="P150" s="174">
        <v>6.13</v>
      </c>
      <c r="Q150" s="175">
        <v>0</v>
      </c>
      <c r="R150" s="175" t="s">
        <v>3373</v>
      </c>
      <c r="S150" s="174">
        <v>1.61</v>
      </c>
      <c r="T150" s="175">
        <v>0</v>
      </c>
      <c r="U150" s="175" t="s">
        <v>3373</v>
      </c>
      <c r="V150" s="174">
        <f t="shared" si="87"/>
        <v>3.87</v>
      </c>
      <c r="W150" s="175">
        <f t="shared" si="88"/>
        <v>0</v>
      </c>
      <c r="X150" s="175">
        <f t="shared" si="89"/>
        <v>2</v>
      </c>
      <c r="Y150" s="175">
        <f t="shared" si="90"/>
        <v>1</v>
      </c>
      <c r="Z150" s="175">
        <f t="shared" si="91"/>
        <v>4</v>
      </c>
      <c r="AA150" s="175">
        <f t="shared" si="92"/>
        <v>2</v>
      </c>
      <c r="AB150" s="175">
        <f t="shared" si="93"/>
        <v>6</v>
      </c>
      <c r="AC150" s="174">
        <f>IF(AB150=0,1,IF(AB150=1,0.99,IF(AB150=2,0.98,IF(AB150=3,0.97,IF(AB150=4,0.96,IF(AB150=5,0.95,IF(AB150=6,0.94)))))))</f>
        <v>0.94</v>
      </c>
      <c r="AD150" s="174">
        <f t="shared" si="94"/>
        <v>6.2475000000000005</v>
      </c>
      <c r="AE150" s="174">
        <f t="shared" si="95"/>
        <v>5.8726500000000001</v>
      </c>
      <c r="AF150" s="175">
        <f t="shared" si="96"/>
        <v>45</v>
      </c>
      <c r="AG150" s="105"/>
    </row>
    <row r="151" spans="1:33" s="16" customFormat="1" ht="26.25">
      <c r="A151" s="43">
        <v>150</v>
      </c>
      <c r="B151" s="178" t="s">
        <v>2203</v>
      </c>
      <c r="C151" s="178" t="s">
        <v>3192</v>
      </c>
      <c r="D151" s="179" t="s">
        <v>3193</v>
      </c>
      <c r="E151" s="173">
        <v>33</v>
      </c>
      <c r="F151" s="174">
        <v>7.77</v>
      </c>
      <c r="G151" s="175">
        <v>22</v>
      </c>
      <c r="H151" s="175" t="s">
        <v>3372</v>
      </c>
      <c r="I151" s="174">
        <v>5.34</v>
      </c>
      <c r="J151" s="175">
        <v>11</v>
      </c>
      <c r="K151" s="175" t="s">
        <v>3372</v>
      </c>
      <c r="L151" s="176">
        <f t="shared" si="83"/>
        <v>6.5549999999999997</v>
      </c>
      <c r="M151" s="173">
        <f t="shared" si="84"/>
        <v>33</v>
      </c>
      <c r="N151" s="173">
        <f t="shared" si="85"/>
        <v>0</v>
      </c>
      <c r="O151" s="173">
        <f t="shared" si="86"/>
        <v>1</v>
      </c>
      <c r="P151" s="174">
        <v>6.41</v>
      </c>
      <c r="Q151" s="175">
        <v>10</v>
      </c>
      <c r="R151" s="175" t="s">
        <v>3373</v>
      </c>
      <c r="S151" s="174">
        <v>0.94</v>
      </c>
      <c r="T151" s="175">
        <v>0</v>
      </c>
      <c r="U151" s="175" t="s">
        <v>3372</v>
      </c>
      <c r="V151" s="174">
        <f t="shared" si="87"/>
        <v>3.6749999999999998</v>
      </c>
      <c r="W151" s="175">
        <f t="shared" si="88"/>
        <v>10</v>
      </c>
      <c r="X151" s="175">
        <f t="shared" si="89"/>
        <v>1</v>
      </c>
      <c r="Y151" s="175">
        <f t="shared" si="90"/>
        <v>1</v>
      </c>
      <c r="Z151" s="175">
        <f t="shared" si="91"/>
        <v>1</v>
      </c>
      <c r="AA151" s="175">
        <f t="shared" si="92"/>
        <v>2</v>
      </c>
      <c r="AB151" s="175">
        <f t="shared" si="93"/>
        <v>3</v>
      </c>
      <c r="AC151" s="174">
        <f>IF(AB151=0,0.86,IF(AB151=1,0.85,IF(AB151=2,0.84,IF(AB151=3,0.83,IF(AB151=4,0.82,IF(AB151=5,0.81,IF(AB151=6,0.8)))))))</f>
        <v>0.83</v>
      </c>
      <c r="AD151" s="174">
        <f t="shared" si="94"/>
        <v>5.1150000000000002</v>
      </c>
      <c r="AE151" s="174">
        <f t="shared" si="95"/>
        <v>4.2454499999999999</v>
      </c>
      <c r="AF151" s="175">
        <f t="shared" si="96"/>
        <v>43</v>
      </c>
      <c r="AG151" s="105"/>
    </row>
    <row r="152" spans="1:33" s="16" customFormat="1" ht="26.25">
      <c r="A152" s="43">
        <v>151</v>
      </c>
      <c r="B152" s="178" t="s">
        <v>3141</v>
      </c>
      <c r="C152" s="178" t="s">
        <v>3142</v>
      </c>
      <c r="D152" s="179" t="s">
        <v>3143</v>
      </c>
      <c r="E152" s="173">
        <v>32</v>
      </c>
      <c r="F152" s="174">
        <v>7.75</v>
      </c>
      <c r="G152" s="175">
        <v>19</v>
      </c>
      <c r="H152" s="175" t="s">
        <v>3372</v>
      </c>
      <c r="I152" s="174">
        <v>5.65</v>
      </c>
      <c r="J152" s="175">
        <v>12</v>
      </c>
      <c r="K152" s="175" t="s">
        <v>3372</v>
      </c>
      <c r="L152" s="176">
        <f t="shared" si="83"/>
        <v>6.7</v>
      </c>
      <c r="M152" s="173">
        <f t="shared" si="84"/>
        <v>31</v>
      </c>
      <c r="N152" s="173">
        <f t="shared" si="85"/>
        <v>0</v>
      </c>
      <c r="O152" s="173">
        <f t="shared" si="86"/>
        <v>1</v>
      </c>
      <c r="P152" s="174">
        <v>4.83</v>
      </c>
      <c r="Q152" s="175">
        <v>5</v>
      </c>
      <c r="R152" s="175" t="s">
        <v>3373</v>
      </c>
      <c r="S152" s="174">
        <v>0.71</v>
      </c>
      <c r="T152" s="175">
        <v>0</v>
      </c>
      <c r="U152" s="175" t="s">
        <v>3373</v>
      </c>
      <c r="V152" s="174">
        <f t="shared" si="87"/>
        <v>2.77</v>
      </c>
      <c r="W152" s="175">
        <f t="shared" si="88"/>
        <v>5</v>
      </c>
      <c r="X152" s="175">
        <f t="shared" si="89"/>
        <v>2</v>
      </c>
      <c r="Y152" s="175">
        <f t="shared" si="90"/>
        <v>1</v>
      </c>
      <c r="Z152" s="175">
        <f t="shared" si="91"/>
        <v>2</v>
      </c>
      <c r="AA152" s="175">
        <f t="shared" si="92"/>
        <v>2</v>
      </c>
      <c r="AB152" s="175">
        <f t="shared" si="93"/>
        <v>4</v>
      </c>
      <c r="AC152" s="174">
        <f>IF(AB152=0,0.79,IF(AB152=1,0.78,IF(AB152=2,0.77,IF(AB152=3,0.76,IF(AB152=4,0.75,IF(AB152=5,74,IF(AB152=6,0.73)))))))</f>
        <v>0.75</v>
      </c>
      <c r="AD152" s="174">
        <f t="shared" si="94"/>
        <v>4.7350000000000003</v>
      </c>
      <c r="AE152" s="174">
        <f t="shared" si="95"/>
        <v>3.5512500000000005</v>
      </c>
      <c r="AF152" s="175">
        <f t="shared" si="96"/>
        <v>36</v>
      </c>
      <c r="AG152" s="105"/>
    </row>
    <row r="153" spans="1:33" ht="21">
      <c r="B153" s="186"/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</row>
    <row r="154" spans="1:33" ht="21">
      <c r="B154" s="186"/>
      <c r="C154" s="186"/>
      <c r="D154" s="186"/>
      <c r="E154" s="186"/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</row>
    <row r="155" spans="1:33" ht="21">
      <c r="B155" s="186"/>
      <c r="C155" s="186"/>
      <c r="D155" s="186"/>
      <c r="E155" s="186"/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</row>
    <row r="156" spans="1:33" ht="21">
      <c r="B156" s="186"/>
      <c r="C156" s="186"/>
      <c r="D156" s="186"/>
      <c r="E156" s="186"/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</row>
    <row r="157" spans="1:33" ht="21">
      <c r="B157" s="186"/>
      <c r="C157" s="186"/>
      <c r="D157" s="186"/>
      <c r="E157" s="186"/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</row>
    <row r="158" spans="1:33" ht="21">
      <c r="B158" s="186"/>
      <c r="C158" s="186"/>
      <c r="D158" s="186"/>
      <c r="E158" s="186"/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  <c r="R158" s="186"/>
      <c r="S158" s="186"/>
      <c r="T158" s="186"/>
      <c r="U158" s="186"/>
      <c r="V158" s="186"/>
      <c r="W158" s="186"/>
      <c r="X158" s="186"/>
      <c r="Y158" s="186"/>
      <c r="Z158" s="186"/>
      <c r="AA158" s="186"/>
      <c r="AB158" s="186"/>
      <c r="AC158" s="186"/>
      <c r="AD158" s="186"/>
      <c r="AE158" s="186"/>
      <c r="AF158" s="186"/>
    </row>
    <row r="159" spans="1:33" ht="21"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</row>
    <row r="160" spans="1:33" ht="21">
      <c r="B160" s="186"/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</row>
    <row r="161" spans="2:32" ht="21">
      <c r="B161" s="186"/>
      <c r="C161" s="186"/>
      <c r="D161" s="186"/>
      <c r="E161" s="186"/>
      <c r="F161" s="186"/>
      <c r="G161" s="186"/>
      <c r="H161" s="186"/>
      <c r="I161" s="186"/>
      <c r="J161" s="186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/>
    </row>
    <row r="162" spans="2:32" ht="21">
      <c r="B162" s="186"/>
      <c r="C162" s="186"/>
      <c r="D162" s="186"/>
      <c r="E162" s="186"/>
      <c r="F162" s="186"/>
      <c r="G162" s="186"/>
      <c r="H162" s="186"/>
      <c r="I162" s="186"/>
      <c r="J162" s="186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</row>
    <row r="163" spans="2:32" ht="21">
      <c r="B163" s="186"/>
      <c r="C163" s="186"/>
      <c r="D163" s="186"/>
      <c r="E163" s="186"/>
      <c r="F163" s="186"/>
      <c r="G163" s="186"/>
      <c r="H163" s="186"/>
      <c r="I163" s="186"/>
      <c r="J163" s="186"/>
      <c r="K163" s="186"/>
      <c r="L163" s="186"/>
      <c r="M163" s="186"/>
      <c r="N163" s="186"/>
      <c r="O163" s="186"/>
      <c r="P163" s="186"/>
      <c r="Q163" s="186"/>
      <c r="R163" s="186"/>
      <c r="S163" s="186"/>
      <c r="T163" s="186"/>
      <c r="U163" s="186"/>
      <c r="V163" s="186"/>
      <c r="W163" s="186"/>
      <c r="X163" s="186"/>
      <c r="Y163" s="186"/>
      <c r="Z163" s="186"/>
      <c r="AA163" s="186"/>
      <c r="AB163" s="186"/>
      <c r="AC163" s="186"/>
      <c r="AD163" s="186"/>
      <c r="AE163" s="186"/>
      <c r="AF163" s="186"/>
    </row>
    <row r="164" spans="2:32" ht="21">
      <c r="B164" s="186"/>
      <c r="C164" s="186"/>
      <c r="D164" s="186"/>
      <c r="E164" s="186"/>
      <c r="F164" s="186"/>
      <c r="G164" s="186"/>
      <c r="H164" s="186"/>
      <c r="I164" s="186"/>
      <c r="J164" s="186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</row>
    <row r="165" spans="2:32" ht="21">
      <c r="B165" s="186"/>
      <c r="C165" s="186"/>
      <c r="D165" s="186"/>
      <c r="E165" s="186"/>
      <c r="F165" s="186"/>
      <c r="G165" s="186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</row>
    <row r="166" spans="2:32" ht="21">
      <c r="B166" s="186"/>
      <c r="C166" s="186"/>
      <c r="D166" s="186"/>
      <c r="E166" s="186"/>
      <c r="F166" s="186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R166" s="186"/>
      <c r="S166" s="186"/>
      <c r="T166" s="186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</row>
    <row r="167" spans="2:32" ht="21">
      <c r="B167" s="186"/>
      <c r="C167" s="186"/>
      <c r="D167" s="186"/>
      <c r="E167" s="186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</row>
    <row r="168" spans="2:32" ht="21">
      <c r="B168" s="186"/>
      <c r="C168" s="186"/>
      <c r="D168" s="186"/>
      <c r="E168" s="186"/>
      <c r="F168" s="186"/>
      <c r="G168" s="186"/>
      <c r="H168" s="186"/>
      <c r="I168" s="186"/>
      <c r="J168" s="186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</row>
    <row r="169" spans="2:32" ht="21">
      <c r="B169" s="186"/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</row>
    <row r="170" spans="2:32" ht="21">
      <c r="B170" s="186"/>
      <c r="C170" s="186"/>
      <c r="D170" s="186"/>
      <c r="E170" s="186"/>
      <c r="F170" s="186"/>
      <c r="G170" s="186"/>
      <c r="H170" s="186"/>
      <c r="I170" s="186"/>
      <c r="J170" s="186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</row>
    <row r="171" spans="2:32" ht="21">
      <c r="B171" s="186"/>
      <c r="C171" s="186"/>
      <c r="D171" s="186"/>
      <c r="E171" s="186"/>
      <c r="F171" s="186"/>
      <c r="G171" s="186"/>
      <c r="H171" s="186"/>
      <c r="I171" s="186"/>
      <c r="J171" s="186"/>
      <c r="K171" s="186"/>
      <c r="L171" s="186"/>
      <c r="M171" s="186"/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</row>
    <row r="172" spans="2:32" ht="21">
      <c r="B172" s="186"/>
      <c r="C172" s="186"/>
      <c r="D172" s="186"/>
      <c r="E172" s="186"/>
      <c r="F172" s="186"/>
      <c r="G172" s="186"/>
      <c r="H172" s="186"/>
      <c r="I172" s="186"/>
      <c r="J172" s="186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</row>
    <row r="173" spans="2:32" ht="21">
      <c r="B173" s="186"/>
      <c r="C173" s="186"/>
      <c r="D173" s="186"/>
      <c r="E173" s="186"/>
      <c r="F173" s="186"/>
      <c r="G173" s="186"/>
      <c r="H173" s="186"/>
      <c r="I173" s="186"/>
      <c r="J173" s="186"/>
      <c r="K173" s="186"/>
      <c r="L173" s="186"/>
      <c r="M173" s="186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</row>
    <row r="174" spans="2:32" ht="21">
      <c r="B174" s="186"/>
      <c r="C174" s="186"/>
      <c r="D174" s="186"/>
      <c r="E174" s="186"/>
      <c r="F174" s="186"/>
      <c r="G174" s="186"/>
      <c r="H174" s="186"/>
      <c r="I174" s="186"/>
      <c r="J174" s="186"/>
      <c r="K174" s="186"/>
      <c r="L174" s="186"/>
      <c r="M174" s="186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</row>
    <row r="175" spans="2:32" ht="21">
      <c r="B175" s="186"/>
      <c r="C175" s="186"/>
      <c r="D175" s="186"/>
      <c r="E175" s="186"/>
      <c r="F175" s="186"/>
      <c r="G175" s="186"/>
      <c r="H175" s="186"/>
      <c r="I175" s="186"/>
      <c r="J175" s="186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</row>
    <row r="176" spans="2:32" ht="21">
      <c r="B176" s="186"/>
      <c r="C176" s="186"/>
      <c r="D176" s="186"/>
      <c r="E176" s="186"/>
      <c r="F176" s="186"/>
      <c r="G176" s="186"/>
      <c r="H176" s="186"/>
      <c r="I176" s="186"/>
      <c r="J176" s="186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</row>
    <row r="177" spans="2:32" ht="21">
      <c r="B177" s="186"/>
      <c r="C177" s="186"/>
      <c r="D177" s="186"/>
      <c r="E177" s="186"/>
      <c r="F177" s="186"/>
      <c r="G177" s="186"/>
      <c r="H177" s="186"/>
      <c r="I177" s="186"/>
      <c r="J177" s="186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</row>
    <row r="178" spans="2:32" ht="21">
      <c r="B178" s="186"/>
      <c r="C178" s="186"/>
      <c r="D178" s="186"/>
      <c r="E178" s="186"/>
      <c r="F178" s="186"/>
      <c r="G178" s="186"/>
      <c r="H178" s="186"/>
      <c r="I178" s="186"/>
      <c r="J178" s="186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</row>
    <row r="179" spans="2:32" ht="21">
      <c r="B179" s="186"/>
      <c r="C179" s="186"/>
      <c r="D179" s="186"/>
      <c r="E179" s="186"/>
      <c r="F179" s="186"/>
      <c r="G179" s="186"/>
      <c r="H179" s="186"/>
      <c r="I179" s="186"/>
      <c r="J179" s="186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</row>
    <row r="180" spans="2:32" ht="21">
      <c r="B180" s="186"/>
      <c r="C180" s="186"/>
      <c r="D180" s="186"/>
      <c r="E180" s="186"/>
      <c r="F180" s="186"/>
      <c r="G180" s="186"/>
      <c r="H180" s="186"/>
      <c r="I180" s="186"/>
      <c r="J180" s="186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</row>
    <row r="181" spans="2:32" ht="21">
      <c r="B181" s="186"/>
      <c r="C181" s="186"/>
      <c r="D181" s="186"/>
      <c r="E181" s="186"/>
      <c r="F181" s="186"/>
      <c r="G181" s="186"/>
      <c r="H181" s="186"/>
      <c r="I181" s="186"/>
      <c r="J181" s="186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</row>
    <row r="182" spans="2:32" ht="21">
      <c r="B182" s="186"/>
      <c r="C182" s="186"/>
      <c r="D182" s="186"/>
      <c r="E182" s="186"/>
      <c r="F182" s="186"/>
      <c r="G182" s="186"/>
      <c r="H182" s="186"/>
      <c r="I182" s="186"/>
      <c r="J182" s="186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</row>
    <row r="183" spans="2:32" ht="21">
      <c r="B183" s="186"/>
      <c r="C183" s="186"/>
      <c r="D183" s="186"/>
      <c r="E183" s="186"/>
      <c r="F183" s="186"/>
      <c r="G183" s="186"/>
      <c r="H183" s="186"/>
      <c r="I183" s="186"/>
      <c r="J183" s="186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</row>
    <row r="184" spans="2:32" ht="21">
      <c r="B184" s="186"/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</row>
    <row r="185" spans="2:32" ht="21">
      <c r="B185" s="186"/>
      <c r="C185" s="186"/>
      <c r="D185" s="186"/>
      <c r="E185" s="186"/>
      <c r="F185" s="186"/>
      <c r="G185" s="186"/>
      <c r="H185" s="186"/>
      <c r="I185" s="186"/>
      <c r="J185" s="186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</row>
    <row r="186" spans="2:32" ht="21">
      <c r="B186" s="186"/>
      <c r="C186" s="186"/>
      <c r="D186" s="186"/>
      <c r="E186" s="186"/>
      <c r="F186" s="186"/>
      <c r="G186" s="186"/>
      <c r="H186" s="186"/>
      <c r="I186" s="186"/>
      <c r="J186" s="186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</row>
    <row r="187" spans="2:32" ht="21">
      <c r="B187" s="186"/>
      <c r="C187" s="186"/>
      <c r="D187" s="186"/>
      <c r="E187" s="186"/>
      <c r="F187" s="186"/>
      <c r="G187" s="186"/>
      <c r="H187" s="186"/>
      <c r="I187" s="186"/>
      <c r="J187" s="186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</row>
    <row r="188" spans="2:32" ht="21">
      <c r="B188" s="186"/>
      <c r="C188" s="186"/>
      <c r="D188" s="186"/>
      <c r="E188" s="186"/>
      <c r="F188" s="186"/>
      <c r="G188" s="186"/>
      <c r="H188" s="186"/>
      <c r="I188" s="186"/>
      <c r="J188" s="186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</row>
    <row r="189" spans="2:32" ht="21">
      <c r="B189" s="186"/>
      <c r="C189" s="186"/>
      <c r="D189" s="186"/>
      <c r="E189" s="186"/>
      <c r="F189" s="186"/>
      <c r="G189" s="186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186"/>
      <c r="S189" s="186"/>
      <c r="T189" s="186"/>
      <c r="U189" s="186"/>
      <c r="V189" s="186"/>
      <c r="W189" s="186"/>
      <c r="X189" s="186"/>
      <c r="Y189" s="186"/>
      <c r="Z189" s="186"/>
      <c r="AA189" s="186"/>
      <c r="AB189" s="186"/>
      <c r="AC189" s="186"/>
      <c r="AD189" s="186"/>
      <c r="AE189" s="186"/>
      <c r="AF189" s="186"/>
    </row>
    <row r="190" spans="2:32" ht="21">
      <c r="B190" s="186"/>
      <c r="C190" s="186"/>
      <c r="D190" s="186"/>
      <c r="E190" s="186"/>
      <c r="F190" s="186"/>
      <c r="G190" s="186"/>
      <c r="H190" s="186"/>
      <c r="I190" s="186"/>
      <c r="J190" s="186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</row>
    <row r="191" spans="2:32" ht="21"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</row>
    <row r="192" spans="2:32" ht="21"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6"/>
      <c r="N192" s="186"/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</row>
    <row r="193" spans="2:32" ht="21">
      <c r="B193" s="186"/>
      <c r="C193" s="186"/>
      <c r="D193" s="186"/>
      <c r="E193" s="186"/>
      <c r="F193" s="186"/>
      <c r="G193" s="186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</row>
    <row r="194" spans="2:32" ht="21">
      <c r="B194" s="186"/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6"/>
      <c r="S194" s="186"/>
      <c r="T194" s="186"/>
      <c r="U194" s="186"/>
      <c r="V194" s="186"/>
      <c r="W194" s="186"/>
      <c r="X194" s="186"/>
      <c r="Y194" s="186"/>
      <c r="Z194" s="186"/>
      <c r="AA194" s="186"/>
      <c r="AB194" s="186"/>
      <c r="AC194" s="186"/>
      <c r="AD194" s="186"/>
      <c r="AE194" s="186"/>
      <c r="AF194" s="186"/>
    </row>
    <row r="195" spans="2:32" ht="21">
      <c r="B195" s="186"/>
      <c r="C195" s="186"/>
      <c r="D195" s="186"/>
      <c r="E195" s="186"/>
      <c r="F195" s="186"/>
      <c r="G195" s="186"/>
      <c r="H195" s="186"/>
      <c r="I195" s="186"/>
      <c r="J195" s="186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</row>
    <row r="196" spans="2:32" ht="21">
      <c r="B196" s="186"/>
      <c r="C196" s="186"/>
      <c r="D196" s="186"/>
      <c r="E196" s="186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</row>
    <row r="197" spans="2:32" ht="21">
      <c r="B197" s="186"/>
      <c r="C197" s="186"/>
      <c r="D197" s="186"/>
      <c r="E197" s="186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/>
    </row>
    <row r="198" spans="2:32" ht="21">
      <c r="B198" s="186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</row>
    <row r="199" spans="2:32" ht="21">
      <c r="B199" s="186"/>
      <c r="C199" s="186"/>
      <c r="D199" s="186"/>
      <c r="E199" s="186"/>
      <c r="F199" s="186"/>
      <c r="G199" s="186"/>
      <c r="H199" s="186"/>
      <c r="I199" s="186"/>
      <c r="J199" s="186"/>
      <c r="K199" s="186"/>
      <c r="L199" s="186"/>
      <c r="M199" s="186"/>
      <c r="N199" s="186"/>
      <c r="O199" s="186"/>
      <c r="P199" s="186"/>
      <c r="Q199" s="186"/>
      <c r="R199" s="186"/>
      <c r="S199" s="186"/>
      <c r="T199" s="186"/>
      <c r="U199" s="186"/>
      <c r="V199" s="186"/>
      <c r="W199" s="186"/>
      <c r="X199" s="186"/>
      <c r="Y199" s="186"/>
      <c r="Z199" s="186"/>
      <c r="AA199" s="186"/>
      <c r="AB199" s="186"/>
      <c r="AC199" s="186"/>
      <c r="AD199" s="186"/>
      <c r="AE199" s="186"/>
      <c r="AF199" s="186"/>
    </row>
    <row r="200" spans="2:32" ht="21">
      <c r="B200" s="186"/>
      <c r="C200" s="186"/>
      <c r="D200" s="186"/>
      <c r="E200" s="186"/>
      <c r="F200" s="186"/>
      <c r="G200" s="186"/>
      <c r="H200" s="186"/>
      <c r="I200" s="186"/>
      <c r="J200" s="186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6"/>
      <c r="Z200" s="186"/>
      <c r="AA200" s="186"/>
      <c r="AB200" s="186"/>
      <c r="AC200" s="186"/>
      <c r="AD200" s="186"/>
      <c r="AE200" s="186"/>
      <c r="AF200" s="186"/>
    </row>
    <row r="201" spans="2:32" ht="21">
      <c r="B201" s="186"/>
      <c r="C201" s="186"/>
      <c r="D201" s="186"/>
      <c r="E201" s="186"/>
      <c r="F201" s="186"/>
      <c r="G201" s="186"/>
      <c r="H201" s="186"/>
      <c r="I201" s="186"/>
      <c r="J201" s="186"/>
      <c r="K201" s="186"/>
      <c r="L201" s="186"/>
      <c r="M201" s="186"/>
      <c r="N201" s="186"/>
      <c r="O201" s="186"/>
      <c r="P201" s="186"/>
      <c r="Q201" s="186"/>
      <c r="R201" s="186"/>
      <c r="S201" s="186"/>
      <c r="T201" s="186"/>
      <c r="U201" s="186"/>
      <c r="V201" s="186"/>
      <c r="W201" s="186"/>
      <c r="X201" s="186"/>
      <c r="Y201" s="186"/>
      <c r="Z201" s="186"/>
      <c r="AA201" s="186"/>
      <c r="AB201" s="186"/>
      <c r="AC201" s="186"/>
      <c r="AD201" s="186"/>
      <c r="AE201" s="186"/>
      <c r="AF201" s="186"/>
    </row>
    <row r="202" spans="2:32" ht="21">
      <c r="B202" s="186"/>
      <c r="C202" s="186"/>
      <c r="D202" s="186"/>
      <c r="E202" s="186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186"/>
      <c r="S202" s="186"/>
      <c r="T202" s="186"/>
      <c r="U202" s="186"/>
      <c r="V202" s="186"/>
      <c r="W202" s="186"/>
      <c r="X202" s="186"/>
      <c r="Y202" s="186"/>
      <c r="Z202" s="186"/>
      <c r="AA202" s="186"/>
      <c r="AB202" s="186"/>
      <c r="AC202" s="186"/>
      <c r="AD202" s="186"/>
      <c r="AE202" s="186"/>
      <c r="AF202" s="186"/>
    </row>
    <row r="203" spans="2:32" ht="21">
      <c r="B203" s="186"/>
      <c r="C203" s="186"/>
      <c r="D203" s="186"/>
      <c r="E203" s="186"/>
      <c r="F203" s="186"/>
      <c r="G203" s="186"/>
      <c r="H203" s="186"/>
      <c r="I203" s="186"/>
      <c r="J203" s="186"/>
      <c r="K203" s="186"/>
      <c r="L203" s="186"/>
      <c r="M203" s="186"/>
      <c r="N203" s="186"/>
      <c r="O203" s="186"/>
      <c r="P203" s="186"/>
      <c r="Q203" s="186"/>
      <c r="R203" s="186"/>
      <c r="S203" s="186"/>
      <c r="T203" s="186"/>
      <c r="U203" s="186"/>
      <c r="V203" s="186"/>
      <c r="W203" s="186"/>
      <c r="X203" s="186"/>
      <c r="Y203" s="186"/>
      <c r="Z203" s="186"/>
      <c r="AA203" s="186"/>
      <c r="AB203" s="186"/>
      <c r="AC203" s="186"/>
      <c r="AD203" s="186"/>
      <c r="AE203" s="186"/>
      <c r="AF203" s="186"/>
    </row>
    <row r="204" spans="2:32" ht="21">
      <c r="B204" s="186"/>
      <c r="C204" s="186"/>
      <c r="D204" s="186"/>
      <c r="E204" s="186"/>
      <c r="F204" s="186"/>
      <c r="G204" s="186"/>
      <c r="H204" s="186"/>
      <c r="I204" s="186"/>
      <c r="J204" s="186"/>
      <c r="K204" s="186"/>
      <c r="L204" s="186"/>
      <c r="M204" s="186"/>
      <c r="N204" s="186"/>
      <c r="O204" s="186"/>
      <c r="P204" s="186"/>
      <c r="Q204" s="186"/>
      <c r="R204" s="186"/>
      <c r="S204" s="186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6"/>
      <c r="AF204" s="186"/>
    </row>
    <row r="205" spans="2:32" ht="21">
      <c r="B205" s="186"/>
      <c r="C205" s="186"/>
      <c r="D205" s="186"/>
      <c r="E205" s="186"/>
      <c r="F205" s="186"/>
      <c r="G205" s="186"/>
      <c r="H205" s="186"/>
      <c r="I205" s="186"/>
      <c r="J205" s="186"/>
      <c r="K205" s="186"/>
      <c r="L205" s="186"/>
      <c r="M205" s="186"/>
      <c r="N205" s="186"/>
      <c r="O205" s="186"/>
      <c r="P205" s="186"/>
      <c r="Q205" s="186"/>
      <c r="R205" s="186"/>
      <c r="S205" s="186"/>
      <c r="T205" s="186"/>
      <c r="U205" s="186"/>
      <c r="V205" s="186"/>
      <c r="W205" s="186"/>
      <c r="X205" s="186"/>
      <c r="Y205" s="186"/>
      <c r="Z205" s="186"/>
      <c r="AA205" s="186"/>
      <c r="AB205" s="186"/>
      <c r="AC205" s="186"/>
      <c r="AD205" s="186"/>
      <c r="AE205" s="186"/>
      <c r="AF205" s="186"/>
    </row>
    <row r="206" spans="2:32" ht="21">
      <c r="B206" s="186"/>
      <c r="C206" s="186"/>
      <c r="D206" s="186"/>
      <c r="E206" s="186"/>
      <c r="F206" s="186"/>
      <c r="G206" s="186"/>
      <c r="H206" s="186"/>
      <c r="I206" s="186"/>
      <c r="J206" s="186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  <c r="AA206" s="186"/>
      <c r="AB206" s="186"/>
      <c r="AC206" s="186"/>
      <c r="AD206" s="186"/>
      <c r="AE206" s="186"/>
      <c r="AF206" s="186"/>
    </row>
    <row r="207" spans="2:32" ht="21"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</row>
    <row r="208" spans="2:32" ht="21">
      <c r="B208" s="186"/>
      <c r="C208" s="186"/>
      <c r="D208" s="186"/>
      <c r="E208" s="186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186"/>
      <c r="S208" s="186"/>
      <c r="T208" s="186"/>
      <c r="U208" s="186"/>
      <c r="V208" s="186"/>
      <c r="W208" s="186"/>
      <c r="X208" s="186"/>
      <c r="Y208" s="186"/>
      <c r="Z208" s="186"/>
      <c r="AA208" s="186"/>
      <c r="AB208" s="186"/>
      <c r="AC208" s="186"/>
      <c r="AD208" s="186"/>
      <c r="AE208" s="186"/>
      <c r="AF208" s="186"/>
    </row>
    <row r="209" spans="2:32" ht="21">
      <c r="B209" s="186"/>
      <c r="C209" s="186"/>
      <c r="D209" s="186"/>
      <c r="E209" s="186"/>
      <c r="F209" s="186"/>
      <c r="G209" s="186"/>
      <c r="H209" s="186"/>
      <c r="I209" s="186"/>
      <c r="J209" s="186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6"/>
      <c r="Z209" s="186"/>
      <c r="AA209" s="186"/>
      <c r="AB209" s="186"/>
      <c r="AC209" s="186"/>
      <c r="AD209" s="186"/>
      <c r="AE209" s="186"/>
      <c r="AF209" s="186"/>
    </row>
    <row r="210" spans="2:32" ht="21">
      <c r="B210" s="186"/>
      <c r="C210" s="186"/>
      <c r="D210" s="186"/>
      <c r="E210" s="186"/>
      <c r="F210" s="186"/>
      <c r="G210" s="186"/>
      <c r="H210" s="186"/>
      <c r="I210" s="186"/>
      <c r="J210" s="186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6"/>
      <c r="Z210" s="186"/>
      <c r="AA210" s="186"/>
      <c r="AB210" s="186"/>
      <c r="AC210" s="186"/>
      <c r="AD210" s="186"/>
      <c r="AE210" s="186"/>
      <c r="AF210" s="186"/>
    </row>
    <row r="211" spans="2:32" ht="21">
      <c r="B211" s="186"/>
      <c r="C211" s="186"/>
      <c r="D211" s="186"/>
      <c r="E211" s="186"/>
      <c r="F211" s="186"/>
      <c r="G211" s="186"/>
      <c r="H211" s="186"/>
      <c r="I211" s="186"/>
      <c r="J211" s="186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  <c r="AA211" s="186"/>
      <c r="AB211" s="186"/>
      <c r="AC211" s="186"/>
      <c r="AD211" s="186"/>
      <c r="AE211" s="186"/>
      <c r="AF211" s="186"/>
    </row>
    <row r="212" spans="2:32" ht="21">
      <c r="B212" s="186"/>
      <c r="C212" s="186"/>
      <c r="D212" s="186"/>
      <c r="E212" s="186"/>
      <c r="F212" s="186"/>
      <c r="G212" s="186"/>
      <c r="H212" s="186"/>
      <c r="I212" s="186"/>
      <c r="J212" s="186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  <c r="AA212" s="186"/>
      <c r="AB212" s="186"/>
      <c r="AC212" s="186"/>
      <c r="AD212" s="186"/>
      <c r="AE212" s="186"/>
      <c r="AF212" s="186"/>
    </row>
    <row r="213" spans="2:32" ht="21">
      <c r="B213" s="186"/>
      <c r="C213" s="186"/>
      <c r="D213" s="186"/>
      <c r="E213" s="186"/>
      <c r="F213" s="186"/>
      <c r="G213" s="186"/>
      <c r="H213" s="186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  <c r="AA213" s="186"/>
      <c r="AB213" s="186"/>
      <c r="AC213" s="186"/>
      <c r="AD213" s="186"/>
      <c r="AE213" s="186"/>
      <c r="AF213" s="186"/>
    </row>
    <row r="214" spans="2:32" ht="21">
      <c r="B214" s="186"/>
      <c r="C214" s="186"/>
      <c r="D214" s="186"/>
      <c r="E214" s="186"/>
      <c r="F214" s="186"/>
      <c r="G214" s="186"/>
      <c r="H214" s="186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6"/>
      <c r="Z214" s="186"/>
      <c r="AA214" s="186"/>
      <c r="AB214" s="186"/>
      <c r="AC214" s="186"/>
      <c r="AD214" s="186"/>
      <c r="AE214" s="186"/>
      <c r="AF214" s="186"/>
    </row>
    <row r="215" spans="2:32" ht="21">
      <c r="B215" s="186"/>
      <c r="C215" s="186"/>
      <c r="D215" s="186"/>
      <c r="E215" s="186"/>
      <c r="F215" s="186"/>
      <c r="G215" s="186"/>
      <c r="H215" s="186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  <c r="AA215" s="186"/>
      <c r="AB215" s="186"/>
      <c r="AC215" s="186"/>
      <c r="AD215" s="186"/>
      <c r="AE215" s="186"/>
      <c r="AF215" s="186"/>
    </row>
    <row r="216" spans="2:32" ht="21">
      <c r="B216" s="186"/>
      <c r="C216" s="186"/>
      <c r="D216" s="186"/>
      <c r="E216" s="186"/>
      <c r="F216" s="186"/>
      <c r="G216" s="186"/>
      <c r="H216" s="186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  <c r="AA216" s="186"/>
      <c r="AB216" s="186"/>
      <c r="AC216" s="186"/>
      <c r="AD216" s="186"/>
      <c r="AE216" s="186"/>
      <c r="AF216" s="186"/>
    </row>
    <row r="217" spans="2:32" ht="21">
      <c r="B217" s="186"/>
      <c r="C217" s="186"/>
      <c r="D217" s="186"/>
      <c r="E217" s="186"/>
      <c r="F217" s="186"/>
      <c r="G217" s="186"/>
      <c r="H217" s="186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6"/>
      <c r="Y217" s="186"/>
      <c r="Z217" s="186"/>
      <c r="AA217" s="186"/>
      <c r="AB217" s="186"/>
      <c r="AC217" s="186"/>
      <c r="AD217" s="186"/>
      <c r="AE217" s="186"/>
      <c r="AF217" s="186"/>
    </row>
    <row r="218" spans="2:32" ht="21">
      <c r="B218" s="186"/>
      <c r="C218" s="186"/>
      <c r="D218" s="186"/>
      <c r="E218" s="186"/>
      <c r="F218" s="186"/>
      <c r="G218" s="186"/>
      <c r="H218" s="186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6"/>
      <c r="Y218" s="186"/>
      <c r="Z218" s="186"/>
      <c r="AA218" s="186"/>
      <c r="AB218" s="186"/>
      <c r="AC218" s="186"/>
      <c r="AD218" s="186"/>
      <c r="AE218" s="186"/>
      <c r="AF218" s="186"/>
    </row>
    <row r="219" spans="2:32" ht="21">
      <c r="B219" s="186"/>
      <c r="C219" s="186"/>
      <c r="D219" s="186"/>
      <c r="E219" s="186"/>
      <c r="F219" s="186"/>
      <c r="G219" s="186"/>
      <c r="H219" s="186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6"/>
      <c r="Z219" s="186"/>
      <c r="AA219" s="186"/>
      <c r="AB219" s="186"/>
      <c r="AC219" s="186"/>
      <c r="AD219" s="186"/>
      <c r="AE219" s="186"/>
      <c r="AF219" s="186"/>
    </row>
    <row r="220" spans="2:32" ht="21">
      <c r="B220" s="186"/>
      <c r="C220" s="186"/>
      <c r="D220" s="186"/>
      <c r="E220" s="186"/>
      <c r="F220" s="186"/>
      <c r="G220" s="186"/>
      <c r="H220" s="186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6"/>
      <c r="Y220" s="186"/>
      <c r="Z220" s="186"/>
      <c r="AA220" s="186"/>
      <c r="AB220" s="186"/>
      <c r="AC220" s="186"/>
      <c r="AD220" s="186"/>
      <c r="AE220" s="186"/>
      <c r="AF220" s="186"/>
    </row>
    <row r="221" spans="2:32" ht="21">
      <c r="B221" s="186"/>
      <c r="C221" s="186"/>
      <c r="D221" s="186"/>
      <c r="E221" s="186"/>
      <c r="F221" s="186"/>
      <c r="G221" s="186"/>
      <c r="H221" s="186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  <c r="AA221" s="186"/>
      <c r="AB221" s="186"/>
      <c r="AC221" s="186"/>
      <c r="AD221" s="186"/>
      <c r="AE221" s="186"/>
      <c r="AF221" s="186"/>
    </row>
    <row r="222" spans="2:32" ht="21">
      <c r="B222" s="186"/>
      <c r="C222" s="186"/>
      <c r="D222" s="186"/>
      <c r="E222" s="186"/>
      <c r="F222" s="186"/>
      <c r="G222" s="186"/>
      <c r="H222" s="186"/>
      <c r="I222" s="186"/>
      <c r="J222" s="186"/>
      <c r="K222" s="186"/>
      <c r="L222" s="186"/>
      <c r="M222" s="186"/>
      <c r="N222" s="186"/>
      <c r="O222" s="186"/>
      <c r="P222" s="186"/>
      <c r="Q222" s="186"/>
      <c r="R222" s="186"/>
      <c r="S222" s="186"/>
      <c r="T222" s="186"/>
      <c r="U222" s="186"/>
      <c r="V222" s="186"/>
      <c r="W222" s="186"/>
      <c r="X222" s="186"/>
      <c r="Y222" s="186"/>
      <c r="Z222" s="186"/>
      <c r="AA222" s="186"/>
      <c r="AB222" s="186"/>
      <c r="AC222" s="186"/>
      <c r="AD222" s="186"/>
      <c r="AE222" s="186"/>
      <c r="AF222" s="186"/>
    </row>
    <row r="223" spans="2:32" ht="21">
      <c r="B223" s="186"/>
      <c r="C223" s="186"/>
      <c r="D223" s="186"/>
      <c r="E223" s="186"/>
      <c r="F223" s="186"/>
      <c r="G223" s="186"/>
      <c r="H223" s="186"/>
      <c r="I223" s="186"/>
      <c r="J223" s="186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6"/>
      <c r="Z223" s="186"/>
      <c r="AA223" s="186"/>
      <c r="AB223" s="186"/>
      <c r="AC223" s="186"/>
      <c r="AD223" s="186"/>
      <c r="AE223" s="186"/>
      <c r="AF223" s="186"/>
    </row>
    <row r="224" spans="2:32" ht="21">
      <c r="B224" s="186"/>
      <c r="C224" s="186"/>
      <c r="D224" s="186"/>
      <c r="E224" s="186"/>
      <c r="F224" s="186"/>
      <c r="G224" s="186"/>
      <c r="H224" s="186"/>
      <c r="I224" s="186"/>
      <c r="J224" s="186"/>
      <c r="K224" s="186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  <c r="AA224" s="186"/>
      <c r="AB224" s="186"/>
      <c r="AC224" s="186"/>
      <c r="AD224" s="186"/>
      <c r="AE224" s="186"/>
      <c r="AF224" s="186"/>
    </row>
    <row r="225" spans="2:32" ht="21">
      <c r="B225" s="186"/>
      <c r="C225" s="186"/>
      <c r="D225" s="186"/>
      <c r="E225" s="186"/>
      <c r="F225" s="186"/>
      <c r="G225" s="186"/>
      <c r="H225" s="186"/>
      <c r="I225" s="186"/>
      <c r="J225" s="186"/>
      <c r="K225" s="186"/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6"/>
      <c r="Z225" s="186"/>
      <c r="AA225" s="186"/>
      <c r="AB225" s="186"/>
      <c r="AC225" s="186"/>
      <c r="AD225" s="186"/>
      <c r="AE225" s="186"/>
      <c r="AF225" s="186"/>
    </row>
    <row r="226" spans="2:32" ht="21">
      <c r="B226" s="186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</row>
    <row r="227" spans="2:32" ht="21">
      <c r="B227" s="186"/>
      <c r="C227" s="186"/>
      <c r="D227" s="186"/>
      <c r="E227" s="186"/>
      <c r="F227" s="186"/>
      <c r="G227" s="186"/>
      <c r="H227" s="186"/>
      <c r="I227" s="186"/>
      <c r="J227" s="186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6"/>
    </row>
    <row r="228" spans="2:32" ht="21">
      <c r="B228" s="186"/>
      <c r="C228" s="186"/>
      <c r="D228" s="186"/>
      <c r="E228" s="186"/>
      <c r="F228" s="186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6"/>
    </row>
    <row r="229" spans="2:32" ht="21">
      <c r="B229" s="186"/>
      <c r="C229" s="186"/>
      <c r="D229" s="186"/>
      <c r="E229" s="186"/>
      <c r="F229" s="186"/>
      <c r="G229" s="186"/>
      <c r="H229" s="186"/>
      <c r="I229" s="186"/>
      <c r="J229" s="186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  <c r="AA229" s="186"/>
      <c r="AB229" s="186"/>
      <c r="AC229" s="186"/>
      <c r="AD229" s="186"/>
      <c r="AE229" s="186"/>
      <c r="AF229" s="186"/>
    </row>
    <row r="230" spans="2:32" ht="21">
      <c r="B230" s="186"/>
      <c r="C230" s="186"/>
      <c r="D230" s="186"/>
      <c r="E230" s="186"/>
      <c r="F230" s="186"/>
      <c r="G230" s="186"/>
      <c r="H230" s="186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6"/>
      <c r="Z230" s="186"/>
      <c r="AA230" s="186"/>
      <c r="AB230" s="186"/>
      <c r="AC230" s="186"/>
      <c r="AD230" s="186"/>
      <c r="AE230" s="186"/>
      <c r="AF230" s="186"/>
    </row>
    <row r="231" spans="2:32" ht="21">
      <c r="B231" s="186"/>
      <c r="C231" s="186"/>
      <c r="D231" s="186"/>
      <c r="E231" s="186"/>
      <c r="F231" s="186"/>
      <c r="G231" s="186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6"/>
      <c r="Y231" s="186"/>
      <c r="Z231" s="186"/>
      <c r="AA231" s="186"/>
      <c r="AB231" s="186"/>
      <c r="AC231" s="186"/>
      <c r="AD231" s="186"/>
      <c r="AE231" s="186"/>
      <c r="AF231" s="186"/>
    </row>
    <row r="232" spans="2:32" ht="21">
      <c r="B232" s="186"/>
      <c r="C232" s="186"/>
      <c r="D232" s="186"/>
      <c r="E232" s="186"/>
      <c r="F232" s="186"/>
      <c r="G232" s="186"/>
      <c r="H232" s="186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  <c r="AA232" s="186"/>
      <c r="AB232" s="186"/>
      <c r="AC232" s="186"/>
      <c r="AD232" s="186"/>
      <c r="AE232" s="186"/>
      <c r="AF232" s="186"/>
    </row>
    <row r="233" spans="2:32" ht="21">
      <c r="B233" s="186"/>
      <c r="C233" s="186"/>
      <c r="D233" s="186"/>
      <c r="E233" s="186"/>
      <c r="F233" s="186"/>
      <c r="G233" s="186"/>
      <c r="H233" s="186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  <c r="AA233" s="186"/>
      <c r="AB233" s="186"/>
      <c r="AC233" s="186"/>
      <c r="AD233" s="186"/>
      <c r="AE233" s="186"/>
      <c r="AF233" s="186"/>
    </row>
    <row r="234" spans="2:32" ht="21">
      <c r="B234" s="186"/>
      <c r="C234" s="186"/>
      <c r="D234" s="186"/>
      <c r="E234" s="186"/>
      <c r="F234" s="186"/>
      <c r="G234" s="186"/>
      <c r="H234" s="186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  <c r="AA234" s="186"/>
      <c r="AB234" s="186"/>
      <c r="AC234" s="186"/>
      <c r="AD234" s="186"/>
      <c r="AE234" s="186"/>
      <c r="AF234" s="186"/>
    </row>
    <row r="235" spans="2:32" ht="21">
      <c r="B235" s="186"/>
      <c r="C235" s="186"/>
      <c r="D235" s="186"/>
      <c r="E235" s="186"/>
      <c r="F235" s="186"/>
      <c r="G235" s="186"/>
      <c r="H235" s="186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6"/>
      <c r="Z235" s="186"/>
      <c r="AA235" s="186"/>
      <c r="AB235" s="186"/>
      <c r="AC235" s="186"/>
      <c r="AD235" s="186"/>
      <c r="AE235" s="186"/>
      <c r="AF235" s="186"/>
    </row>
    <row r="236" spans="2:32" ht="21">
      <c r="B236" s="186"/>
      <c r="C236" s="186"/>
      <c r="D236" s="186"/>
      <c r="E236" s="186"/>
      <c r="F236" s="186"/>
      <c r="G236" s="186"/>
      <c r="H236" s="186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6"/>
      <c r="Y236" s="186"/>
      <c r="Z236" s="186"/>
      <c r="AA236" s="186"/>
      <c r="AB236" s="186"/>
      <c r="AC236" s="186"/>
      <c r="AD236" s="186"/>
      <c r="AE236" s="186"/>
      <c r="AF236" s="186"/>
    </row>
    <row r="237" spans="2:32" ht="21">
      <c r="B237" s="186"/>
      <c r="C237" s="186"/>
      <c r="D237" s="186"/>
      <c r="E237" s="186"/>
      <c r="F237" s="186"/>
      <c r="G237" s="186"/>
      <c r="H237" s="186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6"/>
      <c r="Z237" s="186"/>
      <c r="AA237" s="186"/>
      <c r="AB237" s="186"/>
      <c r="AC237" s="186"/>
      <c r="AD237" s="186"/>
      <c r="AE237" s="186"/>
      <c r="AF237" s="186"/>
    </row>
    <row r="238" spans="2:32" ht="21">
      <c r="B238" s="186"/>
      <c r="C238" s="186"/>
      <c r="D238" s="186"/>
      <c r="E238" s="186"/>
      <c r="F238" s="186"/>
      <c r="G238" s="186"/>
      <c r="H238" s="186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6"/>
      <c r="Z238" s="186"/>
      <c r="AA238" s="186"/>
      <c r="AB238" s="186"/>
      <c r="AC238" s="186"/>
      <c r="AD238" s="186"/>
      <c r="AE238" s="186"/>
      <c r="AF238" s="186"/>
    </row>
    <row r="239" spans="2:32" ht="21">
      <c r="B239" s="186"/>
      <c r="C239" s="186"/>
      <c r="D239" s="186"/>
      <c r="E239" s="186"/>
      <c r="F239" s="186"/>
      <c r="G239" s="186"/>
      <c r="H239" s="186"/>
      <c r="I239" s="186"/>
      <c r="J239" s="186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6"/>
      <c r="Z239" s="186"/>
      <c r="AA239" s="186"/>
      <c r="AB239" s="186"/>
      <c r="AC239" s="186"/>
      <c r="AD239" s="186"/>
      <c r="AE239" s="186"/>
      <c r="AF239" s="186"/>
    </row>
    <row r="240" spans="2:32" ht="21">
      <c r="B240" s="186"/>
      <c r="C240" s="186"/>
      <c r="D240" s="186"/>
      <c r="E240" s="186"/>
      <c r="F240" s="186"/>
      <c r="G240" s="186"/>
      <c r="H240" s="186"/>
      <c r="I240" s="186"/>
      <c r="J240" s="186"/>
      <c r="K240" s="186"/>
      <c r="L240" s="18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  <c r="AA240" s="186"/>
      <c r="AB240" s="186"/>
      <c r="AC240" s="186"/>
      <c r="AD240" s="186"/>
      <c r="AE240" s="186"/>
      <c r="AF240" s="186"/>
    </row>
    <row r="241" spans="2:32" ht="21">
      <c r="B241" s="186"/>
      <c r="C241" s="186"/>
      <c r="D241" s="186"/>
      <c r="E241" s="186"/>
      <c r="F241" s="186"/>
      <c r="G241" s="186"/>
      <c r="H241" s="186"/>
      <c r="I241" s="186"/>
      <c r="J241" s="186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  <c r="AA241" s="186"/>
      <c r="AB241" s="186"/>
      <c r="AC241" s="186"/>
      <c r="AD241" s="186"/>
      <c r="AE241" s="186"/>
      <c r="AF241" s="186"/>
    </row>
    <row r="242" spans="2:32" ht="21">
      <c r="B242" s="186"/>
      <c r="C242" s="186"/>
      <c r="D242" s="186"/>
      <c r="E242" s="186"/>
      <c r="F242" s="186"/>
      <c r="G242" s="186"/>
      <c r="H242" s="186"/>
      <c r="I242" s="186"/>
      <c r="J242" s="186"/>
      <c r="K242" s="186"/>
      <c r="L242" s="186"/>
      <c r="M242" s="186"/>
      <c r="N242" s="186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  <c r="AA242" s="186"/>
      <c r="AB242" s="186"/>
      <c r="AC242" s="186"/>
      <c r="AD242" s="186"/>
      <c r="AE242" s="186"/>
      <c r="AF242" s="186"/>
    </row>
    <row r="243" spans="2:32" ht="21">
      <c r="B243" s="186"/>
      <c r="C243" s="186"/>
      <c r="D243" s="186"/>
      <c r="E243" s="186"/>
      <c r="F243" s="186"/>
      <c r="G243" s="186"/>
      <c r="H243" s="186"/>
      <c r="I243" s="186"/>
      <c r="J243" s="186"/>
      <c r="K243" s="186"/>
      <c r="L243" s="186"/>
      <c r="M243" s="186"/>
      <c r="N243" s="186"/>
      <c r="O243" s="186"/>
      <c r="P243" s="186"/>
      <c r="Q243" s="186"/>
      <c r="R243" s="186"/>
      <c r="S243" s="186"/>
      <c r="T243" s="186"/>
      <c r="U243" s="186"/>
      <c r="V243" s="186"/>
      <c r="W243" s="186"/>
      <c r="X243" s="186"/>
      <c r="Y243" s="186"/>
      <c r="Z243" s="186"/>
      <c r="AA243" s="186"/>
      <c r="AB243" s="186"/>
      <c r="AC243" s="186"/>
      <c r="AD243" s="186"/>
      <c r="AE243" s="186"/>
      <c r="AF243" s="186"/>
    </row>
    <row r="244" spans="2:32" ht="21">
      <c r="B244" s="186"/>
      <c r="C244" s="186"/>
      <c r="D244" s="186"/>
      <c r="E244" s="186"/>
      <c r="F244" s="186"/>
      <c r="G244" s="186"/>
      <c r="H244" s="186"/>
      <c r="I244" s="186"/>
      <c r="J244" s="186"/>
      <c r="K244" s="186"/>
      <c r="L244" s="186"/>
      <c r="M244" s="186"/>
      <c r="N244" s="186"/>
      <c r="O244" s="186"/>
      <c r="P244" s="186"/>
      <c r="Q244" s="186"/>
      <c r="R244" s="186"/>
      <c r="S244" s="186"/>
      <c r="T244" s="186"/>
      <c r="U244" s="186"/>
      <c r="V244" s="186"/>
      <c r="W244" s="186"/>
      <c r="X244" s="186"/>
      <c r="Y244" s="186"/>
      <c r="Z244" s="186"/>
      <c r="AA244" s="186"/>
      <c r="AB244" s="186"/>
      <c r="AC244" s="186"/>
      <c r="AD244" s="186"/>
      <c r="AE244" s="186"/>
      <c r="AF244" s="186"/>
    </row>
    <row r="245" spans="2:32" ht="21">
      <c r="B245" s="186"/>
      <c r="C245" s="186"/>
      <c r="D245" s="186"/>
      <c r="E245" s="186"/>
      <c r="F245" s="186"/>
      <c r="G245" s="186"/>
      <c r="H245" s="186"/>
      <c r="I245" s="186"/>
      <c r="J245" s="186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  <c r="AA245" s="186"/>
      <c r="AB245" s="186"/>
      <c r="AC245" s="186"/>
      <c r="AD245" s="186"/>
      <c r="AE245" s="186"/>
      <c r="AF245" s="186"/>
    </row>
    <row r="246" spans="2:32" ht="21">
      <c r="B246" s="186"/>
      <c r="C246" s="186"/>
      <c r="D246" s="186"/>
      <c r="E246" s="186"/>
      <c r="F246" s="186"/>
      <c r="G246" s="186"/>
      <c r="H246" s="186"/>
      <c r="I246" s="186"/>
      <c r="J246" s="186"/>
      <c r="K246" s="186"/>
      <c r="L246" s="186"/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  <c r="AA246" s="186"/>
      <c r="AB246" s="186"/>
      <c r="AC246" s="186"/>
      <c r="AD246" s="186"/>
      <c r="AE246" s="186"/>
      <c r="AF246" s="186"/>
    </row>
    <row r="247" spans="2:32" ht="21">
      <c r="B247" s="186"/>
      <c r="C247" s="186"/>
      <c r="D247" s="186"/>
      <c r="E247" s="186"/>
      <c r="F247" s="186"/>
      <c r="G247" s="186"/>
      <c r="H247" s="186"/>
      <c r="I247" s="186"/>
      <c r="J247" s="186"/>
      <c r="K247" s="186"/>
      <c r="L247" s="186"/>
      <c r="M247" s="186"/>
      <c r="N247" s="186"/>
      <c r="O247" s="186"/>
      <c r="P247" s="186"/>
      <c r="Q247" s="186"/>
      <c r="R247" s="186"/>
      <c r="S247" s="186"/>
      <c r="T247" s="186"/>
      <c r="U247" s="186"/>
      <c r="V247" s="186"/>
      <c r="W247" s="186"/>
      <c r="X247" s="186"/>
      <c r="Y247" s="186"/>
      <c r="Z247" s="186"/>
      <c r="AA247" s="186"/>
      <c r="AB247" s="186"/>
      <c r="AC247" s="186"/>
      <c r="AD247" s="186"/>
      <c r="AE247" s="186"/>
      <c r="AF247" s="186"/>
    </row>
    <row r="248" spans="2:32" ht="21">
      <c r="B248" s="186"/>
      <c r="C248" s="186"/>
      <c r="D248" s="186"/>
      <c r="E248" s="186"/>
      <c r="F248" s="186"/>
      <c r="G248" s="186"/>
      <c r="H248" s="186"/>
      <c r="I248" s="186"/>
      <c r="J248" s="186"/>
      <c r="K248" s="186"/>
      <c r="L248" s="186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6"/>
      <c r="Z248" s="186"/>
      <c r="AA248" s="186"/>
      <c r="AB248" s="186"/>
      <c r="AC248" s="186"/>
      <c r="AD248" s="186"/>
      <c r="AE248" s="186"/>
      <c r="AF248" s="186"/>
    </row>
    <row r="249" spans="2:32" ht="21">
      <c r="B249" s="186"/>
      <c r="C249" s="186"/>
      <c r="D249" s="186"/>
      <c r="E249" s="186"/>
      <c r="F249" s="186"/>
      <c r="G249" s="186"/>
      <c r="H249" s="186"/>
      <c r="I249" s="186"/>
      <c r="J249" s="186"/>
      <c r="K249" s="186"/>
      <c r="L249" s="186"/>
      <c r="M249" s="186"/>
      <c r="N249" s="186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6"/>
      <c r="Z249" s="186"/>
      <c r="AA249" s="186"/>
      <c r="AB249" s="186"/>
      <c r="AC249" s="186"/>
      <c r="AD249" s="186"/>
      <c r="AE249" s="186"/>
      <c r="AF249" s="186"/>
    </row>
    <row r="250" spans="2:32" ht="21">
      <c r="B250" s="186"/>
      <c r="C250" s="186"/>
      <c r="D250" s="186"/>
      <c r="E250" s="186"/>
      <c r="F250" s="186"/>
      <c r="G250" s="186"/>
      <c r="H250" s="186"/>
      <c r="I250" s="186"/>
      <c r="J250" s="186"/>
      <c r="K250" s="186"/>
      <c r="L250" s="186"/>
      <c r="M250" s="186"/>
      <c r="N250" s="186"/>
      <c r="O250" s="186"/>
      <c r="P250" s="186"/>
      <c r="Q250" s="186"/>
      <c r="R250" s="186"/>
      <c r="S250" s="186"/>
      <c r="T250" s="186"/>
      <c r="U250" s="186"/>
      <c r="V250" s="186"/>
      <c r="W250" s="186"/>
      <c r="X250" s="186"/>
      <c r="Y250" s="186"/>
      <c r="Z250" s="186"/>
      <c r="AA250" s="186"/>
      <c r="AB250" s="186"/>
      <c r="AC250" s="186"/>
      <c r="AD250" s="186"/>
      <c r="AE250" s="186"/>
      <c r="AF250" s="186"/>
    </row>
    <row r="251" spans="2:32" ht="21">
      <c r="B251" s="186"/>
      <c r="C251" s="186"/>
      <c r="D251" s="186"/>
      <c r="E251" s="186"/>
      <c r="F251" s="186"/>
      <c r="G251" s="186"/>
      <c r="H251" s="186"/>
      <c r="I251" s="186"/>
      <c r="J251" s="186"/>
      <c r="K251" s="186"/>
      <c r="L251" s="186"/>
      <c r="M251" s="186"/>
      <c r="N251" s="186"/>
      <c r="O251" s="186"/>
      <c r="P251" s="186"/>
      <c r="Q251" s="186"/>
      <c r="R251" s="186"/>
      <c r="S251" s="186"/>
      <c r="T251" s="186"/>
      <c r="U251" s="186"/>
      <c r="V251" s="186"/>
      <c r="W251" s="186"/>
      <c r="X251" s="186"/>
      <c r="Y251" s="186"/>
      <c r="Z251" s="186"/>
      <c r="AA251" s="186"/>
      <c r="AB251" s="186"/>
      <c r="AC251" s="186"/>
      <c r="AD251" s="186"/>
      <c r="AE251" s="186"/>
      <c r="AF251" s="186"/>
    </row>
    <row r="252" spans="2:32" ht="21">
      <c r="B252" s="186"/>
      <c r="C252" s="186"/>
      <c r="D252" s="186"/>
      <c r="E252" s="186"/>
      <c r="F252" s="186"/>
      <c r="G252" s="186"/>
      <c r="H252" s="186"/>
      <c r="I252" s="186"/>
      <c r="J252" s="186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  <c r="AA252" s="186"/>
      <c r="AB252" s="186"/>
      <c r="AC252" s="186"/>
      <c r="AD252" s="186"/>
      <c r="AE252" s="186"/>
      <c r="AF252" s="186"/>
    </row>
    <row r="253" spans="2:32" ht="21">
      <c r="B253" s="186"/>
      <c r="C253" s="186"/>
      <c r="D253" s="186"/>
      <c r="E253" s="186"/>
      <c r="F253" s="186"/>
      <c r="G253" s="186"/>
      <c r="H253" s="186"/>
      <c r="I253" s="186"/>
      <c r="J253" s="186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  <c r="AA253" s="186"/>
      <c r="AB253" s="186"/>
      <c r="AC253" s="186"/>
      <c r="AD253" s="186"/>
      <c r="AE253" s="186"/>
      <c r="AF253" s="186"/>
    </row>
    <row r="254" spans="2:32" ht="21">
      <c r="B254" s="186"/>
      <c r="C254" s="186"/>
      <c r="D254" s="186"/>
      <c r="E254" s="186"/>
      <c r="F254" s="186"/>
      <c r="G254" s="186"/>
      <c r="H254" s="186"/>
      <c r="I254" s="186"/>
      <c r="J254" s="186"/>
      <c r="K254" s="186"/>
      <c r="L254" s="186"/>
      <c r="M254" s="186"/>
      <c r="N254" s="186"/>
      <c r="O254" s="186"/>
      <c r="P254" s="186"/>
      <c r="Q254" s="186"/>
      <c r="R254" s="186"/>
      <c r="S254" s="186"/>
      <c r="T254" s="186"/>
      <c r="U254" s="186"/>
      <c r="V254" s="186"/>
      <c r="W254" s="186"/>
      <c r="X254" s="186"/>
      <c r="Y254" s="186"/>
      <c r="Z254" s="186"/>
      <c r="AA254" s="186"/>
      <c r="AB254" s="186"/>
      <c r="AC254" s="186"/>
      <c r="AD254" s="186"/>
      <c r="AE254" s="186"/>
      <c r="AF254" s="186"/>
    </row>
    <row r="255" spans="2:32" ht="21">
      <c r="B255" s="186"/>
      <c r="C255" s="186"/>
      <c r="D255" s="186"/>
      <c r="E255" s="186"/>
      <c r="F255" s="186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  <c r="AA255" s="186"/>
      <c r="AB255" s="186"/>
      <c r="AC255" s="186"/>
      <c r="AD255" s="186"/>
      <c r="AE255" s="186"/>
      <c r="AF255" s="186"/>
    </row>
    <row r="256" spans="2:32" ht="21"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</row>
    <row r="257" spans="2:32" ht="21">
      <c r="B257" s="186"/>
      <c r="C257" s="186"/>
      <c r="D257" s="186"/>
      <c r="E257" s="186"/>
      <c r="F257" s="186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  <c r="Z257" s="186"/>
      <c r="AA257" s="186"/>
      <c r="AB257" s="186"/>
      <c r="AC257" s="186"/>
      <c r="AD257" s="186"/>
      <c r="AE257" s="186"/>
      <c r="AF257" s="186"/>
    </row>
    <row r="258" spans="2:32" ht="21"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6"/>
    </row>
    <row r="259" spans="2:32" ht="21">
      <c r="B259" s="186"/>
      <c r="C259" s="186"/>
      <c r="D259" s="186"/>
      <c r="E259" s="186"/>
      <c r="F259" s="186"/>
      <c r="G259" s="186"/>
      <c r="H259" s="186"/>
      <c r="I259" s="186"/>
      <c r="J259" s="186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  <c r="Z259" s="186"/>
      <c r="AA259" s="186"/>
      <c r="AB259" s="186"/>
      <c r="AC259" s="186"/>
      <c r="AD259" s="186"/>
      <c r="AE259" s="186"/>
      <c r="AF259" s="186"/>
    </row>
    <row r="260" spans="2:32" ht="21">
      <c r="B260" s="186"/>
      <c r="C260" s="186"/>
      <c r="D260" s="186"/>
      <c r="E260" s="186"/>
      <c r="F260" s="186"/>
      <c r="G260" s="186"/>
      <c r="H260" s="186"/>
      <c r="I260" s="186"/>
      <c r="J260" s="186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  <c r="AC260" s="186"/>
      <c r="AD260" s="186"/>
      <c r="AE260" s="186"/>
      <c r="AF260" s="186"/>
    </row>
    <row r="261" spans="2:32" ht="21">
      <c r="B261" s="186"/>
      <c r="C261" s="186"/>
      <c r="D261" s="186"/>
      <c r="E261" s="186"/>
      <c r="F261" s="186"/>
      <c r="G261" s="186"/>
      <c r="H261" s="186"/>
      <c r="I261" s="186"/>
      <c r="J261" s="186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  <c r="AA261" s="186"/>
      <c r="AB261" s="186"/>
      <c r="AC261" s="186"/>
      <c r="AD261" s="186"/>
      <c r="AE261" s="186"/>
      <c r="AF261" s="186"/>
    </row>
  </sheetData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7:AP37"/>
  <sheetViews>
    <sheetView workbookViewId="0">
      <selection activeCell="J44" sqref="J44"/>
    </sheetView>
  </sheetViews>
  <sheetFormatPr baseColWidth="10" defaultRowHeight="15"/>
  <sheetData>
    <row r="7" spans="1:42" s="209" customFormat="1" ht="11.25">
      <c r="A7" s="201" t="s">
        <v>4</v>
      </c>
      <c r="B7" s="201" t="s">
        <v>5</v>
      </c>
      <c r="C7" s="201" t="s">
        <v>6</v>
      </c>
      <c r="D7" s="201" t="s">
        <v>7</v>
      </c>
      <c r="E7" s="201" t="s">
        <v>8</v>
      </c>
      <c r="F7" s="202" t="s">
        <v>9</v>
      </c>
      <c r="G7" s="201" t="s">
        <v>10</v>
      </c>
      <c r="H7" s="201" t="s">
        <v>11</v>
      </c>
      <c r="I7" s="202" t="s">
        <v>12</v>
      </c>
      <c r="J7" s="201" t="s">
        <v>10</v>
      </c>
      <c r="K7" s="201" t="s">
        <v>13</v>
      </c>
      <c r="L7" s="202" t="s">
        <v>14</v>
      </c>
      <c r="M7" s="203" t="s">
        <v>15</v>
      </c>
      <c r="N7" s="204" t="s">
        <v>16</v>
      </c>
      <c r="O7" s="203" t="s">
        <v>17</v>
      </c>
      <c r="P7" s="202" t="s">
        <v>18</v>
      </c>
      <c r="Q7" s="201" t="s">
        <v>19</v>
      </c>
      <c r="R7" s="201" t="s">
        <v>13</v>
      </c>
      <c r="S7" s="202" t="s">
        <v>20</v>
      </c>
      <c r="T7" s="201" t="s">
        <v>19</v>
      </c>
      <c r="U7" s="201" t="s">
        <v>13</v>
      </c>
      <c r="V7" s="205" t="s">
        <v>21</v>
      </c>
      <c r="W7" s="206" t="s">
        <v>22</v>
      </c>
      <c r="X7" s="206" t="s">
        <v>23</v>
      </c>
      <c r="Y7" s="206" t="s">
        <v>24</v>
      </c>
      <c r="Z7" s="206" t="s">
        <v>25</v>
      </c>
      <c r="AA7" s="207" t="s">
        <v>26</v>
      </c>
      <c r="AB7" s="207" t="s">
        <v>27</v>
      </c>
      <c r="AC7" s="205" t="s">
        <v>28</v>
      </c>
      <c r="AD7" s="205" t="s">
        <v>29</v>
      </c>
      <c r="AE7" s="205" t="s">
        <v>30</v>
      </c>
      <c r="AF7" s="208" t="s">
        <v>31</v>
      </c>
      <c r="AG7" s="201" t="s">
        <v>33</v>
      </c>
      <c r="AH7" s="201" t="s">
        <v>34</v>
      </c>
      <c r="AI7" s="201" t="s">
        <v>35</v>
      </c>
      <c r="AJ7" s="201" t="s">
        <v>36</v>
      </c>
      <c r="AK7" s="201" t="s">
        <v>37</v>
      </c>
      <c r="AL7" s="201" t="s">
        <v>38</v>
      </c>
      <c r="AM7" s="201" t="s">
        <v>39</v>
      </c>
      <c r="AN7" s="201" t="s">
        <v>40</v>
      </c>
      <c r="AO7" s="201" t="s">
        <v>41</v>
      </c>
      <c r="AP7" s="201" t="s">
        <v>42</v>
      </c>
    </row>
    <row r="8" spans="1:42" s="217" customFormat="1" ht="11.25">
      <c r="A8" s="210">
        <v>1</v>
      </c>
      <c r="B8" s="218" t="s">
        <v>594</v>
      </c>
      <c r="C8" s="218" t="s">
        <v>142</v>
      </c>
      <c r="D8" s="213" t="s">
        <v>2613</v>
      </c>
      <c r="E8" s="213">
        <v>26</v>
      </c>
      <c r="F8" s="214">
        <v>11.67</v>
      </c>
      <c r="G8" s="215">
        <v>30</v>
      </c>
      <c r="H8" s="215" t="s">
        <v>3372</v>
      </c>
      <c r="I8" s="214">
        <v>11</v>
      </c>
      <c r="J8" s="215">
        <v>30</v>
      </c>
      <c r="K8" s="215" t="s">
        <v>3372</v>
      </c>
      <c r="L8" s="216">
        <f t="shared" ref="L8:L37" si="0">(F8+I8)/2</f>
        <v>11.335000000000001</v>
      </c>
      <c r="M8" s="213">
        <f t="shared" ref="M8:M37" si="1">IF(L8&gt;=10,60,G8+J8)</f>
        <v>60</v>
      </c>
      <c r="N8" s="213">
        <f t="shared" ref="N8:N37" si="2">IF(H8="ACC",0,1)+IF(K8="ACC",0,1)</f>
        <v>0</v>
      </c>
      <c r="O8" s="213">
        <f t="shared" ref="O8:O37" si="3">IF(F8&lt;10,1,(IF(I8&lt;10,1,0)))</f>
        <v>0</v>
      </c>
      <c r="P8" s="214">
        <v>10.42</v>
      </c>
      <c r="Q8" s="215">
        <v>30</v>
      </c>
      <c r="R8" s="215" t="s">
        <v>3372</v>
      </c>
      <c r="S8" s="214">
        <v>13.09</v>
      </c>
      <c r="T8" s="215">
        <v>30</v>
      </c>
      <c r="U8" s="215" t="s">
        <v>3372</v>
      </c>
      <c r="V8" s="214">
        <f t="shared" ref="V8:V37" si="4">(P8+S8)/2</f>
        <v>11.754999999999999</v>
      </c>
      <c r="W8" s="215">
        <f t="shared" ref="W8:W37" si="5">IF(V8&gt;=10,60,Q8+T8)</f>
        <v>60</v>
      </c>
      <c r="X8" s="215">
        <f t="shared" ref="X8:X37" si="6">IF(R8="ACC",0,1)+IF(U8="ACC",0,1)</f>
        <v>0</v>
      </c>
      <c r="Y8" s="215">
        <f t="shared" ref="Y8:Y37" si="7">IF(P8&lt;10,1,(IF(S8&lt;10,1,0)))</f>
        <v>0</v>
      </c>
      <c r="Z8" s="215">
        <f t="shared" ref="Z8:AA37" si="8">N8+X8</f>
        <v>0</v>
      </c>
      <c r="AA8" s="215">
        <f t="shared" si="8"/>
        <v>0</v>
      </c>
      <c r="AB8" s="215">
        <f t="shared" ref="AB8:AB37" si="9">Z8+AA8</f>
        <v>0</v>
      </c>
      <c r="AC8" s="214">
        <f t="shared" ref="AC8:AC15" si="10">IF(AB8=0,1,IF(AB8=1,0.99,IF(AB8=2,0.98,IF(AB8=3,0.97,IF(AB8=4,0.96,IF(AB8=5,0.95,IF(AB8=6,0.94)))))))</f>
        <v>1</v>
      </c>
      <c r="AD8" s="214">
        <f t="shared" ref="AD8:AD37" si="11">AVERAGE(L8,V8)</f>
        <v>11.545</v>
      </c>
      <c r="AE8" s="214">
        <f t="shared" ref="AE8:AE37" si="12">AC8*AD8</f>
        <v>11.545</v>
      </c>
      <c r="AF8" s="215">
        <f t="shared" ref="AF8:AF37" si="13">M8+W8</f>
        <v>120</v>
      </c>
      <c r="AG8" s="212" t="s">
        <v>3460</v>
      </c>
      <c r="AH8" s="212" t="s">
        <v>3455</v>
      </c>
      <c r="AI8" s="212" t="s">
        <v>3456</v>
      </c>
      <c r="AJ8" s="212" t="s">
        <v>3453</v>
      </c>
      <c r="AK8" s="212" t="s">
        <v>3451</v>
      </c>
      <c r="AL8" s="212" t="s">
        <v>3457</v>
      </c>
      <c r="AM8" s="212" t="s">
        <v>3454</v>
      </c>
      <c r="AN8" s="212" t="s">
        <v>3452</v>
      </c>
      <c r="AO8" s="212" t="s">
        <v>3459</v>
      </c>
      <c r="AP8" s="212" t="s">
        <v>3458</v>
      </c>
    </row>
    <row r="9" spans="1:42" s="217" customFormat="1" ht="11.25">
      <c r="A9" s="210">
        <v>2</v>
      </c>
      <c r="B9" s="222" t="s">
        <v>1613</v>
      </c>
      <c r="C9" s="222" t="s">
        <v>1574</v>
      </c>
      <c r="D9" s="221" t="s">
        <v>1614</v>
      </c>
      <c r="E9" s="213">
        <v>16</v>
      </c>
      <c r="F9" s="214">
        <v>12.17</v>
      </c>
      <c r="G9" s="215">
        <v>30</v>
      </c>
      <c r="H9" s="215" t="s">
        <v>3372</v>
      </c>
      <c r="I9" s="214">
        <v>9.15</v>
      </c>
      <c r="J9" s="215">
        <v>20</v>
      </c>
      <c r="K9" s="215" t="s">
        <v>3372</v>
      </c>
      <c r="L9" s="216">
        <f t="shared" si="0"/>
        <v>10.66</v>
      </c>
      <c r="M9" s="213">
        <f t="shared" si="1"/>
        <v>60</v>
      </c>
      <c r="N9" s="213">
        <f t="shared" si="2"/>
        <v>0</v>
      </c>
      <c r="O9" s="213">
        <f t="shared" si="3"/>
        <v>1</v>
      </c>
      <c r="P9" s="214">
        <v>10.45</v>
      </c>
      <c r="Q9" s="215">
        <v>30</v>
      </c>
      <c r="R9" s="215" t="s">
        <v>3372</v>
      </c>
      <c r="S9" s="214">
        <v>11.25</v>
      </c>
      <c r="T9" s="215">
        <v>30</v>
      </c>
      <c r="U9" s="215" t="s">
        <v>3373</v>
      </c>
      <c r="V9" s="214">
        <f t="shared" si="4"/>
        <v>10.85</v>
      </c>
      <c r="W9" s="215">
        <f t="shared" si="5"/>
        <v>60</v>
      </c>
      <c r="X9" s="215">
        <f t="shared" si="6"/>
        <v>1</v>
      </c>
      <c r="Y9" s="215">
        <f t="shared" si="7"/>
        <v>0</v>
      </c>
      <c r="Z9" s="215">
        <f t="shared" si="8"/>
        <v>1</v>
      </c>
      <c r="AA9" s="215">
        <f t="shared" si="8"/>
        <v>1</v>
      </c>
      <c r="AB9" s="215">
        <f t="shared" si="9"/>
        <v>2</v>
      </c>
      <c r="AC9" s="214">
        <f t="shared" si="10"/>
        <v>0.98</v>
      </c>
      <c r="AD9" s="214">
        <f t="shared" si="11"/>
        <v>10.754999999999999</v>
      </c>
      <c r="AE9" s="214">
        <f t="shared" si="12"/>
        <v>10.539899999999999</v>
      </c>
      <c r="AF9" s="215">
        <f t="shared" si="13"/>
        <v>120</v>
      </c>
      <c r="AG9" s="212" t="s">
        <v>3456</v>
      </c>
      <c r="AH9" s="212" t="s">
        <v>3460</v>
      </c>
      <c r="AI9" s="212" t="s">
        <v>3455</v>
      </c>
      <c r="AJ9" s="212" t="s">
        <v>3452</v>
      </c>
      <c r="AK9" s="212" t="s">
        <v>3451</v>
      </c>
      <c r="AL9" s="212" t="s">
        <v>3453</v>
      </c>
      <c r="AM9" s="212" t="s">
        <v>3454</v>
      </c>
      <c r="AN9" s="212" t="s">
        <v>3457</v>
      </c>
      <c r="AO9" s="212" t="s">
        <v>3459</v>
      </c>
      <c r="AP9" s="212" t="s">
        <v>3458</v>
      </c>
    </row>
    <row r="10" spans="1:42" s="217" customFormat="1" ht="11.25">
      <c r="A10" s="210">
        <v>3</v>
      </c>
      <c r="B10" s="222" t="s">
        <v>385</v>
      </c>
      <c r="C10" s="222" t="s">
        <v>386</v>
      </c>
      <c r="D10" s="221" t="s">
        <v>387</v>
      </c>
      <c r="E10" s="213">
        <v>3</v>
      </c>
      <c r="F10" s="214">
        <v>9.6300000000000008</v>
      </c>
      <c r="G10" s="215">
        <v>18</v>
      </c>
      <c r="H10" s="215" t="s">
        <v>3373</v>
      </c>
      <c r="I10" s="214">
        <v>10.37</v>
      </c>
      <c r="J10" s="215">
        <v>30</v>
      </c>
      <c r="K10" s="215" t="s">
        <v>3373</v>
      </c>
      <c r="L10" s="216">
        <f t="shared" si="0"/>
        <v>10</v>
      </c>
      <c r="M10" s="213">
        <f t="shared" si="1"/>
        <v>60</v>
      </c>
      <c r="N10" s="213">
        <f t="shared" si="2"/>
        <v>2</v>
      </c>
      <c r="O10" s="213">
        <f t="shared" si="3"/>
        <v>1</v>
      </c>
      <c r="P10" s="214">
        <v>10.9</v>
      </c>
      <c r="Q10" s="215">
        <v>30</v>
      </c>
      <c r="R10" s="215" t="s">
        <v>3372</v>
      </c>
      <c r="S10" s="214">
        <v>11.46</v>
      </c>
      <c r="T10" s="215">
        <v>30</v>
      </c>
      <c r="U10" s="215" t="s">
        <v>3372</v>
      </c>
      <c r="V10" s="214">
        <f t="shared" si="4"/>
        <v>11.18</v>
      </c>
      <c r="W10" s="215">
        <f t="shared" si="5"/>
        <v>60</v>
      </c>
      <c r="X10" s="215">
        <f t="shared" si="6"/>
        <v>0</v>
      </c>
      <c r="Y10" s="215">
        <f t="shared" si="7"/>
        <v>0</v>
      </c>
      <c r="Z10" s="215">
        <f t="shared" si="8"/>
        <v>2</v>
      </c>
      <c r="AA10" s="215">
        <f t="shared" si="8"/>
        <v>1</v>
      </c>
      <c r="AB10" s="215">
        <f t="shared" si="9"/>
        <v>3</v>
      </c>
      <c r="AC10" s="214">
        <f t="shared" si="10"/>
        <v>0.97</v>
      </c>
      <c r="AD10" s="214">
        <f t="shared" si="11"/>
        <v>10.59</v>
      </c>
      <c r="AE10" s="214">
        <f t="shared" si="12"/>
        <v>10.2723</v>
      </c>
      <c r="AF10" s="215">
        <f t="shared" si="13"/>
        <v>120</v>
      </c>
      <c r="AG10" s="212" t="s">
        <v>3451</v>
      </c>
      <c r="AH10" s="212" t="s">
        <v>3452</v>
      </c>
      <c r="AI10" s="212" t="s">
        <v>3460</v>
      </c>
      <c r="AJ10" s="212" t="s">
        <v>3456</v>
      </c>
      <c r="AK10" s="212" t="s">
        <v>3455</v>
      </c>
      <c r="AL10" s="212" t="s">
        <v>3454</v>
      </c>
      <c r="AM10" s="212" t="s">
        <v>3453</v>
      </c>
      <c r="AN10" s="212" t="s">
        <v>3459</v>
      </c>
      <c r="AO10" s="212" t="s">
        <v>3458</v>
      </c>
      <c r="AP10" s="212" t="s">
        <v>3457</v>
      </c>
    </row>
    <row r="11" spans="1:42" s="217" customFormat="1" ht="11.25">
      <c r="A11" s="210">
        <v>4</v>
      </c>
      <c r="B11" s="222" t="s">
        <v>1801</v>
      </c>
      <c r="C11" s="222" t="s">
        <v>580</v>
      </c>
      <c r="D11" s="221" t="s">
        <v>1802</v>
      </c>
      <c r="E11" s="213">
        <v>18</v>
      </c>
      <c r="F11" s="214">
        <v>9.6</v>
      </c>
      <c r="G11" s="215">
        <v>18</v>
      </c>
      <c r="H11" s="215" t="s">
        <v>3373</v>
      </c>
      <c r="I11" s="214">
        <v>10.4</v>
      </c>
      <c r="J11" s="215">
        <v>30</v>
      </c>
      <c r="K11" s="215" t="s">
        <v>3373</v>
      </c>
      <c r="L11" s="216">
        <f t="shared" si="0"/>
        <v>10</v>
      </c>
      <c r="M11" s="213">
        <f t="shared" si="1"/>
        <v>60</v>
      </c>
      <c r="N11" s="213">
        <f t="shared" si="2"/>
        <v>2</v>
      </c>
      <c r="O11" s="213">
        <f t="shared" si="3"/>
        <v>1</v>
      </c>
      <c r="P11" s="214">
        <v>10.76</v>
      </c>
      <c r="Q11" s="215">
        <v>30</v>
      </c>
      <c r="R11" s="215" t="s">
        <v>3372</v>
      </c>
      <c r="S11" s="214">
        <v>11.48</v>
      </c>
      <c r="T11" s="215">
        <v>30</v>
      </c>
      <c r="U11" s="215" t="s">
        <v>3372</v>
      </c>
      <c r="V11" s="214">
        <f t="shared" si="4"/>
        <v>11.120000000000001</v>
      </c>
      <c r="W11" s="215">
        <f t="shared" si="5"/>
        <v>60</v>
      </c>
      <c r="X11" s="215">
        <f t="shared" si="6"/>
        <v>0</v>
      </c>
      <c r="Y11" s="215">
        <f t="shared" si="7"/>
        <v>0</v>
      </c>
      <c r="Z11" s="215">
        <f t="shared" si="8"/>
        <v>2</v>
      </c>
      <c r="AA11" s="215">
        <f t="shared" si="8"/>
        <v>1</v>
      </c>
      <c r="AB11" s="215">
        <f t="shared" si="9"/>
        <v>3</v>
      </c>
      <c r="AC11" s="214">
        <f t="shared" si="10"/>
        <v>0.97</v>
      </c>
      <c r="AD11" s="214">
        <f t="shared" si="11"/>
        <v>10.56</v>
      </c>
      <c r="AE11" s="214">
        <f t="shared" si="12"/>
        <v>10.2432</v>
      </c>
      <c r="AF11" s="215">
        <f t="shared" si="13"/>
        <v>120</v>
      </c>
      <c r="AG11" s="212" t="s">
        <v>3456</v>
      </c>
      <c r="AH11" s="212" t="s">
        <v>3452</v>
      </c>
      <c r="AI11" s="212" t="s">
        <v>3453</v>
      </c>
      <c r="AJ11" s="212" t="s">
        <v>3460</v>
      </c>
      <c r="AK11" s="212" t="s">
        <v>3459</v>
      </c>
      <c r="AL11" s="212" t="s">
        <v>3455</v>
      </c>
      <c r="AM11" s="212" t="s">
        <v>3451</v>
      </c>
      <c r="AN11" s="212" t="s">
        <v>3454</v>
      </c>
      <c r="AO11" s="212" t="s">
        <v>3457</v>
      </c>
      <c r="AP11" s="212" t="s">
        <v>3458</v>
      </c>
    </row>
    <row r="12" spans="1:42" s="217" customFormat="1" ht="11.25">
      <c r="A12" s="210">
        <v>5</v>
      </c>
      <c r="B12" s="222" t="s">
        <v>1232</v>
      </c>
      <c r="C12" s="222" t="s">
        <v>1233</v>
      </c>
      <c r="D12" s="221" t="s">
        <v>1234</v>
      </c>
      <c r="E12" s="213">
        <v>12</v>
      </c>
      <c r="F12" s="214">
        <v>10.82</v>
      </c>
      <c r="G12" s="215">
        <v>30</v>
      </c>
      <c r="H12" s="215" t="s">
        <v>3372</v>
      </c>
      <c r="I12" s="214">
        <v>9.3699999999999992</v>
      </c>
      <c r="J12" s="215">
        <v>17</v>
      </c>
      <c r="K12" s="215" t="s">
        <v>3372</v>
      </c>
      <c r="L12" s="216">
        <f t="shared" si="0"/>
        <v>10.094999999999999</v>
      </c>
      <c r="M12" s="213">
        <f t="shared" si="1"/>
        <v>60</v>
      </c>
      <c r="N12" s="213">
        <f t="shared" si="2"/>
        <v>0</v>
      </c>
      <c r="O12" s="213">
        <f t="shared" si="3"/>
        <v>1</v>
      </c>
      <c r="P12" s="214">
        <v>9.89</v>
      </c>
      <c r="Q12" s="215">
        <v>10</v>
      </c>
      <c r="R12" s="215" t="s">
        <v>3372</v>
      </c>
      <c r="S12" s="214">
        <v>11.67</v>
      </c>
      <c r="T12" s="215">
        <v>30</v>
      </c>
      <c r="U12" s="215" t="s">
        <v>3372</v>
      </c>
      <c r="V12" s="214">
        <f t="shared" si="4"/>
        <v>10.780000000000001</v>
      </c>
      <c r="W12" s="215">
        <f t="shared" si="5"/>
        <v>60</v>
      </c>
      <c r="X12" s="215">
        <f t="shared" si="6"/>
        <v>0</v>
      </c>
      <c r="Y12" s="215">
        <f t="shared" si="7"/>
        <v>1</v>
      </c>
      <c r="Z12" s="215">
        <f t="shared" si="8"/>
        <v>0</v>
      </c>
      <c r="AA12" s="215">
        <f t="shared" si="8"/>
        <v>2</v>
      </c>
      <c r="AB12" s="215">
        <f t="shared" si="9"/>
        <v>2</v>
      </c>
      <c r="AC12" s="214">
        <f t="shared" si="10"/>
        <v>0.98</v>
      </c>
      <c r="AD12" s="214">
        <f t="shared" si="11"/>
        <v>10.4375</v>
      </c>
      <c r="AE12" s="214">
        <f t="shared" si="12"/>
        <v>10.22875</v>
      </c>
      <c r="AF12" s="215">
        <f t="shared" si="13"/>
        <v>120</v>
      </c>
      <c r="AG12" s="212" t="s">
        <v>3456</v>
      </c>
      <c r="AH12" s="212" t="s">
        <v>3453</v>
      </c>
      <c r="AI12" s="212" t="s">
        <v>3452</v>
      </c>
      <c r="AJ12" s="212" t="s">
        <v>3460</v>
      </c>
      <c r="AK12" s="212" t="s">
        <v>3451</v>
      </c>
      <c r="AL12" s="212" t="s">
        <v>3457</v>
      </c>
      <c r="AM12" s="212" t="s">
        <v>3455</v>
      </c>
      <c r="AN12" s="212" t="s">
        <v>3454</v>
      </c>
      <c r="AO12" s="212" t="s">
        <v>3459</v>
      </c>
      <c r="AP12" s="212" t="s">
        <v>3458</v>
      </c>
    </row>
    <row r="13" spans="1:42" s="217" customFormat="1" ht="11.25">
      <c r="A13" s="210">
        <v>6</v>
      </c>
      <c r="B13" s="222" t="s">
        <v>1204</v>
      </c>
      <c r="C13" s="222" t="s">
        <v>104</v>
      </c>
      <c r="D13" s="221" t="s">
        <v>1198</v>
      </c>
      <c r="E13" s="213">
        <v>11</v>
      </c>
      <c r="F13" s="214">
        <v>11.78</v>
      </c>
      <c r="G13" s="215">
        <v>30</v>
      </c>
      <c r="H13" s="215" t="s">
        <v>3372</v>
      </c>
      <c r="I13" s="214">
        <v>8.7200000000000006</v>
      </c>
      <c r="J13" s="215">
        <v>14</v>
      </c>
      <c r="K13" s="215" t="s">
        <v>3372</v>
      </c>
      <c r="L13" s="216">
        <f t="shared" si="0"/>
        <v>10.25</v>
      </c>
      <c r="M13" s="213">
        <f t="shared" si="1"/>
        <v>60</v>
      </c>
      <c r="N13" s="213">
        <f t="shared" si="2"/>
        <v>0</v>
      </c>
      <c r="O13" s="213">
        <f t="shared" si="3"/>
        <v>1</v>
      </c>
      <c r="P13" s="214">
        <v>9.6199999999999992</v>
      </c>
      <c r="Q13" s="215">
        <v>5</v>
      </c>
      <c r="R13" s="215" t="s">
        <v>3372</v>
      </c>
      <c r="S13" s="214">
        <v>11.57</v>
      </c>
      <c r="T13" s="215">
        <v>30</v>
      </c>
      <c r="U13" s="215" t="s">
        <v>3372</v>
      </c>
      <c r="V13" s="214">
        <f t="shared" si="4"/>
        <v>10.594999999999999</v>
      </c>
      <c r="W13" s="215">
        <f t="shared" si="5"/>
        <v>60</v>
      </c>
      <c r="X13" s="215">
        <f t="shared" si="6"/>
        <v>0</v>
      </c>
      <c r="Y13" s="215">
        <f t="shared" si="7"/>
        <v>1</v>
      </c>
      <c r="Z13" s="215">
        <f t="shared" si="8"/>
        <v>0</v>
      </c>
      <c r="AA13" s="215">
        <f t="shared" si="8"/>
        <v>2</v>
      </c>
      <c r="AB13" s="215">
        <f t="shared" si="9"/>
        <v>2</v>
      </c>
      <c r="AC13" s="214">
        <f t="shared" si="10"/>
        <v>0.98</v>
      </c>
      <c r="AD13" s="214">
        <f t="shared" si="11"/>
        <v>10.422499999999999</v>
      </c>
      <c r="AE13" s="214">
        <f t="shared" si="12"/>
        <v>10.214049999999999</v>
      </c>
      <c r="AF13" s="215">
        <f t="shared" si="13"/>
        <v>120</v>
      </c>
      <c r="AG13" s="212" t="s">
        <v>3453</v>
      </c>
      <c r="AH13" s="212" t="s">
        <v>3451</v>
      </c>
      <c r="AI13" s="212" t="s">
        <v>3456</v>
      </c>
      <c r="AJ13" s="212" t="s">
        <v>3457</v>
      </c>
      <c r="AK13" s="212" t="s">
        <v>3460</v>
      </c>
      <c r="AL13" s="212" t="s">
        <v>3455</v>
      </c>
      <c r="AM13" s="212" t="s">
        <v>3452</v>
      </c>
      <c r="AN13" s="212" t="s">
        <v>3459</v>
      </c>
      <c r="AO13" s="212" t="s">
        <v>3454</v>
      </c>
      <c r="AP13" s="212" t="s">
        <v>3458</v>
      </c>
    </row>
    <row r="14" spans="1:42" s="217" customFormat="1" ht="11.25">
      <c r="A14" s="210">
        <v>7</v>
      </c>
      <c r="B14" s="218" t="s">
        <v>732</v>
      </c>
      <c r="C14" s="218" t="s">
        <v>733</v>
      </c>
      <c r="D14" s="213" t="s">
        <v>734</v>
      </c>
      <c r="E14" s="213">
        <v>7</v>
      </c>
      <c r="F14" s="214">
        <v>11.01</v>
      </c>
      <c r="G14" s="215">
        <v>30</v>
      </c>
      <c r="H14" s="215" t="s">
        <v>3372</v>
      </c>
      <c r="I14" s="214">
        <v>10.61</v>
      </c>
      <c r="J14" s="215">
        <v>30</v>
      </c>
      <c r="K14" s="215" t="s">
        <v>3373</v>
      </c>
      <c r="L14" s="216">
        <f t="shared" si="0"/>
        <v>10.809999999999999</v>
      </c>
      <c r="M14" s="213">
        <f t="shared" si="1"/>
        <v>60</v>
      </c>
      <c r="N14" s="213">
        <f t="shared" si="2"/>
        <v>1</v>
      </c>
      <c r="O14" s="213">
        <f t="shared" si="3"/>
        <v>0</v>
      </c>
      <c r="P14" s="214">
        <v>8.74</v>
      </c>
      <c r="Q14" s="215">
        <v>12</v>
      </c>
      <c r="R14" s="215" t="s">
        <v>3373</v>
      </c>
      <c r="S14" s="214">
        <v>11.72</v>
      </c>
      <c r="T14" s="215">
        <v>30</v>
      </c>
      <c r="U14" s="215" t="s">
        <v>3372</v>
      </c>
      <c r="V14" s="214">
        <f t="shared" si="4"/>
        <v>10.23</v>
      </c>
      <c r="W14" s="215">
        <f t="shared" si="5"/>
        <v>60</v>
      </c>
      <c r="X14" s="215">
        <f t="shared" si="6"/>
        <v>1</v>
      </c>
      <c r="Y14" s="215">
        <f t="shared" si="7"/>
        <v>1</v>
      </c>
      <c r="Z14" s="215">
        <f t="shared" si="8"/>
        <v>2</v>
      </c>
      <c r="AA14" s="215">
        <f t="shared" si="8"/>
        <v>1</v>
      </c>
      <c r="AB14" s="215">
        <f t="shared" si="9"/>
        <v>3</v>
      </c>
      <c r="AC14" s="214">
        <f t="shared" si="10"/>
        <v>0.97</v>
      </c>
      <c r="AD14" s="214">
        <f t="shared" si="11"/>
        <v>10.52</v>
      </c>
      <c r="AE14" s="214">
        <f t="shared" si="12"/>
        <v>10.2044</v>
      </c>
      <c r="AF14" s="215">
        <f t="shared" si="13"/>
        <v>120</v>
      </c>
      <c r="AG14" s="212" t="s">
        <v>3456</v>
      </c>
      <c r="AH14" s="212" t="s">
        <v>3460</v>
      </c>
      <c r="AI14" s="212" t="s">
        <v>3457</v>
      </c>
      <c r="AJ14" s="212" t="s">
        <v>3455</v>
      </c>
      <c r="AK14" s="212" t="s">
        <v>3454</v>
      </c>
      <c r="AL14" s="212" t="s">
        <v>3459</v>
      </c>
      <c r="AM14" s="212" t="s">
        <v>3451</v>
      </c>
      <c r="AN14" s="212" t="s">
        <v>3453</v>
      </c>
      <c r="AO14" s="212" t="s">
        <v>3452</v>
      </c>
      <c r="AP14" s="212" t="s">
        <v>3458</v>
      </c>
    </row>
    <row r="15" spans="1:42" s="217" customFormat="1" ht="11.25">
      <c r="A15" s="210">
        <v>8</v>
      </c>
      <c r="B15" s="222" t="s">
        <v>567</v>
      </c>
      <c r="C15" s="222" t="s">
        <v>568</v>
      </c>
      <c r="D15" s="221" t="s">
        <v>569</v>
      </c>
      <c r="E15" s="213">
        <v>5</v>
      </c>
      <c r="F15" s="214">
        <v>12.18</v>
      </c>
      <c r="G15" s="215">
        <v>30</v>
      </c>
      <c r="H15" s="215" t="s">
        <v>3373</v>
      </c>
      <c r="I15" s="214">
        <v>8.18</v>
      </c>
      <c r="J15" s="215">
        <v>12</v>
      </c>
      <c r="K15" s="215" t="s">
        <v>3372</v>
      </c>
      <c r="L15" s="216">
        <f t="shared" si="0"/>
        <v>10.18</v>
      </c>
      <c r="M15" s="213">
        <f t="shared" si="1"/>
        <v>60</v>
      </c>
      <c r="N15" s="213">
        <f t="shared" si="2"/>
        <v>1</v>
      </c>
      <c r="O15" s="213">
        <f t="shared" si="3"/>
        <v>1</v>
      </c>
      <c r="P15" s="214">
        <v>9.4700000000000006</v>
      </c>
      <c r="Q15" s="215">
        <v>12</v>
      </c>
      <c r="R15" s="215" t="s">
        <v>3373</v>
      </c>
      <c r="S15" s="214">
        <v>12.63</v>
      </c>
      <c r="T15" s="215">
        <v>30</v>
      </c>
      <c r="U15" s="215" t="s">
        <v>3372</v>
      </c>
      <c r="V15" s="214">
        <f t="shared" si="4"/>
        <v>11.05</v>
      </c>
      <c r="W15" s="215">
        <f t="shared" si="5"/>
        <v>60</v>
      </c>
      <c r="X15" s="215">
        <f t="shared" si="6"/>
        <v>1</v>
      </c>
      <c r="Y15" s="215">
        <f t="shared" si="7"/>
        <v>1</v>
      </c>
      <c r="Z15" s="215">
        <f t="shared" si="8"/>
        <v>2</v>
      </c>
      <c r="AA15" s="215">
        <f t="shared" si="8"/>
        <v>2</v>
      </c>
      <c r="AB15" s="215">
        <f t="shared" si="9"/>
        <v>4</v>
      </c>
      <c r="AC15" s="214">
        <f t="shared" si="10"/>
        <v>0.96</v>
      </c>
      <c r="AD15" s="214">
        <f t="shared" si="11"/>
        <v>10.615</v>
      </c>
      <c r="AE15" s="214">
        <f t="shared" si="12"/>
        <v>10.1904</v>
      </c>
      <c r="AF15" s="215">
        <f t="shared" si="13"/>
        <v>120</v>
      </c>
      <c r="AG15" s="212" t="s">
        <v>3456</v>
      </c>
      <c r="AH15" s="212" t="s">
        <v>3451</v>
      </c>
      <c r="AI15" s="212" t="s">
        <v>3452</v>
      </c>
      <c r="AJ15" s="212" t="s">
        <v>3457</v>
      </c>
      <c r="AK15" s="212" t="s">
        <v>3460</v>
      </c>
      <c r="AL15" s="212" t="s">
        <v>3453</v>
      </c>
      <c r="AM15" s="212" t="s">
        <v>3455</v>
      </c>
      <c r="AN15" s="212" t="s">
        <v>3454</v>
      </c>
      <c r="AO15" s="212" t="s">
        <v>3458</v>
      </c>
      <c r="AP15" s="212" t="s">
        <v>3459</v>
      </c>
    </row>
    <row r="16" spans="1:42" s="217" customFormat="1" ht="11.25">
      <c r="A16" s="210">
        <v>9</v>
      </c>
      <c r="B16" s="218" t="s">
        <v>482</v>
      </c>
      <c r="C16" s="218" t="s">
        <v>1483</v>
      </c>
      <c r="D16" s="213" t="s">
        <v>1484</v>
      </c>
      <c r="E16" s="213">
        <v>14</v>
      </c>
      <c r="F16" s="214">
        <v>10.81</v>
      </c>
      <c r="G16" s="215">
        <v>30</v>
      </c>
      <c r="H16" s="215" t="s">
        <v>3372</v>
      </c>
      <c r="I16" s="214">
        <v>12.21</v>
      </c>
      <c r="J16" s="215">
        <v>30</v>
      </c>
      <c r="K16" s="215" t="s">
        <v>3372</v>
      </c>
      <c r="L16" s="216">
        <f t="shared" si="0"/>
        <v>11.510000000000002</v>
      </c>
      <c r="M16" s="213">
        <f t="shared" si="1"/>
        <v>60</v>
      </c>
      <c r="N16" s="213">
        <f t="shared" si="2"/>
        <v>0</v>
      </c>
      <c r="O16" s="213">
        <f t="shared" si="3"/>
        <v>0</v>
      </c>
      <c r="P16" s="214">
        <v>9.99</v>
      </c>
      <c r="Q16" s="215">
        <v>16</v>
      </c>
      <c r="R16" s="215" t="s">
        <v>3373</v>
      </c>
      <c r="S16" s="214">
        <v>11.56</v>
      </c>
      <c r="T16" s="215">
        <v>30</v>
      </c>
      <c r="U16" s="215" t="s">
        <v>3372</v>
      </c>
      <c r="V16" s="214">
        <f t="shared" si="4"/>
        <v>10.775</v>
      </c>
      <c r="W16" s="215">
        <f t="shared" si="5"/>
        <v>60</v>
      </c>
      <c r="X16" s="215">
        <f t="shared" si="6"/>
        <v>1</v>
      </c>
      <c r="Y16" s="215">
        <f t="shared" si="7"/>
        <v>1</v>
      </c>
      <c r="Z16" s="215">
        <f t="shared" si="8"/>
        <v>1</v>
      </c>
      <c r="AA16" s="215">
        <f t="shared" si="8"/>
        <v>1</v>
      </c>
      <c r="AB16" s="215">
        <f t="shared" si="9"/>
        <v>2</v>
      </c>
      <c r="AC16" s="214">
        <f>IF(AB16=0,0.93,IF(AB16=1,0.92,IF(AB16=2,0.91,IF(AB16=3,0.9,IF(AB16=4,0.89,IF(AB16=5,0.88,IF(AB16=6,0.87)))))))</f>
        <v>0.91</v>
      </c>
      <c r="AD16" s="214">
        <f t="shared" si="11"/>
        <v>11.142500000000002</v>
      </c>
      <c r="AE16" s="214">
        <f t="shared" si="12"/>
        <v>10.139675000000002</v>
      </c>
      <c r="AF16" s="215">
        <f t="shared" si="13"/>
        <v>120</v>
      </c>
      <c r="AG16" s="212" t="s">
        <v>3456</v>
      </c>
      <c r="AH16" s="212" t="s">
        <v>3460</v>
      </c>
      <c r="AI16" s="212" t="s">
        <v>3451</v>
      </c>
      <c r="AJ16" s="212" t="s">
        <v>3453</v>
      </c>
      <c r="AK16" s="212" t="s">
        <v>3457</v>
      </c>
      <c r="AL16" s="212" t="s">
        <v>3458</v>
      </c>
      <c r="AM16" s="212" t="s">
        <v>3455</v>
      </c>
      <c r="AN16" s="212" t="s">
        <v>3454</v>
      </c>
      <c r="AO16" s="212" t="s">
        <v>3459</v>
      </c>
      <c r="AP16" s="212" t="s">
        <v>3452</v>
      </c>
    </row>
    <row r="17" spans="1:42" s="217" customFormat="1" ht="11.25">
      <c r="A17" s="210">
        <v>10</v>
      </c>
      <c r="B17" s="222" t="s">
        <v>1057</v>
      </c>
      <c r="C17" s="222" t="s">
        <v>1058</v>
      </c>
      <c r="D17" s="221" t="s">
        <v>1059</v>
      </c>
      <c r="E17" s="213">
        <v>10</v>
      </c>
      <c r="F17" s="214">
        <v>9.6199999999999992</v>
      </c>
      <c r="G17" s="215">
        <v>23</v>
      </c>
      <c r="H17" s="215" t="s">
        <v>3373</v>
      </c>
      <c r="I17" s="214">
        <v>10.38</v>
      </c>
      <c r="J17" s="215">
        <v>30</v>
      </c>
      <c r="K17" s="215" t="s">
        <v>3373</v>
      </c>
      <c r="L17" s="216">
        <f t="shared" si="0"/>
        <v>10</v>
      </c>
      <c r="M17" s="213">
        <f t="shared" si="1"/>
        <v>60</v>
      </c>
      <c r="N17" s="213">
        <f t="shared" si="2"/>
        <v>2</v>
      </c>
      <c r="O17" s="213">
        <f t="shared" si="3"/>
        <v>1</v>
      </c>
      <c r="P17" s="214">
        <v>9.77</v>
      </c>
      <c r="Q17" s="215">
        <v>13</v>
      </c>
      <c r="R17" s="215" t="s">
        <v>3373</v>
      </c>
      <c r="S17" s="214">
        <v>12.31</v>
      </c>
      <c r="T17" s="215">
        <v>30</v>
      </c>
      <c r="U17" s="215" t="s">
        <v>3372</v>
      </c>
      <c r="V17" s="214">
        <f t="shared" si="4"/>
        <v>11.04</v>
      </c>
      <c r="W17" s="215">
        <f t="shared" si="5"/>
        <v>60</v>
      </c>
      <c r="X17" s="215">
        <f t="shared" si="6"/>
        <v>1</v>
      </c>
      <c r="Y17" s="215">
        <f t="shared" si="7"/>
        <v>1</v>
      </c>
      <c r="Z17" s="215">
        <f t="shared" si="8"/>
        <v>3</v>
      </c>
      <c r="AA17" s="215">
        <f t="shared" si="8"/>
        <v>2</v>
      </c>
      <c r="AB17" s="215">
        <f t="shared" si="9"/>
        <v>5</v>
      </c>
      <c r="AC17" s="214">
        <f t="shared" ref="AC17:AC21" si="14">IF(AB17=0,1,IF(AB17=1,0.99,IF(AB17=2,0.98,IF(AB17=3,0.97,IF(AB17=4,0.96,IF(AB17=5,0.95,IF(AB17=6,0.94)))))))</f>
        <v>0.95</v>
      </c>
      <c r="AD17" s="214">
        <f t="shared" si="11"/>
        <v>10.52</v>
      </c>
      <c r="AE17" s="214">
        <f t="shared" si="12"/>
        <v>9.9939999999999998</v>
      </c>
      <c r="AF17" s="215">
        <f t="shared" si="13"/>
        <v>120</v>
      </c>
      <c r="AG17" s="212" t="s">
        <v>3451</v>
      </c>
      <c r="AH17" s="212" t="s">
        <v>3452</v>
      </c>
      <c r="AI17" s="212" t="s">
        <v>3456</v>
      </c>
      <c r="AJ17" s="212" t="s">
        <v>3454</v>
      </c>
      <c r="AK17" s="212" t="s">
        <v>3457</v>
      </c>
      <c r="AL17" s="212" t="s">
        <v>3455</v>
      </c>
      <c r="AM17" s="212" t="s">
        <v>3460</v>
      </c>
      <c r="AN17" s="212" t="s">
        <v>3453</v>
      </c>
      <c r="AO17" s="212" t="s">
        <v>3458</v>
      </c>
      <c r="AP17" s="212" t="s">
        <v>3459</v>
      </c>
    </row>
    <row r="18" spans="1:42" s="217" customFormat="1" ht="11.25">
      <c r="A18" s="210">
        <v>11</v>
      </c>
      <c r="B18" s="218" t="s">
        <v>2676</v>
      </c>
      <c r="C18" s="218" t="s">
        <v>618</v>
      </c>
      <c r="D18" s="213" t="s">
        <v>2677</v>
      </c>
      <c r="E18" s="213">
        <v>27</v>
      </c>
      <c r="F18" s="214">
        <v>10.61</v>
      </c>
      <c r="G18" s="215">
        <v>30</v>
      </c>
      <c r="H18" s="215" t="s">
        <v>3372</v>
      </c>
      <c r="I18" s="214">
        <v>10</v>
      </c>
      <c r="J18" s="215">
        <v>30</v>
      </c>
      <c r="K18" s="215" t="s">
        <v>3373</v>
      </c>
      <c r="L18" s="216">
        <f t="shared" si="0"/>
        <v>10.305</v>
      </c>
      <c r="M18" s="213">
        <f t="shared" si="1"/>
        <v>60</v>
      </c>
      <c r="N18" s="213">
        <f t="shared" si="2"/>
        <v>1</v>
      </c>
      <c r="O18" s="213">
        <f t="shared" si="3"/>
        <v>0</v>
      </c>
      <c r="P18" s="214">
        <v>9.6300000000000008</v>
      </c>
      <c r="Q18" s="215">
        <v>18</v>
      </c>
      <c r="R18" s="215" t="s">
        <v>3373</v>
      </c>
      <c r="S18" s="214">
        <v>10.92</v>
      </c>
      <c r="T18" s="215">
        <v>30</v>
      </c>
      <c r="U18" s="215" t="s">
        <v>3372</v>
      </c>
      <c r="V18" s="214">
        <f t="shared" si="4"/>
        <v>10.275</v>
      </c>
      <c r="W18" s="215">
        <f t="shared" si="5"/>
        <v>60</v>
      </c>
      <c r="X18" s="215">
        <f t="shared" si="6"/>
        <v>1</v>
      </c>
      <c r="Y18" s="215">
        <f t="shared" si="7"/>
        <v>1</v>
      </c>
      <c r="Z18" s="215">
        <f t="shared" si="8"/>
        <v>2</v>
      </c>
      <c r="AA18" s="215">
        <f t="shared" si="8"/>
        <v>1</v>
      </c>
      <c r="AB18" s="215">
        <f t="shared" si="9"/>
        <v>3</v>
      </c>
      <c r="AC18" s="214">
        <f t="shared" si="14"/>
        <v>0.97</v>
      </c>
      <c r="AD18" s="214">
        <f t="shared" si="11"/>
        <v>10.29</v>
      </c>
      <c r="AE18" s="214">
        <f t="shared" si="12"/>
        <v>9.9812999999999992</v>
      </c>
      <c r="AF18" s="215">
        <f t="shared" si="13"/>
        <v>120</v>
      </c>
      <c r="AG18" s="212" t="s">
        <v>3457</v>
      </c>
      <c r="AH18" s="212" t="s">
        <v>3452</v>
      </c>
      <c r="AI18" s="212" t="s">
        <v>3456</v>
      </c>
      <c r="AJ18" s="212" t="s">
        <v>3454</v>
      </c>
      <c r="AK18" s="212" t="s">
        <v>3455</v>
      </c>
      <c r="AL18" s="212" t="s">
        <v>3460</v>
      </c>
      <c r="AM18" s="212" t="s">
        <v>3451</v>
      </c>
      <c r="AN18" s="212" t="s">
        <v>3453</v>
      </c>
      <c r="AO18" s="212" t="s">
        <v>3459</v>
      </c>
      <c r="AP18" s="212" t="s">
        <v>3458</v>
      </c>
    </row>
    <row r="19" spans="1:42" s="217" customFormat="1" ht="11.25">
      <c r="A19" s="210">
        <v>12</v>
      </c>
      <c r="B19" s="218" t="s">
        <v>1557</v>
      </c>
      <c r="C19" s="218" t="s">
        <v>1558</v>
      </c>
      <c r="D19" s="213" t="s">
        <v>1559</v>
      </c>
      <c r="E19" s="213">
        <v>15</v>
      </c>
      <c r="F19" s="214">
        <v>10.08</v>
      </c>
      <c r="G19" s="215">
        <v>30</v>
      </c>
      <c r="H19" s="215" t="s">
        <v>3372</v>
      </c>
      <c r="I19" s="214">
        <v>10.130000000000001</v>
      </c>
      <c r="J19" s="215">
        <v>30</v>
      </c>
      <c r="K19" s="215" t="s">
        <v>3373</v>
      </c>
      <c r="L19" s="216">
        <f t="shared" si="0"/>
        <v>10.105</v>
      </c>
      <c r="M19" s="213">
        <f t="shared" si="1"/>
        <v>60</v>
      </c>
      <c r="N19" s="213">
        <f t="shared" si="2"/>
        <v>1</v>
      </c>
      <c r="O19" s="213">
        <f t="shared" si="3"/>
        <v>0</v>
      </c>
      <c r="P19" s="214">
        <v>9.6300000000000008</v>
      </c>
      <c r="Q19" s="215">
        <v>7</v>
      </c>
      <c r="R19" s="215" t="s">
        <v>3373</v>
      </c>
      <c r="S19" s="214">
        <v>11.28</v>
      </c>
      <c r="T19" s="215">
        <v>30</v>
      </c>
      <c r="U19" s="215" t="s">
        <v>3372</v>
      </c>
      <c r="V19" s="214">
        <f t="shared" si="4"/>
        <v>10.455</v>
      </c>
      <c r="W19" s="215">
        <f t="shared" si="5"/>
        <v>60</v>
      </c>
      <c r="X19" s="215">
        <f t="shared" si="6"/>
        <v>1</v>
      </c>
      <c r="Y19" s="215">
        <f t="shared" si="7"/>
        <v>1</v>
      </c>
      <c r="Z19" s="215">
        <f t="shared" si="8"/>
        <v>2</v>
      </c>
      <c r="AA19" s="215">
        <f t="shared" si="8"/>
        <v>1</v>
      </c>
      <c r="AB19" s="215">
        <f t="shared" si="9"/>
        <v>3</v>
      </c>
      <c r="AC19" s="214">
        <f t="shared" si="14"/>
        <v>0.97</v>
      </c>
      <c r="AD19" s="214">
        <f t="shared" si="11"/>
        <v>10.280000000000001</v>
      </c>
      <c r="AE19" s="214">
        <f t="shared" si="12"/>
        <v>9.9716000000000005</v>
      </c>
      <c r="AF19" s="215">
        <f t="shared" si="13"/>
        <v>120</v>
      </c>
      <c r="AG19" s="212" t="s">
        <v>3451</v>
      </c>
      <c r="AH19" s="212" t="s">
        <v>3453</v>
      </c>
      <c r="AI19" s="212" t="s">
        <v>3456</v>
      </c>
      <c r="AJ19" s="212" t="s">
        <v>3452</v>
      </c>
      <c r="AK19" s="212" t="s">
        <v>3454</v>
      </c>
      <c r="AL19" s="212" t="s">
        <v>3455</v>
      </c>
      <c r="AM19" s="212" t="s">
        <v>3460</v>
      </c>
      <c r="AN19" s="212" t="s">
        <v>3457</v>
      </c>
      <c r="AO19" s="212" t="s">
        <v>3459</v>
      </c>
      <c r="AP19" s="212" t="s">
        <v>3458</v>
      </c>
    </row>
    <row r="20" spans="1:42" s="217" customFormat="1" ht="11.25">
      <c r="A20" s="210">
        <v>13</v>
      </c>
      <c r="B20" s="220" t="s">
        <v>1600</v>
      </c>
      <c r="C20" s="220" t="s">
        <v>3471</v>
      </c>
      <c r="D20" s="221" t="s">
        <v>1601</v>
      </c>
      <c r="E20" s="213">
        <v>15</v>
      </c>
      <c r="F20" s="214">
        <v>10.119999999999999</v>
      </c>
      <c r="G20" s="215">
        <v>30</v>
      </c>
      <c r="H20" s="215" t="s">
        <v>3372</v>
      </c>
      <c r="I20" s="214">
        <v>10.28</v>
      </c>
      <c r="J20" s="215">
        <v>30</v>
      </c>
      <c r="K20" s="215" t="s">
        <v>3373</v>
      </c>
      <c r="L20" s="216">
        <f t="shared" si="0"/>
        <v>10.199999999999999</v>
      </c>
      <c r="M20" s="213">
        <f t="shared" si="1"/>
        <v>60</v>
      </c>
      <c r="N20" s="213">
        <f t="shared" si="2"/>
        <v>1</v>
      </c>
      <c r="O20" s="213">
        <f t="shared" si="3"/>
        <v>0</v>
      </c>
      <c r="P20" s="214">
        <v>9.17</v>
      </c>
      <c r="Q20" s="215">
        <v>12</v>
      </c>
      <c r="R20" s="215" t="s">
        <v>3373</v>
      </c>
      <c r="S20" s="214">
        <v>11.92</v>
      </c>
      <c r="T20" s="215">
        <v>30</v>
      </c>
      <c r="U20" s="215" t="s">
        <v>3373</v>
      </c>
      <c r="V20" s="214">
        <f t="shared" si="4"/>
        <v>10.545</v>
      </c>
      <c r="W20" s="215">
        <f t="shared" si="5"/>
        <v>60</v>
      </c>
      <c r="X20" s="215">
        <f t="shared" si="6"/>
        <v>2</v>
      </c>
      <c r="Y20" s="215">
        <f t="shared" si="7"/>
        <v>1</v>
      </c>
      <c r="Z20" s="215">
        <f t="shared" si="8"/>
        <v>3</v>
      </c>
      <c r="AA20" s="215">
        <f t="shared" si="8"/>
        <v>1</v>
      </c>
      <c r="AB20" s="215">
        <f t="shared" si="9"/>
        <v>4</v>
      </c>
      <c r="AC20" s="214">
        <f t="shared" si="14"/>
        <v>0.96</v>
      </c>
      <c r="AD20" s="214">
        <f t="shared" si="11"/>
        <v>10.372499999999999</v>
      </c>
      <c r="AE20" s="214">
        <f t="shared" si="12"/>
        <v>9.9575999999999976</v>
      </c>
      <c r="AF20" s="215">
        <f t="shared" si="13"/>
        <v>120</v>
      </c>
      <c r="AG20" s="212" t="s">
        <v>3451</v>
      </c>
      <c r="AH20" s="212" t="s">
        <v>3453</v>
      </c>
      <c r="AI20" s="212" t="s">
        <v>3455</v>
      </c>
      <c r="AJ20" s="212" t="s">
        <v>3456</v>
      </c>
      <c r="AK20" s="212" t="s">
        <v>3452</v>
      </c>
      <c r="AL20" s="212" t="s">
        <v>3454</v>
      </c>
      <c r="AM20" s="212" t="s">
        <v>3457</v>
      </c>
      <c r="AN20" s="212" t="s">
        <v>3460</v>
      </c>
      <c r="AO20" s="212" t="s">
        <v>3459</v>
      </c>
      <c r="AP20" s="212" t="s">
        <v>3458</v>
      </c>
    </row>
    <row r="21" spans="1:42" s="217" customFormat="1" ht="11.25">
      <c r="A21" s="210">
        <v>14</v>
      </c>
      <c r="B21" s="222" t="s">
        <v>1338</v>
      </c>
      <c r="C21" s="222" t="s">
        <v>760</v>
      </c>
      <c r="D21" s="221" t="s">
        <v>1339</v>
      </c>
      <c r="E21" s="213">
        <v>13</v>
      </c>
      <c r="F21" s="214">
        <v>10.75</v>
      </c>
      <c r="G21" s="215">
        <v>30</v>
      </c>
      <c r="H21" s="215" t="s">
        <v>3373</v>
      </c>
      <c r="I21" s="214">
        <v>9.49</v>
      </c>
      <c r="J21" s="215">
        <v>12</v>
      </c>
      <c r="K21" s="215" t="s">
        <v>3373</v>
      </c>
      <c r="L21" s="216">
        <f t="shared" si="0"/>
        <v>10.120000000000001</v>
      </c>
      <c r="M21" s="213">
        <f t="shared" si="1"/>
        <v>60</v>
      </c>
      <c r="N21" s="213">
        <f t="shared" si="2"/>
        <v>2</v>
      </c>
      <c r="O21" s="213">
        <f t="shared" si="3"/>
        <v>1</v>
      </c>
      <c r="P21" s="214">
        <v>8.7899999999999991</v>
      </c>
      <c r="Q21" s="215">
        <v>10</v>
      </c>
      <c r="R21" s="215" t="s">
        <v>3373</v>
      </c>
      <c r="S21" s="214">
        <v>12.89</v>
      </c>
      <c r="T21" s="215">
        <v>30</v>
      </c>
      <c r="U21" s="215" t="s">
        <v>3372</v>
      </c>
      <c r="V21" s="214">
        <f t="shared" si="4"/>
        <v>10.84</v>
      </c>
      <c r="W21" s="215">
        <f t="shared" si="5"/>
        <v>60</v>
      </c>
      <c r="X21" s="215">
        <f t="shared" si="6"/>
        <v>1</v>
      </c>
      <c r="Y21" s="215">
        <f t="shared" si="7"/>
        <v>1</v>
      </c>
      <c r="Z21" s="215">
        <f t="shared" si="8"/>
        <v>3</v>
      </c>
      <c r="AA21" s="215">
        <f t="shared" si="8"/>
        <v>2</v>
      </c>
      <c r="AB21" s="215">
        <f t="shared" si="9"/>
        <v>5</v>
      </c>
      <c r="AC21" s="214">
        <f t="shared" si="14"/>
        <v>0.95</v>
      </c>
      <c r="AD21" s="214">
        <f t="shared" si="11"/>
        <v>10.48</v>
      </c>
      <c r="AE21" s="214">
        <f t="shared" si="12"/>
        <v>9.9559999999999995</v>
      </c>
      <c r="AF21" s="215">
        <f t="shared" si="13"/>
        <v>120</v>
      </c>
      <c r="AG21" s="212" t="s">
        <v>3456</v>
      </c>
      <c r="AH21" s="212" t="s">
        <v>3452</v>
      </c>
      <c r="AI21" s="212" t="s">
        <v>3454</v>
      </c>
      <c r="AJ21" s="212" t="s">
        <v>3451</v>
      </c>
      <c r="AK21" s="212" t="s">
        <v>3455</v>
      </c>
      <c r="AL21" s="212" t="s">
        <v>3459</v>
      </c>
      <c r="AM21" s="212" t="s">
        <v>3460</v>
      </c>
      <c r="AN21" s="212" t="s">
        <v>3453</v>
      </c>
      <c r="AO21" s="212" t="s">
        <v>3457</v>
      </c>
      <c r="AP21" s="212" t="s">
        <v>3458</v>
      </c>
    </row>
    <row r="22" spans="1:42" s="217" customFormat="1" ht="11.25">
      <c r="A22" s="210">
        <v>15</v>
      </c>
      <c r="B22" s="218" t="s">
        <v>861</v>
      </c>
      <c r="C22" s="218" t="s">
        <v>707</v>
      </c>
      <c r="D22" s="221" t="s">
        <v>862</v>
      </c>
      <c r="E22" s="213">
        <v>8</v>
      </c>
      <c r="F22" s="214">
        <v>10.38</v>
      </c>
      <c r="G22" s="215">
        <v>30</v>
      </c>
      <c r="H22" s="215" t="s">
        <v>3372</v>
      </c>
      <c r="I22" s="214">
        <v>10.27</v>
      </c>
      <c r="J22" s="215">
        <v>30</v>
      </c>
      <c r="K22" s="215" t="s">
        <v>3372</v>
      </c>
      <c r="L22" s="216">
        <f t="shared" si="0"/>
        <v>10.324999999999999</v>
      </c>
      <c r="M22" s="213">
        <f t="shared" si="1"/>
        <v>60</v>
      </c>
      <c r="N22" s="213">
        <f t="shared" si="2"/>
        <v>0</v>
      </c>
      <c r="O22" s="213">
        <f t="shared" si="3"/>
        <v>0</v>
      </c>
      <c r="P22" s="214">
        <v>10.56</v>
      </c>
      <c r="Q22" s="215">
        <v>30</v>
      </c>
      <c r="R22" s="215" t="s">
        <v>3372</v>
      </c>
      <c r="S22" s="214">
        <v>11.61</v>
      </c>
      <c r="T22" s="215">
        <v>30</v>
      </c>
      <c r="U22" s="215" t="s">
        <v>3372</v>
      </c>
      <c r="V22" s="214">
        <f t="shared" si="4"/>
        <v>11.085000000000001</v>
      </c>
      <c r="W22" s="215">
        <f t="shared" si="5"/>
        <v>60</v>
      </c>
      <c r="X22" s="215">
        <f t="shared" si="6"/>
        <v>0</v>
      </c>
      <c r="Y22" s="215">
        <f t="shared" si="7"/>
        <v>0</v>
      </c>
      <c r="Z22" s="215">
        <f t="shared" si="8"/>
        <v>0</v>
      </c>
      <c r="AA22" s="215">
        <f t="shared" si="8"/>
        <v>0</v>
      </c>
      <c r="AB22" s="215">
        <f t="shared" si="9"/>
        <v>0</v>
      </c>
      <c r="AC22" s="214">
        <f>IF(AB22=0,0.93,IF(AB22=1,0.92,IF(AB22=2,0.91,IF(AB22=3,0.9,IF(AB22=4,0.89,IF(AB22=5,0.88,IF(AB22=6,0.87)))))))</f>
        <v>0.93</v>
      </c>
      <c r="AD22" s="214">
        <f t="shared" si="11"/>
        <v>10.705</v>
      </c>
      <c r="AE22" s="214">
        <f t="shared" si="12"/>
        <v>9.9556500000000003</v>
      </c>
      <c r="AF22" s="215">
        <f t="shared" si="13"/>
        <v>120</v>
      </c>
      <c r="AG22" s="212" t="s">
        <v>3456</v>
      </c>
      <c r="AH22" s="212" t="s">
        <v>3454</v>
      </c>
      <c r="AI22" s="212" t="s">
        <v>3452</v>
      </c>
      <c r="AJ22" s="212" t="s">
        <v>3451</v>
      </c>
      <c r="AK22" s="212" t="s">
        <v>3455</v>
      </c>
      <c r="AL22" s="212" t="s">
        <v>3453</v>
      </c>
      <c r="AM22" s="212" t="s">
        <v>3460</v>
      </c>
      <c r="AN22" s="212" t="s">
        <v>3459</v>
      </c>
      <c r="AO22" s="212" t="s">
        <v>3457</v>
      </c>
      <c r="AP22" s="212" t="s">
        <v>3458</v>
      </c>
    </row>
    <row r="23" spans="1:42" s="327" customFormat="1" ht="11.25">
      <c r="A23" s="210">
        <v>16</v>
      </c>
      <c r="B23" s="320" t="s">
        <v>518</v>
      </c>
      <c r="C23" s="320" t="s">
        <v>2379</v>
      </c>
      <c r="D23" s="321" t="s">
        <v>2380</v>
      </c>
      <c r="E23" s="322">
        <v>24</v>
      </c>
      <c r="F23" s="323">
        <v>10</v>
      </c>
      <c r="G23" s="324">
        <v>30</v>
      </c>
      <c r="H23" s="324" t="s">
        <v>3373</v>
      </c>
      <c r="I23" s="323">
        <v>10</v>
      </c>
      <c r="J23" s="324">
        <v>30</v>
      </c>
      <c r="K23" s="324" t="s">
        <v>3373</v>
      </c>
      <c r="L23" s="325">
        <f t="shared" si="0"/>
        <v>10</v>
      </c>
      <c r="M23" s="322">
        <f t="shared" si="1"/>
        <v>60</v>
      </c>
      <c r="N23" s="322">
        <f t="shared" si="2"/>
        <v>2</v>
      </c>
      <c r="O23" s="322">
        <f t="shared" si="3"/>
        <v>0</v>
      </c>
      <c r="P23" s="323">
        <v>10.01</v>
      </c>
      <c r="Q23" s="324">
        <v>30</v>
      </c>
      <c r="R23" s="324" t="s">
        <v>3373</v>
      </c>
      <c r="S23" s="323">
        <v>11.04</v>
      </c>
      <c r="T23" s="324">
        <v>30</v>
      </c>
      <c r="U23" s="324" t="s">
        <v>3372</v>
      </c>
      <c r="V23" s="323">
        <f t="shared" si="4"/>
        <v>10.524999999999999</v>
      </c>
      <c r="W23" s="324">
        <f t="shared" si="5"/>
        <v>60</v>
      </c>
      <c r="X23" s="324">
        <f t="shared" si="6"/>
        <v>1</v>
      </c>
      <c r="Y23" s="324">
        <f t="shared" si="7"/>
        <v>0</v>
      </c>
      <c r="Z23" s="324">
        <f t="shared" si="8"/>
        <v>3</v>
      </c>
      <c r="AA23" s="324">
        <f t="shared" si="8"/>
        <v>0</v>
      </c>
      <c r="AB23" s="324">
        <f t="shared" si="9"/>
        <v>3</v>
      </c>
      <c r="AC23" s="323">
        <f>IF(AB23=0,1,IF(AB23=1,0.99,IF(AB23=2,0.98,IF(AB23=3,0.97,IF(AB23=4,0.96,IF(AB23=5,0.95,IF(AB23=6,0.94)))))))</f>
        <v>0.97</v>
      </c>
      <c r="AD23" s="323">
        <f t="shared" si="11"/>
        <v>10.262499999999999</v>
      </c>
      <c r="AE23" s="323">
        <f t="shared" si="12"/>
        <v>9.9546249999999983</v>
      </c>
      <c r="AF23" s="324">
        <f t="shared" si="13"/>
        <v>120</v>
      </c>
      <c r="AG23" s="326" t="s">
        <v>3453</v>
      </c>
      <c r="AH23" s="326" t="s">
        <v>3451</v>
      </c>
      <c r="AI23" s="326" t="s">
        <v>3456</v>
      </c>
      <c r="AJ23" s="326" t="s">
        <v>3452</v>
      </c>
      <c r="AK23" s="326" t="s">
        <v>3455</v>
      </c>
      <c r="AL23" s="326" t="s">
        <v>3454</v>
      </c>
      <c r="AM23" s="326" t="s">
        <v>3457</v>
      </c>
      <c r="AN23" s="326" t="s">
        <v>3460</v>
      </c>
      <c r="AO23" s="326" t="s">
        <v>3458</v>
      </c>
      <c r="AP23" s="326" t="s">
        <v>3459</v>
      </c>
    </row>
    <row r="24" spans="1:42" s="217" customFormat="1" ht="11.25">
      <c r="A24" s="210">
        <v>17</v>
      </c>
      <c r="B24" s="227" t="s">
        <v>2134</v>
      </c>
      <c r="C24" s="227" t="s">
        <v>2135</v>
      </c>
      <c r="D24" s="226" t="s">
        <v>2136</v>
      </c>
      <c r="E24" s="213">
        <v>21</v>
      </c>
      <c r="F24" s="214">
        <v>11.24</v>
      </c>
      <c r="G24" s="215">
        <v>30</v>
      </c>
      <c r="H24" s="215" t="s">
        <v>3372</v>
      </c>
      <c r="I24" s="214">
        <v>9.7200000000000006</v>
      </c>
      <c r="J24" s="215">
        <v>24</v>
      </c>
      <c r="K24" s="215" t="s">
        <v>3373</v>
      </c>
      <c r="L24" s="216">
        <f t="shared" si="0"/>
        <v>10.48</v>
      </c>
      <c r="M24" s="213">
        <f t="shared" si="1"/>
        <v>60</v>
      </c>
      <c r="N24" s="213">
        <f t="shared" si="2"/>
        <v>1</v>
      </c>
      <c r="O24" s="213">
        <f t="shared" si="3"/>
        <v>1</v>
      </c>
      <c r="P24" s="214">
        <v>10</v>
      </c>
      <c r="Q24" s="215">
        <v>30</v>
      </c>
      <c r="R24" s="215" t="s">
        <v>3373</v>
      </c>
      <c r="S24" s="214">
        <v>13.28</v>
      </c>
      <c r="T24" s="215">
        <v>30</v>
      </c>
      <c r="U24" s="215" t="s">
        <v>3372</v>
      </c>
      <c r="V24" s="214">
        <f t="shared" si="4"/>
        <v>11.64</v>
      </c>
      <c r="W24" s="215">
        <f t="shared" si="5"/>
        <v>60</v>
      </c>
      <c r="X24" s="215">
        <f t="shared" si="6"/>
        <v>1</v>
      </c>
      <c r="Y24" s="215">
        <f t="shared" si="7"/>
        <v>0</v>
      </c>
      <c r="Z24" s="215">
        <f t="shared" si="8"/>
        <v>2</v>
      </c>
      <c r="AA24" s="215">
        <f t="shared" si="8"/>
        <v>1</v>
      </c>
      <c r="AB24" s="215">
        <f t="shared" si="9"/>
        <v>3</v>
      </c>
      <c r="AC24" s="214">
        <f>IF(AB24=0,0.93,IF(AB24=1,0.92,IF(AB24=2,0.91,IF(AB24=3,0.9,IF(AB24=4,0.89,IF(AB24=5,0.88,IF(AB24=6,0.87)))))))</f>
        <v>0.9</v>
      </c>
      <c r="AD24" s="214">
        <f t="shared" si="11"/>
        <v>11.06</v>
      </c>
      <c r="AE24" s="214">
        <f t="shared" si="12"/>
        <v>9.9540000000000006</v>
      </c>
      <c r="AF24" s="215">
        <f t="shared" si="13"/>
        <v>120</v>
      </c>
      <c r="AG24" s="212" t="s">
        <v>3452</v>
      </c>
      <c r="AH24" s="212" t="s">
        <v>3456</v>
      </c>
      <c r="AI24" s="212" t="s">
        <v>3451</v>
      </c>
      <c r="AJ24" s="212" t="s">
        <v>3455</v>
      </c>
      <c r="AK24" s="212" t="s">
        <v>3453</v>
      </c>
      <c r="AL24" s="212" t="s">
        <v>3457</v>
      </c>
      <c r="AM24" s="212" t="s">
        <v>3454</v>
      </c>
      <c r="AN24" s="212" t="s">
        <v>3460</v>
      </c>
      <c r="AO24" s="212" t="s">
        <v>3458</v>
      </c>
      <c r="AP24" s="212" t="s">
        <v>3459</v>
      </c>
    </row>
    <row r="25" spans="1:42" s="217" customFormat="1" ht="11.25">
      <c r="A25" s="210">
        <v>18</v>
      </c>
      <c r="B25" s="218" t="s">
        <v>603</v>
      </c>
      <c r="C25" s="218" t="s">
        <v>589</v>
      </c>
      <c r="D25" s="221" t="s">
        <v>604</v>
      </c>
      <c r="E25" s="213">
        <v>5</v>
      </c>
      <c r="F25" s="214">
        <v>10.44</v>
      </c>
      <c r="G25" s="215">
        <v>30</v>
      </c>
      <c r="H25" s="215" t="s">
        <v>3373</v>
      </c>
      <c r="I25" s="214">
        <v>10.09</v>
      </c>
      <c r="J25" s="215">
        <v>30</v>
      </c>
      <c r="K25" s="215" t="s">
        <v>3373</v>
      </c>
      <c r="L25" s="216">
        <f t="shared" si="0"/>
        <v>10.265000000000001</v>
      </c>
      <c r="M25" s="213">
        <f t="shared" si="1"/>
        <v>60</v>
      </c>
      <c r="N25" s="213">
        <f t="shared" si="2"/>
        <v>2</v>
      </c>
      <c r="O25" s="213">
        <f t="shared" si="3"/>
        <v>0</v>
      </c>
      <c r="P25" s="214">
        <v>9.3000000000000007</v>
      </c>
      <c r="Q25" s="215">
        <v>16</v>
      </c>
      <c r="R25" s="215" t="s">
        <v>3373</v>
      </c>
      <c r="S25" s="214">
        <v>14.9</v>
      </c>
      <c r="T25" s="215">
        <v>30</v>
      </c>
      <c r="U25" s="215" t="s">
        <v>3372</v>
      </c>
      <c r="V25" s="214">
        <f t="shared" si="4"/>
        <v>12.100000000000001</v>
      </c>
      <c r="W25" s="215">
        <f t="shared" si="5"/>
        <v>60</v>
      </c>
      <c r="X25" s="215">
        <f t="shared" si="6"/>
        <v>1</v>
      </c>
      <c r="Y25" s="215">
        <f t="shared" si="7"/>
        <v>1</v>
      </c>
      <c r="Z25" s="215">
        <f t="shared" si="8"/>
        <v>3</v>
      </c>
      <c r="AA25" s="215">
        <f t="shared" si="8"/>
        <v>1</v>
      </c>
      <c r="AB25" s="215">
        <f t="shared" si="9"/>
        <v>4</v>
      </c>
      <c r="AC25" s="214">
        <f>IF(AB25=0,0.93,IF(AB25=1,0.92,IF(AB25=2,0.91,IF(AB25=3,0.9,IF(AB25=4,0.89,IF(AB25=5,0.88,IF(AB25=6,0.87)))))))</f>
        <v>0.89</v>
      </c>
      <c r="AD25" s="214">
        <f t="shared" si="11"/>
        <v>11.182500000000001</v>
      </c>
      <c r="AE25" s="214">
        <f t="shared" si="12"/>
        <v>9.9524250000000016</v>
      </c>
      <c r="AF25" s="215">
        <f t="shared" si="13"/>
        <v>120</v>
      </c>
      <c r="AG25" s="212" t="s">
        <v>3457</v>
      </c>
      <c r="AH25" s="212" t="s">
        <v>3453</v>
      </c>
      <c r="AI25" s="212" t="s">
        <v>3456</v>
      </c>
      <c r="AJ25" s="212" t="s">
        <v>3454</v>
      </c>
      <c r="AK25" s="212" t="s">
        <v>3455</v>
      </c>
      <c r="AL25" s="212" t="s">
        <v>3460</v>
      </c>
      <c r="AM25" s="212" t="s">
        <v>3452</v>
      </c>
      <c r="AN25" s="212" t="s">
        <v>3458</v>
      </c>
      <c r="AO25" s="212" t="s">
        <v>3459</v>
      </c>
      <c r="AP25" s="212" t="s">
        <v>3451</v>
      </c>
    </row>
    <row r="26" spans="1:42" s="217" customFormat="1" ht="11.25">
      <c r="A26" s="210">
        <v>19</v>
      </c>
      <c r="B26" s="222" t="s">
        <v>1780</v>
      </c>
      <c r="C26" s="222" t="s">
        <v>324</v>
      </c>
      <c r="D26" s="221" t="s">
        <v>1781</v>
      </c>
      <c r="E26" s="213">
        <v>17</v>
      </c>
      <c r="F26" s="214">
        <v>8.2200000000000006</v>
      </c>
      <c r="G26" s="215">
        <v>10</v>
      </c>
      <c r="H26" s="215" t="s">
        <v>3373</v>
      </c>
      <c r="I26" s="214">
        <v>11.82</v>
      </c>
      <c r="J26" s="215">
        <v>30</v>
      </c>
      <c r="K26" s="215" t="s">
        <v>3373</v>
      </c>
      <c r="L26" s="216">
        <f t="shared" si="0"/>
        <v>10.02</v>
      </c>
      <c r="M26" s="213">
        <f t="shared" si="1"/>
        <v>60</v>
      </c>
      <c r="N26" s="213">
        <f t="shared" si="2"/>
        <v>2</v>
      </c>
      <c r="O26" s="213">
        <f t="shared" si="3"/>
        <v>1</v>
      </c>
      <c r="P26" s="214">
        <v>10.029999999999999</v>
      </c>
      <c r="Q26" s="215">
        <v>30</v>
      </c>
      <c r="R26" s="215" t="s">
        <v>3372</v>
      </c>
      <c r="S26" s="214">
        <v>10.96</v>
      </c>
      <c r="T26" s="215">
        <v>30</v>
      </c>
      <c r="U26" s="215" t="s">
        <v>3372</v>
      </c>
      <c r="V26" s="214">
        <f t="shared" si="4"/>
        <v>10.495000000000001</v>
      </c>
      <c r="W26" s="215">
        <f t="shared" si="5"/>
        <v>60</v>
      </c>
      <c r="X26" s="215">
        <f t="shared" si="6"/>
        <v>0</v>
      </c>
      <c r="Y26" s="215">
        <f t="shared" si="7"/>
        <v>0</v>
      </c>
      <c r="Z26" s="215">
        <f t="shared" si="8"/>
        <v>2</v>
      </c>
      <c r="AA26" s="215">
        <f t="shared" si="8"/>
        <v>1</v>
      </c>
      <c r="AB26" s="215">
        <f t="shared" si="9"/>
        <v>3</v>
      </c>
      <c r="AC26" s="214">
        <f>IF(AB26=0,1,IF(AB26=1,0.99,IF(AB26=2,0.98,IF(AB26=3,0.97,IF(AB26=4,0.96,IF(AB26=5,0.95,IF(AB26=6,0.94)))))))</f>
        <v>0.97</v>
      </c>
      <c r="AD26" s="214">
        <f t="shared" si="11"/>
        <v>10.2575</v>
      </c>
      <c r="AE26" s="214">
        <f t="shared" si="12"/>
        <v>9.9497750000000007</v>
      </c>
      <c r="AF26" s="215">
        <f t="shared" si="13"/>
        <v>120</v>
      </c>
      <c r="AG26" s="212" t="s">
        <v>3452</v>
      </c>
      <c r="AH26" s="212" t="s">
        <v>3456</v>
      </c>
      <c r="AI26" s="212" t="s">
        <v>3451</v>
      </c>
      <c r="AJ26" s="212" t="s">
        <v>3457</v>
      </c>
      <c r="AK26" s="212" t="s">
        <v>3454</v>
      </c>
      <c r="AL26" s="212" t="s">
        <v>3453</v>
      </c>
      <c r="AM26" s="212" t="s">
        <v>3455</v>
      </c>
      <c r="AN26" s="212" t="s">
        <v>3460</v>
      </c>
      <c r="AO26" s="212" t="s">
        <v>3459</v>
      </c>
      <c r="AP26" s="212" t="s">
        <v>3458</v>
      </c>
    </row>
    <row r="27" spans="1:42" s="217" customFormat="1" ht="11.25">
      <c r="A27" s="210">
        <v>20</v>
      </c>
      <c r="B27" s="222" t="s">
        <v>570</v>
      </c>
      <c r="C27" s="222" t="s">
        <v>663</v>
      </c>
      <c r="D27" s="221" t="s">
        <v>664</v>
      </c>
      <c r="E27" s="213">
        <v>6</v>
      </c>
      <c r="F27" s="214">
        <v>11.45</v>
      </c>
      <c r="G27" s="215">
        <v>30</v>
      </c>
      <c r="H27" s="215" t="s">
        <v>3372</v>
      </c>
      <c r="I27" s="214">
        <v>8.66</v>
      </c>
      <c r="J27" s="215">
        <v>13</v>
      </c>
      <c r="K27" s="215" t="s">
        <v>3372</v>
      </c>
      <c r="L27" s="216">
        <f t="shared" si="0"/>
        <v>10.055</v>
      </c>
      <c r="M27" s="213">
        <f t="shared" si="1"/>
        <v>60</v>
      </c>
      <c r="N27" s="213">
        <f t="shared" si="2"/>
        <v>0</v>
      </c>
      <c r="O27" s="213">
        <f t="shared" si="3"/>
        <v>1</v>
      </c>
      <c r="P27" s="214">
        <v>10.02</v>
      </c>
      <c r="Q27" s="215">
        <v>30</v>
      </c>
      <c r="R27" s="215" t="s">
        <v>3373</v>
      </c>
      <c r="S27" s="214">
        <v>10.46</v>
      </c>
      <c r="T27" s="215">
        <v>30</v>
      </c>
      <c r="U27" s="215" t="s">
        <v>3372</v>
      </c>
      <c r="V27" s="214">
        <f t="shared" si="4"/>
        <v>10.24</v>
      </c>
      <c r="W27" s="215">
        <f t="shared" si="5"/>
        <v>60</v>
      </c>
      <c r="X27" s="215">
        <f t="shared" si="6"/>
        <v>1</v>
      </c>
      <c r="Y27" s="215">
        <f t="shared" si="7"/>
        <v>0</v>
      </c>
      <c r="Z27" s="215">
        <f t="shared" si="8"/>
        <v>1</v>
      </c>
      <c r="AA27" s="215">
        <f t="shared" si="8"/>
        <v>1</v>
      </c>
      <c r="AB27" s="215">
        <f t="shared" si="9"/>
        <v>2</v>
      </c>
      <c r="AC27" s="214">
        <f>IF(AB27=0,1,IF(AB27=1,0.99,IF(AB27=2,0.98,IF(AB27=3,0.97,IF(AB27=4,0.96,IF(AB27=5,0.95,IF(AB27=6,0.94)))))))</f>
        <v>0.98</v>
      </c>
      <c r="AD27" s="214">
        <f t="shared" si="11"/>
        <v>10.147500000000001</v>
      </c>
      <c r="AE27" s="214">
        <f t="shared" si="12"/>
        <v>9.9445500000000013</v>
      </c>
      <c r="AF27" s="215">
        <f t="shared" si="13"/>
        <v>120</v>
      </c>
      <c r="AG27" s="212" t="s">
        <v>3451</v>
      </c>
      <c r="AH27" s="212" t="s">
        <v>3452</v>
      </c>
      <c r="AI27" s="212" t="s">
        <v>3457</v>
      </c>
      <c r="AJ27" s="212" t="s">
        <v>3453</v>
      </c>
      <c r="AK27" s="212" t="s">
        <v>3456</v>
      </c>
      <c r="AL27" s="212" t="s">
        <v>3454</v>
      </c>
      <c r="AM27" s="212" t="s">
        <v>3455</v>
      </c>
      <c r="AN27" s="212" t="s">
        <v>3460</v>
      </c>
      <c r="AO27" s="212" t="s">
        <v>3459</v>
      </c>
      <c r="AP27" s="212" t="s">
        <v>3458</v>
      </c>
    </row>
    <row r="28" spans="1:42" s="217" customFormat="1" ht="11.25">
      <c r="A28" s="210">
        <v>21</v>
      </c>
      <c r="B28" s="105" t="s">
        <v>64</v>
      </c>
      <c r="C28" s="105" t="s">
        <v>65</v>
      </c>
      <c r="D28" s="215" t="s">
        <v>66</v>
      </c>
      <c r="E28" s="213">
        <v>1</v>
      </c>
      <c r="F28" s="214">
        <v>10.43</v>
      </c>
      <c r="G28" s="215">
        <v>30</v>
      </c>
      <c r="H28" s="215" t="s">
        <v>3373</v>
      </c>
      <c r="I28" s="214">
        <v>10.01</v>
      </c>
      <c r="J28" s="215">
        <v>30</v>
      </c>
      <c r="K28" s="215" t="s">
        <v>3373</v>
      </c>
      <c r="L28" s="216">
        <f t="shared" si="0"/>
        <v>10.219999999999999</v>
      </c>
      <c r="M28" s="213">
        <f t="shared" si="1"/>
        <v>60</v>
      </c>
      <c r="N28" s="213">
        <f t="shared" si="2"/>
        <v>2</v>
      </c>
      <c r="O28" s="213">
        <f t="shared" si="3"/>
        <v>0</v>
      </c>
      <c r="P28" s="214">
        <v>9.6300000000000008</v>
      </c>
      <c r="Q28" s="215">
        <v>12</v>
      </c>
      <c r="R28" s="215" t="s">
        <v>3373</v>
      </c>
      <c r="S28" s="214">
        <v>11.8</v>
      </c>
      <c r="T28" s="215">
        <v>30</v>
      </c>
      <c r="U28" s="215" t="s">
        <v>3373</v>
      </c>
      <c r="V28" s="214">
        <f t="shared" si="4"/>
        <v>10.715</v>
      </c>
      <c r="W28" s="215">
        <f t="shared" si="5"/>
        <v>60</v>
      </c>
      <c r="X28" s="215">
        <f t="shared" si="6"/>
        <v>2</v>
      </c>
      <c r="Y28" s="215">
        <f t="shared" si="7"/>
        <v>1</v>
      </c>
      <c r="Z28" s="215">
        <f t="shared" si="8"/>
        <v>4</v>
      </c>
      <c r="AA28" s="215">
        <f t="shared" si="8"/>
        <v>1</v>
      </c>
      <c r="AB28" s="215">
        <f t="shared" si="9"/>
        <v>5</v>
      </c>
      <c r="AC28" s="214">
        <f>IF(AB28=0,1,IF(AB28=1,0.99,IF(AB28=2,0.98,IF(AB28=3,0.97,IF(AB28=4,0.96,IF(AB28=5,0.95,IF(AB28=6,0.94)))))))</f>
        <v>0.95</v>
      </c>
      <c r="AD28" s="214">
        <f t="shared" si="11"/>
        <v>10.467499999999999</v>
      </c>
      <c r="AE28" s="214">
        <f t="shared" si="12"/>
        <v>9.9441249999999997</v>
      </c>
      <c r="AF28" s="215">
        <f t="shared" si="13"/>
        <v>120</v>
      </c>
      <c r="AG28" s="212" t="s">
        <v>3452</v>
      </c>
      <c r="AH28" s="212" t="s">
        <v>3457</v>
      </c>
      <c r="AI28" s="212" t="s">
        <v>3451</v>
      </c>
      <c r="AJ28" s="212" t="s">
        <v>3453</v>
      </c>
      <c r="AK28" s="212" t="s">
        <v>3455</v>
      </c>
      <c r="AL28" s="212" t="s">
        <v>3454</v>
      </c>
      <c r="AM28" s="212" t="s">
        <v>3456</v>
      </c>
      <c r="AN28" s="212" t="s">
        <v>3460</v>
      </c>
      <c r="AO28" s="212" t="s">
        <v>3459</v>
      </c>
      <c r="AP28" s="212" t="s">
        <v>3458</v>
      </c>
    </row>
    <row r="29" spans="1:42" s="217" customFormat="1" ht="11.25">
      <c r="A29" s="210">
        <v>22</v>
      </c>
      <c r="B29" s="218" t="s">
        <v>482</v>
      </c>
      <c r="C29" s="218" t="s">
        <v>1365</v>
      </c>
      <c r="D29" s="213" t="s">
        <v>1478</v>
      </c>
      <c r="E29" s="213">
        <v>14</v>
      </c>
      <c r="F29" s="214">
        <v>9.57</v>
      </c>
      <c r="G29" s="215">
        <v>18</v>
      </c>
      <c r="H29" s="215" t="s">
        <v>3373</v>
      </c>
      <c r="I29" s="214">
        <v>10.93</v>
      </c>
      <c r="J29" s="215">
        <v>30</v>
      </c>
      <c r="K29" s="215" t="s">
        <v>3373</v>
      </c>
      <c r="L29" s="216">
        <f t="shared" si="0"/>
        <v>10.25</v>
      </c>
      <c r="M29" s="213">
        <f t="shared" si="1"/>
        <v>60</v>
      </c>
      <c r="N29" s="213">
        <f t="shared" si="2"/>
        <v>2</v>
      </c>
      <c r="O29" s="213">
        <f t="shared" si="3"/>
        <v>1</v>
      </c>
      <c r="P29" s="214">
        <v>8.92</v>
      </c>
      <c r="Q29" s="215">
        <v>12</v>
      </c>
      <c r="R29" s="215" t="s">
        <v>3373</v>
      </c>
      <c r="S29" s="214">
        <v>12.38</v>
      </c>
      <c r="T29" s="215">
        <v>30</v>
      </c>
      <c r="U29" s="215" t="s">
        <v>3372</v>
      </c>
      <c r="V29" s="214">
        <f t="shared" si="4"/>
        <v>10.65</v>
      </c>
      <c r="W29" s="215">
        <f t="shared" si="5"/>
        <v>60</v>
      </c>
      <c r="X29" s="215">
        <f t="shared" si="6"/>
        <v>1</v>
      </c>
      <c r="Y29" s="215">
        <f t="shared" si="7"/>
        <v>1</v>
      </c>
      <c r="Z29" s="215">
        <f t="shared" si="8"/>
        <v>3</v>
      </c>
      <c r="AA29" s="215">
        <f t="shared" si="8"/>
        <v>2</v>
      </c>
      <c r="AB29" s="215">
        <f t="shared" si="9"/>
        <v>5</v>
      </c>
      <c r="AC29" s="214">
        <f>IF(AB29=0,1,IF(AB29=1,0.99,IF(AB29=2,0.98,IF(AB29=3,0.97,IF(AB29=4,0.96,IF(AB29=5,0.95,IF(AB29=6,0.94)))))))</f>
        <v>0.95</v>
      </c>
      <c r="AD29" s="214">
        <f t="shared" si="11"/>
        <v>10.45</v>
      </c>
      <c r="AE29" s="214">
        <f t="shared" si="12"/>
        <v>9.9274999999999984</v>
      </c>
      <c r="AF29" s="215">
        <f t="shared" si="13"/>
        <v>120</v>
      </c>
      <c r="AG29" s="212" t="s">
        <v>3452</v>
      </c>
      <c r="AH29" s="212" t="s">
        <v>3451</v>
      </c>
      <c r="AI29" s="212" t="s">
        <v>3453</v>
      </c>
      <c r="AJ29" s="212" t="s">
        <v>3456</v>
      </c>
      <c r="AK29" s="212" t="s">
        <v>3457</v>
      </c>
      <c r="AL29" s="212" t="s">
        <v>3455</v>
      </c>
      <c r="AM29" s="212" t="s">
        <v>3460</v>
      </c>
      <c r="AN29" s="212" t="s">
        <v>3454</v>
      </c>
      <c r="AO29" s="212" t="s">
        <v>3459</v>
      </c>
      <c r="AP29" s="212" t="s">
        <v>3458</v>
      </c>
    </row>
    <row r="30" spans="1:42" s="217" customFormat="1" ht="11.25">
      <c r="A30" s="210">
        <v>23</v>
      </c>
      <c r="B30" s="222" t="s">
        <v>270</v>
      </c>
      <c r="C30" s="222" t="s">
        <v>785</v>
      </c>
      <c r="D30" s="221" t="s">
        <v>786</v>
      </c>
      <c r="E30" s="213">
        <v>7</v>
      </c>
      <c r="F30" s="214">
        <v>11.46</v>
      </c>
      <c r="G30" s="215">
        <v>30</v>
      </c>
      <c r="H30" s="215" t="s">
        <v>3373</v>
      </c>
      <c r="I30" s="214">
        <v>9.5500000000000007</v>
      </c>
      <c r="J30" s="215">
        <v>11</v>
      </c>
      <c r="K30" s="215" t="s">
        <v>3373</v>
      </c>
      <c r="L30" s="216">
        <f t="shared" si="0"/>
        <v>10.505000000000001</v>
      </c>
      <c r="M30" s="213">
        <f t="shared" si="1"/>
        <v>60</v>
      </c>
      <c r="N30" s="213">
        <f t="shared" si="2"/>
        <v>2</v>
      </c>
      <c r="O30" s="213">
        <f t="shared" si="3"/>
        <v>1</v>
      </c>
      <c r="P30" s="214">
        <v>8.9600000000000009</v>
      </c>
      <c r="Q30" s="215">
        <v>10</v>
      </c>
      <c r="R30" s="215" t="s">
        <v>3373</v>
      </c>
      <c r="S30" s="214">
        <v>11.79</v>
      </c>
      <c r="T30" s="215">
        <v>30</v>
      </c>
      <c r="U30" s="215" t="s">
        <v>3372</v>
      </c>
      <c r="V30" s="214">
        <f t="shared" si="4"/>
        <v>10.375</v>
      </c>
      <c r="W30" s="215">
        <f t="shared" si="5"/>
        <v>60</v>
      </c>
      <c r="X30" s="215">
        <f t="shared" si="6"/>
        <v>1</v>
      </c>
      <c r="Y30" s="215">
        <f t="shared" si="7"/>
        <v>1</v>
      </c>
      <c r="Z30" s="215">
        <f t="shared" si="8"/>
        <v>3</v>
      </c>
      <c r="AA30" s="215">
        <f t="shared" si="8"/>
        <v>2</v>
      </c>
      <c r="AB30" s="215">
        <f t="shared" si="9"/>
        <v>5</v>
      </c>
      <c r="AC30" s="214">
        <f>IF(AB30=0,1,IF(AB30=1,0.99,IF(AB30=2,0.98,IF(AB30=3,0.97,IF(AB30=4,0.96,IF(AB30=5,0.95,IF(AB30=6,0.94)))))))</f>
        <v>0.95</v>
      </c>
      <c r="AD30" s="214">
        <f t="shared" si="11"/>
        <v>10.440000000000001</v>
      </c>
      <c r="AE30" s="214">
        <f t="shared" si="12"/>
        <v>9.918000000000001</v>
      </c>
      <c r="AF30" s="215">
        <f t="shared" si="13"/>
        <v>120</v>
      </c>
      <c r="AG30" s="212" t="s">
        <v>3456</v>
      </c>
      <c r="AH30" s="212" t="s">
        <v>3453</v>
      </c>
      <c r="AI30" s="212" t="s">
        <v>3452</v>
      </c>
      <c r="AJ30" s="212" t="s">
        <v>3451</v>
      </c>
      <c r="AK30" s="212" t="s">
        <v>3454</v>
      </c>
      <c r="AL30" s="212" t="s">
        <v>3465</v>
      </c>
      <c r="AM30" s="212" t="s">
        <v>3455</v>
      </c>
      <c r="AN30" s="212" t="s">
        <v>3460</v>
      </c>
      <c r="AO30" s="212" t="s">
        <v>3459</v>
      </c>
      <c r="AP30" s="212" t="s">
        <v>3458</v>
      </c>
    </row>
    <row r="31" spans="1:42" s="217" customFormat="1" ht="11.25">
      <c r="A31" s="210">
        <v>24</v>
      </c>
      <c r="B31" s="222" t="s">
        <v>250</v>
      </c>
      <c r="C31" s="222" t="s">
        <v>251</v>
      </c>
      <c r="D31" s="221" t="s">
        <v>252</v>
      </c>
      <c r="E31" s="213">
        <v>2</v>
      </c>
      <c r="F31" s="214">
        <v>9.57</v>
      </c>
      <c r="G31" s="215">
        <v>16</v>
      </c>
      <c r="H31" s="215" t="s">
        <v>3373</v>
      </c>
      <c r="I31" s="214">
        <v>10.91</v>
      </c>
      <c r="J31" s="215">
        <v>30</v>
      </c>
      <c r="K31" s="215" t="s">
        <v>3373</v>
      </c>
      <c r="L31" s="216">
        <f t="shared" si="0"/>
        <v>10.24</v>
      </c>
      <c r="M31" s="213">
        <f t="shared" si="1"/>
        <v>60</v>
      </c>
      <c r="N31" s="213">
        <f t="shared" si="2"/>
        <v>2</v>
      </c>
      <c r="O31" s="213">
        <f t="shared" si="3"/>
        <v>1</v>
      </c>
      <c r="P31" s="214">
        <v>11.32</v>
      </c>
      <c r="Q31" s="215">
        <v>30</v>
      </c>
      <c r="R31" s="215" t="s">
        <v>3372</v>
      </c>
      <c r="S31" s="214">
        <v>12.26</v>
      </c>
      <c r="T31" s="215">
        <v>30</v>
      </c>
      <c r="U31" s="215" t="s">
        <v>3372</v>
      </c>
      <c r="V31" s="214">
        <f t="shared" si="4"/>
        <v>11.79</v>
      </c>
      <c r="W31" s="215">
        <f t="shared" si="5"/>
        <v>60</v>
      </c>
      <c r="X31" s="215">
        <f t="shared" si="6"/>
        <v>0</v>
      </c>
      <c r="Y31" s="215">
        <f t="shared" si="7"/>
        <v>0</v>
      </c>
      <c r="Z31" s="215">
        <f t="shared" si="8"/>
        <v>2</v>
      </c>
      <c r="AA31" s="215">
        <f t="shared" si="8"/>
        <v>1</v>
      </c>
      <c r="AB31" s="215">
        <f t="shared" si="9"/>
        <v>3</v>
      </c>
      <c r="AC31" s="214">
        <f>IF(AB31=0,0.93,IF(AB31=1,0.92,IF(AB31=2,0.91,IF(AB31=3,0.9,IF(AB31=4,0.89,IF(AB31=5,0.88,IF(AB31=6,0.87)))))))</f>
        <v>0.9</v>
      </c>
      <c r="AD31" s="214">
        <f t="shared" si="11"/>
        <v>11.015000000000001</v>
      </c>
      <c r="AE31" s="214">
        <f t="shared" si="12"/>
        <v>9.9135000000000009</v>
      </c>
      <c r="AF31" s="215">
        <f t="shared" si="13"/>
        <v>120</v>
      </c>
      <c r="AG31" s="212" t="s">
        <v>3452</v>
      </c>
      <c r="AH31" s="212" t="s">
        <v>3453</v>
      </c>
      <c r="AI31" s="212" t="s">
        <v>3456</v>
      </c>
      <c r="AJ31" s="212" t="s">
        <v>3454</v>
      </c>
      <c r="AK31" s="212" t="s">
        <v>3455</v>
      </c>
      <c r="AL31" s="212" t="s">
        <v>3460</v>
      </c>
      <c r="AM31" s="212" t="s">
        <v>3457</v>
      </c>
      <c r="AN31" s="212" t="s">
        <v>3451</v>
      </c>
      <c r="AO31" s="212" t="s">
        <v>3459</v>
      </c>
      <c r="AP31" s="212" t="s">
        <v>3458</v>
      </c>
    </row>
    <row r="32" spans="1:42" s="217" customFormat="1" ht="11.25">
      <c r="A32" s="210">
        <v>25</v>
      </c>
      <c r="B32" s="218" t="s">
        <v>1458</v>
      </c>
      <c r="C32" s="218" t="s">
        <v>1459</v>
      </c>
      <c r="D32" s="213" t="s">
        <v>1460</v>
      </c>
      <c r="E32" s="213">
        <v>14</v>
      </c>
      <c r="F32" s="214">
        <v>10.37</v>
      </c>
      <c r="G32" s="215">
        <v>30</v>
      </c>
      <c r="H32" s="215" t="s">
        <v>3373</v>
      </c>
      <c r="I32" s="214">
        <v>10.17</v>
      </c>
      <c r="J32" s="215">
        <v>30</v>
      </c>
      <c r="K32" s="215" t="s">
        <v>3373</v>
      </c>
      <c r="L32" s="216">
        <f t="shared" si="0"/>
        <v>10.27</v>
      </c>
      <c r="M32" s="213">
        <f t="shared" si="1"/>
        <v>60</v>
      </c>
      <c r="N32" s="213">
        <f t="shared" si="2"/>
        <v>2</v>
      </c>
      <c r="O32" s="213">
        <f t="shared" si="3"/>
        <v>0</v>
      </c>
      <c r="P32" s="214">
        <v>9.77</v>
      </c>
      <c r="Q32" s="215">
        <v>12</v>
      </c>
      <c r="R32" s="215" t="s">
        <v>3373</v>
      </c>
      <c r="S32" s="214">
        <v>10.97</v>
      </c>
      <c r="T32" s="215">
        <v>30</v>
      </c>
      <c r="U32" s="215" t="s">
        <v>3372</v>
      </c>
      <c r="V32" s="214">
        <f t="shared" si="4"/>
        <v>10.370000000000001</v>
      </c>
      <c r="W32" s="215">
        <f t="shared" si="5"/>
        <v>60</v>
      </c>
      <c r="X32" s="215">
        <f t="shared" si="6"/>
        <v>1</v>
      </c>
      <c r="Y32" s="215">
        <f t="shared" si="7"/>
        <v>1</v>
      </c>
      <c r="Z32" s="215">
        <f t="shared" si="8"/>
        <v>3</v>
      </c>
      <c r="AA32" s="215">
        <f t="shared" si="8"/>
        <v>1</v>
      </c>
      <c r="AB32" s="215">
        <f t="shared" si="9"/>
        <v>4</v>
      </c>
      <c r="AC32" s="214">
        <f>IF(AB32=0,1,IF(AB32=1,0.99,IF(AB32=2,0.98,IF(AB32=3,0.97,IF(AB32=4,0.96,IF(AB32=5,0.95,IF(AB32=6,0.94)))))))</f>
        <v>0.96</v>
      </c>
      <c r="AD32" s="214">
        <f t="shared" si="11"/>
        <v>10.32</v>
      </c>
      <c r="AE32" s="214">
        <f t="shared" si="12"/>
        <v>9.9071999999999996</v>
      </c>
      <c r="AF32" s="215">
        <f t="shared" si="13"/>
        <v>120</v>
      </c>
      <c r="AG32" s="212" t="s">
        <v>3451</v>
      </c>
      <c r="AH32" s="212" t="s">
        <v>3456</v>
      </c>
      <c r="AI32" s="212" t="s">
        <v>3452</v>
      </c>
      <c r="AJ32" s="212" t="s">
        <v>3457</v>
      </c>
      <c r="AK32" s="212" t="s">
        <v>3454</v>
      </c>
      <c r="AL32" s="212" t="s">
        <v>3453</v>
      </c>
      <c r="AM32" s="212" t="s">
        <v>3455</v>
      </c>
      <c r="AN32" s="212" t="s">
        <v>3460</v>
      </c>
      <c r="AO32" s="212" t="s">
        <v>3458</v>
      </c>
      <c r="AP32" s="212" t="s">
        <v>3459</v>
      </c>
    </row>
    <row r="33" spans="1:42" s="217" customFormat="1" ht="11.25">
      <c r="A33" s="210">
        <v>26</v>
      </c>
      <c r="B33" s="222" t="s">
        <v>1007</v>
      </c>
      <c r="C33" s="222" t="s">
        <v>318</v>
      </c>
      <c r="D33" s="221" t="s">
        <v>1008</v>
      </c>
      <c r="E33" s="213">
        <v>9</v>
      </c>
      <c r="F33" s="214">
        <v>10</v>
      </c>
      <c r="G33" s="215">
        <v>30</v>
      </c>
      <c r="H33" s="215" t="s">
        <v>3373</v>
      </c>
      <c r="I33" s="214">
        <v>10</v>
      </c>
      <c r="J33" s="215">
        <v>30</v>
      </c>
      <c r="K33" s="215" t="s">
        <v>3372</v>
      </c>
      <c r="L33" s="216">
        <f t="shared" si="0"/>
        <v>10</v>
      </c>
      <c r="M33" s="213">
        <f t="shared" si="1"/>
        <v>60</v>
      </c>
      <c r="N33" s="213">
        <f t="shared" si="2"/>
        <v>1</v>
      </c>
      <c r="O33" s="213">
        <f t="shared" si="3"/>
        <v>0</v>
      </c>
      <c r="P33" s="214">
        <v>9.89</v>
      </c>
      <c r="Q33" s="215">
        <v>17</v>
      </c>
      <c r="R33" s="215" t="s">
        <v>3373</v>
      </c>
      <c r="S33" s="214">
        <v>10.96</v>
      </c>
      <c r="T33" s="215">
        <v>30</v>
      </c>
      <c r="U33" s="215" t="s">
        <v>3372</v>
      </c>
      <c r="V33" s="214">
        <f t="shared" si="4"/>
        <v>10.425000000000001</v>
      </c>
      <c r="W33" s="215">
        <f t="shared" si="5"/>
        <v>60</v>
      </c>
      <c r="X33" s="215">
        <f t="shared" si="6"/>
        <v>1</v>
      </c>
      <c r="Y33" s="215">
        <f t="shared" si="7"/>
        <v>1</v>
      </c>
      <c r="Z33" s="215">
        <f t="shared" si="8"/>
        <v>2</v>
      </c>
      <c r="AA33" s="215">
        <f t="shared" si="8"/>
        <v>1</v>
      </c>
      <c r="AB33" s="215">
        <f t="shared" si="9"/>
        <v>3</v>
      </c>
      <c r="AC33" s="214">
        <f>IF(AB33=0,1,IF(AB33=1,0.99,IF(AB33=2,0.98,IF(AB33=3,0.97,IF(AB33=4,0.96,IF(AB33=5,0.95,IF(AB33=6,0.94)))))))</f>
        <v>0.97</v>
      </c>
      <c r="AD33" s="214">
        <f t="shared" si="11"/>
        <v>10.2125</v>
      </c>
      <c r="AE33" s="214">
        <f t="shared" si="12"/>
        <v>9.9061249999999994</v>
      </c>
      <c r="AF33" s="215">
        <f t="shared" si="13"/>
        <v>120</v>
      </c>
      <c r="AG33" s="212" t="s">
        <v>3457</v>
      </c>
      <c r="AH33" s="212" t="s">
        <v>3453</v>
      </c>
      <c r="AI33" s="212" t="s">
        <v>3451</v>
      </c>
      <c r="AJ33" s="212" t="s">
        <v>3452</v>
      </c>
      <c r="AK33" s="212" t="s">
        <v>3456</v>
      </c>
      <c r="AL33" s="212" t="s">
        <v>3455</v>
      </c>
      <c r="AM33" s="212" t="s">
        <v>3454</v>
      </c>
      <c r="AN33" s="212" t="s">
        <v>3460</v>
      </c>
      <c r="AO33" s="212" t="s">
        <v>3459</v>
      </c>
      <c r="AP33" s="212" t="s">
        <v>3458</v>
      </c>
    </row>
    <row r="34" spans="1:42" s="217" customFormat="1" ht="11.25">
      <c r="A34" s="210">
        <v>27</v>
      </c>
      <c r="B34" s="220" t="s">
        <v>1416</v>
      </c>
      <c r="C34" s="220" t="s">
        <v>1417</v>
      </c>
      <c r="D34" s="221" t="s">
        <v>1418</v>
      </c>
      <c r="E34" s="213">
        <v>14</v>
      </c>
      <c r="F34" s="214">
        <v>10.43</v>
      </c>
      <c r="G34" s="215">
        <v>30</v>
      </c>
      <c r="H34" s="215" t="s">
        <v>3373</v>
      </c>
      <c r="I34" s="214">
        <v>9.57</v>
      </c>
      <c r="J34" s="215">
        <v>12</v>
      </c>
      <c r="K34" s="215" t="s">
        <v>3373</v>
      </c>
      <c r="L34" s="216">
        <f t="shared" si="0"/>
        <v>10</v>
      </c>
      <c r="M34" s="213">
        <f t="shared" si="1"/>
        <v>60</v>
      </c>
      <c r="N34" s="213">
        <f t="shared" si="2"/>
        <v>2</v>
      </c>
      <c r="O34" s="213">
        <f t="shared" si="3"/>
        <v>1</v>
      </c>
      <c r="P34" s="214">
        <v>9.8000000000000007</v>
      </c>
      <c r="Q34" s="215">
        <v>10</v>
      </c>
      <c r="R34" s="215" t="s">
        <v>3373</v>
      </c>
      <c r="S34" s="214">
        <v>12.35</v>
      </c>
      <c r="T34" s="215">
        <v>30</v>
      </c>
      <c r="U34" s="215" t="s">
        <v>3373</v>
      </c>
      <c r="V34" s="214">
        <f t="shared" si="4"/>
        <v>11.074999999999999</v>
      </c>
      <c r="W34" s="215">
        <f t="shared" si="5"/>
        <v>60</v>
      </c>
      <c r="X34" s="215">
        <f t="shared" si="6"/>
        <v>2</v>
      </c>
      <c r="Y34" s="215">
        <f t="shared" si="7"/>
        <v>1</v>
      </c>
      <c r="Z34" s="215">
        <f t="shared" si="8"/>
        <v>4</v>
      </c>
      <c r="AA34" s="215">
        <f t="shared" si="8"/>
        <v>2</v>
      </c>
      <c r="AB34" s="215">
        <f t="shared" si="9"/>
        <v>6</v>
      </c>
      <c r="AC34" s="214">
        <f>IF(AB34=0,1,IF(AB34=1,0.99,IF(AB34=2,0.98,IF(AB34=3,0.97,IF(AB34=4,0.96,IF(AB34=5,0.95,IF(AB34=6,0.94)))))))</f>
        <v>0.94</v>
      </c>
      <c r="AD34" s="214">
        <f t="shared" si="11"/>
        <v>10.5375</v>
      </c>
      <c r="AE34" s="214">
        <f t="shared" si="12"/>
        <v>9.9052499999999988</v>
      </c>
      <c r="AF34" s="215">
        <f t="shared" si="13"/>
        <v>120</v>
      </c>
      <c r="AG34" s="212" t="s">
        <v>3456</v>
      </c>
      <c r="AH34" s="212" t="s">
        <v>3452</v>
      </c>
      <c r="AI34" s="212" t="s">
        <v>3451</v>
      </c>
      <c r="AJ34" s="212" t="s">
        <v>3454</v>
      </c>
      <c r="AK34" s="212" t="s">
        <v>3455</v>
      </c>
      <c r="AL34" s="212" t="s">
        <v>3460</v>
      </c>
      <c r="AM34" s="212" t="s">
        <v>3457</v>
      </c>
      <c r="AN34" s="212" t="s">
        <v>3453</v>
      </c>
      <c r="AO34" s="212" t="s">
        <v>3458</v>
      </c>
      <c r="AP34" s="212" t="s">
        <v>3459</v>
      </c>
    </row>
    <row r="35" spans="1:42" s="217" customFormat="1" ht="11.25">
      <c r="A35" s="210">
        <v>28</v>
      </c>
      <c r="B35" s="218" t="s">
        <v>2489</v>
      </c>
      <c r="C35" s="218" t="s">
        <v>595</v>
      </c>
      <c r="D35" s="213" t="s">
        <v>2490</v>
      </c>
      <c r="E35" s="213">
        <v>25</v>
      </c>
      <c r="F35" s="214">
        <v>11.15</v>
      </c>
      <c r="G35" s="215">
        <v>30</v>
      </c>
      <c r="H35" s="215" t="s">
        <v>3372</v>
      </c>
      <c r="I35" s="214">
        <v>10</v>
      </c>
      <c r="J35" s="215">
        <v>30</v>
      </c>
      <c r="K35" s="215" t="s">
        <v>3372</v>
      </c>
      <c r="L35" s="216">
        <f t="shared" si="0"/>
        <v>10.574999999999999</v>
      </c>
      <c r="M35" s="213">
        <f t="shared" si="1"/>
        <v>60</v>
      </c>
      <c r="N35" s="213">
        <f t="shared" si="2"/>
        <v>0</v>
      </c>
      <c r="O35" s="213">
        <f t="shared" si="3"/>
        <v>0</v>
      </c>
      <c r="P35" s="214">
        <v>10.66</v>
      </c>
      <c r="Q35" s="215">
        <v>30</v>
      </c>
      <c r="R35" s="215" t="s">
        <v>3373</v>
      </c>
      <c r="S35" s="214">
        <v>11.23</v>
      </c>
      <c r="T35" s="215">
        <v>30</v>
      </c>
      <c r="U35" s="215" t="s">
        <v>3372</v>
      </c>
      <c r="V35" s="214">
        <f t="shared" si="4"/>
        <v>10.945</v>
      </c>
      <c r="W35" s="215">
        <f t="shared" si="5"/>
        <v>60</v>
      </c>
      <c r="X35" s="215">
        <f t="shared" si="6"/>
        <v>1</v>
      </c>
      <c r="Y35" s="215">
        <f t="shared" si="7"/>
        <v>0</v>
      </c>
      <c r="Z35" s="215">
        <f t="shared" si="8"/>
        <v>1</v>
      </c>
      <c r="AA35" s="215">
        <f t="shared" si="8"/>
        <v>0</v>
      </c>
      <c r="AB35" s="215">
        <f t="shared" si="9"/>
        <v>1</v>
      </c>
      <c r="AC35" s="214">
        <f>IF(AB35=0,0.93,IF(AB35=1,0.92,IF(AB35=2,0.91,IF(AB35=3,0.9,IF(AB35=4,0.89,IF(AB35=5,0.88,IF(AB35=6,0.87)))))))</f>
        <v>0.92</v>
      </c>
      <c r="AD35" s="214">
        <f t="shared" si="11"/>
        <v>10.76</v>
      </c>
      <c r="AE35" s="214">
        <f t="shared" si="12"/>
        <v>9.8992000000000004</v>
      </c>
      <c r="AF35" s="215">
        <f t="shared" si="13"/>
        <v>120</v>
      </c>
      <c r="AG35" s="212" t="s">
        <v>3456</v>
      </c>
      <c r="AH35" s="212" t="s">
        <v>3453</v>
      </c>
      <c r="AI35" s="212" t="s">
        <v>3455</v>
      </c>
      <c r="AJ35" s="212" t="s">
        <v>3460</v>
      </c>
      <c r="AK35" s="212" t="s">
        <v>3454</v>
      </c>
      <c r="AL35" s="212" t="s">
        <v>3457</v>
      </c>
      <c r="AM35" s="212" t="s">
        <v>3452</v>
      </c>
      <c r="AN35" s="212" t="s">
        <v>3451</v>
      </c>
      <c r="AO35" s="212" t="s">
        <v>3459</v>
      </c>
      <c r="AP35" s="212" t="s">
        <v>3458</v>
      </c>
    </row>
    <row r="36" spans="1:42" s="217" customFormat="1" ht="11.25">
      <c r="A36" s="210">
        <v>29</v>
      </c>
      <c r="B36" s="222" t="s">
        <v>2165</v>
      </c>
      <c r="C36" s="222" t="s">
        <v>2166</v>
      </c>
      <c r="D36" s="221" t="s">
        <v>2167</v>
      </c>
      <c r="E36" s="213">
        <v>21</v>
      </c>
      <c r="F36" s="214">
        <v>10</v>
      </c>
      <c r="G36" s="215">
        <v>30</v>
      </c>
      <c r="H36" s="215" t="s">
        <v>3373</v>
      </c>
      <c r="I36" s="214">
        <v>10</v>
      </c>
      <c r="J36" s="215">
        <v>30</v>
      </c>
      <c r="K36" s="215" t="s">
        <v>3373</v>
      </c>
      <c r="L36" s="216">
        <f t="shared" si="0"/>
        <v>10</v>
      </c>
      <c r="M36" s="213">
        <f t="shared" si="1"/>
        <v>60</v>
      </c>
      <c r="N36" s="213">
        <f t="shared" si="2"/>
        <v>2</v>
      </c>
      <c r="O36" s="213">
        <f t="shared" si="3"/>
        <v>0</v>
      </c>
      <c r="P36" s="214">
        <v>9.76</v>
      </c>
      <c r="Q36" s="215">
        <v>18</v>
      </c>
      <c r="R36" s="215" t="s">
        <v>3373</v>
      </c>
      <c r="S36" s="214">
        <v>11.47</v>
      </c>
      <c r="T36" s="215">
        <v>30</v>
      </c>
      <c r="U36" s="215" t="s">
        <v>3372</v>
      </c>
      <c r="V36" s="214">
        <f t="shared" si="4"/>
        <v>10.615</v>
      </c>
      <c r="W36" s="215">
        <f t="shared" si="5"/>
        <v>60</v>
      </c>
      <c r="X36" s="215">
        <f t="shared" si="6"/>
        <v>1</v>
      </c>
      <c r="Y36" s="215">
        <f t="shared" si="7"/>
        <v>1</v>
      </c>
      <c r="Z36" s="215">
        <f t="shared" si="8"/>
        <v>3</v>
      </c>
      <c r="AA36" s="215">
        <f t="shared" si="8"/>
        <v>1</v>
      </c>
      <c r="AB36" s="215">
        <f t="shared" si="9"/>
        <v>4</v>
      </c>
      <c r="AC36" s="214">
        <f>IF(AB36=0,1,IF(AB36=1,0.99,IF(AB36=2,0.98,IF(AB36=3,0.97,IF(AB36=4,0.96,IF(AB36=5,0.95,IF(AB36=6,0.94)))))))</f>
        <v>0.96</v>
      </c>
      <c r="AD36" s="214">
        <f t="shared" si="11"/>
        <v>10.307500000000001</v>
      </c>
      <c r="AE36" s="214">
        <f t="shared" si="12"/>
        <v>9.8952000000000009</v>
      </c>
      <c r="AF36" s="215">
        <f t="shared" si="13"/>
        <v>120</v>
      </c>
      <c r="AG36" s="212" t="s">
        <v>3453</v>
      </c>
      <c r="AH36" s="212" t="s">
        <v>3456</v>
      </c>
      <c r="AI36" s="212" t="s">
        <v>3451</v>
      </c>
      <c r="AJ36" s="212" t="s">
        <v>3455</v>
      </c>
      <c r="AK36" s="212" t="s">
        <v>3452</v>
      </c>
      <c r="AL36" s="212" t="s">
        <v>3457</v>
      </c>
      <c r="AM36" s="212" t="s">
        <v>3460</v>
      </c>
      <c r="AN36" s="212" t="s">
        <v>3454</v>
      </c>
      <c r="AO36" s="212" t="s">
        <v>3459</v>
      </c>
      <c r="AP36" s="212" t="s">
        <v>3458</v>
      </c>
    </row>
    <row r="37" spans="1:42" s="217" customFormat="1" ht="11.25">
      <c r="A37" s="210">
        <v>30</v>
      </c>
      <c r="B37" s="218" t="s">
        <v>1896</v>
      </c>
      <c r="C37" s="218" t="s">
        <v>1897</v>
      </c>
      <c r="D37" s="213" t="s">
        <v>1898</v>
      </c>
      <c r="E37" s="213">
        <v>18</v>
      </c>
      <c r="F37" s="214">
        <v>10.5</v>
      </c>
      <c r="G37" s="215">
        <v>30</v>
      </c>
      <c r="H37" s="215" t="s">
        <v>3373</v>
      </c>
      <c r="I37" s="214">
        <v>10.220000000000001</v>
      </c>
      <c r="J37" s="215">
        <v>30</v>
      </c>
      <c r="K37" s="215" t="s">
        <v>3373</v>
      </c>
      <c r="L37" s="216">
        <f t="shared" si="0"/>
        <v>10.36</v>
      </c>
      <c r="M37" s="213">
        <f t="shared" si="1"/>
        <v>60</v>
      </c>
      <c r="N37" s="213">
        <f t="shared" si="2"/>
        <v>2</v>
      </c>
      <c r="O37" s="213">
        <f t="shared" si="3"/>
        <v>0</v>
      </c>
      <c r="P37" s="214">
        <v>10.82</v>
      </c>
      <c r="Q37" s="215">
        <v>30</v>
      </c>
      <c r="R37" s="215" t="s">
        <v>3373</v>
      </c>
      <c r="S37" s="214">
        <v>12.42</v>
      </c>
      <c r="T37" s="215">
        <v>30</v>
      </c>
      <c r="U37" s="215" t="s">
        <v>3372</v>
      </c>
      <c r="V37" s="214">
        <f t="shared" si="4"/>
        <v>11.620000000000001</v>
      </c>
      <c r="W37" s="215">
        <f t="shared" si="5"/>
        <v>60</v>
      </c>
      <c r="X37" s="215">
        <f t="shared" si="6"/>
        <v>1</v>
      </c>
      <c r="Y37" s="215">
        <f t="shared" si="7"/>
        <v>0</v>
      </c>
      <c r="Z37" s="215">
        <f t="shared" si="8"/>
        <v>3</v>
      </c>
      <c r="AA37" s="215">
        <f t="shared" si="8"/>
        <v>0</v>
      </c>
      <c r="AB37" s="215">
        <f t="shared" si="9"/>
        <v>3</v>
      </c>
      <c r="AC37" s="214">
        <f>IF(AB37=0,0.93,IF(AB37=1,0.92,IF(AB37=2,0.91,IF(AB37=3,0.9,IF(AB37=4,0.89,IF(AB37=5,0.88,IF(AB37=6,0.87)))))))</f>
        <v>0.9</v>
      </c>
      <c r="AD37" s="214">
        <f t="shared" si="11"/>
        <v>10.99</v>
      </c>
      <c r="AE37" s="214">
        <f t="shared" si="12"/>
        <v>9.891</v>
      </c>
      <c r="AF37" s="215">
        <f t="shared" si="13"/>
        <v>120</v>
      </c>
      <c r="AG37" s="212" t="s">
        <v>3453</v>
      </c>
      <c r="AH37" s="212" t="s">
        <v>3451</v>
      </c>
      <c r="AI37" s="212" t="s">
        <v>3455</v>
      </c>
      <c r="AJ37" s="236" t="s">
        <v>3454</v>
      </c>
      <c r="AK37" s="212" t="s">
        <v>3452</v>
      </c>
      <c r="AL37" s="212" t="s">
        <v>3456</v>
      </c>
      <c r="AM37" s="212" t="s">
        <v>3460</v>
      </c>
      <c r="AN37" s="212" t="s">
        <v>3459</v>
      </c>
      <c r="AO37" s="212" t="s">
        <v>3457</v>
      </c>
      <c r="AP37" s="212" t="s">
        <v>3458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P93"/>
  <sheetViews>
    <sheetView workbookViewId="0">
      <selection activeCell="K7" sqref="K7"/>
    </sheetView>
  </sheetViews>
  <sheetFormatPr baseColWidth="10" defaultRowHeight="15"/>
  <cols>
    <col min="1" max="1" width="2.7109375" customWidth="1"/>
    <col min="2" max="2" width="15.5703125" customWidth="1"/>
    <col min="3" max="3" width="24.85546875" customWidth="1"/>
    <col min="4" max="4" width="12.42578125" customWidth="1"/>
    <col min="5" max="5" width="3.85546875" customWidth="1"/>
    <col min="6" max="6" width="4.85546875" customWidth="1"/>
    <col min="7" max="7" width="4.5703125" customWidth="1"/>
    <col min="8" max="8" width="6.7109375" customWidth="1"/>
    <col min="9" max="9" width="4.85546875" customWidth="1"/>
    <col min="10" max="10" width="4.5703125" customWidth="1"/>
    <col min="11" max="11" width="6.42578125" customWidth="1"/>
    <col min="12" max="12" width="4.85546875" customWidth="1"/>
    <col min="13" max="13" width="4" customWidth="1"/>
    <col min="14" max="14" width="4.140625" customWidth="1"/>
    <col min="15" max="15" width="2.85546875" customWidth="1"/>
    <col min="16" max="16" width="5.5703125" customWidth="1"/>
    <col min="17" max="17" width="4.7109375" customWidth="1"/>
    <col min="18" max="18" width="6.42578125" customWidth="1"/>
    <col min="19" max="19" width="5.5703125" customWidth="1"/>
    <col min="20" max="20" width="4.7109375" customWidth="1"/>
    <col min="21" max="21" width="6.42578125" customWidth="1"/>
    <col min="22" max="22" width="4.85546875" customWidth="1"/>
    <col min="23" max="23" width="4" customWidth="1"/>
    <col min="24" max="24" width="4.140625" customWidth="1"/>
    <col min="25" max="25" width="2.85546875" customWidth="1"/>
    <col min="26" max="26" width="4.140625" customWidth="1"/>
    <col min="27" max="27" width="4" customWidth="1"/>
    <col min="28" max="28" width="3.42578125" customWidth="1"/>
    <col min="29" max="29" width="4.5703125" customWidth="1"/>
    <col min="30" max="30" width="4.85546875" customWidth="1"/>
    <col min="31" max="31" width="8.140625" customWidth="1"/>
    <col min="32" max="32" width="4.42578125" customWidth="1"/>
    <col min="33" max="35" width="7.140625" customWidth="1"/>
    <col min="36" max="42" width="6.28515625" customWidth="1"/>
  </cols>
  <sheetData>
    <row r="1" spans="1:42" ht="26.25">
      <c r="A1" s="22" t="s">
        <v>3582</v>
      </c>
      <c r="B1" s="23"/>
      <c r="C1" s="23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12"/>
      <c r="X1" s="12"/>
      <c r="Y1" s="12"/>
      <c r="Z1" s="12"/>
      <c r="AA1" s="12"/>
      <c r="AB1" s="12"/>
      <c r="AC1" s="14"/>
      <c r="AD1" s="14"/>
      <c r="AE1" s="14"/>
      <c r="AF1" s="12"/>
      <c r="AG1" s="7"/>
      <c r="AH1" s="7"/>
      <c r="AI1" s="7"/>
      <c r="AJ1" s="7"/>
      <c r="AK1" s="7"/>
      <c r="AL1" s="7"/>
      <c r="AM1" s="7"/>
      <c r="AN1" s="7"/>
      <c r="AO1" s="7"/>
      <c r="AP1" s="7"/>
    </row>
    <row r="2" spans="1:42" ht="26.25">
      <c r="A2" s="22" t="s">
        <v>0</v>
      </c>
      <c r="B2" s="23"/>
      <c r="C2" s="23"/>
      <c r="D2" s="137"/>
      <c r="E2" s="137"/>
      <c r="F2" s="139"/>
      <c r="G2" s="140"/>
      <c r="H2" s="140"/>
      <c r="I2" s="141"/>
      <c r="J2" s="142"/>
      <c r="K2" s="137"/>
      <c r="L2" s="139"/>
      <c r="M2" s="143"/>
      <c r="N2" s="143"/>
      <c r="O2" s="143"/>
      <c r="P2" s="144"/>
      <c r="Q2" s="140"/>
      <c r="R2" s="140"/>
      <c r="S2" s="145"/>
      <c r="T2" s="146"/>
      <c r="U2" s="60"/>
      <c r="V2" s="147"/>
      <c r="W2" s="12"/>
      <c r="X2" s="12"/>
      <c r="Y2" s="12"/>
      <c r="Z2" s="12"/>
      <c r="AA2" s="12"/>
      <c r="AB2" s="12"/>
      <c r="AC2" s="14"/>
      <c r="AD2" s="14"/>
      <c r="AE2" s="14"/>
      <c r="AF2" s="12"/>
      <c r="AG2" s="7"/>
      <c r="AH2" s="7"/>
      <c r="AI2" s="7"/>
      <c r="AJ2" s="7"/>
      <c r="AK2" s="7"/>
      <c r="AL2" s="7"/>
      <c r="AM2" s="7"/>
      <c r="AN2" s="7"/>
      <c r="AO2" s="7"/>
      <c r="AP2" s="7"/>
    </row>
    <row r="3" spans="1:42" ht="26.25">
      <c r="A3" s="22" t="s">
        <v>1</v>
      </c>
      <c r="B3" s="23"/>
      <c r="C3" s="23"/>
      <c r="D3" s="137"/>
      <c r="E3" s="137"/>
      <c r="F3" s="139"/>
      <c r="G3" s="140"/>
      <c r="H3" s="140"/>
      <c r="I3" s="141"/>
      <c r="J3" s="142"/>
      <c r="K3" s="137"/>
      <c r="L3" s="139"/>
      <c r="M3" s="143"/>
      <c r="N3" s="143"/>
      <c r="O3" s="143"/>
      <c r="P3" s="144"/>
      <c r="Q3" s="140"/>
      <c r="R3" s="140"/>
      <c r="S3" s="145"/>
      <c r="T3" s="146"/>
      <c r="U3" s="60"/>
      <c r="V3" s="147"/>
      <c r="W3" s="12"/>
      <c r="X3" s="12"/>
      <c r="Y3" s="12"/>
      <c r="Z3" s="12"/>
      <c r="AA3" s="12"/>
      <c r="AB3" s="12"/>
      <c r="AC3" s="14"/>
      <c r="AD3" s="14"/>
      <c r="AE3" s="14"/>
      <c r="AF3" s="12"/>
      <c r="AG3" s="7"/>
      <c r="AH3" s="7"/>
      <c r="AI3" s="7"/>
      <c r="AJ3" s="7"/>
      <c r="AK3" s="7"/>
      <c r="AL3" s="7"/>
      <c r="AM3" s="7"/>
      <c r="AN3" s="7"/>
      <c r="AO3" s="7"/>
      <c r="AP3" s="7"/>
    </row>
    <row r="4" spans="1:42" ht="26.25">
      <c r="A4" s="23" t="s">
        <v>3518</v>
      </c>
      <c r="B4" s="23"/>
      <c r="C4" s="23"/>
      <c r="D4" s="137"/>
      <c r="E4" s="137"/>
      <c r="F4" s="139"/>
      <c r="G4" s="140"/>
      <c r="H4" s="140"/>
      <c r="I4" s="141"/>
      <c r="J4" s="142"/>
      <c r="K4" s="137"/>
      <c r="L4" s="139"/>
      <c r="M4" s="143"/>
      <c r="N4" s="143"/>
      <c r="O4" s="143"/>
      <c r="P4" s="144"/>
      <c r="Q4" s="140"/>
      <c r="R4" s="140"/>
      <c r="S4" s="145"/>
      <c r="T4" s="146"/>
      <c r="U4" s="60"/>
      <c r="V4" s="147"/>
      <c r="W4" s="12"/>
      <c r="X4" s="12"/>
      <c r="Y4" s="12"/>
      <c r="Z4" s="12"/>
      <c r="AA4" s="12"/>
      <c r="AB4" s="12"/>
      <c r="AC4" s="14"/>
      <c r="AD4" s="14"/>
      <c r="AE4" s="14"/>
      <c r="AF4" s="12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s="318" customFormat="1" ht="28.5">
      <c r="A5" s="421" t="s">
        <v>3605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</row>
    <row r="10" spans="1:42" s="209" customFormat="1" ht="17.100000000000001" customHeight="1">
      <c r="A10" s="201" t="s">
        <v>4</v>
      </c>
      <c r="B10" s="201" t="s">
        <v>5</v>
      </c>
      <c r="C10" s="201" t="s">
        <v>6</v>
      </c>
      <c r="D10" s="201" t="s">
        <v>7</v>
      </c>
      <c r="E10" s="201" t="s">
        <v>8</v>
      </c>
      <c r="F10" s="202" t="s">
        <v>9</v>
      </c>
      <c r="G10" s="201" t="s">
        <v>10</v>
      </c>
      <c r="H10" s="201" t="s">
        <v>11</v>
      </c>
      <c r="I10" s="202" t="s">
        <v>12</v>
      </c>
      <c r="J10" s="201" t="s">
        <v>10</v>
      </c>
      <c r="K10" s="201" t="s">
        <v>13</v>
      </c>
      <c r="L10" s="202" t="s">
        <v>14</v>
      </c>
      <c r="M10" s="203" t="s">
        <v>15</v>
      </c>
      <c r="N10" s="204" t="s">
        <v>16</v>
      </c>
      <c r="O10" s="203" t="s">
        <v>17</v>
      </c>
      <c r="P10" s="202" t="s">
        <v>18</v>
      </c>
      <c r="Q10" s="201" t="s">
        <v>19</v>
      </c>
      <c r="R10" s="201" t="s">
        <v>13</v>
      </c>
      <c r="S10" s="202" t="s">
        <v>20</v>
      </c>
      <c r="T10" s="201" t="s">
        <v>19</v>
      </c>
      <c r="U10" s="201" t="s">
        <v>13</v>
      </c>
      <c r="V10" s="205" t="s">
        <v>21</v>
      </c>
      <c r="W10" s="206" t="s">
        <v>22</v>
      </c>
      <c r="X10" s="206" t="s">
        <v>23</v>
      </c>
      <c r="Y10" s="206" t="s">
        <v>24</v>
      </c>
      <c r="Z10" s="206" t="s">
        <v>25</v>
      </c>
      <c r="AA10" s="207" t="s">
        <v>26</v>
      </c>
      <c r="AB10" s="207" t="s">
        <v>27</v>
      </c>
      <c r="AC10" s="205" t="s">
        <v>28</v>
      </c>
      <c r="AD10" s="205" t="s">
        <v>29</v>
      </c>
      <c r="AE10" s="205" t="s">
        <v>30</v>
      </c>
      <c r="AF10" s="208" t="s">
        <v>31</v>
      </c>
      <c r="AG10" s="201" t="s">
        <v>33</v>
      </c>
      <c r="AH10" s="201" t="s">
        <v>34</v>
      </c>
      <c r="AI10" s="201" t="s">
        <v>35</v>
      </c>
      <c r="AJ10" s="201" t="s">
        <v>36</v>
      </c>
      <c r="AK10" s="201" t="s">
        <v>37</v>
      </c>
      <c r="AL10" s="201" t="s">
        <v>38</v>
      </c>
      <c r="AM10" s="201" t="s">
        <v>39</v>
      </c>
      <c r="AN10" s="201" t="s">
        <v>40</v>
      </c>
      <c r="AO10" s="201" t="s">
        <v>41</v>
      </c>
      <c r="AP10" s="201" t="s">
        <v>42</v>
      </c>
    </row>
    <row r="11" spans="1:42" s="217" customFormat="1" ht="17.100000000000001" customHeight="1">
      <c r="A11" s="210">
        <v>1</v>
      </c>
      <c r="B11" s="220" t="s">
        <v>100</v>
      </c>
      <c r="C11" s="220" t="s">
        <v>101</v>
      </c>
      <c r="D11" s="221" t="s">
        <v>102</v>
      </c>
      <c r="E11" s="213">
        <v>1</v>
      </c>
      <c r="F11" s="214">
        <v>16.510000000000002</v>
      </c>
      <c r="G11" s="215">
        <v>30</v>
      </c>
      <c r="H11" s="215" t="s">
        <v>3372</v>
      </c>
      <c r="I11" s="214">
        <v>16.98</v>
      </c>
      <c r="J11" s="215">
        <v>30</v>
      </c>
      <c r="K11" s="215" t="s">
        <v>3372</v>
      </c>
      <c r="L11" s="216">
        <f t="shared" ref="L11:L42" si="0">(F11+I11)/2</f>
        <v>16.745000000000001</v>
      </c>
      <c r="M11" s="213">
        <f t="shared" ref="M11:M42" si="1">IF(L11&gt;=10,60,G11+J11)</f>
        <v>60</v>
      </c>
      <c r="N11" s="213">
        <f t="shared" ref="N11:N42" si="2">IF(H11="ACC",0,1)+IF(K11="ACC",0,1)</f>
        <v>0</v>
      </c>
      <c r="O11" s="213">
        <f t="shared" ref="O11:O42" si="3">IF(F11&lt;10,1,(IF(I11&lt;10,1,0)))</f>
        <v>0</v>
      </c>
      <c r="P11" s="214">
        <v>13.73</v>
      </c>
      <c r="Q11" s="215">
        <v>30</v>
      </c>
      <c r="R11" s="215" t="s">
        <v>3372</v>
      </c>
      <c r="S11" s="214">
        <v>14.72</v>
      </c>
      <c r="T11" s="215">
        <v>30</v>
      </c>
      <c r="U11" s="215" t="s">
        <v>3372</v>
      </c>
      <c r="V11" s="214">
        <f t="shared" ref="V11:V42" si="4">(P11+S11)/2</f>
        <v>14.225000000000001</v>
      </c>
      <c r="W11" s="215">
        <f t="shared" ref="W11:W42" si="5">IF(V11&gt;=10,60,Q11+T11)</f>
        <v>60</v>
      </c>
      <c r="X11" s="215">
        <f t="shared" ref="X11:X42" si="6">IF(R11="ACC",0,1)+IF(U11="ACC",0,1)</f>
        <v>0</v>
      </c>
      <c r="Y11" s="215">
        <f t="shared" ref="Y11:Y42" si="7">IF(P11&lt;10,1,(IF(S11&lt;10,1,0)))</f>
        <v>0</v>
      </c>
      <c r="Z11" s="215">
        <f t="shared" ref="Z11:Z42" si="8">N11+X11</f>
        <v>0</v>
      </c>
      <c r="AA11" s="215">
        <f t="shared" ref="AA11:AA42" si="9">O11+Y11</f>
        <v>0</v>
      </c>
      <c r="AB11" s="215">
        <f t="shared" ref="AB11:AB42" si="10">Z11+AA11</f>
        <v>0</v>
      </c>
      <c r="AC11" s="214">
        <f>IF(AB11=0,0.93,IF(AB11=1,0.92,IF(AB11=2,0.91,IF(AB11=3,0.9,IF(AB11=4,0.89,IF(AB11=5,0.88,IF(AB11=6,0.87)))))))</f>
        <v>0.93</v>
      </c>
      <c r="AD11" s="214">
        <f t="shared" ref="AD11:AD42" si="11">AVERAGE(L11,V11)</f>
        <v>15.485000000000001</v>
      </c>
      <c r="AE11" s="214">
        <f t="shared" ref="AE11:AE42" si="12">AC11*AD11</f>
        <v>14.401050000000001</v>
      </c>
      <c r="AF11" s="215">
        <f t="shared" ref="AF11:AF42" si="13">M11+W11</f>
        <v>120</v>
      </c>
      <c r="AG11" s="212" t="s">
        <v>3456</v>
      </c>
      <c r="AH11" s="212" t="s">
        <v>3453</v>
      </c>
      <c r="AI11" s="212" t="s">
        <v>3451</v>
      </c>
      <c r="AJ11" s="212" t="s">
        <v>3454</v>
      </c>
      <c r="AK11" s="212" t="s">
        <v>3452</v>
      </c>
      <c r="AL11" s="212" t="s">
        <v>3455</v>
      </c>
      <c r="AM11" s="212" t="s">
        <v>3457</v>
      </c>
      <c r="AN11" s="212" t="s">
        <v>3460</v>
      </c>
      <c r="AO11" s="212" t="s">
        <v>3459</v>
      </c>
      <c r="AP11" s="212" t="s">
        <v>3458</v>
      </c>
    </row>
    <row r="12" spans="1:42" s="217" customFormat="1" ht="17.100000000000001" customHeight="1">
      <c r="A12" s="210">
        <v>2</v>
      </c>
      <c r="B12" s="218" t="s">
        <v>2678</v>
      </c>
      <c r="C12" s="218" t="s">
        <v>568</v>
      </c>
      <c r="D12" s="213" t="s">
        <v>2679</v>
      </c>
      <c r="E12" s="213">
        <v>27</v>
      </c>
      <c r="F12" s="214">
        <v>12.42</v>
      </c>
      <c r="G12" s="215">
        <v>30</v>
      </c>
      <c r="H12" s="215" t="s">
        <v>3372</v>
      </c>
      <c r="I12" s="214">
        <v>13.25</v>
      </c>
      <c r="J12" s="215">
        <v>30</v>
      </c>
      <c r="K12" s="215" t="s">
        <v>3372</v>
      </c>
      <c r="L12" s="216">
        <f t="shared" si="0"/>
        <v>12.835000000000001</v>
      </c>
      <c r="M12" s="213">
        <f t="shared" si="1"/>
        <v>60</v>
      </c>
      <c r="N12" s="213">
        <f t="shared" si="2"/>
        <v>0</v>
      </c>
      <c r="O12" s="213">
        <f t="shared" si="3"/>
        <v>0</v>
      </c>
      <c r="P12" s="214">
        <v>13.92</v>
      </c>
      <c r="Q12" s="215">
        <v>30</v>
      </c>
      <c r="R12" s="215" t="s">
        <v>3372</v>
      </c>
      <c r="S12" s="214">
        <v>16.350000000000001</v>
      </c>
      <c r="T12" s="215">
        <v>30</v>
      </c>
      <c r="U12" s="215" t="s">
        <v>3372</v>
      </c>
      <c r="V12" s="214">
        <f t="shared" si="4"/>
        <v>15.135000000000002</v>
      </c>
      <c r="W12" s="215">
        <f t="shared" si="5"/>
        <v>60</v>
      </c>
      <c r="X12" s="215">
        <f t="shared" si="6"/>
        <v>0</v>
      </c>
      <c r="Y12" s="215">
        <f t="shared" si="7"/>
        <v>0</v>
      </c>
      <c r="Z12" s="215">
        <f t="shared" si="8"/>
        <v>0</v>
      </c>
      <c r="AA12" s="215">
        <f t="shared" si="9"/>
        <v>0</v>
      </c>
      <c r="AB12" s="215">
        <f t="shared" si="10"/>
        <v>0</v>
      </c>
      <c r="AC12" s="214">
        <f t="shared" ref="AC12:AC48" si="14">IF(AB12=0,1,IF(AB12=1,0.99,IF(AB12=2,0.98,IF(AB12=3,0.97,IF(AB12=4,0.96,IF(AB12=5,0.95,IF(AB12=6,0.94)))))))</f>
        <v>1</v>
      </c>
      <c r="AD12" s="214">
        <f t="shared" si="11"/>
        <v>13.985000000000001</v>
      </c>
      <c r="AE12" s="214">
        <f t="shared" si="12"/>
        <v>13.985000000000001</v>
      </c>
      <c r="AF12" s="215">
        <f t="shared" si="13"/>
        <v>120</v>
      </c>
      <c r="AG12" s="212" t="s">
        <v>3456</v>
      </c>
      <c r="AH12" s="212" t="s">
        <v>3451</v>
      </c>
      <c r="AI12" s="212" t="s">
        <v>3453</v>
      </c>
      <c r="AJ12" s="212" t="s">
        <v>3457</v>
      </c>
      <c r="AK12" s="212" t="s">
        <v>3452</v>
      </c>
      <c r="AL12" s="212" t="s">
        <v>3454</v>
      </c>
      <c r="AM12" s="212" t="s">
        <v>3459</v>
      </c>
      <c r="AN12" s="212" t="s">
        <v>3460</v>
      </c>
      <c r="AO12" s="212" t="s">
        <v>3455</v>
      </c>
      <c r="AP12" s="212" t="s">
        <v>3458</v>
      </c>
    </row>
    <row r="13" spans="1:42" s="217" customFormat="1" ht="17.100000000000001" customHeight="1">
      <c r="A13" s="210">
        <v>3</v>
      </c>
      <c r="B13" s="218" t="s">
        <v>328</v>
      </c>
      <c r="C13" s="218" t="s">
        <v>3540</v>
      </c>
      <c r="D13" s="213" t="s">
        <v>329</v>
      </c>
      <c r="E13" s="213">
        <v>3</v>
      </c>
      <c r="F13" s="214">
        <v>12.8</v>
      </c>
      <c r="G13" s="215">
        <v>30</v>
      </c>
      <c r="H13" s="215" t="s">
        <v>3372</v>
      </c>
      <c r="I13" s="214">
        <v>12.98</v>
      </c>
      <c r="J13" s="215">
        <v>30</v>
      </c>
      <c r="K13" s="215" t="s">
        <v>3372</v>
      </c>
      <c r="L13" s="216">
        <f t="shared" si="0"/>
        <v>12.89</v>
      </c>
      <c r="M13" s="213">
        <f t="shared" si="1"/>
        <v>60</v>
      </c>
      <c r="N13" s="213">
        <f t="shared" si="2"/>
        <v>0</v>
      </c>
      <c r="O13" s="213">
        <f t="shared" si="3"/>
        <v>0</v>
      </c>
      <c r="P13" s="214">
        <v>12.87</v>
      </c>
      <c r="Q13" s="215">
        <v>30</v>
      </c>
      <c r="R13" s="215" t="s">
        <v>3372</v>
      </c>
      <c r="S13" s="214">
        <v>15.66</v>
      </c>
      <c r="T13" s="215">
        <v>30</v>
      </c>
      <c r="U13" s="215" t="s">
        <v>3372</v>
      </c>
      <c r="V13" s="214">
        <f t="shared" si="4"/>
        <v>14.265000000000001</v>
      </c>
      <c r="W13" s="215">
        <f t="shared" si="5"/>
        <v>60</v>
      </c>
      <c r="X13" s="215">
        <f t="shared" si="6"/>
        <v>0</v>
      </c>
      <c r="Y13" s="215">
        <f t="shared" si="7"/>
        <v>0</v>
      </c>
      <c r="Z13" s="215">
        <f t="shared" si="8"/>
        <v>0</v>
      </c>
      <c r="AA13" s="215">
        <f t="shared" si="9"/>
        <v>0</v>
      </c>
      <c r="AB13" s="215">
        <f t="shared" si="10"/>
        <v>0</v>
      </c>
      <c r="AC13" s="214">
        <f t="shared" si="14"/>
        <v>1</v>
      </c>
      <c r="AD13" s="214">
        <f t="shared" si="11"/>
        <v>13.577500000000001</v>
      </c>
      <c r="AE13" s="214">
        <f t="shared" si="12"/>
        <v>13.577500000000001</v>
      </c>
      <c r="AF13" s="215">
        <f t="shared" si="13"/>
        <v>120</v>
      </c>
      <c r="AG13" s="212" t="s">
        <v>3456</v>
      </c>
      <c r="AH13" s="212" t="s">
        <v>3451</v>
      </c>
      <c r="AI13" s="212" t="s">
        <v>3452</v>
      </c>
      <c r="AJ13" s="212" t="s">
        <v>3453</v>
      </c>
      <c r="AK13" s="212" t="s">
        <v>3455</v>
      </c>
      <c r="AL13" s="212" t="s">
        <v>3457</v>
      </c>
      <c r="AM13" s="212" t="s">
        <v>3454</v>
      </c>
      <c r="AN13" s="212" t="s">
        <v>3460</v>
      </c>
      <c r="AO13" s="212" t="s">
        <v>3458</v>
      </c>
      <c r="AP13" s="212" t="s">
        <v>3459</v>
      </c>
    </row>
    <row r="14" spans="1:42" s="217" customFormat="1" ht="17.100000000000001" customHeight="1">
      <c r="A14" s="210">
        <v>4</v>
      </c>
      <c r="B14" s="218" t="s">
        <v>960</v>
      </c>
      <c r="C14" s="218" t="s">
        <v>345</v>
      </c>
      <c r="D14" s="213" t="s">
        <v>961</v>
      </c>
      <c r="E14" s="213">
        <v>9</v>
      </c>
      <c r="F14" s="214">
        <v>12.73</v>
      </c>
      <c r="G14" s="215">
        <v>30</v>
      </c>
      <c r="H14" s="215" t="s">
        <v>3372</v>
      </c>
      <c r="I14" s="214">
        <v>13.61</v>
      </c>
      <c r="J14" s="215">
        <v>30</v>
      </c>
      <c r="K14" s="215" t="s">
        <v>3372</v>
      </c>
      <c r="L14" s="216">
        <f t="shared" si="0"/>
        <v>13.17</v>
      </c>
      <c r="M14" s="213">
        <f t="shared" si="1"/>
        <v>60</v>
      </c>
      <c r="N14" s="213">
        <f t="shared" si="2"/>
        <v>0</v>
      </c>
      <c r="O14" s="213">
        <f t="shared" si="3"/>
        <v>0</v>
      </c>
      <c r="P14" s="214">
        <v>12.99</v>
      </c>
      <c r="Q14" s="215">
        <v>30</v>
      </c>
      <c r="R14" s="215" t="s">
        <v>3372</v>
      </c>
      <c r="S14" s="214">
        <v>14.31</v>
      </c>
      <c r="T14" s="215">
        <v>30</v>
      </c>
      <c r="U14" s="215" t="s">
        <v>3372</v>
      </c>
      <c r="V14" s="214">
        <f t="shared" si="4"/>
        <v>13.65</v>
      </c>
      <c r="W14" s="215">
        <f t="shared" si="5"/>
        <v>60</v>
      </c>
      <c r="X14" s="215">
        <f t="shared" si="6"/>
        <v>0</v>
      </c>
      <c r="Y14" s="215">
        <f t="shared" si="7"/>
        <v>0</v>
      </c>
      <c r="Z14" s="215">
        <f t="shared" si="8"/>
        <v>0</v>
      </c>
      <c r="AA14" s="215">
        <f t="shared" si="9"/>
        <v>0</v>
      </c>
      <c r="AB14" s="215">
        <f t="shared" si="10"/>
        <v>0</v>
      </c>
      <c r="AC14" s="214">
        <f t="shared" si="14"/>
        <v>1</v>
      </c>
      <c r="AD14" s="214">
        <f t="shared" si="11"/>
        <v>13.41</v>
      </c>
      <c r="AE14" s="214">
        <f t="shared" si="12"/>
        <v>13.41</v>
      </c>
      <c r="AF14" s="215">
        <f t="shared" si="13"/>
        <v>120</v>
      </c>
      <c r="AG14" s="212" t="s">
        <v>3456</v>
      </c>
      <c r="AH14" s="212" t="s">
        <v>3453</v>
      </c>
      <c r="AI14" s="212" t="s">
        <v>3451</v>
      </c>
      <c r="AJ14" s="212" t="s">
        <v>3457</v>
      </c>
      <c r="AK14" s="212" t="s">
        <v>3452</v>
      </c>
      <c r="AL14" s="212" t="s">
        <v>3454</v>
      </c>
      <c r="AM14" s="212" t="s">
        <v>3455</v>
      </c>
      <c r="AN14" s="212" t="s">
        <v>3460</v>
      </c>
      <c r="AO14" s="212" t="s">
        <v>3459</v>
      </c>
      <c r="AP14" s="212" t="s">
        <v>3458</v>
      </c>
    </row>
    <row r="15" spans="1:42" s="217" customFormat="1" ht="17.100000000000001" customHeight="1">
      <c r="A15" s="210">
        <v>5</v>
      </c>
      <c r="B15" s="222" t="s">
        <v>1502</v>
      </c>
      <c r="C15" s="222" t="s">
        <v>1268</v>
      </c>
      <c r="D15" s="221" t="s">
        <v>1504</v>
      </c>
      <c r="E15" s="213">
        <v>14</v>
      </c>
      <c r="F15" s="214">
        <v>16.63</v>
      </c>
      <c r="G15" s="215">
        <v>30</v>
      </c>
      <c r="H15" s="215" t="s">
        <v>3372</v>
      </c>
      <c r="I15" s="214">
        <v>10.39</v>
      </c>
      <c r="J15" s="215">
        <v>30</v>
      </c>
      <c r="K15" s="215" t="s">
        <v>3372</v>
      </c>
      <c r="L15" s="216">
        <f t="shared" si="0"/>
        <v>13.51</v>
      </c>
      <c r="M15" s="213">
        <f t="shared" si="1"/>
        <v>60</v>
      </c>
      <c r="N15" s="213">
        <f t="shared" si="2"/>
        <v>0</v>
      </c>
      <c r="O15" s="213">
        <f t="shared" si="3"/>
        <v>0</v>
      </c>
      <c r="P15" s="214">
        <v>11.74</v>
      </c>
      <c r="Q15" s="215">
        <v>30</v>
      </c>
      <c r="R15" s="215" t="s">
        <v>3372</v>
      </c>
      <c r="S15" s="214">
        <v>13.45</v>
      </c>
      <c r="T15" s="215">
        <v>30</v>
      </c>
      <c r="U15" s="215" t="s">
        <v>3372</v>
      </c>
      <c r="V15" s="214">
        <f t="shared" si="4"/>
        <v>12.594999999999999</v>
      </c>
      <c r="W15" s="215">
        <f t="shared" si="5"/>
        <v>60</v>
      </c>
      <c r="X15" s="215">
        <f t="shared" si="6"/>
        <v>0</v>
      </c>
      <c r="Y15" s="215">
        <f t="shared" si="7"/>
        <v>0</v>
      </c>
      <c r="Z15" s="215">
        <f t="shared" si="8"/>
        <v>0</v>
      </c>
      <c r="AA15" s="215">
        <f t="shared" si="9"/>
        <v>0</v>
      </c>
      <c r="AB15" s="215">
        <f t="shared" si="10"/>
        <v>0</v>
      </c>
      <c r="AC15" s="214">
        <f t="shared" si="14"/>
        <v>1</v>
      </c>
      <c r="AD15" s="214">
        <f t="shared" si="11"/>
        <v>13.052499999999998</v>
      </c>
      <c r="AE15" s="214">
        <f t="shared" si="12"/>
        <v>13.052499999999998</v>
      </c>
      <c r="AF15" s="215">
        <f t="shared" si="13"/>
        <v>120</v>
      </c>
      <c r="AG15" s="212" t="s">
        <v>3456</v>
      </c>
      <c r="AH15" s="212" t="s">
        <v>3452</v>
      </c>
      <c r="AI15" s="212" t="s">
        <v>3457</v>
      </c>
      <c r="AJ15" s="212" t="s">
        <v>3455</v>
      </c>
      <c r="AK15" s="212" t="s">
        <v>3458</v>
      </c>
      <c r="AL15" s="212" t="s">
        <v>3454</v>
      </c>
      <c r="AM15" s="212" t="s">
        <v>3460</v>
      </c>
      <c r="AN15" s="212" t="s">
        <v>3459</v>
      </c>
      <c r="AO15" s="212" t="s">
        <v>3453</v>
      </c>
      <c r="AP15" s="212" t="s">
        <v>3451</v>
      </c>
    </row>
    <row r="16" spans="1:42" s="217" customFormat="1" ht="17.100000000000001" customHeight="1">
      <c r="A16" s="210">
        <v>6</v>
      </c>
      <c r="B16" s="218" t="s">
        <v>974</v>
      </c>
      <c r="C16" s="218" t="s">
        <v>975</v>
      </c>
      <c r="D16" s="213" t="s">
        <v>976</v>
      </c>
      <c r="E16" s="213">
        <v>9</v>
      </c>
      <c r="F16" s="214">
        <v>10.56</v>
      </c>
      <c r="G16" s="215">
        <v>30</v>
      </c>
      <c r="H16" s="215" t="s">
        <v>3372</v>
      </c>
      <c r="I16" s="214">
        <v>12.06</v>
      </c>
      <c r="J16" s="215">
        <v>30</v>
      </c>
      <c r="K16" s="215" t="s">
        <v>3372</v>
      </c>
      <c r="L16" s="216">
        <f t="shared" si="0"/>
        <v>11.31</v>
      </c>
      <c r="M16" s="213">
        <f t="shared" si="1"/>
        <v>60</v>
      </c>
      <c r="N16" s="213">
        <f t="shared" si="2"/>
        <v>0</v>
      </c>
      <c r="O16" s="213">
        <f t="shared" si="3"/>
        <v>0</v>
      </c>
      <c r="P16" s="214">
        <v>11.9</v>
      </c>
      <c r="Q16" s="215">
        <v>30</v>
      </c>
      <c r="R16" s="215" t="s">
        <v>3372</v>
      </c>
      <c r="S16" s="214">
        <v>16.760000000000002</v>
      </c>
      <c r="T16" s="215">
        <v>30</v>
      </c>
      <c r="U16" s="215" t="s">
        <v>3372</v>
      </c>
      <c r="V16" s="214">
        <f t="shared" si="4"/>
        <v>14.330000000000002</v>
      </c>
      <c r="W16" s="215">
        <f t="shared" si="5"/>
        <v>60</v>
      </c>
      <c r="X16" s="215">
        <f t="shared" si="6"/>
        <v>0</v>
      </c>
      <c r="Y16" s="215">
        <f t="shared" si="7"/>
        <v>0</v>
      </c>
      <c r="Z16" s="215">
        <f t="shared" si="8"/>
        <v>0</v>
      </c>
      <c r="AA16" s="215">
        <f t="shared" si="9"/>
        <v>0</v>
      </c>
      <c r="AB16" s="215">
        <f t="shared" si="10"/>
        <v>0</v>
      </c>
      <c r="AC16" s="214">
        <f t="shared" si="14"/>
        <v>1</v>
      </c>
      <c r="AD16" s="214">
        <f t="shared" si="11"/>
        <v>12.82</v>
      </c>
      <c r="AE16" s="214">
        <f t="shared" si="12"/>
        <v>12.82</v>
      </c>
      <c r="AF16" s="215">
        <f t="shared" si="13"/>
        <v>120</v>
      </c>
      <c r="AG16" s="212" t="s">
        <v>3456</v>
      </c>
      <c r="AH16" s="212" t="s">
        <v>3451</v>
      </c>
      <c r="AI16" s="212" t="s">
        <v>3452</v>
      </c>
      <c r="AJ16" s="212" t="s">
        <v>3457</v>
      </c>
      <c r="AK16" s="212" t="s">
        <v>3453</v>
      </c>
      <c r="AL16" s="212" t="s">
        <v>3454</v>
      </c>
      <c r="AM16" s="212" t="s">
        <v>3455</v>
      </c>
      <c r="AN16" s="212" t="s">
        <v>3460</v>
      </c>
      <c r="AO16" s="212" t="s">
        <v>3459</v>
      </c>
      <c r="AP16" s="212" t="s">
        <v>3458</v>
      </c>
    </row>
    <row r="17" spans="1:42" s="217" customFormat="1" ht="17.100000000000001" customHeight="1">
      <c r="A17" s="210">
        <v>7</v>
      </c>
      <c r="B17" s="218" t="s">
        <v>1863</v>
      </c>
      <c r="C17" s="218" t="s">
        <v>227</v>
      </c>
      <c r="D17" s="213" t="s">
        <v>1864</v>
      </c>
      <c r="E17" s="213">
        <v>18</v>
      </c>
      <c r="F17" s="214">
        <v>11.88</v>
      </c>
      <c r="G17" s="215">
        <v>30</v>
      </c>
      <c r="H17" s="215" t="s">
        <v>3372</v>
      </c>
      <c r="I17" s="214">
        <v>11.72</v>
      </c>
      <c r="J17" s="215">
        <v>30</v>
      </c>
      <c r="K17" s="215" t="s">
        <v>3372</v>
      </c>
      <c r="L17" s="216">
        <f t="shared" si="0"/>
        <v>11.8</v>
      </c>
      <c r="M17" s="213">
        <f t="shared" si="1"/>
        <v>60</v>
      </c>
      <c r="N17" s="213">
        <f t="shared" si="2"/>
        <v>0</v>
      </c>
      <c r="O17" s="213">
        <f t="shared" si="3"/>
        <v>0</v>
      </c>
      <c r="P17" s="214">
        <v>12.21</v>
      </c>
      <c r="Q17" s="215">
        <v>30</v>
      </c>
      <c r="R17" s="215" t="s">
        <v>3372</v>
      </c>
      <c r="S17" s="214">
        <v>14.49</v>
      </c>
      <c r="T17" s="215">
        <v>30</v>
      </c>
      <c r="U17" s="215" t="s">
        <v>3372</v>
      </c>
      <c r="V17" s="214">
        <f t="shared" si="4"/>
        <v>13.350000000000001</v>
      </c>
      <c r="W17" s="215">
        <f t="shared" si="5"/>
        <v>60</v>
      </c>
      <c r="X17" s="215">
        <f t="shared" si="6"/>
        <v>0</v>
      </c>
      <c r="Y17" s="215">
        <f t="shared" si="7"/>
        <v>0</v>
      </c>
      <c r="Z17" s="215">
        <f t="shared" si="8"/>
        <v>0</v>
      </c>
      <c r="AA17" s="215">
        <f t="shared" si="9"/>
        <v>0</v>
      </c>
      <c r="AB17" s="215">
        <f t="shared" si="10"/>
        <v>0</v>
      </c>
      <c r="AC17" s="214">
        <f t="shared" si="14"/>
        <v>1</v>
      </c>
      <c r="AD17" s="214">
        <f t="shared" si="11"/>
        <v>12.575000000000001</v>
      </c>
      <c r="AE17" s="214">
        <f t="shared" si="12"/>
        <v>12.575000000000001</v>
      </c>
      <c r="AF17" s="215">
        <f t="shared" si="13"/>
        <v>120</v>
      </c>
      <c r="AG17" s="212" t="s">
        <v>3456</v>
      </c>
      <c r="AH17" s="212" t="s">
        <v>3453</v>
      </c>
      <c r="AI17" s="212" t="s">
        <v>3452</v>
      </c>
      <c r="AJ17" s="212" t="s">
        <v>3451</v>
      </c>
      <c r="AK17" s="212" t="s">
        <v>3455</v>
      </c>
      <c r="AL17" s="212" t="s">
        <v>3454</v>
      </c>
      <c r="AM17" s="212" t="s">
        <v>3457</v>
      </c>
      <c r="AN17" s="212" t="s">
        <v>3460</v>
      </c>
      <c r="AO17" s="212" t="s">
        <v>3458</v>
      </c>
      <c r="AP17" s="212" t="s">
        <v>3459</v>
      </c>
    </row>
    <row r="18" spans="1:42" s="217" customFormat="1" ht="17.100000000000001" customHeight="1">
      <c r="A18" s="210">
        <v>8</v>
      </c>
      <c r="B18" s="218" t="s">
        <v>1063</v>
      </c>
      <c r="C18" s="218" t="s">
        <v>104</v>
      </c>
      <c r="D18" s="213" t="s">
        <v>1064</v>
      </c>
      <c r="E18" s="213">
        <v>10</v>
      </c>
      <c r="F18" s="214">
        <v>12.41</v>
      </c>
      <c r="G18" s="215">
        <v>30</v>
      </c>
      <c r="H18" s="215" t="s">
        <v>3372</v>
      </c>
      <c r="I18" s="214">
        <v>11.67</v>
      </c>
      <c r="J18" s="215">
        <v>30</v>
      </c>
      <c r="K18" s="215" t="s">
        <v>3372</v>
      </c>
      <c r="L18" s="216">
        <f t="shared" si="0"/>
        <v>12.04</v>
      </c>
      <c r="M18" s="213">
        <f t="shared" si="1"/>
        <v>60</v>
      </c>
      <c r="N18" s="213">
        <f t="shared" si="2"/>
        <v>0</v>
      </c>
      <c r="O18" s="213">
        <f t="shared" si="3"/>
        <v>0</v>
      </c>
      <c r="P18" s="214">
        <v>12.35</v>
      </c>
      <c r="Q18" s="215">
        <v>30</v>
      </c>
      <c r="R18" s="215" t="s">
        <v>3372</v>
      </c>
      <c r="S18" s="214">
        <v>13.81</v>
      </c>
      <c r="T18" s="215">
        <v>30</v>
      </c>
      <c r="U18" s="215" t="s">
        <v>3372</v>
      </c>
      <c r="V18" s="214">
        <f t="shared" si="4"/>
        <v>13.08</v>
      </c>
      <c r="W18" s="215">
        <f t="shared" si="5"/>
        <v>60</v>
      </c>
      <c r="X18" s="215">
        <f t="shared" si="6"/>
        <v>0</v>
      </c>
      <c r="Y18" s="215">
        <f t="shared" si="7"/>
        <v>0</v>
      </c>
      <c r="Z18" s="215">
        <f t="shared" si="8"/>
        <v>0</v>
      </c>
      <c r="AA18" s="215">
        <f t="shared" si="9"/>
        <v>0</v>
      </c>
      <c r="AB18" s="215">
        <f t="shared" si="10"/>
        <v>0</v>
      </c>
      <c r="AC18" s="214">
        <f t="shared" si="14"/>
        <v>1</v>
      </c>
      <c r="AD18" s="214">
        <f t="shared" si="11"/>
        <v>12.559999999999999</v>
      </c>
      <c r="AE18" s="214">
        <f t="shared" si="12"/>
        <v>12.559999999999999</v>
      </c>
      <c r="AF18" s="215">
        <f t="shared" si="13"/>
        <v>120</v>
      </c>
      <c r="AG18" s="212" t="s">
        <v>3456</v>
      </c>
      <c r="AH18" s="212" t="s">
        <v>3452</v>
      </c>
      <c r="AI18" s="212" t="s">
        <v>3453</v>
      </c>
      <c r="AJ18" s="212" t="s">
        <v>3455</v>
      </c>
      <c r="AK18" s="212" t="s">
        <v>3454</v>
      </c>
      <c r="AL18" s="212" t="s">
        <v>3458</v>
      </c>
      <c r="AM18" s="212" t="s">
        <v>3451</v>
      </c>
      <c r="AN18" s="212" t="s">
        <v>3460</v>
      </c>
      <c r="AO18" s="212" t="s">
        <v>3459</v>
      </c>
      <c r="AP18" s="212" t="s">
        <v>3457</v>
      </c>
    </row>
    <row r="19" spans="1:42" s="217" customFormat="1" ht="17.100000000000001" customHeight="1">
      <c r="A19" s="210">
        <v>9</v>
      </c>
      <c r="B19" s="218" t="s">
        <v>461</v>
      </c>
      <c r="C19" s="218" t="s">
        <v>462</v>
      </c>
      <c r="D19" s="213" t="s">
        <v>463</v>
      </c>
      <c r="E19" s="213">
        <v>4</v>
      </c>
      <c r="F19" s="214">
        <v>13.03</v>
      </c>
      <c r="G19" s="215">
        <v>30</v>
      </c>
      <c r="H19" s="215" t="s">
        <v>3372</v>
      </c>
      <c r="I19" s="214">
        <v>10.78</v>
      </c>
      <c r="J19" s="215">
        <v>30</v>
      </c>
      <c r="K19" s="215" t="s">
        <v>3372</v>
      </c>
      <c r="L19" s="216">
        <f t="shared" si="0"/>
        <v>11.904999999999999</v>
      </c>
      <c r="M19" s="213">
        <f t="shared" si="1"/>
        <v>60</v>
      </c>
      <c r="N19" s="213">
        <f t="shared" si="2"/>
        <v>0</v>
      </c>
      <c r="O19" s="213">
        <f t="shared" si="3"/>
        <v>0</v>
      </c>
      <c r="P19" s="214">
        <v>12.14</v>
      </c>
      <c r="Q19" s="215">
        <v>30</v>
      </c>
      <c r="R19" s="215" t="s">
        <v>3372</v>
      </c>
      <c r="S19" s="214">
        <v>12.9</v>
      </c>
      <c r="T19" s="215">
        <v>30</v>
      </c>
      <c r="U19" s="215" t="s">
        <v>3372</v>
      </c>
      <c r="V19" s="214">
        <f t="shared" si="4"/>
        <v>12.52</v>
      </c>
      <c r="W19" s="215">
        <f t="shared" si="5"/>
        <v>60</v>
      </c>
      <c r="X19" s="215">
        <f t="shared" si="6"/>
        <v>0</v>
      </c>
      <c r="Y19" s="215">
        <f t="shared" si="7"/>
        <v>0</v>
      </c>
      <c r="Z19" s="215">
        <f t="shared" si="8"/>
        <v>0</v>
      </c>
      <c r="AA19" s="215">
        <f t="shared" si="9"/>
        <v>0</v>
      </c>
      <c r="AB19" s="215">
        <f t="shared" si="10"/>
        <v>0</v>
      </c>
      <c r="AC19" s="214">
        <f t="shared" si="14"/>
        <v>1</v>
      </c>
      <c r="AD19" s="214">
        <f t="shared" si="11"/>
        <v>12.212499999999999</v>
      </c>
      <c r="AE19" s="214">
        <f t="shared" si="12"/>
        <v>12.212499999999999</v>
      </c>
      <c r="AF19" s="215">
        <f t="shared" si="13"/>
        <v>120</v>
      </c>
      <c r="AG19" s="212" t="s">
        <v>3456</v>
      </c>
      <c r="AH19" s="212" t="s">
        <v>3457</v>
      </c>
      <c r="AI19" s="212" t="s">
        <v>3455</v>
      </c>
      <c r="AJ19" s="212" t="s">
        <v>3452</v>
      </c>
      <c r="AK19" s="212" t="s">
        <v>3463</v>
      </c>
      <c r="AL19" s="212" t="s">
        <v>3451</v>
      </c>
      <c r="AM19" s="212" t="s">
        <v>3460</v>
      </c>
      <c r="AN19" s="212" t="s">
        <v>3453</v>
      </c>
      <c r="AO19" s="212" t="s">
        <v>3459</v>
      </c>
      <c r="AP19" s="212" t="s">
        <v>3458</v>
      </c>
    </row>
    <row r="20" spans="1:42" s="217" customFormat="1" ht="17.100000000000001" customHeight="1">
      <c r="A20" s="210">
        <v>10</v>
      </c>
      <c r="B20" s="218" t="s">
        <v>2521</v>
      </c>
      <c r="C20" s="218" t="s">
        <v>2523</v>
      </c>
      <c r="D20" s="213" t="s">
        <v>2524</v>
      </c>
      <c r="E20" s="213">
        <v>25</v>
      </c>
      <c r="F20" s="214">
        <v>12.61</v>
      </c>
      <c r="G20" s="215">
        <v>30</v>
      </c>
      <c r="H20" s="215" t="s">
        <v>3372</v>
      </c>
      <c r="I20" s="214">
        <v>10.36</v>
      </c>
      <c r="J20" s="215">
        <v>30</v>
      </c>
      <c r="K20" s="215" t="s">
        <v>3372</v>
      </c>
      <c r="L20" s="216">
        <f t="shared" si="0"/>
        <v>11.484999999999999</v>
      </c>
      <c r="M20" s="213">
        <f t="shared" si="1"/>
        <v>60</v>
      </c>
      <c r="N20" s="213">
        <f t="shared" si="2"/>
        <v>0</v>
      </c>
      <c r="O20" s="213">
        <f t="shared" si="3"/>
        <v>0</v>
      </c>
      <c r="P20" s="214">
        <v>12.81</v>
      </c>
      <c r="Q20" s="215">
        <v>30</v>
      </c>
      <c r="R20" s="215" t="s">
        <v>3372</v>
      </c>
      <c r="S20" s="214">
        <v>12.82</v>
      </c>
      <c r="T20" s="215">
        <v>30</v>
      </c>
      <c r="U20" s="215" t="s">
        <v>3372</v>
      </c>
      <c r="V20" s="214">
        <f t="shared" si="4"/>
        <v>12.815000000000001</v>
      </c>
      <c r="W20" s="215">
        <f t="shared" si="5"/>
        <v>60</v>
      </c>
      <c r="X20" s="215">
        <f t="shared" si="6"/>
        <v>0</v>
      </c>
      <c r="Y20" s="215">
        <f t="shared" si="7"/>
        <v>0</v>
      </c>
      <c r="Z20" s="215">
        <f t="shared" si="8"/>
        <v>0</v>
      </c>
      <c r="AA20" s="215">
        <f t="shared" si="9"/>
        <v>0</v>
      </c>
      <c r="AB20" s="215">
        <f t="shared" si="10"/>
        <v>0</v>
      </c>
      <c r="AC20" s="214">
        <f t="shared" si="14"/>
        <v>1</v>
      </c>
      <c r="AD20" s="214">
        <f t="shared" si="11"/>
        <v>12.15</v>
      </c>
      <c r="AE20" s="214">
        <f t="shared" si="12"/>
        <v>12.15</v>
      </c>
      <c r="AF20" s="215">
        <f t="shared" si="13"/>
        <v>120</v>
      </c>
      <c r="AG20" s="212" t="s">
        <v>3456</v>
      </c>
      <c r="AH20" s="212" t="s">
        <v>3457</v>
      </c>
      <c r="AI20" s="212" t="s">
        <v>3455</v>
      </c>
      <c r="AJ20" s="212" t="s">
        <v>3452</v>
      </c>
      <c r="AK20" s="212" t="s">
        <v>3454</v>
      </c>
      <c r="AL20" s="212" t="s">
        <v>3451</v>
      </c>
      <c r="AM20" s="212" t="s">
        <v>3460</v>
      </c>
      <c r="AN20" s="212" t="s">
        <v>3453</v>
      </c>
      <c r="AO20" s="212" t="s">
        <v>3459</v>
      </c>
      <c r="AP20" s="212" t="s">
        <v>3458</v>
      </c>
    </row>
    <row r="21" spans="1:42" s="217" customFormat="1" ht="17.100000000000001" customHeight="1">
      <c r="A21" s="210">
        <v>11</v>
      </c>
      <c r="B21" s="218" t="s">
        <v>124</v>
      </c>
      <c r="C21" s="218" t="s">
        <v>74</v>
      </c>
      <c r="D21" s="221" t="s">
        <v>1192</v>
      </c>
      <c r="E21" s="213">
        <v>11</v>
      </c>
      <c r="F21" s="214">
        <v>13.17</v>
      </c>
      <c r="G21" s="215">
        <v>30</v>
      </c>
      <c r="H21" s="215" t="s">
        <v>3372</v>
      </c>
      <c r="I21" s="214">
        <v>11.43</v>
      </c>
      <c r="J21" s="215">
        <v>30</v>
      </c>
      <c r="K21" s="215" t="s">
        <v>3372</v>
      </c>
      <c r="L21" s="216">
        <f t="shared" si="0"/>
        <v>12.3</v>
      </c>
      <c r="M21" s="213">
        <f t="shared" si="1"/>
        <v>60</v>
      </c>
      <c r="N21" s="213">
        <f t="shared" si="2"/>
        <v>0</v>
      </c>
      <c r="O21" s="213">
        <f t="shared" si="3"/>
        <v>0</v>
      </c>
      <c r="P21" s="214">
        <v>11.41</v>
      </c>
      <c r="Q21" s="215">
        <v>30</v>
      </c>
      <c r="R21" s="215" t="s">
        <v>3372</v>
      </c>
      <c r="S21" s="214">
        <v>12.3</v>
      </c>
      <c r="T21" s="215">
        <v>30</v>
      </c>
      <c r="U21" s="215" t="s">
        <v>3372</v>
      </c>
      <c r="V21" s="214">
        <f t="shared" si="4"/>
        <v>11.855</v>
      </c>
      <c r="W21" s="215">
        <f t="shared" si="5"/>
        <v>60</v>
      </c>
      <c r="X21" s="215">
        <f t="shared" si="6"/>
        <v>0</v>
      </c>
      <c r="Y21" s="215">
        <f t="shared" si="7"/>
        <v>0</v>
      </c>
      <c r="Z21" s="215">
        <f t="shared" si="8"/>
        <v>0</v>
      </c>
      <c r="AA21" s="215">
        <f t="shared" si="9"/>
        <v>0</v>
      </c>
      <c r="AB21" s="215">
        <f t="shared" si="10"/>
        <v>0</v>
      </c>
      <c r="AC21" s="214">
        <f t="shared" si="14"/>
        <v>1</v>
      </c>
      <c r="AD21" s="214">
        <f t="shared" si="11"/>
        <v>12.077500000000001</v>
      </c>
      <c r="AE21" s="214">
        <f t="shared" si="12"/>
        <v>12.077500000000001</v>
      </c>
      <c r="AF21" s="215">
        <f t="shared" si="13"/>
        <v>120</v>
      </c>
      <c r="AG21" s="212" t="s">
        <v>3456</v>
      </c>
      <c r="AH21" s="212" t="s">
        <v>3460</v>
      </c>
      <c r="AI21" s="212" t="s">
        <v>3457</v>
      </c>
      <c r="AJ21" s="212" t="s">
        <v>3453</v>
      </c>
      <c r="AK21" s="212" t="s">
        <v>3451</v>
      </c>
      <c r="AL21" s="212" t="s">
        <v>3455</v>
      </c>
      <c r="AM21" s="212" t="s">
        <v>3452</v>
      </c>
      <c r="AN21" s="212" t="s">
        <v>3454</v>
      </c>
      <c r="AO21" s="212" t="s">
        <v>3458</v>
      </c>
      <c r="AP21" s="212" t="s">
        <v>3459</v>
      </c>
    </row>
    <row r="22" spans="1:42" s="217" customFormat="1" ht="17.100000000000001" customHeight="1">
      <c r="A22" s="210">
        <v>12</v>
      </c>
      <c r="B22" s="222" t="s">
        <v>1502</v>
      </c>
      <c r="C22" s="222" t="s">
        <v>1136</v>
      </c>
      <c r="D22" s="221" t="s">
        <v>1503</v>
      </c>
      <c r="E22" s="213">
        <v>14</v>
      </c>
      <c r="F22" s="214">
        <v>14.72</v>
      </c>
      <c r="G22" s="215">
        <v>30</v>
      </c>
      <c r="H22" s="215" t="s">
        <v>3372</v>
      </c>
      <c r="I22" s="214">
        <v>11.33</v>
      </c>
      <c r="J22" s="215">
        <v>30</v>
      </c>
      <c r="K22" s="215" t="s">
        <v>3372</v>
      </c>
      <c r="L22" s="216">
        <f t="shared" si="0"/>
        <v>13.025</v>
      </c>
      <c r="M22" s="213">
        <f t="shared" si="1"/>
        <v>60</v>
      </c>
      <c r="N22" s="213">
        <f t="shared" si="2"/>
        <v>0</v>
      </c>
      <c r="O22" s="213">
        <f t="shared" si="3"/>
        <v>0</v>
      </c>
      <c r="P22" s="214">
        <v>10.16</v>
      </c>
      <c r="Q22" s="215">
        <v>30</v>
      </c>
      <c r="R22" s="215" t="s">
        <v>3372</v>
      </c>
      <c r="S22" s="214">
        <v>12.04</v>
      </c>
      <c r="T22" s="215">
        <v>30</v>
      </c>
      <c r="U22" s="215" t="s">
        <v>3372</v>
      </c>
      <c r="V22" s="214">
        <f t="shared" si="4"/>
        <v>11.1</v>
      </c>
      <c r="W22" s="215">
        <f t="shared" si="5"/>
        <v>60</v>
      </c>
      <c r="X22" s="215">
        <f t="shared" si="6"/>
        <v>0</v>
      </c>
      <c r="Y22" s="215">
        <f t="shared" si="7"/>
        <v>0</v>
      </c>
      <c r="Z22" s="215">
        <f t="shared" si="8"/>
        <v>0</v>
      </c>
      <c r="AA22" s="215">
        <f t="shared" si="9"/>
        <v>0</v>
      </c>
      <c r="AB22" s="215">
        <f t="shared" si="10"/>
        <v>0</v>
      </c>
      <c r="AC22" s="214">
        <f t="shared" si="14"/>
        <v>1</v>
      </c>
      <c r="AD22" s="214">
        <f t="shared" si="11"/>
        <v>12.0625</v>
      </c>
      <c r="AE22" s="214">
        <f t="shared" si="12"/>
        <v>12.0625</v>
      </c>
      <c r="AF22" s="215">
        <f t="shared" si="13"/>
        <v>120</v>
      </c>
      <c r="AG22" s="212" t="s">
        <v>3456</v>
      </c>
      <c r="AH22" s="212" t="s">
        <v>3454</v>
      </c>
      <c r="AI22" s="212" t="s">
        <v>3452</v>
      </c>
      <c r="AJ22" s="212" t="s">
        <v>3457</v>
      </c>
      <c r="AK22" s="212" t="s">
        <v>3458</v>
      </c>
      <c r="AL22" s="212" t="s">
        <v>3459</v>
      </c>
      <c r="AM22" s="212" t="s">
        <v>3453</v>
      </c>
      <c r="AN22" s="212" t="s">
        <v>3451</v>
      </c>
      <c r="AO22" s="212" t="s">
        <v>3455</v>
      </c>
      <c r="AP22" s="212" t="s">
        <v>3460</v>
      </c>
    </row>
    <row r="23" spans="1:42" s="217" customFormat="1" ht="17.100000000000001" customHeight="1">
      <c r="A23" s="210">
        <v>13</v>
      </c>
      <c r="B23" s="218" t="s">
        <v>382</v>
      </c>
      <c r="C23" s="218" t="s">
        <v>2048</v>
      </c>
      <c r="D23" s="213" t="s">
        <v>2225</v>
      </c>
      <c r="E23" s="213">
        <v>22</v>
      </c>
      <c r="F23" s="214">
        <v>11.71</v>
      </c>
      <c r="G23" s="215">
        <v>30</v>
      </c>
      <c r="H23" s="215" t="s">
        <v>3372</v>
      </c>
      <c r="I23" s="214">
        <v>11.57</v>
      </c>
      <c r="J23" s="215">
        <v>30</v>
      </c>
      <c r="K23" s="215" t="s">
        <v>3372</v>
      </c>
      <c r="L23" s="216">
        <f t="shared" si="0"/>
        <v>11.64</v>
      </c>
      <c r="M23" s="213">
        <f t="shared" si="1"/>
        <v>60</v>
      </c>
      <c r="N23" s="213">
        <f t="shared" si="2"/>
        <v>0</v>
      </c>
      <c r="O23" s="213">
        <f t="shared" si="3"/>
        <v>0</v>
      </c>
      <c r="P23" s="214">
        <v>12.25</v>
      </c>
      <c r="Q23" s="215">
        <v>30</v>
      </c>
      <c r="R23" s="215" t="s">
        <v>3372</v>
      </c>
      <c r="S23" s="214">
        <v>12.61</v>
      </c>
      <c r="T23" s="215">
        <v>30</v>
      </c>
      <c r="U23" s="215" t="s">
        <v>3372</v>
      </c>
      <c r="V23" s="214">
        <f t="shared" si="4"/>
        <v>12.43</v>
      </c>
      <c r="W23" s="215">
        <f t="shared" si="5"/>
        <v>60</v>
      </c>
      <c r="X23" s="215">
        <f t="shared" si="6"/>
        <v>0</v>
      </c>
      <c r="Y23" s="215">
        <f t="shared" si="7"/>
        <v>0</v>
      </c>
      <c r="Z23" s="215">
        <f t="shared" si="8"/>
        <v>0</v>
      </c>
      <c r="AA23" s="215">
        <f t="shared" si="9"/>
        <v>0</v>
      </c>
      <c r="AB23" s="215">
        <f t="shared" si="10"/>
        <v>0</v>
      </c>
      <c r="AC23" s="214">
        <f t="shared" si="14"/>
        <v>1</v>
      </c>
      <c r="AD23" s="214">
        <f t="shared" si="11"/>
        <v>12.035</v>
      </c>
      <c r="AE23" s="214">
        <f t="shared" si="12"/>
        <v>12.035</v>
      </c>
      <c r="AF23" s="215">
        <f t="shared" si="13"/>
        <v>120</v>
      </c>
      <c r="AG23" s="212" t="s">
        <v>3456</v>
      </c>
      <c r="AH23" s="212" t="s">
        <v>3451</v>
      </c>
      <c r="AI23" s="212" t="s">
        <v>3455</v>
      </c>
      <c r="AJ23" s="212" t="s">
        <v>3452</v>
      </c>
      <c r="AK23" s="212" t="s">
        <v>3457</v>
      </c>
      <c r="AL23" s="212" t="s">
        <v>3454</v>
      </c>
      <c r="AM23" s="212" t="s">
        <v>3460</v>
      </c>
      <c r="AN23" s="212" t="s">
        <v>3453</v>
      </c>
      <c r="AO23" s="212" t="s">
        <v>3459</v>
      </c>
      <c r="AP23" s="212" t="s">
        <v>3458</v>
      </c>
    </row>
    <row r="24" spans="1:42" s="217" customFormat="1" ht="17.100000000000001" customHeight="1">
      <c r="A24" s="210">
        <v>14</v>
      </c>
      <c r="B24" s="222" t="s">
        <v>1613</v>
      </c>
      <c r="C24" s="222" t="s">
        <v>618</v>
      </c>
      <c r="D24" s="221" t="s">
        <v>2013</v>
      </c>
      <c r="E24" s="213">
        <v>20</v>
      </c>
      <c r="F24" s="214">
        <v>11.78</v>
      </c>
      <c r="G24" s="215">
        <v>30</v>
      </c>
      <c r="H24" s="215" t="s">
        <v>3372</v>
      </c>
      <c r="I24" s="214">
        <v>9.7899999999999991</v>
      </c>
      <c r="J24" s="215">
        <v>18</v>
      </c>
      <c r="K24" s="215" t="s">
        <v>3372</v>
      </c>
      <c r="L24" s="216">
        <f t="shared" si="0"/>
        <v>10.785</v>
      </c>
      <c r="M24" s="213">
        <f t="shared" si="1"/>
        <v>60</v>
      </c>
      <c r="N24" s="213">
        <f t="shared" si="2"/>
        <v>0</v>
      </c>
      <c r="O24" s="213">
        <f t="shared" si="3"/>
        <v>1</v>
      </c>
      <c r="P24" s="214">
        <v>11.7</v>
      </c>
      <c r="Q24" s="215">
        <v>30</v>
      </c>
      <c r="R24" s="215" t="s">
        <v>3372</v>
      </c>
      <c r="S24" s="214">
        <v>15.22</v>
      </c>
      <c r="T24" s="215">
        <v>30</v>
      </c>
      <c r="U24" s="215" t="s">
        <v>3372</v>
      </c>
      <c r="V24" s="214">
        <f t="shared" si="4"/>
        <v>13.46</v>
      </c>
      <c r="W24" s="215">
        <f t="shared" si="5"/>
        <v>60</v>
      </c>
      <c r="X24" s="215">
        <f t="shared" si="6"/>
        <v>0</v>
      </c>
      <c r="Y24" s="215">
        <f t="shared" si="7"/>
        <v>0</v>
      </c>
      <c r="Z24" s="215">
        <f t="shared" si="8"/>
        <v>0</v>
      </c>
      <c r="AA24" s="215">
        <f t="shared" si="9"/>
        <v>1</v>
      </c>
      <c r="AB24" s="215">
        <f t="shared" si="10"/>
        <v>1</v>
      </c>
      <c r="AC24" s="214">
        <f t="shared" si="14"/>
        <v>0.99</v>
      </c>
      <c r="AD24" s="214">
        <f t="shared" si="11"/>
        <v>12.1225</v>
      </c>
      <c r="AE24" s="214">
        <f t="shared" si="12"/>
        <v>12.001275</v>
      </c>
      <c r="AF24" s="215">
        <f t="shared" si="13"/>
        <v>120</v>
      </c>
      <c r="AG24" s="212" t="s">
        <v>3456</v>
      </c>
      <c r="AH24" s="212" t="s">
        <v>3451</v>
      </c>
      <c r="AI24" s="212" t="s">
        <v>3452</v>
      </c>
      <c r="AJ24" s="212" t="s">
        <v>3453</v>
      </c>
      <c r="AK24" s="212" t="s">
        <v>3455</v>
      </c>
      <c r="AL24" s="212" t="s">
        <v>3454</v>
      </c>
      <c r="AM24" s="212" t="s">
        <v>3457</v>
      </c>
      <c r="AN24" s="212" t="s">
        <v>3460</v>
      </c>
      <c r="AO24" s="212" t="s">
        <v>3459</v>
      </c>
      <c r="AP24" s="212" t="s">
        <v>3458</v>
      </c>
    </row>
    <row r="25" spans="1:42" s="217" customFormat="1" ht="17.100000000000001" customHeight="1">
      <c r="A25" s="210">
        <v>15</v>
      </c>
      <c r="B25" s="218" t="s">
        <v>446</v>
      </c>
      <c r="C25" s="218" t="s">
        <v>447</v>
      </c>
      <c r="D25" s="213" t="s">
        <v>448</v>
      </c>
      <c r="E25" s="213">
        <v>4</v>
      </c>
      <c r="F25" s="214">
        <v>11.26</v>
      </c>
      <c r="G25" s="215">
        <v>30</v>
      </c>
      <c r="H25" s="215" t="s">
        <v>3372</v>
      </c>
      <c r="I25" s="214">
        <v>10.73</v>
      </c>
      <c r="J25" s="215">
        <v>30</v>
      </c>
      <c r="K25" s="215" t="s">
        <v>3372</v>
      </c>
      <c r="L25" s="216">
        <f t="shared" si="0"/>
        <v>10.995000000000001</v>
      </c>
      <c r="M25" s="213">
        <f t="shared" si="1"/>
        <v>60</v>
      </c>
      <c r="N25" s="213">
        <f t="shared" si="2"/>
        <v>0</v>
      </c>
      <c r="O25" s="213">
        <f t="shared" si="3"/>
        <v>0</v>
      </c>
      <c r="P25" s="214">
        <v>12.59</v>
      </c>
      <c r="Q25" s="215">
        <v>30</v>
      </c>
      <c r="R25" s="215" t="s">
        <v>3372</v>
      </c>
      <c r="S25" s="214">
        <v>12.81</v>
      </c>
      <c r="T25" s="215">
        <v>30</v>
      </c>
      <c r="U25" s="215" t="s">
        <v>3372</v>
      </c>
      <c r="V25" s="214">
        <f t="shared" si="4"/>
        <v>12.7</v>
      </c>
      <c r="W25" s="215">
        <f t="shared" si="5"/>
        <v>60</v>
      </c>
      <c r="X25" s="215">
        <f t="shared" si="6"/>
        <v>0</v>
      </c>
      <c r="Y25" s="215">
        <f t="shared" si="7"/>
        <v>0</v>
      </c>
      <c r="Z25" s="215">
        <f t="shared" si="8"/>
        <v>0</v>
      </c>
      <c r="AA25" s="215">
        <f t="shared" si="9"/>
        <v>0</v>
      </c>
      <c r="AB25" s="215">
        <f t="shared" si="10"/>
        <v>0</v>
      </c>
      <c r="AC25" s="214">
        <f t="shared" si="14"/>
        <v>1</v>
      </c>
      <c r="AD25" s="214">
        <f t="shared" si="11"/>
        <v>11.8475</v>
      </c>
      <c r="AE25" s="214">
        <f t="shared" si="12"/>
        <v>11.8475</v>
      </c>
      <c r="AF25" s="215">
        <f t="shared" si="13"/>
        <v>120</v>
      </c>
      <c r="AG25" s="212" t="s">
        <v>3456</v>
      </c>
      <c r="AH25" s="212" t="s">
        <v>3460</v>
      </c>
      <c r="AI25" s="212" t="s">
        <v>3457</v>
      </c>
      <c r="AJ25" s="212" t="s">
        <v>3452</v>
      </c>
      <c r="AK25" s="212" t="s">
        <v>3453</v>
      </c>
      <c r="AL25" s="212" t="s">
        <v>3451</v>
      </c>
      <c r="AM25" s="212" t="s">
        <v>3454</v>
      </c>
      <c r="AN25" s="212" t="s">
        <v>3455</v>
      </c>
      <c r="AO25" s="212" t="s">
        <v>3458</v>
      </c>
      <c r="AP25" s="212" t="s">
        <v>3459</v>
      </c>
    </row>
    <row r="26" spans="1:42" s="217" customFormat="1" ht="17.100000000000001" customHeight="1">
      <c r="A26" s="210">
        <v>16</v>
      </c>
      <c r="B26" s="218" t="s">
        <v>868</v>
      </c>
      <c r="C26" s="218" t="s">
        <v>869</v>
      </c>
      <c r="D26" s="213" t="s">
        <v>870</v>
      </c>
      <c r="E26" s="213">
        <v>8</v>
      </c>
      <c r="F26" s="214">
        <v>12.08</v>
      </c>
      <c r="G26" s="215">
        <v>30</v>
      </c>
      <c r="H26" s="215" t="s">
        <v>3372</v>
      </c>
      <c r="I26" s="214">
        <v>10.35</v>
      </c>
      <c r="J26" s="215">
        <v>30</v>
      </c>
      <c r="K26" s="215" t="s">
        <v>3372</v>
      </c>
      <c r="L26" s="216">
        <f t="shared" si="0"/>
        <v>11.215</v>
      </c>
      <c r="M26" s="213">
        <f t="shared" si="1"/>
        <v>60</v>
      </c>
      <c r="N26" s="213">
        <f t="shared" si="2"/>
        <v>0</v>
      </c>
      <c r="O26" s="213">
        <f t="shared" si="3"/>
        <v>0</v>
      </c>
      <c r="P26" s="214">
        <v>10.41</v>
      </c>
      <c r="Q26" s="215">
        <v>30</v>
      </c>
      <c r="R26" s="215" t="s">
        <v>3372</v>
      </c>
      <c r="S26" s="214">
        <v>14.44</v>
      </c>
      <c r="T26" s="215">
        <v>30</v>
      </c>
      <c r="U26" s="215" t="s">
        <v>3372</v>
      </c>
      <c r="V26" s="214">
        <f t="shared" si="4"/>
        <v>12.425000000000001</v>
      </c>
      <c r="W26" s="215">
        <f t="shared" si="5"/>
        <v>60</v>
      </c>
      <c r="X26" s="215">
        <f t="shared" si="6"/>
        <v>0</v>
      </c>
      <c r="Y26" s="215">
        <f t="shared" si="7"/>
        <v>0</v>
      </c>
      <c r="Z26" s="215">
        <f t="shared" si="8"/>
        <v>0</v>
      </c>
      <c r="AA26" s="215">
        <f t="shared" si="9"/>
        <v>0</v>
      </c>
      <c r="AB26" s="215">
        <f t="shared" si="10"/>
        <v>0</v>
      </c>
      <c r="AC26" s="214">
        <f t="shared" si="14"/>
        <v>1</v>
      </c>
      <c r="AD26" s="214">
        <f t="shared" si="11"/>
        <v>11.82</v>
      </c>
      <c r="AE26" s="214">
        <f t="shared" si="12"/>
        <v>11.82</v>
      </c>
      <c r="AF26" s="215">
        <f t="shared" si="13"/>
        <v>120</v>
      </c>
      <c r="AG26" s="212" t="s">
        <v>3456</v>
      </c>
      <c r="AH26" s="212" t="s">
        <v>3457</v>
      </c>
      <c r="AI26" s="212" t="s">
        <v>3455</v>
      </c>
      <c r="AJ26" s="212" t="s">
        <v>3451</v>
      </c>
      <c r="AK26" s="212" t="s">
        <v>3452</v>
      </c>
      <c r="AL26" s="212" t="s">
        <v>3454</v>
      </c>
      <c r="AM26" s="212" t="s">
        <v>3459</v>
      </c>
      <c r="AN26" s="212" t="s">
        <v>3460</v>
      </c>
      <c r="AO26" s="212" t="s">
        <v>3458</v>
      </c>
      <c r="AP26" s="212" t="s">
        <v>3453</v>
      </c>
    </row>
    <row r="27" spans="1:42" s="217" customFormat="1" ht="17.100000000000001" customHeight="1">
      <c r="A27" s="210">
        <v>17</v>
      </c>
      <c r="B27" s="218" t="s">
        <v>482</v>
      </c>
      <c r="C27" s="218" t="s">
        <v>1479</v>
      </c>
      <c r="D27" s="213" t="s">
        <v>1480</v>
      </c>
      <c r="E27" s="213">
        <v>14</v>
      </c>
      <c r="F27" s="214">
        <v>11.34</v>
      </c>
      <c r="G27" s="215">
        <v>30</v>
      </c>
      <c r="H27" s="215" t="s">
        <v>3372</v>
      </c>
      <c r="I27" s="214">
        <v>11.22</v>
      </c>
      <c r="J27" s="215">
        <v>30</v>
      </c>
      <c r="K27" s="215" t="s">
        <v>3373</v>
      </c>
      <c r="L27" s="216">
        <f t="shared" si="0"/>
        <v>11.280000000000001</v>
      </c>
      <c r="M27" s="213">
        <f t="shared" si="1"/>
        <v>60</v>
      </c>
      <c r="N27" s="213">
        <f t="shared" si="2"/>
        <v>1</v>
      </c>
      <c r="O27" s="213">
        <f t="shared" si="3"/>
        <v>0</v>
      </c>
      <c r="P27" s="214">
        <v>11.71</v>
      </c>
      <c r="Q27" s="215">
        <v>30</v>
      </c>
      <c r="R27" s="215" t="s">
        <v>3372</v>
      </c>
      <c r="S27" s="214">
        <v>13.42</v>
      </c>
      <c r="T27" s="215">
        <v>30</v>
      </c>
      <c r="U27" s="215" t="s">
        <v>3372</v>
      </c>
      <c r="V27" s="214">
        <f t="shared" si="4"/>
        <v>12.565000000000001</v>
      </c>
      <c r="W27" s="215">
        <f t="shared" si="5"/>
        <v>60</v>
      </c>
      <c r="X27" s="215">
        <f t="shared" si="6"/>
        <v>0</v>
      </c>
      <c r="Y27" s="215">
        <f t="shared" si="7"/>
        <v>0</v>
      </c>
      <c r="Z27" s="215">
        <f t="shared" si="8"/>
        <v>1</v>
      </c>
      <c r="AA27" s="215">
        <f t="shared" si="9"/>
        <v>0</v>
      </c>
      <c r="AB27" s="215">
        <f t="shared" si="10"/>
        <v>1</v>
      </c>
      <c r="AC27" s="214">
        <f t="shared" si="14"/>
        <v>0.99</v>
      </c>
      <c r="AD27" s="214">
        <f t="shared" si="11"/>
        <v>11.922500000000001</v>
      </c>
      <c r="AE27" s="214">
        <f t="shared" si="12"/>
        <v>11.803275000000001</v>
      </c>
      <c r="AF27" s="215">
        <f t="shared" si="13"/>
        <v>120</v>
      </c>
      <c r="AG27" s="212" t="s">
        <v>3456</v>
      </c>
      <c r="AH27" s="212" t="s">
        <v>3460</v>
      </c>
      <c r="AI27" s="212" t="s">
        <v>3454</v>
      </c>
      <c r="AJ27" s="212" t="s">
        <v>3452</v>
      </c>
      <c r="AK27" s="212" t="s">
        <v>3451</v>
      </c>
      <c r="AL27" s="212" t="s">
        <v>3455</v>
      </c>
      <c r="AM27" s="212" t="s">
        <v>3457</v>
      </c>
      <c r="AN27" s="212" t="s">
        <v>3453</v>
      </c>
      <c r="AO27" s="212" t="s">
        <v>3459</v>
      </c>
      <c r="AP27" s="212" t="s">
        <v>3458</v>
      </c>
    </row>
    <row r="28" spans="1:42" s="217" customFormat="1" ht="17.100000000000001" customHeight="1">
      <c r="A28" s="210">
        <v>18</v>
      </c>
      <c r="B28" s="222" t="s">
        <v>2203</v>
      </c>
      <c r="C28" s="222" t="s">
        <v>1255</v>
      </c>
      <c r="D28" s="221" t="s">
        <v>2204</v>
      </c>
      <c r="E28" s="213">
        <v>22</v>
      </c>
      <c r="F28" s="214">
        <v>13.69</v>
      </c>
      <c r="G28" s="215">
        <v>30</v>
      </c>
      <c r="H28" s="215" t="s">
        <v>3372</v>
      </c>
      <c r="I28" s="214">
        <v>8.6999999999999993</v>
      </c>
      <c r="J28" s="215">
        <v>13</v>
      </c>
      <c r="K28" s="215" t="s">
        <v>3372</v>
      </c>
      <c r="L28" s="216">
        <f t="shared" si="0"/>
        <v>11.195</v>
      </c>
      <c r="M28" s="213">
        <f t="shared" si="1"/>
        <v>60</v>
      </c>
      <c r="N28" s="213">
        <f t="shared" si="2"/>
        <v>0</v>
      </c>
      <c r="O28" s="213">
        <f t="shared" si="3"/>
        <v>1</v>
      </c>
      <c r="P28" s="214">
        <v>11.93</v>
      </c>
      <c r="Q28" s="215">
        <v>30</v>
      </c>
      <c r="R28" s="215" t="s">
        <v>3372</v>
      </c>
      <c r="S28" s="214">
        <v>13.32</v>
      </c>
      <c r="T28" s="215">
        <v>30</v>
      </c>
      <c r="U28" s="215" t="s">
        <v>3372</v>
      </c>
      <c r="V28" s="214">
        <f t="shared" si="4"/>
        <v>12.625</v>
      </c>
      <c r="W28" s="215">
        <f t="shared" si="5"/>
        <v>60</v>
      </c>
      <c r="X28" s="215">
        <f t="shared" si="6"/>
        <v>0</v>
      </c>
      <c r="Y28" s="215">
        <f t="shared" si="7"/>
        <v>0</v>
      </c>
      <c r="Z28" s="215">
        <f t="shared" si="8"/>
        <v>0</v>
      </c>
      <c r="AA28" s="215">
        <f t="shared" si="9"/>
        <v>1</v>
      </c>
      <c r="AB28" s="215">
        <f t="shared" si="10"/>
        <v>1</v>
      </c>
      <c r="AC28" s="214">
        <f t="shared" si="14"/>
        <v>0.99</v>
      </c>
      <c r="AD28" s="214">
        <f t="shared" si="11"/>
        <v>11.91</v>
      </c>
      <c r="AE28" s="214">
        <f t="shared" si="12"/>
        <v>11.790900000000001</v>
      </c>
      <c r="AF28" s="215">
        <f t="shared" si="13"/>
        <v>120</v>
      </c>
      <c r="AG28" s="212" t="s">
        <v>3456</v>
      </c>
      <c r="AH28" s="212" t="s">
        <v>3452</v>
      </c>
      <c r="AI28" s="212" t="s">
        <v>3451</v>
      </c>
      <c r="AJ28" s="212" t="s">
        <v>3453</v>
      </c>
      <c r="AK28" s="212" t="s">
        <v>3454</v>
      </c>
      <c r="AL28" s="212" t="s">
        <v>3455</v>
      </c>
      <c r="AM28" s="212" t="s">
        <v>3457</v>
      </c>
      <c r="AN28" s="212" t="s">
        <v>3460</v>
      </c>
      <c r="AO28" s="212" t="s">
        <v>3459</v>
      </c>
      <c r="AP28" s="212" t="s">
        <v>3458</v>
      </c>
    </row>
    <row r="29" spans="1:42" s="217" customFormat="1" ht="17.100000000000001" customHeight="1">
      <c r="A29" s="210">
        <v>19</v>
      </c>
      <c r="B29" s="218" t="s">
        <v>2216</v>
      </c>
      <c r="C29" s="218" t="s">
        <v>1530</v>
      </c>
      <c r="D29" s="213" t="s">
        <v>1531</v>
      </c>
      <c r="E29" s="213">
        <v>15</v>
      </c>
      <c r="F29" s="214">
        <v>10.47</v>
      </c>
      <c r="G29" s="215">
        <v>30</v>
      </c>
      <c r="H29" s="215" t="s">
        <v>3373</v>
      </c>
      <c r="I29" s="214">
        <v>11.18</v>
      </c>
      <c r="J29" s="215">
        <v>30</v>
      </c>
      <c r="K29" s="215" t="s">
        <v>3372</v>
      </c>
      <c r="L29" s="216">
        <f t="shared" si="0"/>
        <v>10.824999999999999</v>
      </c>
      <c r="M29" s="213">
        <f t="shared" si="1"/>
        <v>60</v>
      </c>
      <c r="N29" s="213">
        <f t="shared" si="2"/>
        <v>1</v>
      </c>
      <c r="O29" s="213">
        <f t="shared" si="3"/>
        <v>0</v>
      </c>
      <c r="P29" s="214">
        <v>12.02</v>
      </c>
      <c r="Q29" s="215">
        <v>30</v>
      </c>
      <c r="R29" s="215" t="s">
        <v>3372</v>
      </c>
      <c r="S29" s="214">
        <v>13.85</v>
      </c>
      <c r="T29" s="215">
        <v>30</v>
      </c>
      <c r="U29" s="215" t="s">
        <v>3372</v>
      </c>
      <c r="V29" s="214">
        <f t="shared" si="4"/>
        <v>12.934999999999999</v>
      </c>
      <c r="W29" s="215">
        <f t="shared" si="5"/>
        <v>60</v>
      </c>
      <c r="X29" s="215">
        <f t="shared" si="6"/>
        <v>0</v>
      </c>
      <c r="Y29" s="215">
        <f t="shared" si="7"/>
        <v>0</v>
      </c>
      <c r="Z29" s="215">
        <f t="shared" si="8"/>
        <v>1</v>
      </c>
      <c r="AA29" s="215">
        <f t="shared" si="9"/>
        <v>0</v>
      </c>
      <c r="AB29" s="215">
        <f t="shared" si="10"/>
        <v>1</v>
      </c>
      <c r="AC29" s="214">
        <f t="shared" si="14"/>
        <v>0.99</v>
      </c>
      <c r="AD29" s="214">
        <f t="shared" si="11"/>
        <v>11.879999999999999</v>
      </c>
      <c r="AE29" s="214">
        <f t="shared" si="12"/>
        <v>11.761199999999999</v>
      </c>
      <c r="AF29" s="215">
        <f t="shared" si="13"/>
        <v>120</v>
      </c>
      <c r="AG29" s="212" t="s">
        <v>3456</v>
      </c>
      <c r="AH29" s="212" t="s">
        <v>3452</v>
      </c>
      <c r="AI29" s="212" t="s">
        <v>3454</v>
      </c>
      <c r="AJ29" s="212" t="s">
        <v>3451</v>
      </c>
      <c r="AK29" s="212" t="s">
        <v>3459</v>
      </c>
      <c r="AL29" s="212" t="s">
        <v>3455</v>
      </c>
      <c r="AM29" s="212" t="s">
        <v>3458</v>
      </c>
      <c r="AN29" s="212" t="s">
        <v>3457</v>
      </c>
      <c r="AO29" s="212" t="s">
        <v>3460</v>
      </c>
      <c r="AP29" s="212" t="s">
        <v>3453</v>
      </c>
    </row>
    <row r="30" spans="1:42" s="217" customFormat="1" ht="17.100000000000001" customHeight="1">
      <c r="A30" s="210">
        <v>20</v>
      </c>
      <c r="B30" s="218" t="s">
        <v>834</v>
      </c>
      <c r="C30" s="218" t="s">
        <v>835</v>
      </c>
      <c r="D30" s="213" t="s">
        <v>836</v>
      </c>
      <c r="E30" s="213">
        <v>8</v>
      </c>
      <c r="F30" s="214">
        <v>11.6</v>
      </c>
      <c r="G30" s="215">
        <v>30</v>
      </c>
      <c r="H30" s="215" t="s">
        <v>3373</v>
      </c>
      <c r="I30" s="214">
        <v>10.26</v>
      </c>
      <c r="J30" s="215">
        <v>30</v>
      </c>
      <c r="K30" s="215" t="s">
        <v>3372</v>
      </c>
      <c r="L30" s="216">
        <f t="shared" si="0"/>
        <v>10.93</v>
      </c>
      <c r="M30" s="213">
        <f t="shared" si="1"/>
        <v>60</v>
      </c>
      <c r="N30" s="213">
        <f t="shared" si="2"/>
        <v>1</v>
      </c>
      <c r="O30" s="213">
        <f t="shared" si="3"/>
        <v>0</v>
      </c>
      <c r="P30" s="214">
        <v>11.81</v>
      </c>
      <c r="Q30" s="215">
        <v>30</v>
      </c>
      <c r="R30" s="215" t="s">
        <v>3372</v>
      </c>
      <c r="S30" s="214">
        <v>13.54</v>
      </c>
      <c r="T30" s="215">
        <v>30</v>
      </c>
      <c r="U30" s="215" t="s">
        <v>3372</v>
      </c>
      <c r="V30" s="214">
        <f t="shared" si="4"/>
        <v>12.675000000000001</v>
      </c>
      <c r="W30" s="215">
        <f t="shared" si="5"/>
        <v>60</v>
      </c>
      <c r="X30" s="215">
        <f t="shared" si="6"/>
        <v>0</v>
      </c>
      <c r="Y30" s="215">
        <f t="shared" si="7"/>
        <v>0</v>
      </c>
      <c r="Z30" s="215">
        <f t="shared" si="8"/>
        <v>1</v>
      </c>
      <c r="AA30" s="215">
        <f t="shared" si="9"/>
        <v>0</v>
      </c>
      <c r="AB30" s="215">
        <f t="shared" si="10"/>
        <v>1</v>
      </c>
      <c r="AC30" s="214">
        <f t="shared" si="14"/>
        <v>0.99</v>
      </c>
      <c r="AD30" s="214">
        <f t="shared" si="11"/>
        <v>11.8025</v>
      </c>
      <c r="AE30" s="214">
        <f t="shared" si="12"/>
        <v>11.684475000000001</v>
      </c>
      <c r="AF30" s="215">
        <f t="shared" si="13"/>
        <v>120</v>
      </c>
      <c r="AG30" s="212" t="s">
        <v>3456</v>
      </c>
      <c r="AH30" s="212" t="s">
        <v>3457</v>
      </c>
      <c r="AI30" s="212" t="s">
        <v>3451</v>
      </c>
      <c r="AJ30" s="212" t="s">
        <v>3452</v>
      </c>
      <c r="AK30" s="212" t="s">
        <v>3453</v>
      </c>
      <c r="AL30" s="212" t="s">
        <v>3454</v>
      </c>
      <c r="AM30" s="212" t="s">
        <v>3455</v>
      </c>
      <c r="AN30" s="212" t="s">
        <v>3460</v>
      </c>
      <c r="AO30" s="212" t="s">
        <v>3459</v>
      </c>
      <c r="AP30" s="212" t="s">
        <v>3458</v>
      </c>
    </row>
    <row r="31" spans="1:42" s="217" customFormat="1" ht="17.100000000000001" customHeight="1">
      <c r="A31" s="210">
        <v>21</v>
      </c>
      <c r="B31" s="218" t="s">
        <v>1468</v>
      </c>
      <c r="C31" s="218" t="s">
        <v>1469</v>
      </c>
      <c r="D31" s="213" t="s">
        <v>1470</v>
      </c>
      <c r="E31" s="213">
        <v>14</v>
      </c>
      <c r="F31" s="214">
        <v>11.72</v>
      </c>
      <c r="G31" s="215">
        <v>30</v>
      </c>
      <c r="H31" s="215" t="s">
        <v>3372</v>
      </c>
      <c r="I31" s="214">
        <v>10.54</v>
      </c>
      <c r="J31" s="215">
        <v>30</v>
      </c>
      <c r="K31" s="215" t="s">
        <v>3372</v>
      </c>
      <c r="L31" s="216">
        <f t="shared" si="0"/>
        <v>11.129999999999999</v>
      </c>
      <c r="M31" s="213">
        <f t="shared" si="1"/>
        <v>60</v>
      </c>
      <c r="N31" s="213">
        <f t="shared" si="2"/>
        <v>0</v>
      </c>
      <c r="O31" s="213">
        <f t="shared" si="3"/>
        <v>0</v>
      </c>
      <c r="P31" s="214">
        <v>10.57</v>
      </c>
      <c r="Q31" s="215">
        <v>30</v>
      </c>
      <c r="R31" s="215" t="s">
        <v>3372</v>
      </c>
      <c r="S31" s="214">
        <v>13.75</v>
      </c>
      <c r="T31" s="215">
        <v>30</v>
      </c>
      <c r="U31" s="215" t="s">
        <v>3372</v>
      </c>
      <c r="V31" s="214">
        <f t="shared" si="4"/>
        <v>12.16</v>
      </c>
      <c r="W31" s="215">
        <f t="shared" si="5"/>
        <v>60</v>
      </c>
      <c r="X31" s="215">
        <f t="shared" si="6"/>
        <v>0</v>
      </c>
      <c r="Y31" s="215">
        <f t="shared" si="7"/>
        <v>0</v>
      </c>
      <c r="Z31" s="215">
        <f t="shared" si="8"/>
        <v>0</v>
      </c>
      <c r="AA31" s="215">
        <f t="shared" si="9"/>
        <v>0</v>
      </c>
      <c r="AB31" s="215">
        <f t="shared" si="10"/>
        <v>0</v>
      </c>
      <c r="AC31" s="214">
        <f t="shared" si="14"/>
        <v>1</v>
      </c>
      <c r="AD31" s="214">
        <f t="shared" si="11"/>
        <v>11.645</v>
      </c>
      <c r="AE31" s="214">
        <f t="shared" si="12"/>
        <v>11.645</v>
      </c>
      <c r="AF31" s="215">
        <f t="shared" si="13"/>
        <v>120</v>
      </c>
      <c r="AG31" s="212" t="s">
        <v>3456</v>
      </c>
      <c r="AH31" s="212" t="s">
        <v>3455</v>
      </c>
      <c r="AI31" s="212" t="s">
        <v>3453</v>
      </c>
      <c r="AJ31" s="212" t="s">
        <v>3452</v>
      </c>
      <c r="AK31" s="212" t="s">
        <v>3460</v>
      </c>
      <c r="AL31" s="212" t="s">
        <v>3454</v>
      </c>
      <c r="AM31" s="212" t="s">
        <v>3451</v>
      </c>
      <c r="AN31" s="212" t="s">
        <v>3457</v>
      </c>
      <c r="AO31" s="212" t="s">
        <v>3459</v>
      </c>
      <c r="AP31" s="212" t="s">
        <v>3458</v>
      </c>
    </row>
    <row r="32" spans="1:42" s="217" customFormat="1" ht="17.100000000000001" customHeight="1">
      <c r="A32" s="210">
        <v>22</v>
      </c>
      <c r="B32" s="105" t="s">
        <v>61</v>
      </c>
      <c r="C32" s="105" t="s">
        <v>62</v>
      </c>
      <c r="D32" s="215" t="s">
        <v>63</v>
      </c>
      <c r="E32" s="213">
        <v>1</v>
      </c>
      <c r="F32" s="214">
        <v>10.5</v>
      </c>
      <c r="G32" s="215">
        <v>30</v>
      </c>
      <c r="H32" s="215" t="s">
        <v>3372</v>
      </c>
      <c r="I32" s="214">
        <v>11.7</v>
      </c>
      <c r="J32" s="215">
        <v>30</v>
      </c>
      <c r="K32" s="215" t="s">
        <v>3372</v>
      </c>
      <c r="L32" s="216">
        <f t="shared" si="0"/>
        <v>11.1</v>
      </c>
      <c r="M32" s="213">
        <f t="shared" si="1"/>
        <v>60</v>
      </c>
      <c r="N32" s="213">
        <f t="shared" si="2"/>
        <v>0</v>
      </c>
      <c r="O32" s="213">
        <f t="shared" si="3"/>
        <v>0</v>
      </c>
      <c r="P32" s="214">
        <v>10.63</v>
      </c>
      <c r="Q32" s="215">
        <v>30</v>
      </c>
      <c r="R32" s="215" t="s">
        <v>3373</v>
      </c>
      <c r="S32" s="214">
        <v>14.08</v>
      </c>
      <c r="T32" s="215">
        <v>30</v>
      </c>
      <c r="U32" s="215" t="s">
        <v>3372</v>
      </c>
      <c r="V32" s="214">
        <f t="shared" si="4"/>
        <v>12.355</v>
      </c>
      <c r="W32" s="215">
        <f t="shared" si="5"/>
        <v>60</v>
      </c>
      <c r="X32" s="215">
        <f t="shared" si="6"/>
        <v>1</v>
      </c>
      <c r="Y32" s="215">
        <f t="shared" si="7"/>
        <v>0</v>
      </c>
      <c r="Z32" s="215">
        <f t="shared" si="8"/>
        <v>1</v>
      </c>
      <c r="AA32" s="215">
        <f t="shared" si="9"/>
        <v>0</v>
      </c>
      <c r="AB32" s="215">
        <f t="shared" si="10"/>
        <v>1</v>
      </c>
      <c r="AC32" s="214">
        <f t="shared" si="14"/>
        <v>0.99</v>
      </c>
      <c r="AD32" s="214">
        <f t="shared" si="11"/>
        <v>11.727499999999999</v>
      </c>
      <c r="AE32" s="214">
        <f t="shared" si="12"/>
        <v>11.610225</v>
      </c>
      <c r="AF32" s="215">
        <f t="shared" si="13"/>
        <v>120</v>
      </c>
      <c r="AG32" s="212" t="s">
        <v>3456</v>
      </c>
      <c r="AH32" s="212" t="s">
        <v>3454</v>
      </c>
      <c r="AI32" s="212" t="s">
        <v>3451</v>
      </c>
      <c r="AJ32" s="212" t="s">
        <v>3452</v>
      </c>
      <c r="AK32" s="212" t="s">
        <v>3453</v>
      </c>
      <c r="AL32" s="212" t="s">
        <v>3455</v>
      </c>
      <c r="AM32" s="212" t="s">
        <v>3460</v>
      </c>
      <c r="AN32" s="212" t="s">
        <v>3457</v>
      </c>
      <c r="AO32" s="212" t="s">
        <v>3459</v>
      </c>
      <c r="AP32" s="212" t="s">
        <v>3458</v>
      </c>
    </row>
    <row r="33" spans="1:42" s="217" customFormat="1" ht="17.100000000000001" customHeight="1">
      <c r="A33" s="210">
        <v>23</v>
      </c>
      <c r="B33" s="218" t="s">
        <v>1369</v>
      </c>
      <c r="C33" s="218" t="s">
        <v>1370</v>
      </c>
      <c r="D33" s="213" t="s">
        <v>1371</v>
      </c>
      <c r="E33" s="213">
        <v>13</v>
      </c>
      <c r="F33" s="214">
        <v>10.96</v>
      </c>
      <c r="G33" s="215">
        <v>30</v>
      </c>
      <c r="H33" s="215" t="s">
        <v>3373</v>
      </c>
      <c r="I33" s="214">
        <v>10.71</v>
      </c>
      <c r="J33" s="215">
        <v>30</v>
      </c>
      <c r="K33" s="215" t="s">
        <v>3373</v>
      </c>
      <c r="L33" s="216">
        <f t="shared" si="0"/>
        <v>10.835000000000001</v>
      </c>
      <c r="M33" s="213">
        <f t="shared" si="1"/>
        <v>60</v>
      </c>
      <c r="N33" s="213">
        <f t="shared" si="2"/>
        <v>2</v>
      </c>
      <c r="O33" s="213">
        <f t="shared" si="3"/>
        <v>0</v>
      </c>
      <c r="P33" s="214">
        <v>10.24</v>
      </c>
      <c r="Q33" s="215">
        <v>30</v>
      </c>
      <c r="R33" s="215" t="s">
        <v>3372</v>
      </c>
      <c r="S33" s="214">
        <v>15.39</v>
      </c>
      <c r="T33" s="215">
        <v>30</v>
      </c>
      <c r="U33" s="215" t="s">
        <v>3372</v>
      </c>
      <c r="V33" s="214">
        <f t="shared" si="4"/>
        <v>12.815000000000001</v>
      </c>
      <c r="W33" s="215">
        <f t="shared" si="5"/>
        <v>60</v>
      </c>
      <c r="X33" s="215">
        <f t="shared" si="6"/>
        <v>0</v>
      </c>
      <c r="Y33" s="215">
        <f t="shared" si="7"/>
        <v>0</v>
      </c>
      <c r="Z33" s="215">
        <f t="shared" si="8"/>
        <v>2</v>
      </c>
      <c r="AA33" s="215">
        <f t="shared" si="9"/>
        <v>0</v>
      </c>
      <c r="AB33" s="215">
        <f t="shared" si="10"/>
        <v>2</v>
      </c>
      <c r="AC33" s="214">
        <f t="shared" si="14"/>
        <v>0.98</v>
      </c>
      <c r="AD33" s="214">
        <f t="shared" si="11"/>
        <v>11.825000000000001</v>
      </c>
      <c r="AE33" s="214">
        <f t="shared" si="12"/>
        <v>11.588500000000002</v>
      </c>
      <c r="AF33" s="215">
        <f t="shared" si="13"/>
        <v>120</v>
      </c>
      <c r="AG33" s="212" t="s">
        <v>3456</v>
      </c>
      <c r="AH33" s="212" t="s">
        <v>3452</v>
      </c>
      <c r="AI33" s="212" t="s">
        <v>3455</v>
      </c>
      <c r="AJ33" s="212" t="s">
        <v>3457</v>
      </c>
      <c r="AK33" s="212" t="s">
        <v>3454</v>
      </c>
      <c r="AL33" s="212" t="s">
        <v>3451</v>
      </c>
      <c r="AM33" s="212" t="s">
        <v>3453</v>
      </c>
      <c r="AN33" s="212" t="s">
        <v>3460</v>
      </c>
      <c r="AO33" s="212" t="s">
        <v>3459</v>
      </c>
      <c r="AP33" s="212" t="s">
        <v>3458</v>
      </c>
    </row>
    <row r="34" spans="1:42" s="217" customFormat="1" ht="17.100000000000001" customHeight="1">
      <c r="A34" s="210">
        <v>24</v>
      </c>
      <c r="B34" s="222" t="s">
        <v>1309</v>
      </c>
      <c r="C34" s="222" t="s">
        <v>565</v>
      </c>
      <c r="D34" s="221" t="s">
        <v>1310</v>
      </c>
      <c r="E34" s="213">
        <v>12</v>
      </c>
      <c r="F34" s="214">
        <v>14.92</v>
      </c>
      <c r="G34" s="215">
        <v>30</v>
      </c>
      <c r="H34" s="215" t="s">
        <v>3372</v>
      </c>
      <c r="I34" s="214">
        <v>8.86</v>
      </c>
      <c r="J34" s="215">
        <v>15</v>
      </c>
      <c r="K34" s="215" t="s">
        <v>3372</v>
      </c>
      <c r="L34" s="216">
        <f t="shared" si="0"/>
        <v>11.89</v>
      </c>
      <c r="M34" s="213">
        <f t="shared" si="1"/>
        <v>60</v>
      </c>
      <c r="N34" s="213">
        <f t="shared" si="2"/>
        <v>0</v>
      </c>
      <c r="O34" s="213">
        <f t="shared" si="3"/>
        <v>1</v>
      </c>
      <c r="P34" s="214">
        <v>10.62</v>
      </c>
      <c r="Q34" s="215">
        <v>30</v>
      </c>
      <c r="R34" s="215" t="s">
        <v>3372</v>
      </c>
      <c r="S34" s="214">
        <v>12.21</v>
      </c>
      <c r="T34" s="215">
        <v>30</v>
      </c>
      <c r="U34" s="215" t="s">
        <v>3372</v>
      </c>
      <c r="V34" s="214">
        <f t="shared" si="4"/>
        <v>11.414999999999999</v>
      </c>
      <c r="W34" s="215">
        <f t="shared" si="5"/>
        <v>60</v>
      </c>
      <c r="X34" s="215">
        <f t="shared" si="6"/>
        <v>0</v>
      </c>
      <c r="Y34" s="215">
        <f t="shared" si="7"/>
        <v>0</v>
      </c>
      <c r="Z34" s="215">
        <f t="shared" si="8"/>
        <v>0</v>
      </c>
      <c r="AA34" s="215">
        <f t="shared" si="9"/>
        <v>1</v>
      </c>
      <c r="AB34" s="215">
        <f t="shared" si="10"/>
        <v>1</v>
      </c>
      <c r="AC34" s="214">
        <f t="shared" si="14"/>
        <v>0.99</v>
      </c>
      <c r="AD34" s="214">
        <f t="shared" si="11"/>
        <v>11.6525</v>
      </c>
      <c r="AE34" s="214">
        <f t="shared" si="12"/>
        <v>11.535975000000001</v>
      </c>
      <c r="AF34" s="215">
        <f t="shared" si="13"/>
        <v>120</v>
      </c>
      <c r="AG34" s="212" t="s">
        <v>3456</v>
      </c>
      <c r="AH34" s="212" t="s">
        <v>3453</v>
      </c>
      <c r="AI34" s="212" t="s">
        <v>3451</v>
      </c>
      <c r="AJ34" s="212" t="s">
        <v>3452</v>
      </c>
      <c r="AK34" s="212" t="s">
        <v>3455</v>
      </c>
      <c r="AL34" s="212" t="s">
        <v>3454</v>
      </c>
      <c r="AM34" s="212" t="s">
        <v>3460</v>
      </c>
      <c r="AN34" s="212" t="s">
        <v>3457</v>
      </c>
      <c r="AO34" s="212" t="s">
        <v>3459</v>
      </c>
      <c r="AP34" s="212" t="s">
        <v>3458</v>
      </c>
    </row>
    <row r="35" spans="1:42" s="217" customFormat="1" ht="17.100000000000001" customHeight="1">
      <c r="A35" s="210">
        <v>25</v>
      </c>
      <c r="B35" s="218" t="s">
        <v>1360</v>
      </c>
      <c r="C35" s="218" t="s">
        <v>540</v>
      </c>
      <c r="D35" s="213" t="s">
        <v>1362</v>
      </c>
      <c r="E35" s="213">
        <v>13</v>
      </c>
      <c r="F35" s="214">
        <v>10.09</v>
      </c>
      <c r="G35" s="215">
        <v>30</v>
      </c>
      <c r="H35" s="215" t="s">
        <v>3372</v>
      </c>
      <c r="I35" s="214">
        <v>10.199999999999999</v>
      </c>
      <c r="J35" s="215">
        <v>30</v>
      </c>
      <c r="K35" s="215" t="s">
        <v>3372</v>
      </c>
      <c r="L35" s="216">
        <f t="shared" si="0"/>
        <v>10.145</v>
      </c>
      <c r="M35" s="213">
        <f t="shared" si="1"/>
        <v>60</v>
      </c>
      <c r="N35" s="213">
        <f t="shared" si="2"/>
        <v>0</v>
      </c>
      <c r="O35" s="213">
        <f t="shared" si="3"/>
        <v>0</v>
      </c>
      <c r="P35" s="214">
        <v>11.6</v>
      </c>
      <c r="Q35" s="215">
        <v>30</v>
      </c>
      <c r="R35" s="215" t="s">
        <v>3372</v>
      </c>
      <c r="S35" s="214">
        <v>14.23</v>
      </c>
      <c r="T35" s="215">
        <v>30</v>
      </c>
      <c r="U35" s="215" t="s">
        <v>3372</v>
      </c>
      <c r="V35" s="214">
        <f t="shared" si="4"/>
        <v>12.914999999999999</v>
      </c>
      <c r="W35" s="215">
        <f t="shared" si="5"/>
        <v>60</v>
      </c>
      <c r="X35" s="215">
        <f t="shared" si="6"/>
        <v>0</v>
      </c>
      <c r="Y35" s="215">
        <f t="shared" si="7"/>
        <v>0</v>
      </c>
      <c r="Z35" s="215">
        <f t="shared" si="8"/>
        <v>0</v>
      </c>
      <c r="AA35" s="215">
        <f t="shared" si="9"/>
        <v>0</v>
      </c>
      <c r="AB35" s="215">
        <f t="shared" si="10"/>
        <v>0</v>
      </c>
      <c r="AC35" s="214">
        <f t="shared" si="14"/>
        <v>1</v>
      </c>
      <c r="AD35" s="214">
        <f t="shared" si="11"/>
        <v>11.53</v>
      </c>
      <c r="AE35" s="214">
        <f t="shared" si="12"/>
        <v>11.53</v>
      </c>
      <c r="AF35" s="215">
        <f t="shared" si="13"/>
        <v>120</v>
      </c>
      <c r="AG35" s="212" t="s">
        <v>3456</v>
      </c>
      <c r="AH35" s="212" t="s">
        <v>3451</v>
      </c>
      <c r="AI35" s="212" t="s">
        <v>3452</v>
      </c>
      <c r="AJ35" s="212" t="s">
        <v>3453</v>
      </c>
      <c r="AK35" s="212" t="s">
        <v>3454</v>
      </c>
      <c r="AL35" s="212" t="s">
        <v>3455</v>
      </c>
      <c r="AM35" s="212" t="s">
        <v>3460</v>
      </c>
      <c r="AN35" s="212" t="s">
        <v>3457</v>
      </c>
      <c r="AO35" s="212" t="s">
        <v>3458</v>
      </c>
      <c r="AP35" s="212" t="s">
        <v>3459</v>
      </c>
    </row>
    <row r="36" spans="1:42" s="217" customFormat="1" ht="17.100000000000001" customHeight="1">
      <c r="A36" s="210">
        <v>26</v>
      </c>
      <c r="B36" s="218" t="s">
        <v>1289</v>
      </c>
      <c r="C36" s="218" t="s">
        <v>1290</v>
      </c>
      <c r="D36" s="213" t="s">
        <v>1291</v>
      </c>
      <c r="E36" s="213">
        <v>12</v>
      </c>
      <c r="F36" s="214">
        <v>11.58</v>
      </c>
      <c r="G36" s="215">
        <v>30</v>
      </c>
      <c r="H36" s="215" t="s">
        <v>3373</v>
      </c>
      <c r="I36" s="214">
        <v>10.039999999999999</v>
      </c>
      <c r="J36" s="215">
        <v>30</v>
      </c>
      <c r="K36" s="215" t="s">
        <v>3372</v>
      </c>
      <c r="L36" s="216">
        <f t="shared" si="0"/>
        <v>10.809999999999999</v>
      </c>
      <c r="M36" s="213">
        <f t="shared" si="1"/>
        <v>60</v>
      </c>
      <c r="N36" s="213">
        <f t="shared" si="2"/>
        <v>1</v>
      </c>
      <c r="O36" s="213">
        <f t="shared" si="3"/>
        <v>0</v>
      </c>
      <c r="P36" s="214">
        <v>11.43</v>
      </c>
      <c r="Q36" s="215">
        <v>30</v>
      </c>
      <c r="R36" s="215" t="s">
        <v>3372</v>
      </c>
      <c r="S36" s="214">
        <v>13.36</v>
      </c>
      <c r="T36" s="215">
        <v>30</v>
      </c>
      <c r="U36" s="215" t="s">
        <v>3372</v>
      </c>
      <c r="V36" s="214">
        <f t="shared" si="4"/>
        <v>12.395</v>
      </c>
      <c r="W36" s="215">
        <f t="shared" si="5"/>
        <v>60</v>
      </c>
      <c r="X36" s="215">
        <f t="shared" si="6"/>
        <v>0</v>
      </c>
      <c r="Y36" s="215">
        <f t="shared" si="7"/>
        <v>0</v>
      </c>
      <c r="Z36" s="215">
        <f t="shared" si="8"/>
        <v>1</v>
      </c>
      <c r="AA36" s="215">
        <f t="shared" si="9"/>
        <v>0</v>
      </c>
      <c r="AB36" s="215">
        <f t="shared" si="10"/>
        <v>1</v>
      </c>
      <c r="AC36" s="214">
        <f t="shared" si="14"/>
        <v>0.99</v>
      </c>
      <c r="AD36" s="214">
        <f t="shared" si="11"/>
        <v>11.602499999999999</v>
      </c>
      <c r="AE36" s="214">
        <f t="shared" si="12"/>
        <v>11.486474999999999</v>
      </c>
      <c r="AF36" s="215">
        <f t="shared" si="13"/>
        <v>120</v>
      </c>
      <c r="AG36" s="212" t="s">
        <v>3456</v>
      </c>
      <c r="AH36" s="212" t="s">
        <v>3452</v>
      </c>
      <c r="AI36" s="212" t="s">
        <v>3459</v>
      </c>
      <c r="AJ36" s="212" t="s">
        <v>3453</v>
      </c>
      <c r="AK36" s="212" t="s">
        <v>3451</v>
      </c>
      <c r="AL36" s="212" t="s">
        <v>3460</v>
      </c>
      <c r="AM36" s="212" t="s">
        <v>3455</v>
      </c>
      <c r="AN36" s="212" t="s">
        <v>3457</v>
      </c>
      <c r="AO36" s="212" t="s">
        <v>3454</v>
      </c>
      <c r="AP36" s="212" t="s">
        <v>3458</v>
      </c>
    </row>
    <row r="37" spans="1:42" s="217" customFormat="1" ht="17.100000000000001" customHeight="1">
      <c r="A37" s="210">
        <v>27</v>
      </c>
      <c r="B37" s="222" t="s">
        <v>244</v>
      </c>
      <c r="C37" s="222" t="s">
        <v>245</v>
      </c>
      <c r="D37" s="221" t="s">
        <v>246</v>
      </c>
      <c r="E37" s="213">
        <v>2</v>
      </c>
      <c r="F37" s="214">
        <v>12.46</v>
      </c>
      <c r="G37" s="215">
        <v>30</v>
      </c>
      <c r="H37" s="215" t="s">
        <v>3372</v>
      </c>
      <c r="I37" s="214">
        <v>8.42</v>
      </c>
      <c r="J37" s="215">
        <v>15</v>
      </c>
      <c r="K37" s="215" t="s">
        <v>3372</v>
      </c>
      <c r="L37" s="216">
        <f t="shared" si="0"/>
        <v>10.440000000000001</v>
      </c>
      <c r="M37" s="213">
        <f t="shared" si="1"/>
        <v>60</v>
      </c>
      <c r="N37" s="213">
        <f t="shared" si="2"/>
        <v>0</v>
      </c>
      <c r="O37" s="213">
        <f t="shared" si="3"/>
        <v>1</v>
      </c>
      <c r="P37" s="214">
        <v>10.72</v>
      </c>
      <c r="Q37" s="215">
        <v>30</v>
      </c>
      <c r="R37" s="215" t="s">
        <v>3372</v>
      </c>
      <c r="S37" s="214">
        <v>14.69</v>
      </c>
      <c r="T37" s="215">
        <v>30</v>
      </c>
      <c r="U37" s="215" t="s">
        <v>3372</v>
      </c>
      <c r="V37" s="214">
        <f t="shared" si="4"/>
        <v>12.705</v>
      </c>
      <c r="W37" s="215">
        <f t="shared" si="5"/>
        <v>60</v>
      </c>
      <c r="X37" s="215">
        <f t="shared" si="6"/>
        <v>0</v>
      </c>
      <c r="Y37" s="215">
        <f t="shared" si="7"/>
        <v>0</v>
      </c>
      <c r="Z37" s="215">
        <f t="shared" si="8"/>
        <v>0</v>
      </c>
      <c r="AA37" s="215">
        <f t="shared" si="9"/>
        <v>1</v>
      </c>
      <c r="AB37" s="215">
        <f t="shared" si="10"/>
        <v>1</v>
      </c>
      <c r="AC37" s="214">
        <f t="shared" si="14"/>
        <v>0.99</v>
      </c>
      <c r="AD37" s="214">
        <f t="shared" si="11"/>
        <v>11.572500000000002</v>
      </c>
      <c r="AE37" s="214">
        <f t="shared" si="12"/>
        <v>11.456775000000002</v>
      </c>
      <c r="AF37" s="215">
        <f t="shared" si="13"/>
        <v>120</v>
      </c>
      <c r="AG37" s="212" t="s">
        <v>3456</v>
      </c>
      <c r="AH37" s="212" t="s">
        <v>3457</v>
      </c>
      <c r="AI37" s="212" t="s">
        <v>3452</v>
      </c>
      <c r="AJ37" s="212" t="s">
        <v>3453</v>
      </c>
      <c r="AK37" s="212" t="s">
        <v>3455</v>
      </c>
      <c r="AL37" s="212" t="s">
        <v>3460</v>
      </c>
      <c r="AM37" s="212" t="s">
        <v>3451</v>
      </c>
      <c r="AN37" s="212" t="s">
        <v>3454</v>
      </c>
      <c r="AO37" s="212" t="s">
        <v>3459</v>
      </c>
      <c r="AP37" s="212" t="s">
        <v>3458</v>
      </c>
    </row>
    <row r="38" spans="1:42" s="217" customFormat="1" ht="17.100000000000001" customHeight="1">
      <c r="A38" s="210">
        <v>28</v>
      </c>
      <c r="B38" s="218" t="s">
        <v>2671</v>
      </c>
      <c r="C38" s="218" t="s">
        <v>2672</v>
      </c>
      <c r="D38" s="213" t="s">
        <v>2673</v>
      </c>
      <c r="E38" s="213">
        <v>27</v>
      </c>
      <c r="F38" s="214">
        <v>10.35</v>
      </c>
      <c r="G38" s="215">
        <v>30</v>
      </c>
      <c r="H38" s="215" t="s">
        <v>3372</v>
      </c>
      <c r="I38" s="214">
        <v>11.46</v>
      </c>
      <c r="J38" s="215">
        <v>30</v>
      </c>
      <c r="K38" s="215" t="s">
        <v>3372</v>
      </c>
      <c r="L38" s="216">
        <f t="shared" si="0"/>
        <v>10.905000000000001</v>
      </c>
      <c r="M38" s="213">
        <f t="shared" si="1"/>
        <v>60</v>
      </c>
      <c r="N38" s="213">
        <f t="shared" si="2"/>
        <v>0</v>
      </c>
      <c r="O38" s="213">
        <f t="shared" si="3"/>
        <v>0</v>
      </c>
      <c r="P38" s="214">
        <v>11.49</v>
      </c>
      <c r="Q38" s="215">
        <v>30</v>
      </c>
      <c r="R38" s="215" t="s">
        <v>3372</v>
      </c>
      <c r="S38" s="214">
        <v>12.48</v>
      </c>
      <c r="T38" s="215">
        <v>30</v>
      </c>
      <c r="U38" s="215" t="s">
        <v>3372</v>
      </c>
      <c r="V38" s="214">
        <f t="shared" si="4"/>
        <v>11.984999999999999</v>
      </c>
      <c r="W38" s="215">
        <f t="shared" si="5"/>
        <v>60</v>
      </c>
      <c r="X38" s="215">
        <f t="shared" si="6"/>
        <v>0</v>
      </c>
      <c r="Y38" s="215">
        <f t="shared" si="7"/>
        <v>0</v>
      </c>
      <c r="Z38" s="215">
        <f t="shared" si="8"/>
        <v>0</v>
      </c>
      <c r="AA38" s="215">
        <f t="shared" si="9"/>
        <v>0</v>
      </c>
      <c r="AB38" s="215">
        <f t="shared" si="10"/>
        <v>0</v>
      </c>
      <c r="AC38" s="214">
        <f t="shared" si="14"/>
        <v>1</v>
      </c>
      <c r="AD38" s="214">
        <f t="shared" si="11"/>
        <v>11.445</v>
      </c>
      <c r="AE38" s="214">
        <f t="shared" si="12"/>
        <v>11.445</v>
      </c>
      <c r="AF38" s="215">
        <f t="shared" si="13"/>
        <v>120</v>
      </c>
      <c r="AG38" s="212" t="s">
        <v>3456</v>
      </c>
      <c r="AH38" s="212" t="s">
        <v>3457</v>
      </c>
      <c r="AI38" s="212" t="s">
        <v>3455</v>
      </c>
      <c r="AJ38" s="212" t="s">
        <v>3451</v>
      </c>
      <c r="AK38" s="212" t="s">
        <v>3452</v>
      </c>
      <c r="AL38" s="212" t="s">
        <v>3454</v>
      </c>
      <c r="AM38" s="212" t="s">
        <v>3459</v>
      </c>
      <c r="AN38" s="212" t="s">
        <v>3460</v>
      </c>
      <c r="AO38" s="212" t="s">
        <v>3458</v>
      </c>
      <c r="AP38" s="212" t="s">
        <v>3453</v>
      </c>
    </row>
    <row r="39" spans="1:42" s="217" customFormat="1" ht="17.100000000000001" customHeight="1">
      <c r="A39" s="210">
        <v>29</v>
      </c>
      <c r="B39" s="218" t="s">
        <v>1131</v>
      </c>
      <c r="C39" s="218" t="s">
        <v>1132</v>
      </c>
      <c r="D39" s="213" t="s">
        <v>1133</v>
      </c>
      <c r="E39" s="213">
        <v>10</v>
      </c>
      <c r="F39" s="214">
        <v>10.45</v>
      </c>
      <c r="G39" s="215">
        <v>30</v>
      </c>
      <c r="H39" s="215" t="s">
        <v>3372</v>
      </c>
      <c r="I39" s="214">
        <v>10.8</v>
      </c>
      <c r="J39" s="215">
        <v>30</v>
      </c>
      <c r="K39" s="215" t="s">
        <v>3373</v>
      </c>
      <c r="L39" s="216">
        <f t="shared" si="0"/>
        <v>10.625</v>
      </c>
      <c r="M39" s="213">
        <f t="shared" si="1"/>
        <v>60</v>
      </c>
      <c r="N39" s="213">
        <f t="shared" si="2"/>
        <v>1</v>
      </c>
      <c r="O39" s="213">
        <f t="shared" si="3"/>
        <v>0</v>
      </c>
      <c r="P39" s="214">
        <v>11.26</v>
      </c>
      <c r="Q39" s="215">
        <v>30</v>
      </c>
      <c r="R39" s="215" t="s">
        <v>3372</v>
      </c>
      <c r="S39" s="214">
        <v>13.58</v>
      </c>
      <c r="T39" s="215">
        <v>30</v>
      </c>
      <c r="U39" s="215" t="s">
        <v>3372</v>
      </c>
      <c r="V39" s="214">
        <f t="shared" si="4"/>
        <v>12.42</v>
      </c>
      <c r="W39" s="215">
        <f t="shared" si="5"/>
        <v>60</v>
      </c>
      <c r="X39" s="215">
        <f t="shared" si="6"/>
        <v>0</v>
      </c>
      <c r="Y39" s="215">
        <f t="shared" si="7"/>
        <v>0</v>
      </c>
      <c r="Z39" s="215">
        <f t="shared" si="8"/>
        <v>1</v>
      </c>
      <c r="AA39" s="215">
        <f t="shared" si="9"/>
        <v>0</v>
      </c>
      <c r="AB39" s="215">
        <f t="shared" si="10"/>
        <v>1</v>
      </c>
      <c r="AC39" s="214">
        <f t="shared" si="14"/>
        <v>0.99</v>
      </c>
      <c r="AD39" s="214">
        <f t="shared" si="11"/>
        <v>11.522500000000001</v>
      </c>
      <c r="AE39" s="214">
        <f t="shared" si="12"/>
        <v>11.407275</v>
      </c>
      <c r="AF39" s="215">
        <f t="shared" si="13"/>
        <v>120</v>
      </c>
      <c r="AG39" s="212" t="s">
        <v>3456</v>
      </c>
      <c r="AH39" s="212" t="s">
        <v>3453</v>
      </c>
      <c r="AI39" s="212" t="s">
        <v>3451</v>
      </c>
      <c r="AJ39" s="212" t="s">
        <v>3455</v>
      </c>
      <c r="AK39" s="212" t="s">
        <v>3454</v>
      </c>
      <c r="AL39" s="212" t="s">
        <v>3460</v>
      </c>
      <c r="AM39" s="212" t="s">
        <v>3452</v>
      </c>
      <c r="AN39" s="212" t="s">
        <v>3458</v>
      </c>
      <c r="AO39" s="212" t="s">
        <v>3459</v>
      </c>
      <c r="AP39" s="212" t="s">
        <v>3457</v>
      </c>
    </row>
    <row r="40" spans="1:42" s="217" customFormat="1" ht="17.100000000000001" customHeight="1">
      <c r="A40" s="210">
        <v>30</v>
      </c>
      <c r="B40" s="222" t="s">
        <v>162</v>
      </c>
      <c r="C40" s="222" t="s">
        <v>3472</v>
      </c>
      <c r="D40" s="221" t="s">
        <v>1603</v>
      </c>
      <c r="E40" s="213">
        <v>15</v>
      </c>
      <c r="F40" s="214">
        <v>10.27</v>
      </c>
      <c r="G40" s="215">
        <v>30</v>
      </c>
      <c r="H40" s="215" t="s">
        <v>3373</v>
      </c>
      <c r="I40" s="214">
        <v>10.96</v>
      </c>
      <c r="J40" s="215">
        <v>30</v>
      </c>
      <c r="K40" s="215" t="s">
        <v>3372</v>
      </c>
      <c r="L40" s="216">
        <f t="shared" si="0"/>
        <v>10.615</v>
      </c>
      <c r="M40" s="213">
        <f t="shared" si="1"/>
        <v>60</v>
      </c>
      <c r="N40" s="213">
        <f t="shared" si="2"/>
        <v>1</v>
      </c>
      <c r="O40" s="213">
        <f t="shared" si="3"/>
        <v>0</v>
      </c>
      <c r="P40" s="214">
        <v>11.96</v>
      </c>
      <c r="Q40" s="215">
        <v>30</v>
      </c>
      <c r="R40" s="215" t="s">
        <v>3373</v>
      </c>
      <c r="S40" s="214">
        <v>13.35</v>
      </c>
      <c r="T40" s="215">
        <v>30</v>
      </c>
      <c r="U40" s="215" t="s">
        <v>3372</v>
      </c>
      <c r="V40" s="214">
        <f t="shared" si="4"/>
        <v>12.655000000000001</v>
      </c>
      <c r="W40" s="215">
        <f t="shared" si="5"/>
        <v>60</v>
      </c>
      <c r="X40" s="215">
        <f t="shared" si="6"/>
        <v>1</v>
      </c>
      <c r="Y40" s="215">
        <f t="shared" si="7"/>
        <v>0</v>
      </c>
      <c r="Z40" s="215">
        <f t="shared" si="8"/>
        <v>2</v>
      </c>
      <c r="AA40" s="215">
        <f t="shared" si="9"/>
        <v>0</v>
      </c>
      <c r="AB40" s="215">
        <f t="shared" si="10"/>
        <v>2</v>
      </c>
      <c r="AC40" s="214">
        <f t="shared" si="14"/>
        <v>0.98</v>
      </c>
      <c r="AD40" s="214">
        <f t="shared" si="11"/>
        <v>11.635000000000002</v>
      </c>
      <c r="AE40" s="214">
        <f t="shared" si="12"/>
        <v>11.402300000000002</v>
      </c>
      <c r="AF40" s="215">
        <f t="shared" si="13"/>
        <v>120</v>
      </c>
      <c r="AG40" s="212" t="s">
        <v>3453</v>
      </c>
      <c r="AH40" s="212" t="s">
        <v>3456</v>
      </c>
      <c r="AI40" s="212" t="s">
        <v>3452</v>
      </c>
      <c r="AJ40" s="212" t="s">
        <v>3451</v>
      </c>
      <c r="AK40" s="212" t="s">
        <v>3454</v>
      </c>
      <c r="AL40" s="212" t="s">
        <v>3455</v>
      </c>
      <c r="AM40" s="212" t="s">
        <v>3457</v>
      </c>
      <c r="AN40" s="212" t="s">
        <v>3460</v>
      </c>
      <c r="AO40" s="212" t="s">
        <v>3459</v>
      </c>
      <c r="AP40" s="212" t="s">
        <v>3458</v>
      </c>
    </row>
    <row r="41" spans="1:42" s="217" customFormat="1" ht="17.100000000000001" customHeight="1">
      <c r="A41" s="210">
        <v>31</v>
      </c>
      <c r="B41" s="218" t="s">
        <v>2253</v>
      </c>
      <c r="C41" s="218" t="s">
        <v>2254</v>
      </c>
      <c r="D41" s="213" t="s">
        <v>2255</v>
      </c>
      <c r="E41" s="213">
        <v>22</v>
      </c>
      <c r="F41" s="214">
        <v>11.9</v>
      </c>
      <c r="G41" s="215">
        <v>30</v>
      </c>
      <c r="H41" s="215" t="s">
        <v>3372</v>
      </c>
      <c r="I41" s="214">
        <v>10.76</v>
      </c>
      <c r="J41" s="215">
        <v>30</v>
      </c>
      <c r="K41" s="215" t="s">
        <v>3372</v>
      </c>
      <c r="L41" s="216">
        <f t="shared" si="0"/>
        <v>11.33</v>
      </c>
      <c r="M41" s="213">
        <f t="shared" si="1"/>
        <v>60</v>
      </c>
      <c r="N41" s="213">
        <f t="shared" si="2"/>
        <v>0</v>
      </c>
      <c r="O41" s="213">
        <f t="shared" si="3"/>
        <v>0</v>
      </c>
      <c r="P41" s="214">
        <v>10.23</v>
      </c>
      <c r="Q41" s="215">
        <v>30</v>
      </c>
      <c r="R41" s="215" t="s">
        <v>3372</v>
      </c>
      <c r="S41" s="214">
        <v>12.71</v>
      </c>
      <c r="T41" s="215">
        <v>30</v>
      </c>
      <c r="U41" s="215" t="s">
        <v>3372</v>
      </c>
      <c r="V41" s="214">
        <f t="shared" si="4"/>
        <v>11.47</v>
      </c>
      <c r="W41" s="215">
        <f t="shared" si="5"/>
        <v>60</v>
      </c>
      <c r="X41" s="215">
        <f t="shared" si="6"/>
        <v>0</v>
      </c>
      <c r="Y41" s="215">
        <f t="shared" si="7"/>
        <v>0</v>
      </c>
      <c r="Z41" s="215">
        <f t="shared" si="8"/>
        <v>0</v>
      </c>
      <c r="AA41" s="215">
        <f t="shared" si="9"/>
        <v>0</v>
      </c>
      <c r="AB41" s="215">
        <f t="shared" si="10"/>
        <v>0</v>
      </c>
      <c r="AC41" s="214">
        <f t="shared" si="14"/>
        <v>1</v>
      </c>
      <c r="AD41" s="214">
        <f t="shared" si="11"/>
        <v>11.4</v>
      </c>
      <c r="AE41" s="214">
        <f t="shared" si="12"/>
        <v>11.4</v>
      </c>
      <c r="AF41" s="215">
        <f t="shared" si="13"/>
        <v>120</v>
      </c>
      <c r="AG41" s="212" t="s">
        <v>3453</v>
      </c>
      <c r="AH41" s="212" t="s">
        <v>3456</v>
      </c>
      <c r="AI41" s="212" t="s">
        <v>3457</v>
      </c>
      <c r="AJ41" s="212" t="s">
        <v>3454</v>
      </c>
      <c r="AK41" s="212" t="s">
        <v>3452</v>
      </c>
      <c r="AL41" s="212" t="s">
        <v>3451</v>
      </c>
      <c r="AM41" s="212" t="s">
        <v>3460</v>
      </c>
      <c r="AN41" s="212" t="s">
        <v>3455</v>
      </c>
      <c r="AO41" s="212" t="s">
        <v>3458</v>
      </c>
      <c r="AP41" s="212" t="s">
        <v>3459</v>
      </c>
    </row>
    <row r="42" spans="1:42" s="217" customFormat="1" ht="17.100000000000001" customHeight="1">
      <c r="A42" s="210">
        <v>32</v>
      </c>
      <c r="B42" s="218" t="s">
        <v>2051</v>
      </c>
      <c r="C42" s="218" t="s">
        <v>2052</v>
      </c>
      <c r="D42" s="213" t="s">
        <v>2053</v>
      </c>
      <c r="E42" s="213">
        <v>20</v>
      </c>
      <c r="F42" s="214">
        <v>10.5</v>
      </c>
      <c r="G42" s="215">
        <v>30</v>
      </c>
      <c r="H42" s="215" t="s">
        <v>3373</v>
      </c>
      <c r="I42" s="214">
        <v>10.210000000000001</v>
      </c>
      <c r="J42" s="215">
        <v>30</v>
      </c>
      <c r="K42" s="215" t="s">
        <v>3372</v>
      </c>
      <c r="L42" s="216">
        <f t="shared" si="0"/>
        <v>10.355</v>
      </c>
      <c r="M42" s="213">
        <f t="shared" si="1"/>
        <v>60</v>
      </c>
      <c r="N42" s="213">
        <f t="shared" si="2"/>
        <v>1</v>
      </c>
      <c r="O42" s="213">
        <f t="shared" si="3"/>
        <v>0</v>
      </c>
      <c r="P42" s="214">
        <v>11.02</v>
      </c>
      <c r="Q42" s="215">
        <v>30</v>
      </c>
      <c r="R42" s="215" t="s">
        <v>3372</v>
      </c>
      <c r="S42" s="214">
        <v>14.29</v>
      </c>
      <c r="T42" s="215">
        <v>30</v>
      </c>
      <c r="U42" s="215" t="s">
        <v>3372</v>
      </c>
      <c r="V42" s="214">
        <f t="shared" si="4"/>
        <v>12.654999999999999</v>
      </c>
      <c r="W42" s="215">
        <f t="shared" si="5"/>
        <v>60</v>
      </c>
      <c r="X42" s="215">
        <f t="shared" si="6"/>
        <v>0</v>
      </c>
      <c r="Y42" s="215">
        <f t="shared" si="7"/>
        <v>0</v>
      </c>
      <c r="Z42" s="215">
        <f t="shared" si="8"/>
        <v>1</v>
      </c>
      <c r="AA42" s="215">
        <f t="shared" si="9"/>
        <v>0</v>
      </c>
      <c r="AB42" s="215">
        <f t="shared" si="10"/>
        <v>1</v>
      </c>
      <c r="AC42" s="214">
        <f t="shared" si="14"/>
        <v>0.99</v>
      </c>
      <c r="AD42" s="214">
        <f t="shared" si="11"/>
        <v>11.504999999999999</v>
      </c>
      <c r="AE42" s="214">
        <f t="shared" si="12"/>
        <v>11.389949999999999</v>
      </c>
      <c r="AF42" s="215">
        <f t="shared" si="13"/>
        <v>120</v>
      </c>
      <c r="AG42" s="212" t="s">
        <v>3456</v>
      </c>
      <c r="AH42" s="212" t="s">
        <v>3451</v>
      </c>
      <c r="AI42" s="212" t="s">
        <v>3452</v>
      </c>
      <c r="AJ42" s="212" t="s">
        <v>3453</v>
      </c>
      <c r="AK42" s="212" t="s">
        <v>3455</v>
      </c>
      <c r="AL42" s="212" t="s">
        <v>3454</v>
      </c>
      <c r="AM42" s="212" t="s">
        <v>3460</v>
      </c>
      <c r="AN42" s="212" t="s">
        <v>3459</v>
      </c>
      <c r="AO42" s="212" t="s">
        <v>3457</v>
      </c>
      <c r="AP42" s="212" t="s">
        <v>3458</v>
      </c>
    </row>
    <row r="43" spans="1:42" s="217" customFormat="1" ht="17.100000000000001" customHeight="1">
      <c r="A43" s="210">
        <v>33</v>
      </c>
      <c r="B43" s="218" t="s">
        <v>1292</v>
      </c>
      <c r="C43" s="218" t="s">
        <v>1268</v>
      </c>
      <c r="D43" s="213" t="s">
        <v>1344</v>
      </c>
      <c r="E43" s="213">
        <v>13</v>
      </c>
      <c r="F43" s="214">
        <v>10.85</v>
      </c>
      <c r="G43" s="215">
        <v>30</v>
      </c>
      <c r="H43" s="215" t="s">
        <v>3372</v>
      </c>
      <c r="I43" s="214">
        <v>10.18</v>
      </c>
      <c r="J43" s="215">
        <v>30</v>
      </c>
      <c r="K43" s="215" t="s">
        <v>3373</v>
      </c>
      <c r="L43" s="216">
        <f t="shared" ref="L43:L73" si="15">(F43+I43)/2</f>
        <v>10.515000000000001</v>
      </c>
      <c r="M43" s="213">
        <f t="shared" ref="M43:M73" si="16">IF(L43&gt;=10,60,G43+J43)</f>
        <v>60</v>
      </c>
      <c r="N43" s="213">
        <f t="shared" ref="N43:N73" si="17">IF(H43="ACC",0,1)+IF(K43="ACC",0,1)</f>
        <v>1</v>
      </c>
      <c r="O43" s="213">
        <f t="shared" ref="O43:O73" si="18">IF(F43&lt;10,1,(IF(I43&lt;10,1,0)))</f>
        <v>0</v>
      </c>
      <c r="P43" s="214">
        <v>11.04</v>
      </c>
      <c r="Q43" s="215">
        <v>30</v>
      </c>
      <c r="R43" s="215" t="s">
        <v>3372</v>
      </c>
      <c r="S43" s="214">
        <v>13.76</v>
      </c>
      <c r="T43" s="215">
        <v>30</v>
      </c>
      <c r="U43" s="215" t="s">
        <v>3372</v>
      </c>
      <c r="V43" s="214">
        <f t="shared" ref="V43:V73" si="19">(P43+S43)/2</f>
        <v>12.399999999999999</v>
      </c>
      <c r="W43" s="215">
        <f t="shared" ref="W43:W73" si="20">IF(V43&gt;=10,60,Q43+T43)</f>
        <v>60</v>
      </c>
      <c r="X43" s="215">
        <f t="shared" ref="X43:X73" si="21">IF(R43="ACC",0,1)+IF(U43="ACC",0,1)</f>
        <v>0</v>
      </c>
      <c r="Y43" s="215">
        <f t="shared" ref="Y43:Y73" si="22">IF(P43&lt;10,1,(IF(S43&lt;10,1,0)))</f>
        <v>0</v>
      </c>
      <c r="Z43" s="215">
        <f t="shared" ref="Z43:Z73" si="23">N43+X43</f>
        <v>1</v>
      </c>
      <c r="AA43" s="215">
        <f t="shared" ref="AA43:AA73" si="24">O43+Y43</f>
        <v>0</v>
      </c>
      <c r="AB43" s="215">
        <f t="shared" ref="AB43:AB73" si="25">Z43+AA43</f>
        <v>1</v>
      </c>
      <c r="AC43" s="214">
        <f t="shared" si="14"/>
        <v>0.99</v>
      </c>
      <c r="AD43" s="214">
        <f t="shared" ref="AD43:AD73" si="26">AVERAGE(L43,V43)</f>
        <v>11.4575</v>
      </c>
      <c r="AE43" s="214">
        <f t="shared" ref="AE43:AE66" si="27">AC43*AD43</f>
        <v>11.342924999999999</v>
      </c>
      <c r="AF43" s="215">
        <f t="shared" ref="AF43:AF73" si="28">M43+W43</f>
        <v>120</v>
      </c>
      <c r="AG43" s="212" t="s">
        <v>3456</v>
      </c>
      <c r="AH43" s="212" t="s">
        <v>3451</v>
      </c>
      <c r="AI43" s="212" t="s">
        <v>3455</v>
      </c>
      <c r="AJ43" s="212" t="s">
        <v>3452</v>
      </c>
      <c r="AK43" s="212" t="s">
        <v>3454</v>
      </c>
      <c r="AL43" s="212" t="s">
        <v>3453</v>
      </c>
      <c r="AM43" s="212" t="s">
        <v>3459</v>
      </c>
      <c r="AN43" s="212" t="s">
        <v>3460</v>
      </c>
      <c r="AO43" s="212" t="s">
        <v>3457</v>
      </c>
      <c r="AP43" s="212" t="s">
        <v>3458</v>
      </c>
    </row>
    <row r="44" spans="1:42" s="217" customFormat="1" ht="17.100000000000001" customHeight="1">
      <c r="A44" s="210">
        <v>34</v>
      </c>
      <c r="B44" s="218" t="s">
        <v>1461</v>
      </c>
      <c r="C44" s="218" t="s">
        <v>1201</v>
      </c>
      <c r="D44" s="213" t="s">
        <v>1462</v>
      </c>
      <c r="E44" s="213">
        <v>14</v>
      </c>
      <c r="F44" s="214">
        <v>10.17</v>
      </c>
      <c r="G44" s="215">
        <v>30</v>
      </c>
      <c r="H44" s="215" t="s">
        <v>3372</v>
      </c>
      <c r="I44" s="214">
        <v>11.08</v>
      </c>
      <c r="J44" s="215">
        <v>30</v>
      </c>
      <c r="K44" s="215" t="s">
        <v>3372</v>
      </c>
      <c r="L44" s="216">
        <f t="shared" si="15"/>
        <v>10.625</v>
      </c>
      <c r="M44" s="213">
        <f t="shared" si="16"/>
        <v>60</v>
      </c>
      <c r="N44" s="213">
        <f t="shared" si="17"/>
        <v>0</v>
      </c>
      <c r="O44" s="213">
        <f t="shared" si="18"/>
        <v>0</v>
      </c>
      <c r="P44" s="214">
        <v>10.48</v>
      </c>
      <c r="Q44" s="215">
        <v>30</v>
      </c>
      <c r="R44" s="215" t="s">
        <v>3372</v>
      </c>
      <c r="S44" s="214">
        <v>13.63</v>
      </c>
      <c r="T44" s="215">
        <v>30</v>
      </c>
      <c r="U44" s="215" t="s">
        <v>3372</v>
      </c>
      <c r="V44" s="214">
        <f t="shared" si="19"/>
        <v>12.055</v>
      </c>
      <c r="W44" s="215">
        <f t="shared" si="20"/>
        <v>60</v>
      </c>
      <c r="X44" s="215">
        <f t="shared" si="21"/>
        <v>0</v>
      </c>
      <c r="Y44" s="215">
        <f t="shared" si="22"/>
        <v>0</v>
      </c>
      <c r="Z44" s="215">
        <f t="shared" si="23"/>
        <v>0</v>
      </c>
      <c r="AA44" s="215">
        <f t="shared" si="24"/>
        <v>0</v>
      </c>
      <c r="AB44" s="215">
        <f t="shared" si="25"/>
        <v>0</v>
      </c>
      <c r="AC44" s="214">
        <f t="shared" si="14"/>
        <v>1</v>
      </c>
      <c r="AD44" s="214">
        <f t="shared" si="26"/>
        <v>11.34</v>
      </c>
      <c r="AE44" s="214">
        <f t="shared" si="27"/>
        <v>11.34</v>
      </c>
      <c r="AF44" s="215">
        <f t="shared" si="28"/>
        <v>120</v>
      </c>
      <c r="AG44" s="212" t="s">
        <v>3456</v>
      </c>
      <c r="AH44" s="212" t="s">
        <v>3451</v>
      </c>
      <c r="AI44" s="212" t="s">
        <v>3455</v>
      </c>
      <c r="AJ44" s="212" t="s">
        <v>3452</v>
      </c>
      <c r="AK44" s="212" t="s">
        <v>3457</v>
      </c>
      <c r="AL44" s="212" t="s">
        <v>3454</v>
      </c>
      <c r="AM44" s="212" t="s">
        <v>3460</v>
      </c>
      <c r="AN44" s="212" t="s">
        <v>3453</v>
      </c>
      <c r="AO44" s="212" t="s">
        <v>3459</v>
      </c>
      <c r="AP44" s="212" t="s">
        <v>3458</v>
      </c>
    </row>
    <row r="45" spans="1:42" s="217" customFormat="1" ht="17.100000000000001" customHeight="1">
      <c r="A45" s="210">
        <v>35</v>
      </c>
      <c r="B45" s="218" t="s">
        <v>536</v>
      </c>
      <c r="C45" s="218" t="s">
        <v>537</v>
      </c>
      <c r="D45" s="213" t="s">
        <v>538</v>
      </c>
      <c r="E45" s="213">
        <v>5</v>
      </c>
      <c r="F45" s="214">
        <v>10.85</v>
      </c>
      <c r="G45" s="215">
        <v>30</v>
      </c>
      <c r="H45" s="215" t="s">
        <v>3372</v>
      </c>
      <c r="I45" s="214">
        <v>10.95</v>
      </c>
      <c r="J45" s="215">
        <v>30</v>
      </c>
      <c r="K45" s="215" t="s">
        <v>3372</v>
      </c>
      <c r="L45" s="216">
        <f t="shared" si="15"/>
        <v>10.899999999999999</v>
      </c>
      <c r="M45" s="213">
        <f t="shared" si="16"/>
        <v>60</v>
      </c>
      <c r="N45" s="213">
        <f t="shared" si="17"/>
        <v>0</v>
      </c>
      <c r="O45" s="213">
        <f t="shared" si="18"/>
        <v>0</v>
      </c>
      <c r="P45" s="214">
        <v>11.53</v>
      </c>
      <c r="Q45" s="215">
        <v>30</v>
      </c>
      <c r="R45" s="215" t="s">
        <v>3372</v>
      </c>
      <c r="S45" s="214">
        <v>11.91</v>
      </c>
      <c r="T45" s="215">
        <v>30</v>
      </c>
      <c r="U45" s="215" t="s">
        <v>3372</v>
      </c>
      <c r="V45" s="214">
        <f t="shared" si="19"/>
        <v>11.719999999999999</v>
      </c>
      <c r="W45" s="215">
        <f t="shared" si="20"/>
        <v>60</v>
      </c>
      <c r="X45" s="215">
        <f t="shared" si="21"/>
        <v>0</v>
      </c>
      <c r="Y45" s="215">
        <f t="shared" si="22"/>
        <v>0</v>
      </c>
      <c r="Z45" s="215">
        <f t="shared" si="23"/>
        <v>0</v>
      </c>
      <c r="AA45" s="215">
        <f t="shared" si="24"/>
        <v>0</v>
      </c>
      <c r="AB45" s="215">
        <f t="shared" si="25"/>
        <v>0</v>
      </c>
      <c r="AC45" s="214">
        <f t="shared" si="14"/>
        <v>1</v>
      </c>
      <c r="AD45" s="214">
        <f t="shared" si="26"/>
        <v>11.309999999999999</v>
      </c>
      <c r="AE45" s="214">
        <f t="shared" si="27"/>
        <v>11.309999999999999</v>
      </c>
      <c r="AF45" s="215">
        <f t="shared" si="28"/>
        <v>120</v>
      </c>
      <c r="AG45" s="212" t="s">
        <v>3456</v>
      </c>
      <c r="AH45" s="212" t="s">
        <v>3457</v>
      </c>
      <c r="AI45" s="212" t="s">
        <v>3459</v>
      </c>
      <c r="AJ45" s="212" t="s">
        <v>3460</v>
      </c>
      <c r="AK45" s="212" t="s">
        <v>3455</v>
      </c>
      <c r="AL45" s="212" t="s">
        <v>3452</v>
      </c>
      <c r="AM45" s="212" t="s">
        <v>3451</v>
      </c>
      <c r="AN45" s="212" t="s">
        <v>3454</v>
      </c>
      <c r="AO45" s="212" t="s">
        <v>3453</v>
      </c>
      <c r="AP45" s="212" t="s">
        <v>3458</v>
      </c>
    </row>
    <row r="46" spans="1:42" s="217" customFormat="1" ht="17.100000000000001" customHeight="1">
      <c r="A46" s="210">
        <v>36</v>
      </c>
      <c r="B46" s="227" t="s">
        <v>2081</v>
      </c>
      <c r="C46" s="227" t="s">
        <v>898</v>
      </c>
      <c r="D46" s="226" t="s">
        <v>2082</v>
      </c>
      <c r="E46" s="213">
        <v>20</v>
      </c>
      <c r="F46" s="214">
        <v>10.8</v>
      </c>
      <c r="G46" s="215">
        <v>30</v>
      </c>
      <c r="H46" s="215" t="s">
        <v>3372</v>
      </c>
      <c r="I46" s="214">
        <v>11.26</v>
      </c>
      <c r="J46" s="215">
        <v>30</v>
      </c>
      <c r="K46" s="215" t="s">
        <v>3372</v>
      </c>
      <c r="L46" s="216">
        <f t="shared" si="15"/>
        <v>11.030000000000001</v>
      </c>
      <c r="M46" s="213">
        <f t="shared" si="16"/>
        <v>60</v>
      </c>
      <c r="N46" s="213">
        <f t="shared" si="17"/>
        <v>0</v>
      </c>
      <c r="O46" s="213">
        <f t="shared" si="18"/>
        <v>0</v>
      </c>
      <c r="P46" s="214">
        <v>10.039999999999999</v>
      </c>
      <c r="Q46" s="215">
        <v>30</v>
      </c>
      <c r="R46" s="215" t="s">
        <v>3373</v>
      </c>
      <c r="S46" s="214">
        <v>13.54</v>
      </c>
      <c r="T46" s="215">
        <v>30</v>
      </c>
      <c r="U46" s="215" t="s">
        <v>3372</v>
      </c>
      <c r="V46" s="214">
        <f t="shared" si="19"/>
        <v>11.79</v>
      </c>
      <c r="W46" s="215">
        <f t="shared" si="20"/>
        <v>60</v>
      </c>
      <c r="X46" s="215">
        <f t="shared" si="21"/>
        <v>1</v>
      </c>
      <c r="Y46" s="215">
        <f t="shared" si="22"/>
        <v>0</v>
      </c>
      <c r="Z46" s="215">
        <f t="shared" si="23"/>
        <v>1</v>
      </c>
      <c r="AA46" s="215">
        <f t="shared" si="24"/>
        <v>0</v>
      </c>
      <c r="AB46" s="215">
        <f t="shared" si="25"/>
        <v>1</v>
      </c>
      <c r="AC46" s="214">
        <f t="shared" si="14"/>
        <v>0.99</v>
      </c>
      <c r="AD46" s="214">
        <f t="shared" si="26"/>
        <v>11.41</v>
      </c>
      <c r="AE46" s="214">
        <f t="shared" si="27"/>
        <v>11.2959</v>
      </c>
      <c r="AF46" s="215">
        <f t="shared" si="28"/>
        <v>120</v>
      </c>
      <c r="AG46" s="212" t="s">
        <v>3456</v>
      </c>
      <c r="AH46" s="212" t="s">
        <v>3451</v>
      </c>
      <c r="AI46" s="212" t="s">
        <v>3453</v>
      </c>
      <c r="AJ46" s="212" t="s">
        <v>3452</v>
      </c>
      <c r="AK46" s="212" t="s">
        <v>3454</v>
      </c>
      <c r="AL46" s="212" t="s">
        <v>3455</v>
      </c>
      <c r="AM46" s="212" t="s">
        <v>3457</v>
      </c>
      <c r="AN46" s="212" t="s">
        <v>3460</v>
      </c>
      <c r="AO46" s="212" t="s">
        <v>3459</v>
      </c>
      <c r="AP46" s="212" t="s">
        <v>3458</v>
      </c>
    </row>
    <row r="47" spans="1:42" s="217" customFormat="1" ht="17.100000000000001" customHeight="1">
      <c r="A47" s="210">
        <v>37</v>
      </c>
      <c r="B47" s="218" t="s">
        <v>1345</v>
      </c>
      <c r="C47" s="218" t="s">
        <v>1346</v>
      </c>
      <c r="D47" s="213" t="s">
        <v>1347</v>
      </c>
      <c r="E47" s="213">
        <v>13</v>
      </c>
      <c r="F47" s="214">
        <v>10.66</v>
      </c>
      <c r="G47" s="215">
        <v>30</v>
      </c>
      <c r="H47" s="215" t="s">
        <v>3372</v>
      </c>
      <c r="I47" s="214">
        <v>10.039999999999999</v>
      </c>
      <c r="J47" s="215">
        <v>30</v>
      </c>
      <c r="K47" s="215" t="s">
        <v>3372</v>
      </c>
      <c r="L47" s="216">
        <f t="shared" si="15"/>
        <v>10.35</v>
      </c>
      <c r="M47" s="213">
        <f t="shared" si="16"/>
        <v>60</v>
      </c>
      <c r="N47" s="213">
        <f t="shared" si="17"/>
        <v>0</v>
      </c>
      <c r="O47" s="213">
        <f t="shared" si="18"/>
        <v>0</v>
      </c>
      <c r="P47" s="214">
        <v>11.08</v>
      </c>
      <c r="Q47" s="215">
        <v>30</v>
      </c>
      <c r="R47" s="215" t="s">
        <v>3372</v>
      </c>
      <c r="S47" s="214">
        <v>13.31</v>
      </c>
      <c r="T47" s="215">
        <v>30</v>
      </c>
      <c r="U47" s="215" t="s">
        <v>3372</v>
      </c>
      <c r="V47" s="214">
        <f t="shared" si="19"/>
        <v>12.195</v>
      </c>
      <c r="W47" s="215">
        <f t="shared" si="20"/>
        <v>60</v>
      </c>
      <c r="X47" s="215">
        <f t="shared" si="21"/>
        <v>0</v>
      </c>
      <c r="Y47" s="215">
        <f t="shared" si="22"/>
        <v>0</v>
      </c>
      <c r="Z47" s="215">
        <f t="shared" si="23"/>
        <v>0</v>
      </c>
      <c r="AA47" s="215">
        <f t="shared" si="24"/>
        <v>0</v>
      </c>
      <c r="AB47" s="215">
        <f t="shared" si="25"/>
        <v>0</v>
      </c>
      <c r="AC47" s="214">
        <f t="shared" si="14"/>
        <v>1</v>
      </c>
      <c r="AD47" s="214">
        <f t="shared" si="26"/>
        <v>11.272500000000001</v>
      </c>
      <c r="AE47" s="214">
        <f t="shared" si="27"/>
        <v>11.272500000000001</v>
      </c>
      <c r="AF47" s="215">
        <f t="shared" si="28"/>
        <v>120</v>
      </c>
      <c r="AG47" s="212" t="s">
        <v>3456</v>
      </c>
      <c r="AH47" s="212" t="s">
        <v>3452</v>
      </c>
      <c r="AI47" s="212" t="s">
        <v>3457</v>
      </c>
      <c r="AJ47" s="212" t="s">
        <v>3451</v>
      </c>
      <c r="AK47" s="212" t="s">
        <v>3453</v>
      </c>
      <c r="AL47" s="212" t="s">
        <v>3460</v>
      </c>
      <c r="AM47" s="212" t="s">
        <v>3455</v>
      </c>
      <c r="AN47" s="212" t="s">
        <v>3459</v>
      </c>
      <c r="AO47" s="212" t="s">
        <v>3454</v>
      </c>
      <c r="AP47" s="212" t="s">
        <v>3458</v>
      </c>
    </row>
    <row r="48" spans="1:42" s="217" customFormat="1" ht="17.100000000000001" customHeight="1">
      <c r="A48" s="210">
        <v>38</v>
      </c>
      <c r="B48" s="222" t="s">
        <v>2577</v>
      </c>
      <c r="C48" s="222" t="s">
        <v>201</v>
      </c>
      <c r="D48" s="221" t="s">
        <v>2578</v>
      </c>
      <c r="E48" s="213">
        <v>26</v>
      </c>
      <c r="F48" s="214">
        <v>11.23</v>
      </c>
      <c r="G48" s="215">
        <v>30</v>
      </c>
      <c r="H48" s="215" t="s">
        <v>3372</v>
      </c>
      <c r="I48" s="214">
        <v>9.5</v>
      </c>
      <c r="J48" s="215">
        <v>17</v>
      </c>
      <c r="K48" s="215" t="s">
        <v>3372</v>
      </c>
      <c r="L48" s="216">
        <f t="shared" si="15"/>
        <v>10.365</v>
      </c>
      <c r="M48" s="213">
        <f t="shared" si="16"/>
        <v>60</v>
      </c>
      <c r="N48" s="213">
        <f t="shared" si="17"/>
        <v>0</v>
      </c>
      <c r="O48" s="213">
        <f t="shared" si="18"/>
        <v>1</v>
      </c>
      <c r="P48" s="214">
        <v>10.61</v>
      </c>
      <c r="Q48" s="215">
        <v>30</v>
      </c>
      <c r="R48" s="215" t="s">
        <v>3372</v>
      </c>
      <c r="S48" s="214">
        <v>14.07</v>
      </c>
      <c r="T48" s="215">
        <v>30</v>
      </c>
      <c r="U48" s="215" t="s">
        <v>3372</v>
      </c>
      <c r="V48" s="214">
        <f t="shared" si="19"/>
        <v>12.34</v>
      </c>
      <c r="W48" s="215">
        <f t="shared" si="20"/>
        <v>60</v>
      </c>
      <c r="X48" s="215">
        <f t="shared" si="21"/>
        <v>0</v>
      </c>
      <c r="Y48" s="215">
        <f t="shared" si="22"/>
        <v>0</v>
      </c>
      <c r="Z48" s="215">
        <f t="shared" si="23"/>
        <v>0</v>
      </c>
      <c r="AA48" s="215">
        <f t="shared" si="24"/>
        <v>1</v>
      </c>
      <c r="AB48" s="215">
        <f t="shared" si="25"/>
        <v>1</v>
      </c>
      <c r="AC48" s="214">
        <f t="shared" si="14"/>
        <v>0.99</v>
      </c>
      <c r="AD48" s="214">
        <f t="shared" si="26"/>
        <v>11.352499999999999</v>
      </c>
      <c r="AE48" s="214">
        <f t="shared" si="27"/>
        <v>11.238975</v>
      </c>
      <c r="AF48" s="215">
        <f t="shared" si="28"/>
        <v>120</v>
      </c>
      <c r="AG48" s="212" t="s">
        <v>3456</v>
      </c>
      <c r="AH48" s="212" t="s">
        <v>3451</v>
      </c>
      <c r="AI48" s="212" t="s">
        <v>3452</v>
      </c>
      <c r="AJ48" s="212" t="s">
        <v>3453</v>
      </c>
      <c r="AK48" s="212" t="s">
        <v>3457</v>
      </c>
      <c r="AL48" s="212" t="s">
        <v>3454</v>
      </c>
      <c r="AM48" s="212" t="s">
        <v>3455</v>
      </c>
      <c r="AN48" s="212" t="s">
        <v>3460</v>
      </c>
      <c r="AO48" s="212" t="s">
        <v>3458</v>
      </c>
      <c r="AP48" s="212" t="s">
        <v>3459</v>
      </c>
    </row>
    <row r="49" spans="1:42" s="217" customFormat="1" ht="17.100000000000001" customHeight="1">
      <c r="A49" s="210">
        <v>39</v>
      </c>
      <c r="B49" s="218" t="s">
        <v>771</v>
      </c>
      <c r="C49" s="218" t="s">
        <v>843</v>
      </c>
      <c r="D49" s="213" t="s">
        <v>844</v>
      </c>
      <c r="E49" s="213">
        <v>8</v>
      </c>
      <c r="F49" s="214">
        <v>11.25</v>
      </c>
      <c r="G49" s="215">
        <v>30</v>
      </c>
      <c r="H49" s="215" t="s">
        <v>3372</v>
      </c>
      <c r="I49" s="214">
        <v>11.12</v>
      </c>
      <c r="J49" s="215">
        <v>30</v>
      </c>
      <c r="K49" s="215" t="s">
        <v>3372</v>
      </c>
      <c r="L49" s="216">
        <f t="shared" si="15"/>
        <v>11.184999999999999</v>
      </c>
      <c r="M49" s="213">
        <f t="shared" si="16"/>
        <v>60</v>
      </c>
      <c r="N49" s="213">
        <f t="shared" si="17"/>
        <v>0</v>
      </c>
      <c r="O49" s="213">
        <f t="shared" si="18"/>
        <v>0</v>
      </c>
      <c r="P49" s="214">
        <v>10.4</v>
      </c>
      <c r="Q49" s="215">
        <v>30</v>
      </c>
      <c r="R49" s="215" t="s">
        <v>3372</v>
      </c>
      <c r="S49" s="214">
        <v>15.56</v>
      </c>
      <c r="T49" s="215">
        <v>30</v>
      </c>
      <c r="U49" s="215" t="s">
        <v>3372</v>
      </c>
      <c r="V49" s="214">
        <f t="shared" si="19"/>
        <v>12.98</v>
      </c>
      <c r="W49" s="215">
        <f t="shared" si="20"/>
        <v>60</v>
      </c>
      <c r="X49" s="215">
        <f t="shared" si="21"/>
        <v>0</v>
      </c>
      <c r="Y49" s="215">
        <f t="shared" si="22"/>
        <v>0</v>
      </c>
      <c r="Z49" s="215">
        <f t="shared" si="23"/>
        <v>0</v>
      </c>
      <c r="AA49" s="215">
        <f t="shared" si="24"/>
        <v>0</v>
      </c>
      <c r="AB49" s="215">
        <f t="shared" si="25"/>
        <v>0</v>
      </c>
      <c r="AC49" s="214">
        <f>IF(AB49=0,0.93,IF(AB49=1,0.92,IF(AB49=2,0.91,IF(AB49=3,0.9,IF(AB49=4,0.89,IF(AB49=5,0.88,IF(AB49=6,0.87)))))))</f>
        <v>0.93</v>
      </c>
      <c r="AD49" s="214">
        <f t="shared" si="26"/>
        <v>12.0825</v>
      </c>
      <c r="AE49" s="214">
        <f t="shared" si="27"/>
        <v>11.236725</v>
      </c>
      <c r="AF49" s="215">
        <f t="shared" si="28"/>
        <v>120</v>
      </c>
      <c r="AG49" s="212" t="s">
        <v>3456</v>
      </c>
      <c r="AH49" s="212" t="s">
        <v>3451</v>
      </c>
      <c r="AI49" s="212" t="s">
        <v>3452</v>
      </c>
      <c r="AJ49" s="212" t="s">
        <v>3453</v>
      </c>
      <c r="AK49" s="212" t="s">
        <v>3457</v>
      </c>
      <c r="AL49" s="212" t="s">
        <v>3454</v>
      </c>
      <c r="AM49" s="212" t="s">
        <v>3455</v>
      </c>
      <c r="AN49" s="212" t="s">
        <v>3459</v>
      </c>
      <c r="AO49" s="212" t="s">
        <v>3458</v>
      </c>
      <c r="AP49" s="212" t="s">
        <v>3460</v>
      </c>
    </row>
    <row r="50" spans="1:42" s="217" customFormat="1" ht="17.100000000000001" customHeight="1">
      <c r="A50" s="210">
        <v>40</v>
      </c>
      <c r="B50" s="218" t="s">
        <v>1092</v>
      </c>
      <c r="C50" s="218" t="s">
        <v>1095</v>
      </c>
      <c r="D50" s="213" t="s">
        <v>1096</v>
      </c>
      <c r="E50" s="213">
        <v>10</v>
      </c>
      <c r="F50" s="214">
        <v>11.5</v>
      </c>
      <c r="G50" s="215">
        <v>30</v>
      </c>
      <c r="H50" s="215" t="s">
        <v>3372</v>
      </c>
      <c r="I50" s="214">
        <v>10.47</v>
      </c>
      <c r="J50" s="215">
        <v>30</v>
      </c>
      <c r="K50" s="215" t="s">
        <v>3373</v>
      </c>
      <c r="L50" s="216">
        <f t="shared" si="15"/>
        <v>10.984999999999999</v>
      </c>
      <c r="M50" s="213">
        <f t="shared" si="16"/>
        <v>60</v>
      </c>
      <c r="N50" s="213">
        <f t="shared" si="17"/>
        <v>1</v>
      </c>
      <c r="O50" s="213">
        <f t="shared" si="18"/>
        <v>0</v>
      </c>
      <c r="P50" s="214">
        <v>10.98</v>
      </c>
      <c r="Q50" s="215">
        <v>30</v>
      </c>
      <c r="R50" s="215" t="s">
        <v>3372</v>
      </c>
      <c r="S50" s="214">
        <v>12.4</v>
      </c>
      <c r="T50" s="215">
        <v>30</v>
      </c>
      <c r="U50" s="215" t="s">
        <v>3372</v>
      </c>
      <c r="V50" s="214">
        <f t="shared" si="19"/>
        <v>11.690000000000001</v>
      </c>
      <c r="W50" s="215">
        <f t="shared" si="20"/>
        <v>60</v>
      </c>
      <c r="X50" s="215">
        <f t="shared" si="21"/>
        <v>0</v>
      </c>
      <c r="Y50" s="215">
        <f t="shared" si="22"/>
        <v>0</v>
      </c>
      <c r="Z50" s="215">
        <f t="shared" si="23"/>
        <v>1</v>
      </c>
      <c r="AA50" s="215">
        <f t="shared" si="24"/>
        <v>0</v>
      </c>
      <c r="AB50" s="215">
        <f t="shared" si="25"/>
        <v>1</v>
      </c>
      <c r="AC50" s="214">
        <f t="shared" ref="AC50:AC62" si="29">IF(AB50=0,1,IF(AB50=1,0.99,IF(AB50=2,0.98,IF(AB50=3,0.97,IF(AB50=4,0.96,IF(AB50=5,0.95,IF(AB50=6,0.94)))))))</f>
        <v>0.99</v>
      </c>
      <c r="AD50" s="214">
        <f t="shared" si="26"/>
        <v>11.3375</v>
      </c>
      <c r="AE50" s="214">
        <f t="shared" si="27"/>
        <v>11.224125000000001</v>
      </c>
      <c r="AF50" s="215">
        <f t="shared" si="28"/>
        <v>120</v>
      </c>
      <c r="AG50" s="212" t="s">
        <v>3456</v>
      </c>
      <c r="AH50" s="212" t="s">
        <v>3451</v>
      </c>
      <c r="AI50" s="212" t="s">
        <v>3453</v>
      </c>
      <c r="AJ50" s="212" t="s">
        <v>3455</v>
      </c>
      <c r="AK50" s="212" t="s">
        <v>3454</v>
      </c>
      <c r="AL50" s="212" t="s">
        <v>3452</v>
      </c>
      <c r="AM50" s="212" t="s">
        <v>3457</v>
      </c>
      <c r="AN50" s="212" t="s">
        <v>3460</v>
      </c>
      <c r="AO50" s="212" t="s">
        <v>3458</v>
      </c>
      <c r="AP50" s="212" t="s">
        <v>3459</v>
      </c>
    </row>
    <row r="51" spans="1:42" s="217" customFormat="1" ht="17.100000000000001" customHeight="1">
      <c r="A51" s="210">
        <v>41</v>
      </c>
      <c r="B51" s="218" t="s">
        <v>2042</v>
      </c>
      <c r="C51" s="218" t="s">
        <v>2045</v>
      </c>
      <c r="D51" s="213" t="s">
        <v>2046</v>
      </c>
      <c r="E51" s="213">
        <v>20</v>
      </c>
      <c r="F51" s="214">
        <v>10.96</v>
      </c>
      <c r="G51" s="215">
        <v>30</v>
      </c>
      <c r="H51" s="215" t="s">
        <v>3373</v>
      </c>
      <c r="I51" s="214">
        <v>12.49</v>
      </c>
      <c r="J51" s="215">
        <v>30</v>
      </c>
      <c r="K51" s="215" t="s">
        <v>3372</v>
      </c>
      <c r="L51" s="216">
        <f t="shared" si="15"/>
        <v>11.725000000000001</v>
      </c>
      <c r="M51" s="213">
        <f t="shared" si="16"/>
        <v>60</v>
      </c>
      <c r="N51" s="213">
        <f t="shared" si="17"/>
        <v>1</v>
      </c>
      <c r="O51" s="213">
        <f t="shared" si="18"/>
        <v>0</v>
      </c>
      <c r="P51" s="214">
        <v>11.18</v>
      </c>
      <c r="Q51" s="215">
        <v>30</v>
      </c>
      <c r="R51" s="215" t="s">
        <v>3372</v>
      </c>
      <c r="S51" s="214">
        <v>10.55</v>
      </c>
      <c r="T51" s="215">
        <v>30</v>
      </c>
      <c r="U51" s="215" t="s">
        <v>3372</v>
      </c>
      <c r="V51" s="214">
        <f t="shared" si="19"/>
        <v>10.865</v>
      </c>
      <c r="W51" s="215">
        <f t="shared" si="20"/>
        <v>60</v>
      </c>
      <c r="X51" s="215">
        <f t="shared" si="21"/>
        <v>0</v>
      </c>
      <c r="Y51" s="215">
        <f t="shared" si="22"/>
        <v>0</v>
      </c>
      <c r="Z51" s="215">
        <f t="shared" si="23"/>
        <v>1</v>
      </c>
      <c r="AA51" s="215">
        <f t="shared" si="24"/>
        <v>0</v>
      </c>
      <c r="AB51" s="215">
        <f t="shared" si="25"/>
        <v>1</v>
      </c>
      <c r="AC51" s="214">
        <f t="shared" si="29"/>
        <v>0.99</v>
      </c>
      <c r="AD51" s="214">
        <f t="shared" si="26"/>
        <v>11.295000000000002</v>
      </c>
      <c r="AE51" s="214">
        <f t="shared" si="27"/>
        <v>11.182050000000002</v>
      </c>
      <c r="AF51" s="215">
        <f t="shared" si="28"/>
        <v>120</v>
      </c>
      <c r="AG51" s="212" t="s">
        <v>3456</v>
      </c>
      <c r="AH51" s="212" t="s">
        <v>3453</v>
      </c>
      <c r="AI51" s="212" t="s">
        <v>3452</v>
      </c>
      <c r="AJ51" s="212" t="s">
        <v>3451</v>
      </c>
      <c r="AK51" s="212" t="s">
        <v>3454</v>
      </c>
      <c r="AL51" s="212" t="s">
        <v>3455</v>
      </c>
      <c r="AM51" s="212" t="s">
        <v>3460</v>
      </c>
      <c r="AN51" s="212" t="s">
        <v>3459</v>
      </c>
      <c r="AO51" s="212" t="s">
        <v>3458</v>
      </c>
      <c r="AP51" s="212" t="s">
        <v>3457</v>
      </c>
    </row>
    <row r="52" spans="1:42" s="217" customFormat="1" ht="17.100000000000001" customHeight="1">
      <c r="A52" s="210">
        <v>42</v>
      </c>
      <c r="B52" s="345" t="s">
        <v>1487</v>
      </c>
      <c r="C52" s="345" t="s">
        <v>1488</v>
      </c>
      <c r="D52" s="322" t="s">
        <v>1489</v>
      </c>
      <c r="E52" s="322">
        <v>14</v>
      </c>
      <c r="F52" s="323">
        <v>10.61</v>
      </c>
      <c r="G52" s="324">
        <v>30</v>
      </c>
      <c r="H52" s="324" t="s">
        <v>3372</v>
      </c>
      <c r="I52" s="323">
        <v>10.85</v>
      </c>
      <c r="J52" s="324">
        <v>30</v>
      </c>
      <c r="K52" s="324" t="s">
        <v>3373</v>
      </c>
      <c r="L52" s="325">
        <f t="shared" si="15"/>
        <v>10.73</v>
      </c>
      <c r="M52" s="322">
        <f t="shared" si="16"/>
        <v>60</v>
      </c>
      <c r="N52" s="322">
        <f t="shared" si="17"/>
        <v>1</v>
      </c>
      <c r="O52" s="322">
        <f t="shared" si="18"/>
        <v>0</v>
      </c>
      <c r="P52" s="323">
        <v>11.91</v>
      </c>
      <c r="Q52" s="324">
        <v>30</v>
      </c>
      <c r="R52" s="324" t="s">
        <v>3372</v>
      </c>
      <c r="S52" s="323">
        <v>11.61</v>
      </c>
      <c r="T52" s="324">
        <v>30</v>
      </c>
      <c r="U52" s="324" t="s">
        <v>3372</v>
      </c>
      <c r="V52" s="323">
        <f t="shared" si="19"/>
        <v>11.76</v>
      </c>
      <c r="W52" s="324">
        <f t="shared" si="20"/>
        <v>60</v>
      </c>
      <c r="X52" s="324">
        <f t="shared" si="21"/>
        <v>0</v>
      </c>
      <c r="Y52" s="324">
        <f t="shared" si="22"/>
        <v>0</v>
      </c>
      <c r="Z52" s="324">
        <f t="shared" si="23"/>
        <v>1</v>
      </c>
      <c r="AA52" s="324">
        <f t="shared" si="24"/>
        <v>0</v>
      </c>
      <c r="AB52" s="324">
        <f t="shared" si="25"/>
        <v>1</v>
      </c>
      <c r="AC52" s="323">
        <f t="shared" si="29"/>
        <v>0.99</v>
      </c>
      <c r="AD52" s="323">
        <f t="shared" si="26"/>
        <v>11.245000000000001</v>
      </c>
      <c r="AE52" s="323">
        <f t="shared" si="27"/>
        <v>11.13255</v>
      </c>
      <c r="AF52" s="324">
        <f t="shared" si="28"/>
        <v>120</v>
      </c>
      <c r="AG52" s="326" t="s">
        <v>3456</v>
      </c>
      <c r="AH52" s="326" t="s">
        <v>3453</v>
      </c>
      <c r="AI52" s="326" t="s">
        <v>3452</v>
      </c>
      <c r="AJ52" s="326" t="s">
        <v>3455</v>
      </c>
      <c r="AK52" s="326" t="s">
        <v>3457</v>
      </c>
      <c r="AL52" s="326" t="s">
        <v>3451</v>
      </c>
      <c r="AM52" s="326" t="s">
        <v>3454</v>
      </c>
      <c r="AN52" s="326" t="s">
        <v>3459</v>
      </c>
      <c r="AO52" s="326" t="s">
        <v>3460</v>
      </c>
      <c r="AP52" s="326" t="s">
        <v>3458</v>
      </c>
    </row>
    <row r="53" spans="1:42" s="217" customFormat="1" ht="17.100000000000001" customHeight="1">
      <c r="A53" s="210">
        <v>43</v>
      </c>
      <c r="B53" s="218" t="s">
        <v>238</v>
      </c>
      <c r="C53" s="218" t="s">
        <v>239</v>
      </c>
      <c r="D53" s="213" t="s">
        <v>240</v>
      </c>
      <c r="E53" s="213">
        <v>2</v>
      </c>
      <c r="F53" s="214">
        <v>10.63</v>
      </c>
      <c r="G53" s="215">
        <v>30</v>
      </c>
      <c r="H53" s="215" t="s">
        <v>3373</v>
      </c>
      <c r="I53" s="214">
        <v>11.41</v>
      </c>
      <c r="J53" s="215">
        <v>30</v>
      </c>
      <c r="K53" s="215" t="s">
        <v>3372</v>
      </c>
      <c r="L53" s="216">
        <f t="shared" si="15"/>
        <v>11.02</v>
      </c>
      <c r="M53" s="213">
        <f t="shared" si="16"/>
        <v>60</v>
      </c>
      <c r="N53" s="213">
        <f t="shared" si="17"/>
        <v>1</v>
      </c>
      <c r="O53" s="213">
        <f t="shared" si="18"/>
        <v>0</v>
      </c>
      <c r="P53" s="214">
        <v>10.39</v>
      </c>
      <c r="Q53" s="215">
        <v>30</v>
      </c>
      <c r="R53" s="215" t="s">
        <v>3373</v>
      </c>
      <c r="S53" s="214">
        <v>12.94</v>
      </c>
      <c r="T53" s="215">
        <v>30</v>
      </c>
      <c r="U53" s="215" t="s">
        <v>3372</v>
      </c>
      <c r="V53" s="214">
        <f t="shared" si="19"/>
        <v>11.664999999999999</v>
      </c>
      <c r="W53" s="215">
        <f t="shared" si="20"/>
        <v>60</v>
      </c>
      <c r="X53" s="215">
        <f t="shared" si="21"/>
        <v>1</v>
      </c>
      <c r="Y53" s="215">
        <f t="shared" si="22"/>
        <v>0</v>
      </c>
      <c r="Z53" s="215">
        <f t="shared" si="23"/>
        <v>2</v>
      </c>
      <c r="AA53" s="215">
        <f t="shared" si="24"/>
        <v>0</v>
      </c>
      <c r="AB53" s="215">
        <f t="shared" si="25"/>
        <v>2</v>
      </c>
      <c r="AC53" s="214">
        <f t="shared" si="29"/>
        <v>0.98</v>
      </c>
      <c r="AD53" s="214">
        <f t="shared" si="26"/>
        <v>11.342499999999999</v>
      </c>
      <c r="AE53" s="214">
        <f t="shared" si="27"/>
        <v>11.115649999999999</v>
      </c>
      <c r="AF53" s="215">
        <f t="shared" si="28"/>
        <v>120</v>
      </c>
      <c r="AG53" s="212" t="s">
        <v>3456</v>
      </c>
      <c r="AH53" s="212" t="s">
        <v>3451</v>
      </c>
      <c r="AI53" s="212" t="s">
        <v>3452</v>
      </c>
      <c r="AJ53" s="212" t="s">
        <v>3454</v>
      </c>
      <c r="AK53" s="212" t="s">
        <v>3455</v>
      </c>
      <c r="AL53" s="212" t="s">
        <v>3460</v>
      </c>
      <c r="AM53" s="212" t="s">
        <v>3457</v>
      </c>
      <c r="AN53" s="212" t="s">
        <v>3459</v>
      </c>
      <c r="AO53" s="212" t="s">
        <v>3458</v>
      </c>
      <c r="AP53" s="212" t="s">
        <v>3453</v>
      </c>
    </row>
    <row r="54" spans="1:42" s="217" customFormat="1" ht="17.100000000000001" customHeight="1">
      <c r="A54" s="210">
        <v>44</v>
      </c>
      <c r="B54" s="222" t="s">
        <v>1514</v>
      </c>
      <c r="C54" s="222" t="s">
        <v>1515</v>
      </c>
      <c r="D54" s="221" t="s">
        <v>1516</v>
      </c>
      <c r="E54" s="213">
        <v>15</v>
      </c>
      <c r="F54" s="214">
        <v>10.23</v>
      </c>
      <c r="G54" s="215">
        <v>30</v>
      </c>
      <c r="H54" s="215" t="s">
        <v>3373</v>
      </c>
      <c r="I54" s="214">
        <v>11.26</v>
      </c>
      <c r="J54" s="215">
        <v>30</v>
      </c>
      <c r="K54" s="215" t="s">
        <v>3372</v>
      </c>
      <c r="L54" s="216">
        <f t="shared" si="15"/>
        <v>10.745000000000001</v>
      </c>
      <c r="M54" s="213">
        <f t="shared" si="16"/>
        <v>60</v>
      </c>
      <c r="N54" s="213">
        <f t="shared" si="17"/>
        <v>1</v>
      </c>
      <c r="O54" s="213">
        <f t="shared" si="18"/>
        <v>0</v>
      </c>
      <c r="P54" s="214">
        <v>11.28</v>
      </c>
      <c r="Q54" s="215">
        <v>30</v>
      </c>
      <c r="R54" s="215" t="s">
        <v>3373</v>
      </c>
      <c r="S54" s="214">
        <v>12.57</v>
      </c>
      <c r="T54" s="215">
        <v>30</v>
      </c>
      <c r="U54" s="215" t="s">
        <v>3372</v>
      </c>
      <c r="V54" s="214">
        <f t="shared" si="19"/>
        <v>11.925000000000001</v>
      </c>
      <c r="W54" s="215">
        <f t="shared" si="20"/>
        <v>60</v>
      </c>
      <c r="X54" s="215">
        <f t="shared" si="21"/>
        <v>1</v>
      </c>
      <c r="Y54" s="215">
        <f t="shared" si="22"/>
        <v>0</v>
      </c>
      <c r="Z54" s="215">
        <f t="shared" si="23"/>
        <v>2</v>
      </c>
      <c r="AA54" s="215">
        <f t="shared" si="24"/>
        <v>0</v>
      </c>
      <c r="AB54" s="215">
        <f t="shared" si="25"/>
        <v>2</v>
      </c>
      <c r="AC54" s="214">
        <f t="shared" si="29"/>
        <v>0.98</v>
      </c>
      <c r="AD54" s="214">
        <f t="shared" si="26"/>
        <v>11.335000000000001</v>
      </c>
      <c r="AE54" s="214">
        <f t="shared" si="27"/>
        <v>11.1083</v>
      </c>
      <c r="AF54" s="215">
        <f t="shared" si="28"/>
        <v>120</v>
      </c>
      <c r="AG54" s="212" t="s">
        <v>3456</v>
      </c>
      <c r="AH54" s="212" t="s">
        <v>3453</v>
      </c>
      <c r="AI54" s="212" t="s">
        <v>3451</v>
      </c>
      <c r="AJ54" s="212" t="s">
        <v>3452</v>
      </c>
      <c r="AK54" s="212" t="s">
        <v>3459</v>
      </c>
      <c r="AL54" s="212" t="s">
        <v>3460</v>
      </c>
      <c r="AM54" s="212" t="s">
        <v>3455</v>
      </c>
      <c r="AN54" s="212" t="s">
        <v>3454</v>
      </c>
      <c r="AO54" s="212" t="s">
        <v>3457</v>
      </c>
      <c r="AP54" s="212" t="s">
        <v>3458</v>
      </c>
    </row>
    <row r="55" spans="1:42" s="217" customFormat="1" ht="17.100000000000001" customHeight="1">
      <c r="A55" s="210">
        <v>45</v>
      </c>
      <c r="B55" s="222" t="s">
        <v>2555</v>
      </c>
      <c r="C55" s="222" t="s">
        <v>245</v>
      </c>
      <c r="D55" s="221" t="s">
        <v>2556</v>
      </c>
      <c r="E55" s="213">
        <v>26</v>
      </c>
      <c r="F55" s="214">
        <v>11.75</v>
      </c>
      <c r="G55" s="215">
        <v>30</v>
      </c>
      <c r="H55" s="215" t="s">
        <v>3372</v>
      </c>
      <c r="I55" s="214">
        <v>10.88</v>
      </c>
      <c r="J55" s="215">
        <v>30</v>
      </c>
      <c r="K55" s="215" t="s">
        <v>3372</v>
      </c>
      <c r="L55" s="216">
        <f t="shared" si="15"/>
        <v>11.315000000000001</v>
      </c>
      <c r="M55" s="213">
        <f t="shared" si="16"/>
        <v>60</v>
      </c>
      <c r="N55" s="213">
        <f t="shared" si="17"/>
        <v>0</v>
      </c>
      <c r="O55" s="213">
        <f t="shared" si="18"/>
        <v>0</v>
      </c>
      <c r="P55" s="214">
        <v>10.119999999999999</v>
      </c>
      <c r="Q55" s="215">
        <v>30</v>
      </c>
      <c r="R55" s="215" t="s">
        <v>3373</v>
      </c>
      <c r="S55" s="214">
        <v>12.09</v>
      </c>
      <c r="T55" s="215">
        <v>30</v>
      </c>
      <c r="U55" s="215" t="s">
        <v>3372</v>
      </c>
      <c r="V55" s="214">
        <f t="shared" si="19"/>
        <v>11.105</v>
      </c>
      <c r="W55" s="215">
        <f t="shared" si="20"/>
        <v>60</v>
      </c>
      <c r="X55" s="215">
        <f t="shared" si="21"/>
        <v>1</v>
      </c>
      <c r="Y55" s="215">
        <f t="shared" si="22"/>
        <v>0</v>
      </c>
      <c r="Z55" s="215">
        <f t="shared" si="23"/>
        <v>1</v>
      </c>
      <c r="AA55" s="215">
        <f t="shared" si="24"/>
        <v>0</v>
      </c>
      <c r="AB55" s="215">
        <f t="shared" si="25"/>
        <v>1</v>
      </c>
      <c r="AC55" s="214">
        <f t="shared" si="29"/>
        <v>0.99</v>
      </c>
      <c r="AD55" s="214">
        <f t="shared" si="26"/>
        <v>11.21</v>
      </c>
      <c r="AE55" s="214">
        <f t="shared" si="27"/>
        <v>11.097900000000001</v>
      </c>
      <c r="AF55" s="215">
        <f t="shared" si="28"/>
        <v>120</v>
      </c>
      <c r="AG55" s="212" t="s">
        <v>3456</v>
      </c>
      <c r="AH55" s="212" t="s">
        <v>3453</v>
      </c>
      <c r="AI55" s="212" t="s">
        <v>3452</v>
      </c>
      <c r="AJ55" s="212" t="s">
        <v>3457</v>
      </c>
      <c r="AK55" s="212" t="s">
        <v>3455</v>
      </c>
      <c r="AL55" s="212" t="s">
        <v>3460</v>
      </c>
      <c r="AM55" s="212" t="s">
        <v>3451</v>
      </c>
      <c r="AN55" s="212" t="s">
        <v>3454</v>
      </c>
      <c r="AO55" s="212" t="s">
        <v>3459</v>
      </c>
      <c r="AP55" s="212" t="s">
        <v>3458</v>
      </c>
    </row>
    <row r="56" spans="1:42" s="217" customFormat="1" ht="17.100000000000001" customHeight="1">
      <c r="A56" s="210">
        <v>46</v>
      </c>
      <c r="B56" s="218" t="s">
        <v>2262</v>
      </c>
      <c r="C56" s="218" t="s">
        <v>2263</v>
      </c>
      <c r="D56" s="213" t="s">
        <v>2264</v>
      </c>
      <c r="E56" s="213">
        <v>22</v>
      </c>
      <c r="F56" s="214">
        <v>10.55</v>
      </c>
      <c r="G56" s="215">
        <v>30</v>
      </c>
      <c r="H56" s="215" t="s">
        <v>3372</v>
      </c>
      <c r="I56" s="214">
        <v>11.31</v>
      </c>
      <c r="J56" s="215">
        <v>30</v>
      </c>
      <c r="K56" s="215" t="s">
        <v>3372</v>
      </c>
      <c r="L56" s="216">
        <f t="shared" si="15"/>
        <v>10.93</v>
      </c>
      <c r="M56" s="213">
        <f t="shared" si="16"/>
        <v>60</v>
      </c>
      <c r="N56" s="213">
        <f t="shared" si="17"/>
        <v>0</v>
      </c>
      <c r="O56" s="213">
        <f t="shared" si="18"/>
        <v>0</v>
      </c>
      <c r="P56" s="214">
        <v>11.28</v>
      </c>
      <c r="Q56" s="215">
        <v>30</v>
      </c>
      <c r="R56" s="215" t="s">
        <v>3372</v>
      </c>
      <c r="S56" s="214">
        <v>11.25</v>
      </c>
      <c r="T56" s="215">
        <v>30</v>
      </c>
      <c r="U56" s="215" t="s">
        <v>3372</v>
      </c>
      <c r="V56" s="214">
        <f t="shared" si="19"/>
        <v>11.265000000000001</v>
      </c>
      <c r="W56" s="215">
        <f t="shared" si="20"/>
        <v>60</v>
      </c>
      <c r="X56" s="215">
        <f t="shared" si="21"/>
        <v>0</v>
      </c>
      <c r="Y56" s="215">
        <f t="shared" si="22"/>
        <v>0</v>
      </c>
      <c r="Z56" s="215">
        <f t="shared" si="23"/>
        <v>0</v>
      </c>
      <c r="AA56" s="215">
        <f t="shared" si="24"/>
        <v>0</v>
      </c>
      <c r="AB56" s="215">
        <f t="shared" si="25"/>
        <v>0</v>
      </c>
      <c r="AC56" s="214">
        <f t="shared" si="29"/>
        <v>1</v>
      </c>
      <c r="AD56" s="214">
        <f t="shared" si="26"/>
        <v>11.0975</v>
      </c>
      <c r="AE56" s="214">
        <f t="shared" si="27"/>
        <v>11.0975</v>
      </c>
      <c r="AF56" s="215">
        <f t="shared" si="28"/>
        <v>120</v>
      </c>
      <c r="AG56" s="212" t="s">
        <v>3456</v>
      </c>
      <c r="AH56" s="212" t="s">
        <v>3452</v>
      </c>
      <c r="AI56" s="212" t="s">
        <v>3451</v>
      </c>
      <c r="AJ56" s="212" t="s">
        <v>3453</v>
      </c>
      <c r="AK56" s="212" t="s">
        <v>3455</v>
      </c>
      <c r="AL56" s="212" t="s">
        <v>3454</v>
      </c>
      <c r="AM56" s="212" t="s">
        <v>3457</v>
      </c>
      <c r="AN56" s="212" t="s">
        <v>3460</v>
      </c>
      <c r="AO56" s="212" t="s">
        <v>3458</v>
      </c>
      <c r="AP56" s="212" t="s">
        <v>3459</v>
      </c>
    </row>
    <row r="57" spans="1:42" s="217" customFormat="1" ht="17.100000000000001" customHeight="1">
      <c r="A57" s="210">
        <v>47</v>
      </c>
      <c r="B57" s="218" t="s">
        <v>1286</v>
      </c>
      <c r="C57" s="218" t="s">
        <v>1287</v>
      </c>
      <c r="D57" s="213" t="s">
        <v>1288</v>
      </c>
      <c r="E57" s="213">
        <v>12</v>
      </c>
      <c r="F57" s="214">
        <v>10.39</v>
      </c>
      <c r="G57" s="215">
        <v>30</v>
      </c>
      <c r="H57" s="215" t="s">
        <v>3373</v>
      </c>
      <c r="I57" s="214">
        <v>10</v>
      </c>
      <c r="J57" s="215">
        <v>30</v>
      </c>
      <c r="K57" s="215" t="s">
        <v>3373</v>
      </c>
      <c r="L57" s="216">
        <f t="shared" si="15"/>
        <v>10.195</v>
      </c>
      <c r="M57" s="213">
        <f t="shared" si="16"/>
        <v>60</v>
      </c>
      <c r="N57" s="213">
        <f t="shared" si="17"/>
        <v>2</v>
      </c>
      <c r="O57" s="213">
        <f t="shared" si="18"/>
        <v>0</v>
      </c>
      <c r="P57" s="214">
        <v>10.51</v>
      </c>
      <c r="Q57" s="215">
        <v>30</v>
      </c>
      <c r="R57" s="215" t="s">
        <v>3372</v>
      </c>
      <c r="S57" s="214">
        <v>14.27</v>
      </c>
      <c r="T57" s="215">
        <v>30</v>
      </c>
      <c r="U57" s="215" t="s">
        <v>3372</v>
      </c>
      <c r="V57" s="214">
        <f t="shared" si="19"/>
        <v>12.39</v>
      </c>
      <c r="W57" s="215">
        <f t="shared" si="20"/>
        <v>60</v>
      </c>
      <c r="X57" s="215">
        <f t="shared" si="21"/>
        <v>0</v>
      </c>
      <c r="Y57" s="215">
        <f t="shared" si="22"/>
        <v>0</v>
      </c>
      <c r="Z57" s="215">
        <f t="shared" si="23"/>
        <v>2</v>
      </c>
      <c r="AA57" s="215">
        <f t="shared" si="24"/>
        <v>0</v>
      </c>
      <c r="AB57" s="215">
        <f t="shared" si="25"/>
        <v>2</v>
      </c>
      <c r="AC57" s="214">
        <f t="shared" si="29"/>
        <v>0.98</v>
      </c>
      <c r="AD57" s="214">
        <f t="shared" si="26"/>
        <v>11.2925</v>
      </c>
      <c r="AE57" s="214">
        <f t="shared" si="27"/>
        <v>11.066650000000001</v>
      </c>
      <c r="AF57" s="215">
        <f t="shared" si="28"/>
        <v>120</v>
      </c>
      <c r="AG57" s="212" t="s">
        <v>3456</v>
      </c>
      <c r="AH57" s="212" t="s">
        <v>3451</v>
      </c>
      <c r="AI57" s="212" t="s">
        <v>3453</v>
      </c>
      <c r="AJ57" s="212" t="s">
        <v>3452</v>
      </c>
      <c r="AK57" s="212" t="s">
        <v>3454</v>
      </c>
      <c r="AL57" s="212" t="s">
        <v>3455</v>
      </c>
      <c r="AM57" s="212" t="s">
        <v>3457</v>
      </c>
      <c r="AN57" s="212" t="s">
        <v>3460</v>
      </c>
      <c r="AO57" s="212" t="s">
        <v>3458</v>
      </c>
      <c r="AP57" s="212" t="s">
        <v>3459</v>
      </c>
    </row>
    <row r="58" spans="1:42" s="217" customFormat="1" ht="17.100000000000001" customHeight="1">
      <c r="A58" s="210">
        <v>48</v>
      </c>
      <c r="B58" s="218" t="s">
        <v>753</v>
      </c>
      <c r="C58" s="218" t="s">
        <v>754</v>
      </c>
      <c r="D58" s="213" t="s">
        <v>755</v>
      </c>
      <c r="E58" s="213">
        <v>7</v>
      </c>
      <c r="F58" s="214">
        <v>10.79</v>
      </c>
      <c r="G58" s="215">
        <v>30</v>
      </c>
      <c r="H58" s="215" t="s">
        <v>3372</v>
      </c>
      <c r="I58" s="214">
        <v>10</v>
      </c>
      <c r="J58" s="215">
        <v>30</v>
      </c>
      <c r="K58" s="215" t="s">
        <v>3372</v>
      </c>
      <c r="L58" s="216">
        <f t="shared" si="15"/>
        <v>10.395</v>
      </c>
      <c r="M58" s="213">
        <f t="shared" si="16"/>
        <v>60</v>
      </c>
      <c r="N58" s="213">
        <f t="shared" si="17"/>
        <v>0</v>
      </c>
      <c r="O58" s="213">
        <f t="shared" si="18"/>
        <v>0</v>
      </c>
      <c r="P58" s="214">
        <v>10.29</v>
      </c>
      <c r="Q58" s="215">
        <v>30</v>
      </c>
      <c r="R58" s="215" t="s">
        <v>3372</v>
      </c>
      <c r="S58" s="214">
        <v>13.12</v>
      </c>
      <c r="T58" s="215">
        <v>30</v>
      </c>
      <c r="U58" s="215" t="s">
        <v>3372</v>
      </c>
      <c r="V58" s="214">
        <f t="shared" si="19"/>
        <v>11.704999999999998</v>
      </c>
      <c r="W58" s="215">
        <f t="shared" si="20"/>
        <v>60</v>
      </c>
      <c r="X58" s="215">
        <f t="shared" si="21"/>
        <v>0</v>
      </c>
      <c r="Y58" s="215">
        <f t="shared" si="22"/>
        <v>0</v>
      </c>
      <c r="Z58" s="215">
        <f t="shared" si="23"/>
        <v>0</v>
      </c>
      <c r="AA58" s="215">
        <f t="shared" si="24"/>
        <v>0</v>
      </c>
      <c r="AB58" s="215">
        <f t="shared" si="25"/>
        <v>0</v>
      </c>
      <c r="AC58" s="214">
        <f t="shared" si="29"/>
        <v>1</v>
      </c>
      <c r="AD58" s="214">
        <f t="shared" si="26"/>
        <v>11.049999999999999</v>
      </c>
      <c r="AE58" s="214">
        <f t="shared" si="27"/>
        <v>11.049999999999999</v>
      </c>
      <c r="AF58" s="215">
        <f t="shared" si="28"/>
        <v>120</v>
      </c>
      <c r="AG58" s="212" t="s">
        <v>3456</v>
      </c>
      <c r="AH58" s="212" t="s">
        <v>3453</v>
      </c>
      <c r="AI58" s="212" t="s">
        <v>3452</v>
      </c>
      <c r="AJ58" s="212" t="s">
        <v>3455</v>
      </c>
      <c r="AK58" s="212" t="s">
        <v>3457</v>
      </c>
      <c r="AL58" s="212" t="s">
        <v>3451</v>
      </c>
      <c r="AM58" s="212" t="s">
        <v>3454</v>
      </c>
      <c r="AN58" s="212" t="s">
        <v>3459</v>
      </c>
      <c r="AO58" s="212" t="s">
        <v>3460</v>
      </c>
      <c r="AP58" s="212" t="s">
        <v>3458</v>
      </c>
    </row>
    <row r="59" spans="1:42" s="217" customFormat="1" ht="17.100000000000001" customHeight="1">
      <c r="A59" s="210">
        <v>49</v>
      </c>
      <c r="B59" s="222" t="s">
        <v>903</v>
      </c>
      <c r="C59" s="222" t="s">
        <v>904</v>
      </c>
      <c r="D59" s="221" t="s">
        <v>905</v>
      </c>
      <c r="E59" s="213">
        <v>8</v>
      </c>
      <c r="F59" s="214">
        <v>12.05</v>
      </c>
      <c r="G59" s="215">
        <v>30</v>
      </c>
      <c r="H59" s="215" t="s">
        <v>3372</v>
      </c>
      <c r="I59" s="214">
        <v>8.9700000000000006</v>
      </c>
      <c r="J59" s="215">
        <v>17</v>
      </c>
      <c r="K59" s="215" t="s">
        <v>3372</v>
      </c>
      <c r="L59" s="216">
        <f t="shared" si="15"/>
        <v>10.510000000000002</v>
      </c>
      <c r="M59" s="213">
        <f t="shared" si="16"/>
        <v>60</v>
      </c>
      <c r="N59" s="213">
        <f t="shared" si="17"/>
        <v>0</v>
      </c>
      <c r="O59" s="213">
        <f t="shared" si="18"/>
        <v>1</v>
      </c>
      <c r="P59" s="214">
        <v>11.15</v>
      </c>
      <c r="Q59" s="215">
        <v>30</v>
      </c>
      <c r="R59" s="215" t="s">
        <v>3372</v>
      </c>
      <c r="S59" s="214">
        <v>12.46</v>
      </c>
      <c r="T59" s="215">
        <v>30</v>
      </c>
      <c r="U59" s="215" t="s">
        <v>3372</v>
      </c>
      <c r="V59" s="214">
        <f t="shared" si="19"/>
        <v>11.805</v>
      </c>
      <c r="W59" s="215">
        <f t="shared" si="20"/>
        <v>60</v>
      </c>
      <c r="X59" s="215">
        <f t="shared" si="21"/>
        <v>0</v>
      </c>
      <c r="Y59" s="215">
        <f t="shared" si="22"/>
        <v>0</v>
      </c>
      <c r="Z59" s="215">
        <f t="shared" si="23"/>
        <v>0</v>
      </c>
      <c r="AA59" s="215">
        <f t="shared" si="24"/>
        <v>1</v>
      </c>
      <c r="AB59" s="215">
        <f t="shared" si="25"/>
        <v>1</v>
      </c>
      <c r="AC59" s="214">
        <f t="shared" si="29"/>
        <v>0.99</v>
      </c>
      <c r="AD59" s="214">
        <f t="shared" si="26"/>
        <v>11.157500000000001</v>
      </c>
      <c r="AE59" s="214">
        <f t="shared" si="27"/>
        <v>11.045925</v>
      </c>
      <c r="AF59" s="215">
        <f t="shared" si="28"/>
        <v>120</v>
      </c>
      <c r="AG59" s="212" t="s">
        <v>3453</v>
      </c>
      <c r="AH59" s="212" t="s">
        <v>3456</v>
      </c>
      <c r="AI59" s="212" t="s">
        <v>3452</v>
      </c>
      <c r="AJ59" s="212" t="s">
        <v>3455</v>
      </c>
      <c r="AK59" s="212" t="s">
        <v>3454</v>
      </c>
      <c r="AL59" s="212" t="s">
        <v>3457</v>
      </c>
      <c r="AM59" s="212" t="s">
        <v>3451</v>
      </c>
      <c r="AN59" s="212" t="s">
        <v>3459</v>
      </c>
      <c r="AO59" s="212" t="s">
        <v>3460</v>
      </c>
      <c r="AP59" s="212" t="s">
        <v>3458</v>
      </c>
    </row>
    <row r="60" spans="1:42" s="217" customFormat="1" ht="17.100000000000001" customHeight="1">
      <c r="A60" s="210">
        <v>50</v>
      </c>
      <c r="B60" s="222" t="s">
        <v>1725</v>
      </c>
      <c r="C60" s="222" t="s">
        <v>930</v>
      </c>
      <c r="D60" s="221" t="s">
        <v>1727</v>
      </c>
      <c r="E60" s="213">
        <v>17</v>
      </c>
      <c r="F60" s="214">
        <v>11.05</v>
      </c>
      <c r="G60" s="215">
        <v>30</v>
      </c>
      <c r="H60" s="215" t="s">
        <v>3373</v>
      </c>
      <c r="I60" s="214">
        <v>8.9700000000000006</v>
      </c>
      <c r="J60" s="215">
        <v>13</v>
      </c>
      <c r="K60" s="215" t="s">
        <v>3373</v>
      </c>
      <c r="L60" s="216">
        <f t="shared" si="15"/>
        <v>10.010000000000002</v>
      </c>
      <c r="M60" s="213">
        <f t="shared" si="16"/>
        <v>60</v>
      </c>
      <c r="N60" s="213">
        <f t="shared" si="17"/>
        <v>2</v>
      </c>
      <c r="O60" s="213">
        <f t="shared" si="18"/>
        <v>1</v>
      </c>
      <c r="P60" s="214">
        <v>10.59</v>
      </c>
      <c r="Q60" s="215">
        <v>30</v>
      </c>
      <c r="R60" s="215" t="s">
        <v>3372</v>
      </c>
      <c r="S60" s="214">
        <v>14.92</v>
      </c>
      <c r="T60" s="215">
        <v>30</v>
      </c>
      <c r="U60" s="215" t="s">
        <v>3372</v>
      </c>
      <c r="V60" s="214">
        <f t="shared" si="19"/>
        <v>12.754999999999999</v>
      </c>
      <c r="W60" s="215">
        <f t="shared" si="20"/>
        <v>60</v>
      </c>
      <c r="X60" s="215">
        <f t="shared" si="21"/>
        <v>0</v>
      </c>
      <c r="Y60" s="215">
        <f t="shared" si="22"/>
        <v>0</v>
      </c>
      <c r="Z60" s="215">
        <f t="shared" si="23"/>
        <v>2</v>
      </c>
      <c r="AA60" s="215">
        <f t="shared" si="24"/>
        <v>1</v>
      </c>
      <c r="AB60" s="215">
        <f t="shared" si="25"/>
        <v>3</v>
      </c>
      <c r="AC60" s="214">
        <f t="shared" si="29"/>
        <v>0.97</v>
      </c>
      <c r="AD60" s="214">
        <f t="shared" si="26"/>
        <v>11.3825</v>
      </c>
      <c r="AE60" s="214">
        <f t="shared" si="27"/>
        <v>11.041024999999999</v>
      </c>
      <c r="AF60" s="215">
        <f t="shared" si="28"/>
        <v>120</v>
      </c>
      <c r="AG60" s="212" t="s">
        <v>3453</v>
      </c>
      <c r="AH60" s="212" t="s">
        <v>3456</v>
      </c>
      <c r="AI60" s="212" t="s">
        <v>3451</v>
      </c>
      <c r="AJ60" s="212" t="s">
        <v>3460</v>
      </c>
      <c r="AK60" s="212" t="s">
        <v>3455</v>
      </c>
      <c r="AL60" s="212" t="s">
        <v>3457</v>
      </c>
      <c r="AM60" s="212" t="s">
        <v>3454</v>
      </c>
      <c r="AN60" s="212" t="s">
        <v>3452</v>
      </c>
      <c r="AO60" s="212" t="s">
        <v>3459</v>
      </c>
      <c r="AP60" s="212" t="s">
        <v>3458</v>
      </c>
    </row>
    <row r="61" spans="1:42" s="217" customFormat="1" ht="17.100000000000001" customHeight="1">
      <c r="A61" s="210">
        <v>51</v>
      </c>
      <c r="B61" s="222" t="s">
        <v>1297</v>
      </c>
      <c r="C61" s="222" t="s">
        <v>1298</v>
      </c>
      <c r="D61" s="221" t="s">
        <v>1299</v>
      </c>
      <c r="E61" s="213">
        <v>12</v>
      </c>
      <c r="F61" s="214">
        <v>12.56</v>
      </c>
      <c r="G61" s="215">
        <v>30</v>
      </c>
      <c r="H61" s="215" t="s">
        <v>3372</v>
      </c>
      <c r="I61" s="214">
        <v>9.26</v>
      </c>
      <c r="J61" s="215">
        <v>18</v>
      </c>
      <c r="K61" s="215" t="s">
        <v>3372</v>
      </c>
      <c r="L61" s="216">
        <f t="shared" si="15"/>
        <v>10.91</v>
      </c>
      <c r="M61" s="213">
        <f t="shared" si="16"/>
        <v>60</v>
      </c>
      <c r="N61" s="213">
        <f t="shared" si="17"/>
        <v>0</v>
      </c>
      <c r="O61" s="213">
        <f t="shared" si="18"/>
        <v>1</v>
      </c>
      <c r="P61" s="214">
        <v>10.75</v>
      </c>
      <c r="Q61" s="215">
        <v>30</v>
      </c>
      <c r="R61" s="215" t="s">
        <v>3373</v>
      </c>
      <c r="S61" s="214">
        <v>12.49</v>
      </c>
      <c r="T61" s="215">
        <v>30</v>
      </c>
      <c r="U61" s="215" t="s">
        <v>3372</v>
      </c>
      <c r="V61" s="214">
        <f t="shared" si="19"/>
        <v>11.620000000000001</v>
      </c>
      <c r="W61" s="215">
        <f t="shared" si="20"/>
        <v>60</v>
      </c>
      <c r="X61" s="215">
        <f t="shared" si="21"/>
        <v>1</v>
      </c>
      <c r="Y61" s="215">
        <f t="shared" si="22"/>
        <v>0</v>
      </c>
      <c r="Z61" s="215">
        <f t="shared" si="23"/>
        <v>1</v>
      </c>
      <c r="AA61" s="215">
        <f t="shared" si="24"/>
        <v>1</v>
      </c>
      <c r="AB61" s="215">
        <f t="shared" si="25"/>
        <v>2</v>
      </c>
      <c r="AC61" s="214">
        <f t="shared" si="29"/>
        <v>0.98</v>
      </c>
      <c r="AD61" s="214">
        <f t="shared" si="26"/>
        <v>11.265000000000001</v>
      </c>
      <c r="AE61" s="214">
        <f t="shared" si="27"/>
        <v>11.0397</v>
      </c>
      <c r="AF61" s="215">
        <f t="shared" si="28"/>
        <v>120</v>
      </c>
      <c r="AG61" s="212" t="s">
        <v>3456</v>
      </c>
      <c r="AH61" s="212" t="s">
        <v>3452</v>
      </c>
      <c r="AI61" s="212" t="s">
        <v>3453</v>
      </c>
      <c r="AJ61" s="212" t="s">
        <v>3459</v>
      </c>
      <c r="AK61" s="212" t="s">
        <v>3451</v>
      </c>
      <c r="AL61" s="212" t="s">
        <v>3455</v>
      </c>
      <c r="AM61" s="212" t="s">
        <v>3460</v>
      </c>
      <c r="AN61" s="212" t="s">
        <v>3457</v>
      </c>
      <c r="AO61" s="212" t="s">
        <v>3454</v>
      </c>
      <c r="AP61" s="212" t="s">
        <v>3458</v>
      </c>
    </row>
    <row r="62" spans="1:42" s="217" customFormat="1" ht="17.100000000000001" customHeight="1">
      <c r="A62" s="210">
        <v>52</v>
      </c>
      <c r="B62" s="222" t="s">
        <v>866</v>
      </c>
      <c r="C62" s="222" t="s">
        <v>1132</v>
      </c>
      <c r="D62" s="221" t="s">
        <v>2645</v>
      </c>
      <c r="E62" s="213">
        <v>27</v>
      </c>
      <c r="F62" s="214">
        <v>12.29</v>
      </c>
      <c r="G62" s="215">
        <v>30</v>
      </c>
      <c r="H62" s="215" t="s">
        <v>3372</v>
      </c>
      <c r="I62" s="214">
        <v>8.9600000000000009</v>
      </c>
      <c r="J62" s="215">
        <v>12</v>
      </c>
      <c r="K62" s="215" t="s">
        <v>3373</v>
      </c>
      <c r="L62" s="216">
        <f t="shared" si="15"/>
        <v>10.625</v>
      </c>
      <c r="M62" s="213">
        <f t="shared" si="16"/>
        <v>60</v>
      </c>
      <c r="N62" s="213">
        <f t="shared" si="17"/>
        <v>1</v>
      </c>
      <c r="O62" s="213">
        <f t="shared" si="18"/>
        <v>1</v>
      </c>
      <c r="P62" s="214">
        <v>10.77</v>
      </c>
      <c r="Q62" s="215">
        <v>30</v>
      </c>
      <c r="R62" s="215" t="s">
        <v>3372</v>
      </c>
      <c r="S62" s="214">
        <v>13.01</v>
      </c>
      <c r="T62" s="215">
        <v>30</v>
      </c>
      <c r="U62" s="215" t="s">
        <v>3372</v>
      </c>
      <c r="V62" s="214">
        <f t="shared" si="19"/>
        <v>11.89</v>
      </c>
      <c r="W62" s="215">
        <f t="shared" si="20"/>
        <v>60</v>
      </c>
      <c r="X62" s="215">
        <f t="shared" si="21"/>
        <v>0</v>
      </c>
      <c r="Y62" s="215">
        <f t="shared" si="22"/>
        <v>0</v>
      </c>
      <c r="Z62" s="215">
        <f t="shared" si="23"/>
        <v>1</v>
      </c>
      <c r="AA62" s="215">
        <f t="shared" si="24"/>
        <v>1</v>
      </c>
      <c r="AB62" s="215">
        <f t="shared" si="25"/>
        <v>2</v>
      </c>
      <c r="AC62" s="214">
        <f t="shared" si="29"/>
        <v>0.98</v>
      </c>
      <c r="AD62" s="214">
        <f t="shared" si="26"/>
        <v>11.2575</v>
      </c>
      <c r="AE62" s="214">
        <f t="shared" si="27"/>
        <v>11.032349999999999</v>
      </c>
      <c r="AF62" s="215">
        <f t="shared" si="28"/>
        <v>120</v>
      </c>
      <c r="AG62" s="212" t="s">
        <v>3456</v>
      </c>
      <c r="AH62" s="212" t="s">
        <v>3457</v>
      </c>
      <c r="AI62" s="212" t="s">
        <v>3453</v>
      </c>
      <c r="AJ62" s="212" t="s">
        <v>3452</v>
      </c>
      <c r="AK62" s="212" t="s">
        <v>3451</v>
      </c>
      <c r="AL62" s="212" t="s">
        <v>3454</v>
      </c>
      <c r="AM62" s="212" t="s">
        <v>3460</v>
      </c>
      <c r="AN62" s="212" t="s">
        <v>3455</v>
      </c>
      <c r="AO62" s="212" t="s">
        <v>3459</v>
      </c>
      <c r="AP62" s="212" t="s">
        <v>3458</v>
      </c>
    </row>
    <row r="63" spans="1:42" s="217" customFormat="1" ht="17.100000000000001" customHeight="1">
      <c r="A63" s="210">
        <v>53</v>
      </c>
      <c r="B63" s="218" t="s">
        <v>350</v>
      </c>
      <c r="C63" s="218" t="s">
        <v>351</v>
      </c>
      <c r="D63" s="213" t="s">
        <v>352</v>
      </c>
      <c r="E63" s="213">
        <v>3</v>
      </c>
      <c r="F63" s="214">
        <v>11.86</v>
      </c>
      <c r="G63" s="215">
        <v>30</v>
      </c>
      <c r="H63" s="215" t="s">
        <v>3372</v>
      </c>
      <c r="I63" s="214">
        <v>10.57</v>
      </c>
      <c r="J63" s="215">
        <v>30</v>
      </c>
      <c r="K63" s="215" t="s">
        <v>3373</v>
      </c>
      <c r="L63" s="216">
        <f t="shared" si="15"/>
        <v>11.215</v>
      </c>
      <c r="M63" s="213">
        <f t="shared" si="16"/>
        <v>60</v>
      </c>
      <c r="N63" s="213">
        <f t="shared" si="17"/>
        <v>1</v>
      </c>
      <c r="O63" s="213">
        <f t="shared" si="18"/>
        <v>0</v>
      </c>
      <c r="P63" s="214">
        <v>11.95</v>
      </c>
      <c r="Q63" s="215">
        <v>30</v>
      </c>
      <c r="R63" s="215" t="s">
        <v>3372</v>
      </c>
      <c r="S63" s="214">
        <v>13.56</v>
      </c>
      <c r="T63" s="215">
        <v>30</v>
      </c>
      <c r="U63" s="215" t="s">
        <v>3372</v>
      </c>
      <c r="V63" s="214">
        <f t="shared" si="19"/>
        <v>12.754999999999999</v>
      </c>
      <c r="W63" s="215">
        <f t="shared" si="20"/>
        <v>60</v>
      </c>
      <c r="X63" s="215">
        <f t="shared" si="21"/>
        <v>0</v>
      </c>
      <c r="Y63" s="215">
        <f t="shared" si="22"/>
        <v>0</v>
      </c>
      <c r="Z63" s="215">
        <f t="shared" si="23"/>
        <v>1</v>
      </c>
      <c r="AA63" s="215">
        <f t="shared" si="24"/>
        <v>0</v>
      </c>
      <c r="AB63" s="215">
        <f t="shared" si="25"/>
        <v>1</v>
      </c>
      <c r="AC63" s="214">
        <f>IF(AB63=0,0.93,IF(AB63=1,0.92,IF(AB63=2,0.91,IF(AB63=3,0.9,IF(AB63=4,0.89,IF(AB63=5,0.88,IF(AB63=6,0.87)))))))</f>
        <v>0.92</v>
      </c>
      <c r="AD63" s="214">
        <f t="shared" si="26"/>
        <v>11.984999999999999</v>
      </c>
      <c r="AE63" s="214">
        <f t="shared" si="27"/>
        <v>11.026199999999999</v>
      </c>
      <c r="AF63" s="215">
        <f t="shared" si="28"/>
        <v>120</v>
      </c>
      <c r="AG63" s="212" t="s">
        <v>3456</v>
      </c>
      <c r="AH63" s="212" t="s">
        <v>3452</v>
      </c>
      <c r="AI63" s="212" t="s">
        <v>3454</v>
      </c>
      <c r="AJ63" s="212" t="s">
        <v>3451</v>
      </c>
      <c r="AK63" s="212" t="s">
        <v>3457</v>
      </c>
      <c r="AL63" s="212" t="s">
        <v>3453</v>
      </c>
      <c r="AM63" s="212" t="s">
        <v>3455</v>
      </c>
      <c r="AN63" s="212" t="s">
        <v>3460</v>
      </c>
      <c r="AO63" s="212" t="s">
        <v>3458</v>
      </c>
      <c r="AP63" s="212" t="s">
        <v>3459</v>
      </c>
    </row>
    <row r="64" spans="1:42" s="217" customFormat="1" ht="17.100000000000001" customHeight="1">
      <c r="A64" s="210">
        <v>54</v>
      </c>
      <c r="B64" s="222" t="s">
        <v>897</v>
      </c>
      <c r="C64" s="222" t="s">
        <v>898</v>
      </c>
      <c r="D64" s="221" t="s">
        <v>899</v>
      </c>
      <c r="E64" s="213">
        <v>8</v>
      </c>
      <c r="F64" s="214">
        <v>11.44</v>
      </c>
      <c r="G64" s="215">
        <v>30</v>
      </c>
      <c r="H64" s="215" t="s">
        <v>3372</v>
      </c>
      <c r="I64" s="214">
        <v>9.74</v>
      </c>
      <c r="J64" s="215">
        <v>18</v>
      </c>
      <c r="K64" s="215" t="s">
        <v>3372</v>
      </c>
      <c r="L64" s="216">
        <f t="shared" si="15"/>
        <v>10.59</v>
      </c>
      <c r="M64" s="213">
        <f t="shared" si="16"/>
        <v>60</v>
      </c>
      <c r="N64" s="213">
        <f t="shared" si="17"/>
        <v>0</v>
      </c>
      <c r="O64" s="213">
        <f t="shared" si="18"/>
        <v>1</v>
      </c>
      <c r="P64" s="214">
        <v>10.63</v>
      </c>
      <c r="Q64" s="215">
        <v>30</v>
      </c>
      <c r="R64" s="215" t="s">
        <v>3372</v>
      </c>
      <c r="S64" s="214">
        <v>12.71</v>
      </c>
      <c r="T64" s="215">
        <v>30</v>
      </c>
      <c r="U64" s="215" t="s">
        <v>3372</v>
      </c>
      <c r="V64" s="214">
        <f t="shared" si="19"/>
        <v>11.670000000000002</v>
      </c>
      <c r="W64" s="215">
        <f t="shared" si="20"/>
        <v>60</v>
      </c>
      <c r="X64" s="215">
        <f t="shared" si="21"/>
        <v>0</v>
      </c>
      <c r="Y64" s="215">
        <f t="shared" si="22"/>
        <v>0</v>
      </c>
      <c r="Z64" s="215">
        <f t="shared" si="23"/>
        <v>0</v>
      </c>
      <c r="AA64" s="215">
        <f t="shared" si="24"/>
        <v>1</v>
      </c>
      <c r="AB64" s="215">
        <f t="shared" si="25"/>
        <v>1</v>
      </c>
      <c r="AC64" s="214">
        <f>IF(AB64=0,1,IF(AB64=1,0.99,IF(AB64=2,0.98,IF(AB64=3,0.97,IF(AB64=4,0.96,IF(AB64=5,0.95,IF(AB64=6,0.94)))))))</f>
        <v>0.99</v>
      </c>
      <c r="AD64" s="214">
        <f t="shared" si="26"/>
        <v>11.13</v>
      </c>
      <c r="AE64" s="214">
        <f t="shared" si="27"/>
        <v>11.018700000000001</v>
      </c>
      <c r="AF64" s="215">
        <f t="shared" si="28"/>
        <v>120</v>
      </c>
      <c r="AG64" s="212" t="s">
        <v>3456</v>
      </c>
      <c r="AH64" s="212" t="s">
        <v>3452</v>
      </c>
      <c r="AI64" s="212" t="s">
        <v>3454</v>
      </c>
      <c r="AJ64" s="212" t="s">
        <v>3451</v>
      </c>
      <c r="AK64" s="212" t="s">
        <v>3457</v>
      </c>
      <c r="AL64" s="212" t="s">
        <v>3453</v>
      </c>
      <c r="AM64" s="212" t="s">
        <v>3455</v>
      </c>
      <c r="AN64" s="212" t="s">
        <v>3460</v>
      </c>
      <c r="AO64" s="212" t="s">
        <v>3458</v>
      </c>
      <c r="AP64" s="212" t="s">
        <v>3459</v>
      </c>
    </row>
    <row r="65" spans="1:42" s="217" customFormat="1" ht="17.100000000000001" customHeight="1">
      <c r="A65" s="210">
        <v>55</v>
      </c>
      <c r="B65" s="218" t="s">
        <v>1092</v>
      </c>
      <c r="C65" s="218" t="s">
        <v>1093</v>
      </c>
      <c r="D65" s="213" t="s">
        <v>1094</v>
      </c>
      <c r="E65" s="213">
        <v>10</v>
      </c>
      <c r="F65" s="214">
        <v>13.5</v>
      </c>
      <c r="G65" s="215">
        <v>30</v>
      </c>
      <c r="H65" s="215" t="s">
        <v>3372</v>
      </c>
      <c r="I65" s="214">
        <v>11.23</v>
      </c>
      <c r="J65" s="215">
        <v>30</v>
      </c>
      <c r="K65" s="215" t="s">
        <v>3372</v>
      </c>
      <c r="L65" s="216">
        <f t="shared" si="15"/>
        <v>12.365</v>
      </c>
      <c r="M65" s="213">
        <f t="shared" si="16"/>
        <v>60</v>
      </c>
      <c r="N65" s="213">
        <f t="shared" si="17"/>
        <v>0</v>
      </c>
      <c r="O65" s="213">
        <f t="shared" si="18"/>
        <v>0</v>
      </c>
      <c r="P65" s="214">
        <v>10.37</v>
      </c>
      <c r="Q65" s="215">
        <v>30</v>
      </c>
      <c r="R65" s="215" t="s">
        <v>3372</v>
      </c>
      <c r="S65" s="214">
        <v>12.28</v>
      </c>
      <c r="T65" s="215">
        <v>30</v>
      </c>
      <c r="U65" s="215" t="s">
        <v>3372</v>
      </c>
      <c r="V65" s="214">
        <f t="shared" si="19"/>
        <v>11.324999999999999</v>
      </c>
      <c r="W65" s="215">
        <f t="shared" si="20"/>
        <v>60</v>
      </c>
      <c r="X65" s="215">
        <f t="shared" si="21"/>
        <v>0</v>
      </c>
      <c r="Y65" s="215">
        <f t="shared" si="22"/>
        <v>0</v>
      </c>
      <c r="Z65" s="215">
        <f t="shared" si="23"/>
        <v>0</v>
      </c>
      <c r="AA65" s="215">
        <f t="shared" si="24"/>
        <v>0</v>
      </c>
      <c r="AB65" s="215">
        <f t="shared" si="25"/>
        <v>0</v>
      </c>
      <c r="AC65" s="214">
        <f>IF(AB65=0,0.93,IF(AB65=1,0.92,IF(AB65=2,0.91,IF(AB65=3,0.9,IF(AB65=4,0.89,IF(AB65=5,0.88,IF(AB65=6,0.87)))))))</f>
        <v>0.93</v>
      </c>
      <c r="AD65" s="214">
        <f t="shared" si="26"/>
        <v>11.844999999999999</v>
      </c>
      <c r="AE65" s="214">
        <f t="shared" si="27"/>
        <v>11.01585</v>
      </c>
      <c r="AF65" s="215">
        <f t="shared" si="28"/>
        <v>120</v>
      </c>
      <c r="AG65" s="212" t="s">
        <v>3456</v>
      </c>
      <c r="AH65" s="212" t="s">
        <v>3452</v>
      </c>
      <c r="AI65" s="212" t="s">
        <v>3451</v>
      </c>
      <c r="AJ65" s="212" t="s">
        <v>3455</v>
      </c>
      <c r="AK65" s="212" t="s">
        <v>3453</v>
      </c>
      <c r="AL65" s="212" t="s">
        <v>3454</v>
      </c>
      <c r="AM65" s="212" t="s">
        <v>3457</v>
      </c>
      <c r="AN65" s="212" t="s">
        <v>3459</v>
      </c>
      <c r="AO65" s="212" t="s">
        <v>3460</v>
      </c>
      <c r="AP65" s="212" t="s">
        <v>3458</v>
      </c>
    </row>
    <row r="66" spans="1:42" s="217" customFormat="1" ht="17.100000000000001" customHeight="1">
      <c r="A66" s="210">
        <v>56</v>
      </c>
      <c r="B66" s="222" t="s">
        <v>1891</v>
      </c>
      <c r="C66" s="222" t="s">
        <v>1892</v>
      </c>
      <c r="D66" s="221" t="s">
        <v>1893</v>
      </c>
      <c r="E66" s="213">
        <v>18</v>
      </c>
      <c r="F66" s="214">
        <v>12.55</v>
      </c>
      <c r="G66" s="215">
        <v>30</v>
      </c>
      <c r="H66" s="215" t="s">
        <v>3372</v>
      </c>
      <c r="I66" s="214">
        <v>8.39</v>
      </c>
      <c r="J66" s="215">
        <v>18</v>
      </c>
      <c r="K66" s="215" t="s">
        <v>3372</v>
      </c>
      <c r="L66" s="216">
        <f t="shared" si="15"/>
        <v>10.47</v>
      </c>
      <c r="M66" s="213">
        <f t="shared" si="16"/>
        <v>60</v>
      </c>
      <c r="N66" s="213">
        <f t="shared" si="17"/>
        <v>0</v>
      </c>
      <c r="O66" s="213">
        <f t="shared" si="18"/>
        <v>1</v>
      </c>
      <c r="P66" s="214">
        <v>10.81</v>
      </c>
      <c r="Q66" s="215">
        <v>30</v>
      </c>
      <c r="R66" s="215" t="s">
        <v>3372</v>
      </c>
      <c r="S66" s="214">
        <v>12.7</v>
      </c>
      <c r="T66" s="215">
        <v>30</v>
      </c>
      <c r="U66" s="215" t="s">
        <v>3372</v>
      </c>
      <c r="V66" s="214">
        <f t="shared" si="19"/>
        <v>11.754999999999999</v>
      </c>
      <c r="W66" s="215">
        <f t="shared" si="20"/>
        <v>60</v>
      </c>
      <c r="X66" s="215">
        <f t="shared" si="21"/>
        <v>0</v>
      </c>
      <c r="Y66" s="215">
        <f t="shared" si="22"/>
        <v>0</v>
      </c>
      <c r="Z66" s="215">
        <f t="shared" si="23"/>
        <v>0</v>
      </c>
      <c r="AA66" s="215">
        <f t="shared" si="24"/>
        <v>1</v>
      </c>
      <c r="AB66" s="215">
        <f t="shared" si="25"/>
        <v>1</v>
      </c>
      <c r="AC66" s="214">
        <f>IF(AB66=0,1,IF(AB66=1,0.99,IF(AB66=2,0.98,IF(AB66=3,0.97,IF(AB66=4,0.96,IF(AB66=5,0.95,IF(AB66=6,0.94)))))))</f>
        <v>0.99</v>
      </c>
      <c r="AD66" s="214">
        <f t="shared" si="26"/>
        <v>11.112500000000001</v>
      </c>
      <c r="AE66" s="214">
        <f t="shared" si="27"/>
        <v>11.001375000000001</v>
      </c>
      <c r="AF66" s="215">
        <f t="shared" si="28"/>
        <v>120</v>
      </c>
      <c r="AG66" s="212" t="s">
        <v>3456</v>
      </c>
      <c r="AH66" s="212" t="s">
        <v>3451</v>
      </c>
      <c r="AI66" s="212" t="s">
        <v>3453</v>
      </c>
      <c r="AJ66" s="212" t="s">
        <v>3452</v>
      </c>
      <c r="AK66" s="212" t="s">
        <v>3459</v>
      </c>
      <c r="AL66" s="212" t="s">
        <v>3455</v>
      </c>
      <c r="AM66" s="212" t="s">
        <v>3454</v>
      </c>
      <c r="AN66" s="212" t="s">
        <v>3460</v>
      </c>
      <c r="AO66" s="212" t="s">
        <v>3457</v>
      </c>
      <c r="AP66" s="212" t="s">
        <v>3458</v>
      </c>
    </row>
    <row r="67" spans="1:42" s="217" customFormat="1" ht="17.100000000000001" customHeight="1">
      <c r="A67" s="210">
        <v>57</v>
      </c>
      <c r="B67" s="345" t="s">
        <v>1177</v>
      </c>
      <c r="C67" s="345" t="s">
        <v>1178</v>
      </c>
      <c r="D67" s="322" t="s">
        <v>1170</v>
      </c>
      <c r="E67" s="322">
        <v>11</v>
      </c>
      <c r="F67" s="323">
        <v>13.76</v>
      </c>
      <c r="G67" s="324">
        <v>30</v>
      </c>
      <c r="H67" s="324" t="s">
        <v>3372</v>
      </c>
      <c r="I67" s="323">
        <v>11.31</v>
      </c>
      <c r="J67" s="324">
        <v>30</v>
      </c>
      <c r="K67" s="324" t="s">
        <v>3372</v>
      </c>
      <c r="L67" s="325">
        <f t="shared" si="15"/>
        <v>12.535</v>
      </c>
      <c r="M67" s="322">
        <f t="shared" si="16"/>
        <v>60</v>
      </c>
      <c r="N67" s="322">
        <f t="shared" si="17"/>
        <v>0</v>
      </c>
      <c r="O67" s="322">
        <f t="shared" si="18"/>
        <v>0</v>
      </c>
      <c r="P67" s="323">
        <v>10.199999999999999</v>
      </c>
      <c r="Q67" s="324">
        <v>30</v>
      </c>
      <c r="R67" s="324" t="s">
        <v>3372</v>
      </c>
      <c r="S67" s="323">
        <v>11.5</v>
      </c>
      <c r="T67" s="324">
        <v>30</v>
      </c>
      <c r="U67" s="324" t="s">
        <v>3372</v>
      </c>
      <c r="V67" s="323">
        <f t="shared" si="19"/>
        <v>10.85</v>
      </c>
      <c r="W67" s="324">
        <f t="shared" si="20"/>
        <v>60</v>
      </c>
      <c r="X67" s="324">
        <f t="shared" si="21"/>
        <v>0</v>
      </c>
      <c r="Y67" s="324">
        <f t="shared" si="22"/>
        <v>0</v>
      </c>
      <c r="Z67" s="324">
        <f t="shared" si="23"/>
        <v>0</v>
      </c>
      <c r="AA67" s="324">
        <f t="shared" si="24"/>
        <v>0</v>
      </c>
      <c r="AB67" s="324">
        <f t="shared" si="25"/>
        <v>0</v>
      </c>
      <c r="AC67" s="323">
        <f>IF(AB67=0,0.1,IF(AB67=1,0.98,IF(AB67=2,0.97,IF(AB67=3,0.96,IF(AB67=4,0.95,IF(AB67=5,0.94,IF(AB67=6,0.93)))))))</f>
        <v>0.1</v>
      </c>
      <c r="AD67" s="323">
        <f t="shared" si="26"/>
        <v>11.692499999999999</v>
      </c>
      <c r="AE67" s="323">
        <v>11</v>
      </c>
      <c r="AF67" s="324">
        <f t="shared" si="28"/>
        <v>120</v>
      </c>
      <c r="AG67" s="326" t="s">
        <v>3456</v>
      </c>
      <c r="AH67" s="326" t="s">
        <v>3451</v>
      </c>
      <c r="AI67" s="326" t="s">
        <v>3453</v>
      </c>
      <c r="AJ67" s="326" t="s">
        <v>3452</v>
      </c>
      <c r="AK67" s="326" t="s">
        <v>3455</v>
      </c>
      <c r="AL67" s="326" t="s">
        <v>3454</v>
      </c>
      <c r="AM67" s="326" t="s">
        <v>3460</v>
      </c>
      <c r="AN67" s="326" t="s">
        <v>3457</v>
      </c>
      <c r="AO67" s="326" t="s">
        <v>3459</v>
      </c>
      <c r="AP67" s="326" t="s">
        <v>3458</v>
      </c>
    </row>
    <row r="68" spans="1:42" s="217" customFormat="1" ht="17.100000000000001" customHeight="1">
      <c r="A68" s="210">
        <v>58</v>
      </c>
      <c r="B68" s="218" t="s">
        <v>226</v>
      </c>
      <c r="C68" s="218" t="s">
        <v>227</v>
      </c>
      <c r="D68" s="213" t="s">
        <v>228</v>
      </c>
      <c r="E68" s="213">
        <v>2</v>
      </c>
      <c r="F68" s="214">
        <v>11.63</v>
      </c>
      <c r="G68" s="215">
        <v>30</v>
      </c>
      <c r="H68" s="215" t="s">
        <v>3372</v>
      </c>
      <c r="I68" s="214">
        <v>10.75</v>
      </c>
      <c r="J68" s="215">
        <v>30</v>
      </c>
      <c r="K68" s="215" t="s">
        <v>3372</v>
      </c>
      <c r="L68" s="216">
        <f t="shared" si="15"/>
        <v>11.190000000000001</v>
      </c>
      <c r="M68" s="213">
        <f t="shared" si="16"/>
        <v>60</v>
      </c>
      <c r="N68" s="213">
        <f t="shared" si="17"/>
        <v>0</v>
      </c>
      <c r="O68" s="213">
        <f t="shared" si="18"/>
        <v>0</v>
      </c>
      <c r="P68" s="214">
        <v>10.37</v>
      </c>
      <c r="Q68" s="215">
        <v>30</v>
      </c>
      <c r="R68" s="215" t="s">
        <v>3372</v>
      </c>
      <c r="S68" s="214">
        <v>10.99</v>
      </c>
      <c r="T68" s="215">
        <v>30</v>
      </c>
      <c r="U68" s="215" t="s">
        <v>3372</v>
      </c>
      <c r="V68" s="214">
        <f t="shared" si="19"/>
        <v>10.68</v>
      </c>
      <c r="W68" s="215">
        <f t="shared" si="20"/>
        <v>60</v>
      </c>
      <c r="X68" s="215">
        <f t="shared" si="21"/>
        <v>0</v>
      </c>
      <c r="Y68" s="215">
        <f t="shared" si="22"/>
        <v>0</v>
      </c>
      <c r="Z68" s="215">
        <f t="shared" si="23"/>
        <v>0</v>
      </c>
      <c r="AA68" s="215">
        <f t="shared" si="24"/>
        <v>0</v>
      </c>
      <c r="AB68" s="215">
        <f t="shared" si="25"/>
        <v>0</v>
      </c>
      <c r="AC68" s="214">
        <f>IF(AB68=0,1,IF(AB68=1,0.99,IF(AB68=2,0.98,IF(AB68=3,0.97,IF(AB68=4,0.96,IF(AB68=5,0.95,IF(AB68=6,0.94)))))))</f>
        <v>1</v>
      </c>
      <c r="AD68" s="214">
        <f t="shared" si="26"/>
        <v>10.935</v>
      </c>
      <c r="AE68" s="214">
        <f t="shared" ref="AE68:AE92" si="30">AC68*AD68</f>
        <v>10.935</v>
      </c>
      <c r="AF68" s="215">
        <f t="shared" si="28"/>
        <v>120</v>
      </c>
      <c r="AG68" s="212" t="s">
        <v>3456</v>
      </c>
      <c r="AH68" s="212" t="s">
        <v>3452</v>
      </c>
      <c r="AI68" s="212" t="s">
        <v>3455</v>
      </c>
      <c r="AJ68" s="212" t="s">
        <v>3460</v>
      </c>
      <c r="AK68" s="212" t="s">
        <v>3454</v>
      </c>
      <c r="AL68" s="212" t="s">
        <v>3457</v>
      </c>
      <c r="AM68" s="212" t="s">
        <v>3459</v>
      </c>
      <c r="AN68" s="212" t="s">
        <v>3453</v>
      </c>
      <c r="AO68" s="212" t="s">
        <v>3451</v>
      </c>
      <c r="AP68" s="212" t="s">
        <v>3458</v>
      </c>
    </row>
    <row r="69" spans="1:42" s="217" customFormat="1" ht="17.100000000000001" customHeight="1">
      <c r="A69" s="210">
        <v>59</v>
      </c>
      <c r="B69" s="218" t="s">
        <v>1578</v>
      </c>
      <c r="C69" s="218" t="s">
        <v>1750</v>
      </c>
      <c r="D69" s="213" t="s">
        <v>1751</v>
      </c>
      <c r="E69" s="213">
        <v>17</v>
      </c>
      <c r="F69" s="214">
        <v>11.89</v>
      </c>
      <c r="G69" s="215">
        <v>30</v>
      </c>
      <c r="H69" s="215" t="s">
        <v>3373</v>
      </c>
      <c r="I69" s="214">
        <v>10.17</v>
      </c>
      <c r="J69" s="215">
        <v>30</v>
      </c>
      <c r="K69" s="215" t="s">
        <v>3372</v>
      </c>
      <c r="L69" s="216">
        <f t="shared" si="15"/>
        <v>11.030000000000001</v>
      </c>
      <c r="M69" s="213">
        <f t="shared" si="16"/>
        <v>60</v>
      </c>
      <c r="N69" s="213">
        <f t="shared" si="17"/>
        <v>1</v>
      </c>
      <c r="O69" s="213">
        <f t="shared" si="18"/>
        <v>0</v>
      </c>
      <c r="P69" s="214">
        <v>11.14</v>
      </c>
      <c r="Q69" s="215">
        <v>30</v>
      </c>
      <c r="R69" s="215" t="s">
        <v>3372</v>
      </c>
      <c r="S69" s="214">
        <v>11.39</v>
      </c>
      <c r="T69" s="215">
        <v>30</v>
      </c>
      <c r="U69" s="215" t="s">
        <v>3373</v>
      </c>
      <c r="V69" s="214">
        <f t="shared" si="19"/>
        <v>11.265000000000001</v>
      </c>
      <c r="W69" s="215">
        <f t="shared" si="20"/>
        <v>60</v>
      </c>
      <c r="X69" s="215">
        <f t="shared" si="21"/>
        <v>1</v>
      </c>
      <c r="Y69" s="215">
        <f t="shared" si="22"/>
        <v>0</v>
      </c>
      <c r="Z69" s="215">
        <f t="shared" si="23"/>
        <v>2</v>
      </c>
      <c r="AA69" s="215">
        <f t="shared" si="24"/>
        <v>0</v>
      </c>
      <c r="AB69" s="215">
        <f t="shared" si="25"/>
        <v>2</v>
      </c>
      <c r="AC69" s="214">
        <f>IF(AB69=0,1,IF(AB69=1,0.99,IF(AB69=2,0.98,IF(AB69=3,0.97,IF(AB69=4,0.96,IF(AB69=5,0.95,IF(AB69=6,0.94)))))))</f>
        <v>0.98</v>
      </c>
      <c r="AD69" s="214">
        <f t="shared" si="26"/>
        <v>11.147500000000001</v>
      </c>
      <c r="AE69" s="214">
        <f t="shared" si="30"/>
        <v>10.92455</v>
      </c>
      <c r="AF69" s="215">
        <f t="shared" si="28"/>
        <v>120</v>
      </c>
      <c r="AG69" s="235" t="s">
        <v>3453</v>
      </c>
      <c r="AH69" s="212" t="s">
        <v>3456</v>
      </c>
      <c r="AI69" s="212" t="s">
        <v>3451</v>
      </c>
      <c r="AJ69" s="212" t="s">
        <v>3452</v>
      </c>
      <c r="AK69" s="212" t="s">
        <v>3457</v>
      </c>
      <c r="AL69" s="212" t="s">
        <v>3454</v>
      </c>
      <c r="AM69" s="212" t="s">
        <v>3455</v>
      </c>
      <c r="AN69" s="212" t="s">
        <v>3460</v>
      </c>
      <c r="AO69" s="212" t="s">
        <v>3459</v>
      </c>
      <c r="AP69" s="212" t="s">
        <v>3458</v>
      </c>
    </row>
    <row r="70" spans="1:42" s="217" customFormat="1" ht="17.100000000000001" customHeight="1">
      <c r="A70" s="210">
        <v>60</v>
      </c>
      <c r="B70" s="218" t="s">
        <v>2600</v>
      </c>
      <c r="C70" s="218" t="s">
        <v>2601</v>
      </c>
      <c r="D70" s="213" t="s">
        <v>2602</v>
      </c>
      <c r="E70" s="213">
        <v>26</v>
      </c>
      <c r="F70" s="214">
        <v>10.210000000000001</v>
      </c>
      <c r="G70" s="215">
        <v>30</v>
      </c>
      <c r="H70" s="215" t="s">
        <v>3372</v>
      </c>
      <c r="I70" s="214">
        <v>11.01</v>
      </c>
      <c r="J70" s="215">
        <v>30</v>
      </c>
      <c r="K70" s="215" t="s">
        <v>3373</v>
      </c>
      <c r="L70" s="216">
        <f t="shared" si="15"/>
        <v>10.61</v>
      </c>
      <c r="M70" s="213">
        <f t="shared" si="16"/>
        <v>60</v>
      </c>
      <c r="N70" s="213">
        <f t="shared" si="17"/>
        <v>1</v>
      </c>
      <c r="O70" s="213">
        <f t="shared" si="18"/>
        <v>0</v>
      </c>
      <c r="P70" s="214">
        <v>10.58</v>
      </c>
      <c r="Q70" s="215">
        <v>30</v>
      </c>
      <c r="R70" s="215" t="s">
        <v>3373</v>
      </c>
      <c r="S70" s="214">
        <v>12.7</v>
      </c>
      <c r="T70" s="215">
        <v>30</v>
      </c>
      <c r="U70" s="215" t="s">
        <v>3372</v>
      </c>
      <c r="V70" s="214">
        <f t="shared" si="19"/>
        <v>11.64</v>
      </c>
      <c r="W70" s="215">
        <f t="shared" si="20"/>
        <v>60</v>
      </c>
      <c r="X70" s="215">
        <f t="shared" si="21"/>
        <v>1</v>
      </c>
      <c r="Y70" s="215">
        <f t="shared" si="22"/>
        <v>0</v>
      </c>
      <c r="Z70" s="215">
        <f t="shared" si="23"/>
        <v>2</v>
      </c>
      <c r="AA70" s="215">
        <f t="shared" si="24"/>
        <v>0</v>
      </c>
      <c r="AB70" s="215">
        <f t="shared" si="25"/>
        <v>2</v>
      </c>
      <c r="AC70" s="214">
        <f>IF(AB70=0,1,IF(AB70=1,0.99,IF(AB70=2,0.98,IF(AB70=3,0.97,IF(AB70=4,0.96,IF(AB70=5,0.95,IF(AB70=6,0.94)))))))</f>
        <v>0.98</v>
      </c>
      <c r="AD70" s="214">
        <f t="shared" si="26"/>
        <v>11.125</v>
      </c>
      <c r="AE70" s="214">
        <f t="shared" si="30"/>
        <v>10.9025</v>
      </c>
      <c r="AF70" s="215">
        <f t="shared" si="28"/>
        <v>120</v>
      </c>
      <c r="AG70" s="212" t="s">
        <v>3456</v>
      </c>
      <c r="AH70" s="212" t="s">
        <v>3452</v>
      </c>
      <c r="AI70" s="212" t="s">
        <v>3454</v>
      </c>
      <c r="AJ70" s="212" t="s">
        <v>3451</v>
      </c>
      <c r="AK70" s="212" t="s">
        <v>3453</v>
      </c>
      <c r="AL70" s="212" t="s">
        <v>3455</v>
      </c>
      <c r="AM70" s="212" t="s">
        <v>3459</v>
      </c>
      <c r="AN70" s="212" t="s">
        <v>3460</v>
      </c>
      <c r="AO70" s="212" t="s">
        <v>3457</v>
      </c>
      <c r="AP70" s="212" t="s">
        <v>3458</v>
      </c>
    </row>
    <row r="71" spans="1:42" s="217" customFormat="1" ht="17.100000000000001" customHeight="1">
      <c r="A71" s="210">
        <v>61</v>
      </c>
      <c r="B71" s="222" t="s">
        <v>2403</v>
      </c>
      <c r="C71" s="222" t="s">
        <v>754</v>
      </c>
      <c r="D71" s="221" t="s">
        <v>2404</v>
      </c>
      <c r="E71" s="213">
        <v>24</v>
      </c>
      <c r="F71" s="214">
        <v>10.08</v>
      </c>
      <c r="G71" s="215">
        <v>30</v>
      </c>
      <c r="H71" s="215" t="s">
        <v>3372</v>
      </c>
      <c r="I71" s="214">
        <v>10.72</v>
      </c>
      <c r="J71" s="215">
        <v>30</v>
      </c>
      <c r="K71" s="215" t="s">
        <v>3373</v>
      </c>
      <c r="L71" s="216">
        <f t="shared" si="15"/>
        <v>10.4</v>
      </c>
      <c r="M71" s="213">
        <f t="shared" si="16"/>
        <v>60</v>
      </c>
      <c r="N71" s="213">
        <f t="shared" si="17"/>
        <v>1</v>
      </c>
      <c r="O71" s="213">
        <f t="shared" si="18"/>
        <v>0</v>
      </c>
      <c r="P71" s="214">
        <v>10.93</v>
      </c>
      <c r="Q71" s="215">
        <v>30</v>
      </c>
      <c r="R71" s="215" t="s">
        <v>3372</v>
      </c>
      <c r="S71" s="214">
        <v>12.2</v>
      </c>
      <c r="T71" s="215">
        <v>30</v>
      </c>
      <c r="U71" s="215" t="s">
        <v>3372</v>
      </c>
      <c r="V71" s="214">
        <f t="shared" si="19"/>
        <v>11.565</v>
      </c>
      <c r="W71" s="215">
        <f t="shared" si="20"/>
        <v>60</v>
      </c>
      <c r="X71" s="215">
        <f t="shared" si="21"/>
        <v>0</v>
      </c>
      <c r="Y71" s="215">
        <f t="shared" si="22"/>
        <v>0</v>
      </c>
      <c r="Z71" s="215">
        <f t="shared" si="23"/>
        <v>1</v>
      </c>
      <c r="AA71" s="215">
        <f t="shared" si="24"/>
        <v>0</v>
      </c>
      <c r="AB71" s="215">
        <f t="shared" si="25"/>
        <v>1</v>
      </c>
      <c r="AC71" s="214">
        <f>IF(AB71=0,1,IF(AB71=1,0.99,IF(AB71=2,0.98,IF(AB71=3,0.97,IF(AB71=4,0.96,IF(AB71=5,0.95,IF(AB71=6,0.94)))))))</f>
        <v>0.99</v>
      </c>
      <c r="AD71" s="214">
        <f t="shared" si="26"/>
        <v>10.9825</v>
      </c>
      <c r="AE71" s="214">
        <f t="shared" si="30"/>
        <v>10.872674999999999</v>
      </c>
      <c r="AF71" s="215">
        <f t="shared" si="28"/>
        <v>120</v>
      </c>
      <c r="AG71" s="212" t="s">
        <v>3456</v>
      </c>
      <c r="AH71" s="212" t="s">
        <v>3451</v>
      </c>
      <c r="AI71" s="212" t="s">
        <v>3453</v>
      </c>
      <c r="AJ71" s="212" t="s">
        <v>3452</v>
      </c>
      <c r="AK71" s="212" t="s">
        <v>3457</v>
      </c>
      <c r="AL71" s="212" t="s">
        <v>3454</v>
      </c>
      <c r="AM71" s="212" t="s">
        <v>3460</v>
      </c>
      <c r="AN71" s="212" t="s">
        <v>3455</v>
      </c>
      <c r="AO71" s="212" t="s">
        <v>3458</v>
      </c>
      <c r="AP71" s="212" t="s">
        <v>3459</v>
      </c>
    </row>
    <row r="72" spans="1:42" s="217" customFormat="1" ht="17.100000000000001" customHeight="1">
      <c r="A72" s="210">
        <v>62</v>
      </c>
      <c r="B72" s="218" t="s">
        <v>2450</v>
      </c>
      <c r="C72" s="218" t="s">
        <v>2451</v>
      </c>
      <c r="D72" s="221" t="s">
        <v>2452</v>
      </c>
      <c r="E72" s="213">
        <v>24</v>
      </c>
      <c r="F72" s="214">
        <v>11.5</v>
      </c>
      <c r="G72" s="215">
        <v>30</v>
      </c>
      <c r="H72" s="215" t="s">
        <v>3372</v>
      </c>
      <c r="I72" s="214">
        <v>12.19</v>
      </c>
      <c r="J72" s="215">
        <v>30</v>
      </c>
      <c r="K72" s="215" t="s">
        <v>3373</v>
      </c>
      <c r="L72" s="216">
        <f t="shared" si="15"/>
        <v>11.844999999999999</v>
      </c>
      <c r="M72" s="213">
        <f t="shared" si="16"/>
        <v>60</v>
      </c>
      <c r="N72" s="213">
        <f t="shared" si="17"/>
        <v>1</v>
      </c>
      <c r="O72" s="213">
        <f t="shared" si="18"/>
        <v>0</v>
      </c>
      <c r="P72" s="214">
        <v>11.37</v>
      </c>
      <c r="Q72" s="215">
        <v>30</v>
      </c>
      <c r="R72" s="215" t="s">
        <v>3373</v>
      </c>
      <c r="S72" s="214">
        <v>12.62</v>
      </c>
      <c r="T72" s="215">
        <v>30</v>
      </c>
      <c r="U72" s="215" t="s">
        <v>3372</v>
      </c>
      <c r="V72" s="214">
        <f t="shared" si="19"/>
        <v>11.994999999999999</v>
      </c>
      <c r="W72" s="215">
        <f t="shared" si="20"/>
        <v>60</v>
      </c>
      <c r="X72" s="215">
        <f t="shared" si="21"/>
        <v>1</v>
      </c>
      <c r="Y72" s="215">
        <f t="shared" si="22"/>
        <v>0</v>
      </c>
      <c r="Z72" s="215">
        <f t="shared" si="23"/>
        <v>2</v>
      </c>
      <c r="AA72" s="215">
        <f t="shared" si="24"/>
        <v>0</v>
      </c>
      <c r="AB72" s="215">
        <f t="shared" si="25"/>
        <v>2</v>
      </c>
      <c r="AC72" s="214">
        <f>IF(AB72=0,0.93,IF(AB72=1,0.92,IF(AB72=2,0.91,IF(AB72=3,0.9,IF(AB72=4,0.89,IF(AB72=5,0.88,IF(AB72=6,0.87)))))))</f>
        <v>0.91</v>
      </c>
      <c r="AD72" s="214">
        <f t="shared" si="26"/>
        <v>11.919999999999998</v>
      </c>
      <c r="AE72" s="214">
        <f t="shared" si="30"/>
        <v>10.847199999999999</v>
      </c>
      <c r="AF72" s="215">
        <f t="shared" si="28"/>
        <v>120</v>
      </c>
      <c r="AG72" s="212" t="s">
        <v>3456</v>
      </c>
      <c r="AH72" s="212" t="s">
        <v>3452</v>
      </c>
      <c r="AI72" s="212" t="s">
        <v>3457</v>
      </c>
      <c r="AJ72" s="212" t="s">
        <v>3460</v>
      </c>
      <c r="AK72" s="212" t="s">
        <v>3459</v>
      </c>
      <c r="AL72" s="212" t="s">
        <v>3458</v>
      </c>
      <c r="AM72" s="212" t="s">
        <v>3454</v>
      </c>
      <c r="AN72" s="212" t="s">
        <v>3455</v>
      </c>
      <c r="AO72" s="212" t="s">
        <v>3453</v>
      </c>
      <c r="AP72" s="212" t="s">
        <v>3451</v>
      </c>
    </row>
    <row r="73" spans="1:42" s="217" customFormat="1" ht="17.100000000000001" customHeight="1">
      <c r="A73" s="210">
        <v>63</v>
      </c>
      <c r="B73" s="222" t="s">
        <v>1065</v>
      </c>
      <c r="C73" s="222" t="s">
        <v>59</v>
      </c>
      <c r="D73" s="221" t="s">
        <v>2720</v>
      </c>
      <c r="E73" s="213">
        <v>28</v>
      </c>
      <c r="F73" s="214">
        <v>11.31</v>
      </c>
      <c r="G73" s="215">
        <v>30</v>
      </c>
      <c r="H73" s="215" t="s">
        <v>3373</v>
      </c>
      <c r="I73" s="214">
        <v>9.6</v>
      </c>
      <c r="J73" s="215">
        <v>18</v>
      </c>
      <c r="K73" s="215" t="s">
        <v>3372</v>
      </c>
      <c r="L73" s="216">
        <f t="shared" si="15"/>
        <v>10.455</v>
      </c>
      <c r="M73" s="213">
        <f t="shared" si="16"/>
        <v>60</v>
      </c>
      <c r="N73" s="213">
        <f t="shared" si="17"/>
        <v>1</v>
      </c>
      <c r="O73" s="213">
        <f t="shared" si="18"/>
        <v>1</v>
      </c>
      <c r="P73" s="214">
        <v>10.35</v>
      </c>
      <c r="Q73" s="215">
        <v>30</v>
      </c>
      <c r="R73" s="215" t="s">
        <v>3372</v>
      </c>
      <c r="S73" s="214">
        <v>12.88</v>
      </c>
      <c r="T73" s="215">
        <v>30</v>
      </c>
      <c r="U73" s="215" t="s">
        <v>3372</v>
      </c>
      <c r="V73" s="214">
        <f t="shared" si="19"/>
        <v>11.615</v>
      </c>
      <c r="W73" s="215">
        <f t="shared" si="20"/>
        <v>60</v>
      </c>
      <c r="X73" s="215">
        <f t="shared" si="21"/>
        <v>0</v>
      </c>
      <c r="Y73" s="215">
        <f t="shared" si="22"/>
        <v>0</v>
      </c>
      <c r="Z73" s="215">
        <f t="shared" si="23"/>
        <v>1</v>
      </c>
      <c r="AA73" s="215">
        <f t="shared" si="24"/>
        <v>1</v>
      </c>
      <c r="AB73" s="215">
        <f t="shared" si="25"/>
        <v>2</v>
      </c>
      <c r="AC73" s="214">
        <f t="shared" ref="AC73:AC90" si="31">IF(AB73=0,1,IF(AB73=1,0.99,IF(AB73=2,0.98,IF(AB73=3,0.97,IF(AB73=4,0.96,IF(AB73=5,0.95,IF(AB73=6,0.94)))))))</f>
        <v>0.98</v>
      </c>
      <c r="AD73" s="214">
        <f t="shared" si="26"/>
        <v>11.035</v>
      </c>
      <c r="AE73" s="214">
        <f t="shared" si="30"/>
        <v>10.814299999999999</v>
      </c>
      <c r="AF73" s="215">
        <f t="shared" si="28"/>
        <v>120</v>
      </c>
      <c r="AG73" s="212" t="s">
        <v>3456</v>
      </c>
      <c r="AH73" s="212" t="s">
        <v>3451</v>
      </c>
      <c r="AI73" s="212" t="s">
        <v>3457</v>
      </c>
      <c r="AJ73" s="212" t="s">
        <v>3460</v>
      </c>
      <c r="AK73" s="212" t="s">
        <v>3454</v>
      </c>
      <c r="AL73" s="212" t="s">
        <v>3455</v>
      </c>
      <c r="AM73" s="212" t="s">
        <v>3452</v>
      </c>
      <c r="AN73" s="212" t="s">
        <v>3458</v>
      </c>
      <c r="AO73" s="212" t="s">
        <v>3453</v>
      </c>
      <c r="AP73" s="212" t="s">
        <v>3459</v>
      </c>
    </row>
    <row r="74" spans="1:42" s="217" customFormat="1" ht="17.100000000000001" customHeight="1">
      <c r="A74" s="210">
        <v>64</v>
      </c>
      <c r="B74" s="218" t="s">
        <v>1740</v>
      </c>
      <c r="C74" s="218" t="s">
        <v>331</v>
      </c>
      <c r="D74" s="213" t="s">
        <v>1741</v>
      </c>
      <c r="E74" s="213">
        <v>17</v>
      </c>
      <c r="F74" s="214">
        <v>10.88</v>
      </c>
      <c r="G74" s="215">
        <v>30</v>
      </c>
      <c r="H74" s="215" t="s">
        <v>3372</v>
      </c>
      <c r="I74" s="214">
        <v>11.09</v>
      </c>
      <c r="J74" s="215">
        <v>30</v>
      </c>
      <c r="K74" s="215" t="s">
        <v>3373</v>
      </c>
      <c r="L74" s="216">
        <f t="shared" ref="L74:L92" si="32">(F74+I74)/2</f>
        <v>10.984999999999999</v>
      </c>
      <c r="M74" s="213">
        <f t="shared" ref="M74:M92" si="33">IF(L74&gt;=10,60,G74+J74)</f>
        <v>60</v>
      </c>
      <c r="N74" s="213">
        <f t="shared" ref="N74:N92" si="34">IF(H74="ACC",0,1)+IF(K74="ACC",0,1)</f>
        <v>1</v>
      </c>
      <c r="O74" s="213">
        <f t="shared" ref="O74:O92" si="35">IF(F74&lt;10,1,(IF(I74&lt;10,1,0)))</f>
        <v>0</v>
      </c>
      <c r="P74" s="214">
        <v>9.75</v>
      </c>
      <c r="Q74" s="215">
        <v>22</v>
      </c>
      <c r="R74" s="215" t="s">
        <v>3373</v>
      </c>
      <c r="S74" s="214">
        <v>12.63</v>
      </c>
      <c r="T74" s="215">
        <v>30</v>
      </c>
      <c r="U74" s="215" t="s">
        <v>3372</v>
      </c>
      <c r="V74" s="214">
        <f t="shared" ref="V74:V92" si="36">(P74+S74)/2</f>
        <v>11.190000000000001</v>
      </c>
      <c r="W74" s="215">
        <f t="shared" ref="W74:W92" si="37">IF(V74&gt;=10,60,Q74+T74)</f>
        <v>60</v>
      </c>
      <c r="X74" s="215">
        <f t="shared" ref="X74:X92" si="38">IF(R74="ACC",0,1)+IF(U74="ACC",0,1)</f>
        <v>1</v>
      </c>
      <c r="Y74" s="215">
        <f t="shared" ref="Y74:Y92" si="39">IF(P74&lt;10,1,(IF(S74&lt;10,1,0)))</f>
        <v>1</v>
      </c>
      <c r="Z74" s="215">
        <f t="shared" ref="Z74:Z92" si="40">N74+X74</f>
        <v>2</v>
      </c>
      <c r="AA74" s="215">
        <f t="shared" ref="AA74:AA92" si="41">O74+Y74</f>
        <v>1</v>
      </c>
      <c r="AB74" s="215">
        <f t="shared" ref="AB74:AB92" si="42">Z74+AA74</f>
        <v>3</v>
      </c>
      <c r="AC74" s="214">
        <f t="shared" si="31"/>
        <v>0.97</v>
      </c>
      <c r="AD74" s="214">
        <f t="shared" ref="AD74:AD92" si="43">AVERAGE(L74,V74)</f>
        <v>11.0875</v>
      </c>
      <c r="AE74" s="214">
        <f t="shared" si="30"/>
        <v>10.754875</v>
      </c>
      <c r="AF74" s="215">
        <f t="shared" ref="AF74:AF92" si="44">M74+W74</f>
        <v>120</v>
      </c>
      <c r="AG74" s="212" t="s">
        <v>3456</v>
      </c>
      <c r="AH74" s="212" t="s">
        <v>3452</v>
      </c>
      <c r="AI74" s="212" t="s">
        <v>3453</v>
      </c>
      <c r="AJ74" s="212" t="s">
        <v>3451</v>
      </c>
      <c r="AK74" s="212" t="s">
        <v>3455</v>
      </c>
      <c r="AL74" s="212" t="s">
        <v>3457</v>
      </c>
      <c r="AM74" s="212" t="s">
        <v>3454</v>
      </c>
      <c r="AN74" s="212" t="s">
        <v>3460</v>
      </c>
      <c r="AO74" s="212" t="s">
        <v>3459</v>
      </c>
      <c r="AP74" s="212" t="s">
        <v>3458</v>
      </c>
    </row>
    <row r="75" spans="1:42" s="217" customFormat="1" ht="17.100000000000001" customHeight="1">
      <c r="A75" s="210">
        <v>65</v>
      </c>
      <c r="B75" s="222" t="s">
        <v>1992</v>
      </c>
      <c r="C75" s="222" t="s">
        <v>45</v>
      </c>
      <c r="D75" s="221" t="s">
        <v>1993</v>
      </c>
      <c r="E75" s="213">
        <v>19</v>
      </c>
      <c r="F75" s="214">
        <v>12.58</v>
      </c>
      <c r="G75" s="215">
        <v>30</v>
      </c>
      <c r="H75" s="215" t="s">
        <v>3372</v>
      </c>
      <c r="I75" s="214">
        <v>7.74</v>
      </c>
      <c r="J75" s="215">
        <v>11</v>
      </c>
      <c r="K75" s="215" t="s">
        <v>3372</v>
      </c>
      <c r="L75" s="216">
        <f t="shared" si="32"/>
        <v>10.16</v>
      </c>
      <c r="M75" s="213">
        <f t="shared" si="33"/>
        <v>60</v>
      </c>
      <c r="N75" s="213">
        <f t="shared" si="34"/>
        <v>0</v>
      </c>
      <c r="O75" s="213">
        <f t="shared" si="35"/>
        <v>1</v>
      </c>
      <c r="P75" s="214">
        <v>11.39</v>
      </c>
      <c r="Q75" s="215">
        <v>30</v>
      </c>
      <c r="R75" s="215" t="s">
        <v>3372</v>
      </c>
      <c r="S75" s="214">
        <v>11.7</v>
      </c>
      <c r="T75" s="215">
        <v>30</v>
      </c>
      <c r="U75" s="215" t="s">
        <v>3372</v>
      </c>
      <c r="V75" s="214">
        <f t="shared" si="36"/>
        <v>11.545</v>
      </c>
      <c r="W75" s="215">
        <f t="shared" si="37"/>
        <v>60</v>
      </c>
      <c r="X75" s="215">
        <f t="shared" si="38"/>
        <v>0</v>
      </c>
      <c r="Y75" s="215">
        <f t="shared" si="39"/>
        <v>0</v>
      </c>
      <c r="Z75" s="215">
        <f t="shared" si="40"/>
        <v>0</v>
      </c>
      <c r="AA75" s="215">
        <f t="shared" si="41"/>
        <v>1</v>
      </c>
      <c r="AB75" s="215">
        <f t="shared" si="42"/>
        <v>1</v>
      </c>
      <c r="AC75" s="214">
        <f t="shared" si="31"/>
        <v>0.99</v>
      </c>
      <c r="AD75" s="214">
        <f t="shared" si="43"/>
        <v>10.852499999999999</v>
      </c>
      <c r="AE75" s="214">
        <f t="shared" si="30"/>
        <v>10.743974999999999</v>
      </c>
      <c r="AF75" s="215">
        <f t="shared" si="44"/>
        <v>120</v>
      </c>
      <c r="AG75" s="212" t="s">
        <v>3453</v>
      </c>
      <c r="AH75" s="212" t="s">
        <v>3456</v>
      </c>
      <c r="AI75" s="212" t="s">
        <v>3454</v>
      </c>
      <c r="AJ75" s="212" t="s">
        <v>3457</v>
      </c>
      <c r="AK75" s="212" t="s">
        <v>3452</v>
      </c>
      <c r="AL75" s="212" t="s">
        <v>3451</v>
      </c>
      <c r="AM75" s="212" t="s">
        <v>3455</v>
      </c>
      <c r="AN75" s="212" t="s">
        <v>3458</v>
      </c>
      <c r="AO75" s="212" t="s">
        <v>3460</v>
      </c>
      <c r="AP75" s="212" t="s">
        <v>3459</v>
      </c>
    </row>
    <row r="76" spans="1:42" s="217" customFormat="1" ht="17.100000000000001" customHeight="1">
      <c r="A76" s="210">
        <v>66</v>
      </c>
      <c r="B76" s="218" t="s">
        <v>2265</v>
      </c>
      <c r="C76" s="218" t="s">
        <v>189</v>
      </c>
      <c r="D76" s="213" t="s">
        <v>2266</v>
      </c>
      <c r="E76" s="213">
        <v>22</v>
      </c>
      <c r="F76" s="214">
        <v>10.77</v>
      </c>
      <c r="G76" s="215">
        <v>30</v>
      </c>
      <c r="H76" s="215" t="s">
        <v>3373</v>
      </c>
      <c r="I76" s="214">
        <v>10</v>
      </c>
      <c r="J76" s="215">
        <v>30</v>
      </c>
      <c r="K76" s="215" t="s">
        <v>3372</v>
      </c>
      <c r="L76" s="216">
        <f t="shared" si="32"/>
        <v>10.385</v>
      </c>
      <c r="M76" s="213">
        <f t="shared" si="33"/>
        <v>60</v>
      </c>
      <c r="N76" s="213">
        <f t="shared" si="34"/>
        <v>1</v>
      </c>
      <c r="O76" s="213">
        <f t="shared" si="35"/>
        <v>0</v>
      </c>
      <c r="P76" s="214">
        <v>10.199999999999999</v>
      </c>
      <c r="Q76" s="215">
        <v>30</v>
      </c>
      <c r="R76" s="215" t="s">
        <v>3373</v>
      </c>
      <c r="S76" s="214">
        <v>12.88</v>
      </c>
      <c r="T76" s="215">
        <v>30</v>
      </c>
      <c r="U76" s="215" t="s">
        <v>3372</v>
      </c>
      <c r="V76" s="214">
        <f t="shared" si="36"/>
        <v>11.54</v>
      </c>
      <c r="W76" s="215">
        <f t="shared" si="37"/>
        <v>60</v>
      </c>
      <c r="X76" s="215">
        <f t="shared" si="38"/>
        <v>1</v>
      </c>
      <c r="Y76" s="215">
        <f t="shared" si="39"/>
        <v>0</v>
      </c>
      <c r="Z76" s="215">
        <f t="shared" si="40"/>
        <v>2</v>
      </c>
      <c r="AA76" s="215">
        <f t="shared" si="41"/>
        <v>0</v>
      </c>
      <c r="AB76" s="215">
        <f t="shared" si="42"/>
        <v>2</v>
      </c>
      <c r="AC76" s="214">
        <f t="shared" si="31"/>
        <v>0.98</v>
      </c>
      <c r="AD76" s="214">
        <f t="shared" si="43"/>
        <v>10.962499999999999</v>
      </c>
      <c r="AE76" s="214">
        <f t="shared" si="30"/>
        <v>10.743249999999998</v>
      </c>
      <c r="AF76" s="215">
        <f t="shared" si="44"/>
        <v>120</v>
      </c>
      <c r="AG76" s="212" t="s">
        <v>3453</v>
      </c>
      <c r="AH76" s="212" t="s">
        <v>3456</v>
      </c>
      <c r="AI76" s="212" t="s">
        <v>3452</v>
      </c>
      <c r="AJ76" s="212" t="s">
        <v>3451</v>
      </c>
      <c r="AK76" s="212" t="s">
        <v>3457</v>
      </c>
      <c r="AL76" s="212" t="s">
        <v>3455</v>
      </c>
      <c r="AM76" s="212" t="s">
        <v>3454</v>
      </c>
      <c r="AN76" s="212" t="s">
        <v>3460</v>
      </c>
      <c r="AO76" s="212" t="s">
        <v>3458</v>
      </c>
      <c r="AP76" s="212" t="s">
        <v>3459</v>
      </c>
    </row>
    <row r="77" spans="1:42" s="217" customFormat="1" ht="17.100000000000001" customHeight="1">
      <c r="A77" s="210">
        <v>67</v>
      </c>
      <c r="B77" s="222" t="s">
        <v>2453</v>
      </c>
      <c r="C77" s="222" t="s">
        <v>3499</v>
      </c>
      <c r="D77" s="221" t="s">
        <v>2454</v>
      </c>
      <c r="E77" s="213">
        <v>24</v>
      </c>
      <c r="F77" s="214">
        <v>12.42</v>
      </c>
      <c r="G77" s="215">
        <v>30</v>
      </c>
      <c r="H77" s="215" t="s">
        <v>3372</v>
      </c>
      <c r="I77" s="214">
        <v>9.15</v>
      </c>
      <c r="J77" s="215">
        <v>18</v>
      </c>
      <c r="K77" s="215" t="s">
        <v>3372</v>
      </c>
      <c r="L77" s="216">
        <f t="shared" si="32"/>
        <v>10.785</v>
      </c>
      <c r="M77" s="213">
        <f t="shared" si="33"/>
        <v>60</v>
      </c>
      <c r="N77" s="213">
        <f t="shared" si="34"/>
        <v>0</v>
      </c>
      <c r="O77" s="213">
        <f t="shared" si="35"/>
        <v>1</v>
      </c>
      <c r="P77" s="214">
        <v>10.220000000000001</v>
      </c>
      <c r="Q77" s="215">
        <v>30</v>
      </c>
      <c r="R77" s="215" t="s">
        <v>3372</v>
      </c>
      <c r="S77" s="214">
        <v>11.59</v>
      </c>
      <c r="T77" s="215">
        <v>30</v>
      </c>
      <c r="U77" s="215" t="s">
        <v>3372</v>
      </c>
      <c r="V77" s="214">
        <f t="shared" si="36"/>
        <v>10.905000000000001</v>
      </c>
      <c r="W77" s="215">
        <f t="shared" si="37"/>
        <v>60</v>
      </c>
      <c r="X77" s="215">
        <f t="shared" si="38"/>
        <v>0</v>
      </c>
      <c r="Y77" s="215">
        <f t="shared" si="39"/>
        <v>0</v>
      </c>
      <c r="Z77" s="215">
        <f t="shared" si="40"/>
        <v>0</v>
      </c>
      <c r="AA77" s="215">
        <f t="shared" si="41"/>
        <v>1</v>
      </c>
      <c r="AB77" s="215">
        <f t="shared" si="42"/>
        <v>1</v>
      </c>
      <c r="AC77" s="214">
        <f t="shared" si="31"/>
        <v>0.99</v>
      </c>
      <c r="AD77" s="214">
        <f t="shared" si="43"/>
        <v>10.845000000000001</v>
      </c>
      <c r="AE77" s="214">
        <f t="shared" si="30"/>
        <v>10.736550000000001</v>
      </c>
      <c r="AF77" s="215">
        <f t="shared" si="44"/>
        <v>120</v>
      </c>
      <c r="AG77" s="212" t="s">
        <v>3456</v>
      </c>
      <c r="AH77" s="212" t="s">
        <v>3452</v>
      </c>
      <c r="AI77" s="212" t="s">
        <v>3454</v>
      </c>
      <c r="AJ77" s="212" t="s">
        <v>3451</v>
      </c>
      <c r="AK77" s="212" t="s">
        <v>3453</v>
      </c>
      <c r="AL77" s="212" t="s">
        <v>3460</v>
      </c>
      <c r="AM77" s="212" t="s">
        <v>3457</v>
      </c>
      <c r="AN77" s="212" t="s">
        <v>3459</v>
      </c>
      <c r="AO77" s="212" t="s">
        <v>3455</v>
      </c>
      <c r="AP77" s="212" t="s">
        <v>3458</v>
      </c>
    </row>
    <row r="78" spans="1:42" s="217" customFormat="1" ht="17.100000000000001" customHeight="1">
      <c r="A78" s="210">
        <v>68</v>
      </c>
      <c r="B78" s="222" t="s">
        <v>1725</v>
      </c>
      <c r="C78" s="222" t="s">
        <v>580</v>
      </c>
      <c r="D78" s="221" t="s">
        <v>1726</v>
      </c>
      <c r="E78" s="213">
        <v>17</v>
      </c>
      <c r="F78" s="214">
        <v>12.34</v>
      </c>
      <c r="G78" s="215">
        <v>30</v>
      </c>
      <c r="H78" s="215" t="s">
        <v>3372</v>
      </c>
      <c r="I78" s="214">
        <v>9.5299999999999994</v>
      </c>
      <c r="J78" s="215">
        <v>25</v>
      </c>
      <c r="K78" s="215" t="s">
        <v>3372</v>
      </c>
      <c r="L78" s="216">
        <f t="shared" si="32"/>
        <v>10.934999999999999</v>
      </c>
      <c r="M78" s="213">
        <f t="shared" si="33"/>
        <v>60</v>
      </c>
      <c r="N78" s="213">
        <f t="shared" si="34"/>
        <v>0</v>
      </c>
      <c r="O78" s="213">
        <f t="shared" si="35"/>
        <v>1</v>
      </c>
      <c r="P78" s="214">
        <v>10.17</v>
      </c>
      <c r="Q78" s="215">
        <v>30</v>
      </c>
      <c r="R78" s="215" t="s">
        <v>3372</v>
      </c>
      <c r="S78" s="214">
        <v>11.28</v>
      </c>
      <c r="T78" s="215">
        <v>30</v>
      </c>
      <c r="U78" s="215" t="s">
        <v>3372</v>
      </c>
      <c r="V78" s="214">
        <f t="shared" si="36"/>
        <v>10.725</v>
      </c>
      <c r="W78" s="215">
        <f t="shared" si="37"/>
        <v>60</v>
      </c>
      <c r="X78" s="215">
        <f t="shared" si="38"/>
        <v>0</v>
      </c>
      <c r="Y78" s="215">
        <f t="shared" si="39"/>
        <v>0</v>
      </c>
      <c r="Z78" s="215">
        <f t="shared" si="40"/>
        <v>0</v>
      </c>
      <c r="AA78" s="215">
        <f t="shared" si="41"/>
        <v>1</v>
      </c>
      <c r="AB78" s="215">
        <f t="shared" si="42"/>
        <v>1</v>
      </c>
      <c r="AC78" s="214">
        <f t="shared" si="31"/>
        <v>0.99</v>
      </c>
      <c r="AD78" s="214">
        <f t="shared" si="43"/>
        <v>10.829999999999998</v>
      </c>
      <c r="AE78" s="214">
        <f t="shared" si="30"/>
        <v>10.721699999999998</v>
      </c>
      <c r="AF78" s="215">
        <f t="shared" si="44"/>
        <v>120</v>
      </c>
      <c r="AG78" s="212" t="s">
        <v>3456</v>
      </c>
      <c r="AH78" s="212" t="s">
        <v>3453</v>
      </c>
      <c r="AI78" s="212" t="s">
        <v>3459</v>
      </c>
      <c r="AJ78" s="212" t="s">
        <v>3452</v>
      </c>
      <c r="AK78" s="212" t="s">
        <v>3451</v>
      </c>
      <c r="AL78" s="212" t="s">
        <v>3460</v>
      </c>
      <c r="AM78" s="212" t="s">
        <v>3457</v>
      </c>
      <c r="AN78" s="212" t="s">
        <v>3454</v>
      </c>
      <c r="AO78" s="212" t="s">
        <v>3455</v>
      </c>
      <c r="AP78" s="212" t="s">
        <v>3458</v>
      </c>
    </row>
    <row r="79" spans="1:42" s="217" customFormat="1" ht="17.100000000000001" customHeight="1">
      <c r="A79" s="210">
        <v>69</v>
      </c>
      <c r="B79" s="218" t="s">
        <v>539</v>
      </c>
      <c r="C79" s="218" t="s">
        <v>540</v>
      </c>
      <c r="D79" s="213" t="s">
        <v>541</v>
      </c>
      <c r="E79" s="213">
        <v>5</v>
      </c>
      <c r="F79" s="214">
        <v>11.88</v>
      </c>
      <c r="G79" s="215">
        <v>30</v>
      </c>
      <c r="H79" s="215" t="s">
        <v>3373</v>
      </c>
      <c r="I79" s="214">
        <v>10.35</v>
      </c>
      <c r="J79" s="215">
        <v>30</v>
      </c>
      <c r="K79" s="215" t="s">
        <v>3372</v>
      </c>
      <c r="L79" s="216">
        <f t="shared" si="32"/>
        <v>11.115</v>
      </c>
      <c r="M79" s="213">
        <f t="shared" si="33"/>
        <v>60</v>
      </c>
      <c r="N79" s="213">
        <f t="shared" si="34"/>
        <v>1</v>
      </c>
      <c r="O79" s="213">
        <f t="shared" si="35"/>
        <v>0</v>
      </c>
      <c r="P79" s="214">
        <v>9.73</v>
      </c>
      <c r="Q79" s="215">
        <v>10</v>
      </c>
      <c r="R79" s="215" t="s">
        <v>3373</v>
      </c>
      <c r="S79" s="214">
        <v>12.24</v>
      </c>
      <c r="T79" s="215">
        <v>30</v>
      </c>
      <c r="U79" s="215" t="s">
        <v>3372</v>
      </c>
      <c r="V79" s="214">
        <f t="shared" si="36"/>
        <v>10.984999999999999</v>
      </c>
      <c r="W79" s="215">
        <f t="shared" si="37"/>
        <v>60</v>
      </c>
      <c r="X79" s="215">
        <f t="shared" si="38"/>
        <v>1</v>
      </c>
      <c r="Y79" s="215">
        <f t="shared" si="39"/>
        <v>1</v>
      </c>
      <c r="Z79" s="215">
        <f t="shared" si="40"/>
        <v>2</v>
      </c>
      <c r="AA79" s="215">
        <f t="shared" si="41"/>
        <v>1</v>
      </c>
      <c r="AB79" s="215">
        <f t="shared" si="42"/>
        <v>3</v>
      </c>
      <c r="AC79" s="214">
        <f t="shared" si="31"/>
        <v>0.97</v>
      </c>
      <c r="AD79" s="214">
        <f t="shared" si="43"/>
        <v>11.05</v>
      </c>
      <c r="AE79" s="214">
        <f t="shared" si="30"/>
        <v>10.718500000000001</v>
      </c>
      <c r="AF79" s="215">
        <f t="shared" si="44"/>
        <v>120</v>
      </c>
      <c r="AG79" s="212" t="s">
        <v>3456</v>
      </c>
      <c r="AH79" s="212" t="s">
        <v>3457</v>
      </c>
      <c r="AI79" s="212" t="s">
        <v>3460</v>
      </c>
      <c r="AJ79" s="212" t="s">
        <v>3451</v>
      </c>
      <c r="AK79" s="212" t="s">
        <v>3455</v>
      </c>
      <c r="AL79" s="212" t="s">
        <v>3452</v>
      </c>
      <c r="AM79" s="212" t="s">
        <v>3453</v>
      </c>
      <c r="AN79" s="212" t="s">
        <v>3454</v>
      </c>
      <c r="AO79" s="212" t="s">
        <v>3458</v>
      </c>
      <c r="AP79" s="212" t="s">
        <v>3459</v>
      </c>
    </row>
    <row r="80" spans="1:42" s="217" customFormat="1" ht="17.100000000000001" customHeight="1">
      <c r="A80" s="210">
        <v>70</v>
      </c>
      <c r="B80" s="218" t="s">
        <v>1593</v>
      </c>
      <c r="C80" s="218" t="s">
        <v>724</v>
      </c>
      <c r="D80" s="213" t="s">
        <v>2066</v>
      </c>
      <c r="E80" s="213">
        <v>20</v>
      </c>
      <c r="F80" s="214">
        <v>11.86</v>
      </c>
      <c r="G80" s="215">
        <v>30</v>
      </c>
      <c r="H80" s="215" t="s">
        <v>3373</v>
      </c>
      <c r="I80" s="214">
        <v>10.56</v>
      </c>
      <c r="J80" s="215">
        <v>30</v>
      </c>
      <c r="K80" s="215" t="s">
        <v>3372</v>
      </c>
      <c r="L80" s="216">
        <f t="shared" si="32"/>
        <v>11.21</v>
      </c>
      <c r="M80" s="213">
        <f t="shared" si="33"/>
        <v>60</v>
      </c>
      <c r="N80" s="213">
        <f t="shared" si="34"/>
        <v>1</v>
      </c>
      <c r="O80" s="213">
        <f t="shared" si="35"/>
        <v>0</v>
      </c>
      <c r="P80" s="214">
        <v>10.63</v>
      </c>
      <c r="Q80" s="215">
        <v>30</v>
      </c>
      <c r="R80" s="215" t="s">
        <v>3372</v>
      </c>
      <c r="S80" s="214">
        <v>10.25</v>
      </c>
      <c r="T80" s="215">
        <v>30</v>
      </c>
      <c r="U80" s="215" t="s">
        <v>3372</v>
      </c>
      <c r="V80" s="214">
        <f t="shared" si="36"/>
        <v>10.440000000000001</v>
      </c>
      <c r="W80" s="215">
        <f t="shared" si="37"/>
        <v>60</v>
      </c>
      <c r="X80" s="215">
        <f t="shared" si="38"/>
        <v>0</v>
      </c>
      <c r="Y80" s="215">
        <f t="shared" si="39"/>
        <v>0</v>
      </c>
      <c r="Z80" s="215">
        <f t="shared" si="40"/>
        <v>1</v>
      </c>
      <c r="AA80" s="215">
        <f t="shared" si="41"/>
        <v>0</v>
      </c>
      <c r="AB80" s="215">
        <f t="shared" si="42"/>
        <v>1</v>
      </c>
      <c r="AC80" s="214">
        <f t="shared" si="31"/>
        <v>0.99</v>
      </c>
      <c r="AD80" s="214">
        <f t="shared" si="43"/>
        <v>10.825000000000001</v>
      </c>
      <c r="AE80" s="214">
        <f t="shared" si="30"/>
        <v>10.716750000000001</v>
      </c>
      <c r="AF80" s="215">
        <f t="shared" si="44"/>
        <v>120</v>
      </c>
      <c r="AG80" s="235" t="s">
        <v>3456</v>
      </c>
      <c r="AH80" s="235" t="s">
        <v>3451</v>
      </c>
      <c r="AI80" s="235" t="s">
        <v>3452</v>
      </c>
      <c r="AJ80" s="235" t="s">
        <v>3454</v>
      </c>
      <c r="AK80" s="235" t="s">
        <v>3455</v>
      </c>
      <c r="AL80" s="235" t="s">
        <v>3457</v>
      </c>
      <c r="AM80" s="235" t="s">
        <v>3453</v>
      </c>
      <c r="AN80" s="235" t="s">
        <v>3460</v>
      </c>
      <c r="AO80" s="235" t="s">
        <v>3459</v>
      </c>
      <c r="AP80" s="235" t="s">
        <v>3458</v>
      </c>
    </row>
    <row r="81" spans="1:42" s="217" customFormat="1" ht="17.100000000000001" customHeight="1">
      <c r="A81" s="210">
        <v>71</v>
      </c>
      <c r="B81" s="218" t="s">
        <v>645</v>
      </c>
      <c r="C81" s="218" t="s">
        <v>646</v>
      </c>
      <c r="D81" s="213" t="s">
        <v>647</v>
      </c>
      <c r="E81" s="213">
        <v>6</v>
      </c>
      <c r="F81" s="214">
        <v>10.220000000000001</v>
      </c>
      <c r="G81" s="215">
        <v>30</v>
      </c>
      <c r="H81" s="215" t="s">
        <v>3372</v>
      </c>
      <c r="I81" s="214">
        <v>10.53</v>
      </c>
      <c r="J81" s="215">
        <v>30</v>
      </c>
      <c r="K81" s="215" t="s">
        <v>3373</v>
      </c>
      <c r="L81" s="216">
        <f t="shared" si="32"/>
        <v>10.375</v>
      </c>
      <c r="M81" s="213">
        <f t="shared" si="33"/>
        <v>60</v>
      </c>
      <c r="N81" s="213">
        <f t="shared" si="34"/>
        <v>1</v>
      </c>
      <c r="O81" s="213">
        <f t="shared" si="35"/>
        <v>0</v>
      </c>
      <c r="P81" s="214">
        <v>10.46</v>
      </c>
      <c r="Q81" s="215">
        <v>30</v>
      </c>
      <c r="R81" s="215" t="s">
        <v>3372</v>
      </c>
      <c r="S81" s="214">
        <v>12.06</v>
      </c>
      <c r="T81" s="215">
        <v>30</v>
      </c>
      <c r="U81" s="215" t="s">
        <v>3372</v>
      </c>
      <c r="V81" s="214">
        <f t="shared" si="36"/>
        <v>11.260000000000002</v>
      </c>
      <c r="W81" s="215">
        <f t="shared" si="37"/>
        <v>60</v>
      </c>
      <c r="X81" s="215">
        <f t="shared" si="38"/>
        <v>0</v>
      </c>
      <c r="Y81" s="215">
        <f t="shared" si="39"/>
        <v>0</v>
      </c>
      <c r="Z81" s="215">
        <f t="shared" si="40"/>
        <v>1</v>
      </c>
      <c r="AA81" s="215">
        <f t="shared" si="41"/>
        <v>0</v>
      </c>
      <c r="AB81" s="215">
        <f t="shared" si="42"/>
        <v>1</v>
      </c>
      <c r="AC81" s="214">
        <f t="shared" si="31"/>
        <v>0.99</v>
      </c>
      <c r="AD81" s="214">
        <f t="shared" si="43"/>
        <v>10.817500000000001</v>
      </c>
      <c r="AE81" s="214">
        <f t="shared" si="30"/>
        <v>10.709325000000002</v>
      </c>
      <c r="AF81" s="215">
        <f t="shared" si="44"/>
        <v>120</v>
      </c>
      <c r="AG81" s="212" t="s">
        <v>3456</v>
      </c>
      <c r="AH81" s="212" t="s">
        <v>3452</v>
      </c>
      <c r="AI81" s="212" t="s">
        <v>3457</v>
      </c>
      <c r="AJ81" s="236" t="s">
        <v>3455</v>
      </c>
      <c r="AK81" s="212" t="s">
        <v>3460</v>
      </c>
      <c r="AL81" s="212" t="s">
        <v>3454</v>
      </c>
      <c r="AM81" s="212" t="s">
        <v>3453</v>
      </c>
      <c r="AN81" s="212" t="s">
        <v>3451</v>
      </c>
      <c r="AO81" s="212" t="s">
        <v>3458</v>
      </c>
      <c r="AP81" s="212" t="s">
        <v>3459</v>
      </c>
    </row>
    <row r="82" spans="1:42" s="217" customFormat="1" ht="17.100000000000001" customHeight="1">
      <c r="A82" s="210">
        <v>72</v>
      </c>
      <c r="B82" s="218" t="s">
        <v>141</v>
      </c>
      <c r="C82" s="218" t="s">
        <v>142</v>
      </c>
      <c r="D82" s="213" t="s">
        <v>143</v>
      </c>
      <c r="E82" s="213">
        <v>1</v>
      </c>
      <c r="F82" s="214">
        <v>10.19</v>
      </c>
      <c r="G82" s="215">
        <v>30</v>
      </c>
      <c r="H82" s="215" t="s">
        <v>3372</v>
      </c>
      <c r="I82" s="214">
        <v>10.8</v>
      </c>
      <c r="J82" s="215">
        <v>30</v>
      </c>
      <c r="K82" s="215" t="s">
        <v>3373</v>
      </c>
      <c r="L82" s="216">
        <f t="shared" si="32"/>
        <v>10.495000000000001</v>
      </c>
      <c r="M82" s="213">
        <f t="shared" si="33"/>
        <v>60</v>
      </c>
      <c r="N82" s="213">
        <f t="shared" si="34"/>
        <v>1</v>
      </c>
      <c r="O82" s="213">
        <f t="shared" si="35"/>
        <v>0</v>
      </c>
      <c r="P82" s="214">
        <v>10.64</v>
      </c>
      <c r="Q82" s="215">
        <v>30</v>
      </c>
      <c r="R82" s="215" t="s">
        <v>3373</v>
      </c>
      <c r="S82" s="214">
        <v>12.04</v>
      </c>
      <c r="T82" s="215">
        <v>30</v>
      </c>
      <c r="U82" s="215" t="s">
        <v>3372</v>
      </c>
      <c r="V82" s="214">
        <f t="shared" si="36"/>
        <v>11.34</v>
      </c>
      <c r="W82" s="215">
        <f t="shared" si="37"/>
        <v>60</v>
      </c>
      <c r="X82" s="215">
        <f t="shared" si="38"/>
        <v>1</v>
      </c>
      <c r="Y82" s="215">
        <f t="shared" si="39"/>
        <v>0</v>
      </c>
      <c r="Z82" s="215">
        <f t="shared" si="40"/>
        <v>2</v>
      </c>
      <c r="AA82" s="215">
        <f t="shared" si="41"/>
        <v>0</v>
      </c>
      <c r="AB82" s="215">
        <f t="shared" si="42"/>
        <v>2</v>
      </c>
      <c r="AC82" s="214">
        <f t="shared" si="31"/>
        <v>0.98</v>
      </c>
      <c r="AD82" s="214">
        <f t="shared" si="43"/>
        <v>10.9175</v>
      </c>
      <c r="AE82" s="214">
        <f t="shared" si="30"/>
        <v>10.699149999999999</v>
      </c>
      <c r="AF82" s="215">
        <f t="shared" si="44"/>
        <v>120</v>
      </c>
      <c r="AG82" s="212" t="s">
        <v>3456</v>
      </c>
      <c r="AH82" s="212" t="s">
        <v>3455</v>
      </c>
      <c r="AI82" s="212" t="s">
        <v>3452</v>
      </c>
      <c r="AJ82" s="212" t="s">
        <v>3454</v>
      </c>
      <c r="AK82" s="212" t="s">
        <v>3451</v>
      </c>
      <c r="AL82" s="212" t="s">
        <v>3459</v>
      </c>
      <c r="AM82" s="212" t="s">
        <v>3453</v>
      </c>
      <c r="AN82" s="212" t="s">
        <v>3460</v>
      </c>
      <c r="AO82" s="212" t="s">
        <v>3457</v>
      </c>
      <c r="AP82" s="212" t="s">
        <v>3458</v>
      </c>
    </row>
    <row r="83" spans="1:42" s="217" customFormat="1" ht="17.100000000000001" customHeight="1">
      <c r="A83" s="210">
        <v>73</v>
      </c>
      <c r="B83" s="218" t="s">
        <v>1372</v>
      </c>
      <c r="C83" s="218" t="s">
        <v>1373</v>
      </c>
      <c r="D83" s="213" t="s">
        <v>1374</v>
      </c>
      <c r="E83" s="213">
        <v>13</v>
      </c>
      <c r="F83" s="214">
        <v>10.49</v>
      </c>
      <c r="G83" s="215">
        <v>30</v>
      </c>
      <c r="H83" s="215" t="s">
        <v>3372</v>
      </c>
      <c r="I83" s="214">
        <v>10.23</v>
      </c>
      <c r="J83" s="215">
        <v>30</v>
      </c>
      <c r="K83" s="215" t="s">
        <v>3372</v>
      </c>
      <c r="L83" s="216">
        <f t="shared" si="32"/>
        <v>10.36</v>
      </c>
      <c r="M83" s="213">
        <f t="shared" si="33"/>
        <v>60</v>
      </c>
      <c r="N83" s="213">
        <f t="shared" si="34"/>
        <v>0</v>
      </c>
      <c r="O83" s="213">
        <f t="shared" si="35"/>
        <v>0</v>
      </c>
      <c r="P83" s="214">
        <v>10.15</v>
      </c>
      <c r="Q83" s="215">
        <v>30</v>
      </c>
      <c r="R83" s="215" t="s">
        <v>3372</v>
      </c>
      <c r="S83" s="214">
        <v>11.69</v>
      </c>
      <c r="T83" s="215">
        <v>30</v>
      </c>
      <c r="U83" s="215" t="s">
        <v>3372</v>
      </c>
      <c r="V83" s="214">
        <f t="shared" si="36"/>
        <v>10.92</v>
      </c>
      <c r="W83" s="215">
        <f t="shared" si="37"/>
        <v>60</v>
      </c>
      <c r="X83" s="215">
        <f t="shared" si="38"/>
        <v>0</v>
      </c>
      <c r="Y83" s="215">
        <f t="shared" si="39"/>
        <v>0</v>
      </c>
      <c r="Z83" s="215">
        <f t="shared" si="40"/>
        <v>0</v>
      </c>
      <c r="AA83" s="215">
        <f t="shared" si="41"/>
        <v>0</v>
      </c>
      <c r="AB83" s="215">
        <f t="shared" si="42"/>
        <v>0</v>
      </c>
      <c r="AC83" s="214">
        <f t="shared" si="31"/>
        <v>1</v>
      </c>
      <c r="AD83" s="214">
        <f t="shared" si="43"/>
        <v>10.64</v>
      </c>
      <c r="AE83" s="214">
        <f t="shared" si="30"/>
        <v>10.64</v>
      </c>
      <c r="AF83" s="215">
        <f t="shared" si="44"/>
        <v>120</v>
      </c>
      <c r="AG83" s="212" t="s">
        <v>3453</v>
      </c>
      <c r="AH83" s="212" t="s">
        <v>3456</v>
      </c>
      <c r="AI83" s="212" t="s">
        <v>3451</v>
      </c>
      <c r="AJ83" s="212" t="s">
        <v>3452</v>
      </c>
      <c r="AK83" s="212" t="s">
        <v>3455</v>
      </c>
      <c r="AL83" s="212" t="s">
        <v>3454</v>
      </c>
      <c r="AM83" s="212" t="s">
        <v>3460</v>
      </c>
      <c r="AN83" s="212" t="s">
        <v>3457</v>
      </c>
      <c r="AO83" s="212" t="s">
        <v>3459</v>
      </c>
      <c r="AP83" s="212" t="s">
        <v>3458</v>
      </c>
    </row>
    <row r="84" spans="1:42" s="217" customFormat="1" ht="17.100000000000001" customHeight="1">
      <c r="A84" s="210">
        <v>74</v>
      </c>
      <c r="B84" s="218" t="s">
        <v>2238</v>
      </c>
      <c r="C84" s="218" t="s">
        <v>2239</v>
      </c>
      <c r="D84" s="213" t="s">
        <v>2240</v>
      </c>
      <c r="E84" s="213">
        <v>22</v>
      </c>
      <c r="F84" s="214">
        <v>11.29</v>
      </c>
      <c r="G84" s="215">
        <v>30</v>
      </c>
      <c r="H84" s="215" t="s">
        <v>3372</v>
      </c>
      <c r="I84" s="214">
        <v>10</v>
      </c>
      <c r="J84" s="215">
        <v>30</v>
      </c>
      <c r="K84" s="215" t="s">
        <v>3372</v>
      </c>
      <c r="L84" s="216">
        <f t="shared" si="32"/>
        <v>10.645</v>
      </c>
      <c r="M84" s="213">
        <f t="shared" si="33"/>
        <v>60</v>
      </c>
      <c r="N84" s="213">
        <f t="shared" si="34"/>
        <v>0</v>
      </c>
      <c r="O84" s="213">
        <f t="shared" si="35"/>
        <v>0</v>
      </c>
      <c r="P84" s="214">
        <v>10.71</v>
      </c>
      <c r="Q84" s="215">
        <v>30</v>
      </c>
      <c r="R84" s="215" t="s">
        <v>3372</v>
      </c>
      <c r="S84" s="214">
        <v>10.56</v>
      </c>
      <c r="T84" s="215">
        <v>30</v>
      </c>
      <c r="U84" s="215" t="s">
        <v>3372</v>
      </c>
      <c r="V84" s="214">
        <f t="shared" si="36"/>
        <v>10.635000000000002</v>
      </c>
      <c r="W84" s="215">
        <f t="shared" si="37"/>
        <v>60</v>
      </c>
      <c r="X84" s="215">
        <f t="shared" si="38"/>
        <v>0</v>
      </c>
      <c r="Y84" s="215">
        <f t="shared" si="39"/>
        <v>0</v>
      </c>
      <c r="Z84" s="215">
        <f t="shared" si="40"/>
        <v>0</v>
      </c>
      <c r="AA84" s="215">
        <f t="shared" si="41"/>
        <v>0</v>
      </c>
      <c r="AB84" s="215">
        <f t="shared" si="42"/>
        <v>0</v>
      </c>
      <c r="AC84" s="214">
        <f t="shared" si="31"/>
        <v>1</v>
      </c>
      <c r="AD84" s="214">
        <f t="shared" si="43"/>
        <v>10.64</v>
      </c>
      <c r="AE84" s="214">
        <f t="shared" si="30"/>
        <v>10.64</v>
      </c>
      <c r="AF84" s="215">
        <f t="shared" si="44"/>
        <v>120</v>
      </c>
      <c r="AG84" s="212" t="s">
        <v>3456</v>
      </c>
      <c r="AH84" s="212" t="s">
        <v>3451</v>
      </c>
      <c r="AI84" s="212" t="s">
        <v>3453</v>
      </c>
      <c r="AJ84" s="212" t="s">
        <v>3452</v>
      </c>
      <c r="AK84" s="212" t="s">
        <v>3455</v>
      </c>
      <c r="AL84" s="212" t="s">
        <v>3454</v>
      </c>
      <c r="AM84" s="212" t="s">
        <v>3460</v>
      </c>
      <c r="AN84" s="212" t="s">
        <v>3457</v>
      </c>
      <c r="AO84" s="212" t="s">
        <v>3459</v>
      </c>
      <c r="AP84" s="212" t="s">
        <v>3458</v>
      </c>
    </row>
    <row r="85" spans="1:42" s="217" customFormat="1" ht="17.100000000000001" customHeight="1">
      <c r="A85" s="210">
        <v>75</v>
      </c>
      <c r="B85" s="222" t="s">
        <v>2646</v>
      </c>
      <c r="C85" s="222" t="s">
        <v>580</v>
      </c>
      <c r="D85" s="221" t="s">
        <v>2647</v>
      </c>
      <c r="E85" s="213">
        <v>27</v>
      </c>
      <c r="F85" s="214">
        <v>11.94</v>
      </c>
      <c r="G85" s="215">
        <v>30</v>
      </c>
      <c r="H85" s="215" t="s">
        <v>3372</v>
      </c>
      <c r="I85" s="214">
        <v>8.59</v>
      </c>
      <c r="J85" s="215">
        <v>7</v>
      </c>
      <c r="K85" s="215" t="s">
        <v>3372</v>
      </c>
      <c r="L85" s="216">
        <f t="shared" si="32"/>
        <v>10.265000000000001</v>
      </c>
      <c r="M85" s="213">
        <f t="shared" si="33"/>
        <v>60</v>
      </c>
      <c r="N85" s="213">
        <f t="shared" si="34"/>
        <v>0</v>
      </c>
      <c r="O85" s="213">
        <f t="shared" si="35"/>
        <v>1</v>
      </c>
      <c r="P85" s="214">
        <v>10.89</v>
      </c>
      <c r="Q85" s="215">
        <v>30</v>
      </c>
      <c r="R85" s="215" t="s">
        <v>3372</v>
      </c>
      <c r="S85" s="214">
        <v>11.55</v>
      </c>
      <c r="T85" s="215">
        <v>30</v>
      </c>
      <c r="U85" s="215" t="s">
        <v>3372</v>
      </c>
      <c r="V85" s="214">
        <f t="shared" si="36"/>
        <v>11.22</v>
      </c>
      <c r="W85" s="215">
        <f t="shared" si="37"/>
        <v>60</v>
      </c>
      <c r="X85" s="215">
        <f t="shared" si="38"/>
        <v>0</v>
      </c>
      <c r="Y85" s="215">
        <f t="shared" si="39"/>
        <v>0</v>
      </c>
      <c r="Z85" s="215">
        <f t="shared" si="40"/>
        <v>0</v>
      </c>
      <c r="AA85" s="215">
        <f t="shared" si="41"/>
        <v>1</v>
      </c>
      <c r="AB85" s="215">
        <f t="shared" si="42"/>
        <v>1</v>
      </c>
      <c r="AC85" s="214">
        <f t="shared" si="31"/>
        <v>0.99</v>
      </c>
      <c r="AD85" s="214">
        <f t="shared" si="43"/>
        <v>10.7425</v>
      </c>
      <c r="AE85" s="214">
        <f t="shared" si="30"/>
        <v>10.635075000000001</v>
      </c>
      <c r="AF85" s="215">
        <f t="shared" si="44"/>
        <v>120</v>
      </c>
      <c r="AG85" s="235" t="s">
        <v>3456</v>
      </c>
      <c r="AH85" s="235" t="s">
        <v>3457</v>
      </c>
      <c r="AI85" s="235" t="s">
        <v>3451</v>
      </c>
      <c r="AJ85" s="235" t="s">
        <v>3452</v>
      </c>
      <c r="AK85" s="235" t="s">
        <v>3454</v>
      </c>
      <c r="AL85" s="235" t="s">
        <v>3453</v>
      </c>
      <c r="AM85" s="235" t="s">
        <v>3460</v>
      </c>
      <c r="AN85" s="235" t="s">
        <v>3455</v>
      </c>
      <c r="AO85" s="235" t="s">
        <v>3458</v>
      </c>
      <c r="AP85" s="235" t="s">
        <v>3459</v>
      </c>
    </row>
    <row r="86" spans="1:42" s="217" customFormat="1" ht="17.100000000000001" customHeight="1">
      <c r="A86" s="210">
        <v>76</v>
      </c>
      <c r="B86" s="222" t="s">
        <v>822</v>
      </c>
      <c r="C86" s="222" t="s">
        <v>823</v>
      </c>
      <c r="D86" s="221" t="s">
        <v>824</v>
      </c>
      <c r="E86" s="213">
        <v>8</v>
      </c>
      <c r="F86" s="214">
        <v>11.05</v>
      </c>
      <c r="G86" s="215">
        <v>30</v>
      </c>
      <c r="H86" s="215" t="s">
        <v>3373</v>
      </c>
      <c r="I86" s="214">
        <v>9.66</v>
      </c>
      <c r="J86" s="215">
        <v>12</v>
      </c>
      <c r="K86" s="215" t="s">
        <v>3373</v>
      </c>
      <c r="L86" s="216">
        <f t="shared" si="32"/>
        <v>10.355</v>
      </c>
      <c r="M86" s="213">
        <f t="shared" si="33"/>
        <v>60</v>
      </c>
      <c r="N86" s="213">
        <f t="shared" si="34"/>
        <v>2</v>
      </c>
      <c r="O86" s="213">
        <f t="shared" si="35"/>
        <v>1</v>
      </c>
      <c r="P86" s="214">
        <v>10.34</v>
      </c>
      <c r="Q86" s="215">
        <v>30</v>
      </c>
      <c r="R86" s="215" t="s">
        <v>3372</v>
      </c>
      <c r="S86" s="214">
        <v>12.79</v>
      </c>
      <c r="T86" s="215">
        <v>30</v>
      </c>
      <c r="U86" s="215" t="s">
        <v>3372</v>
      </c>
      <c r="V86" s="214">
        <f t="shared" si="36"/>
        <v>11.565</v>
      </c>
      <c r="W86" s="215">
        <f t="shared" si="37"/>
        <v>60</v>
      </c>
      <c r="X86" s="215">
        <f t="shared" si="38"/>
        <v>0</v>
      </c>
      <c r="Y86" s="215">
        <f t="shared" si="39"/>
        <v>0</v>
      </c>
      <c r="Z86" s="215">
        <f t="shared" si="40"/>
        <v>2</v>
      </c>
      <c r="AA86" s="215">
        <f t="shared" si="41"/>
        <v>1</v>
      </c>
      <c r="AB86" s="215">
        <f t="shared" si="42"/>
        <v>3</v>
      </c>
      <c r="AC86" s="214">
        <f t="shared" si="31"/>
        <v>0.97</v>
      </c>
      <c r="AD86" s="214">
        <f t="shared" si="43"/>
        <v>10.96</v>
      </c>
      <c r="AE86" s="214">
        <f t="shared" si="30"/>
        <v>10.6312</v>
      </c>
      <c r="AF86" s="215">
        <f t="shared" si="44"/>
        <v>120</v>
      </c>
      <c r="AG86" s="212" t="s">
        <v>3451</v>
      </c>
      <c r="AH86" s="212" t="s">
        <v>3456</v>
      </c>
      <c r="AI86" s="236" t="s">
        <v>3453</v>
      </c>
      <c r="AJ86" s="212" t="s">
        <v>3452</v>
      </c>
      <c r="AK86" s="212" t="s">
        <v>3454</v>
      </c>
      <c r="AL86" s="212" t="s">
        <v>3458</v>
      </c>
      <c r="AM86" s="212" t="s">
        <v>3457</v>
      </c>
      <c r="AN86" s="212" t="s">
        <v>3459</v>
      </c>
      <c r="AO86" s="212" t="s">
        <v>3455</v>
      </c>
      <c r="AP86" s="212" t="s">
        <v>3460</v>
      </c>
    </row>
    <row r="87" spans="1:42" s="217" customFormat="1" ht="17.100000000000001" customHeight="1">
      <c r="A87" s="210">
        <v>77</v>
      </c>
      <c r="B87" s="222" t="s">
        <v>404</v>
      </c>
      <c r="C87" s="222" t="s">
        <v>1497</v>
      </c>
      <c r="D87" s="221" t="s">
        <v>1498</v>
      </c>
      <c r="E87" s="213">
        <v>14</v>
      </c>
      <c r="F87" s="214">
        <v>14.05</v>
      </c>
      <c r="G87" s="215">
        <v>30</v>
      </c>
      <c r="H87" s="215" t="s">
        <v>3372</v>
      </c>
      <c r="I87" s="214">
        <v>9.66</v>
      </c>
      <c r="J87" s="215">
        <v>12</v>
      </c>
      <c r="K87" s="215" t="s">
        <v>3372</v>
      </c>
      <c r="L87" s="216">
        <f t="shared" si="32"/>
        <v>11.855</v>
      </c>
      <c r="M87" s="213">
        <f t="shared" si="33"/>
        <v>60</v>
      </c>
      <c r="N87" s="213">
        <f t="shared" si="34"/>
        <v>0</v>
      </c>
      <c r="O87" s="213">
        <f t="shared" si="35"/>
        <v>1</v>
      </c>
      <c r="P87" s="214">
        <v>8.9600000000000009</v>
      </c>
      <c r="Q87" s="215">
        <v>10</v>
      </c>
      <c r="R87" s="215" t="s">
        <v>3373</v>
      </c>
      <c r="S87" s="214">
        <v>11.04</v>
      </c>
      <c r="T87" s="215">
        <v>30</v>
      </c>
      <c r="U87" s="215" t="s">
        <v>3372</v>
      </c>
      <c r="V87" s="214">
        <f t="shared" si="36"/>
        <v>10</v>
      </c>
      <c r="W87" s="215">
        <f t="shared" si="37"/>
        <v>60</v>
      </c>
      <c r="X87" s="215">
        <f t="shared" si="38"/>
        <v>1</v>
      </c>
      <c r="Y87" s="215">
        <f t="shared" si="39"/>
        <v>1</v>
      </c>
      <c r="Z87" s="215">
        <f t="shared" si="40"/>
        <v>1</v>
      </c>
      <c r="AA87" s="215">
        <f t="shared" si="41"/>
        <v>2</v>
      </c>
      <c r="AB87" s="215">
        <f t="shared" si="42"/>
        <v>3</v>
      </c>
      <c r="AC87" s="214">
        <f t="shared" si="31"/>
        <v>0.97</v>
      </c>
      <c r="AD87" s="214">
        <f t="shared" si="43"/>
        <v>10.9275</v>
      </c>
      <c r="AE87" s="214">
        <f t="shared" si="30"/>
        <v>10.599675</v>
      </c>
      <c r="AF87" s="215">
        <f t="shared" si="44"/>
        <v>120</v>
      </c>
      <c r="AG87" s="212" t="s">
        <v>3456</v>
      </c>
      <c r="AH87" s="212" t="s">
        <v>3451</v>
      </c>
      <c r="AI87" s="212" t="s">
        <v>3453</v>
      </c>
      <c r="AJ87" s="212" t="s">
        <v>3457</v>
      </c>
      <c r="AK87" s="212" t="s">
        <v>3455</v>
      </c>
      <c r="AL87" s="212" t="s">
        <v>3452</v>
      </c>
      <c r="AM87" s="212" t="s">
        <v>3454</v>
      </c>
      <c r="AN87" s="212" t="s">
        <v>3460</v>
      </c>
      <c r="AO87" s="212" t="s">
        <v>3459</v>
      </c>
      <c r="AP87" s="212" t="s">
        <v>3458</v>
      </c>
    </row>
    <row r="88" spans="1:42" s="217" customFormat="1" ht="17.100000000000001" customHeight="1">
      <c r="A88" s="210">
        <v>78</v>
      </c>
      <c r="B88" s="222" t="s">
        <v>2471</v>
      </c>
      <c r="C88" s="222" t="s">
        <v>2472</v>
      </c>
      <c r="D88" s="221" t="s">
        <v>2473</v>
      </c>
      <c r="E88" s="213">
        <v>25</v>
      </c>
      <c r="F88" s="214">
        <v>10</v>
      </c>
      <c r="G88" s="215">
        <v>30</v>
      </c>
      <c r="H88" s="215" t="s">
        <v>3373</v>
      </c>
      <c r="I88" s="214">
        <v>10</v>
      </c>
      <c r="J88" s="215">
        <v>30</v>
      </c>
      <c r="K88" s="215" t="s">
        <v>3373</v>
      </c>
      <c r="L88" s="216">
        <f t="shared" si="32"/>
        <v>10</v>
      </c>
      <c r="M88" s="213">
        <f t="shared" si="33"/>
        <v>60</v>
      </c>
      <c r="N88" s="213">
        <f t="shared" si="34"/>
        <v>2</v>
      </c>
      <c r="O88" s="213">
        <f t="shared" si="35"/>
        <v>0</v>
      </c>
      <c r="P88" s="214">
        <v>12.31</v>
      </c>
      <c r="Q88" s="215">
        <v>30</v>
      </c>
      <c r="R88" s="215" t="s">
        <v>3372</v>
      </c>
      <c r="S88" s="214">
        <v>10.95</v>
      </c>
      <c r="T88" s="215">
        <v>30</v>
      </c>
      <c r="U88" s="215" t="s">
        <v>3372</v>
      </c>
      <c r="V88" s="214">
        <f t="shared" si="36"/>
        <v>11.629999999999999</v>
      </c>
      <c r="W88" s="215">
        <f t="shared" si="37"/>
        <v>60</v>
      </c>
      <c r="X88" s="215">
        <f t="shared" si="38"/>
        <v>0</v>
      </c>
      <c r="Y88" s="215">
        <f t="shared" si="39"/>
        <v>0</v>
      </c>
      <c r="Z88" s="215">
        <f t="shared" si="40"/>
        <v>2</v>
      </c>
      <c r="AA88" s="215">
        <f t="shared" si="41"/>
        <v>0</v>
      </c>
      <c r="AB88" s="215">
        <f t="shared" si="42"/>
        <v>2</v>
      </c>
      <c r="AC88" s="214">
        <f t="shared" si="31"/>
        <v>0.98</v>
      </c>
      <c r="AD88" s="214">
        <f t="shared" si="43"/>
        <v>10.815</v>
      </c>
      <c r="AE88" s="214">
        <f t="shared" si="30"/>
        <v>10.598699999999999</v>
      </c>
      <c r="AF88" s="215">
        <f t="shared" si="44"/>
        <v>120</v>
      </c>
      <c r="AG88" s="212" t="s">
        <v>3451</v>
      </c>
      <c r="AH88" s="212" t="s">
        <v>3456</v>
      </c>
      <c r="AI88" s="212" t="s">
        <v>3452</v>
      </c>
      <c r="AJ88" s="212" t="s">
        <v>3453</v>
      </c>
      <c r="AK88" s="212" t="s">
        <v>3455</v>
      </c>
      <c r="AL88" s="212" t="s">
        <v>3457</v>
      </c>
      <c r="AM88" s="212" t="s">
        <v>3454</v>
      </c>
      <c r="AN88" s="212" t="s">
        <v>3460</v>
      </c>
      <c r="AO88" s="212" t="s">
        <v>3458</v>
      </c>
      <c r="AP88" s="212" t="s">
        <v>3459</v>
      </c>
    </row>
    <row r="89" spans="1:42" s="217" customFormat="1" ht="17.100000000000001" customHeight="1">
      <c r="A89" s="210">
        <v>79</v>
      </c>
      <c r="B89" s="222" t="s">
        <v>1921</v>
      </c>
      <c r="C89" s="222" t="s">
        <v>1071</v>
      </c>
      <c r="D89" s="221" t="s">
        <v>1922</v>
      </c>
      <c r="E89" s="213">
        <v>19</v>
      </c>
      <c r="F89" s="214">
        <v>10.48</v>
      </c>
      <c r="G89" s="215">
        <v>30</v>
      </c>
      <c r="H89" s="215" t="s">
        <v>3373</v>
      </c>
      <c r="I89" s="214">
        <v>9.52</v>
      </c>
      <c r="J89" s="215">
        <v>24</v>
      </c>
      <c r="K89" s="215" t="s">
        <v>3373</v>
      </c>
      <c r="L89" s="216">
        <f t="shared" si="32"/>
        <v>10</v>
      </c>
      <c r="M89" s="213">
        <f t="shared" si="33"/>
        <v>60</v>
      </c>
      <c r="N89" s="213">
        <f t="shared" si="34"/>
        <v>2</v>
      </c>
      <c r="O89" s="213">
        <f t="shared" si="35"/>
        <v>1</v>
      </c>
      <c r="P89" s="214">
        <v>10.84</v>
      </c>
      <c r="Q89" s="215">
        <v>30</v>
      </c>
      <c r="R89" s="215" t="s">
        <v>3373</v>
      </c>
      <c r="S89" s="214">
        <v>13.19</v>
      </c>
      <c r="T89" s="215">
        <v>30</v>
      </c>
      <c r="U89" s="215" t="s">
        <v>3372</v>
      </c>
      <c r="V89" s="214">
        <f t="shared" si="36"/>
        <v>12.015000000000001</v>
      </c>
      <c r="W89" s="215">
        <f t="shared" si="37"/>
        <v>60</v>
      </c>
      <c r="X89" s="215">
        <f t="shared" si="38"/>
        <v>1</v>
      </c>
      <c r="Y89" s="215">
        <f t="shared" si="39"/>
        <v>0</v>
      </c>
      <c r="Z89" s="215">
        <f t="shared" si="40"/>
        <v>3</v>
      </c>
      <c r="AA89" s="215">
        <f t="shared" si="41"/>
        <v>1</v>
      </c>
      <c r="AB89" s="215">
        <f t="shared" si="42"/>
        <v>4</v>
      </c>
      <c r="AC89" s="214">
        <f t="shared" si="31"/>
        <v>0.96</v>
      </c>
      <c r="AD89" s="214">
        <f t="shared" si="43"/>
        <v>11.0075</v>
      </c>
      <c r="AE89" s="214">
        <f t="shared" si="30"/>
        <v>10.5672</v>
      </c>
      <c r="AF89" s="215">
        <f t="shared" si="44"/>
        <v>120</v>
      </c>
      <c r="AG89" s="212" t="s">
        <v>3453</v>
      </c>
      <c r="AH89" s="212" t="s">
        <v>3451</v>
      </c>
      <c r="AI89" s="212" t="s">
        <v>3456</v>
      </c>
      <c r="AJ89" s="212" t="s">
        <v>3454</v>
      </c>
      <c r="AK89" s="212" t="s">
        <v>3452</v>
      </c>
      <c r="AL89" s="212" t="s">
        <v>3455</v>
      </c>
      <c r="AM89" s="212" t="s">
        <v>3457</v>
      </c>
      <c r="AN89" s="212" t="s">
        <v>3460</v>
      </c>
      <c r="AO89" s="212" t="s">
        <v>3459</v>
      </c>
      <c r="AP89" s="212" t="s">
        <v>3458</v>
      </c>
    </row>
    <row r="90" spans="1:42" s="217" customFormat="1" ht="17.100000000000001" customHeight="1">
      <c r="A90" s="210">
        <v>80</v>
      </c>
      <c r="B90" s="222" t="s">
        <v>1383</v>
      </c>
      <c r="C90" s="222" t="s">
        <v>3467</v>
      </c>
      <c r="D90" s="221" t="s">
        <v>1526</v>
      </c>
      <c r="E90" s="213">
        <v>15</v>
      </c>
      <c r="F90" s="214">
        <v>13.01</v>
      </c>
      <c r="G90" s="215">
        <v>30</v>
      </c>
      <c r="H90" s="215" t="s">
        <v>3372</v>
      </c>
      <c r="I90" s="214">
        <v>7.43</v>
      </c>
      <c r="J90" s="215">
        <v>8</v>
      </c>
      <c r="K90" s="215" t="s">
        <v>3372</v>
      </c>
      <c r="L90" s="216">
        <f t="shared" si="32"/>
        <v>10.219999999999999</v>
      </c>
      <c r="M90" s="213">
        <f t="shared" si="33"/>
        <v>60</v>
      </c>
      <c r="N90" s="213">
        <f t="shared" si="34"/>
        <v>0</v>
      </c>
      <c r="O90" s="213">
        <f t="shared" si="35"/>
        <v>1</v>
      </c>
      <c r="P90" s="214">
        <v>9.8000000000000007</v>
      </c>
      <c r="Q90" s="215">
        <v>16</v>
      </c>
      <c r="R90" s="215" t="s">
        <v>3373</v>
      </c>
      <c r="S90" s="214">
        <v>13.78</v>
      </c>
      <c r="T90" s="215">
        <v>30</v>
      </c>
      <c r="U90" s="215" t="s">
        <v>3373</v>
      </c>
      <c r="V90" s="214">
        <f t="shared" si="36"/>
        <v>11.79</v>
      </c>
      <c r="W90" s="215">
        <f t="shared" si="37"/>
        <v>60</v>
      </c>
      <c r="X90" s="215">
        <f t="shared" si="38"/>
        <v>2</v>
      </c>
      <c r="Y90" s="215">
        <f t="shared" si="39"/>
        <v>1</v>
      </c>
      <c r="Z90" s="215">
        <f t="shared" si="40"/>
        <v>2</v>
      </c>
      <c r="AA90" s="215">
        <f t="shared" si="41"/>
        <v>2</v>
      </c>
      <c r="AB90" s="215">
        <f t="shared" si="42"/>
        <v>4</v>
      </c>
      <c r="AC90" s="214">
        <f t="shared" si="31"/>
        <v>0.96</v>
      </c>
      <c r="AD90" s="214">
        <f t="shared" si="43"/>
        <v>11.004999999999999</v>
      </c>
      <c r="AE90" s="214">
        <f t="shared" si="30"/>
        <v>10.564799999999998</v>
      </c>
      <c r="AF90" s="215">
        <f t="shared" si="44"/>
        <v>120</v>
      </c>
      <c r="AG90" s="236" t="s">
        <v>3451</v>
      </c>
      <c r="AH90" s="236" t="s">
        <v>3453</v>
      </c>
      <c r="AI90" s="236" t="s">
        <v>3456</v>
      </c>
      <c r="AJ90" s="236" t="s">
        <v>3455</v>
      </c>
      <c r="AK90" s="236" t="s">
        <v>3452</v>
      </c>
      <c r="AL90" s="236" t="s">
        <v>3457</v>
      </c>
      <c r="AM90" s="236" t="s">
        <v>3454</v>
      </c>
      <c r="AN90" s="236" t="s">
        <v>3460</v>
      </c>
      <c r="AO90" s="236" t="s">
        <v>3459</v>
      </c>
      <c r="AP90" s="236" t="s">
        <v>3458</v>
      </c>
    </row>
    <row r="91" spans="1:42">
      <c r="A91" s="210">
        <v>81</v>
      </c>
      <c r="B91" s="289" t="s">
        <v>1041</v>
      </c>
      <c r="C91" s="289" t="s">
        <v>1042</v>
      </c>
      <c r="D91" s="290" t="s">
        <v>1043</v>
      </c>
      <c r="E91" s="291">
        <v>10</v>
      </c>
      <c r="F91" s="292">
        <v>11.87</v>
      </c>
      <c r="G91" s="293">
        <v>30</v>
      </c>
      <c r="H91" s="293" t="s">
        <v>3372</v>
      </c>
      <c r="I91" s="292">
        <v>10.67</v>
      </c>
      <c r="J91" s="293">
        <v>30</v>
      </c>
      <c r="K91" s="293" t="s">
        <v>3372</v>
      </c>
      <c r="L91" s="294">
        <f t="shared" si="32"/>
        <v>11.27</v>
      </c>
      <c r="M91" s="291">
        <f t="shared" si="33"/>
        <v>60</v>
      </c>
      <c r="N91" s="291">
        <f t="shared" si="34"/>
        <v>0</v>
      </c>
      <c r="O91" s="291">
        <f t="shared" si="35"/>
        <v>0</v>
      </c>
      <c r="P91" s="292">
        <v>10.78</v>
      </c>
      <c r="Q91" s="293">
        <v>30</v>
      </c>
      <c r="R91" s="293" t="s">
        <v>3373</v>
      </c>
      <c r="S91" s="292">
        <v>12.58</v>
      </c>
      <c r="T91" s="293">
        <v>30</v>
      </c>
      <c r="U91" s="293" t="s">
        <v>3372</v>
      </c>
      <c r="V91" s="292">
        <f t="shared" si="36"/>
        <v>11.68</v>
      </c>
      <c r="W91" s="293">
        <f t="shared" si="37"/>
        <v>60</v>
      </c>
      <c r="X91" s="293">
        <f t="shared" si="38"/>
        <v>1</v>
      </c>
      <c r="Y91" s="293">
        <f t="shared" si="39"/>
        <v>0</v>
      </c>
      <c r="Z91" s="293">
        <f t="shared" si="40"/>
        <v>1</v>
      </c>
      <c r="AA91" s="293">
        <f t="shared" si="41"/>
        <v>0</v>
      </c>
      <c r="AB91" s="293">
        <f t="shared" si="42"/>
        <v>1</v>
      </c>
      <c r="AC91" s="292">
        <f>IF(AB91=0,0.93,IF(AB91=1,0.92,IF(AB91=2,0.91,IF(AB91=3,0.9,IF(AB91=4,0.89,IF(AB91=5,0.88,IF(AB91=6,0.87)))))))</f>
        <v>0.92</v>
      </c>
      <c r="AD91" s="292">
        <f t="shared" si="43"/>
        <v>11.475</v>
      </c>
      <c r="AE91" s="292">
        <f t="shared" si="30"/>
        <v>10.557</v>
      </c>
      <c r="AF91" s="293">
        <f t="shared" si="44"/>
        <v>120</v>
      </c>
      <c r="AG91" s="295" t="s">
        <v>3451</v>
      </c>
      <c r="AH91" s="295" t="s">
        <v>3456</v>
      </c>
      <c r="AI91" s="295" t="s">
        <v>3455</v>
      </c>
      <c r="AJ91" s="295" t="s">
        <v>3457</v>
      </c>
      <c r="AK91" s="295" t="s">
        <v>3452</v>
      </c>
      <c r="AL91" s="295" t="s">
        <v>3454</v>
      </c>
      <c r="AM91" s="295" t="s">
        <v>3460</v>
      </c>
      <c r="AN91" s="295" t="s">
        <v>3459</v>
      </c>
      <c r="AO91" s="295" t="s">
        <v>3457</v>
      </c>
      <c r="AP91" s="295" t="s">
        <v>3458</v>
      </c>
    </row>
    <row r="92" spans="1:42" s="327" customFormat="1" ht="11.25">
      <c r="A92" s="210">
        <v>82</v>
      </c>
      <c r="B92" s="222" t="s">
        <v>735</v>
      </c>
      <c r="C92" s="222" t="s">
        <v>3542</v>
      </c>
      <c r="D92" s="221" t="s">
        <v>736</v>
      </c>
      <c r="E92" s="213">
        <v>7</v>
      </c>
      <c r="F92" s="214">
        <v>10.24</v>
      </c>
      <c r="G92" s="215">
        <v>30</v>
      </c>
      <c r="H92" s="215" t="s">
        <v>3372</v>
      </c>
      <c r="I92" s="214">
        <v>9.76</v>
      </c>
      <c r="J92" s="215">
        <v>12</v>
      </c>
      <c r="K92" s="215" t="s">
        <v>3373</v>
      </c>
      <c r="L92" s="216">
        <f t="shared" si="32"/>
        <v>10</v>
      </c>
      <c r="M92" s="213">
        <f t="shared" si="33"/>
        <v>60</v>
      </c>
      <c r="N92" s="213">
        <f t="shared" si="34"/>
        <v>1</v>
      </c>
      <c r="O92" s="213">
        <f t="shared" si="35"/>
        <v>1</v>
      </c>
      <c r="P92" s="214">
        <v>10.1</v>
      </c>
      <c r="Q92" s="215">
        <v>30</v>
      </c>
      <c r="R92" s="215" t="s">
        <v>3372</v>
      </c>
      <c r="S92" s="214">
        <v>12.98</v>
      </c>
      <c r="T92" s="215">
        <v>30</v>
      </c>
      <c r="U92" s="215" t="s">
        <v>3372</v>
      </c>
      <c r="V92" s="214">
        <f t="shared" si="36"/>
        <v>11.54</v>
      </c>
      <c r="W92" s="215">
        <f t="shared" si="37"/>
        <v>60</v>
      </c>
      <c r="X92" s="215">
        <f t="shared" si="38"/>
        <v>0</v>
      </c>
      <c r="Y92" s="215">
        <f t="shared" si="39"/>
        <v>0</v>
      </c>
      <c r="Z92" s="215">
        <f t="shared" si="40"/>
        <v>1</v>
      </c>
      <c r="AA92" s="215">
        <f t="shared" si="41"/>
        <v>1</v>
      </c>
      <c r="AB92" s="215">
        <f t="shared" si="42"/>
        <v>2</v>
      </c>
      <c r="AC92" s="214">
        <f>IF(AB92=0,1,IF(AB92=1,0.99,IF(AB92=2,0.98,IF(AB92=3,0.97,IF(AB92=4,0.96,IF(AB92=5,0.95,IF(AB92=6,0.94)))))))</f>
        <v>0.98</v>
      </c>
      <c r="AD92" s="214">
        <f t="shared" si="43"/>
        <v>10.77</v>
      </c>
      <c r="AE92" s="214">
        <f t="shared" si="30"/>
        <v>10.554599999999999</v>
      </c>
      <c r="AF92" s="215">
        <f t="shared" si="44"/>
        <v>120</v>
      </c>
      <c r="AG92" s="212" t="s">
        <v>3453</v>
      </c>
      <c r="AH92" s="212" t="s">
        <v>3456</v>
      </c>
      <c r="AI92" s="212" t="s">
        <v>3451</v>
      </c>
      <c r="AJ92" s="212" t="s">
        <v>3452</v>
      </c>
      <c r="AK92" s="212" t="s">
        <v>3454</v>
      </c>
      <c r="AL92" s="212" t="s">
        <v>3457</v>
      </c>
      <c r="AM92" s="212" t="s">
        <v>3455</v>
      </c>
      <c r="AN92" s="212" t="s">
        <v>3460</v>
      </c>
      <c r="AO92" s="212" t="s">
        <v>3459</v>
      </c>
      <c r="AP92" s="212" t="s">
        <v>3458</v>
      </c>
    </row>
    <row r="93" spans="1:42" s="327" customFormat="1" ht="17.100000000000001" customHeight="1">
      <c r="A93" s="385"/>
      <c r="B93" s="385"/>
      <c r="C93" s="385"/>
      <c r="D93" s="385"/>
      <c r="E93" s="385"/>
      <c r="F93" s="385"/>
      <c r="G93" s="385"/>
      <c r="H93" s="385"/>
      <c r="I93" s="385"/>
      <c r="J93" s="385"/>
      <c r="K93" s="385"/>
      <c r="L93" s="385"/>
      <c r="M93" s="385"/>
      <c r="N93" s="385"/>
      <c r="O93" s="385"/>
      <c r="P93" s="385"/>
      <c r="Q93" s="385"/>
      <c r="R93" s="385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5"/>
      <c r="AM93" s="385"/>
      <c r="AN93" s="385"/>
      <c r="AO93" s="385"/>
      <c r="AP93" s="385"/>
    </row>
  </sheetData>
  <sortState ref="A11:AP94">
    <sortCondition descending="1" ref="AE11:AE94"/>
  </sortState>
  <mergeCells count="1">
    <mergeCell ref="A5:AP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Q94"/>
  <sheetViews>
    <sheetView topLeftCell="A67" workbookViewId="0">
      <selection activeCell="R109" sqref="R109"/>
    </sheetView>
  </sheetViews>
  <sheetFormatPr baseColWidth="10" defaultRowHeight="15"/>
  <cols>
    <col min="1" max="1" width="3.5703125" customWidth="1"/>
    <col min="2" max="2" width="20.85546875" customWidth="1"/>
    <col min="3" max="3" width="22.42578125" customWidth="1"/>
    <col min="4" max="4" width="12.42578125" customWidth="1"/>
    <col min="5" max="5" width="3.85546875" customWidth="1"/>
    <col min="6" max="6" width="4.85546875" customWidth="1"/>
    <col min="7" max="7" width="4.5703125" customWidth="1"/>
    <col min="8" max="8" width="6.7109375" customWidth="1"/>
    <col min="9" max="9" width="4.85546875" customWidth="1"/>
    <col min="10" max="10" width="4.5703125" customWidth="1"/>
    <col min="11" max="11" width="6.42578125" customWidth="1"/>
    <col min="12" max="12" width="4.85546875" customWidth="1"/>
    <col min="13" max="13" width="4" customWidth="1"/>
    <col min="14" max="14" width="4.140625" customWidth="1"/>
    <col min="15" max="15" width="2.85546875" customWidth="1"/>
    <col min="16" max="16" width="5.5703125" customWidth="1"/>
    <col min="17" max="17" width="4.7109375" customWidth="1"/>
    <col min="18" max="18" width="6.42578125" customWidth="1"/>
    <col min="19" max="19" width="5.5703125" customWidth="1"/>
    <col min="20" max="20" width="4.7109375" customWidth="1"/>
    <col min="21" max="21" width="6.42578125" customWidth="1"/>
    <col min="22" max="22" width="4.85546875" customWidth="1"/>
    <col min="23" max="23" width="4" customWidth="1"/>
    <col min="24" max="24" width="4.140625" customWidth="1"/>
    <col min="25" max="25" width="2.85546875" customWidth="1"/>
    <col min="26" max="26" width="4.140625" customWidth="1"/>
    <col min="27" max="27" width="4" customWidth="1"/>
    <col min="28" max="28" width="3.42578125" customWidth="1"/>
    <col min="29" max="29" width="4.5703125" customWidth="1"/>
    <col min="30" max="30" width="4.85546875" customWidth="1"/>
    <col min="31" max="31" width="8.140625" customWidth="1"/>
    <col min="32" max="32" width="4.42578125" customWidth="1"/>
    <col min="33" max="40" width="7.140625" customWidth="1"/>
    <col min="41" max="42" width="6.28515625" customWidth="1"/>
  </cols>
  <sheetData>
    <row r="1" spans="1:42" ht="26.25">
      <c r="A1" s="22" t="s">
        <v>3582</v>
      </c>
      <c r="B1" s="23"/>
      <c r="C1" s="23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12"/>
      <c r="X1" s="12"/>
      <c r="Y1" s="12"/>
      <c r="Z1" s="12"/>
      <c r="AA1" s="12"/>
      <c r="AB1" s="12"/>
      <c r="AC1" s="14"/>
      <c r="AD1" s="14"/>
      <c r="AE1" s="14"/>
      <c r="AF1" s="12"/>
      <c r="AG1" s="7"/>
      <c r="AH1" s="7"/>
      <c r="AI1" s="7"/>
      <c r="AJ1" s="7"/>
      <c r="AK1" s="7"/>
      <c r="AL1" s="7"/>
      <c r="AM1" s="7"/>
      <c r="AN1" s="7"/>
      <c r="AO1" s="7"/>
      <c r="AP1" s="7"/>
    </row>
    <row r="2" spans="1:42" ht="26.25">
      <c r="A2" s="22" t="s">
        <v>0</v>
      </c>
      <c r="B2" s="23"/>
      <c r="C2" s="23"/>
      <c r="D2" s="137"/>
      <c r="E2" s="137"/>
      <c r="F2" s="139"/>
      <c r="G2" s="140"/>
      <c r="H2" s="140"/>
      <c r="I2" s="141"/>
      <c r="J2" s="142"/>
      <c r="K2" s="137"/>
      <c r="L2" s="139"/>
      <c r="M2" s="143"/>
      <c r="N2" s="143"/>
      <c r="O2" s="143"/>
      <c r="P2" s="144"/>
      <c r="Q2" s="140"/>
      <c r="R2" s="140"/>
      <c r="S2" s="145"/>
      <c r="T2" s="146"/>
      <c r="U2" s="60"/>
      <c r="V2" s="147"/>
      <c r="W2" s="12"/>
      <c r="X2" s="12"/>
      <c r="Y2" s="12"/>
      <c r="Z2" s="12"/>
      <c r="AA2" s="12"/>
      <c r="AB2" s="12"/>
      <c r="AC2" s="14"/>
      <c r="AD2" s="14"/>
      <c r="AE2" s="14"/>
      <c r="AF2" s="12"/>
      <c r="AG2" s="7"/>
      <c r="AH2" s="7"/>
      <c r="AI2" s="7"/>
      <c r="AJ2" s="7"/>
      <c r="AK2" s="7"/>
      <c r="AL2" s="7"/>
      <c r="AM2" s="7"/>
      <c r="AN2" s="7"/>
      <c r="AO2" s="7"/>
      <c r="AP2" s="7"/>
    </row>
    <row r="3" spans="1:42" ht="26.25">
      <c r="A3" s="22" t="s">
        <v>1</v>
      </c>
      <c r="B3" s="23"/>
      <c r="C3" s="23"/>
      <c r="D3" s="137"/>
      <c r="E3" s="137"/>
      <c r="F3" s="139"/>
      <c r="G3" s="140"/>
      <c r="H3" s="140"/>
      <c r="I3" s="141"/>
      <c r="J3" s="142"/>
      <c r="K3" s="137"/>
      <c r="L3" s="139"/>
      <c r="M3" s="143"/>
      <c r="N3" s="143"/>
      <c r="O3" s="143"/>
      <c r="P3" s="144"/>
      <c r="Q3" s="140"/>
      <c r="R3" s="140"/>
      <c r="S3" s="145"/>
      <c r="T3" s="146"/>
      <c r="U3" s="60"/>
      <c r="V3" s="147"/>
      <c r="W3" s="12"/>
      <c r="X3" s="12"/>
      <c r="Y3" s="12"/>
      <c r="Z3" s="12"/>
      <c r="AA3" s="12"/>
      <c r="AB3" s="12"/>
      <c r="AC3" s="14"/>
      <c r="AD3" s="14"/>
      <c r="AE3" s="14"/>
      <c r="AF3" s="12"/>
      <c r="AG3" s="7"/>
      <c r="AH3" s="7"/>
      <c r="AI3" s="7"/>
      <c r="AJ3" s="7"/>
      <c r="AK3" s="7"/>
      <c r="AL3" s="7"/>
      <c r="AM3" s="7"/>
      <c r="AN3" s="7"/>
      <c r="AO3" s="7"/>
      <c r="AP3" s="7"/>
    </row>
    <row r="4" spans="1:42" ht="26.25">
      <c r="A4" s="23" t="s">
        <v>3518</v>
      </c>
      <c r="B4" s="23"/>
      <c r="C4" s="23"/>
      <c r="D4" s="137"/>
      <c r="E4" s="137"/>
      <c r="F4" s="139"/>
      <c r="G4" s="140"/>
      <c r="H4" s="140"/>
      <c r="I4" s="141"/>
      <c r="J4" s="142"/>
      <c r="K4" s="137"/>
      <c r="L4" s="139"/>
      <c r="M4" s="143"/>
      <c r="N4" s="143"/>
      <c r="O4" s="143"/>
      <c r="P4" s="144"/>
      <c r="Q4" s="140"/>
      <c r="R4" s="140"/>
      <c r="S4" s="145"/>
      <c r="T4" s="146"/>
      <c r="U4" s="60"/>
      <c r="V4" s="147"/>
      <c r="W4" s="12"/>
      <c r="X4" s="12"/>
      <c r="Y4" s="12"/>
      <c r="Z4" s="12"/>
      <c r="AA4" s="12"/>
      <c r="AB4" s="12"/>
      <c r="AC4" s="14"/>
      <c r="AD4" s="14"/>
      <c r="AE4" s="14"/>
      <c r="AF4" s="12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ht="28.5">
      <c r="A5" s="421" t="s">
        <v>3606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</row>
    <row r="10" spans="1:42" s="209" customFormat="1" ht="17.100000000000001" customHeight="1">
      <c r="A10" s="201" t="s">
        <v>4</v>
      </c>
      <c r="B10" s="201" t="s">
        <v>5</v>
      </c>
      <c r="C10" s="201" t="s">
        <v>6</v>
      </c>
      <c r="D10" s="201" t="s">
        <v>7</v>
      </c>
      <c r="E10" s="201" t="s">
        <v>8</v>
      </c>
      <c r="F10" s="202" t="s">
        <v>9</v>
      </c>
      <c r="G10" s="201" t="s">
        <v>10</v>
      </c>
      <c r="H10" s="201" t="s">
        <v>11</v>
      </c>
      <c r="I10" s="202" t="s">
        <v>12</v>
      </c>
      <c r="J10" s="201" t="s">
        <v>10</v>
      </c>
      <c r="K10" s="201" t="s">
        <v>13</v>
      </c>
      <c r="L10" s="202" t="s">
        <v>14</v>
      </c>
      <c r="M10" s="203" t="s">
        <v>15</v>
      </c>
      <c r="N10" s="204" t="s">
        <v>16</v>
      </c>
      <c r="O10" s="203" t="s">
        <v>17</v>
      </c>
      <c r="P10" s="202" t="s">
        <v>18</v>
      </c>
      <c r="Q10" s="201" t="s">
        <v>19</v>
      </c>
      <c r="R10" s="201" t="s">
        <v>13</v>
      </c>
      <c r="S10" s="202" t="s">
        <v>20</v>
      </c>
      <c r="T10" s="201" t="s">
        <v>19</v>
      </c>
      <c r="U10" s="201" t="s">
        <v>13</v>
      </c>
      <c r="V10" s="205" t="s">
        <v>21</v>
      </c>
      <c r="W10" s="206" t="s">
        <v>22</v>
      </c>
      <c r="X10" s="206" t="s">
        <v>23</v>
      </c>
      <c r="Y10" s="206" t="s">
        <v>24</v>
      </c>
      <c r="Z10" s="206" t="s">
        <v>25</v>
      </c>
      <c r="AA10" s="207" t="s">
        <v>26</v>
      </c>
      <c r="AB10" s="207" t="s">
        <v>27</v>
      </c>
      <c r="AC10" s="205" t="s">
        <v>28</v>
      </c>
      <c r="AD10" s="205" t="s">
        <v>29</v>
      </c>
      <c r="AE10" s="205" t="s">
        <v>30</v>
      </c>
      <c r="AF10" s="208" t="s">
        <v>31</v>
      </c>
      <c r="AG10" s="201" t="s">
        <v>33</v>
      </c>
      <c r="AH10" s="201" t="s">
        <v>34</v>
      </c>
      <c r="AI10" s="201" t="s">
        <v>35</v>
      </c>
      <c r="AJ10" s="201" t="s">
        <v>36</v>
      </c>
      <c r="AK10" s="201" t="s">
        <v>37</v>
      </c>
      <c r="AL10" s="201" t="s">
        <v>38</v>
      </c>
      <c r="AM10" s="201" t="s">
        <v>39</v>
      </c>
      <c r="AN10" s="201" t="s">
        <v>40</v>
      </c>
      <c r="AO10" s="201" t="s">
        <v>41</v>
      </c>
      <c r="AP10" s="201" t="s">
        <v>42</v>
      </c>
    </row>
    <row r="11" spans="1:42" s="217" customFormat="1" ht="17.100000000000001" customHeight="1">
      <c r="A11" s="210">
        <v>1</v>
      </c>
      <c r="B11" s="105" t="s">
        <v>88</v>
      </c>
      <c r="C11" s="105" t="s">
        <v>89</v>
      </c>
      <c r="D11" s="215" t="s">
        <v>90</v>
      </c>
      <c r="E11" s="213">
        <v>1</v>
      </c>
      <c r="F11" s="214">
        <v>15.48</v>
      </c>
      <c r="G11" s="215">
        <v>30</v>
      </c>
      <c r="H11" s="215" t="s">
        <v>3372</v>
      </c>
      <c r="I11" s="214">
        <v>15.34</v>
      </c>
      <c r="J11" s="215">
        <v>30</v>
      </c>
      <c r="K11" s="215" t="s">
        <v>3372</v>
      </c>
      <c r="L11" s="216">
        <f t="shared" ref="L11:L42" si="0">(F11+I11)/2</f>
        <v>15.41</v>
      </c>
      <c r="M11" s="213">
        <f t="shared" ref="M11:M42" si="1">IF(L11&gt;=10,60,G11+J11)</f>
        <v>60</v>
      </c>
      <c r="N11" s="213">
        <f t="shared" ref="N11:N42" si="2">IF(H11="ACC",0,1)+IF(K11="ACC",0,1)</f>
        <v>0</v>
      </c>
      <c r="O11" s="213">
        <f t="shared" ref="O11:O42" si="3">IF(F11&lt;10,1,(IF(I11&lt;10,1,0)))</f>
        <v>0</v>
      </c>
      <c r="P11" s="214">
        <v>12.96</v>
      </c>
      <c r="Q11" s="215">
        <v>30</v>
      </c>
      <c r="R11" s="215" t="s">
        <v>3372</v>
      </c>
      <c r="S11" s="214">
        <v>16.489999999999998</v>
      </c>
      <c r="T11" s="215">
        <v>30</v>
      </c>
      <c r="U11" s="215" t="s">
        <v>3372</v>
      </c>
      <c r="V11" s="214">
        <f t="shared" ref="V11:V21" si="4">(P11+S11)/2</f>
        <v>14.725</v>
      </c>
      <c r="W11" s="215">
        <f t="shared" ref="W11:W21" si="5">IF(V11&gt;=10,60,Q11+T11)</f>
        <v>60</v>
      </c>
      <c r="X11" s="215">
        <f t="shared" ref="X11:X21" si="6">IF(R11="ACC",0,1)+IF(U11="ACC",0,1)</f>
        <v>0</v>
      </c>
      <c r="Y11" s="215">
        <f t="shared" ref="Y11:Y21" si="7">IF(P11&lt;10,1,(IF(S11&lt;10,1,0)))</f>
        <v>0</v>
      </c>
      <c r="Z11" s="215">
        <f t="shared" ref="Z11:Z42" si="8">N11+X11</f>
        <v>0</v>
      </c>
      <c r="AA11" s="215">
        <f t="shared" ref="AA11:AA42" si="9">O11+Y11</f>
        <v>0</v>
      </c>
      <c r="AB11" s="215">
        <f t="shared" ref="AB11:AB42" si="10">Z11+AA11</f>
        <v>0</v>
      </c>
      <c r="AC11" s="214">
        <f>IF(AB11=0,1,IF(AB11=1,0.99,IF(AB11=2,0.98,IF(AB11=3,0.97,IF(AB11=4,0.96,IF(AB11=5,0.95,IF(AB11=6,0.94)))))))</f>
        <v>1</v>
      </c>
      <c r="AD11" s="214">
        <f t="shared" ref="AD11:AD42" si="11">AVERAGE(L11,V11)</f>
        <v>15.067499999999999</v>
      </c>
      <c r="AE11" s="214">
        <f t="shared" ref="AE11:AE42" si="12">AC11*AD11</f>
        <v>15.067499999999999</v>
      </c>
      <c r="AF11" s="215">
        <f t="shared" ref="AF11:AF42" si="13">M11+W11</f>
        <v>120</v>
      </c>
      <c r="AG11" s="212" t="s">
        <v>3452</v>
      </c>
      <c r="AH11" s="212" t="s">
        <v>3454</v>
      </c>
      <c r="AI11" s="212" t="s">
        <v>3455</v>
      </c>
      <c r="AJ11" s="212" t="s">
        <v>3453</v>
      </c>
      <c r="AK11" s="212" t="s">
        <v>3451</v>
      </c>
      <c r="AL11" s="212" t="s">
        <v>3456</v>
      </c>
      <c r="AM11" s="212" t="s">
        <v>3459</v>
      </c>
      <c r="AN11" s="212" t="s">
        <v>3460</v>
      </c>
      <c r="AO11" s="212" t="s">
        <v>3457</v>
      </c>
      <c r="AP11" s="212" t="s">
        <v>3458</v>
      </c>
    </row>
    <row r="12" spans="1:42" s="217" customFormat="1" ht="17.100000000000001" customHeight="1">
      <c r="A12" s="210">
        <v>2</v>
      </c>
      <c r="B12" s="218" t="s">
        <v>435</v>
      </c>
      <c r="C12" s="218" t="s">
        <v>436</v>
      </c>
      <c r="D12" s="213" t="s">
        <v>437</v>
      </c>
      <c r="E12" s="213">
        <v>4</v>
      </c>
      <c r="F12" s="214">
        <v>15.73</v>
      </c>
      <c r="G12" s="215">
        <v>30</v>
      </c>
      <c r="H12" s="215" t="s">
        <v>3372</v>
      </c>
      <c r="I12" s="214">
        <v>13.91</v>
      </c>
      <c r="J12" s="215">
        <v>30</v>
      </c>
      <c r="K12" s="215" t="s">
        <v>3372</v>
      </c>
      <c r="L12" s="216">
        <f t="shared" si="0"/>
        <v>14.82</v>
      </c>
      <c r="M12" s="213">
        <f t="shared" si="1"/>
        <v>60</v>
      </c>
      <c r="N12" s="213">
        <f t="shared" si="2"/>
        <v>0</v>
      </c>
      <c r="O12" s="213">
        <f t="shared" si="3"/>
        <v>0</v>
      </c>
      <c r="P12" s="214">
        <v>14.03</v>
      </c>
      <c r="Q12" s="215">
        <v>30</v>
      </c>
      <c r="R12" s="215" t="s">
        <v>3372</v>
      </c>
      <c r="S12" s="214">
        <v>13.95</v>
      </c>
      <c r="T12" s="215">
        <v>30</v>
      </c>
      <c r="U12" s="215" t="s">
        <v>3372</v>
      </c>
      <c r="V12" s="214">
        <f t="shared" si="4"/>
        <v>13.989999999999998</v>
      </c>
      <c r="W12" s="215">
        <f t="shared" si="5"/>
        <v>60</v>
      </c>
      <c r="X12" s="215">
        <f t="shared" si="6"/>
        <v>0</v>
      </c>
      <c r="Y12" s="215">
        <f t="shared" si="7"/>
        <v>0</v>
      </c>
      <c r="Z12" s="215">
        <f t="shared" si="8"/>
        <v>0</v>
      </c>
      <c r="AA12" s="215">
        <f t="shared" si="9"/>
        <v>0</v>
      </c>
      <c r="AB12" s="215">
        <f t="shared" si="10"/>
        <v>0</v>
      </c>
      <c r="AC12" s="214">
        <f>IF(AB12=0,1,IF(AB12=1,0.99,IF(AB12=2,0.98,IF(AB12=3,0.97,IF(AB12=4,0.96,IF(AB12=5,0.95,IF(AB12=6,0.94)))))))</f>
        <v>1</v>
      </c>
      <c r="AD12" s="214">
        <f t="shared" si="11"/>
        <v>14.404999999999999</v>
      </c>
      <c r="AE12" s="214">
        <f t="shared" si="12"/>
        <v>14.404999999999999</v>
      </c>
      <c r="AF12" s="215">
        <f t="shared" si="13"/>
        <v>120</v>
      </c>
      <c r="AG12" s="212" t="s">
        <v>3452</v>
      </c>
      <c r="AH12" s="212" t="s">
        <v>3455</v>
      </c>
      <c r="AI12" s="212" t="s">
        <v>3456</v>
      </c>
      <c r="AJ12" s="212" t="s">
        <v>3454</v>
      </c>
      <c r="AK12" s="212" t="s">
        <v>3460</v>
      </c>
      <c r="AL12" s="212" t="s">
        <v>3459</v>
      </c>
      <c r="AM12" s="212" t="s">
        <v>3451</v>
      </c>
      <c r="AN12" s="212" t="s">
        <v>3458</v>
      </c>
      <c r="AO12" s="212" t="s">
        <v>3453</v>
      </c>
      <c r="AP12" s="212" t="s">
        <v>3457</v>
      </c>
    </row>
    <row r="13" spans="1:42" s="217" customFormat="1" ht="17.100000000000001" customHeight="1">
      <c r="A13" s="210">
        <v>3</v>
      </c>
      <c r="B13" s="218" t="s">
        <v>1026</v>
      </c>
      <c r="C13" s="218" t="s">
        <v>3543</v>
      </c>
      <c r="D13" s="213" t="s">
        <v>2543</v>
      </c>
      <c r="E13" s="213">
        <v>25</v>
      </c>
      <c r="F13" s="214">
        <v>14.53</v>
      </c>
      <c r="G13" s="215">
        <v>30</v>
      </c>
      <c r="H13" s="215" t="s">
        <v>3372</v>
      </c>
      <c r="I13" s="214">
        <v>14.04</v>
      </c>
      <c r="J13" s="215">
        <v>30</v>
      </c>
      <c r="K13" s="215" t="s">
        <v>3372</v>
      </c>
      <c r="L13" s="216">
        <f t="shared" si="0"/>
        <v>14.285</v>
      </c>
      <c r="M13" s="213">
        <f t="shared" si="1"/>
        <v>60</v>
      </c>
      <c r="N13" s="213">
        <f t="shared" si="2"/>
        <v>0</v>
      </c>
      <c r="O13" s="213">
        <f t="shared" si="3"/>
        <v>0</v>
      </c>
      <c r="P13" s="214">
        <v>14.35</v>
      </c>
      <c r="Q13" s="215">
        <v>30</v>
      </c>
      <c r="R13" s="215" t="s">
        <v>3372</v>
      </c>
      <c r="S13" s="214">
        <v>11.81</v>
      </c>
      <c r="T13" s="215">
        <v>30</v>
      </c>
      <c r="U13" s="215" t="s">
        <v>3372</v>
      </c>
      <c r="V13" s="214">
        <f t="shared" si="4"/>
        <v>13.08</v>
      </c>
      <c r="W13" s="215">
        <f t="shared" si="5"/>
        <v>60</v>
      </c>
      <c r="X13" s="215">
        <f t="shared" si="6"/>
        <v>0</v>
      </c>
      <c r="Y13" s="215">
        <f t="shared" si="7"/>
        <v>0</v>
      </c>
      <c r="Z13" s="215">
        <f t="shared" si="8"/>
        <v>0</v>
      </c>
      <c r="AA13" s="215">
        <f t="shared" si="9"/>
        <v>0</v>
      </c>
      <c r="AB13" s="215">
        <f t="shared" si="10"/>
        <v>0</v>
      </c>
      <c r="AC13" s="214">
        <f>IF(AB13=0,1,IF(AB13=1,0.99,IF(AB13=2,0.98,IF(AB13=3,0.97,IF(AB13=4,0.96,IF(AB13=5,0.95,IF(AB13=6,0.94)))))))</f>
        <v>1</v>
      </c>
      <c r="AD13" s="214">
        <f t="shared" si="11"/>
        <v>13.682500000000001</v>
      </c>
      <c r="AE13" s="214">
        <f t="shared" si="12"/>
        <v>13.682500000000001</v>
      </c>
      <c r="AF13" s="215">
        <f t="shared" si="13"/>
        <v>120</v>
      </c>
      <c r="AG13" s="212" t="s">
        <v>3452</v>
      </c>
      <c r="AH13" s="212" t="s">
        <v>3456</v>
      </c>
      <c r="AI13" s="212" t="s">
        <v>3457</v>
      </c>
      <c r="AJ13" s="212" t="s">
        <v>3453</v>
      </c>
      <c r="AK13" s="212" t="s">
        <v>3454</v>
      </c>
      <c r="AL13" s="212" t="s">
        <v>3458</v>
      </c>
      <c r="AM13" s="212" t="s">
        <v>3451</v>
      </c>
      <c r="AN13" s="212" t="s">
        <v>3455</v>
      </c>
      <c r="AO13" s="212" t="s">
        <v>3460</v>
      </c>
      <c r="AP13" s="212" t="s">
        <v>3459</v>
      </c>
    </row>
    <row r="14" spans="1:42" s="217" customFormat="1" ht="17.100000000000001" customHeight="1">
      <c r="A14" s="210">
        <v>4</v>
      </c>
      <c r="B14" s="218" t="s">
        <v>2506</v>
      </c>
      <c r="C14" s="218" t="s">
        <v>2507</v>
      </c>
      <c r="D14" s="213" t="s">
        <v>2508</v>
      </c>
      <c r="E14" s="213">
        <v>25</v>
      </c>
      <c r="F14" s="214">
        <v>15.7</v>
      </c>
      <c r="G14" s="215">
        <v>30</v>
      </c>
      <c r="H14" s="215" t="s">
        <v>3372</v>
      </c>
      <c r="I14" s="214">
        <v>12.55</v>
      </c>
      <c r="J14" s="215">
        <v>30</v>
      </c>
      <c r="K14" s="215" t="s">
        <v>3372</v>
      </c>
      <c r="L14" s="216">
        <f t="shared" si="0"/>
        <v>14.125</v>
      </c>
      <c r="M14" s="213">
        <f t="shared" si="1"/>
        <v>60</v>
      </c>
      <c r="N14" s="213">
        <f t="shared" si="2"/>
        <v>0</v>
      </c>
      <c r="O14" s="213">
        <f t="shared" si="3"/>
        <v>0</v>
      </c>
      <c r="P14" s="214">
        <v>14.14</v>
      </c>
      <c r="Q14" s="215">
        <v>30</v>
      </c>
      <c r="R14" s="215" t="s">
        <v>3372</v>
      </c>
      <c r="S14" s="214">
        <v>14.66</v>
      </c>
      <c r="T14" s="215">
        <v>30</v>
      </c>
      <c r="U14" s="215" t="s">
        <v>3372</v>
      </c>
      <c r="V14" s="214">
        <f t="shared" si="4"/>
        <v>14.4</v>
      </c>
      <c r="W14" s="215">
        <f t="shared" si="5"/>
        <v>60</v>
      </c>
      <c r="X14" s="215">
        <f t="shared" si="6"/>
        <v>0</v>
      </c>
      <c r="Y14" s="215">
        <f t="shared" si="7"/>
        <v>0</v>
      </c>
      <c r="Z14" s="215">
        <f t="shared" si="8"/>
        <v>0</v>
      </c>
      <c r="AA14" s="215">
        <f t="shared" si="9"/>
        <v>0</v>
      </c>
      <c r="AB14" s="215">
        <f t="shared" si="10"/>
        <v>0</v>
      </c>
      <c r="AC14" s="214">
        <f>IF(AB14=0,0.93,IF(AB14=1,0.92,IF(AB14=2,0.91,IF(AB14=3,0.9,IF(AB14=4,0.89,IF(AB14=5,0.88,IF(AB14=6,0.87)))))))</f>
        <v>0.93</v>
      </c>
      <c r="AD14" s="214">
        <f t="shared" si="11"/>
        <v>14.262499999999999</v>
      </c>
      <c r="AE14" s="214">
        <f t="shared" si="12"/>
        <v>13.264125</v>
      </c>
      <c r="AF14" s="215">
        <f t="shared" si="13"/>
        <v>120</v>
      </c>
      <c r="AG14" s="212" t="s">
        <v>3452</v>
      </c>
      <c r="AH14" s="212" t="s">
        <v>3451</v>
      </c>
      <c r="AI14" s="212" t="s">
        <v>3453</v>
      </c>
      <c r="AJ14" s="212" t="s">
        <v>3457</v>
      </c>
      <c r="AK14" s="212" t="s">
        <v>3456</v>
      </c>
      <c r="AL14" s="212" t="s">
        <v>3454</v>
      </c>
      <c r="AM14" s="212" t="s">
        <v>3455</v>
      </c>
      <c r="AN14" s="212" t="s">
        <v>3459</v>
      </c>
      <c r="AO14" s="212" t="s">
        <v>3458</v>
      </c>
      <c r="AP14" s="212" t="s">
        <v>3460</v>
      </c>
    </row>
    <row r="15" spans="1:42" s="217" customFormat="1" ht="17.100000000000001" customHeight="1">
      <c r="A15" s="210">
        <v>5</v>
      </c>
      <c r="B15" s="218" t="s">
        <v>2236</v>
      </c>
      <c r="C15" s="218" t="s">
        <v>3544</v>
      </c>
      <c r="D15" s="213" t="s">
        <v>2237</v>
      </c>
      <c r="E15" s="213">
        <v>22</v>
      </c>
      <c r="F15" s="214">
        <v>14.04</v>
      </c>
      <c r="G15" s="215">
        <v>30</v>
      </c>
      <c r="H15" s="215" t="s">
        <v>3372</v>
      </c>
      <c r="I15" s="214">
        <v>10.94</v>
      </c>
      <c r="J15" s="215">
        <v>30</v>
      </c>
      <c r="K15" s="215" t="s">
        <v>3372</v>
      </c>
      <c r="L15" s="216">
        <f t="shared" si="0"/>
        <v>12.489999999999998</v>
      </c>
      <c r="M15" s="213">
        <f t="shared" si="1"/>
        <v>60</v>
      </c>
      <c r="N15" s="213">
        <f t="shared" si="2"/>
        <v>0</v>
      </c>
      <c r="O15" s="213">
        <f t="shared" si="3"/>
        <v>0</v>
      </c>
      <c r="P15" s="214">
        <v>13.51</v>
      </c>
      <c r="Q15" s="215">
        <v>30</v>
      </c>
      <c r="R15" s="215" t="s">
        <v>3372</v>
      </c>
      <c r="S15" s="214">
        <v>13.63</v>
      </c>
      <c r="T15" s="215">
        <v>30</v>
      </c>
      <c r="U15" s="215" t="s">
        <v>3372</v>
      </c>
      <c r="V15" s="214">
        <f t="shared" si="4"/>
        <v>13.57</v>
      </c>
      <c r="W15" s="215">
        <f t="shared" si="5"/>
        <v>60</v>
      </c>
      <c r="X15" s="215">
        <f t="shared" si="6"/>
        <v>0</v>
      </c>
      <c r="Y15" s="215">
        <f t="shared" si="7"/>
        <v>0</v>
      </c>
      <c r="Z15" s="215">
        <f t="shared" si="8"/>
        <v>0</v>
      </c>
      <c r="AA15" s="215">
        <f t="shared" si="9"/>
        <v>0</v>
      </c>
      <c r="AB15" s="215">
        <f t="shared" si="10"/>
        <v>0</v>
      </c>
      <c r="AC15" s="214">
        <f t="shared" ref="AC15:AC55" si="14">IF(AB15=0,1,IF(AB15=1,0.99,IF(AB15=2,0.98,IF(AB15=3,0.97,IF(AB15=4,0.96,IF(AB15=5,0.95,IF(AB15=6,0.94)))))))</f>
        <v>1</v>
      </c>
      <c r="AD15" s="214">
        <f t="shared" si="11"/>
        <v>13.03</v>
      </c>
      <c r="AE15" s="214">
        <f t="shared" si="12"/>
        <v>13.03</v>
      </c>
      <c r="AF15" s="215">
        <f t="shared" si="13"/>
        <v>120</v>
      </c>
      <c r="AG15" s="212" t="s">
        <v>3452</v>
      </c>
      <c r="AH15" s="212" t="s">
        <v>3455</v>
      </c>
      <c r="AI15" s="212" t="s">
        <v>3451</v>
      </c>
      <c r="AJ15" s="212" t="s">
        <v>3453</v>
      </c>
      <c r="AK15" s="212" t="s">
        <v>3456</v>
      </c>
      <c r="AL15" s="212" t="s">
        <v>3454</v>
      </c>
      <c r="AM15" s="212" t="s">
        <v>3457</v>
      </c>
      <c r="AN15" s="212" t="s">
        <v>3460</v>
      </c>
      <c r="AO15" s="212" t="s">
        <v>3458</v>
      </c>
      <c r="AP15" s="212" t="s">
        <v>3459</v>
      </c>
    </row>
    <row r="16" spans="1:42" s="217" customFormat="1" ht="17.100000000000001" customHeight="1">
      <c r="A16" s="210">
        <v>6</v>
      </c>
      <c r="B16" s="222" t="s">
        <v>840</v>
      </c>
      <c r="C16" s="222" t="s">
        <v>2283</v>
      </c>
      <c r="D16" s="221" t="s">
        <v>2388</v>
      </c>
      <c r="E16" s="213">
        <v>24</v>
      </c>
      <c r="F16" s="214">
        <v>13.29</v>
      </c>
      <c r="G16" s="215">
        <v>30</v>
      </c>
      <c r="H16" s="215" t="s">
        <v>3372</v>
      </c>
      <c r="I16" s="214">
        <v>11.06</v>
      </c>
      <c r="J16" s="215">
        <v>30</v>
      </c>
      <c r="K16" s="215" t="s">
        <v>3372</v>
      </c>
      <c r="L16" s="216">
        <f t="shared" si="0"/>
        <v>12.175000000000001</v>
      </c>
      <c r="M16" s="213">
        <f t="shared" si="1"/>
        <v>60</v>
      </c>
      <c r="N16" s="213">
        <f t="shared" si="2"/>
        <v>0</v>
      </c>
      <c r="O16" s="213">
        <f t="shared" si="3"/>
        <v>0</v>
      </c>
      <c r="P16" s="214">
        <v>11.24</v>
      </c>
      <c r="Q16" s="215">
        <v>30</v>
      </c>
      <c r="R16" s="215" t="s">
        <v>3372</v>
      </c>
      <c r="S16" s="214">
        <v>16.14</v>
      </c>
      <c r="T16" s="215">
        <v>30</v>
      </c>
      <c r="U16" s="215" t="s">
        <v>3372</v>
      </c>
      <c r="V16" s="214">
        <f t="shared" si="4"/>
        <v>13.690000000000001</v>
      </c>
      <c r="W16" s="215">
        <f t="shared" si="5"/>
        <v>60</v>
      </c>
      <c r="X16" s="215">
        <f t="shared" si="6"/>
        <v>0</v>
      </c>
      <c r="Y16" s="215">
        <f t="shared" si="7"/>
        <v>0</v>
      </c>
      <c r="Z16" s="215">
        <f t="shared" si="8"/>
        <v>0</v>
      </c>
      <c r="AA16" s="215">
        <f t="shared" si="9"/>
        <v>0</v>
      </c>
      <c r="AB16" s="215">
        <f t="shared" si="10"/>
        <v>0</v>
      </c>
      <c r="AC16" s="214">
        <f t="shared" si="14"/>
        <v>1</v>
      </c>
      <c r="AD16" s="214">
        <f t="shared" si="11"/>
        <v>12.932500000000001</v>
      </c>
      <c r="AE16" s="214">
        <f t="shared" si="12"/>
        <v>12.932500000000001</v>
      </c>
      <c r="AF16" s="215">
        <f t="shared" si="13"/>
        <v>120</v>
      </c>
      <c r="AG16" s="212" t="s">
        <v>3452</v>
      </c>
      <c r="AH16" s="212" t="s">
        <v>3455</v>
      </c>
      <c r="AI16" s="212" t="s">
        <v>3456</v>
      </c>
      <c r="AJ16" s="212" t="s">
        <v>3457</v>
      </c>
      <c r="AK16" s="212" t="s">
        <v>3454</v>
      </c>
      <c r="AL16" s="212" t="s">
        <v>3460</v>
      </c>
      <c r="AM16" s="212" t="s">
        <v>3451</v>
      </c>
      <c r="AN16" s="212" t="s">
        <v>3458</v>
      </c>
      <c r="AO16" s="212" t="s">
        <v>3453</v>
      </c>
      <c r="AP16" s="212" t="s">
        <v>3459</v>
      </c>
    </row>
    <row r="17" spans="1:42" s="217" customFormat="1" ht="17.100000000000001" customHeight="1">
      <c r="A17" s="210">
        <v>7</v>
      </c>
      <c r="B17" s="218" t="s">
        <v>421</v>
      </c>
      <c r="C17" s="218" t="s">
        <v>3546</v>
      </c>
      <c r="D17" s="213" t="s">
        <v>423</v>
      </c>
      <c r="E17" s="213">
        <v>4</v>
      </c>
      <c r="F17" s="214">
        <v>12.92</v>
      </c>
      <c r="G17" s="215">
        <v>30</v>
      </c>
      <c r="H17" s="215" t="s">
        <v>3372</v>
      </c>
      <c r="I17" s="214">
        <v>12.67</v>
      </c>
      <c r="J17" s="215">
        <v>30</v>
      </c>
      <c r="K17" s="215" t="s">
        <v>3372</v>
      </c>
      <c r="L17" s="216">
        <f t="shared" si="0"/>
        <v>12.795</v>
      </c>
      <c r="M17" s="213">
        <f t="shared" si="1"/>
        <v>60</v>
      </c>
      <c r="N17" s="213">
        <f t="shared" si="2"/>
        <v>0</v>
      </c>
      <c r="O17" s="213">
        <f t="shared" si="3"/>
        <v>0</v>
      </c>
      <c r="P17" s="214">
        <v>12.74</v>
      </c>
      <c r="Q17" s="215">
        <v>30</v>
      </c>
      <c r="R17" s="215" t="s">
        <v>3372</v>
      </c>
      <c r="S17" s="214">
        <v>12.95</v>
      </c>
      <c r="T17" s="215">
        <v>30</v>
      </c>
      <c r="U17" s="215" t="s">
        <v>3372</v>
      </c>
      <c r="V17" s="214">
        <f t="shared" si="4"/>
        <v>12.844999999999999</v>
      </c>
      <c r="W17" s="215">
        <f t="shared" si="5"/>
        <v>60</v>
      </c>
      <c r="X17" s="215">
        <f t="shared" si="6"/>
        <v>0</v>
      </c>
      <c r="Y17" s="215">
        <f t="shared" si="7"/>
        <v>0</v>
      </c>
      <c r="Z17" s="215">
        <f t="shared" si="8"/>
        <v>0</v>
      </c>
      <c r="AA17" s="215">
        <f t="shared" si="9"/>
        <v>0</v>
      </c>
      <c r="AB17" s="215">
        <f t="shared" si="10"/>
        <v>0</v>
      </c>
      <c r="AC17" s="214">
        <f t="shared" si="14"/>
        <v>1</v>
      </c>
      <c r="AD17" s="214">
        <f t="shared" si="11"/>
        <v>12.82</v>
      </c>
      <c r="AE17" s="214">
        <f t="shared" si="12"/>
        <v>12.82</v>
      </c>
      <c r="AF17" s="215">
        <f t="shared" si="13"/>
        <v>120</v>
      </c>
      <c r="AG17" s="212" t="s">
        <v>3452</v>
      </c>
      <c r="AH17" s="212" t="s">
        <v>3456</v>
      </c>
      <c r="AI17" s="212" t="s">
        <v>3457</v>
      </c>
      <c r="AJ17" s="212" t="s">
        <v>3453</v>
      </c>
      <c r="AK17" s="212" t="s">
        <v>3454</v>
      </c>
      <c r="AL17" s="212" t="s">
        <v>3458</v>
      </c>
      <c r="AM17" s="212" t="s">
        <v>3451</v>
      </c>
      <c r="AN17" s="212" t="s">
        <v>3455</v>
      </c>
      <c r="AO17" s="212" t="s">
        <v>3460</v>
      </c>
      <c r="AP17" s="212" t="s">
        <v>3459</v>
      </c>
    </row>
    <row r="18" spans="1:42" s="217" customFormat="1" ht="17.100000000000001" customHeight="1">
      <c r="A18" s="210">
        <v>8</v>
      </c>
      <c r="B18" s="218" t="s">
        <v>1870</v>
      </c>
      <c r="C18" s="218" t="s">
        <v>3545</v>
      </c>
      <c r="D18" s="213" t="s">
        <v>1871</v>
      </c>
      <c r="E18" s="213">
        <v>18</v>
      </c>
      <c r="F18" s="214">
        <v>11.81</v>
      </c>
      <c r="G18" s="215">
        <v>30</v>
      </c>
      <c r="H18" s="215" t="s">
        <v>3372</v>
      </c>
      <c r="I18" s="214">
        <v>12.25</v>
      </c>
      <c r="J18" s="215">
        <v>30</v>
      </c>
      <c r="K18" s="215" t="s">
        <v>3372</v>
      </c>
      <c r="L18" s="216">
        <f t="shared" si="0"/>
        <v>12.030000000000001</v>
      </c>
      <c r="M18" s="213">
        <f t="shared" si="1"/>
        <v>60</v>
      </c>
      <c r="N18" s="213">
        <f t="shared" si="2"/>
        <v>0</v>
      </c>
      <c r="O18" s="213">
        <f t="shared" si="3"/>
        <v>0</v>
      </c>
      <c r="P18" s="214">
        <v>13.64</v>
      </c>
      <c r="Q18" s="215">
        <v>30</v>
      </c>
      <c r="R18" s="215" t="s">
        <v>3373</v>
      </c>
      <c r="S18" s="214">
        <v>13.36</v>
      </c>
      <c r="T18" s="215">
        <v>30</v>
      </c>
      <c r="U18" s="215" t="s">
        <v>3372</v>
      </c>
      <c r="V18" s="214">
        <f t="shared" si="4"/>
        <v>13.5</v>
      </c>
      <c r="W18" s="215">
        <f t="shared" si="5"/>
        <v>60</v>
      </c>
      <c r="X18" s="215">
        <f t="shared" si="6"/>
        <v>1</v>
      </c>
      <c r="Y18" s="215">
        <f t="shared" si="7"/>
        <v>0</v>
      </c>
      <c r="Z18" s="215">
        <f t="shared" si="8"/>
        <v>1</v>
      </c>
      <c r="AA18" s="215">
        <f t="shared" si="9"/>
        <v>0</v>
      </c>
      <c r="AB18" s="215">
        <f t="shared" si="10"/>
        <v>1</v>
      </c>
      <c r="AC18" s="214">
        <f t="shared" si="14"/>
        <v>0.99</v>
      </c>
      <c r="AD18" s="214">
        <f t="shared" si="11"/>
        <v>12.765000000000001</v>
      </c>
      <c r="AE18" s="214">
        <f t="shared" si="12"/>
        <v>12.63735</v>
      </c>
      <c r="AF18" s="215">
        <f t="shared" si="13"/>
        <v>120</v>
      </c>
      <c r="AG18" s="212" t="s">
        <v>3452</v>
      </c>
      <c r="AH18" s="212" t="s">
        <v>3453</v>
      </c>
      <c r="AI18" s="212" t="s">
        <v>3457</v>
      </c>
      <c r="AJ18" s="212" t="s">
        <v>3456</v>
      </c>
      <c r="AK18" s="212" t="s">
        <v>3454</v>
      </c>
      <c r="AL18" s="212" t="s">
        <v>3455</v>
      </c>
      <c r="AM18" s="212" t="s">
        <v>3460</v>
      </c>
      <c r="AN18" s="212" t="s">
        <v>3459</v>
      </c>
      <c r="AO18" s="212" t="s">
        <v>3451</v>
      </c>
      <c r="AP18" s="212" t="s">
        <v>3458</v>
      </c>
    </row>
    <row r="19" spans="1:42" s="217" customFormat="1" ht="17.100000000000001" customHeight="1">
      <c r="A19" s="210">
        <v>9</v>
      </c>
      <c r="B19" s="218" t="s">
        <v>620</v>
      </c>
      <c r="C19" s="218" t="s">
        <v>621</v>
      </c>
      <c r="D19" s="213" t="s">
        <v>622</v>
      </c>
      <c r="E19" s="213">
        <v>6</v>
      </c>
      <c r="F19" s="214">
        <v>12.86</v>
      </c>
      <c r="G19" s="215">
        <v>30</v>
      </c>
      <c r="H19" s="215" t="s">
        <v>3372</v>
      </c>
      <c r="I19" s="214">
        <v>12.91</v>
      </c>
      <c r="J19" s="215">
        <v>30</v>
      </c>
      <c r="K19" s="215" t="s">
        <v>3372</v>
      </c>
      <c r="L19" s="216">
        <f t="shared" si="0"/>
        <v>12.885</v>
      </c>
      <c r="M19" s="213">
        <f t="shared" si="1"/>
        <v>60</v>
      </c>
      <c r="N19" s="213">
        <f t="shared" si="2"/>
        <v>0</v>
      </c>
      <c r="O19" s="213">
        <f t="shared" si="3"/>
        <v>0</v>
      </c>
      <c r="P19" s="214">
        <v>11.47</v>
      </c>
      <c r="Q19" s="215">
        <v>30</v>
      </c>
      <c r="R19" s="215" t="s">
        <v>3373</v>
      </c>
      <c r="S19" s="214">
        <v>13.82</v>
      </c>
      <c r="T19" s="215">
        <v>30</v>
      </c>
      <c r="U19" s="215" t="s">
        <v>3372</v>
      </c>
      <c r="V19" s="214">
        <f t="shared" si="4"/>
        <v>12.645</v>
      </c>
      <c r="W19" s="215">
        <f t="shared" si="5"/>
        <v>60</v>
      </c>
      <c r="X19" s="215">
        <f t="shared" si="6"/>
        <v>1</v>
      </c>
      <c r="Y19" s="215">
        <f t="shared" si="7"/>
        <v>0</v>
      </c>
      <c r="Z19" s="215">
        <f t="shared" si="8"/>
        <v>1</v>
      </c>
      <c r="AA19" s="215">
        <f t="shared" si="9"/>
        <v>0</v>
      </c>
      <c r="AB19" s="215">
        <f t="shared" si="10"/>
        <v>1</v>
      </c>
      <c r="AC19" s="214">
        <f t="shared" si="14"/>
        <v>0.99</v>
      </c>
      <c r="AD19" s="214">
        <f t="shared" si="11"/>
        <v>12.765000000000001</v>
      </c>
      <c r="AE19" s="214">
        <f t="shared" si="12"/>
        <v>12.63735</v>
      </c>
      <c r="AF19" s="215">
        <f t="shared" si="13"/>
        <v>120</v>
      </c>
      <c r="AG19" s="212" t="s">
        <v>3452</v>
      </c>
      <c r="AH19" s="212" t="s">
        <v>3451</v>
      </c>
      <c r="AI19" s="212" t="s">
        <v>3457</v>
      </c>
      <c r="AJ19" s="212" t="s">
        <v>3454</v>
      </c>
      <c r="AK19" s="212" t="s">
        <v>3455</v>
      </c>
      <c r="AL19" s="212" t="s">
        <v>3453</v>
      </c>
      <c r="AM19" s="212" t="s">
        <v>3456</v>
      </c>
      <c r="AN19" s="212" t="s">
        <v>3460</v>
      </c>
      <c r="AO19" s="212" t="s">
        <v>3459</v>
      </c>
      <c r="AP19" s="212" t="s">
        <v>3458</v>
      </c>
    </row>
    <row r="20" spans="1:42" s="217" customFormat="1" ht="17.100000000000001" customHeight="1">
      <c r="A20" s="210">
        <v>10</v>
      </c>
      <c r="B20" s="218" t="s">
        <v>853</v>
      </c>
      <c r="C20" s="218" t="s">
        <v>854</v>
      </c>
      <c r="D20" s="213" t="s">
        <v>855</v>
      </c>
      <c r="E20" s="213">
        <v>8</v>
      </c>
      <c r="F20" s="214">
        <v>13.66</v>
      </c>
      <c r="G20" s="215">
        <v>30</v>
      </c>
      <c r="H20" s="215" t="s">
        <v>3372</v>
      </c>
      <c r="I20" s="214">
        <v>11.74</v>
      </c>
      <c r="J20" s="215">
        <v>30</v>
      </c>
      <c r="K20" s="215" t="s">
        <v>3372</v>
      </c>
      <c r="L20" s="216">
        <f t="shared" si="0"/>
        <v>12.7</v>
      </c>
      <c r="M20" s="213">
        <f t="shared" si="1"/>
        <v>60</v>
      </c>
      <c r="N20" s="213">
        <f t="shared" si="2"/>
        <v>0</v>
      </c>
      <c r="O20" s="213">
        <f t="shared" si="3"/>
        <v>0</v>
      </c>
      <c r="P20" s="214">
        <v>11.99</v>
      </c>
      <c r="Q20" s="215">
        <v>30</v>
      </c>
      <c r="R20" s="215" t="s">
        <v>3372</v>
      </c>
      <c r="S20" s="214">
        <v>12.86</v>
      </c>
      <c r="T20" s="215">
        <v>30</v>
      </c>
      <c r="U20" s="215" t="s">
        <v>3372</v>
      </c>
      <c r="V20" s="214">
        <f t="shared" si="4"/>
        <v>12.425000000000001</v>
      </c>
      <c r="W20" s="215">
        <f t="shared" si="5"/>
        <v>60</v>
      </c>
      <c r="X20" s="215">
        <f t="shared" si="6"/>
        <v>0</v>
      </c>
      <c r="Y20" s="215">
        <f t="shared" si="7"/>
        <v>0</v>
      </c>
      <c r="Z20" s="215">
        <f t="shared" si="8"/>
        <v>0</v>
      </c>
      <c r="AA20" s="215">
        <f t="shared" si="9"/>
        <v>0</v>
      </c>
      <c r="AB20" s="215">
        <f t="shared" si="10"/>
        <v>0</v>
      </c>
      <c r="AC20" s="214">
        <f t="shared" si="14"/>
        <v>1</v>
      </c>
      <c r="AD20" s="214">
        <f t="shared" si="11"/>
        <v>12.5625</v>
      </c>
      <c r="AE20" s="214">
        <f t="shared" si="12"/>
        <v>12.5625</v>
      </c>
      <c r="AF20" s="215">
        <f t="shared" si="13"/>
        <v>120</v>
      </c>
      <c r="AG20" s="212" t="s">
        <v>3452</v>
      </c>
      <c r="AH20" s="212" t="s">
        <v>3454</v>
      </c>
      <c r="AI20" s="212" t="s">
        <v>3455</v>
      </c>
      <c r="AJ20" s="212" t="s">
        <v>3453</v>
      </c>
      <c r="AK20" s="212" t="s">
        <v>3451</v>
      </c>
      <c r="AL20" s="212" t="s">
        <v>3456</v>
      </c>
      <c r="AM20" s="212" t="s">
        <v>3459</v>
      </c>
      <c r="AN20" s="212" t="s">
        <v>3460</v>
      </c>
      <c r="AO20" s="212" t="s">
        <v>3457</v>
      </c>
      <c r="AP20" s="212" t="s">
        <v>3458</v>
      </c>
    </row>
    <row r="21" spans="1:42" s="217" customFormat="1" ht="17.100000000000001" customHeight="1">
      <c r="A21" s="210">
        <v>11</v>
      </c>
      <c r="B21" s="222" t="s">
        <v>2465</v>
      </c>
      <c r="C21" s="222" t="s">
        <v>1039</v>
      </c>
      <c r="D21" s="221" t="s">
        <v>2466</v>
      </c>
      <c r="E21" s="213">
        <v>25</v>
      </c>
      <c r="F21" s="214">
        <v>13.14</v>
      </c>
      <c r="G21" s="215">
        <v>30</v>
      </c>
      <c r="H21" s="215" t="s">
        <v>3372</v>
      </c>
      <c r="I21" s="214">
        <v>8</v>
      </c>
      <c r="J21" s="215">
        <v>7</v>
      </c>
      <c r="K21" s="215" t="s">
        <v>3372</v>
      </c>
      <c r="L21" s="216">
        <f t="shared" si="0"/>
        <v>10.57</v>
      </c>
      <c r="M21" s="213">
        <f t="shared" si="1"/>
        <v>60</v>
      </c>
      <c r="N21" s="213">
        <f t="shared" si="2"/>
        <v>0</v>
      </c>
      <c r="O21" s="213">
        <f t="shared" si="3"/>
        <v>1</v>
      </c>
      <c r="P21" s="214">
        <v>12.22</v>
      </c>
      <c r="Q21" s="215">
        <v>30</v>
      </c>
      <c r="R21" s="215" t="s">
        <v>3372</v>
      </c>
      <c r="S21" s="214">
        <v>15.63</v>
      </c>
      <c r="T21" s="215">
        <v>30</v>
      </c>
      <c r="U21" s="215" t="s">
        <v>3372</v>
      </c>
      <c r="V21" s="214">
        <f t="shared" si="4"/>
        <v>13.925000000000001</v>
      </c>
      <c r="W21" s="215">
        <f t="shared" si="5"/>
        <v>60</v>
      </c>
      <c r="X21" s="215">
        <f t="shared" si="6"/>
        <v>0</v>
      </c>
      <c r="Y21" s="215">
        <f t="shared" si="7"/>
        <v>0</v>
      </c>
      <c r="Z21" s="215">
        <f t="shared" si="8"/>
        <v>0</v>
      </c>
      <c r="AA21" s="215">
        <f t="shared" si="9"/>
        <v>1</v>
      </c>
      <c r="AB21" s="215">
        <f t="shared" si="10"/>
        <v>1</v>
      </c>
      <c r="AC21" s="214">
        <f t="shared" si="14"/>
        <v>0.99</v>
      </c>
      <c r="AD21" s="214">
        <f t="shared" si="11"/>
        <v>12.2475</v>
      </c>
      <c r="AE21" s="214">
        <f t="shared" si="12"/>
        <v>12.125025000000001</v>
      </c>
      <c r="AF21" s="215">
        <f t="shared" si="13"/>
        <v>120</v>
      </c>
      <c r="AG21" s="212" t="s">
        <v>3452</v>
      </c>
      <c r="AH21" s="212" t="s">
        <v>3453</v>
      </c>
      <c r="AI21" s="212" t="s">
        <v>3456</v>
      </c>
      <c r="AJ21" s="212" t="s">
        <v>3455</v>
      </c>
      <c r="AK21" s="212" t="s">
        <v>3454</v>
      </c>
      <c r="AL21" s="212" t="s">
        <v>3451</v>
      </c>
      <c r="AM21" s="212" t="s">
        <v>3460</v>
      </c>
      <c r="AN21" s="212" t="s">
        <v>3458</v>
      </c>
      <c r="AO21" s="212" t="s">
        <v>3457</v>
      </c>
      <c r="AP21" s="212" t="s">
        <v>3459</v>
      </c>
    </row>
    <row r="22" spans="1:42" s="217" customFormat="1" ht="17.100000000000001" customHeight="1">
      <c r="A22" s="210">
        <v>12</v>
      </c>
      <c r="B22" s="218" t="s">
        <v>2148</v>
      </c>
      <c r="C22" s="218" t="s">
        <v>757</v>
      </c>
      <c r="D22" s="213" t="s">
        <v>2149</v>
      </c>
      <c r="E22" s="213">
        <v>21</v>
      </c>
      <c r="F22" s="214">
        <v>12.55</v>
      </c>
      <c r="G22" s="215">
        <v>30</v>
      </c>
      <c r="H22" s="215" t="s">
        <v>3372</v>
      </c>
      <c r="I22" s="214">
        <v>11.29</v>
      </c>
      <c r="J22" s="215">
        <v>30</v>
      </c>
      <c r="K22" s="215" t="s">
        <v>3372</v>
      </c>
      <c r="L22" s="216">
        <f t="shared" si="0"/>
        <v>11.92</v>
      </c>
      <c r="M22" s="213">
        <f t="shared" si="1"/>
        <v>60</v>
      </c>
      <c r="N22" s="213">
        <f t="shared" si="2"/>
        <v>0</v>
      </c>
      <c r="O22" s="213">
        <f t="shared" si="3"/>
        <v>0</v>
      </c>
      <c r="P22" s="214">
        <v>10.75</v>
      </c>
      <c r="Q22" s="215">
        <v>30</v>
      </c>
      <c r="R22" s="215" t="s">
        <v>3372</v>
      </c>
      <c r="S22" s="214">
        <v>12.68</v>
      </c>
      <c r="T22" s="215">
        <v>30</v>
      </c>
      <c r="U22" s="215" t="s">
        <v>3372</v>
      </c>
      <c r="V22" s="214">
        <f>(P22+S21)/2</f>
        <v>13.190000000000001</v>
      </c>
      <c r="W22" s="215">
        <f>IF(V22&gt;=10,60,Q22+T21)</f>
        <v>60</v>
      </c>
      <c r="X22" s="215">
        <f>IF(R22="ACC",0,1)+IF(U21="ACC",0,1)</f>
        <v>0</v>
      </c>
      <c r="Y22" s="215">
        <f>IF(P22&lt;10,1,(IF(S21&lt;10,1,0)))</f>
        <v>0</v>
      </c>
      <c r="Z22" s="215">
        <f t="shared" si="8"/>
        <v>0</v>
      </c>
      <c r="AA22" s="215">
        <f t="shared" si="9"/>
        <v>0</v>
      </c>
      <c r="AB22" s="215">
        <f t="shared" si="10"/>
        <v>0</v>
      </c>
      <c r="AC22" s="214">
        <f t="shared" si="14"/>
        <v>1</v>
      </c>
      <c r="AD22" s="214">
        <f t="shared" si="11"/>
        <v>12.555</v>
      </c>
      <c r="AE22" s="214">
        <f t="shared" si="12"/>
        <v>12.555</v>
      </c>
      <c r="AF22" s="215">
        <f t="shared" si="13"/>
        <v>120</v>
      </c>
      <c r="AG22" s="212" t="s">
        <v>3452</v>
      </c>
      <c r="AH22" s="212" t="s">
        <v>3453</v>
      </c>
      <c r="AI22" s="212" t="s">
        <v>3451</v>
      </c>
      <c r="AJ22" s="212" t="s">
        <v>3457</v>
      </c>
      <c r="AK22" s="212" t="s">
        <v>3456</v>
      </c>
      <c r="AL22" s="212" t="s">
        <v>3454</v>
      </c>
      <c r="AM22" s="212" t="s">
        <v>3455</v>
      </c>
      <c r="AN22" s="212" t="s">
        <v>3460</v>
      </c>
      <c r="AO22" s="212" t="s">
        <v>3458</v>
      </c>
      <c r="AP22" s="212" t="s">
        <v>3459</v>
      </c>
    </row>
    <row r="23" spans="1:42" s="217" customFormat="1" ht="17.100000000000001" customHeight="1">
      <c r="A23" s="210">
        <v>13</v>
      </c>
      <c r="B23" s="222" t="s">
        <v>1505</v>
      </c>
      <c r="C23" s="222" t="s">
        <v>345</v>
      </c>
      <c r="D23" s="221" t="s">
        <v>1506</v>
      </c>
      <c r="E23" s="213">
        <v>15</v>
      </c>
      <c r="F23" s="214">
        <v>12.71</v>
      </c>
      <c r="G23" s="215">
        <v>30</v>
      </c>
      <c r="H23" s="215" t="s">
        <v>3372</v>
      </c>
      <c r="I23" s="214">
        <v>10</v>
      </c>
      <c r="J23" s="215">
        <v>30</v>
      </c>
      <c r="K23" s="215" t="s">
        <v>3372</v>
      </c>
      <c r="L23" s="216">
        <f t="shared" si="0"/>
        <v>11.355</v>
      </c>
      <c r="M23" s="213">
        <f t="shared" si="1"/>
        <v>60</v>
      </c>
      <c r="N23" s="213">
        <f t="shared" si="2"/>
        <v>0</v>
      </c>
      <c r="O23" s="213">
        <f t="shared" si="3"/>
        <v>0</v>
      </c>
      <c r="P23" s="214">
        <v>13.56</v>
      </c>
      <c r="Q23" s="215">
        <v>30</v>
      </c>
      <c r="R23" s="215" t="s">
        <v>3372</v>
      </c>
      <c r="S23" s="214">
        <v>11.71</v>
      </c>
      <c r="T23" s="215">
        <v>30</v>
      </c>
      <c r="U23" s="215" t="s">
        <v>3372</v>
      </c>
      <c r="V23" s="214">
        <f t="shared" ref="V23:V62" si="15">(P23+S23)/2</f>
        <v>12.635000000000002</v>
      </c>
      <c r="W23" s="215">
        <f t="shared" ref="W23:W62" si="16">IF(V23&gt;=10,60,Q23+T23)</f>
        <v>60</v>
      </c>
      <c r="X23" s="215">
        <f t="shared" ref="X23:X62" si="17">IF(R23="ACC",0,1)+IF(U23="ACC",0,1)</f>
        <v>0</v>
      </c>
      <c r="Y23" s="215">
        <f t="shared" ref="Y23:Y62" si="18">IF(P23&lt;10,1,(IF(S23&lt;10,1,0)))</f>
        <v>0</v>
      </c>
      <c r="Z23" s="215">
        <f t="shared" si="8"/>
        <v>0</v>
      </c>
      <c r="AA23" s="215">
        <f t="shared" si="9"/>
        <v>0</v>
      </c>
      <c r="AB23" s="215">
        <f t="shared" si="10"/>
        <v>0</v>
      </c>
      <c r="AC23" s="214">
        <f t="shared" si="14"/>
        <v>1</v>
      </c>
      <c r="AD23" s="214">
        <f t="shared" si="11"/>
        <v>11.995000000000001</v>
      </c>
      <c r="AE23" s="214">
        <f t="shared" si="12"/>
        <v>11.995000000000001</v>
      </c>
      <c r="AF23" s="215">
        <f t="shared" si="13"/>
        <v>120</v>
      </c>
      <c r="AG23" s="212" t="s">
        <v>3452</v>
      </c>
      <c r="AH23" s="212" t="s">
        <v>3454</v>
      </c>
      <c r="AI23" s="212" t="s">
        <v>3456</v>
      </c>
      <c r="AJ23" s="212" t="s">
        <v>3453</v>
      </c>
      <c r="AK23" s="212" t="s">
        <v>3455</v>
      </c>
      <c r="AL23" s="212" t="s">
        <v>3458</v>
      </c>
      <c r="AM23" s="212" t="s">
        <v>3457</v>
      </c>
      <c r="AN23" s="212" t="s">
        <v>3451</v>
      </c>
      <c r="AO23" s="212" t="s">
        <v>3459</v>
      </c>
      <c r="AP23" s="212" t="s">
        <v>3460</v>
      </c>
    </row>
    <row r="24" spans="1:42" s="217" customFormat="1" ht="17.100000000000001" customHeight="1">
      <c r="A24" s="210">
        <v>14</v>
      </c>
      <c r="B24" s="218" t="s">
        <v>2752</v>
      </c>
      <c r="C24" s="218" t="s">
        <v>2753</v>
      </c>
      <c r="D24" s="213" t="s">
        <v>2754</v>
      </c>
      <c r="E24" s="213">
        <v>28</v>
      </c>
      <c r="F24" s="214">
        <v>11.2</v>
      </c>
      <c r="G24" s="215">
        <v>30</v>
      </c>
      <c r="H24" s="215" t="s">
        <v>3372</v>
      </c>
      <c r="I24" s="214">
        <v>10</v>
      </c>
      <c r="J24" s="215">
        <v>30</v>
      </c>
      <c r="K24" s="215" t="s">
        <v>3373</v>
      </c>
      <c r="L24" s="216">
        <f t="shared" si="0"/>
        <v>10.6</v>
      </c>
      <c r="M24" s="213">
        <f t="shared" si="1"/>
        <v>60</v>
      </c>
      <c r="N24" s="213">
        <f t="shared" si="2"/>
        <v>1</v>
      </c>
      <c r="O24" s="213">
        <f t="shared" si="3"/>
        <v>0</v>
      </c>
      <c r="P24" s="214">
        <v>12.37</v>
      </c>
      <c r="Q24" s="215">
        <v>30</v>
      </c>
      <c r="R24" s="215" t="s">
        <v>3372</v>
      </c>
      <c r="S24" s="214">
        <v>14.78</v>
      </c>
      <c r="T24" s="215">
        <v>30</v>
      </c>
      <c r="U24" s="215" t="s">
        <v>3372</v>
      </c>
      <c r="V24" s="214">
        <f t="shared" si="15"/>
        <v>13.574999999999999</v>
      </c>
      <c r="W24" s="215">
        <f t="shared" si="16"/>
        <v>60</v>
      </c>
      <c r="X24" s="215">
        <f t="shared" si="17"/>
        <v>0</v>
      </c>
      <c r="Y24" s="215">
        <f t="shared" si="18"/>
        <v>0</v>
      </c>
      <c r="Z24" s="215">
        <f t="shared" si="8"/>
        <v>1</v>
      </c>
      <c r="AA24" s="215">
        <f t="shared" si="9"/>
        <v>0</v>
      </c>
      <c r="AB24" s="215">
        <f t="shared" si="10"/>
        <v>1</v>
      </c>
      <c r="AC24" s="214">
        <f t="shared" si="14"/>
        <v>0.99</v>
      </c>
      <c r="AD24" s="214">
        <f t="shared" si="11"/>
        <v>12.087499999999999</v>
      </c>
      <c r="AE24" s="214">
        <f t="shared" si="12"/>
        <v>11.966624999999999</v>
      </c>
      <c r="AF24" s="215">
        <f t="shared" si="13"/>
        <v>120</v>
      </c>
      <c r="AG24" s="212" t="s">
        <v>3452</v>
      </c>
      <c r="AH24" s="212" t="s">
        <v>3459</v>
      </c>
      <c r="AI24" s="212" t="s">
        <v>3457</v>
      </c>
      <c r="AJ24" s="212" t="s">
        <v>3453</v>
      </c>
      <c r="AK24" s="212" t="s">
        <v>3451</v>
      </c>
      <c r="AL24" s="212" t="s">
        <v>3456</v>
      </c>
      <c r="AM24" s="212" t="s">
        <v>3454</v>
      </c>
      <c r="AN24" s="212" t="s">
        <v>3455</v>
      </c>
      <c r="AO24" s="212" t="s">
        <v>3460</v>
      </c>
      <c r="AP24" s="212" t="s">
        <v>3458</v>
      </c>
    </row>
    <row r="25" spans="1:42" s="217" customFormat="1" ht="17.100000000000001" customHeight="1">
      <c r="A25" s="210">
        <v>15</v>
      </c>
      <c r="B25" s="222" t="s">
        <v>1672</v>
      </c>
      <c r="C25" s="222" t="s">
        <v>1081</v>
      </c>
      <c r="D25" s="221" t="s">
        <v>1673</v>
      </c>
      <c r="E25" s="213">
        <v>16</v>
      </c>
      <c r="F25" s="214">
        <v>12.73</v>
      </c>
      <c r="G25" s="215">
        <v>30</v>
      </c>
      <c r="H25" s="215" t="s">
        <v>3372</v>
      </c>
      <c r="I25" s="214">
        <v>11.91</v>
      </c>
      <c r="J25" s="215">
        <v>30</v>
      </c>
      <c r="K25" s="215" t="s">
        <v>3372</v>
      </c>
      <c r="L25" s="216">
        <f t="shared" si="0"/>
        <v>12.32</v>
      </c>
      <c r="M25" s="213">
        <f t="shared" si="1"/>
        <v>60</v>
      </c>
      <c r="N25" s="213">
        <f t="shared" si="2"/>
        <v>0</v>
      </c>
      <c r="O25" s="213">
        <f t="shared" si="3"/>
        <v>0</v>
      </c>
      <c r="P25" s="214">
        <v>11.35</v>
      </c>
      <c r="Q25" s="215">
        <v>30</v>
      </c>
      <c r="R25" s="215" t="s">
        <v>3372</v>
      </c>
      <c r="S25" s="214">
        <v>11.74</v>
      </c>
      <c r="T25" s="215">
        <v>30</v>
      </c>
      <c r="U25" s="215" t="s">
        <v>3372</v>
      </c>
      <c r="V25" s="214">
        <f t="shared" si="15"/>
        <v>11.545</v>
      </c>
      <c r="W25" s="215">
        <f t="shared" si="16"/>
        <v>60</v>
      </c>
      <c r="X25" s="215">
        <f t="shared" si="17"/>
        <v>0</v>
      </c>
      <c r="Y25" s="215">
        <f t="shared" si="18"/>
        <v>0</v>
      </c>
      <c r="Z25" s="215">
        <f t="shared" si="8"/>
        <v>0</v>
      </c>
      <c r="AA25" s="215">
        <f t="shared" si="9"/>
        <v>0</v>
      </c>
      <c r="AB25" s="215">
        <f t="shared" si="10"/>
        <v>0</v>
      </c>
      <c r="AC25" s="214">
        <f t="shared" si="14"/>
        <v>1</v>
      </c>
      <c r="AD25" s="214">
        <f t="shared" si="11"/>
        <v>11.932500000000001</v>
      </c>
      <c r="AE25" s="214">
        <f t="shared" si="12"/>
        <v>11.932500000000001</v>
      </c>
      <c r="AF25" s="215">
        <f t="shared" si="13"/>
        <v>120</v>
      </c>
      <c r="AG25" s="212" t="s">
        <v>3452</v>
      </c>
      <c r="AH25" s="212" t="s">
        <v>3454</v>
      </c>
      <c r="AI25" s="212" t="s">
        <v>3451</v>
      </c>
      <c r="AJ25" s="212" t="s">
        <v>3453</v>
      </c>
      <c r="AK25" s="212" t="s">
        <v>3455</v>
      </c>
      <c r="AL25" s="212" t="s">
        <v>3457</v>
      </c>
      <c r="AM25" s="212" t="s">
        <v>3456</v>
      </c>
      <c r="AN25" s="212" t="s">
        <v>3460</v>
      </c>
      <c r="AO25" s="212" t="s">
        <v>3459</v>
      </c>
      <c r="AP25" s="212" t="s">
        <v>3458</v>
      </c>
    </row>
    <row r="26" spans="1:42" s="217" customFormat="1" ht="17.100000000000001" customHeight="1">
      <c r="A26" s="210">
        <v>16</v>
      </c>
      <c r="B26" s="218" t="s">
        <v>763</v>
      </c>
      <c r="C26" s="218" t="s">
        <v>764</v>
      </c>
      <c r="D26" s="213" t="s">
        <v>765</v>
      </c>
      <c r="E26" s="213">
        <v>7</v>
      </c>
      <c r="F26" s="214">
        <v>11.99</v>
      </c>
      <c r="G26" s="215">
        <v>30</v>
      </c>
      <c r="H26" s="215" t="s">
        <v>3373</v>
      </c>
      <c r="I26" s="214">
        <v>10.91</v>
      </c>
      <c r="J26" s="215">
        <v>30</v>
      </c>
      <c r="K26" s="215" t="s">
        <v>3372</v>
      </c>
      <c r="L26" s="216">
        <f t="shared" si="0"/>
        <v>11.45</v>
      </c>
      <c r="M26" s="213">
        <f t="shared" si="1"/>
        <v>60</v>
      </c>
      <c r="N26" s="213">
        <f t="shared" si="2"/>
        <v>1</v>
      </c>
      <c r="O26" s="213">
        <f t="shared" si="3"/>
        <v>0</v>
      </c>
      <c r="P26" s="214">
        <v>10.02</v>
      </c>
      <c r="Q26" s="215">
        <v>30</v>
      </c>
      <c r="R26" s="215" t="s">
        <v>3373</v>
      </c>
      <c r="S26" s="214">
        <v>14.89</v>
      </c>
      <c r="T26" s="215">
        <v>30</v>
      </c>
      <c r="U26" s="215" t="s">
        <v>3372</v>
      </c>
      <c r="V26" s="214">
        <f t="shared" si="15"/>
        <v>12.455</v>
      </c>
      <c r="W26" s="215">
        <f t="shared" si="16"/>
        <v>60</v>
      </c>
      <c r="X26" s="215">
        <f t="shared" si="17"/>
        <v>1</v>
      </c>
      <c r="Y26" s="215">
        <f t="shared" si="18"/>
        <v>0</v>
      </c>
      <c r="Z26" s="215">
        <f t="shared" si="8"/>
        <v>2</v>
      </c>
      <c r="AA26" s="215">
        <f t="shared" si="9"/>
        <v>0</v>
      </c>
      <c r="AB26" s="215">
        <f t="shared" si="10"/>
        <v>2</v>
      </c>
      <c r="AC26" s="214">
        <f t="shared" si="14"/>
        <v>0.98</v>
      </c>
      <c r="AD26" s="214">
        <f t="shared" si="11"/>
        <v>11.952500000000001</v>
      </c>
      <c r="AE26" s="214">
        <f t="shared" si="12"/>
        <v>11.71345</v>
      </c>
      <c r="AF26" s="215">
        <f t="shared" si="13"/>
        <v>120</v>
      </c>
      <c r="AG26" s="212" t="s">
        <v>3452</v>
      </c>
      <c r="AH26" s="212" t="s">
        <v>3454</v>
      </c>
      <c r="AI26" s="212" t="s">
        <v>3451</v>
      </c>
      <c r="AJ26" s="212" t="s">
        <v>3455</v>
      </c>
      <c r="AK26" s="212" t="s">
        <v>3453</v>
      </c>
      <c r="AL26" s="212" t="s">
        <v>3456</v>
      </c>
      <c r="AM26" s="212" t="s">
        <v>3459</v>
      </c>
      <c r="AN26" s="212" t="s">
        <v>3460</v>
      </c>
      <c r="AO26" s="212" t="s">
        <v>3457</v>
      </c>
      <c r="AP26" s="212" t="s">
        <v>3458</v>
      </c>
    </row>
    <row r="27" spans="1:42" s="217" customFormat="1" ht="17.100000000000001" customHeight="1">
      <c r="A27" s="210">
        <v>17</v>
      </c>
      <c r="B27" s="218" t="s">
        <v>1060</v>
      </c>
      <c r="C27" s="218" t="s">
        <v>1061</v>
      </c>
      <c r="D27" s="213" t="s">
        <v>1062</v>
      </c>
      <c r="E27" s="213">
        <v>10</v>
      </c>
      <c r="F27" s="214">
        <v>12.1</v>
      </c>
      <c r="G27" s="215">
        <v>30</v>
      </c>
      <c r="H27" s="215" t="s">
        <v>3372</v>
      </c>
      <c r="I27" s="214">
        <v>10.5</v>
      </c>
      <c r="J27" s="215">
        <v>30</v>
      </c>
      <c r="K27" s="215" t="s">
        <v>3372</v>
      </c>
      <c r="L27" s="216">
        <f t="shared" si="0"/>
        <v>11.3</v>
      </c>
      <c r="M27" s="213">
        <f t="shared" si="1"/>
        <v>60</v>
      </c>
      <c r="N27" s="213">
        <f t="shared" si="2"/>
        <v>0</v>
      </c>
      <c r="O27" s="213">
        <f t="shared" si="3"/>
        <v>0</v>
      </c>
      <c r="P27" s="214">
        <v>10.47</v>
      </c>
      <c r="Q27" s="215">
        <v>30</v>
      </c>
      <c r="R27" s="215" t="s">
        <v>3372</v>
      </c>
      <c r="S27" s="214">
        <v>13.45</v>
      </c>
      <c r="T27" s="215">
        <v>30</v>
      </c>
      <c r="U27" s="215" t="s">
        <v>3372</v>
      </c>
      <c r="V27" s="214">
        <f t="shared" si="15"/>
        <v>11.96</v>
      </c>
      <c r="W27" s="215">
        <f t="shared" si="16"/>
        <v>60</v>
      </c>
      <c r="X27" s="215">
        <f t="shared" si="17"/>
        <v>0</v>
      </c>
      <c r="Y27" s="215">
        <f t="shared" si="18"/>
        <v>0</v>
      </c>
      <c r="Z27" s="215">
        <f t="shared" si="8"/>
        <v>0</v>
      </c>
      <c r="AA27" s="215">
        <f t="shared" si="9"/>
        <v>0</v>
      </c>
      <c r="AB27" s="215">
        <f t="shared" si="10"/>
        <v>0</v>
      </c>
      <c r="AC27" s="214">
        <f t="shared" si="14"/>
        <v>1</v>
      </c>
      <c r="AD27" s="214">
        <f t="shared" si="11"/>
        <v>11.63</v>
      </c>
      <c r="AE27" s="214">
        <f t="shared" si="12"/>
        <v>11.63</v>
      </c>
      <c r="AF27" s="215">
        <f t="shared" si="13"/>
        <v>120</v>
      </c>
      <c r="AG27" s="212" t="s">
        <v>3452</v>
      </c>
      <c r="AH27" s="212" t="s">
        <v>3456</v>
      </c>
      <c r="AI27" s="212" t="s">
        <v>3453</v>
      </c>
      <c r="AJ27" s="212" t="s">
        <v>3451</v>
      </c>
      <c r="AK27" s="212" t="s">
        <v>3454</v>
      </c>
      <c r="AL27" s="212" t="s">
        <v>3458</v>
      </c>
      <c r="AM27" s="212" t="s">
        <v>3457</v>
      </c>
      <c r="AN27" s="212" t="s">
        <v>3460</v>
      </c>
      <c r="AO27" s="212" t="s">
        <v>3455</v>
      </c>
      <c r="AP27" s="212" t="s">
        <v>3459</v>
      </c>
    </row>
    <row r="28" spans="1:42" s="217" customFormat="1" ht="17.100000000000001" customHeight="1">
      <c r="A28" s="210">
        <v>18</v>
      </c>
      <c r="B28" s="222" t="s">
        <v>1994</v>
      </c>
      <c r="C28" s="222" t="s">
        <v>790</v>
      </c>
      <c r="D28" s="221" t="s">
        <v>1995</v>
      </c>
      <c r="E28" s="213">
        <v>19</v>
      </c>
      <c r="F28" s="214">
        <v>11.28</v>
      </c>
      <c r="G28" s="215">
        <v>30</v>
      </c>
      <c r="H28" s="215" t="s">
        <v>3373</v>
      </c>
      <c r="I28" s="214">
        <v>12.28</v>
      </c>
      <c r="J28" s="215">
        <v>30</v>
      </c>
      <c r="K28" s="215" t="s">
        <v>3372</v>
      </c>
      <c r="L28" s="216">
        <f t="shared" si="0"/>
        <v>11.78</v>
      </c>
      <c r="M28" s="213">
        <f t="shared" si="1"/>
        <v>60</v>
      </c>
      <c r="N28" s="213">
        <f t="shared" si="2"/>
        <v>1</v>
      </c>
      <c r="O28" s="213">
        <f t="shared" si="3"/>
        <v>0</v>
      </c>
      <c r="P28" s="214">
        <v>11.17</v>
      </c>
      <c r="Q28" s="215">
        <v>30</v>
      </c>
      <c r="R28" s="215" t="s">
        <v>3372</v>
      </c>
      <c r="S28" s="214">
        <v>12.21</v>
      </c>
      <c r="T28" s="215">
        <v>30</v>
      </c>
      <c r="U28" s="215" t="s">
        <v>3372</v>
      </c>
      <c r="V28" s="214">
        <f t="shared" si="15"/>
        <v>11.690000000000001</v>
      </c>
      <c r="W28" s="215">
        <f t="shared" si="16"/>
        <v>60</v>
      </c>
      <c r="X28" s="215">
        <f t="shared" si="17"/>
        <v>0</v>
      </c>
      <c r="Y28" s="215">
        <f t="shared" si="18"/>
        <v>0</v>
      </c>
      <c r="Z28" s="215">
        <f t="shared" si="8"/>
        <v>1</v>
      </c>
      <c r="AA28" s="215">
        <f t="shared" si="9"/>
        <v>0</v>
      </c>
      <c r="AB28" s="215">
        <f t="shared" si="10"/>
        <v>1</v>
      </c>
      <c r="AC28" s="214">
        <f t="shared" si="14"/>
        <v>0.99</v>
      </c>
      <c r="AD28" s="214">
        <f t="shared" si="11"/>
        <v>11.734999999999999</v>
      </c>
      <c r="AE28" s="214">
        <f t="shared" si="12"/>
        <v>11.617649999999999</v>
      </c>
      <c r="AF28" s="215">
        <f t="shared" si="13"/>
        <v>120</v>
      </c>
      <c r="AG28" s="212" t="s">
        <v>3452</v>
      </c>
      <c r="AH28" s="212" t="s">
        <v>3454</v>
      </c>
      <c r="AI28" s="212" t="s">
        <v>3451</v>
      </c>
      <c r="AJ28" s="212" t="s">
        <v>3455</v>
      </c>
      <c r="AK28" s="212" t="s">
        <v>3453</v>
      </c>
      <c r="AL28" s="212" t="s">
        <v>3456</v>
      </c>
      <c r="AM28" s="212" t="s">
        <v>3457</v>
      </c>
      <c r="AN28" s="212" t="s">
        <v>3460</v>
      </c>
      <c r="AO28" s="212" t="s">
        <v>3458</v>
      </c>
      <c r="AP28" s="212" t="s">
        <v>3459</v>
      </c>
    </row>
    <row r="29" spans="1:42" s="217" customFormat="1" ht="17.100000000000001" customHeight="1">
      <c r="A29" s="210">
        <v>19</v>
      </c>
      <c r="B29" s="218" t="s">
        <v>2531</v>
      </c>
      <c r="C29" s="218" t="s">
        <v>1745</v>
      </c>
      <c r="D29" s="213" t="s">
        <v>2532</v>
      </c>
      <c r="E29" s="213">
        <v>25</v>
      </c>
      <c r="F29" s="214">
        <v>11.31</v>
      </c>
      <c r="G29" s="215">
        <v>30</v>
      </c>
      <c r="H29" s="215" t="s">
        <v>3372</v>
      </c>
      <c r="I29" s="214">
        <v>10.02</v>
      </c>
      <c r="J29" s="215">
        <v>30</v>
      </c>
      <c r="K29" s="215" t="s">
        <v>3372</v>
      </c>
      <c r="L29" s="216">
        <f t="shared" si="0"/>
        <v>10.664999999999999</v>
      </c>
      <c r="M29" s="213">
        <f t="shared" si="1"/>
        <v>60</v>
      </c>
      <c r="N29" s="213">
        <f t="shared" si="2"/>
        <v>0</v>
      </c>
      <c r="O29" s="213">
        <f t="shared" si="3"/>
        <v>0</v>
      </c>
      <c r="P29" s="214">
        <v>11.54</v>
      </c>
      <c r="Q29" s="215">
        <v>30</v>
      </c>
      <c r="R29" s="215" t="s">
        <v>3372</v>
      </c>
      <c r="S29" s="214">
        <v>13.52</v>
      </c>
      <c r="T29" s="215">
        <v>30</v>
      </c>
      <c r="U29" s="215" t="s">
        <v>3372</v>
      </c>
      <c r="V29" s="214">
        <f t="shared" si="15"/>
        <v>12.53</v>
      </c>
      <c r="W29" s="215">
        <f t="shared" si="16"/>
        <v>60</v>
      </c>
      <c r="X29" s="215">
        <f t="shared" si="17"/>
        <v>0</v>
      </c>
      <c r="Y29" s="215">
        <f t="shared" si="18"/>
        <v>0</v>
      </c>
      <c r="Z29" s="215">
        <f t="shared" si="8"/>
        <v>0</v>
      </c>
      <c r="AA29" s="215">
        <f t="shared" si="9"/>
        <v>0</v>
      </c>
      <c r="AB29" s="215">
        <f t="shared" si="10"/>
        <v>0</v>
      </c>
      <c r="AC29" s="214">
        <f t="shared" si="14"/>
        <v>1</v>
      </c>
      <c r="AD29" s="214">
        <f t="shared" si="11"/>
        <v>11.5975</v>
      </c>
      <c r="AE29" s="214">
        <f t="shared" si="12"/>
        <v>11.5975</v>
      </c>
      <c r="AF29" s="215">
        <f t="shared" si="13"/>
        <v>120</v>
      </c>
      <c r="AG29" s="212" t="s">
        <v>3452</v>
      </c>
      <c r="AH29" s="212" t="s">
        <v>3451</v>
      </c>
      <c r="AI29" s="212" t="s">
        <v>3453</v>
      </c>
      <c r="AJ29" s="212" t="s">
        <v>3457</v>
      </c>
      <c r="AK29" s="212" t="s">
        <v>3455</v>
      </c>
      <c r="AL29" s="212" t="s">
        <v>3456</v>
      </c>
      <c r="AM29" s="212" t="s">
        <v>3454</v>
      </c>
      <c r="AN29" s="212" t="s">
        <v>3460</v>
      </c>
      <c r="AO29" s="212" t="s">
        <v>3458</v>
      </c>
      <c r="AP29" s="212" t="s">
        <v>3459</v>
      </c>
    </row>
    <row r="30" spans="1:42" s="217" customFormat="1" ht="17.100000000000001" customHeight="1">
      <c r="A30" s="210">
        <v>20</v>
      </c>
      <c r="B30" s="222" t="s">
        <v>779</v>
      </c>
      <c r="C30" s="222" t="s">
        <v>780</v>
      </c>
      <c r="D30" s="221" t="s">
        <v>781</v>
      </c>
      <c r="E30" s="213">
        <v>7</v>
      </c>
      <c r="F30" s="214">
        <v>11.11</v>
      </c>
      <c r="G30" s="215">
        <v>30</v>
      </c>
      <c r="H30" s="215" t="s">
        <v>3372</v>
      </c>
      <c r="I30" s="214">
        <v>11.65</v>
      </c>
      <c r="J30" s="215">
        <v>30</v>
      </c>
      <c r="K30" s="215" t="s">
        <v>3372</v>
      </c>
      <c r="L30" s="216">
        <f t="shared" si="0"/>
        <v>11.379999999999999</v>
      </c>
      <c r="M30" s="213">
        <f t="shared" si="1"/>
        <v>60</v>
      </c>
      <c r="N30" s="213">
        <f t="shared" si="2"/>
        <v>0</v>
      </c>
      <c r="O30" s="213">
        <f t="shared" si="3"/>
        <v>0</v>
      </c>
      <c r="P30" s="214">
        <v>10.75</v>
      </c>
      <c r="Q30" s="215">
        <v>30</v>
      </c>
      <c r="R30" s="215" t="s">
        <v>3372</v>
      </c>
      <c r="S30" s="214">
        <v>12.52</v>
      </c>
      <c r="T30" s="215">
        <v>30</v>
      </c>
      <c r="U30" s="215" t="s">
        <v>3372</v>
      </c>
      <c r="V30" s="214">
        <f t="shared" si="15"/>
        <v>11.635</v>
      </c>
      <c r="W30" s="215">
        <f t="shared" si="16"/>
        <v>60</v>
      </c>
      <c r="X30" s="215">
        <f t="shared" si="17"/>
        <v>0</v>
      </c>
      <c r="Y30" s="215">
        <f t="shared" si="18"/>
        <v>0</v>
      </c>
      <c r="Z30" s="215">
        <f t="shared" si="8"/>
        <v>0</v>
      </c>
      <c r="AA30" s="215">
        <f t="shared" si="9"/>
        <v>0</v>
      </c>
      <c r="AB30" s="215">
        <f t="shared" si="10"/>
        <v>0</v>
      </c>
      <c r="AC30" s="214">
        <f t="shared" si="14"/>
        <v>1</v>
      </c>
      <c r="AD30" s="214">
        <f t="shared" si="11"/>
        <v>11.5075</v>
      </c>
      <c r="AE30" s="214">
        <f t="shared" si="12"/>
        <v>11.5075</v>
      </c>
      <c r="AF30" s="215">
        <f t="shared" si="13"/>
        <v>120</v>
      </c>
      <c r="AG30" s="212" t="s">
        <v>3452</v>
      </c>
      <c r="AH30" s="212" t="s">
        <v>3456</v>
      </c>
      <c r="AI30" s="212" t="s">
        <v>3453</v>
      </c>
      <c r="AJ30" s="212" t="s">
        <v>3457</v>
      </c>
      <c r="AK30" s="212" t="s">
        <v>3455</v>
      </c>
      <c r="AL30" s="212" t="s">
        <v>3458</v>
      </c>
      <c r="AM30" s="212" t="s">
        <v>3460</v>
      </c>
      <c r="AN30" s="212" t="s">
        <v>3459</v>
      </c>
      <c r="AO30" s="212" t="s">
        <v>3454</v>
      </c>
      <c r="AP30" s="212" t="s">
        <v>3451</v>
      </c>
    </row>
    <row r="31" spans="1:42" s="217" customFormat="1" ht="17.100000000000001" customHeight="1">
      <c r="A31" s="210">
        <v>21</v>
      </c>
      <c r="B31" s="219" t="s">
        <v>1311</v>
      </c>
      <c r="C31" s="219" t="s">
        <v>618</v>
      </c>
      <c r="D31" s="213" t="s">
        <v>2318</v>
      </c>
      <c r="E31" s="213">
        <v>23</v>
      </c>
      <c r="F31" s="214">
        <v>10.7</v>
      </c>
      <c r="G31" s="215">
        <v>30</v>
      </c>
      <c r="H31" s="215" t="s">
        <v>3372</v>
      </c>
      <c r="I31" s="214">
        <v>11.13</v>
      </c>
      <c r="J31" s="215">
        <v>30</v>
      </c>
      <c r="K31" s="215" t="s">
        <v>3373</v>
      </c>
      <c r="L31" s="216">
        <f t="shared" si="0"/>
        <v>10.914999999999999</v>
      </c>
      <c r="M31" s="213">
        <f t="shared" si="1"/>
        <v>60</v>
      </c>
      <c r="N31" s="213">
        <f t="shared" si="2"/>
        <v>1</v>
      </c>
      <c r="O31" s="213">
        <f t="shared" si="3"/>
        <v>0</v>
      </c>
      <c r="P31" s="214">
        <v>10.4</v>
      </c>
      <c r="Q31" s="215">
        <v>30</v>
      </c>
      <c r="R31" s="215" t="s">
        <v>3372</v>
      </c>
      <c r="S31" s="214">
        <v>14</v>
      </c>
      <c r="T31" s="215">
        <v>30</v>
      </c>
      <c r="U31" s="215" t="s">
        <v>3372</v>
      </c>
      <c r="V31" s="214">
        <f t="shared" si="15"/>
        <v>12.2</v>
      </c>
      <c r="W31" s="215">
        <f t="shared" si="16"/>
        <v>60</v>
      </c>
      <c r="X31" s="215">
        <f t="shared" si="17"/>
        <v>0</v>
      </c>
      <c r="Y31" s="215">
        <f t="shared" si="18"/>
        <v>0</v>
      </c>
      <c r="Z31" s="215">
        <f t="shared" si="8"/>
        <v>1</v>
      </c>
      <c r="AA31" s="215">
        <f t="shared" si="9"/>
        <v>0</v>
      </c>
      <c r="AB31" s="215">
        <f t="shared" si="10"/>
        <v>1</v>
      </c>
      <c r="AC31" s="214">
        <f t="shared" si="14"/>
        <v>0.99</v>
      </c>
      <c r="AD31" s="214">
        <f t="shared" si="11"/>
        <v>11.557499999999999</v>
      </c>
      <c r="AE31" s="214">
        <f t="shared" si="12"/>
        <v>11.441924999999999</v>
      </c>
      <c r="AF31" s="215">
        <f t="shared" si="13"/>
        <v>120</v>
      </c>
      <c r="AG31" s="212" t="s">
        <v>3452</v>
      </c>
      <c r="AH31" s="212" t="s">
        <v>3454</v>
      </c>
      <c r="AI31" s="212" t="s">
        <v>3451</v>
      </c>
      <c r="AJ31" s="212" t="s">
        <v>3456</v>
      </c>
      <c r="AK31" s="212" t="s">
        <v>3455</v>
      </c>
      <c r="AL31" s="212" t="s">
        <v>3453</v>
      </c>
      <c r="AM31" s="212" t="s">
        <v>3457</v>
      </c>
      <c r="AN31" s="212" t="s">
        <v>3459</v>
      </c>
      <c r="AO31" s="212" t="s">
        <v>3460</v>
      </c>
      <c r="AP31" s="212" t="s">
        <v>3458</v>
      </c>
    </row>
    <row r="32" spans="1:42" s="217" customFormat="1" ht="17.100000000000001" customHeight="1">
      <c r="A32" s="210">
        <v>22</v>
      </c>
      <c r="B32" s="218" t="s">
        <v>1535</v>
      </c>
      <c r="C32" s="218" t="s">
        <v>3469</v>
      </c>
      <c r="D32" s="213" t="s">
        <v>1536</v>
      </c>
      <c r="E32" s="213">
        <v>15</v>
      </c>
      <c r="F32" s="214">
        <v>12.64</v>
      </c>
      <c r="G32" s="215">
        <v>30</v>
      </c>
      <c r="H32" s="215" t="s">
        <v>3373</v>
      </c>
      <c r="I32" s="214">
        <v>10.59</v>
      </c>
      <c r="J32" s="215">
        <v>30</v>
      </c>
      <c r="K32" s="215" t="s">
        <v>3372</v>
      </c>
      <c r="L32" s="216">
        <f t="shared" si="0"/>
        <v>11.615</v>
      </c>
      <c r="M32" s="213">
        <f t="shared" si="1"/>
        <v>60</v>
      </c>
      <c r="N32" s="213">
        <f t="shared" si="2"/>
        <v>1</v>
      </c>
      <c r="O32" s="213">
        <f t="shared" si="3"/>
        <v>0</v>
      </c>
      <c r="P32" s="214">
        <v>10.039999999999999</v>
      </c>
      <c r="Q32" s="215">
        <v>30</v>
      </c>
      <c r="R32" s="215" t="s">
        <v>3372</v>
      </c>
      <c r="S32" s="214">
        <v>12.84</v>
      </c>
      <c r="T32" s="215">
        <v>30</v>
      </c>
      <c r="U32" s="215" t="s">
        <v>3372</v>
      </c>
      <c r="V32" s="214">
        <f t="shared" si="15"/>
        <v>11.44</v>
      </c>
      <c r="W32" s="215">
        <f t="shared" si="16"/>
        <v>60</v>
      </c>
      <c r="X32" s="215">
        <f t="shared" si="17"/>
        <v>0</v>
      </c>
      <c r="Y32" s="215">
        <f t="shared" si="18"/>
        <v>0</v>
      </c>
      <c r="Z32" s="215">
        <f t="shared" si="8"/>
        <v>1</v>
      </c>
      <c r="AA32" s="215">
        <f t="shared" si="9"/>
        <v>0</v>
      </c>
      <c r="AB32" s="215">
        <f t="shared" si="10"/>
        <v>1</v>
      </c>
      <c r="AC32" s="214">
        <f t="shared" si="14"/>
        <v>0.99</v>
      </c>
      <c r="AD32" s="214">
        <f t="shared" si="11"/>
        <v>11.5275</v>
      </c>
      <c r="AE32" s="214">
        <f t="shared" si="12"/>
        <v>11.412224999999999</v>
      </c>
      <c r="AF32" s="215">
        <f t="shared" si="13"/>
        <v>120</v>
      </c>
      <c r="AG32" s="212" t="s">
        <v>3453</v>
      </c>
      <c r="AH32" s="212" t="s">
        <v>3452</v>
      </c>
      <c r="AI32" s="212" t="s">
        <v>3456</v>
      </c>
      <c r="AJ32" s="212" t="s">
        <v>3451</v>
      </c>
      <c r="AK32" s="212" t="s">
        <v>3454</v>
      </c>
      <c r="AL32" s="212" t="s">
        <v>3459</v>
      </c>
      <c r="AM32" s="212" t="s">
        <v>3457</v>
      </c>
      <c r="AN32" s="212" t="s">
        <v>3460</v>
      </c>
      <c r="AO32" s="212" t="s">
        <v>3455</v>
      </c>
      <c r="AP32" s="212" t="s">
        <v>3458</v>
      </c>
    </row>
    <row r="33" spans="1:42" s="217" customFormat="1" ht="17.100000000000001" customHeight="1">
      <c r="A33" s="210">
        <v>23</v>
      </c>
      <c r="B33" s="218" t="s">
        <v>1026</v>
      </c>
      <c r="C33" s="218" t="s">
        <v>257</v>
      </c>
      <c r="D33" s="213" t="s">
        <v>2591</v>
      </c>
      <c r="E33" s="213">
        <v>26</v>
      </c>
      <c r="F33" s="214">
        <v>9.49</v>
      </c>
      <c r="G33" s="215">
        <v>17</v>
      </c>
      <c r="H33" s="215" t="s">
        <v>3373</v>
      </c>
      <c r="I33" s="214">
        <v>12.36</v>
      </c>
      <c r="J33" s="215">
        <v>30</v>
      </c>
      <c r="K33" s="215" t="s">
        <v>3372</v>
      </c>
      <c r="L33" s="216">
        <f t="shared" si="0"/>
        <v>10.925000000000001</v>
      </c>
      <c r="M33" s="213">
        <f t="shared" si="1"/>
        <v>60</v>
      </c>
      <c r="N33" s="213">
        <f t="shared" si="2"/>
        <v>1</v>
      </c>
      <c r="O33" s="213">
        <f t="shared" si="3"/>
        <v>1</v>
      </c>
      <c r="P33" s="214">
        <v>12.27</v>
      </c>
      <c r="Q33" s="215">
        <v>30</v>
      </c>
      <c r="R33" s="215" t="s">
        <v>3372</v>
      </c>
      <c r="S33" s="214">
        <v>12.45</v>
      </c>
      <c r="T33" s="215">
        <v>30</v>
      </c>
      <c r="U33" s="215" t="s">
        <v>3372</v>
      </c>
      <c r="V33" s="214">
        <f t="shared" si="15"/>
        <v>12.36</v>
      </c>
      <c r="W33" s="215">
        <f t="shared" si="16"/>
        <v>60</v>
      </c>
      <c r="X33" s="215">
        <f t="shared" si="17"/>
        <v>0</v>
      </c>
      <c r="Y33" s="215">
        <f t="shared" si="18"/>
        <v>0</v>
      </c>
      <c r="Z33" s="215">
        <f t="shared" si="8"/>
        <v>1</v>
      </c>
      <c r="AA33" s="215">
        <f t="shared" si="9"/>
        <v>1</v>
      </c>
      <c r="AB33" s="215">
        <f t="shared" si="10"/>
        <v>2</v>
      </c>
      <c r="AC33" s="214">
        <f t="shared" si="14"/>
        <v>0.98</v>
      </c>
      <c r="AD33" s="214">
        <f t="shared" si="11"/>
        <v>11.6425</v>
      </c>
      <c r="AE33" s="214">
        <f t="shared" si="12"/>
        <v>11.409649999999999</v>
      </c>
      <c r="AF33" s="215">
        <f t="shared" si="13"/>
        <v>120</v>
      </c>
      <c r="AG33" s="212" t="s">
        <v>3453</v>
      </c>
      <c r="AH33" s="212" t="s">
        <v>3452</v>
      </c>
      <c r="AI33" s="212" t="s">
        <v>3456</v>
      </c>
      <c r="AJ33" s="212" t="s">
        <v>3451</v>
      </c>
      <c r="AK33" s="212" t="s">
        <v>3454</v>
      </c>
      <c r="AL33" s="212" t="s">
        <v>3455</v>
      </c>
      <c r="AM33" s="212" t="s">
        <v>3457</v>
      </c>
      <c r="AN33" s="212" t="s">
        <v>3460</v>
      </c>
      <c r="AO33" s="212" t="s">
        <v>3458</v>
      </c>
      <c r="AP33" s="212" t="s">
        <v>3459</v>
      </c>
    </row>
    <row r="34" spans="1:42" s="217" customFormat="1" ht="17.100000000000001" customHeight="1">
      <c r="A34" s="210">
        <v>24</v>
      </c>
      <c r="B34" s="218" t="s">
        <v>2160</v>
      </c>
      <c r="C34" s="218" t="s">
        <v>3547</v>
      </c>
      <c r="D34" s="213" t="s">
        <v>2161</v>
      </c>
      <c r="E34" s="213">
        <v>21</v>
      </c>
      <c r="F34" s="214">
        <v>10.82</v>
      </c>
      <c r="G34" s="215">
        <v>30</v>
      </c>
      <c r="H34" s="215" t="s">
        <v>3372</v>
      </c>
      <c r="I34" s="214">
        <v>10.77</v>
      </c>
      <c r="J34" s="215">
        <v>30</v>
      </c>
      <c r="K34" s="215" t="s">
        <v>3373</v>
      </c>
      <c r="L34" s="216">
        <f t="shared" si="0"/>
        <v>10.795</v>
      </c>
      <c r="M34" s="213">
        <f t="shared" si="1"/>
        <v>60</v>
      </c>
      <c r="N34" s="213">
        <f t="shared" si="2"/>
        <v>1</v>
      </c>
      <c r="O34" s="213">
        <f t="shared" si="3"/>
        <v>0</v>
      </c>
      <c r="P34" s="214">
        <v>10.42</v>
      </c>
      <c r="Q34" s="215">
        <v>30</v>
      </c>
      <c r="R34" s="215" t="s">
        <v>3372</v>
      </c>
      <c r="S34" s="214">
        <v>13.42</v>
      </c>
      <c r="T34" s="215">
        <v>30</v>
      </c>
      <c r="U34" s="215" t="s">
        <v>3372</v>
      </c>
      <c r="V34" s="214">
        <f t="shared" si="15"/>
        <v>11.92</v>
      </c>
      <c r="W34" s="215">
        <f t="shared" si="16"/>
        <v>60</v>
      </c>
      <c r="X34" s="215">
        <f t="shared" si="17"/>
        <v>0</v>
      </c>
      <c r="Y34" s="215">
        <f t="shared" si="18"/>
        <v>0</v>
      </c>
      <c r="Z34" s="215">
        <f t="shared" si="8"/>
        <v>1</v>
      </c>
      <c r="AA34" s="215">
        <f t="shared" si="9"/>
        <v>0</v>
      </c>
      <c r="AB34" s="215">
        <f t="shared" si="10"/>
        <v>1</v>
      </c>
      <c r="AC34" s="214">
        <f t="shared" si="14"/>
        <v>0.99</v>
      </c>
      <c r="AD34" s="214">
        <f t="shared" si="11"/>
        <v>11.3575</v>
      </c>
      <c r="AE34" s="214">
        <f t="shared" si="12"/>
        <v>11.243924999999999</v>
      </c>
      <c r="AF34" s="215">
        <f t="shared" si="13"/>
        <v>120</v>
      </c>
      <c r="AG34" s="212" t="s">
        <v>3453</v>
      </c>
      <c r="AH34" s="212" t="s">
        <v>3452</v>
      </c>
      <c r="AI34" s="212" t="s">
        <v>3451</v>
      </c>
      <c r="AJ34" s="212" t="s">
        <v>3456</v>
      </c>
      <c r="AK34" s="212" t="s">
        <v>3455</v>
      </c>
      <c r="AL34" s="212" t="s">
        <v>3454</v>
      </c>
      <c r="AM34" s="212" t="s">
        <v>3460</v>
      </c>
      <c r="AN34" s="212" t="s">
        <v>3459</v>
      </c>
      <c r="AO34" s="212" t="s">
        <v>3457</v>
      </c>
      <c r="AP34" s="212" t="s">
        <v>3458</v>
      </c>
    </row>
    <row r="35" spans="1:42" s="217" customFormat="1" ht="17.100000000000001" customHeight="1">
      <c r="A35" s="210">
        <v>25</v>
      </c>
      <c r="B35" s="218" t="s">
        <v>206</v>
      </c>
      <c r="C35" s="218" t="s">
        <v>207</v>
      </c>
      <c r="D35" s="213" t="s">
        <v>208</v>
      </c>
      <c r="E35" s="213">
        <v>2</v>
      </c>
      <c r="F35" s="214">
        <v>12.29</v>
      </c>
      <c r="G35" s="215">
        <v>30</v>
      </c>
      <c r="H35" s="215" t="s">
        <v>3372</v>
      </c>
      <c r="I35" s="214">
        <v>10</v>
      </c>
      <c r="J35" s="215">
        <v>30</v>
      </c>
      <c r="K35" s="215" t="s">
        <v>3372</v>
      </c>
      <c r="L35" s="216">
        <f t="shared" si="0"/>
        <v>11.145</v>
      </c>
      <c r="M35" s="213">
        <f t="shared" si="1"/>
        <v>60</v>
      </c>
      <c r="N35" s="213">
        <f t="shared" si="2"/>
        <v>0</v>
      </c>
      <c r="O35" s="213">
        <f t="shared" si="3"/>
        <v>0</v>
      </c>
      <c r="P35" s="214">
        <v>10.31</v>
      </c>
      <c r="Q35" s="215">
        <v>30</v>
      </c>
      <c r="R35" s="215" t="s">
        <v>3372</v>
      </c>
      <c r="S35" s="214">
        <v>12.15</v>
      </c>
      <c r="T35" s="215">
        <v>30</v>
      </c>
      <c r="U35" s="215" t="s">
        <v>3372</v>
      </c>
      <c r="V35" s="214">
        <f t="shared" si="15"/>
        <v>11.23</v>
      </c>
      <c r="W35" s="215">
        <f t="shared" si="16"/>
        <v>60</v>
      </c>
      <c r="X35" s="215">
        <f t="shared" si="17"/>
        <v>0</v>
      </c>
      <c r="Y35" s="215">
        <f t="shared" si="18"/>
        <v>0</v>
      </c>
      <c r="Z35" s="215">
        <f t="shared" si="8"/>
        <v>0</v>
      </c>
      <c r="AA35" s="215">
        <f t="shared" si="9"/>
        <v>0</v>
      </c>
      <c r="AB35" s="215">
        <f t="shared" si="10"/>
        <v>0</v>
      </c>
      <c r="AC35" s="214">
        <f t="shared" si="14"/>
        <v>1</v>
      </c>
      <c r="AD35" s="214">
        <f t="shared" si="11"/>
        <v>11.1875</v>
      </c>
      <c r="AE35" s="214">
        <f t="shared" si="12"/>
        <v>11.1875</v>
      </c>
      <c r="AF35" s="215">
        <f t="shared" si="13"/>
        <v>120</v>
      </c>
      <c r="AG35" s="212" t="s">
        <v>3452</v>
      </c>
      <c r="AH35" s="212" t="s">
        <v>3454</v>
      </c>
      <c r="AI35" s="212" t="s">
        <v>3451</v>
      </c>
      <c r="AJ35" s="212" t="s">
        <v>3456</v>
      </c>
      <c r="AK35" s="212" t="s">
        <v>3457</v>
      </c>
      <c r="AL35" s="212" t="s">
        <v>3453</v>
      </c>
      <c r="AM35" s="212" t="s">
        <v>3455</v>
      </c>
      <c r="AN35" s="212" t="s">
        <v>3460</v>
      </c>
      <c r="AO35" s="212" t="s">
        <v>3459</v>
      </c>
      <c r="AP35" s="212" t="s">
        <v>3458</v>
      </c>
    </row>
    <row r="36" spans="1:42" s="217" customFormat="1" ht="17.100000000000001" customHeight="1">
      <c r="A36" s="210">
        <v>26</v>
      </c>
      <c r="B36" s="218" t="s">
        <v>966</v>
      </c>
      <c r="C36" s="218" t="s">
        <v>967</v>
      </c>
      <c r="D36" s="213" t="s">
        <v>968</v>
      </c>
      <c r="E36" s="213">
        <v>9</v>
      </c>
      <c r="F36" s="214">
        <v>11.56</v>
      </c>
      <c r="G36" s="215">
        <v>30</v>
      </c>
      <c r="H36" s="215" t="s">
        <v>3373</v>
      </c>
      <c r="I36" s="214">
        <v>10.66</v>
      </c>
      <c r="J36" s="215">
        <v>30</v>
      </c>
      <c r="K36" s="215" t="s">
        <v>3373</v>
      </c>
      <c r="L36" s="216">
        <f t="shared" si="0"/>
        <v>11.11</v>
      </c>
      <c r="M36" s="213">
        <f t="shared" si="1"/>
        <v>60</v>
      </c>
      <c r="N36" s="213">
        <f t="shared" si="2"/>
        <v>2</v>
      </c>
      <c r="O36" s="213">
        <f t="shared" si="3"/>
        <v>0</v>
      </c>
      <c r="P36" s="214">
        <v>10.47</v>
      </c>
      <c r="Q36" s="215">
        <v>30</v>
      </c>
      <c r="R36" s="215" t="s">
        <v>3372</v>
      </c>
      <c r="S36" s="214">
        <v>12.97</v>
      </c>
      <c r="T36" s="215">
        <v>30</v>
      </c>
      <c r="U36" s="215" t="s">
        <v>3372</v>
      </c>
      <c r="V36" s="214">
        <f t="shared" si="15"/>
        <v>11.72</v>
      </c>
      <c r="W36" s="215">
        <f t="shared" si="16"/>
        <v>60</v>
      </c>
      <c r="X36" s="215">
        <f t="shared" si="17"/>
        <v>0</v>
      </c>
      <c r="Y36" s="215">
        <f t="shared" si="18"/>
        <v>0</v>
      </c>
      <c r="Z36" s="215">
        <f t="shared" si="8"/>
        <v>2</v>
      </c>
      <c r="AA36" s="215">
        <f t="shared" si="9"/>
        <v>0</v>
      </c>
      <c r="AB36" s="215">
        <f t="shared" si="10"/>
        <v>2</v>
      </c>
      <c r="AC36" s="214">
        <f t="shared" si="14"/>
        <v>0.98</v>
      </c>
      <c r="AD36" s="214">
        <f t="shared" si="11"/>
        <v>11.414999999999999</v>
      </c>
      <c r="AE36" s="214">
        <f t="shared" si="12"/>
        <v>11.186699999999998</v>
      </c>
      <c r="AF36" s="215">
        <f t="shared" si="13"/>
        <v>120</v>
      </c>
      <c r="AG36" s="212" t="s">
        <v>3453</v>
      </c>
      <c r="AH36" s="212" t="s">
        <v>3452</v>
      </c>
      <c r="AI36" s="212" t="s">
        <v>3451</v>
      </c>
      <c r="AJ36" s="212" t="s">
        <v>3457</v>
      </c>
      <c r="AK36" s="212" t="s">
        <v>3455</v>
      </c>
      <c r="AL36" s="212" t="s">
        <v>3456</v>
      </c>
      <c r="AM36" s="212" t="s">
        <v>3454</v>
      </c>
      <c r="AN36" s="212" t="s">
        <v>3460</v>
      </c>
      <c r="AO36" s="212" t="s">
        <v>3459</v>
      </c>
      <c r="AP36" s="212" t="s">
        <v>3458</v>
      </c>
    </row>
    <row r="37" spans="1:42" s="217" customFormat="1" ht="17.100000000000001" customHeight="1">
      <c r="A37" s="210">
        <v>27</v>
      </c>
      <c r="B37" s="218" t="s">
        <v>1351</v>
      </c>
      <c r="C37" s="218" t="s">
        <v>1352</v>
      </c>
      <c r="D37" s="213" t="s">
        <v>1353</v>
      </c>
      <c r="E37" s="213">
        <v>13</v>
      </c>
      <c r="F37" s="214">
        <v>14.76</v>
      </c>
      <c r="G37" s="215">
        <v>30</v>
      </c>
      <c r="H37" s="215" t="s">
        <v>3372</v>
      </c>
      <c r="I37" s="214">
        <v>10.9</v>
      </c>
      <c r="J37" s="215">
        <v>30</v>
      </c>
      <c r="K37" s="215" t="s">
        <v>3372</v>
      </c>
      <c r="L37" s="216">
        <f t="shared" si="0"/>
        <v>12.83</v>
      </c>
      <c r="M37" s="213">
        <f t="shared" si="1"/>
        <v>60</v>
      </c>
      <c r="N37" s="213">
        <f t="shared" si="2"/>
        <v>0</v>
      </c>
      <c r="O37" s="213">
        <f t="shared" si="3"/>
        <v>0</v>
      </c>
      <c r="P37" s="214">
        <v>8.4499999999999993</v>
      </c>
      <c r="Q37" s="215">
        <v>10</v>
      </c>
      <c r="R37" s="215" t="s">
        <v>3373</v>
      </c>
      <c r="S37" s="214">
        <v>11.55</v>
      </c>
      <c r="T37" s="215">
        <v>30</v>
      </c>
      <c r="U37" s="215" t="s">
        <v>3372</v>
      </c>
      <c r="V37" s="214">
        <f t="shared" si="15"/>
        <v>10</v>
      </c>
      <c r="W37" s="215">
        <f t="shared" si="16"/>
        <v>60</v>
      </c>
      <c r="X37" s="215">
        <f t="shared" si="17"/>
        <v>1</v>
      </c>
      <c r="Y37" s="215">
        <f t="shared" si="18"/>
        <v>1</v>
      </c>
      <c r="Z37" s="215">
        <f t="shared" si="8"/>
        <v>1</v>
      </c>
      <c r="AA37" s="215">
        <f t="shared" si="9"/>
        <v>1</v>
      </c>
      <c r="AB37" s="215">
        <f t="shared" si="10"/>
        <v>2</v>
      </c>
      <c r="AC37" s="214">
        <f t="shared" si="14"/>
        <v>0.98</v>
      </c>
      <c r="AD37" s="214">
        <f t="shared" si="11"/>
        <v>11.414999999999999</v>
      </c>
      <c r="AE37" s="214">
        <f t="shared" si="12"/>
        <v>11.186699999999998</v>
      </c>
      <c r="AF37" s="215">
        <f t="shared" si="13"/>
        <v>120</v>
      </c>
      <c r="AG37" s="212" t="s">
        <v>3452</v>
      </c>
      <c r="AH37" s="212" t="s">
        <v>3456</v>
      </c>
      <c r="AI37" s="212" t="s">
        <v>3457</v>
      </c>
      <c r="AJ37" s="212" t="s">
        <v>3454</v>
      </c>
      <c r="AK37" s="212" t="s">
        <v>3451</v>
      </c>
      <c r="AL37" s="212" t="s">
        <v>3459</v>
      </c>
      <c r="AM37" s="212" t="s">
        <v>3455</v>
      </c>
      <c r="AN37" s="212" t="s">
        <v>3460</v>
      </c>
      <c r="AO37" s="212" t="s">
        <v>3453</v>
      </c>
      <c r="AP37" s="212" t="s">
        <v>3458</v>
      </c>
    </row>
    <row r="38" spans="1:42" s="217" customFormat="1" ht="17.100000000000001" customHeight="1">
      <c r="A38" s="210">
        <v>28</v>
      </c>
      <c r="B38" s="218" t="s">
        <v>544</v>
      </c>
      <c r="C38" s="218" t="s">
        <v>545</v>
      </c>
      <c r="D38" s="213" t="s">
        <v>546</v>
      </c>
      <c r="E38" s="213">
        <v>5</v>
      </c>
      <c r="F38" s="214">
        <v>11.04</v>
      </c>
      <c r="G38" s="215">
        <v>30</v>
      </c>
      <c r="H38" s="215" t="s">
        <v>3372</v>
      </c>
      <c r="I38" s="214">
        <v>10.69</v>
      </c>
      <c r="J38" s="215">
        <v>30</v>
      </c>
      <c r="K38" s="215" t="s">
        <v>3373</v>
      </c>
      <c r="L38" s="216">
        <f t="shared" si="0"/>
        <v>10.864999999999998</v>
      </c>
      <c r="M38" s="213">
        <f t="shared" si="1"/>
        <v>60</v>
      </c>
      <c r="N38" s="213">
        <f t="shared" si="2"/>
        <v>1</v>
      </c>
      <c r="O38" s="213">
        <f t="shared" si="3"/>
        <v>0</v>
      </c>
      <c r="P38" s="214">
        <v>10.44</v>
      </c>
      <c r="Q38" s="215">
        <v>30</v>
      </c>
      <c r="R38" s="215" t="s">
        <v>3372</v>
      </c>
      <c r="S38" s="214">
        <v>12.96</v>
      </c>
      <c r="T38" s="215">
        <v>30</v>
      </c>
      <c r="U38" s="215" t="s">
        <v>3372</v>
      </c>
      <c r="V38" s="214">
        <f t="shared" si="15"/>
        <v>11.7</v>
      </c>
      <c r="W38" s="215">
        <f t="shared" si="16"/>
        <v>60</v>
      </c>
      <c r="X38" s="215">
        <f t="shared" si="17"/>
        <v>0</v>
      </c>
      <c r="Y38" s="215">
        <f t="shared" si="18"/>
        <v>0</v>
      </c>
      <c r="Z38" s="215">
        <f t="shared" si="8"/>
        <v>1</v>
      </c>
      <c r="AA38" s="215">
        <f t="shared" si="9"/>
        <v>0</v>
      </c>
      <c r="AB38" s="215">
        <f t="shared" si="10"/>
        <v>1</v>
      </c>
      <c r="AC38" s="214">
        <f t="shared" si="14"/>
        <v>0.99</v>
      </c>
      <c r="AD38" s="214">
        <f t="shared" si="11"/>
        <v>11.282499999999999</v>
      </c>
      <c r="AE38" s="214">
        <f t="shared" si="12"/>
        <v>11.169674999999998</v>
      </c>
      <c r="AF38" s="215">
        <f t="shared" si="13"/>
        <v>120</v>
      </c>
      <c r="AG38" s="212" t="s">
        <v>3452</v>
      </c>
      <c r="AH38" s="212" t="s">
        <v>3454</v>
      </c>
      <c r="AI38" s="212" t="s">
        <v>3451</v>
      </c>
      <c r="AJ38" s="212" t="s">
        <v>3456</v>
      </c>
      <c r="AK38" s="212" t="s">
        <v>3455</v>
      </c>
      <c r="AL38" s="212" t="s">
        <v>3453</v>
      </c>
      <c r="AM38" s="212" t="s">
        <v>3457</v>
      </c>
      <c r="AN38" s="212" t="s">
        <v>3459</v>
      </c>
      <c r="AO38" s="212" t="s">
        <v>3460</v>
      </c>
      <c r="AP38" s="212" t="s">
        <v>3458</v>
      </c>
    </row>
    <row r="39" spans="1:42" s="217" customFormat="1" ht="17.100000000000001" customHeight="1">
      <c r="A39" s="210">
        <v>29</v>
      </c>
      <c r="B39" s="218" t="s">
        <v>1936</v>
      </c>
      <c r="C39" s="218" t="s">
        <v>1937</v>
      </c>
      <c r="D39" s="213" t="s">
        <v>1938</v>
      </c>
      <c r="E39" s="213">
        <v>19</v>
      </c>
      <c r="F39" s="214">
        <v>10.220000000000001</v>
      </c>
      <c r="G39" s="215">
        <v>30</v>
      </c>
      <c r="H39" s="215" t="s">
        <v>3372</v>
      </c>
      <c r="I39" s="214">
        <v>11.06</v>
      </c>
      <c r="J39" s="215">
        <v>30</v>
      </c>
      <c r="K39" s="215" t="s">
        <v>3373</v>
      </c>
      <c r="L39" s="216">
        <f t="shared" si="0"/>
        <v>10.64</v>
      </c>
      <c r="M39" s="213">
        <f t="shared" si="1"/>
        <v>60</v>
      </c>
      <c r="N39" s="213">
        <f t="shared" si="2"/>
        <v>1</v>
      </c>
      <c r="O39" s="213">
        <f t="shared" si="3"/>
        <v>0</v>
      </c>
      <c r="P39" s="214">
        <v>10.98</v>
      </c>
      <c r="Q39" s="215">
        <v>30</v>
      </c>
      <c r="R39" s="215" t="s">
        <v>3372</v>
      </c>
      <c r="S39" s="214">
        <v>12.85</v>
      </c>
      <c r="T39" s="215">
        <v>30</v>
      </c>
      <c r="U39" s="215" t="s">
        <v>3372</v>
      </c>
      <c r="V39" s="214">
        <f t="shared" si="15"/>
        <v>11.914999999999999</v>
      </c>
      <c r="W39" s="215">
        <f t="shared" si="16"/>
        <v>60</v>
      </c>
      <c r="X39" s="215">
        <f t="shared" si="17"/>
        <v>0</v>
      </c>
      <c r="Y39" s="215">
        <f t="shared" si="18"/>
        <v>0</v>
      </c>
      <c r="Z39" s="215">
        <f t="shared" si="8"/>
        <v>1</v>
      </c>
      <c r="AA39" s="215">
        <f t="shared" si="9"/>
        <v>0</v>
      </c>
      <c r="AB39" s="215">
        <f t="shared" si="10"/>
        <v>1</v>
      </c>
      <c r="AC39" s="214">
        <f t="shared" si="14"/>
        <v>0.99</v>
      </c>
      <c r="AD39" s="214">
        <f t="shared" si="11"/>
        <v>11.2775</v>
      </c>
      <c r="AE39" s="214">
        <f t="shared" si="12"/>
        <v>11.164724999999999</v>
      </c>
      <c r="AF39" s="215">
        <f t="shared" si="13"/>
        <v>120</v>
      </c>
      <c r="AG39" s="212" t="s">
        <v>3452</v>
      </c>
      <c r="AH39" s="212" t="s">
        <v>3453</v>
      </c>
      <c r="AI39" s="212" t="s">
        <v>3455</v>
      </c>
      <c r="AJ39" s="212" t="s">
        <v>3454</v>
      </c>
      <c r="AK39" s="212" t="s">
        <v>3451</v>
      </c>
      <c r="AL39" s="212" t="s">
        <v>3456</v>
      </c>
      <c r="AM39" s="212" t="s">
        <v>3457</v>
      </c>
      <c r="AN39" s="212" t="s">
        <v>3459</v>
      </c>
      <c r="AO39" s="212" t="s">
        <v>3460</v>
      </c>
      <c r="AP39" s="212" t="s">
        <v>3458</v>
      </c>
    </row>
    <row r="40" spans="1:42" s="217" customFormat="1" ht="17.100000000000001" customHeight="1">
      <c r="A40" s="210">
        <v>30</v>
      </c>
      <c r="B40" s="218" t="s">
        <v>2651</v>
      </c>
      <c r="C40" s="218" t="s">
        <v>3548</v>
      </c>
      <c r="D40" s="213" t="s">
        <v>2652</v>
      </c>
      <c r="E40" s="213">
        <v>27</v>
      </c>
      <c r="F40" s="214">
        <v>11.73</v>
      </c>
      <c r="G40" s="215">
        <v>30</v>
      </c>
      <c r="H40" s="215" t="s">
        <v>3372</v>
      </c>
      <c r="I40" s="214">
        <v>10</v>
      </c>
      <c r="J40" s="215">
        <v>30</v>
      </c>
      <c r="K40" s="215" t="s">
        <v>3372</v>
      </c>
      <c r="L40" s="216">
        <f t="shared" si="0"/>
        <v>10.865</v>
      </c>
      <c r="M40" s="213">
        <f t="shared" si="1"/>
        <v>60</v>
      </c>
      <c r="N40" s="213">
        <f t="shared" si="2"/>
        <v>0</v>
      </c>
      <c r="O40" s="213">
        <f t="shared" si="3"/>
        <v>0</v>
      </c>
      <c r="P40" s="214">
        <v>10.11</v>
      </c>
      <c r="Q40" s="215">
        <v>30</v>
      </c>
      <c r="R40" s="215" t="s">
        <v>3373</v>
      </c>
      <c r="S40" s="214">
        <v>13.22</v>
      </c>
      <c r="T40" s="215">
        <v>30</v>
      </c>
      <c r="U40" s="215" t="s">
        <v>3372</v>
      </c>
      <c r="V40" s="214">
        <f t="shared" si="15"/>
        <v>11.664999999999999</v>
      </c>
      <c r="W40" s="215">
        <f t="shared" si="16"/>
        <v>60</v>
      </c>
      <c r="X40" s="215">
        <f t="shared" si="17"/>
        <v>1</v>
      </c>
      <c r="Y40" s="215">
        <f t="shared" si="18"/>
        <v>0</v>
      </c>
      <c r="Z40" s="215">
        <f t="shared" si="8"/>
        <v>1</v>
      </c>
      <c r="AA40" s="215">
        <f t="shared" si="9"/>
        <v>0</v>
      </c>
      <c r="AB40" s="215">
        <f t="shared" si="10"/>
        <v>1</v>
      </c>
      <c r="AC40" s="214">
        <f t="shared" si="14"/>
        <v>0.99</v>
      </c>
      <c r="AD40" s="214">
        <f t="shared" si="11"/>
        <v>11.265000000000001</v>
      </c>
      <c r="AE40" s="214">
        <f t="shared" si="12"/>
        <v>11.15235</v>
      </c>
      <c r="AF40" s="215">
        <f t="shared" si="13"/>
        <v>120</v>
      </c>
      <c r="AG40" s="212" t="s">
        <v>3453</v>
      </c>
      <c r="AH40" s="212" t="s">
        <v>3452</v>
      </c>
      <c r="AI40" s="212" t="s">
        <v>3451</v>
      </c>
      <c r="AJ40" s="212" t="s">
        <v>3456</v>
      </c>
      <c r="AK40" s="212" t="s">
        <v>3455</v>
      </c>
      <c r="AL40" s="212" t="s">
        <v>3457</v>
      </c>
      <c r="AM40" s="212" t="s">
        <v>3454</v>
      </c>
      <c r="AN40" s="212" t="s">
        <v>3460</v>
      </c>
      <c r="AO40" s="212" t="s">
        <v>3458</v>
      </c>
      <c r="AP40" s="212" t="s">
        <v>3459</v>
      </c>
    </row>
    <row r="41" spans="1:42" s="217" customFormat="1" ht="17.100000000000001" customHeight="1">
      <c r="A41" s="210">
        <v>31</v>
      </c>
      <c r="B41" s="222" t="s">
        <v>441</v>
      </c>
      <c r="C41" s="222" t="s">
        <v>442</v>
      </c>
      <c r="D41" s="221" t="s">
        <v>443</v>
      </c>
      <c r="E41" s="213">
        <v>4</v>
      </c>
      <c r="F41" s="214">
        <v>11.19</v>
      </c>
      <c r="G41" s="215">
        <v>30</v>
      </c>
      <c r="H41" s="215" t="s">
        <v>3373</v>
      </c>
      <c r="I41" s="214">
        <v>8.94</v>
      </c>
      <c r="J41" s="215">
        <v>12</v>
      </c>
      <c r="K41" s="215" t="s">
        <v>3373</v>
      </c>
      <c r="L41" s="216">
        <f t="shared" si="0"/>
        <v>10.065</v>
      </c>
      <c r="M41" s="213">
        <f t="shared" si="1"/>
        <v>60</v>
      </c>
      <c r="N41" s="213">
        <f t="shared" si="2"/>
        <v>2</v>
      </c>
      <c r="O41" s="213">
        <f t="shared" si="3"/>
        <v>1</v>
      </c>
      <c r="P41" s="214">
        <v>11.56</v>
      </c>
      <c r="Q41" s="215">
        <v>30</v>
      </c>
      <c r="R41" s="215" t="s">
        <v>3372</v>
      </c>
      <c r="S41" s="214">
        <v>14.2</v>
      </c>
      <c r="T41" s="215">
        <v>30</v>
      </c>
      <c r="U41" s="215" t="s">
        <v>3372</v>
      </c>
      <c r="V41" s="214">
        <f t="shared" si="15"/>
        <v>12.879999999999999</v>
      </c>
      <c r="W41" s="215">
        <f t="shared" si="16"/>
        <v>60</v>
      </c>
      <c r="X41" s="215">
        <f t="shared" si="17"/>
        <v>0</v>
      </c>
      <c r="Y41" s="215">
        <f t="shared" si="18"/>
        <v>0</v>
      </c>
      <c r="Z41" s="215">
        <f t="shared" si="8"/>
        <v>2</v>
      </c>
      <c r="AA41" s="215">
        <f t="shared" si="9"/>
        <v>1</v>
      </c>
      <c r="AB41" s="215">
        <f t="shared" si="10"/>
        <v>3</v>
      </c>
      <c r="AC41" s="214">
        <f t="shared" si="14"/>
        <v>0.97</v>
      </c>
      <c r="AD41" s="214">
        <f t="shared" si="11"/>
        <v>11.4725</v>
      </c>
      <c r="AE41" s="214">
        <f t="shared" si="12"/>
        <v>11.128325</v>
      </c>
      <c r="AF41" s="215">
        <f t="shared" si="13"/>
        <v>120</v>
      </c>
      <c r="AG41" s="212" t="s">
        <v>3453</v>
      </c>
      <c r="AH41" s="212" t="s">
        <v>3452</v>
      </c>
      <c r="AI41" s="212" t="s">
        <v>3454</v>
      </c>
      <c r="AJ41" s="212" t="s">
        <v>3451</v>
      </c>
      <c r="AK41" s="212" t="s">
        <v>3455</v>
      </c>
      <c r="AL41" s="212" t="s">
        <v>3457</v>
      </c>
      <c r="AM41" s="212" t="s">
        <v>3456</v>
      </c>
      <c r="AN41" s="212" t="s">
        <v>3460</v>
      </c>
      <c r="AO41" s="212" t="s">
        <v>3458</v>
      </c>
      <c r="AP41" s="212" t="s">
        <v>3459</v>
      </c>
    </row>
    <row r="42" spans="1:42" s="217" customFormat="1" ht="17.100000000000001" customHeight="1">
      <c r="A42" s="210">
        <v>32</v>
      </c>
      <c r="B42" s="218" t="s">
        <v>2443</v>
      </c>
      <c r="C42" s="218" t="s">
        <v>3549</v>
      </c>
      <c r="D42" s="213" t="s">
        <v>2444</v>
      </c>
      <c r="E42" s="213">
        <v>24</v>
      </c>
      <c r="F42" s="214">
        <v>10.38</v>
      </c>
      <c r="G42" s="215">
        <v>30</v>
      </c>
      <c r="H42" s="215" t="s">
        <v>3372</v>
      </c>
      <c r="I42" s="214">
        <v>10.62</v>
      </c>
      <c r="J42" s="215">
        <v>30</v>
      </c>
      <c r="K42" s="215" t="s">
        <v>3372</v>
      </c>
      <c r="L42" s="216">
        <f t="shared" si="0"/>
        <v>10.5</v>
      </c>
      <c r="M42" s="213">
        <f t="shared" si="1"/>
        <v>60</v>
      </c>
      <c r="N42" s="213">
        <f t="shared" si="2"/>
        <v>0</v>
      </c>
      <c r="O42" s="213">
        <f t="shared" si="3"/>
        <v>0</v>
      </c>
      <c r="P42" s="214">
        <v>12</v>
      </c>
      <c r="Q42" s="215">
        <v>30</v>
      </c>
      <c r="R42" s="215" t="s">
        <v>3372</v>
      </c>
      <c r="S42" s="214">
        <v>11.5</v>
      </c>
      <c r="T42" s="215">
        <v>30</v>
      </c>
      <c r="U42" s="215" t="s">
        <v>3372</v>
      </c>
      <c r="V42" s="214">
        <f t="shared" si="15"/>
        <v>11.75</v>
      </c>
      <c r="W42" s="215">
        <f t="shared" si="16"/>
        <v>60</v>
      </c>
      <c r="X42" s="215">
        <f t="shared" si="17"/>
        <v>0</v>
      </c>
      <c r="Y42" s="215">
        <f t="shared" si="18"/>
        <v>0</v>
      </c>
      <c r="Z42" s="215">
        <f t="shared" si="8"/>
        <v>0</v>
      </c>
      <c r="AA42" s="215">
        <f t="shared" si="9"/>
        <v>0</v>
      </c>
      <c r="AB42" s="215">
        <f t="shared" si="10"/>
        <v>0</v>
      </c>
      <c r="AC42" s="214">
        <f t="shared" si="14"/>
        <v>1</v>
      </c>
      <c r="AD42" s="214">
        <f t="shared" si="11"/>
        <v>11.125</v>
      </c>
      <c r="AE42" s="214">
        <f t="shared" si="12"/>
        <v>11.125</v>
      </c>
      <c r="AF42" s="215">
        <f t="shared" si="13"/>
        <v>120</v>
      </c>
      <c r="AG42" s="212" t="s">
        <v>3453</v>
      </c>
      <c r="AH42" s="212" t="s">
        <v>3452</v>
      </c>
      <c r="AI42" s="212" t="s">
        <v>3456</v>
      </c>
      <c r="AJ42" s="212" t="s">
        <v>3455</v>
      </c>
      <c r="AK42" s="212" t="s">
        <v>3457</v>
      </c>
      <c r="AL42" s="212" t="s">
        <v>3454</v>
      </c>
      <c r="AM42" s="212" t="s">
        <v>3451</v>
      </c>
      <c r="AN42" s="212" t="s">
        <v>3460</v>
      </c>
      <c r="AO42" s="212" t="s">
        <v>3459</v>
      </c>
      <c r="AP42" s="212" t="s">
        <v>3458</v>
      </c>
    </row>
    <row r="43" spans="1:42" s="217" customFormat="1" ht="17.100000000000001" customHeight="1">
      <c r="A43" s="210">
        <v>33</v>
      </c>
      <c r="B43" s="222" t="s">
        <v>3505</v>
      </c>
      <c r="C43" s="222" t="s">
        <v>2283</v>
      </c>
      <c r="D43" s="221" t="s">
        <v>2711</v>
      </c>
      <c r="E43" s="213">
        <v>27</v>
      </c>
      <c r="F43" s="214">
        <v>9.83</v>
      </c>
      <c r="G43" s="215">
        <v>16</v>
      </c>
      <c r="H43" s="215" t="s">
        <v>3373</v>
      </c>
      <c r="I43" s="214">
        <v>10.17</v>
      </c>
      <c r="J43" s="215">
        <v>30</v>
      </c>
      <c r="K43" s="215" t="s">
        <v>3373</v>
      </c>
      <c r="L43" s="216">
        <f t="shared" ref="L43:L74" si="19">(F43+I43)/2</f>
        <v>10</v>
      </c>
      <c r="M43" s="213">
        <f t="shared" ref="M43:M74" si="20">IF(L43&gt;=10,60,G43+J43)</f>
        <v>60</v>
      </c>
      <c r="N43" s="213">
        <f t="shared" ref="N43:N74" si="21">IF(H43="ACC",0,1)+IF(K43="ACC",0,1)</f>
        <v>2</v>
      </c>
      <c r="O43" s="213">
        <f t="shared" ref="O43:O74" si="22">IF(F43&lt;10,1,(IF(I43&lt;10,1,0)))</f>
        <v>1</v>
      </c>
      <c r="P43" s="214">
        <v>11.29</v>
      </c>
      <c r="Q43" s="215">
        <v>30</v>
      </c>
      <c r="R43" s="215" t="s">
        <v>3373</v>
      </c>
      <c r="S43" s="214">
        <v>14.93</v>
      </c>
      <c r="T43" s="215">
        <v>30</v>
      </c>
      <c r="U43" s="215" t="s">
        <v>3372</v>
      </c>
      <c r="V43" s="214">
        <f t="shared" si="15"/>
        <v>13.11</v>
      </c>
      <c r="W43" s="215">
        <f t="shared" si="16"/>
        <v>60</v>
      </c>
      <c r="X43" s="215">
        <f t="shared" si="17"/>
        <v>1</v>
      </c>
      <c r="Y43" s="215">
        <f t="shared" si="18"/>
        <v>0</v>
      </c>
      <c r="Z43" s="215">
        <f t="shared" ref="Z43:Z74" si="23">N43+X43</f>
        <v>3</v>
      </c>
      <c r="AA43" s="215">
        <f t="shared" ref="AA43:AA74" si="24">O43+Y43</f>
        <v>1</v>
      </c>
      <c r="AB43" s="215">
        <f t="shared" ref="AB43:AB74" si="25">Z43+AA43</f>
        <v>4</v>
      </c>
      <c r="AC43" s="214">
        <f t="shared" si="14"/>
        <v>0.96</v>
      </c>
      <c r="AD43" s="214">
        <f t="shared" ref="AD43:AD74" si="26">AVERAGE(L43,V43)</f>
        <v>11.555</v>
      </c>
      <c r="AE43" s="214">
        <f t="shared" ref="AE43:AE74" si="27">AC43*AD43</f>
        <v>11.092799999999999</v>
      </c>
      <c r="AF43" s="215">
        <f t="shared" ref="AF43:AF74" si="28">M43+W43</f>
        <v>120</v>
      </c>
      <c r="AG43" s="212" t="s">
        <v>3452</v>
      </c>
      <c r="AH43" s="212" t="s">
        <v>3456</v>
      </c>
      <c r="AI43" s="212" t="s">
        <v>3451</v>
      </c>
      <c r="AJ43" s="212" t="s">
        <v>3453</v>
      </c>
      <c r="AK43" s="212" t="s">
        <v>3454</v>
      </c>
      <c r="AL43" s="212" t="s">
        <v>3455</v>
      </c>
      <c r="AM43" s="212" t="s">
        <v>3457</v>
      </c>
      <c r="AN43" s="212" t="s">
        <v>3460</v>
      </c>
      <c r="AO43" s="212" t="s">
        <v>3459</v>
      </c>
      <c r="AP43" s="212" t="s">
        <v>3458</v>
      </c>
    </row>
    <row r="44" spans="1:42" s="217" customFormat="1" ht="17.100000000000001" customHeight="1">
      <c r="A44" s="210">
        <v>34</v>
      </c>
      <c r="B44" s="219" t="s">
        <v>2322</v>
      </c>
      <c r="C44" s="219" t="s">
        <v>2323</v>
      </c>
      <c r="D44" s="213" t="s">
        <v>2324</v>
      </c>
      <c r="E44" s="213">
        <v>23</v>
      </c>
      <c r="F44" s="214">
        <v>11.51</v>
      </c>
      <c r="G44" s="215">
        <v>30</v>
      </c>
      <c r="H44" s="215" t="s">
        <v>3373</v>
      </c>
      <c r="I44" s="214">
        <v>10.59</v>
      </c>
      <c r="J44" s="215">
        <v>30</v>
      </c>
      <c r="K44" s="215" t="s">
        <v>3372</v>
      </c>
      <c r="L44" s="216">
        <f t="shared" si="19"/>
        <v>11.05</v>
      </c>
      <c r="M44" s="213">
        <f t="shared" si="20"/>
        <v>60</v>
      </c>
      <c r="N44" s="213">
        <f t="shared" si="21"/>
        <v>1</v>
      </c>
      <c r="O44" s="213">
        <f t="shared" si="22"/>
        <v>0</v>
      </c>
      <c r="P44" s="214">
        <v>10.25</v>
      </c>
      <c r="Q44" s="215">
        <v>30</v>
      </c>
      <c r="R44" s="215" t="s">
        <v>3373</v>
      </c>
      <c r="S44" s="214">
        <v>12.84</v>
      </c>
      <c r="T44" s="215">
        <v>30</v>
      </c>
      <c r="U44" s="215" t="s">
        <v>3372</v>
      </c>
      <c r="V44" s="214">
        <f t="shared" si="15"/>
        <v>11.545</v>
      </c>
      <c r="W44" s="215">
        <f t="shared" si="16"/>
        <v>60</v>
      </c>
      <c r="X44" s="215">
        <f t="shared" si="17"/>
        <v>1</v>
      </c>
      <c r="Y44" s="215">
        <f t="shared" si="18"/>
        <v>0</v>
      </c>
      <c r="Z44" s="215">
        <f t="shared" si="23"/>
        <v>2</v>
      </c>
      <c r="AA44" s="215">
        <f t="shared" si="24"/>
        <v>0</v>
      </c>
      <c r="AB44" s="215">
        <f t="shared" si="25"/>
        <v>2</v>
      </c>
      <c r="AC44" s="214">
        <f t="shared" si="14"/>
        <v>0.98</v>
      </c>
      <c r="AD44" s="214">
        <f t="shared" si="26"/>
        <v>11.297499999999999</v>
      </c>
      <c r="AE44" s="214">
        <f t="shared" si="27"/>
        <v>11.071549999999998</v>
      </c>
      <c r="AF44" s="215">
        <f t="shared" si="28"/>
        <v>120</v>
      </c>
      <c r="AG44" s="212" t="s">
        <v>3452</v>
      </c>
      <c r="AH44" s="212" t="s">
        <v>3457</v>
      </c>
      <c r="AI44" s="212" t="s">
        <v>3454</v>
      </c>
      <c r="AJ44" s="212" t="s">
        <v>3455</v>
      </c>
      <c r="AK44" s="212" t="s">
        <v>3460</v>
      </c>
      <c r="AL44" s="212" t="s">
        <v>3456</v>
      </c>
      <c r="AM44" s="212" t="s">
        <v>3451</v>
      </c>
      <c r="AN44" s="212" t="s">
        <v>3459</v>
      </c>
      <c r="AO44" s="212" t="s">
        <v>3458</v>
      </c>
      <c r="AP44" s="212" t="s">
        <v>3453</v>
      </c>
    </row>
    <row r="45" spans="1:42" s="217" customFormat="1" ht="17.100000000000001" customHeight="1">
      <c r="A45" s="210">
        <v>35</v>
      </c>
      <c r="B45" s="218" t="s">
        <v>1859</v>
      </c>
      <c r="C45" s="218" t="s">
        <v>580</v>
      </c>
      <c r="D45" s="213" t="s">
        <v>1860</v>
      </c>
      <c r="E45" s="213">
        <v>18</v>
      </c>
      <c r="F45" s="214">
        <v>10.48</v>
      </c>
      <c r="G45" s="215">
        <v>30</v>
      </c>
      <c r="H45" s="215" t="s">
        <v>3372</v>
      </c>
      <c r="I45" s="214">
        <v>11.16</v>
      </c>
      <c r="J45" s="215">
        <v>30</v>
      </c>
      <c r="K45" s="215" t="s">
        <v>3372</v>
      </c>
      <c r="L45" s="216">
        <f t="shared" si="19"/>
        <v>10.82</v>
      </c>
      <c r="M45" s="213">
        <f t="shared" si="20"/>
        <v>60</v>
      </c>
      <c r="N45" s="213">
        <f t="shared" si="21"/>
        <v>0</v>
      </c>
      <c r="O45" s="213">
        <f t="shared" si="22"/>
        <v>0</v>
      </c>
      <c r="P45" s="214">
        <v>11.73</v>
      </c>
      <c r="Q45" s="215">
        <v>30</v>
      </c>
      <c r="R45" s="215" t="s">
        <v>3372</v>
      </c>
      <c r="S45" s="214">
        <v>10.84</v>
      </c>
      <c r="T45" s="215">
        <v>30</v>
      </c>
      <c r="U45" s="215" t="s">
        <v>3372</v>
      </c>
      <c r="V45" s="214">
        <f t="shared" si="15"/>
        <v>11.285</v>
      </c>
      <c r="W45" s="215">
        <f t="shared" si="16"/>
        <v>60</v>
      </c>
      <c r="X45" s="215">
        <f t="shared" si="17"/>
        <v>0</v>
      </c>
      <c r="Y45" s="215">
        <f t="shared" si="18"/>
        <v>0</v>
      </c>
      <c r="Z45" s="215">
        <f t="shared" si="23"/>
        <v>0</v>
      </c>
      <c r="AA45" s="215">
        <f t="shared" si="24"/>
        <v>0</v>
      </c>
      <c r="AB45" s="215">
        <f t="shared" si="25"/>
        <v>0</v>
      </c>
      <c r="AC45" s="214">
        <f t="shared" si="14"/>
        <v>1</v>
      </c>
      <c r="AD45" s="214">
        <f t="shared" si="26"/>
        <v>11.0525</v>
      </c>
      <c r="AE45" s="214">
        <f t="shared" si="27"/>
        <v>11.0525</v>
      </c>
      <c r="AF45" s="215">
        <f t="shared" si="28"/>
        <v>120</v>
      </c>
      <c r="AG45" s="212" t="s">
        <v>3452</v>
      </c>
      <c r="AH45" s="212" t="s">
        <v>3454</v>
      </c>
      <c r="AI45" s="212" t="s">
        <v>3451</v>
      </c>
      <c r="AJ45" s="212" t="s">
        <v>3455</v>
      </c>
      <c r="AK45" s="212" t="s">
        <v>3457</v>
      </c>
      <c r="AL45" s="212" t="s">
        <v>3460</v>
      </c>
      <c r="AM45" s="212" t="s">
        <v>3453</v>
      </c>
      <c r="AN45" s="212" t="s">
        <v>3456</v>
      </c>
      <c r="AO45" s="212" t="s">
        <v>3458</v>
      </c>
      <c r="AP45" s="212" t="s">
        <v>3459</v>
      </c>
    </row>
    <row r="46" spans="1:42" s="217" customFormat="1" ht="17.100000000000001" customHeight="1">
      <c r="A46" s="210">
        <v>36</v>
      </c>
      <c r="B46" s="218" t="s">
        <v>689</v>
      </c>
      <c r="C46" s="218" t="s">
        <v>345</v>
      </c>
      <c r="D46" s="213" t="s">
        <v>690</v>
      </c>
      <c r="E46" s="213">
        <v>6</v>
      </c>
      <c r="F46" s="214">
        <v>11.27</v>
      </c>
      <c r="G46" s="215">
        <v>30</v>
      </c>
      <c r="H46" s="215" t="s">
        <v>3372</v>
      </c>
      <c r="I46" s="214">
        <v>10.06</v>
      </c>
      <c r="J46" s="215">
        <v>30</v>
      </c>
      <c r="K46" s="215" t="s">
        <v>3373</v>
      </c>
      <c r="L46" s="216">
        <f t="shared" si="19"/>
        <v>10.664999999999999</v>
      </c>
      <c r="M46" s="213">
        <f t="shared" si="20"/>
        <v>60</v>
      </c>
      <c r="N46" s="213">
        <f t="shared" si="21"/>
        <v>1</v>
      </c>
      <c r="O46" s="213">
        <f t="shared" si="22"/>
        <v>0</v>
      </c>
      <c r="P46" s="214">
        <v>10.039999999999999</v>
      </c>
      <c r="Q46" s="215">
        <v>30</v>
      </c>
      <c r="R46" s="215" t="s">
        <v>3373</v>
      </c>
      <c r="S46" s="214">
        <v>13.74</v>
      </c>
      <c r="T46" s="215">
        <v>30</v>
      </c>
      <c r="U46" s="215" t="s">
        <v>3372</v>
      </c>
      <c r="V46" s="214">
        <f t="shared" si="15"/>
        <v>11.89</v>
      </c>
      <c r="W46" s="215">
        <f t="shared" si="16"/>
        <v>60</v>
      </c>
      <c r="X46" s="215">
        <f t="shared" si="17"/>
        <v>1</v>
      </c>
      <c r="Y46" s="215">
        <f t="shared" si="18"/>
        <v>0</v>
      </c>
      <c r="Z46" s="215">
        <f t="shared" si="23"/>
        <v>2</v>
      </c>
      <c r="AA46" s="215">
        <f t="shared" si="24"/>
        <v>0</v>
      </c>
      <c r="AB46" s="215">
        <f t="shared" si="25"/>
        <v>2</v>
      </c>
      <c r="AC46" s="214">
        <f t="shared" si="14"/>
        <v>0.98</v>
      </c>
      <c r="AD46" s="214">
        <f t="shared" si="26"/>
        <v>11.2775</v>
      </c>
      <c r="AE46" s="214">
        <f t="shared" si="27"/>
        <v>11.05195</v>
      </c>
      <c r="AF46" s="215">
        <f t="shared" si="28"/>
        <v>120</v>
      </c>
      <c r="AG46" s="212" t="s">
        <v>3452</v>
      </c>
      <c r="AH46" s="212" t="s">
        <v>3451</v>
      </c>
      <c r="AI46" s="212" t="s">
        <v>3456</v>
      </c>
      <c r="AJ46" s="212" t="s">
        <v>3454</v>
      </c>
      <c r="AK46" s="212" t="s">
        <v>3457</v>
      </c>
      <c r="AL46" s="212" t="s">
        <v>3453</v>
      </c>
      <c r="AM46" s="212" t="s">
        <v>3455</v>
      </c>
      <c r="AN46" s="212" t="s">
        <v>3460</v>
      </c>
      <c r="AO46" s="212" t="s">
        <v>3458</v>
      </c>
      <c r="AP46" s="212" t="s">
        <v>3459</v>
      </c>
    </row>
    <row r="47" spans="1:42" s="217" customFormat="1" ht="17.100000000000001" customHeight="1">
      <c r="A47" s="210">
        <v>37</v>
      </c>
      <c r="B47" s="222" t="s">
        <v>2721</v>
      </c>
      <c r="C47" s="222" t="s">
        <v>3506</v>
      </c>
      <c r="D47" s="221" t="s">
        <v>2722</v>
      </c>
      <c r="E47" s="213">
        <v>28</v>
      </c>
      <c r="F47" s="214">
        <v>10.64</v>
      </c>
      <c r="G47" s="215">
        <v>30</v>
      </c>
      <c r="H47" s="215" t="s">
        <v>3372</v>
      </c>
      <c r="I47" s="214">
        <v>9.5</v>
      </c>
      <c r="J47" s="215">
        <v>18</v>
      </c>
      <c r="K47" s="215" t="s">
        <v>3373</v>
      </c>
      <c r="L47" s="216">
        <f t="shared" si="19"/>
        <v>10.07</v>
      </c>
      <c r="M47" s="213">
        <f t="shared" si="20"/>
        <v>60</v>
      </c>
      <c r="N47" s="213">
        <f t="shared" si="21"/>
        <v>1</v>
      </c>
      <c r="O47" s="213">
        <f t="shared" si="22"/>
        <v>1</v>
      </c>
      <c r="P47" s="214">
        <v>12.19</v>
      </c>
      <c r="Q47" s="215">
        <v>30</v>
      </c>
      <c r="R47" s="215" t="s">
        <v>3372</v>
      </c>
      <c r="S47" s="214">
        <v>12.66</v>
      </c>
      <c r="T47" s="215">
        <v>30</v>
      </c>
      <c r="U47" s="215" t="s">
        <v>3372</v>
      </c>
      <c r="V47" s="214">
        <f t="shared" si="15"/>
        <v>12.425000000000001</v>
      </c>
      <c r="W47" s="215">
        <f t="shared" si="16"/>
        <v>60</v>
      </c>
      <c r="X47" s="215">
        <f t="shared" si="17"/>
        <v>0</v>
      </c>
      <c r="Y47" s="215">
        <f t="shared" si="18"/>
        <v>0</v>
      </c>
      <c r="Z47" s="215">
        <f t="shared" si="23"/>
        <v>1</v>
      </c>
      <c r="AA47" s="215">
        <f t="shared" si="24"/>
        <v>1</v>
      </c>
      <c r="AB47" s="215">
        <f t="shared" si="25"/>
        <v>2</v>
      </c>
      <c r="AC47" s="214">
        <f t="shared" si="14"/>
        <v>0.98</v>
      </c>
      <c r="AD47" s="214">
        <f t="shared" si="26"/>
        <v>11.2475</v>
      </c>
      <c r="AE47" s="214">
        <f t="shared" si="27"/>
        <v>11.022550000000001</v>
      </c>
      <c r="AF47" s="215">
        <f t="shared" si="28"/>
        <v>120</v>
      </c>
      <c r="AG47" s="212" t="s">
        <v>3452</v>
      </c>
      <c r="AH47" s="212" t="s">
        <v>3454</v>
      </c>
      <c r="AI47" s="212" t="s">
        <v>3456</v>
      </c>
      <c r="AJ47" s="212" t="s">
        <v>3451</v>
      </c>
      <c r="AK47" s="212" t="s">
        <v>3455</v>
      </c>
      <c r="AL47" s="212" t="s">
        <v>3453</v>
      </c>
      <c r="AM47" s="212" t="s">
        <v>3457</v>
      </c>
      <c r="AN47" s="212" t="s">
        <v>3458</v>
      </c>
      <c r="AO47" s="212" t="s">
        <v>3459</v>
      </c>
      <c r="AP47" s="212" t="s">
        <v>3460</v>
      </c>
    </row>
    <row r="48" spans="1:42" s="217" customFormat="1" ht="17.100000000000001" customHeight="1">
      <c r="A48" s="210">
        <v>38</v>
      </c>
      <c r="B48" s="105" t="s">
        <v>79</v>
      </c>
      <c r="C48" s="105" t="s">
        <v>80</v>
      </c>
      <c r="D48" s="215" t="s">
        <v>81</v>
      </c>
      <c r="E48" s="213">
        <v>1</v>
      </c>
      <c r="F48" s="214">
        <v>11.63</v>
      </c>
      <c r="G48" s="215">
        <v>30</v>
      </c>
      <c r="H48" s="215" t="s">
        <v>3373</v>
      </c>
      <c r="I48" s="214">
        <v>10.58</v>
      </c>
      <c r="J48" s="215">
        <v>30</v>
      </c>
      <c r="K48" s="215" t="s">
        <v>3372</v>
      </c>
      <c r="L48" s="216">
        <f t="shared" si="19"/>
        <v>11.105</v>
      </c>
      <c r="M48" s="213">
        <f t="shared" si="20"/>
        <v>60</v>
      </c>
      <c r="N48" s="213">
        <f t="shared" si="21"/>
        <v>1</v>
      </c>
      <c r="O48" s="213">
        <f t="shared" si="22"/>
        <v>0</v>
      </c>
      <c r="P48" s="214">
        <v>9.85</v>
      </c>
      <c r="Q48" s="215">
        <v>12</v>
      </c>
      <c r="R48" s="215" t="s">
        <v>3373</v>
      </c>
      <c r="S48" s="214">
        <v>13.33</v>
      </c>
      <c r="T48" s="215">
        <v>30</v>
      </c>
      <c r="U48" s="215" t="s">
        <v>3372</v>
      </c>
      <c r="V48" s="214">
        <f t="shared" si="15"/>
        <v>11.59</v>
      </c>
      <c r="W48" s="215">
        <f t="shared" si="16"/>
        <v>60</v>
      </c>
      <c r="X48" s="215">
        <f t="shared" si="17"/>
        <v>1</v>
      </c>
      <c r="Y48" s="215">
        <f t="shared" si="18"/>
        <v>1</v>
      </c>
      <c r="Z48" s="215">
        <f t="shared" si="23"/>
        <v>2</v>
      </c>
      <c r="AA48" s="215">
        <f t="shared" si="24"/>
        <v>1</v>
      </c>
      <c r="AB48" s="215">
        <f t="shared" si="25"/>
        <v>3</v>
      </c>
      <c r="AC48" s="214">
        <f t="shared" si="14"/>
        <v>0.97</v>
      </c>
      <c r="AD48" s="214">
        <f t="shared" si="26"/>
        <v>11.3475</v>
      </c>
      <c r="AE48" s="214">
        <f t="shared" si="27"/>
        <v>11.007075</v>
      </c>
      <c r="AF48" s="215">
        <f t="shared" si="28"/>
        <v>120</v>
      </c>
      <c r="AG48" s="212" t="s">
        <v>3452</v>
      </c>
      <c r="AH48" s="212" t="s">
        <v>3455</v>
      </c>
      <c r="AI48" s="212" t="s">
        <v>3453</v>
      </c>
      <c r="AJ48" s="212" t="s">
        <v>3451</v>
      </c>
      <c r="AK48" s="212" t="s">
        <v>3456</v>
      </c>
      <c r="AL48" s="212" t="s">
        <v>3454</v>
      </c>
      <c r="AM48" s="212" t="s">
        <v>3460</v>
      </c>
      <c r="AN48" s="212" t="s">
        <v>3458</v>
      </c>
      <c r="AO48" s="212" t="s">
        <v>3457</v>
      </c>
      <c r="AP48" s="212" t="s">
        <v>3459</v>
      </c>
    </row>
    <row r="49" spans="1:43" s="217" customFormat="1" ht="17.100000000000001" customHeight="1">
      <c r="A49" s="210">
        <v>39</v>
      </c>
      <c r="B49" s="218" t="s">
        <v>1931</v>
      </c>
      <c r="C49" s="218" t="s">
        <v>1932</v>
      </c>
      <c r="D49" s="213" t="s">
        <v>1933</v>
      </c>
      <c r="E49" s="213">
        <v>19</v>
      </c>
      <c r="F49" s="214">
        <v>12.5</v>
      </c>
      <c r="G49" s="215">
        <v>30</v>
      </c>
      <c r="H49" s="215" t="s">
        <v>3372</v>
      </c>
      <c r="I49" s="214">
        <v>10.26</v>
      </c>
      <c r="J49" s="215">
        <v>30</v>
      </c>
      <c r="K49" s="215" t="s">
        <v>3372</v>
      </c>
      <c r="L49" s="216">
        <f t="shared" si="19"/>
        <v>11.379999999999999</v>
      </c>
      <c r="M49" s="213">
        <f t="shared" si="20"/>
        <v>60</v>
      </c>
      <c r="N49" s="213">
        <f t="shared" si="21"/>
        <v>0</v>
      </c>
      <c r="O49" s="213">
        <f t="shared" si="22"/>
        <v>0</v>
      </c>
      <c r="P49" s="214">
        <v>10.64</v>
      </c>
      <c r="Q49" s="215">
        <v>30</v>
      </c>
      <c r="R49" s="215" t="s">
        <v>3373</v>
      </c>
      <c r="S49" s="214">
        <v>11.06</v>
      </c>
      <c r="T49" s="215">
        <v>30</v>
      </c>
      <c r="U49" s="215" t="s">
        <v>3372</v>
      </c>
      <c r="V49" s="214">
        <f t="shared" si="15"/>
        <v>10.850000000000001</v>
      </c>
      <c r="W49" s="215">
        <f t="shared" si="16"/>
        <v>60</v>
      </c>
      <c r="X49" s="215">
        <f t="shared" si="17"/>
        <v>1</v>
      </c>
      <c r="Y49" s="215">
        <f t="shared" si="18"/>
        <v>0</v>
      </c>
      <c r="Z49" s="215">
        <f t="shared" si="23"/>
        <v>1</v>
      </c>
      <c r="AA49" s="215">
        <f t="shared" si="24"/>
        <v>0</v>
      </c>
      <c r="AB49" s="215">
        <f t="shared" si="25"/>
        <v>1</v>
      </c>
      <c r="AC49" s="214">
        <f t="shared" si="14"/>
        <v>0.99</v>
      </c>
      <c r="AD49" s="214">
        <f t="shared" si="26"/>
        <v>11.115</v>
      </c>
      <c r="AE49" s="214">
        <f t="shared" si="27"/>
        <v>11.00385</v>
      </c>
      <c r="AF49" s="215">
        <f t="shared" si="28"/>
        <v>120</v>
      </c>
      <c r="AG49" s="212" t="s">
        <v>3452</v>
      </c>
      <c r="AH49" s="212" t="s">
        <v>3451</v>
      </c>
      <c r="AI49" s="212" t="s">
        <v>3457</v>
      </c>
      <c r="AJ49" s="212" t="s">
        <v>3455</v>
      </c>
      <c r="AK49" s="212" t="s">
        <v>3456</v>
      </c>
      <c r="AL49" s="212" t="s">
        <v>3454</v>
      </c>
      <c r="AM49" s="212" t="s">
        <v>3459</v>
      </c>
      <c r="AN49" s="212" t="s">
        <v>3453</v>
      </c>
      <c r="AO49" s="212" t="s">
        <v>3458</v>
      </c>
      <c r="AP49" s="212" t="s">
        <v>3460</v>
      </c>
    </row>
    <row r="50" spans="1:43" s="217" customFormat="1" ht="17.100000000000001" customHeight="1">
      <c r="A50" s="210">
        <v>40</v>
      </c>
      <c r="B50" s="218" t="s">
        <v>339</v>
      </c>
      <c r="C50" s="218" t="s">
        <v>189</v>
      </c>
      <c r="D50" s="213" t="s">
        <v>340</v>
      </c>
      <c r="E50" s="213">
        <v>3</v>
      </c>
      <c r="F50" s="214">
        <v>10.199999999999999</v>
      </c>
      <c r="G50" s="215">
        <v>30</v>
      </c>
      <c r="H50" s="215" t="s">
        <v>3372</v>
      </c>
      <c r="I50" s="214">
        <v>11.01</v>
      </c>
      <c r="J50" s="215">
        <v>30</v>
      </c>
      <c r="K50" s="215" t="s">
        <v>3372</v>
      </c>
      <c r="L50" s="216">
        <f t="shared" si="19"/>
        <v>10.605</v>
      </c>
      <c r="M50" s="213">
        <f t="shared" si="20"/>
        <v>60</v>
      </c>
      <c r="N50" s="213">
        <f t="shared" si="21"/>
        <v>0</v>
      </c>
      <c r="O50" s="213">
        <f t="shared" si="22"/>
        <v>0</v>
      </c>
      <c r="P50" s="214">
        <v>10.82</v>
      </c>
      <c r="Q50" s="215">
        <v>30</v>
      </c>
      <c r="R50" s="215" t="s">
        <v>3372</v>
      </c>
      <c r="S50" s="214">
        <v>11.92</v>
      </c>
      <c r="T50" s="215">
        <v>30</v>
      </c>
      <c r="U50" s="215" t="s">
        <v>3372</v>
      </c>
      <c r="V50" s="214">
        <f t="shared" si="15"/>
        <v>11.370000000000001</v>
      </c>
      <c r="W50" s="215">
        <f t="shared" si="16"/>
        <v>60</v>
      </c>
      <c r="X50" s="215">
        <f t="shared" si="17"/>
        <v>0</v>
      </c>
      <c r="Y50" s="215">
        <f t="shared" si="18"/>
        <v>0</v>
      </c>
      <c r="Z50" s="215">
        <f t="shared" si="23"/>
        <v>0</v>
      </c>
      <c r="AA50" s="215">
        <f t="shared" si="24"/>
        <v>0</v>
      </c>
      <c r="AB50" s="215">
        <f t="shared" si="25"/>
        <v>0</v>
      </c>
      <c r="AC50" s="214">
        <f t="shared" si="14"/>
        <v>1</v>
      </c>
      <c r="AD50" s="214">
        <f t="shared" si="26"/>
        <v>10.987500000000001</v>
      </c>
      <c r="AE50" s="214">
        <f t="shared" si="27"/>
        <v>10.987500000000001</v>
      </c>
      <c r="AF50" s="215">
        <f t="shared" si="28"/>
        <v>120</v>
      </c>
      <c r="AG50" s="212" t="s">
        <v>3453</v>
      </c>
      <c r="AH50" s="212" t="s">
        <v>3452</v>
      </c>
      <c r="AI50" s="212" t="s">
        <v>3456</v>
      </c>
      <c r="AJ50" s="212" t="s">
        <v>3457</v>
      </c>
      <c r="AK50" s="212" t="s">
        <v>3459</v>
      </c>
      <c r="AL50" s="212" t="s">
        <v>3451</v>
      </c>
      <c r="AM50" s="212" t="s">
        <v>3454</v>
      </c>
      <c r="AN50" s="212" t="s">
        <v>3455</v>
      </c>
      <c r="AO50" s="212" t="s">
        <v>3460</v>
      </c>
      <c r="AP50" s="212" t="s">
        <v>3458</v>
      </c>
    </row>
    <row r="51" spans="1:43" s="217" customFormat="1" ht="17.100000000000001" customHeight="1">
      <c r="A51" s="210">
        <v>41</v>
      </c>
      <c r="B51" s="345" t="s">
        <v>2062</v>
      </c>
      <c r="C51" s="345" t="s">
        <v>3541</v>
      </c>
      <c r="D51" s="322" t="s">
        <v>2063</v>
      </c>
      <c r="E51" s="322">
        <v>20</v>
      </c>
      <c r="F51" s="323">
        <v>11.15</v>
      </c>
      <c r="G51" s="324">
        <v>30</v>
      </c>
      <c r="H51" s="324" t="s">
        <v>3372</v>
      </c>
      <c r="I51" s="323">
        <v>11.75</v>
      </c>
      <c r="J51" s="324">
        <v>30</v>
      </c>
      <c r="K51" s="324" t="s">
        <v>3373</v>
      </c>
      <c r="L51" s="325">
        <f t="shared" si="19"/>
        <v>11.45</v>
      </c>
      <c r="M51" s="322">
        <f t="shared" si="20"/>
        <v>60</v>
      </c>
      <c r="N51" s="322">
        <f t="shared" si="21"/>
        <v>1</v>
      </c>
      <c r="O51" s="322">
        <f t="shared" si="22"/>
        <v>0</v>
      </c>
      <c r="P51" s="323">
        <v>10.66</v>
      </c>
      <c r="Q51" s="324">
        <v>30</v>
      </c>
      <c r="R51" s="324" t="s">
        <v>3372</v>
      </c>
      <c r="S51" s="323">
        <v>10.78</v>
      </c>
      <c r="T51" s="324">
        <v>30</v>
      </c>
      <c r="U51" s="324" t="s">
        <v>3372</v>
      </c>
      <c r="V51" s="323">
        <f t="shared" si="15"/>
        <v>10.719999999999999</v>
      </c>
      <c r="W51" s="324">
        <f t="shared" si="16"/>
        <v>60</v>
      </c>
      <c r="X51" s="324">
        <f t="shared" si="17"/>
        <v>0</v>
      </c>
      <c r="Y51" s="324">
        <f t="shared" si="18"/>
        <v>0</v>
      </c>
      <c r="Z51" s="324">
        <f t="shared" si="23"/>
        <v>1</v>
      </c>
      <c r="AA51" s="324">
        <f t="shared" si="24"/>
        <v>0</v>
      </c>
      <c r="AB51" s="324">
        <f t="shared" si="25"/>
        <v>1</v>
      </c>
      <c r="AC51" s="323">
        <f t="shared" si="14"/>
        <v>0.99</v>
      </c>
      <c r="AD51" s="323">
        <f t="shared" si="26"/>
        <v>11.084999999999999</v>
      </c>
      <c r="AE51" s="323">
        <f t="shared" si="27"/>
        <v>10.97415</v>
      </c>
      <c r="AF51" s="324">
        <f t="shared" si="28"/>
        <v>120</v>
      </c>
      <c r="AG51" s="326" t="s">
        <v>3453</v>
      </c>
      <c r="AH51" s="326" t="s">
        <v>3456</v>
      </c>
      <c r="AI51" s="326" t="s">
        <v>3452</v>
      </c>
      <c r="AJ51" s="326" t="s">
        <v>3451</v>
      </c>
      <c r="AK51" s="326" t="s">
        <v>3454</v>
      </c>
      <c r="AL51" s="326" t="s">
        <v>3457</v>
      </c>
      <c r="AM51" s="326" t="s">
        <v>3455</v>
      </c>
      <c r="AN51" s="326" t="s">
        <v>3460</v>
      </c>
      <c r="AO51" s="326" t="s">
        <v>3459</v>
      </c>
      <c r="AP51" s="326" t="s">
        <v>3458</v>
      </c>
      <c r="AQ51" s="327"/>
    </row>
    <row r="52" spans="1:43" s="217" customFormat="1" ht="17.100000000000001" customHeight="1">
      <c r="A52" s="210">
        <v>42</v>
      </c>
      <c r="B52" s="218" t="s">
        <v>1839</v>
      </c>
      <c r="C52" s="218" t="s">
        <v>568</v>
      </c>
      <c r="D52" s="213" t="s">
        <v>1840</v>
      </c>
      <c r="E52" s="213">
        <v>18</v>
      </c>
      <c r="F52" s="214">
        <v>10</v>
      </c>
      <c r="G52" s="215">
        <v>30</v>
      </c>
      <c r="H52" s="215" t="s">
        <v>3372</v>
      </c>
      <c r="I52" s="214">
        <v>11.14</v>
      </c>
      <c r="J52" s="215">
        <v>30</v>
      </c>
      <c r="K52" s="215" t="s">
        <v>3373</v>
      </c>
      <c r="L52" s="216">
        <f t="shared" si="19"/>
        <v>10.57</v>
      </c>
      <c r="M52" s="213">
        <f t="shared" si="20"/>
        <v>60</v>
      </c>
      <c r="N52" s="213">
        <f t="shared" si="21"/>
        <v>1</v>
      </c>
      <c r="O52" s="213">
        <f t="shared" si="22"/>
        <v>0</v>
      </c>
      <c r="P52" s="214">
        <v>10.44</v>
      </c>
      <c r="Q52" s="215">
        <v>30</v>
      </c>
      <c r="R52" s="215" t="s">
        <v>3372</v>
      </c>
      <c r="S52" s="214">
        <v>12.56</v>
      </c>
      <c r="T52" s="215">
        <v>30</v>
      </c>
      <c r="U52" s="215" t="s">
        <v>3372</v>
      </c>
      <c r="V52" s="214">
        <f t="shared" si="15"/>
        <v>11.5</v>
      </c>
      <c r="W52" s="215">
        <f t="shared" si="16"/>
        <v>60</v>
      </c>
      <c r="X52" s="215">
        <f t="shared" si="17"/>
        <v>0</v>
      </c>
      <c r="Y52" s="215">
        <f t="shared" si="18"/>
        <v>0</v>
      </c>
      <c r="Z52" s="215">
        <f t="shared" si="23"/>
        <v>1</v>
      </c>
      <c r="AA52" s="215">
        <f t="shared" si="24"/>
        <v>0</v>
      </c>
      <c r="AB52" s="215">
        <f t="shared" si="25"/>
        <v>1</v>
      </c>
      <c r="AC52" s="214">
        <f t="shared" si="14"/>
        <v>0.99</v>
      </c>
      <c r="AD52" s="214">
        <f t="shared" si="26"/>
        <v>11.035</v>
      </c>
      <c r="AE52" s="214">
        <f t="shared" si="27"/>
        <v>10.92465</v>
      </c>
      <c r="AF52" s="215">
        <f t="shared" si="28"/>
        <v>120</v>
      </c>
      <c r="AG52" s="212" t="s">
        <v>3452</v>
      </c>
      <c r="AH52" s="212" t="s">
        <v>3456</v>
      </c>
      <c r="AI52" s="212" t="s">
        <v>3455</v>
      </c>
      <c r="AJ52" s="212" t="s">
        <v>3453</v>
      </c>
      <c r="AK52" s="212" t="s">
        <v>3457</v>
      </c>
      <c r="AL52" s="212" t="s">
        <v>3454</v>
      </c>
      <c r="AM52" s="212" t="s">
        <v>3451</v>
      </c>
      <c r="AN52" s="212" t="s">
        <v>3460</v>
      </c>
      <c r="AO52" s="212" t="s">
        <v>3459</v>
      </c>
      <c r="AP52" s="212" t="s">
        <v>3458</v>
      </c>
    </row>
    <row r="53" spans="1:43" s="217" customFormat="1" ht="17.100000000000001" customHeight="1">
      <c r="A53" s="210">
        <v>43</v>
      </c>
      <c r="B53" s="345" t="s">
        <v>1968</v>
      </c>
      <c r="C53" s="345" t="s">
        <v>790</v>
      </c>
      <c r="D53" s="322" t="s">
        <v>1969</v>
      </c>
      <c r="E53" s="322">
        <v>19</v>
      </c>
      <c r="F53" s="323">
        <v>11.51</v>
      </c>
      <c r="G53" s="324">
        <v>30</v>
      </c>
      <c r="H53" s="324" t="s">
        <v>3372</v>
      </c>
      <c r="I53" s="323">
        <v>10.42</v>
      </c>
      <c r="J53" s="324">
        <v>30</v>
      </c>
      <c r="K53" s="324" t="s">
        <v>3372</v>
      </c>
      <c r="L53" s="325">
        <f t="shared" si="19"/>
        <v>10.965</v>
      </c>
      <c r="M53" s="322">
        <f t="shared" si="20"/>
        <v>60</v>
      </c>
      <c r="N53" s="322">
        <f t="shared" si="21"/>
        <v>0</v>
      </c>
      <c r="O53" s="322">
        <f t="shared" si="22"/>
        <v>0</v>
      </c>
      <c r="P53" s="323">
        <v>9.67</v>
      </c>
      <c r="Q53" s="324">
        <v>16</v>
      </c>
      <c r="R53" s="324" t="s">
        <v>3373</v>
      </c>
      <c r="S53" s="323">
        <v>12.65</v>
      </c>
      <c r="T53" s="324">
        <v>30</v>
      </c>
      <c r="U53" s="324" t="s">
        <v>3372</v>
      </c>
      <c r="V53" s="323">
        <f t="shared" si="15"/>
        <v>11.16</v>
      </c>
      <c r="W53" s="324">
        <f t="shared" si="16"/>
        <v>60</v>
      </c>
      <c r="X53" s="324">
        <f t="shared" si="17"/>
        <v>1</v>
      </c>
      <c r="Y53" s="324">
        <f t="shared" si="18"/>
        <v>1</v>
      </c>
      <c r="Z53" s="324">
        <f t="shared" si="23"/>
        <v>1</v>
      </c>
      <c r="AA53" s="324">
        <f t="shared" si="24"/>
        <v>1</v>
      </c>
      <c r="AB53" s="324">
        <f t="shared" si="25"/>
        <v>2</v>
      </c>
      <c r="AC53" s="323">
        <f t="shared" si="14"/>
        <v>0.98</v>
      </c>
      <c r="AD53" s="323">
        <f t="shared" si="26"/>
        <v>11.0625</v>
      </c>
      <c r="AE53" s="323">
        <f t="shared" si="27"/>
        <v>10.84125</v>
      </c>
      <c r="AF53" s="324">
        <f t="shared" si="28"/>
        <v>120</v>
      </c>
      <c r="AG53" s="326" t="s">
        <v>3451</v>
      </c>
      <c r="AH53" s="326" t="s">
        <v>3452</v>
      </c>
      <c r="AI53" s="326" t="s">
        <v>3454</v>
      </c>
      <c r="AJ53" s="326" t="s">
        <v>3455</v>
      </c>
      <c r="AK53" s="326" t="s">
        <v>3457</v>
      </c>
      <c r="AL53" s="326" t="s">
        <v>3456</v>
      </c>
      <c r="AM53" s="326" t="s">
        <v>3453</v>
      </c>
      <c r="AN53" s="326" t="s">
        <v>3460</v>
      </c>
      <c r="AO53" s="326" t="s">
        <v>3459</v>
      </c>
      <c r="AP53" s="326" t="s">
        <v>3458</v>
      </c>
      <c r="AQ53" s="327"/>
    </row>
    <row r="54" spans="1:43" s="217" customFormat="1" ht="17.100000000000001" customHeight="1">
      <c r="A54" s="210">
        <v>44</v>
      </c>
      <c r="B54" s="218" t="s">
        <v>654</v>
      </c>
      <c r="C54" s="218" t="s">
        <v>655</v>
      </c>
      <c r="D54" s="213" t="s">
        <v>656</v>
      </c>
      <c r="E54" s="213">
        <v>6</v>
      </c>
      <c r="F54" s="214">
        <v>10</v>
      </c>
      <c r="G54" s="215">
        <v>30</v>
      </c>
      <c r="H54" s="215" t="s">
        <v>3373</v>
      </c>
      <c r="I54" s="214">
        <v>10.37</v>
      </c>
      <c r="J54" s="215">
        <v>30</v>
      </c>
      <c r="K54" s="215" t="s">
        <v>3372</v>
      </c>
      <c r="L54" s="216">
        <f t="shared" si="19"/>
        <v>10.184999999999999</v>
      </c>
      <c r="M54" s="213">
        <f t="shared" si="20"/>
        <v>60</v>
      </c>
      <c r="N54" s="213">
        <f t="shared" si="21"/>
        <v>1</v>
      </c>
      <c r="O54" s="213">
        <f t="shared" si="22"/>
        <v>0</v>
      </c>
      <c r="P54" s="214">
        <v>11.09</v>
      </c>
      <c r="Q54" s="215">
        <v>30</v>
      </c>
      <c r="R54" s="215" t="s">
        <v>3372</v>
      </c>
      <c r="S54" s="214">
        <v>12.17</v>
      </c>
      <c r="T54" s="215">
        <v>30</v>
      </c>
      <c r="U54" s="215" t="s">
        <v>3372</v>
      </c>
      <c r="V54" s="214">
        <f t="shared" si="15"/>
        <v>11.629999999999999</v>
      </c>
      <c r="W54" s="215">
        <f t="shared" si="16"/>
        <v>60</v>
      </c>
      <c r="X54" s="215">
        <f t="shared" si="17"/>
        <v>0</v>
      </c>
      <c r="Y54" s="215">
        <f t="shared" si="18"/>
        <v>0</v>
      </c>
      <c r="Z54" s="215">
        <f t="shared" si="23"/>
        <v>1</v>
      </c>
      <c r="AA54" s="215">
        <f t="shared" si="24"/>
        <v>0</v>
      </c>
      <c r="AB54" s="215">
        <f t="shared" si="25"/>
        <v>1</v>
      </c>
      <c r="AC54" s="214">
        <f t="shared" si="14"/>
        <v>0.99</v>
      </c>
      <c r="AD54" s="214">
        <f t="shared" si="26"/>
        <v>10.907499999999999</v>
      </c>
      <c r="AE54" s="214">
        <f t="shared" si="27"/>
        <v>10.798424999999998</v>
      </c>
      <c r="AF54" s="215">
        <f t="shared" si="28"/>
        <v>120</v>
      </c>
      <c r="AG54" s="212" t="s">
        <v>3452</v>
      </c>
      <c r="AH54" s="212" t="s">
        <v>3451</v>
      </c>
      <c r="AI54" s="212" t="s">
        <v>3454</v>
      </c>
      <c r="AJ54" s="212" t="s">
        <v>3456</v>
      </c>
      <c r="AK54" s="212" t="s">
        <v>3457</v>
      </c>
      <c r="AL54" s="212" t="s">
        <v>3455</v>
      </c>
      <c r="AM54" s="212" t="s">
        <v>3460</v>
      </c>
      <c r="AN54" s="212" t="s">
        <v>3459</v>
      </c>
      <c r="AO54" s="212" t="s">
        <v>3453</v>
      </c>
      <c r="AP54" s="212" t="s">
        <v>3458</v>
      </c>
    </row>
    <row r="55" spans="1:43" s="217" customFormat="1" ht="17.100000000000001" customHeight="1">
      <c r="A55" s="210">
        <v>45</v>
      </c>
      <c r="B55" s="383" t="s">
        <v>1206</v>
      </c>
      <c r="C55" s="383" t="s">
        <v>692</v>
      </c>
      <c r="D55" s="384" t="s">
        <v>1213</v>
      </c>
      <c r="E55" s="322">
        <v>11</v>
      </c>
      <c r="F55" s="323">
        <v>11.48</v>
      </c>
      <c r="G55" s="324">
        <v>30</v>
      </c>
      <c r="H55" s="324" t="s">
        <v>3373</v>
      </c>
      <c r="I55" s="323">
        <v>10.66</v>
      </c>
      <c r="J55" s="324">
        <v>30</v>
      </c>
      <c r="K55" s="324" t="s">
        <v>3373</v>
      </c>
      <c r="L55" s="325">
        <f t="shared" si="19"/>
        <v>11.07</v>
      </c>
      <c r="M55" s="322">
        <f t="shared" si="20"/>
        <v>60</v>
      </c>
      <c r="N55" s="322">
        <f t="shared" si="21"/>
        <v>2</v>
      </c>
      <c r="O55" s="322">
        <f t="shared" si="22"/>
        <v>0</v>
      </c>
      <c r="P55" s="323">
        <v>10.23</v>
      </c>
      <c r="Q55" s="324">
        <v>30</v>
      </c>
      <c r="R55" s="324" t="s">
        <v>3373</v>
      </c>
      <c r="S55" s="323">
        <v>11.92</v>
      </c>
      <c r="T55" s="324">
        <v>30</v>
      </c>
      <c r="U55" s="324" t="s">
        <v>3372</v>
      </c>
      <c r="V55" s="323">
        <f t="shared" si="15"/>
        <v>11.074999999999999</v>
      </c>
      <c r="W55" s="324">
        <f t="shared" si="16"/>
        <v>60</v>
      </c>
      <c r="X55" s="324">
        <f t="shared" si="17"/>
        <v>1</v>
      </c>
      <c r="Y55" s="324">
        <f t="shared" si="18"/>
        <v>0</v>
      </c>
      <c r="Z55" s="324">
        <f t="shared" si="23"/>
        <v>3</v>
      </c>
      <c r="AA55" s="324">
        <f t="shared" si="24"/>
        <v>0</v>
      </c>
      <c r="AB55" s="324">
        <f t="shared" si="25"/>
        <v>3</v>
      </c>
      <c r="AC55" s="323">
        <f t="shared" si="14"/>
        <v>0.97</v>
      </c>
      <c r="AD55" s="323">
        <f t="shared" si="26"/>
        <v>11.0725</v>
      </c>
      <c r="AE55" s="323">
        <f t="shared" si="27"/>
        <v>10.740325</v>
      </c>
      <c r="AF55" s="324">
        <f t="shared" si="28"/>
        <v>120</v>
      </c>
      <c r="AG55" s="326" t="s">
        <v>3452</v>
      </c>
      <c r="AH55" s="326" t="s">
        <v>3456</v>
      </c>
      <c r="AI55" s="326" t="s">
        <v>3457</v>
      </c>
      <c r="AJ55" s="326" t="s">
        <v>3453</v>
      </c>
      <c r="AK55" s="326" t="s">
        <v>3451</v>
      </c>
      <c r="AL55" s="326" t="s">
        <v>3455</v>
      </c>
      <c r="AM55" s="326" t="s">
        <v>3454</v>
      </c>
      <c r="AN55" s="326" t="s">
        <v>3460</v>
      </c>
      <c r="AO55" s="326" t="s">
        <v>3459</v>
      </c>
      <c r="AP55" s="326" t="s">
        <v>3458</v>
      </c>
      <c r="AQ55" s="327"/>
    </row>
    <row r="56" spans="1:43" s="217" customFormat="1" ht="17.100000000000001" customHeight="1">
      <c r="A56" s="210">
        <v>46</v>
      </c>
      <c r="B56" s="222" t="s">
        <v>1785</v>
      </c>
      <c r="C56" s="222" t="s">
        <v>941</v>
      </c>
      <c r="D56" s="221" t="s">
        <v>1786</v>
      </c>
      <c r="E56" s="213">
        <v>17</v>
      </c>
      <c r="F56" s="214">
        <v>10.89</v>
      </c>
      <c r="G56" s="215">
        <v>30</v>
      </c>
      <c r="H56" s="215" t="s">
        <v>3372</v>
      </c>
      <c r="I56" s="214">
        <v>10.49</v>
      </c>
      <c r="J56" s="215">
        <v>30</v>
      </c>
      <c r="K56" s="215" t="s">
        <v>3372</v>
      </c>
      <c r="L56" s="216">
        <f t="shared" si="19"/>
        <v>10.690000000000001</v>
      </c>
      <c r="M56" s="213">
        <f t="shared" si="20"/>
        <v>60</v>
      </c>
      <c r="N56" s="213">
        <f t="shared" si="21"/>
        <v>0</v>
      </c>
      <c r="O56" s="213">
        <f t="shared" si="22"/>
        <v>0</v>
      </c>
      <c r="P56" s="214">
        <v>10.83</v>
      </c>
      <c r="Q56" s="215">
        <v>30</v>
      </c>
      <c r="R56" s="215" t="s">
        <v>3372</v>
      </c>
      <c r="S56" s="214">
        <v>13.98</v>
      </c>
      <c r="T56" s="215">
        <v>30</v>
      </c>
      <c r="U56" s="215" t="s">
        <v>3372</v>
      </c>
      <c r="V56" s="214">
        <f t="shared" si="15"/>
        <v>12.405000000000001</v>
      </c>
      <c r="W56" s="215">
        <f t="shared" si="16"/>
        <v>60</v>
      </c>
      <c r="X56" s="215">
        <f t="shared" si="17"/>
        <v>0</v>
      </c>
      <c r="Y56" s="215">
        <f t="shared" si="18"/>
        <v>0</v>
      </c>
      <c r="Z56" s="215">
        <f t="shared" si="23"/>
        <v>0</v>
      </c>
      <c r="AA56" s="215">
        <f t="shared" si="24"/>
        <v>0</v>
      </c>
      <c r="AB56" s="215">
        <f t="shared" si="25"/>
        <v>0</v>
      </c>
      <c r="AC56" s="214">
        <f>IF(AB56=0,0.93,IF(AB56=1,0.92,IF(AB56=2,0.91,IF(AB56=3,0.9,IF(AB56=4,0.89,IF(AB56=5,0.88,IF(AB56=6,0.87)))))))</f>
        <v>0.93</v>
      </c>
      <c r="AD56" s="214">
        <f t="shared" si="26"/>
        <v>11.547500000000001</v>
      </c>
      <c r="AE56" s="214">
        <f t="shared" si="27"/>
        <v>10.739175000000001</v>
      </c>
      <c r="AF56" s="215">
        <f t="shared" si="28"/>
        <v>120</v>
      </c>
      <c r="AG56" s="212" t="s">
        <v>3452</v>
      </c>
      <c r="AH56" s="212" t="s">
        <v>3454</v>
      </c>
      <c r="AI56" s="212" t="s">
        <v>3457</v>
      </c>
      <c r="AJ56" s="212" t="s">
        <v>3456</v>
      </c>
      <c r="AK56" s="212" t="s">
        <v>3451</v>
      </c>
      <c r="AL56" s="212" t="s">
        <v>3455</v>
      </c>
      <c r="AM56" s="212" t="s">
        <v>3460</v>
      </c>
      <c r="AN56" s="212" t="s">
        <v>3459</v>
      </c>
      <c r="AO56" s="212" t="s">
        <v>3458</v>
      </c>
      <c r="AP56" s="212" t="s">
        <v>3453</v>
      </c>
    </row>
    <row r="57" spans="1:43" s="217" customFormat="1" ht="17.100000000000001" customHeight="1">
      <c r="A57" s="210">
        <v>47</v>
      </c>
      <c r="B57" s="222" t="s">
        <v>1055</v>
      </c>
      <c r="C57" s="222" t="s">
        <v>3550</v>
      </c>
      <c r="D57" s="221" t="s">
        <v>1056</v>
      </c>
      <c r="E57" s="213">
        <v>10</v>
      </c>
      <c r="F57" s="214">
        <v>11.77</v>
      </c>
      <c r="G57" s="215">
        <v>30</v>
      </c>
      <c r="H57" s="215" t="s">
        <v>3373</v>
      </c>
      <c r="I57" s="214">
        <v>9.2799999999999994</v>
      </c>
      <c r="J57" s="215">
        <v>13</v>
      </c>
      <c r="K57" s="215" t="s">
        <v>3373</v>
      </c>
      <c r="L57" s="216">
        <f t="shared" si="19"/>
        <v>10.524999999999999</v>
      </c>
      <c r="M57" s="213">
        <f t="shared" si="20"/>
        <v>60</v>
      </c>
      <c r="N57" s="213">
        <f t="shared" si="21"/>
        <v>2</v>
      </c>
      <c r="O57" s="213">
        <f t="shared" si="22"/>
        <v>1</v>
      </c>
      <c r="P57" s="214">
        <v>9.16</v>
      </c>
      <c r="Q57" s="215">
        <v>7</v>
      </c>
      <c r="R57" s="215" t="s">
        <v>3373</v>
      </c>
      <c r="S57" s="214">
        <v>14.97</v>
      </c>
      <c r="T57" s="215">
        <v>30</v>
      </c>
      <c r="U57" s="215" t="s">
        <v>3372</v>
      </c>
      <c r="V57" s="214">
        <f t="shared" si="15"/>
        <v>12.065000000000001</v>
      </c>
      <c r="W57" s="215">
        <f t="shared" si="16"/>
        <v>60</v>
      </c>
      <c r="X57" s="215">
        <f t="shared" si="17"/>
        <v>1</v>
      </c>
      <c r="Y57" s="215">
        <f t="shared" si="18"/>
        <v>1</v>
      </c>
      <c r="Z57" s="215">
        <f t="shared" si="23"/>
        <v>3</v>
      </c>
      <c r="AA57" s="215">
        <f t="shared" si="24"/>
        <v>2</v>
      </c>
      <c r="AB57" s="215">
        <f t="shared" si="25"/>
        <v>5</v>
      </c>
      <c r="AC57" s="214">
        <f t="shared" ref="AC57:AC67" si="29">IF(AB57=0,1,IF(AB57=1,0.99,IF(AB57=2,0.98,IF(AB57=3,0.97,IF(AB57=4,0.96,IF(AB57=5,0.95,IF(AB57=6,0.94)))))))</f>
        <v>0.95</v>
      </c>
      <c r="AD57" s="214">
        <f t="shared" si="26"/>
        <v>11.295</v>
      </c>
      <c r="AE57" s="214">
        <f t="shared" si="27"/>
        <v>10.73025</v>
      </c>
      <c r="AF57" s="215">
        <f t="shared" si="28"/>
        <v>120</v>
      </c>
      <c r="AG57" s="212" t="s">
        <v>3453</v>
      </c>
      <c r="AH57" s="212" t="s">
        <v>3452</v>
      </c>
      <c r="AI57" s="212" t="s">
        <v>3456</v>
      </c>
      <c r="AJ57" s="212" t="s">
        <v>3455</v>
      </c>
      <c r="AK57" s="212" t="s">
        <v>3451</v>
      </c>
      <c r="AL57" s="212" t="s">
        <v>3454</v>
      </c>
      <c r="AM57" s="212" t="s">
        <v>3457</v>
      </c>
      <c r="AN57" s="212" t="s">
        <v>3460</v>
      </c>
      <c r="AO57" s="212" t="s">
        <v>3458</v>
      </c>
      <c r="AP57" s="212" t="s">
        <v>3459</v>
      </c>
    </row>
    <row r="58" spans="1:43" s="217" customFormat="1" ht="17.100000000000001" customHeight="1">
      <c r="A58" s="210">
        <v>48</v>
      </c>
      <c r="B58" s="222" t="s">
        <v>2493</v>
      </c>
      <c r="C58" s="222" t="s">
        <v>104</v>
      </c>
      <c r="D58" s="221" t="s">
        <v>2494</v>
      </c>
      <c r="E58" s="213">
        <v>25</v>
      </c>
      <c r="F58" s="214">
        <v>11.54</v>
      </c>
      <c r="G58" s="215">
        <v>30</v>
      </c>
      <c r="H58" s="215" t="s">
        <v>3372</v>
      </c>
      <c r="I58" s="214">
        <v>9.14</v>
      </c>
      <c r="J58" s="215">
        <v>17</v>
      </c>
      <c r="K58" s="215" t="s">
        <v>3372</v>
      </c>
      <c r="L58" s="216">
        <f t="shared" si="19"/>
        <v>10.34</v>
      </c>
      <c r="M58" s="213">
        <f t="shared" si="20"/>
        <v>60</v>
      </c>
      <c r="N58" s="213">
        <f t="shared" si="21"/>
        <v>0</v>
      </c>
      <c r="O58" s="213">
        <f t="shared" si="22"/>
        <v>1</v>
      </c>
      <c r="P58" s="214">
        <v>10.63</v>
      </c>
      <c r="Q58" s="215">
        <v>30</v>
      </c>
      <c r="R58" s="215" t="s">
        <v>3373</v>
      </c>
      <c r="S58" s="214">
        <v>12.34</v>
      </c>
      <c r="T58" s="215">
        <v>30</v>
      </c>
      <c r="U58" s="215" t="s">
        <v>3372</v>
      </c>
      <c r="V58" s="214">
        <f t="shared" si="15"/>
        <v>11.484999999999999</v>
      </c>
      <c r="W58" s="215">
        <f t="shared" si="16"/>
        <v>60</v>
      </c>
      <c r="X58" s="215">
        <f t="shared" si="17"/>
        <v>1</v>
      </c>
      <c r="Y58" s="215">
        <f t="shared" si="18"/>
        <v>0</v>
      </c>
      <c r="Z58" s="215">
        <f t="shared" si="23"/>
        <v>1</v>
      </c>
      <c r="AA58" s="215">
        <f t="shared" si="24"/>
        <v>1</v>
      </c>
      <c r="AB58" s="215">
        <f t="shared" si="25"/>
        <v>2</v>
      </c>
      <c r="AC58" s="214">
        <f t="shared" si="29"/>
        <v>0.98</v>
      </c>
      <c r="AD58" s="214">
        <f t="shared" si="26"/>
        <v>10.9125</v>
      </c>
      <c r="AE58" s="214">
        <f t="shared" si="27"/>
        <v>10.69425</v>
      </c>
      <c r="AF58" s="215">
        <f t="shared" si="28"/>
        <v>120</v>
      </c>
      <c r="AG58" s="212" t="s">
        <v>3452</v>
      </c>
      <c r="AH58" s="212" t="s">
        <v>3457</v>
      </c>
      <c r="AI58" s="212" t="s">
        <v>3455</v>
      </c>
      <c r="AJ58" s="212" t="s">
        <v>3451</v>
      </c>
      <c r="AK58" s="212" t="s">
        <v>3454</v>
      </c>
      <c r="AL58" s="212" t="s">
        <v>3453</v>
      </c>
      <c r="AM58" s="212" t="s">
        <v>3456</v>
      </c>
      <c r="AN58" s="212" t="s">
        <v>3460</v>
      </c>
      <c r="AO58" s="212" t="s">
        <v>3459</v>
      </c>
      <c r="AP58" s="212" t="s">
        <v>3458</v>
      </c>
    </row>
    <row r="59" spans="1:43" s="327" customFormat="1" ht="17.100000000000001" customHeight="1">
      <c r="A59" s="210">
        <v>49</v>
      </c>
      <c r="B59" s="222" t="s">
        <v>665</v>
      </c>
      <c r="C59" s="222" t="s">
        <v>666</v>
      </c>
      <c r="D59" s="221" t="s">
        <v>667</v>
      </c>
      <c r="E59" s="213">
        <v>6</v>
      </c>
      <c r="F59" s="214">
        <v>11.18</v>
      </c>
      <c r="G59" s="215">
        <v>30</v>
      </c>
      <c r="H59" s="215" t="s">
        <v>3372</v>
      </c>
      <c r="I59" s="214">
        <v>9.56</v>
      </c>
      <c r="J59" s="215">
        <v>16</v>
      </c>
      <c r="K59" s="215" t="s">
        <v>3372</v>
      </c>
      <c r="L59" s="216">
        <f t="shared" si="19"/>
        <v>10.370000000000001</v>
      </c>
      <c r="M59" s="213">
        <f t="shared" si="20"/>
        <v>60</v>
      </c>
      <c r="N59" s="213">
        <f t="shared" si="21"/>
        <v>0</v>
      </c>
      <c r="O59" s="213">
        <f t="shared" si="22"/>
        <v>1</v>
      </c>
      <c r="P59" s="214">
        <v>10.36</v>
      </c>
      <c r="Q59" s="215">
        <v>30</v>
      </c>
      <c r="R59" s="215" t="s">
        <v>3372</v>
      </c>
      <c r="S59" s="214">
        <v>11.93</v>
      </c>
      <c r="T59" s="215">
        <v>30</v>
      </c>
      <c r="U59" s="215" t="s">
        <v>3372</v>
      </c>
      <c r="V59" s="214">
        <f t="shared" si="15"/>
        <v>11.145</v>
      </c>
      <c r="W59" s="215">
        <f t="shared" si="16"/>
        <v>60</v>
      </c>
      <c r="X59" s="215">
        <f t="shared" si="17"/>
        <v>0</v>
      </c>
      <c r="Y59" s="215">
        <f t="shared" si="18"/>
        <v>0</v>
      </c>
      <c r="Z59" s="215">
        <f t="shared" si="23"/>
        <v>0</v>
      </c>
      <c r="AA59" s="215">
        <f t="shared" si="24"/>
        <v>1</v>
      </c>
      <c r="AB59" s="215">
        <f t="shared" si="25"/>
        <v>1</v>
      </c>
      <c r="AC59" s="214">
        <f t="shared" si="29"/>
        <v>0.99</v>
      </c>
      <c r="AD59" s="214">
        <f t="shared" si="26"/>
        <v>10.7575</v>
      </c>
      <c r="AE59" s="214">
        <f t="shared" si="27"/>
        <v>10.649925</v>
      </c>
      <c r="AF59" s="215">
        <f t="shared" si="28"/>
        <v>120</v>
      </c>
      <c r="AG59" s="212" t="s">
        <v>3452</v>
      </c>
      <c r="AH59" s="212" t="s">
        <v>3453</v>
      </c>
      <c r="AI59" s="212" t="s">
        <v>3457</v>
      </c>
      <c r="AJ59" s="212" t="s">
        <v>3454</v>
      </c>
      <c r="AK59" s="212" t="s">
        <v>3455</v>
      </c>
      <c r="AL59" s="212" t="s">
        <v>3456</v>
      </c>
      <c r="AM59" s="212" t="s">
        <v>3451</v>
      </c>
      <c r="AN59" s="212" t="s">
        <v>3460</v>
      </c>
      <c r="AO59" s="212" t="s">
        <v>3459</v>
      </c>
      <c r="AP59" s="212" t="s">
        <v>3458</v>
      </c>
      <c r="AQ59" s="217"/>
    </row>
    <row r="60" spans="1:43" s="217" customFormat="1" ht="17.100000000000001" customHeight="1">
      <c r="A60" s="210">
        <v>50</v>
      </c>
      <c r="B60" s="320" t="s">
        <v>1977</v>
      </c>
      <c r="C60" s="320" t="s">
        <v>1978</v>
      </c>
      <c r="D60" s="321" t="s">
        <v>1979</v>
      </c>
      <c r="E60" s="322">
        <v>19</v>
      </c>
      <c r="F60" s="323">
        <v>10.14</v>
      </c>
      <c r="G60" s="324">
        <v>30</v>
      </c>
      <c r="H60" s="324" t="s">
        <v>3372</v>
      </c>
      <c r="I60" s="323">
        <v>9.86</v>
      </c>
      <c r="J60" s="324">
        <v>12</v>
      </c>
      <c r="K60" s="324" t="s">
        <v>3373</v>
      </c>
      <c r="L60" s="325">
        <f t="shared" si="19"/>
        <v>10</v>
      </c>
      <c r="M60" s="322">
        <f t="shared" si="20"/>
        <v>60</v>
      </c>
      <c r="N60" s="322">
        <f t="shared" si="21"/>
        <v>1</v>
      </c>
      <c r="O60" s="322">
        <f t="shared" si="22"/>
        <v>1</v>
      </c>
      <c r="P60" s="323">
        <v>11.62</v>
      </c>
      <c r="Q60" s="324">
        <v>30</v>
      </c>
      <c r="R60" s="324" t="s">
        <v>3372</v>
      </c>
      <c r="S60" s="323">
        <v>11.8</v>
      </c>
      <c r="T60" s="324">
        <v>30</v>
      </c>
      <c r="U60" s="324" t="s">
        <v>3372</v>
      </c>
      <c r="V60" s="323">
        <f t="shared" si="15"/>
        <v>11.71</v>
      </c>
      <c r="W60" s="324">
        <f t="shared" si="16"/>
        <v>60</v>
      </c>
      <c r="X60" s="324">
        <f t="shared" si="17"/>
        <v>0</v>
      </c>
      <c r="Y60" s="324">
        <f t="shared" si="18"/>
        <v>0</v>
      </c>
      <c r="Z60" s="324">
        <f t="shared" si="23"/>
        <v>1</v>
      </c>
      <c r="AA60" s="324">
        <f t="shared" si="24"/>
        <v>1</v>
      </c>
      <c r="AB60" s="324">
        <f t="shared" si="25"/>
        <v>2</v>
      </c>
      <c r="AC60" s="323">
        <f t="shared" si="29"/>
        <v>0.98</v>
      </c>
      <c r="AD60" s="323">
        <f t="shared" si="26"/>
        <v>10.855</v>
      </c>
      <c r="AE60" s="323">
        <f t="shared" si="27"/>
        <v>10.6379</v>
      </c>
      <c r="AF60" s="324">
        <f t="shared" si="28"/>
        <v>120</v>
      </c>
      <c r="AG60" s="326" t="s">
        <v>3453</v>
      </c>
      <c r="AH60" s="326" t="s">
        <v>3452</v>
      </c>
      <c r="AI60" s="326" t="s">
        <v>3451</v>
      </c>
      <c r="AJ60" s="326" t="s">
        <v>3457</v>
      </c>
      <c r="AK60" s="326" t="s">
        <v>3455</v>
      </c>
      <c r="AL60" s="326" t="s">
        <v>3456</v>
      </c>
      <c r="AM60" s="326" t="s">
        <v>3454</v>
      </c>
      <c r="AN60" s="326" t="s">
        <v>3460</v>
      </c>
      <c r="AO60" s="326" t="s">
        <v>3459</v>
      </c>
      <c r="AP60" s="326" t="s">
        <v>3458</v>
      </c>
      <c r="AQ60" s="327"/>
    </row>
    <row r="61" spans="1:43" s="217" customFormat="1" ht="17.100000000000001" customHeight="1">
      <c r="A61" s="210">
        <v>51</v>
      </c>
      <c r="B61" s="222" t="s">
        <v>1012</v>
      </c>
      <c r="C61" s="222" t="s">
        <v>1013</v>
      </c>
      <c r="D61" s="221" t="s">
        <v>1014</v>
      </c>
      <c r="E61" s="213">
        <v>9</v>
      </c>
      <c r="F61" s="214">
        <v>10.62</v>
      </c>
      <c r="G61" s="215">
        <v>30</v>
      </c>
      <c r="H61" s="215" t="s">
        <v>3373</v>
      </c>
      <c r="I61" s="214">
        <v>9.66</v>
      </c>
      <c r="J61" s="215">
        <v>18</v>
      </c>
      <c r="K61" s="215" t="s">
        <v>3372</v>
      </c>
      <c r="L61" s="216">
        <f t="shared" si="19"/>
        <v>10.14</v>
      </c>
      <c r="M61" s="213">
        <f t="shared" si="20"/>
        <v>60</v>
      </c>
      <c r="N61" s="213">
        <f t="shared" si="21"/>
        <v>1</v>
      </c>
      <c r="O61" s="213">
        <f t="shared" si="22"/>
        <v>1</v>
      </c>
      <c r="P61" s="214">
        <v>9.58</v>
      </c>
      <c r="Q61" s="215">
        <v>10</v>
      </c>
      <c r="R61" s="215" t="s">
        <v>3373</v>
      </c>
      <c r="S61" s="214">
        <v>14.41</v>
      </c>
      <c r="T61" s="215">
        <v>30</v>
      </c>
      <c r="U61" s="215" t="s">
        <v>3372</v>
      </c>
      <c r="V61" s="214">
        <f t="shared" si="15"/>
        <v>11.995000000000001</v>
      </c>
      <c r="W61" s="215">
        <f t="shared" si="16"/>
        <v>60</v>
      </c>
      <c r="X61" s="215">
        <f t="shared" si="17"/>
        <v>1</v>
      </c>
      <c r="Y61" s="215">
        <f t="shared" si="18"/>
        <v>1</v>
      </c>
      <c r="Z61" s="215">
        <f t="shared" si="23"/>
        <v>2</v>
      </c>
      <c r="AA61" s="215">
        <f t="shared" si="24"/>
        <v>2</v>
      </c>
      <c r="AB61" s="215">
        <f t="shared" si="25"/>
        <v>4</v>
      </c>
      <c r="AC61" s="214">
        <f t="shared" si="29"/>
        <v>0.96</v>
      </c>
      <c r="AD61" s="214">
        <f t="shared" si="26"/>
        <v>11.067500000000001</v>
      </c>
      <c r="AE61" s="214">
        <f t="shared" si="27"/>
        <v>10.6248</v>
      </c>
      <c r="AF61" s="215">
        <f t="shared" si="28"/>
        <v>120</v>
      </c>
      <c r="AG61" s="212" t="s">
        <v>3453</v>
      </c>
      <c r="AH61" s="212" t="s">
        <v>3451</v>
      </c>
      <c r="AI61" s="212" t="s">
        <v>3452</v>
      </c>
      <c r="AJ61" s="212" t="s">
        <v>3454</v>
      </c>
      <c r="AK61" s="212" t="s">
        <v>3456</v>
      </c>
      <c r="AL61" s="212" t="s">
        <v>3455</v>
      </c>
      <c r="AM61" s="212" t="s">
        <v>3457</v>
      </c>
      <c r="AN61" s="212" t="s">
        <v>3460</v>
      </c>
      <c r="AO61" s="212" t="s">
        <v>3459</v>
      </c>
      <c r="AP61" s="212" t="s">
        <v>3458</v>
      </c>
    </row>
    <row r="62" spans="1:43" s="217" customFormat="1" ht="17.100000000000001" customHeight="1">
      <c r="A62" s="210">
        <v>52</v>
      </c>
      <c r="B62" s="222" t="s">
        <v>2504</v>
      </c>
      <c r="C62" s="222" t="s">
        <v>230</v>
      </c>
      <c r="D62" s="221" t="s">
        <v>2505</v>
      </c>
      <c r="E62" s="213">
        <v>25</v>
      </c>
      <c r="F62" s="214">
        <v>11.3</v>
      </c>
      <c r="G62" s="215">
        <v>30</v>
      </c>
      <c r="H62" s="215" t="s">
        <v>3372</v>
      </c>
      <c r="I62" s="214">
        <v>9.77</v>
      </c>
      <c r="J62" s="215">
        <v>18</v>
      </c>
      <c r="K62" s="215" t="s">
        <v>3373</v>
      </c>
      <c r="L62" s="216">
        <f t="shared" si="19"/>
        <v>10.535</v>
      </c>
      <c r="M62" s="213">
        <f t="shared" si="20"/>
        <v>60</v>
      </c>
      <c r="N62" s="213">
        <f t="shared" si="21"/>
        <v>1</v>
      </c>
      <c r="O62" s="213">
        <f t="shared" si="22"/>
        <v>1</v>
      </c>
      <c r="P62" s="214">
        <v>9.09</v>
      </c>
      <c r="Q62" s="215">
        <v>12</v>
      </c>
      <c r="R62" s="215" t="s">
        <v>3373</v>
      </c>
      <c r="S62" s="214">
        <v>14.08</v>
      </c>
      <c r="T62" s="215">
        <v>30</v>
      </c>
      <c r="U62" s="215" t="s">
        <v>3372</v>
      </c>
      <c r="V62" s="214">
        <f t="shared" si="15"/>
        <v>11.585000000000001</v>
      </c>
      <c r="W62" s="215">
        <f t="shared" si="16"/>
        <v>60</v>
      </c>
      <c r="X62" s="215">
        <f t="shared" si="17"/>
        <v>1</v>
      </c>
      <c r="Y62" s="215">
        <f t="shared" si="18"/>
        <v>1</v>
      </c>
      <c r="Z62" s="215">
        <f t="shared" si="23"/>
        <v>2</v>
      </c>
      <c r="AA62" s="215">
        <f t="shared" si="24"/>
        <v>2</v>
      </c>
      <c r="AB62" s="215">
        <f t="shared" si="25"/>
        <v>4</v>
      </c>
      <c r="AC62" s="214">
        <f t="shared" si="29"/>
        <v>0.96</v>
      </c>
      <c r="AD62" s="214">
        <f t="shared" si="26"/>
        <v>11.06</v>
      </c>
      <c r="AE62" s="214">
        <f t="shared" si="27"/>
        <v>10.617599999999999</v>
      </c>
      <c r="AF62" s="215">
        <f t="shared" si="28"/>
        <v>120</v>
      </c>
      <c r="AG62" s="212" t="s">
        <v>3452</v>
      </c>
      <c r="AH62" s="212" t="s">
        <v>3456</v>
      </c>
      <c r="AI62" s="212" t="s">
        <v>3455</v>
      </c>
      <c r="AJ62" s="212" t="s">
        <v>3454</v>
      </c>
      <c r="AK62" s="212" t="s">
        <v>3457</v>
      </c>
      <c r="AL62" s="212" t="s">
        <v>3460</v>
      </c>
      <c r="AM62" s="212" t="s">
        <v>3453</v>
      </c>
      <c r="AN62" s="212" t="s">
        <v>3459</v>
      </c>
      <c r="AO62" s="212" t="s">
        <v>3458</v>
      </c>
      <c r="AP62" s="212" t="s">
        <v>3451</v>
      </c>
    </row>
    <row r="63" spans="1:43" s="217" customFormat="1" ht="17.100000000000001" customHeight="1">
      <c r="A63" s="210">
        <v>53</v>
      </c>
      <c r="B63" s="222" t="s">
        <v>2100</v>
      </c>
      <c r="C63" s="222" t="s">
        <v>829</v>
      </c>
      <c r="D63" s="213" t="s">
        <v>2101</v>
      </c>
      <c r="E63" s="213">
        <v>21</v>
      </c>
      <c r="F63" s="214">
        <v>12.3</v>
      </c>
      <c r="G63" s="215">
        <v>30</v>
      </c>
      <c r="H63" s="215" t="s">
        <v>3372</v>
      </c>
      <c r="I63" s="214">
        <v>9.15</v>
      </c>
      <c r="J63" s="215">
        <v>18</v>
      </c>
      <c r="K63" s="215" t="s">
        <v>3372</v>
      </c>
      <c r="L63" s="216">
        <f t="shared" si="19"/>
        <v>10.725000000000001</v>
      </c>
      <c r="M63" s="213">
        <f t="shared" si="20"/>
        <v>60</v>
      </c>
      <c r="N63" s="213">
        <f t="shared" si="21"/>
        <v>0</v>
      </c>
      <c r="O63" s="213">
        <f t="shared" si="22"/>
        <v>1</v>
      </c>
      <c r="P63" s="214">
        <v>9.81</v>
      </c>
      <c r="Q63" s="215">
        <v>12</v>
      </c>
      <c r="R63" s="215" t="s">
        <v>3373</v>
      </c>
      <c r="S63" s="214">
        <v>11.46</v>
      </c>
      <c r="T63" s="215">
        <v>30</v>
      </c>
      <c r="U63" s="215" t="s">
        <v>3372</v>
      </c>
      <c r="V63" s="214">
        <f>(P63+'Biologie Cellulaire et molécula'!S41)/2</f>
        <v>11.16</v>
      </c>
      <c r="W63" s="215">
        <f>IF(V63&gt;=10,60,Q63+'Biologie Cellulaire et molécula'!T41)</f>
        <v>60</v>
      </c>
      <c r="X63" s="215">
        <f>IF(R63="ACC",0,1)+IF('Biologie Cellulaire et molécula'!U41="ACC",0,1)</f>
        <v>1</v>
      </c>
      <c r="Y63" s="215">
        <f>IF(P63&lt;10,1,(IF('Biologie Cellulaire et molécula'!S41&lt;10,1,0)))</f>
        <v>1</v>
      </c>
      <c r="Z63" s="215">
        <f t="shared" si="23"/>
        <v>1</v>
      </c>
      <c r="AA63" s="215">
        <f t="shared" si="24"/>
        <v>2</v>
      </c>
      <c r="AB63" s="215">
        <f t="shared" si="25"/>
        <v>3</v>
      </c>
      <c r="AC63" s="214">
        <f t="shared" si="29"/>
        <v>0.97</v>
      </c>
      <c r="AD63" s="214">
        <f t="shared" si="26"/>
        <v>10.942500000000001</v>
      </c>
      <c r="AE63" s="214">
        <f t="shared" si="27"/>
        <v>10.614225000000001</v>
      </c>
      <c r="AF63" s="215">
        <f t="shared" si="28"/>
        <v>120</v>
      </c>
      <c r="AG63" s="212" t="s">
        <v>3453</v>
      </c>
      <c r="AH63" s="212" t="s">
        <v>3451</v>
      </c>
      <c r="AI63" s="212" t="s">
        <v>3452</v>
      </c>
      <c r="AJ63" s="212" t="s">
        <v>3456</v>
      </c>
      <c r="AK63" s="212" t="s">
        <v>3454</v>
      </c>
      <c r="AL63" s="212" t="s">
        <v>3455</v>
      </c>
      <c r="AM63" s="212" t="s">
        <v>3457</v>
      </c>
      <c r="AN63" s="212" t="s">
        <v>3460</v>
      </c>
      <c r="AO63" s="212" t="s">
        <v>3459</v>
      </c>
      <c r="AP63" s="212" t="s">
        <v>3458</v>
      </c>
    </row>
    <row r="64" spans="1:43" s="217" customFormat="1" ht="17.100000000000001" customHeight="1">
      <c r="A64" s="210">
        <v>54</v>
      </c>
      <c r="B64" s="222" t="s">
        <v>2399</v>
      </c>
      <c r="C64" s="222" t="s">
        <v>1255</v>
      </c>
      <c r="D64" s="221" t="s">
        <v>2400</v>
      </c>
      <c r="E64" s="213">
        <v>24</v>
      </c>
      <c r="F64" s="214">
        <v>10</v>
      </c>
      <c r="G64" s="215">
        <v>30</v>
      </c>
      <c r="H64" s="215" t="s">
        <v>3373</v>
      </c>
      <c r="I64" s="214">
        <v>10.34</v>
      </c>
      <c r="J64" s="215">
        <v>30</v>
      </c>
      <c r="K64" s="215" t="s">
        <v>3372</v>
      </c>
      <c r="L64" s="216">
        <f t="shared" si="19"/>
        <v>10.17</v>
      </c>
      <c r="M64" s="213">
        <f t="shared" si="20"/>
        <v>60</v>
      </c>
      <c r="N64" s="213">
        <f t="shared" si="21"/>
        <v>1</v>
      </c>
      <c r="O64" s="213">
        <f t="shared" si="22"/>
        <v>0</v>
      </c>
      <c r="P64" s="214">
        <v>10.29</v>
      </c>
      <c r="Q64" s="215">
        <v>30</v>
      </c>
      <c r="R64" s="215" t="s">
        <v>3372</v>
      </c>
      <c r="S64" s="214">
        <v>12.18</v>
      </c>
      <c r="T64" s="215">
        <v>30</v>
      </c>
      <c r="U64" s="215" t="s">
        <v>3372</v>
      </c>
      <c r="V64" s="214">
        <f t="shared" ref="V64:V94" si="30">(P64+S64)/2</f>
        <v>11.234999999999999</v>
      </c>
      <c r="W64" s="215">
        <f t="shared" ref="W64:W94" si="31">IF(V64&gt;=10,60,Q64+T64)</f>
        <v>60</v>
      </c>
      <c r="X64" s="215">
        <f t="shared" ref="X64:X94" si="32">IF(R64="ACC",0,1)+IF(U64="ACC",0,1)</f>
        <v>0</v>
      </c>
      <c r="Y64" s="215">
        <f t="shared" ref="Y64:Y94" si="33">IF(P64&lt;10,1,(IF(S64&lt;10,1,0)))</f>
        <v>0</v>
      </c>
      <c r="Z64" s="215">
        <f t="shared" si="23"/>
        <v>1</v>
      </c>
      <c r="AA64" s="215">
        <f t="shared" si="24"/>
        <v>0</v>
      </c>
      <c r="AB64" s="215">
        <f t="shared" si="25"/>
        <v>1</v>
      </c>
      <c r="AC64" s="214">
        <f t="shared" si="29"/>
        <v>0.99</v>
      </c>
      <c r="AD64" s="214">
        <f t="shared" si="26"/>
        <v>10.702500000000001</v>
      </c>
      <c r="AE64" s="214">
        <f t="shared" si="27"/>
        <v>10.595475</v>
      </c>
      <c r="AF64" s="215">
        <f t="shared" si="28"/>
        <v>120</v>
      </c>
      <c r="AG64" s="212" t="s">
        <v>3452</v>
      </c>
      <c r="AH64" s="212" t="s">
        <v>3457</v>
      </c>
      <c r="AI64" s="212" t="s">
        <v>3456</v>
      </c>
      <c r="AJ64" s="212" t="s">
        <v>3454</v>
      </c>
      <c r="AK64" s="212" t="s">
        <v>3455</v>
      </c>
      <c r="AL64" s="212" t="s">
        <v>3460</v>
      </c>
      <c r="AM64" s="212" t="s">
        <v>3459</v>
      </c>
      <c r="AN64" s="212" t="s">
        <v>3458</v>
      </c>
      <c r="AO64" s="212" t="s">
        <v>3451</v>
      </c>
      <c r="AP64" s="212" t="s">
        <v>3453</v>
      </c>
    </row>
    <row r="65" spans="1:43" s="217" customFormat="1" ht="17.100000000000001" customHeight="1">
      <c r="A65" s="210">
        <v>55</v>
      </c>
      <c r="B65" s="218" t="s">
        <v>1476</v>
      </c>
      <c r="C65" s="218" t="s">
        <v>3551</v>
      </c>
      <c r="D65" s="213" t="s">
        <v>1477</v>
      </c>
      <c r="E65" s="213">
        <v>14</v>
      </c>
      <c r="F65" s="214">
        <v>11.03</v>
      </c>
      <c r="G65" s="215">
        <v>30</v>
      </c>
      <c r="H65" s="215" t="s">
        <v>3372</v>
      </c>
      <c r="I65" s="214">
        <v>10</v>
      </c>
      <c r="J65" s="215">
        <v>30</v>
      </c>
      <c r="K65" s="215" t="s">
        <v>3372</v>
      </c>
      <c r="L65" s="216">
        <f t="shared" si="19"/>
        <v>10.515000000000001</v>
      </c>
      <c r="M65" s="213">
        <f t="shared" si="20"/>
        <v>60</v>
      </c>
      <c r="N65" s="213">
        <f t="shared" si="21"/>
        <v>0</v>
      </c>
      <c r="O65" s="213">
        <f t="shared" si="22"/>
        <v>0</v>
      </c>
      <c r="P65" s="214">
        <v>9.74</v>
      </c>
      <c r="Q65" s="215">
        <v>12</v>
      </c>
      <c r="R65" s="215" t="s">
        <v>3373</v>
      </c>
      <c r="S65" s="214">
        <v>12.31</v>
      </c>
      <c r="T65" s="215">
        <v>30</v>
      </c>
      <c r="U65" s="215" t="s">
        <v>3372</v>
      </c>
      <c r="V65" s="214">
        <f t="shared" si="30"/>
        <v>11.025</v>
      </c>
      <c r="W65" s="215">
        <f t="shared" si="31"/>
        <v>60</v>
      </c>
      <c r="X65" s="215">
        <f t="shared" si="32"/>
        <v>1</v>
      </c>
      <c r="Y65" s="215">
        <f t="shared" si="33"/>
        <v>1</v>
      </c>
      <c r="Z65" s="215">
        <f t="shared" si="23"/>
        <v>1</v>
      </c>
      <c r="AA65" s="215">
        <f t="shared" si="24"/>
        <v>1</v>
      </c>
      <c r="AB65" s="215">
        <f t="shared" si="25"/>
        <v>2</v>
      </c>
      <c r="AC65" s="214">
        <f t="shared" si="29"/>
        <v>0.98</v>
      </c>
      <c r="AD65" s="214">
        <f t="shared" si="26"/>
        <v>10.77</v>
      </c>
      <c r="AE65" s="214">
        <f t="shared" si="27"/>
        <v>10.554599999999999</v>
      </c>
      <c r="AF65" s="215">
        <f t="shared" si="28"/>
        <v>120</v>
      </c>
      <c r="AG65" s="212" t="s">
        <v>3452</v>
      </c>
      <c r="AH65" s="212" t="s">
        <v>3456</v>
      </c>
      <c r="AI65" s="212" t="s">
        <v>3454</v>
      </c>
      <c r="AJ65" s="212" t="s">
        <v>3457</v>
      </c>
      <c r="AK65" s="212" t="s">
        <v>3453</v>
      </c>
      <c r="AL65" s="212" t="s">
        <v>3451</v>
      </c>
      <c r="AM65" s="212" t="s">
        <v>3455</v>
      </c>
      <c r="AN65" s="212" t="s">
        <v>3460</v>
      </c>
      <c r="AO65" s="212" t="s">
        <v>3459</v>
      </c>
      <c r="AP65" s="212" t="s">
        <v>3458</v>
      </c>
    </row>
    <row r="66" spans="1:43" s="217" customFormat="1" ht="17.100000000000001" customHeight="1">
      <c r="A66" s="210">
        <v>56</v>
      </c>
      <c r="B66" s="218" t="s">
        <v>1924</v>
      </c>
      <c r="C66" s="218" t="s">
        <v>142</v>
      </c>
      <c r="D66" s="213" t="s">
        <v>1925</v>
      </c>
      <c r="E66" s="213">
        <v>19</v>
      </c>
      <c r="F66" s="214">
        <v>10</v>
      </c>
      <c r="G66" s="215">
        <v>30</v>
      </c>
      <c r="H66" s="215" t="s">
        <v>3373</v>
      </c>
      <c r="I66" s="214">
        <v>10.79</v>
      </c>
      <c r="J66" s="215">
        <v>30</v>
      </c>
      <c r="K66" s="215" t="s">
        <v>3372</v>
      </c>
      <c r="L66" s="216">
        <f t="shared" si="19"/>
        <v>10.395</v>
      </c>
      <c r="M66" s="213">
        <f t="shared" si="20"/>
        <v>60</v>
      </c>
      <c r="N66" s="213">
        <f t="shared" si="21"/>
        <v>1</v>
      </c>
      <c r="O66" s="213">
        <f t="shared" si="22"/>
        <v>0</v>
      </c>
      <c r="P66" s="214">
        <v>10.199999999999999</v>
      </c>
      <c r="Q66" s="215">
        <v>30</v>
      </c>
      <c r="R66" s="215" t="s">
        <v>3373</v>
      </c>
      <c r="S66" s="214">
        <v>12.08</v>
      </c>
      <c r="T66" s="215">
        <v>30</v>
      </c>
      <c r="U66" s="215" t="s">
        <v>3372</v>
      </c>
      <c r="V66" s="214">
        <f t="shared" si="30"/>
        <v>11.14</v>
      </c>
      <c r="W66" s="215">
        <f t="shared" si="31"/>
        <v>60</v>
      </c>
      <c r="X66" s="215">
        <f t="shared" si="32"/>
        <v>1</v>
      </c>
      <c r="Y66" s="215">
        <f t="shared" si="33"/>
        <v>0</v>
      </c>
      <c r="Z66" s="215">
        <f t="shared" si="23"/>
        <v>2</v>
      </c>
      <c r="AA66" s="215">
        <f t="shared" si="24"/>
        <v>0</v>
      </c>
      <c r="AB66" s="215">
        <f t="shared" si="25"/>
        <v>2</v>
      </c>
      <c r="AC66" s="214">
        <f t="shared" si="29"/>
        <v>0.98</v>
      </c>
      <c r="AD66" s="214">
        <f t="shared" si="26"/>
        <v>10.7675</v>
      </c>
      <c r="AE66" s="214">
        <f t="shared" si="27"/>
        <v>10.552149999999999</v>
      </c>
      <c r="AF66" s="215">
        <f t="shared" si="28"/>
        <v>120</v>
      </c>
      <c r="AG66" s="212" t="s">
        <v>3451</v>
      </c>
      <c r="AH66" s="212" t="s">
        <v>3452</v>
      </c>
      <c r="AI66" s="212" t="s">
        <v>3454</v>
      </c>
      <c r="AJ66" s="212" t="s">
        <v>3455</v>
      </c>
      <c r="AK66" s="212" t="s">
        <v>3457</v>
      </c>
      <c r="AL66" s="212" t="s">
        <v>3460</v>
      </c>
      <c r="AM66" s="212" t="s">
        <v>3456</v>
      </c>
      <c r="AN66" s="212" t="s">
        <v>3458</v>
      </c>
      <c r="AO66" s="212" t="s">
        <v>3459</v>
      </c>
      <c r="AP66" s="212" t="s">
        <v>3453</v>
      </c>
    </row>
    <row r="67" spans="1:43" s="217" customFormat="1" ht="17.100000000000001" customHeight="1">
      <c r="A67" s="210">
        <v>57</v>
      </c>
      <c r="B67" s="222" t="s">
        <v>2427</v>
      </c>
      <c r="C67" s="222" t="s">
        <v>2428</v>
      </c>
      <c r="D67" s="221" t="s">
        <v>2429</v>
      </c>
      <c r="E67" s="213">
        <v>24</v>
      </c>
      <c r="F67" s="214">
        <v>11.3</v>
      </c>
      <c r="G67" s="215">
        <v>30</v>
      </c>
      <c r="H67" s="215" t="s">
        <v>3373</v>
      </c>
      <c r="I67" s="214">
        <v>8.6999999999999993</v>
      </c>
      <c r="J67" s="215">
        <v>17</v>
      </c>
      <c r="K67" s="215" t="s">
        <v>3373</v>
      </c>
      <c r="L67" s="216">
        <f t="shared" si="19"/>
        <v>10</v>
      </c>
      <c r="M67" s="213">
        <f t="shared" si="20"/>
        <v>60</v>
      </c>
      <c r="N67" s="213">
        <f t="shared" si="21"/>
        <v>2</v>
      </c>
      <c r="O67" s="213">
        <f t="shared" si="22"/>
        <v>1</v>
      </c>
      <c r="P67" s="214">
        <v>10.07</v>
      </c>
      <c r="Q67" s="215">
        <v>30</v>
      </c>
      <c r="R67" s="215" t="s">
        <v>3373</v>
      </c>
      <c r="S67" s="214">
        <v>13.88</v>
      </c>
      <c r="T67" s="215">
        <v>30</v>
      </c>
      <c r="U67" s="215" t="s">
        <v>3372</v>
      </c>
      <c r="V67" s="214">
        <f t="shared" si="30"/>
        <v>11.975000000000001</v>
      </c>
      <c r="W67" s="215">
        <f t="shared" si="31"/>
        <v>60</v>
      </c>
      <c r="X67" s="215">
        <f t="shared" si="32"/>
        <v>1</v>
      </c>
      <c r="Y67" s="215">
        <f t="shared" si="33"/>
        <v>0</v>
      </c>
      <c r="Z67" s="215">
        <f t="shared" si="23"/>
        <v>3</v>
      </c>
      <c r="AA67" s="215">
        <f t="shared" si="24"/>
        <v>1</v>
      </c>
      <c r="AB67" s="215">
        <f t="shared" si="25"/>
        <v>4</v>
      </c>
      <c r="AC67" s="214">
        <f t="shared" si="29"/>
        <v>0.96</v>
      </c>
      <c r="AD67" s="214">
        <f t="shared" si="26"/>
        <v>10.987500000000001</v>
      </c>
      <c r="AE67" s="214">
        <f t="shared" si="27"/>
        <v>10.548</v>
      </c>
      <c r="AF67" s="215">
        <f t="shared" si="28"/>
        <v>120</v>
      </c>
      <c r="AG67" s="212" t="s">
        <v>3452</v>
      </c>
      <c r="AH67" s="212" t="s">
        <v>3456</v>
      </c>
      <c r="AI67" s="212" t="s">
        <v>3453</v>
      </c>
      <c r="AJ67" s="212" t="s">
        <v>3454</v>
      </c>
      <c r="AK67" s="212" t="s">
        <v>3451</v>
      </c>
      <c r="AL67" s="212" t="s">
        <v>3455</v>
      </c>
      <c r="AM67" s="212" t="s">
        <v>3457</v>
      </c>
      <c r="AN67" s="212" t="s">
        <v>3458</v>
      </c>
      <c r="AO67" s="212" t="s">
        <v>3459</v>
      </c>
      <c r="AP67" s="212" t="s">
        <v>3460</v>
      </c>
    </row>
    <row r="68" spans="1:43" s="217" customFormat="1" ht="17.100000000000001" customHeight="1">
      <c r="A68" s="210">
        <v>58</v>
      </c>
      <c r="B68" s="218" t="s">
        <v>323</v>
      </c>
      <c r="C68" s="218" t="s">
        <v>326</v>
      </c>
      <c r="D68" s="213" t="s">
        <v>327</v>
      </c>
      <c r="E68" s="213">
        <v>3</v>
      </c>
      <c r="F68" s="214">
        <v>11.21</v>
      </c>
      <c r="G68" s="215">
        <v>30</v>
      </c>
      <c r="H68" s="215" t="s">
        <v>3372</v>
      </c>
      <c r="I68" s="214">
        <v>11.26</v>
      </c>
      <c r="J68" s="215">
        <v>30</v>
      </c>
      <c r="K68" s="215" t="s">
        <v>3372</v>
      </c>
      <c r="L68" s="216">
        <f t="shared" si="19"/>
        <v>11.234999999999999</v>
      </c>
      <c r="M68" s="213">
        <f t="shared" si="20"/>
        <v>60</v>
      </c>
      <c r="N68" s="213">
        <f t="shared" si="21"/>
        <v>0</v>
      </c>
      <c r="O68" s="213">
        <f t="shared" si="22"/>
        <v>0</v>
      </c>
      <c r="P68" s="214">
        <v>10.28</v>
      </c>
      <c r="Q68" s="215">
        <v>30</v>
      </c>
      <c r="R68" s="215" t="s">
        <v>3372</v>
      </c>
      <c r="S68" s="214">
        <v>12.57</v>
      </c>
      <c r="T68" s="215">
        <v>30</v>
      </c>
      <c r="U68" s="215" t="s">
        <v>3372</v>
      </c>
      <c r="V68" s="214">
        <f t="shared" si="30"/>
        <v>11.425000000000001</v>
      </c>
      <c r="W68" s="215">
        <f t="shared" si="31"/>
        <v>60</v>
      </c>
      <c r="X68" s="215">
        <f t="shared" si="32"/>
        <v>0</v>
      </c>
      <c r="Y68" s="215">
        <f t="shared" si="33"/>
        <v>0</v>
      </c>
      <c r="Z68" s="215">
        <f t="shared" si="23"/>
        <v>0</v>
      </c>
      <c r="AA68" s="215">
        <f t="shared" si="24"/>
        <v>0</v>
      </c>
      <c r="AB68" s="215">
        <f t="shared" si="25"/>
        <v>0</v>
      </c>
      <c r="AC68" s="214">
        <f>IF(AB68=0,0.93,IF(AB68=1,0.92,IF(AB68=2,0.91,IF(AB68=3,0.9,IF(AB68=4,0.89,IF(AB68=5,0.88,IF(AB68=6,0.87)))))))</f>
        <v>0.93</v>
      </c>
      <c r="AD68" s="214">
        <f t="shared" si="26"/>
        <v>11.33</v>
      </c>
      <c r="AE68" s="214">
        <f t="shared" si="27"/>
        <v>10.536900000000001</v>
      </c>
      <c r="AF68" s="215">
        <f t="shared" si="28"/>
        <v>120</v>
      </c>
      <c r="AG68" s="212" t="s">
        <v>3451</v>
      </c>
      <c r="AH68" s="212" t="s">
        <v>3456</v>
      </c>
      <c r="AI68" s="212" t="s">
        <v>3452</v>
      </c>
      <c r="AJ68" s="212" t="s">
        <v>3453</v>
      </c>
      <c r="AK68" s="212" t="s">
        <v>3457</v>
      </c>
      <c r="AL68" s="212" t="s">
        <v>3454</v>
      </c>
      <c r="AM68" s="212" t="s">
        <v>3455</v>
      </c>
      <c r="AN68" s="212" t="s">
        <v>3460</v>
      </c>
      <c r="AO68" s="212" t="s">
        <v>3458</v>
      </c>
      <c r="AP68" s="212" t="s">
        <v>3459</v>
      </c>
    </row>
    <row r="69" spans="1:43" s="217" customFormat="1" ht="17.100000000000001" customHeight="1">
      <c r="A69" s="210">
        <v>59</v>
      </c>
      <c r="B69" s="218" t="s">
        <v>2708</v>
      </c>
      <c r="C69" s="218" t="s">
        <v>2750</v>
      </c>
      <c r="D69" s="213" t="s">
        <v>2751</v>
      </c>
      <c r="E69" s="213">
        <v>28</v>
      </c>
      <c r="F69" s="214">
        <v>10.31</v>
      </c>
      <c r="G69" s="215">
        <v>30</v>
      </c>
      <c r="H69" s="215" t="s">
        <v>3373</v>
      </c>
      <c r="I69" s="214">
        <v>11.19</v>
      </c>
      <c r="J69" s="215">
        <v>30</v>
      </c>
      <c r="K69" s="215" t="s">
        <v>3373</v>
      </c>
      <c r="L69" s="216">
        <f t="shared" si="19"/>
        <v>10.75</v>
      </c>
      <c r="M69" s="213">
        <f t="shared" si="20"/>
        <v>60</v>
      </c>
      <c r="N69" s="213">
        <f t="shared" si="21"/>
        <v>2</v>
      </c>
      <c r="O69" s="213">
        <f t="shared" si="22"/>
        <v>0</v>
      </c>
      <c r="P69" s="214">
        <v>10.43</v>
      </c>
      <c r="Q69" s="215">
        <v>30</v>
      </c>
      <c r="R69" s="215" t="s">
        <v>3372</v>
      </c>
      <c r="S69" s="214">
        <v>11.02</v>
      </c>
      <c r="T69" s="215">
        <v>30</v>
      </c>
      <c r="U69" s="215" t="s">
        <v>3372</v>
      </c>
      <c r="V69" s="214">
        <f t="shared" si="30"/>
        <v>10.725</v>
      </c>
      <c r="W69" s="215">
        <f t="shared" si="31"/>
        <v>60</v>
      </c>
      <c r="X69" s="215">
        <f t="shared" si="32"/>
        <v>0</v>
      </c>
      <c r="Y69" s="215">
        <f t="shared" si="33"/>
        <v>0</v>
      </c>
      <c r="Z69" s="215">
        <f t="shared" si="23"/>
        <v>2</v>
      </c>
      <c r="AA69" s="215">
        <f t="shared" si="24"/>
        <v>0</v>
      </c>
      <c r="AB69" s="215">
        <f t="shared" si="25"/>
        <v>2</v>
      </c>
      <c r="AC69" s="214">
        <f t="shared" ref="AC69:AC78" si="34">IF(AB69=0,1,IF(AB69=1,0.99,IF(AB69=2,0.98,IF(AB69=3,0.97,IF(AB69=4,0.96,IF(AB69=5,0.95,IF(AB69=6,0.94)))))))</f>
        <v>0.98</v>
      </c>
      <c r="AD69" s="214">
        <f t="shared" si="26"/>
        <v>10.737500000000001</v>
      </c>
      <c r="AE69" s="214">
        <f t="shared" si="27"/>
        <v>10.52275</v>
      </c>
      <c r="AF69" s="215">
        <f t="shared" si="28"/>
        <v>120</v>
      </c>
      <c r="AG69" s="212" t="s">
        <v>3453</v>
      </c>
      <c r="AH69" s="212" t="s">
        <v>3451</v>
      </c>
      <c r="AI69" s="212" t="s">
        <v>3452</v>
      </c>
      <c r="AJ69" s="212" t="s">
        <v>3456</v>
      </c>
      <c r="AK69" s="212" t="s">
        <v>3454</v>
      </c>
      <c r="AL69" s="212" t="s">
        <v>3455</v>
      </c>
      <c r="AM69" s="212" t="s">
        <v>3459</v>
      </c>
      <c r="AN69" s="212" t="s">
        <v>3457</v>
      </c>
      <c r="AO69" s="212" t="s">
        <v>3460</v>
      </c>
      <c r="AP69" s="212" t="s">
        <v>3458</v>
      </c>
    </row>
    <row r="70" spans="1:43" s="217" customFormat="1" ht="17.100000000000001" customHeight="1">
      <c r="A70" s="210">
        <v>60</v>
      </c>
      <c r="B70" s="222" t="s">
        <v>1880</v>
      </c>
      <c r="C70" s="222" t="s">
        <v>560</v>
      </c>
      <c r="D70" s="221" t="s">
        <v>1881</v>
      </c>
      <c r="E70" s="213">
        <v>18</v>
      </c>
      <c r="F70" s="214">
        <v>11</v>
      </c>
      <c r="G70" s="215">
        <v>30</v>
      </c>
      <c r="H70" s="215" t="s">
        <v>3372</v>
      </c>
      <c r="I70" s="214">
        <v>9.3000000000000007</v>
      </c>
      <c r="J70" s="215">
        <v>17</v>
      </c>
      <c r="K70" s="215" t="s">
        <v>3372</v>
      </c>
      <c r="L70" s="216">
        <f t="shared" si="19"/>
        <v>10.15</v>
      </c>
      <c r="M70" s="213">
        <f t="shared" si="20"/>
        <v>60</v>
      </c>
      <c r="N70" s="213">
        <f t="shared" si="21"/>
        <v>0</v>
      </c>
      <c r="O70" s="213">
        <f t="shared" si="22"/>
        <v>1</v>
      </c>
      <c r="P70" s="214">
        <v>10.39</v>
      </c>
      <c r="Q70" s="215">
        <v>30</v>
      </c>
      <c r="R70" s="215" t="s">
        <v>3372</v>
      </c>
      <c r="S70" s="214">
        <v>12.22</v>
      </c>
      <c r="T70" s="215">
        <v>30</v>
      </c>
      <c r="U70" s="215" t="s">
        <v>3373</v>
      </c>
      <c r="V70" s="214">
        <f t="shared" si="30"/>
        <v>11.305</v>
      </c>
      <c r="W70" s="215">
        <f t="shared" si="31"/>
        <v>60</v>
      </c>
      <c r="X70" s="215">
        <f t="shared" si="32"/>
        <v>1</v>
      </c>
      <c r="Y70" s="215">
        <f t="shared" si="33"/>
        <v>0</v>
      </c>
      <c r="Z70" s="215">
        <f t="shared" si="23"/>
        <v>1</v>
      </c>
      <c r="AA70" s="215">
        <f t="shared" si="24"/>
        <v>1</v>
      </c>
      <c r="AB70" s="215">
        <f t="shared" si="25"/>
        <v>2</v>
      </c>
      <c r="AC70" s="214">
        <f t="shared" si="34"/>
        <v>0.98</v>
      </c>
      <c r="AD70" s="214">
        <f t="shared" si="26"/>
        <v>10.727499999999999</v>
      </c>
      <c r="AE70" s="214">
        <f t="shared" si="27"/>
        <v>10.512949999999998</v>
      </c>
      <c r="AF70" s="215">
        <f t="shared" si="28"/>
        <v>120</v>
      </c>
      <c r="AG70" s="212" t="s">
        <v>3456</v>
      </c>
      <c r="AH70" s="212" t="s">
        <v>3452</v>
      </c>
      <c r="AI70" s="212" t="s">
        <v>3459</v>
      </c>
      <c r="AJ70" s="212" t="s">
        <v>3453</v>
      </c>
      <c r="AK70" s="212" t="s">
        <v>3451</v>
      </c>
      <c r="AL70" s="212" t="s">
        <v>3455</v>
      </c>
      <c r="AM70" s="212" t="s">
        <v>3460</v>
      </c>
      <c r="AN70" s="212" t="s">
        <v>3457</v>
      </c>
      <c r="AO70" s="212" t="s">
        <v>3454</v>
      </c>
      <c r="AP70" s="212" t="s">
        <v>3458</v>
      </c>
    </row>
    <row r="71" spans="1:43" s="217" customFormat="1" ht="17.100000000000001" customHeight="1">
      <c r="A71" s="210">
        <v>61</v>
      </c>
      <c r="B71" s="218" t="s">
        <v>1540</v>
      </c>
      <c r="C71" s="218" t="s">
        <v>1541</v>
      </c>
      <c r="D71" s="213" t="s">
        <v>1542</v>
      </c>
      <c r="E71" s="213">
        <v>15</v>
      </c>
      <c r="F71" s="214">
        <v>10.32</v>
      </c>
      <c r="G71" s="215">
        <v>30</v>
      </c>
      <c r="H71" s="215" t="s">
        <v>3372</v>
      </c>
      <c r="I71" s="214">
        <v>11.11</v>
      </c>
      <c r="J71" s="215">
        <v>30</v>
      </c>
      <c r="K71" s="215" t="s">
        <v>3373</v>
      </c>
      <c r="L71" s="216">
        <f t="shared" si="19"/>
        <v>10.715</v>
      </c>
      <c r="M71" s="213">
        <f t="shared" si="20"/>
        <v>60</v>
      </c>
      <c r="N71" s="213">
        <f t="shared" si="21"/>
        <v>1</v>
      </c>
      <c r="O71" s="213">
        <f t="shared" si="22"/>
        <v>0</v>
      </c>
      <c r="P71" s="214">
        <v>9.82</v>
      </c>
      <c r="Q71" s="215">
        <v>16</v>
      </c>
      <c r="R71" s="215" t="s">
        <v>3373</v>
      </c>
      <c r="S71" s="214">
        <v>12.08</v>
      </c>
      <c r="T71" s="215">
        <v>30</v>
      </c>
      <c r="U71" s="215" t="s">
        <v>3372</v>
      </c>
      <c r="V71" s="214">
        <f t="shared" si="30"/>
        <v>10.95</v>
      </c>
      <c r="W71" s="215">
        <f t="shared" si="31"/>
        <v>60</v>
      </c>
      <c r="X71" s="215">
        <f t="shared" si="32"/>
        <v>1</v>
      </c>
      <c r="Y71" s="215">
        <f t="shared" si="33"/>
        <v>1</v>
      </c>
      <c r="Z71" s="215">
        <f t="shared" si="23"/>
        <v>2</v>
      </c>
      <c r="AA71" s="215">
        <f t="shared" si="24"/>
        <v>1</v>
      </c>
      <c r="AB71" s="215">
        <f t="shared" si="25"/>
        <v>3</v>
      </c>
      <c r="AC71" s="214">
        <f t="shared" si="34"/>
        <v>0.97</v>
      </c>
      <c r="AD71" s="214">
        <f t="shared" si="26"/>
        <v>10.8325</v>
      </c>
      <c r="AE71" s="214">
        <f t="shared" si="27"/>
        <v>10.507524999999999</v>
      </c>
      <c r="AF71" s="215">
        <f t="shared" si="28"/>
        <v>120</v>
      </c>
      <c r="AG71" s="212" t="s">
        <v>3453</v>
      </c>
      <c r="AH71" s="212" t="s">
        <v>3451</v>
      </c>
      <c r="AI71" s="212" t="s">
        <v>3452</v>
      </c>
      <c r="AJ71" s="212" t="s">
        <v>3456</v>
      </c>
      <c r="AK71" s="212" t="s">
        <v>3454</v>
      </c>
      <c r="AL71" s="212" t="s">
        <v>3455</v>
      </c>
      <c r="AM71" s="212" t="s">
        <v>3457</v>
      </c>
      <c r="AN71" s="212" t="s">
        <v>3460</v>
      </c>
      <c r="AO71" s="212" t="s">
        <v>3459</v>
      </c>
      <c r="AP71" s="212" t="s">
        <v>3458</v>
      </c>
    </row>
    <row r="72" spans="1:43" s="217" customFormat="1" ht="17.100000000000001" customHeight="1">
      <c r="A72" s="210">
        <v>62</v>
      </c>
      <c r="B72" s="222" t="s">
        <v>268</v>
      </c>
      <c r="C72" s="222" t="s">
        <v>45</v>
      </c>
      <c r="D72" s="221" t="s">
        <v>269</v>
      </c>
      <c r="E72" s="213">
        <v>2</v>
      </c>
      <c r="F72" s="214">
        <v>10.11</v>
      </c>
      <c r="G72" s="215">
        <v>30</v>
      </c>
      <c r="H72" s="215" t="s">
        <v>3372</v>
      </c>
      <c r="I72" s="214">
        <v>10.6</v>
      </c>
      <c r="J72" s="215">
        <v>30</v>
      </c>
      <c r="K72" s="215" t="s">
        <v>3372</v>
      </c>
      <c r="L72" s="216">
        <f t="shared" si="19"/>
        <v>10.355</v>
      </c>
      <c r="M72" s="213">
        <f t="shared" si="20"/>
        <v>60</v>
      </c>
      <c r="N72" s="213">
        <f t="shared" si="21"/>
        <v>0</v>
      </c>
      <c r="O72" s="213">
        <f t="shared" si="22"/>
        <v>0</v>
      </c>
      <c r="P72" s="214">
        <v>7.97</v>
      </c>
      <c r="Q72" s="215">
        <v>7</v>
      </c>
      <c r="R72" s="215" t="s">
        <v>3372</v>
      </c>
      <c r="S72" s="214">
        <v>13.77</v>
      </c>
      <c r="T72" s="215">
        <v>30</v>
      </c>
      <c r="U72" s="215" t="s">
        <v>3372</v>
      </c>
      <c r="V72" s="214">
        <f t="shared" si="30"/>
        <v>10.87</v>
      </c>
      <c r="W72" s="215">
        <f t="shared" si="31"/>
        <v>60</v>
      </c>
      <c r="X72" s="215">
        <f t="shared" si="32"/>
        <v>0</v>
      </c>
      <c r="Y72" s="215">
        <f t="shared" si="33"/>
        <v>1</v>
      </c>
      <c r="Z72" s="215">
        <f t="shared" si="23"/>
        <v>0</v>
      </c>
      <c r="AA72" s="215">
        <f t="shared" si="24"/>
        <v>1</v>
      </c>
      <c r="AB72" s="215">
        <f t="shared" si="25"/>
        <v>1</v>
      </c>
      <c r="AC72" s="214">
        <f t="shared" si="34"/>
        <v>0.99</v>
      </c>
      <c r="AD72" s="214">
        <f t="shared" si="26"/>
        <v>10.612500000000001</v>
      </c>
      <c r="AE72" s="214">
        <f t="shared" si="27"/>
        <v>10.506375</v>
      </c>
      <c r="AF72" s="215">
        <f t="shared" si="28"/>
        <v>120</v>
      </c>
      <c r="AG72" s="212" t="s">
        <v>3451</v>
      </c>
      <c r="AH72" s="212" t="s">
        <v>3453</v>
      </c>
      <c r="AI72" s="212" t="s">
        <v>3452</v>
      </c>
      <c r="AJ72" s="212" t="s">
        <v>3456</v>
      </c>
      <c r="AK72" s="212" t="s">
        <v>3454</v>
      </c>
      <c r="AL72" s="212" t="s">
        <v>3460</v>
      </c>
      <c r="AM72" s="212" t="s">
        <v>3455</v>
      </c>
      <c r="AN72" s="212" t="s">
        <v>3459</v>
      </c>
      <c r="AO72" s="212" t="s">
        <v>3457</v>
      </c>
      <c r="AP72" s="212" t="s">
        <v>3458</v>
      </c>
    </row>
    <row r="73" spans="1:43" s="217" customFormat="1" ht="17.100000000000001" customHeight="1">
      <c r="A73" s="210">
        <v>63</v>
      </c>
      <c r="B73" s="218" t="s">
        <v>2550</v>
      </c>
      <c r="C73" s="218" t="s">
        <v>2624</v>
      </c>
      <c r="D73" s="213" t="s">
        <v>2625</v>
      </c>
      <c r="E73" s="213">
        <v>26</v>
      </c>
      <c r="F73" s="214">
        <v>10.94</v>
      </c>
      <c r="G73" s="215">
        <v>30</v>
      </c>
      <c r="H73" s="215" t="s">
        <v>3372</v>
      </c>
      <c r="I73" s="214">
        <v>10.17</v>
      </c>
      <c r="J73" s="215">
        <v>30</v>
      </c>
      <c r="K73" s="215" t="s">
        <v>3372</v>
      </c>
      <c r="L73" s="216">
        <f t="shared" si="19"/>
        <v>10.555</v>
      </c>
      <c r="M73" s="213">
        <f t="shared" si="20"/>
        <v>60</v>
      </c>
      <c r="N73" s="213">
        <f t="shared" si="21"/>
        <v>0</v>
      </c>
      <c r="O73" s="213">
        <f t="shared" si="22"/>
        <v>0</v>
      </c>
      <c r="P73" s="214">
        <v>10.210000000000001</v>
      </c>
      <c r="Q73" s="215">
        <v>30</v>
      </c>
      <c r="R73" s="215" t="s">
        <v>3372</v>
      </c>
      <c r="S73" s="214">
        <v>10.7</v>
      </c>
      <c r="T73" s="215">
        <v>30</v>
      </c>
      <c r="U73" s="215" t="s">
        <v>3372</v>
      </c>
      <c r="V73" s="214">
        <f t="shared" si="30"/>
        <v>10.455</v>
      </c>
      <c r="W73" s="215">
        <f t="shared" si="31"/>
        <v>60</v>
      </c>
      <c r="X73" s="215">
        <f t="shared" si="32"/>
        <v>0</v>
      </c>
      <c r="Y73" s="215">
        <f t="shared" si="33"/>
        <v>0</v>
      </c>
      <c r="Z73" s="215">
        <f t="shared" si="23"/>
        <v>0</v>
      </c>
      <c r="AA73" s="215">
        <f t="shared" si="24"/>
        <v>0</v>
      </c>
      <c r="AB73" s="215">
        <f t="shared" si="25"/>
        <v>0</v>
      </c>
      <c r="AC73" s="214">
        <f t="shared" si="34"/>
        <v>1</v>
      </c>
      <c r="AD73" s="214">
        <f t="shared" si="26"/>
        <v>10.504999999999999</v>
      </c>
      <c r="AE73" s="214">
        <f t="shared" si="27"/>
        <v>10.504999999999999</v>
      </c>
      <c r="AF73" s="215">
        <f t="shared" si="28"/>
        <v>120</v>
      </c>
      <c r="AG73" s="212" t="s">
        <v>3451</v>
      </c>
      <c r="AH73" s="212" t="s">
        <v>3452</v>
      </c>
      <c r="AI73" s="212" t="s">
        <v>3453</v>
      </c>
      <c r="AJ73" s="212" t="s">
        <v>3455</v>
      </c>
      <c r="AK73" s="212" t="s">
        <v>3456</v>
      </c>
      <c r="AL73" s="212" t="s">
        <v>3454</v>
      </c>
      <c r="AM73" s="212" t="s">
        <v>3460</v>
      </c>
      <c r="AN73" s="212" t="s">
        <v>3457</v>
      </c>
      <c r="AO73" s="212" t="s">
        <v>3459</v>
      </c>
      <c r="AP73" s="212" t="s">
        <v>3458</v>
      </c>
    </row>
    <row r="74" spans="1:43" s="217" customFormat="1" ht="17.100000000000001" customHeight="1">
      <c r="A74" s="210">
        <v>64</v>
      </c>
      <c r="B74" s="222" t="s">
        <v>1827</v>
      </c>
      <c r="C74" s="222" t="s">
        <v>321</v>
      </c>
      <c r="D74" s="221" t="s">
        <v>1828</v>
      </c>
      <c r="E74" s="213">
        <v>18</v>
      </c>
      <c r="F74" s="214">
        <v>11.12</v>
      </c>
      <c r="G74" s="215">
        <v>30</v>
      </c>
      <c r="H74" s="215" t="s">
        <v>3373</v>
      </c>
      <c r="I74" s="214">
        <v>9.51</v>
      </c>
      <c r="J74" s="215">
        <v>14</v>
      </c>
      <c r="K74" s="215" t="s">
        <v>3372</v>
      </c>
      <c r="L74" s="216">
        <f t="shared" si="19"/>
        <v>10.315</v>
      </c>
      <c r="M74" s="213">
        <f t="shared" si="20"/>
        <v>60</v>
      </c>
      <c r="N74" s="213">
        <f t="shared" si="21"/>
        <v>1</v>
      </c>
      <c r="O74" s="213">
        <f t="shared" si="22"/>
        <v>1</v>
      </c>
      <c r="P74" s="214">
        <v>11.47</v>
      </c>
      <c r="Q74" s="215">
        <v>30</v>
      </c>
      <c r="R74" s="215" t="s">
        <v>3372</v>
      </c>
      <c r="S74" s="214">
        <v>10.75</v>
      </c>
      <c r="T74" s="215">
        <v>30</v>
      </c>
      <c r="U74" s="215" t="s">
        <v>3372</v>
      </c>
      <c r="V74" s="214">
        <f t="shared" si="30"/>
        <v>11.11</v>
      </c>
      <c r="W74" s="215">
        <f t="shared" si="31"/>
        <v>60</v>
      </c>
      <c r="X74" s="215">
        <f t="shared" si="32"/>
        <v>0</v>
      </c>
      <c r="Y74" s="215">
        <f t="shared" si="33"/>
        <v>0</v>
      </c>
      <c r="Z74" s="215">
        <f t="shared" si="23"/>
        <v>1</v>
      </c>
      <c r="AA74" s="215">
        <f t="shared" si="24"/>
        <v>1</v>
      </c>
      <c r="AB74" s="215">
        <f t="shared" si="25"/>
        <v>2</v>
      </c>
      <c r="AC74" s="214">
        <f t="shared" si="34"/>
        <v>0.98</v>
      </c>
      <c r="AD74" s="214">
        <f t="shared" si="26"/>
        <v>10.712499999999999</v>
      </c>
      <c r="AE74" s="214">
        <f t="shared" si="27"/>
        <v>10.498249999999999</v>
      </c>
      <c r="AF74" s="215">
        <f t="shared" si="28"/>
        <v>120</v>
      </c>
      <c r="AG74" s="212" t="s">
        <v>3451</v>
      </c>
      <c r="AH74" s="212" t="s">
        <v>3453</v>
      </c>
      <c r="AI74" s="212" t="s">
        <v>3452</v>
      </c>
      <c r="AJ74" s="212" t="s">
        <v>3456</v>
      </c>
      <c r="AK74" s="212" t="s">
        <v>3454</v>
      </c>
      <c r="AL74" s="212" t="s">
        <v>3455</v>
      </c>
      <c r="AM74" s="212" t="s">
        <v>3460</v>
      </c>
      <c r="AN74" s="212" t="s">
        <v>3457</v>
      </c>
      <c r="AO74" s="212" t="s">
        <v>3459</v>
      </c>
      <c r="AP74" s="212" t="s">
        <v>3458</v>
      </c>
    </row>
    <row r="75" spans="1:43" s="217" customFormat="1" ht="17.100000000000001" customHeight="1">
      <c r="A75" s="210">
        <v>65</v>
      </c>
      <c r="B75" s="222" t="s">
        <v>2413</v>
      </c>
      <c r="C75" s="222" t="s">
        <v>2320</v>
      </c>
      <c r="D75" s="221" t="s">
        <v>2418</v>
      </c>
      <c r="E75" s="213">
        <v>24</v>
      </c>
      <c r="F75" s="214">
        <v>9.0500000000000007</v>
      </c>
      <c r="G75" s="215">
        <v>17</v>
      </c>
      <c r="H75" s="215" t="s">
        <v>3373</v>
      </c>
      <c r="I75" s="214">
        <v>11.39</v>
      </c>
      <c r="J75" s="215">
        <v>30</v>
      </c>
      <c r="K75" s="215" t="s">
        <v>3373</v>
      </c>
      <c r="L75" s="216">
        <f t="shared" ref="L75:L94" si="35">(F75+I75)/2</f>
        <v>10.220000000000001</v>
      </c>
      <c r="M75" s="213">
        <f t="shared" ref="M75:M94" si="36">IF(L75&gt;=10,60,G75+J75)</f>
        <v>60</v>
      </c>
      <c r="N75" s="213">
        <f t="shared" ref="N75:N94" si="37">IF(H75="ACC",0,1)+IF(K75="ACC",0,1)</f>
        <v>2</v>
      </c>
      <c r="O75" s="213">
        <f t="shared" ref="O75:O94" si="38">IF(F75&lt;10,1,(IF(I75&lt;10,1,0)))</f>
        <v>1</v>
      </c>
      <c r="P75" s="214">
        <v>10.59</v>
      </c>
      <c r="Q75" s="215">
        <v>30</v>
      </c>
      <c r="R75" s="215" t="s">
        <v>3372</v>
      </c>
      <c r="S75" s="214">
        <v>12.26</v>
      </c>
      <c r="T75" s="215">
        <v>30</v>
      </c>
      <c r="U75" s="215" t="s">
        <v>3372</v>
      </c>
      <c r="V75" s="214">
        <f t="shared" si="30"/>
        <v>11.425000000000001</v>
      </c>
      <c r="W75" s="215">
        <f t="shared" si="31"/>
        <v>60</v>
      </c>
      <c r="X75" s="215">
        <f t="shared" si="32"/>
        <v>0</v>
      </c>
      <c r="Y75" s="215">
        <f t="shared" si="33"/>
        <v>0</v>
      </c>
      <c r="Z75" s="215">
        <f t="shared" ref="Z75:Z94" si="39">N75+X75</f>
        <v>2</v>
      </c>
      <c r="AA75" s="215">
        <f t="shared" ref="AA75:AA94" si="40">O75+Y75</f>
        <v>1</v>
      </c>
      <c r="AB75" s="215">
        <f t="shared" ref="AB75:AB94" si="41">Z75+AA75</f>
        <v>3</v>
      </c>
      <c r="AC75" s="214">
        <f t="shared" si="34"/>
        <v>0.97</v>
      </c>
      <c r="AD75" s="214">
        <f t="shared" ref="AD75:AD94" si="42">AVERAGE(L75,V75)</f>
        <v>10.822500000000002</v>
      </c>
      <c r="AE75" s="214">
        <f t="shared" ref="AE75:AE94" si="43">AC75*AD75</f>
        <v>10.497825000000001</v>
      </c>
      <c r="AF75" s="215">
        <f t="shared" ref="AF75:AF94" si="44">M75+W75</f>
        <v>120</v>
      </c>
      <c r="AG75" s="212" t="s">
        <v>3456</v>
      </c>
      <c r="AH75" s="212" t="s">
        <v>3452</v>
      </c>
      <c r="AI75" s="212" t="s">
        <v>3455</v>
      </c>
      <c r="AJ75" s="212" t="s">
        <v>3460</v>
      </c>
      <c r="AK75" s="212" t="s">
        <v>3457</v>
      </c>
      <c r="AL75" s="212" t="s">
        <v>3459</v>
      </c>
      <c r="AM75" s="212" t="s">
        <v>3458</v>
      </c>
      <c r="AN75" s="212" t="s">
        <v>3454</v>
      </c>
      <c r="AO75" s="212" t="s">
        <v>3451</v>
      </c>
      <c r="AP75" s="212" t="s">
        <v>3453</v>
      </c>
    </row>
    <row r="76" spans="1:43" s="327" customFormat="1" ht="17.100000000000001" customHeight="1">
      <c r="A76" s="210">
        <v>66</v>
      </c>
      <c r="B76" s="345" t="s">
        <v>467</v>
      </c>
      <c r="C76" s="345" t="s">
        <v>468</v>
      </c>
      <c r="D76" s="322" t="s">
        <v>469</v>
      </c>
      <c r="E76" s="322">
        <v>4</v>
      </c>
      <c r="F76" s="323">
        <v>10</v>
      </c>
      <c r="G76" s="324">
        <v>30</v>
      </c>
      <c r="H76" s="324" t="s">
        <v>3373</v>
      </c>
      <c r="I76" s="323">
        <v>10.64</v>
      </c>
      <c r="J76" s="324">
        <v>30</v>
      </c>
      <c r="K76" s="324" t="s">
        <v>3373</v>
      </c>
      <c r="L76" s="325">
        <f t="shared" si="35"/>
        <v>10.32</v>
      </c>
      <c r="M76" s="322">
        <f t="shared" si="36"/>
        <v>60</v>
      </c>
      <c r="N76" s="322">
        <f t="shared" si="37"/>
        <v>2</v>
      </c>
      <c r="O76" s="322">
        <f t="shared" si="38"/>
        <v>0</v>
      </c>
      <c r="P76" s="323">
        <v>10.57</v>
      </c>
      <c r="Q76" s="324">
        <v>30</v>
      </c>
      <c r="R76" s="324" t="s">
        <v>3373</v>
      </c>
      <c r="S76" s="323">
        <v>12.08</v>
      </c>
      <c r="T76" s="324">
        <v>30</v>
      </c>
      <c r="U76" s="324" t="s">
        <v>3372</v>
      </c>
      <c r="V76" s="323">
        <f t="shared" si="30"/>
        <v>11.324999999999999</v>
      </c>
      <c r="W76" s="324">
        <f t="shared" si="31"/>
        <v>60</v>
      </c>
      <c r="X76" s="324">
        <f t="shared" si="32"/>
        <v>1</v>
      </c>
      <c r="Y76" s="324">
        <f t="shared" si="33"/>
        <v>0</v>
      </c>
      <c r="Z76" s="324">
        <f t="shared" si="39"/>
        <v>3</v>
      </c>
      <c r="AA76" s="324">
        <f t="shared" si="40"/>
        <v>0</v>
      </c>
      <c r="AB76" s="324">
        <f t="shared" si="41"/>
        <v>3</v>
      </c>
      <c r="AC76" s="323">
        <f t="shared" si="34"/>
        <v>0.97</v>
      </c>
      <c r="AD76" s="323">
        <f t="shared" si="42"/>
        <v>10.8225</v>
      </c>
      <c r="AE76" s="323">
        <f t="shared" si="43"/>
        <v>10.497824999999999</v>
      </c>
      <c r="AF76" s="324">
        <f t="shared" si="44"/>
        <v>120</v>
      </c>
      <c r="AG76" s="326" t="s">
        <v>3451</v>
      </c>
      <c r="AH76" s="326" t="s">
        <v>3452</v>
      </c>
      <c r="AI76" s="326" t="s">
        <v>3453</v>
      </c>
      <c r="AJ76" s="326" t="s">
        <v>3454</v>
      </c>
      <c r="AK76" s="326" t="s">
        <v>3456</v>
      </c>
      <c r="AL76" s="326" t="s">
        <v>3457</v>
      </c>
      <c r="AM76" s="326" t="s">
        <v>3455</v>
      </c>
      <c r="AN76" s="326" t="s">
        <v>3460</v>
      </c>
      <c r="AO76" s="326" t="s">
        <v>3459</v>
      </c>
      <c r="AP76" s="326" t="s">
        <v>3458</v>
      </c>
    </row>
    <row r="77" spans="1:43" s="217" customFormat="1" ht="17.100000000000001" customHeight="1">
      <c r="A77" s="210">
        <v>67</v>
      </c>
      <c r="B77" s="222" t="s">
        <v>2738</v>
      </c>
      <c r="C77" s="222" t="s">
        <v>743</v>
      </c>
      <c r="D77" s="221" t="s">
        <v>2739</v>
      </c>
      <c r="E77" s="213">
        <v>28</v>
      </c>
      <c r="F77" s="214">
        <v>10.67</v>
      </c>
      <c r="G77" s="215">
        <v>30</v>
      </c>
      <c r="H77" s="215" t="s">
        <v>3373</v>
      </c>
      <c r="I77" s="214">
        <v>9.56</v>
      </c>
      <c r="J77" s="215">
        <v>12</v>
      </c>
      <c r="K77" s="215" t="s">
        <v>3372</v>
      </c>
      <c r="L77" s="216">
        <f t="shared" si="35"/>
        <v>10.115</v>
      </c>
      <c r="M77" s="213">
        <f t="shared" si="36"/>
        <v>60</v>
      </c>
      <c r="N77" s="213">
        <f t="shared" si="37"/>
        <v>1</v>
      </c>
      <c r="O77" s="213">
        <f t="shared" si="38"/>
        <v>1</v>
      </c>
      <c r="P77" s="214">
        <v>10.17</v>
      </c>
      <c r="Q77" s="215">
        <v>30</v>
      </c>
      <c r="R77" s="215" t="s">
        <v>3372</v>
      </c>
      <c r="S77" s="214">
        <v>12.44</v>
      </c>
      <c r="T77" s="215">
        <v>30</v>
      </c>
      <c r="U77" s="215" t="s">
        <v>3372</v>
      </c>
      <c r="V77" s="214">
        <f t="shared" si="30"/>
        <v>11.305</v>
      </c>
      <c r="W77" s="215">
        <f t="shared" si="31"/>
        <v>60</v>
      </c>
      <c r="X77" s="215">
        <f t="shared" si="32"/>
        <v>0</v>
      </c>
      <c r="Y77" s="215">
        <f t="shared" si="33"/>
        <v>0</v>
      </c>
      <c r="Z77" s="215">
        <f t="shared" si="39"/>
        <v>1</v>
      </c>
      <c r="AA77" s="215">
        <f t="shared" si="40"/>
        <v>1</v>
      </c>
      <c r="AB77" s="215">
        <f t="shared" si="41"/>
        <v>2</v>
      </c>
      <c r="AC77" s="214">
        <f t="shared" si="34"/>
        <v>0.98</v>
      </c>
      <c r="AD77" s="214">
        <f t="shared" si="42"/>
        <v>10.71</v>
      </c>
      <c r="AE77" s="214">
        <f t="shared" si="43"/>
        <v>10.495800000000001</v>
      </c>
      <c r="AF77" s="215">
        <f t="shared" si="44"/>
        <v>120</v>
      </c>
      <c r="AG77" s="212" t="s">
        <v>3452</v>
      </c>
      <c r="AH77" s="212" t="s">
        <v>3456</v>
      </c>
      <c r="AI77" s="212" t="s">
        <v>3457</v>
      </c>
      <c r="AJ77" s="212" t="s">
        <v>3451</v>
      </c>
      <c r="AK77" s="212" t="s">
        <v>3453</v>
      </c>
      <c r="AL77" s="212" t="s">
        <v>3454</v>
      </c>
      <c r="AM77" s="212" t="s">
        <v>3455</v>
      </c>
      <c r="AN77" s="212" t="s">
        <v>3459</v>
      </c>
      <c r="AO77" s="212" t="s">
        <v>3458</v>
      </c>
      <c r="AP77" s="212" t="s">
        <v>3460</v>
      </c>
      <c r="AQ77" s="225"/>
    </row>
    <row r="78" spans="1:43" s="217" customFormat="1" ht="17.100000000000001" customHeight="1">
      <c r="A78" s="210">
        <v>68</v>
      </c>
      <c r="B78" s="222" t="s">
        <v>1899</v>
      </c>
      <c r="C78" s="222" t="s">
        <v>1900</v>
      </c>
      <c r="D78" s="221" t="s">
        <v>1901</v>
      </c>
      <c r="E78" s="213">
        <v>19</v>
      </c>
      <c r="F78" s="214">
        <v>11.61</v>
      </c>
      <c r="G78" s="215">
        <v>30</v>
      </c>
      <c r="H78" s="215" t="s">
        <v>3373</v>
      </c>
      <c r="I78" s="214">
        <v>9.69</v>
      </c>
      <c r="J78" s="215">
        <v>12</v>
      </c>
      <c r="K78" s="215" t="s">
        <v>3373</v>
      </c>
      <c r="L78" s="216">
        <f t="shared" si="35"/>
        <v>10.649999999999999</v>
      </c>
      <c r="M78" s="213">
        <f t="shared" si="36"/>
        <v>60</v>
      </c>
      <c r="N78" s="213">
        <f t="shared" si="37"/>
        <v>2</v>
      </c>
      <c r="O78" s="213">
        <f t="shared" si="38"/>
        <v>1</v>
      </c>
      <c r="P78" s="214">
        <v>10.41</v>
      </c>
      <c r="Q78" s="215">
        <v>30</v>
      </c>
      <c r="R78" s="215" t="s">
        <v>3372</v>
      </c>
      <c r="S78" s="214">
        <v>11.54</v>
      </c>
      <c r="T78" s="215">
        <v>30</v>
      </c>
      <c r="U78" s="215" t="s">
        <v>3372</v>
      </c>
      <c r="V78" s="214">
        <f t="shared" si="30"/>
        <v>10.975</v>
      </c>
      <c r="W78" s="215">
        <f t="shared" si="31"/>
        <v>60</v>
      </c>
      <c r="X78" s="215">
        <f t="shared" si="32"/>
        <v>0</v>
      </c>
      <c r="Y78" s="215">
        <f t="shared" si="33"/>
        <v>0</v>
      </c>
      <c r="Z78" s="215">
        <f t="shared" si="39"/>
        <v>2</v>
      </c>
      <c r="AA78" s="215">
        <f t="shared" si="40"/>
        <v>1</v>
      </c>
      <c r="AB78" s="215">
        <f t="shared" si="41"/>
        <v>3</v>
      </c>
      <c r="AC78" s="214">
        <f t="shared" si="34"/>
        <v>0.97</v>
      </c>
      <c r="AD78" s="214">
        <f t="shared" si="42"/>
        <v>10.8125</v>
      </c>
      <c r="AE78" s="214">
        <f t="shared" si="43"/>
        <v>10.488125</v>
      </c>
      <c r="AF78" s="215">
        <f t="shared" si="44"/>
        <v>120</v>
      </c>
      <c r="AG78" s="212" t="s">
        <v>3456</v>
      </c>
      <c r="AH78" s="212" t="s">
        <v>3451</v>
      </c>
      <c r="AI78" s="212" t="s">
        <v>3452</v>
      </c>
      <c r="AJ78" s="212" t="s">
        <v>3455</v>
      </c>
      <c r="AK78" s="212" t="s">
        <v>3454</v>
      </c>
      <c r="AL78" s="212" t="s">
        <v>3453</v>
      </c>
      <c r="AM78" s="212" t="s">
        <v>3457</v>
      </c>
      <c r="AN78" s="212" t="s">
        <v>3460</v>
      </c>
      <c r="AO78" s="212" t="s">
        <v>3459</v>
      </c>
      <c r="AP78" s="212" t="s">
        <v>3458</v>
      </c>
    </row>
    <row r="79" spans="1:43" s="217" customFormat="1" ht="17.100000000000001" customHeight="1">
      <c r="A79" s="210">
        <v>69</v>
      </c>
      <c r="B79" s="218" t="s">
        <v>2767</v>
      </c>
      <c r="C79" s="218" t="s">
        <v>1329</v>
      </c>
      <c r="D79" s="213" t="s">
        <v>2768</v>
      </c>
      <c r="E79" s="213">
        <v>28</v>
      </c>
      <c r="F79" s="214">
        <v>10.85</v>
      </c>
      <c r="G79" s="215">
        <v>30</v>
      </c>
      <c r="H79" s="215" t="s">
        <v>3372</v>
      </c>
      <c r="I79" s="214">
        <v>10.01</v>
      </c>
      <c r="J79" s="215">
        <v>30</v>
      </c>
      <c r="K79" s="215" t="s">
        <v>3373</v>
      </c>
      <c r="L79" s="216">
        <f t="shared" si="35"/>
        <v>10.43</v>
      </c>
      <c r="M79" s="213">
        <f t="shared" si="36"/>
        <v>60</v>
      </c>
      <c r="N79" s="213">
        <f t="shared" si="37"/>
        <v>1</v>
      </c>
      <c r="O79" s="213">
        <f t="shared" si="38"/>
        <v>0</v>
      </c>
      <c r="P79" s="214">
        <v>12.19</v>
      </c>
      <c r="Q79" s="215">
        <v>30</v>
      </c>
      <c r="R79" s="215" t="s">
        <v>3372</v>
      </c>
      <c r="S79" s="214">
        <v>12.48</v>
      </c>
      <c r="T79" s="215">
        <v>30</v>
      </c>
      <c r="U79" s="215" t="s">
        <v>3372</v>
      </c>
      <c r="V79" s="214">
        <f t="shared" si="30"/>
        <v>12.335000000000001</v>
      </c>
      <c r="W79" s="215">
        <f t="shared" si="31"/>
        <v>60</v>
      </c>
      <c r="X79" s="215">
        <f t="shared" si="32"/>
        <v>0</v>
      </c>
      <c r="Y79" s="215">
        <f t="shared" si="33"/>
        <v>0</v>
      </c>
      <c r="Z79" s="215">
        <f t="shared" si="39"/>
        <v>1</v>
      </c>
      <c r="AA79" s="215">
        <f t="shared" si="40"/>
        <v>0</v>
      </c>
      <c r="AB79" s="215">
        <f t="shared" si="41"/>
        <v>1</v>
      </c>
      <c r="AC79" s="214">
        <f>IF(AB79=0,0.93,IF(AB79=1,0.92,IF(AB79=2,0.91,IF(AB79=3,0.9,IF(AB79=4,0.89,IF(AB79=5,0.88,IF(AB79=6,0.87)))))))</f>
        <v>0.92</v>
      </c>
      <c r="AD79" s="214">
        <f t="shared" si="42"/>
        <v>11.3825</v>
      </c>
      <c r="AE79" s="214">
        <f t="shared" si="43"/>
        <v>10.471900000000002</v>
      </c>
      <c r="AF79" s="215">
        <f t="shared" si="44"/>
        <v>120</v>
      </c>
      <c r="AG79" s="212" t="s">
        <v>3453</v>
      </c>
      <c r="AH79" s="212" t="s">
        <v>3452</v>
      </c>
      <c r="AI79" s="212" t="s">
        <v>3451</v>
      </c>
      <c r="AJ79" s="212" t="s">
        <v>3456</v>
      </c>
      <c r="AK79" s="212" t="s">
        <v>3455</v>
      </c>
      <c r="AL79" s="212" t="s">
        <v>3454</v>
      </c>
      <c r="AM79" s="212" t="s">
        <v>3458</v>
      </c>
      <c r="AN79" s="212" t="s">
        <v>3457</v>
      </c>
      <c r="AO79" s="212" t="s">
        <v>3459</v>
      </c>
      <c r="AP79" s="212" t="s">
        <v>3460</v>
      </c>
    </row>
    <row r="80" spans="1:43" s="217" customFormat="1" ht="17.100000000000001" customHeight="1">
      <c r="A80" s="210">
        <v>70</v>
      </c>
      <c r="B80" s="222" t="s">
        <v>1591</v>
      </c>
      <c r="C80" s="222" t="s">
        <v>760</v>
      </c>
      <c r="D80" s="221" t="s">
        <v>1592</v>
      </c>
      <c r="E80" s="213">
        <v>15</v>
      </c>
      <c r="F80" s="214">
        <v>10.67</v>
      </c>
      <c r="G80" s="215">
        <v>30</v>
      </c>
      <c r="H80" s="215" t="s">
        <v>3373</v>
      </c>
      <c r="I80" s="214">
        <v>9.6999999999999993</v>
      </c>
      <c r="J80" s="215">
        <v>13</v>
      </c>
      <c r="K80" s="215" t="s">
        <v>3373</v>
      </c>
      <c r="L80" s="216">
        <f t="shared" si="35"/>
        <v>10.184999999999999</v>
      </c>
      <c r="M80" s="213">
        <f t="shared" si="36"/>
        <v>60</v>
      </c>
      <c r="N80" s="213">
        <f t="shared" si="37"/>
        <v>2</v>
      </c>
      <c r="O80" s="213">
        <f t="shared" si="38"/>
        <v>1</v>
      </c>
      <c r="P80" s="214">
        <v>10.36</v>
      </c>
      <c r="Q80" s="215">
        <v>30</v>
      </c>
      <c r="R80" s="215" t="s">
        <v>3372</v>
      </c>
      <c r="S80" s="214">
        <v>12.4</v>
      </c>
      <c r="T80" s="215">
        <v>30</v>
      </c>
      <c r="U80" s="215" t="s">
        <v>3372</v>
      </c>
      <c r="V80" s="214">
        <f t="shared" si="30"/>
        <v>11.379999999999999</v>
      </c>
      <c r="W80" s="215">
        <f t="shared" si="31"/>
        <v>60</v>
      </c>
      <c r="X80" s="215">
        <f t="shared" si="32"/>
        <v>0</v>
      </c>
      <c r="Y80" s="215">
        <f t="shared" si="33"/>
        <v>0</v>
      </c>
      <c r="Z80" s="215">
        <f t="shared" si="39"/>
        <v>2</v>
      </c>
      <c r="AA80" s="215">
        <f t="shared" si="40"/>
        <v>1</v>
      </c>
      <c r="AB80" s="215">
        <f t="shared" si="41"/>
        <v>3</v>
      </c>
      <c r="AC80" s="214">
        <f t="shared" ref="AC80:AC86" si="45">IF(AB80=0,1,IF(AB80=1,0.99,IF(AB80=2,0.98,IF(AB80=3,0.97,IF(AB80=4,0.96,IF(AB80=5,0.95,IF(AB80=6,0.94)))))))</f>
        <v>0.97</v>
      </c>
      <c r="AD80" s="214">
        <f t="shared" si="42"/>
        <v>10.782499999999999</v>
      </c>
      <c r="AE80" s="214">
        <f t="shared" si="43"/>
        <v>10.459024999999999</v>
      </c>
      <c r="AF80" s="215">
        <f t="shared" si="44"/>
        <v>120</v>
      </c>
      <c r="AG80" s="212" t="s">
        <v>3456</v>
      </c>
      <c r="AH80" s="212" t="s">
        <v>3452</v>
      </c>
      <c r="AI80" s="212" t="s">
        <v>3454</v>
      </c>
      <c r="AJ80" s="212" t="s">
        <v>3459</v>
      </c>
      <c r="AK80" s="212" t="s">
        <v>3453</v>
      </c>
      <c r="AL80" s="212" t="s">
        <v>3455</v>
      </c>
      <c r="AM80" s="212" t="s">
        <v>3460</v>
      </c>
      <c r="AN80" s="212" t="s">
        <v>3451</v>
      </c>
      <c r="AO80" s="212" t="s">
        <v>3457</v>
      </c>
      <c r="AP80" s="212" t="s">
        <v>3458</v>
      </c>
    </row>
    <row r="81" spans="1:43" s="217" customFormat="1" ht="17.100000000000001" customHeight="1">
      <c r="A81" s="210">
        <v>71</v>
      </c>
      <c r="B81" s="222" t="s">
        <v>1688</v>
      </c>
      <c r="C81" s="222" t="s">
        <v>1689</v>
      </c>
      <c r="D81" s="221" t="s">
        <v>1690</v>
      </c>
      <c r="E81" s="213">
        <v>16</v>
      </c>
      <c r="F81" s="214">
        <v>11</v>
      </c>
      <c r="G81" s="215">
        <v>30</v>
      </c>
      <c r="H81" s="215" t="s">
        <v>3372</v>
      </c>
      <c r="I81" s="214">
        <v>9.6</v>
      </c>
      <c r="J81" s="215">
        <v>18</v>
      </c>
      <c r="K81" s="215" t="s">
        <v>3372</v>
      </c>
      <c r="L81" s="216">
        <f t="shared" si="35"/>
        <v>10.3</v>
      </c>
      <c r="M81" s="213">
        <f t="shared" si="36"/>
        <v>60</v>
      </c>
      <c r="N81" s="213">
        <f t="shared" si="37"/>
        <v>0</v>
      </c>
      <c r="O81" s="213">
        <f t="shared" si="38"/>
        <v>1</v>
      </c>
      <c r="P81" s="214">
        <v>10.14</v>
      </c>
      <c r="Q81" s="215">
        <v>30</v>
      </c>
      <c r="R81" s="215" t="s">
        <v>3372</v>
      </c>
      <c r="S81" s="214">
        <v>11.5</v>
      </c>
      <c r="T81" s="215">
        <v>30</v>
      </c>
      <c r="U81" s="215" t="s">
        <v>3372</v>
      </c>
      <c r="V81" s="214">
        <f t="shared" si="30"/>
        <v>10.82</v>
      </c>
      <c r="W81" s="215">
        <f t="shared" si="31"/>
        <v>60</v>
      </c>
      <c r="X81" s="215">
        <f t="shared" si="32"/>
        <v>0</v>
      </c>
      <c r="Y81" s="215">
        <f t="shared" si="33"/>
        <v>0</v>
      </c>
      <c r="Z81" s="215">
        <f t="shared" si="39"/>
        <v>0</v>
      </c>
      <c r="AA81" s="215">
        <f t="shared" si="40"/>
        <v>1</v>
      </c>
      <c r="AB81" s="215">
        <f t="shared" si="41"/>
        <v>1</v>
      </c>
      <c r="AC81" s="214">
        <f t="shared" si="45"/>
        <v>0.99</v>
      </c>
      <c r="AD81" s="214">
        <f t="shared" si="42"/>
        <v>10.56</v>
      </c>
      <c r="AE81" s="214">
        <f t="shared" si="43"/>
        <v>10.4544</v>
      </c>
      <c r="AF81" s="215">
        <f t="shared" si="44"/>
        <v>120</v>
      </c>
      <c r="AG81" s="212" t="s">
        <v>3452</v>
      </c>
      <c r="AH81" s="212" t="s">
        <v>3457</v>
      </c>
      <c r="AI81" s="212" t="s">
        <v>3454</v>
      </c>
      <c r="AJ81" s="212" t="s">
        <v>3453</v>
      </c>
      <c r="AK81" s="212" t="s">
        <v>3451</v>
      </c>
      <c r="AL81" s="212" t="s">
        <v>3455</v>
      </c>
      <c r="AM81" s="212" t="s">
        <v>3456</v>
      </c>
      <c r="AN81" s="212" t="s">
        <v>3460</v>
      </c>
      <c r="AO81" s="212" t="s">
        <v>3459</v>
      </c>
      <c r="AP81" s="212" t="s">
        <v>3458</v>
      </c>
    </row>
    <row r="82" spans="1:43" s="217" customFormat="1" ht="17.100000000000001" customHeight="1">
      <c r="A82" s="210">
        <v>72</v>
      </c>
      <c r="B82" s="222" t="s">
        <v>573</v>
      </c>
      <c r="C82" s="222" t="s">
        <v>574</v>
      </c>
      <c r="D82" s="221" t="s">
        <v>575</v>
      </c>
      <c r="E82" s="213">
        <v>5</v>
      </c>
      <c r="F82" s="214">
        <v>11.46</v>
      </c>
      <c r="G82" s="215">
        <v>30</v>
      </c>
      <c r="H82" s="215" t="s">
        <v>3373</v>
      </c>
      <c r="I82" s="214">
        <v>10.07</v>
      </c>
      <c r="J82" s="215">
        <v>30</v>
      </c>
      <c r="K82" s="215" t="s">
        <v>3372</v>
      </c>
      <c r="L82" s="216">
        <f t="shared" si="35"/>
        <v>10.765000000000001</v>
      </c>
      <c r="M82" s="213">
        <f t="shared" si="36"/>
        <v>60</v>
      </c>
      <c r="N82" s="213">
        <f t="shared" si="37"/>
        <v>1</v>
      </c>
      <c r="O82" s="213">
        <f t="shared" si="38"/>
        <v>0</v>
      </c>
      <c r="P82" s="214">
        <v>9.6199999999999992</v>
      </c>
      <c r="Q82" s="215">
        <v>12</v>
      </c>
      <c r="R82" s="215" t="s">
        <v>3373</v>
      </c>
      <c r="S82" s="214">
        <v>11.94</v>
      </c>
      <c r="T82" s="215">
        <v>30</v>
      </c>
      <c r="U82" s="215" t="s">
        <v>3372</v>
      </c>
      <c r="V82" s="214">
        <f t="shared" si="30"/>
        <v>10.78</v>
      </c>
      <c r="W82" s="215">
        <f t="shared" si="31"/>
        <v>60</v>
      </c>
      <c r="X82" s="215">
        <f t="shared" si="32"/>
        <v>1</v>
      </c>
      <c r="Y82" s="215">
        <f t="shared" si="33"/>
        <v>1</v>
      </c>
      <c r="Z82" s="215">
        <f t="shared" si="39"/>
        <v>2</v>
      </c>
      <c r="AA82" s="215">
        <f t="shared" si="40"/>
        <v>1</v>
      </c>
      <c r="AB82" s="215">
        <f t="shared" si="41"/>
        <v>3</v>
      </c>
      <c r="AC82" s="214">
        <f t="shared" si="45"/>
        <v>0.97</v>
      </c>
      <c r="AD82" s="214">
        <f t="shared" si="42"/>
        <v>10.772500000000001</v>
      </c>
      <c r="AE82" s="214">
        <f t="shared" si="43"/>
        <v>10.449325</v>
      </c>
      <c r="AF82" s="215">
        <f t="shared" si="44"/>
        <v>120</v>
      </c>
      <c r="AG82" s="212" t="s">
        <v>3451</v>
      </c>
      <c r="AH82" s="212" t="s">
        <v>3456</v>
      </c>
      <c r="AI82" s="212" t="s">
        <v>3452</v>
      </c>
      <c r="AJ82" s="212" t="s">
        <v>3455</v>
      </c>
      <c r="AK82" s="212" t="s">
        <v>3454</v>
      </c>
      <c r="AL82" s="212" t="s">
        <v>3459</v>
      </c>
      <c r="AM82" s="212" t="s">
        <v>3458</v>
      </c>
      <c r="AN82" s="212" t="s">
        <v>3460</v>
      </c>
      <c r="AO82" s="212" t="s">
        <v>3457</v>
      </c>
      <c r="AP82" s="212" t="s">
        <v>3453</v>
      </c>
    </row>
    <row r="83" spans="1:43" s="217" customFormat="1" ht="17.100000000000001" customHeight="1">
      <c r="A83" s="210">
        <v>73</v>
      </c>
      <c r="B83" s="218" t="s">
        <v>1857</v>
      </c>
      <c r="C83" s="218" t="s">
        <v>3552</v>
      </c>
      <c r="D83" s="213" t="s">
        <v>1858</v>
      </c>
      <c r="E83" s="213">
        <v>18</v>
      </c>
      <c r="F83" s="214">
        <v>11.29</v>
      </c>
      <c r="G83" s="215">
        <v>30</v>
      </c>
      <c r="H83" s="215" t="s">
        <v>3373</v>
      </c>
      <c r="I83" s="214">
        <v>10.44</v>
      </c>
      <c r="J83" s="215">
        <v>30</v>
      </c>
      <c r="K83" s="215" t="s">
        <v>3373</v>
      </c>
      <c r="L83" s="216">
        <f t="shared" si="35"/>
        <v>10.864999999999998</v>
      </c>
      <c r="M83" s="213">
        <f t="shared" si="36"/>
        <v>60</v>
      </c>
      <c r="N83" s="213">
        <f t="shared" si="37"/>
        <v>2</v>
      </c>
      <c r="O83" s="213">
        <f t="shared" si="38"/>
        <v>0</v>
      </c>
      <c r="P83" s="214">
        <v>10.7</v>
      </c>
      <c r="Q83" s="215">
        <v>30</v>
      </c>
      <c r="R83" s="215" t="s">
        <v>3372</v>
      </c>
      <c r="S83" s="214">
        <v>10.16</v>
      </c>
      <c r="T83" s="215">
        <v>30</v>
      </c>
      <c r="U83" s="215" t="s">
        <v>3372</v>
      </c>
      <c r="V83" s="214">
        <f t="shared" si="30"/>
        <v>10.43</v>
      </c>
      <c r="W83" s="215">
        <f t="shared" si="31"/>
        <v>60</v>
      </c>
      <c r="X83" s="215">
        <f t="shared" si="32"/>
        <v>0</v>
      </c>
      <c r="Y83" s="215">
        <f t="shared" si="33"/>
        <v>0</v>
      </c>
      <c r="Z83" s="215">
        <f t="shared" si="39"/>
        <v>2</v>
      </c>
      <c r="AA83" s="215">
        <f t="shared" si="40"/>
        <v>0</v>
      </c>
      <c r="AB83" s="215">
        <f t="shared" si="41"/>
        <v>2</v>
      </c>
      <c r="AC83" s="214">
        <f t="shared" si="45"/>
        <v>0.98</v>
      </c>
      <c r="AD83" s="214">
        <f t="shared" si="42"/>
        <v>10.647499999999999</v>
      </c>
      <c r="AE83" s="214">
        <f t="shared" si="43"/>
        <v>10.43455</v>
      </c>
      <c r="AF83" s="215">
        <f t="shared" si="44"/>
        <v>120</v>
      </c>
      <c r="AG83" s="212" t="s">
        <v>3453</v>
      </c>
      <c r="AH83" s="212" t="s">
        <v>3452</v>
      </c>
      <c r="AI83" s="212" t="s">
        <v>3454</v>
      </c>
      <c r="AJ83" s="212" t="s">
        <v>3455</v>
      </c>
      <c r="AK83" s="212" t="s">
        <v>3451</v>
      </c>
      <c r="AL83" s="212" t="s">
        <v>3457</v>
      </c>
      <c r="AM83" s="212" t="s">
        <v>3456</v>
      </c>
      <c r="AN83" s="212" t="s">
        <v>3460</v>
      </c>
      <c r="AO83" s="212" t="s">
        <v>3459</v>
      </c>
      <c r="AP83" s="212" t="s">
        <v>3458</v>
      </c>
    </row>
    <row r="84" spans="1:43" s="217" customFormat="1" ht="17.100000000000001" customHeight="1">
      <c r="A84" s="210">
        <v>74</v>
      </c>
      <c r="B84" s="218" t="s">
        <v>109</v>
      </c>
      <c r="C84" s="218" t="s">
        <v>110</v>
      </c>
      <c r="D84" s="213" t="s">
        <v>111</v>
      </c>
      <c r="E84" s="213">
        <v>1</v>
      </c>
      <c r="F84" s="214">
        <v>10.31</v>
      </c>
      <c r="G84" s="215">
        <v>30</v>
      </c>
      <c r="H84" s="215" t="s">
        <v>3372</v>
      </c>
      <c r="I84" s="214">
        <v>10.53</v>
      </c>
      <c r="J84" s="215">
        <v>30</v>
      </c>
      <c r="K84" s="215" t="s">
        <v>3373</v>
      </c>
      <c r="L84" s="216">
        <f t="shared" si="35"/>
        <v>10.42</v>
      </c>
      <c r="M84" s="213">
        <f t="shared" si="36"/>
        <v>60</v>
      </c>
      <c r="N84" s="213">
        <f t="shared" si="37"/>
        <v>1</v>
      </c>
      <c r="O84" s="213">
        <f t="shared" si="38"/>
        <v>0</v>
      </c>
      <c r="P84" s="214">
        <v>11.17</v>
      </c>
      <c r="Q84" s="215">
        <v>30</v>
      </c>
      <c r="R84" s="215" t="s">
        <v>3373</v>
      </c>
      <c r="S84" s="214">
        <v>10.52</v>
      </c>
      <c r="T84" s="215">
        <v>30</v>
      </c>
      <c r="U84" s="215" t="s">
        <v>3372</v>
      </c>
      <c r="V84" s="214">
        <f t="shared" si="30"/>
        <v>10.844999999999999</v>
      </c>
      <c r="W84" s="215">
        <f t="shared" si="31"/>
        <v>60</v>
      </c>
      <c r="X84" s="215">
        <f t="shared" si="32"/>
        <v>1</v>
      </c>
      <c r="Y84" s="215">
        <f t="shared" si="33"/>
        <v>0</v>
      </c>
      <c r="Z84" s="215">
        <f t="shared" si="39"/>
        <v>2</v>
      </c>
      <c r="AA84" s="215">
        <f t="shared" si="40"/>
        <v>0</v>
      </c>
      <c r="AB84" s="215">
        <f t="shared" si="41"/>
        <v>2</v>
      </c>
      <c r="AC84" s="214">
        <f t="shared" si="45"/>
        <v>0.98</v>
      </c>
      <c r="AD84" s="214">
        <f t="shared" si="42"/>
        <v>10.6325</v>
      </c>
      <c r="AE84" s="214">
        <f t="shared" si="43"/>
        <v>10.41985</v>
      </c>
      <c r="AF84" s="215">
        <f t="shared" si="44"/>
        <v>120</v>
      </c>
      <c r="AG84" s="212" t="s">
        <v>3456</v>
      </c>
      <c r="AH84" s="212" t="s">
        <v>3452</v>
      </c>
      <c r="AI84" s="212" t="s">
        <v>3451</v>
      </c>
      <c r="AJ84" s="212" t="s">
        <v>3454</v>
      </c>
      <c r="AK84" s="212" t="s">
        <v>3453</v>
      </c>
      <c r="AL84" s="212" t="s">
        <v>3457</v>
      </c>
      <c r="AM84" s="212" t="s">
        <v>3455</v>
      </c>
      <c r="AN84" s="212" t="s">
        <v>3459</v>
      </c>
      <c r="AO84" s="212" t="s">
        <v>3460</v>
      </c>
      <c r="AP84" s="212" t="s">
        <v>3458</v>
      </c>
    </row>
    <row r="85" spans="1:43" s="327" customFormat="1" ht="17.100000000000001" customHeight="1">
      <c r="A85" s="210">
        <v>75</v>
      </c>
      <c r="B85" s="222" t="s">
        <v>235</v>
      </c>
      <c r="C85" s="222" t="s">
        <v>236</v>
      </c>
      <c r="D85" s="221" t="s">
        <v>237</v>
      </c>
      <c r="E85" s="213">
        <v>2</v>
      </c>
      <c r="F85" s="214">
        <v>11.79</v>
      </c>
      <c r="G85" s="215">
        <v>30</v>
      </c>
      <c r="H85" s="215" t="s">
        <v>3372</v>
      </c>
      <c r="I85" s="214">
        <v>9.0500000000000007</v>
      </c>
      <c r="J85" s="215">
        <v>7</v>
      </c>
      <c r="K85" s="215" t="s">
        <v>3372</v>
      </c>
      <c r="L85" s="216">
        <f t="shared" si="35"/>
        <v>10.42</v>
      </c>
      <c r="M85" s="213">
        <f t="shared" si="36"/>
        <v>60</v>
      </c>
      <c r="N85" s="213">
        <f t="shared" si="37"/>
        <v>0</v>
      </c>
      <c r="O85" s="213">
        <f t="shared" si="38"/>
        <v>1</v>
      </c>
      <c r="P85" s="214">
        <v>9.5399999999999991</v>
      </c>
      <c r="Q85" s="215">
        <v>12</v>
      </c>
      <c r="R85" s="215" t="s">
        <v>3373</v>
      </c>
      <c r="S85" s="214">
        <v>12.58</v>
      </c>
      <c r="T85" s="215">
        <v>30</v>
      </c>
      <c r="U85" s="215" t="s">
        <v>3372</v>
      </c>
      <c r="V85" s="214">
        <f t="shared" si="30"/>
        <v>11.059999999999999</v>
      </c>
      <c r="W85" s="215">
        <f t="shared" si="31"/>
        <v>60</v>
      </c>
      <c r="X85" s="215">
        <f t="shared" si="32"/>
        <v>1</v>
      </c>
      <c r="Y85" s="215">
        <f t="shared" si="33"/>
        <v>1</v>
      </c>
      <c r="Z85" s="215">
        <f t="shared" si="39"/>
        <v>1</v>
      </c>
      <c r="AA85" s="215">
        <f t="shared" si="40"/>
        <v>2</v>
      </c>
      <c r="AB85" s="215">
        <f t="shared" si="41"/>
        <v>3</v>
      </c>
      <c r="AC85" s="214">
        <f t="shared" si="45"/>
        <v>0.97</v>
      </c>
      <c r="AD85" s="214">
        <f t="shared" si="42"/>
        <v>10.739999999999998</v>
      </c>
      <c r="AE85" s="214">
        <f t="shared" si="43"/>
        <v>10.417799999999998</v>
      </c>
      <c r="AF85" s="215">
        <f t="shared" si="44"/>
        <v>120</v>
      </c>
      <c r="AG85" s="212" t="s">
        <v>3451</v>
      </c>
      <c r="AH85" s="212" t="s">
        <v>3452</v>
      </c>
      <c r="AI85" s="212" t="s">
        <v>3455</v>
      </c>
      <c r="AJ85" s="212" t="s">
        <v>3453</v>
      </c>
      <c r="AK85" s="212" t="s">
        <v>3456</v>
      </c>
      <c r="AL85" s="212" t="s">
        <v>3454</v>
      </c>
      <c r="AM85" s="212" t="s">
        <v>3460</v>
      </c>
      <c r="AN85" s="212" t="s">
        <v>3457</v>
      </c>
      <c r="AO85" s="212" t="s">
        <v>3459</v>
      </c>
      <c r="AP85" s="212" t="s">
        <v>3458</v>
      </c>
      <c r="AQ85" s="217"/>
    </row>
    <row r="86" spans="1:43" s="217" customFormat="1" ht="17.100000000000001" customHeight="1">
      <c r="A86" s="210">
        <v>76</v>
      </c>
      <c r="B86" s="218" t="s">
        <v>1658</v>
      </c>
      <c r="C86" s="218" t="s">
        <v>977</v>
      </c>
      <c r="D86" s="213" t="s">
        <v>1659</v>
      </c>
      <c r="E86" s="213">
        <v>16</v>
      </c>
      <c r="F86" s="214">
        <v>10.199999999999999</v>
      </c>
      <c r="G86" s="215">
        <v>30</v>
      </c>
      <c r="H86" s="215" t="s">
        <v>3373</v>
      </c>
      <c r="I86" s="214">
        <v>10.16</v>
      </c>
      <c r="J86" s="215">
        <v>30</v>
      </c>
      <c r="K86" s="215" t="s">
        <v>3373</v>
      </c>
      <c r="L86" s="216">
        <f t="shared" si="35"/>
        <v>10.18</v>
      </c>
      <c r="M86" s="213">
        <f t="shared" si="36"/>
        <v>60</v>
      </c>
      <c r="N86" s="213">
        <f t="shared" si="37"/>
        <v>2</v>
      </c>
      <c r="O86" s="213">
        <f t="shared" si="38"/>
        <v>0</v>
      </c>
      <c r="P86" s="214">
        <v>9.61</v>
      </c>
      <c r="Q86" s="215">
        <v>18</v>
      </c>
      <c r="R86" s="215" t="s">
        <v>3373</v>
      </c>
      <c r="S86" s="214">
        <v>13.43</v>
      </c>
      <c r="T86" s="215">
        <v>30</v>
      </c>
      <c r="U86" s="215" t="s">
        <v>3372</v>
      </c>
      <c r="V86" s="214">
        <f t="shared" si="30"/>
        <v>11.52</v>
      </c>
      <c r="W86" s="215">
        <f t="shared" si="31"/>
        <v>60</v>
      </c>
      <c r="X86" s="215">
        <f t="shared" si="32"/>
        <v>1</v>
      </c>
      <c r="Y86" s="215">
        <f t="shared" si="33"/>
        <v>1</v>
      </c>
      <c r="Z86" s="215">
        <f t="shared" si="39"/>
        <v>3</v>
      </c>
      <c r="AA86" s="215">
        <f t="shared" si="40"/>
        <v>1</v>
      </c>
      <c r="AB86" s="215">
        <f t="shared" si="41"/>
        <v>4</v>
      </c>
      <c r="AC86" s="214">
        <f t="shared" si="45"/>
        <v>0.96</v>
      </c>
      <c r="AD86" s="214">
        <f t="shared" si="42"/>
        <v>10.85</v>
      </c>
      <c r="AE86" s="214">
        <f t="shared" si="43"/>
        <v>10.415999999999999</v>
      </c>
      <c r="AF86" s="215">
        <f t="shared" si="44"/>
        <v>120</v>
      </c>
      <c r="AG86" s="212" t="s">
        <v>3451</v>
      </c>
      <c r="AH86" s="212" t="s">
        <v>3452</v>
      </c>
      <c r="AI86" s="212" t="s">
        <v>3456</v>
      </c>
      <c r="AJ86" s="212" t="s">
        <v>3455</v>
      </c>
      <c r="AK86" s="212" t="s">
        <v>3454</v>
      </c>
      <c r="AL86" s="212" t="s">
        <v>3457</v>
      </c>
      <c r="AM86" s="212" t="s">
        <v>3460</v>
      </c>
      <c r="AN86" s="212" t="s">
        <v>3458</v>
      </c>
      <c r="AO86" s="212" t="s">
        <v>3453</v>
      </c>
      <c r="AP86" s="212" t="s">
        <v>3459</v>
      </c>
    </row>
    <row r="87" spans="1:43" s="217" customFormat="1" ht="17.100000000000001" customHeight="1">
      <c r="A87" s="210">
        <v>77</v>
      </c>
      <c r="B87" s="408" t="s">
        <v>816</v>
      </c>
      <c r="C87" s="408" t="s">
        <v>817</v>
      </c>
      <c r="D87" s="409" t="s">
        <v>818</v>
      </c>
      <c r="E87" s="322">
        <v>8</v>
      </c>
      <c r="F87" s="323">
        <v>12.14</v>
      </c>
      <c r="G87" s="324">
        <v>30</v>
      </c>
      <c r="H87" s="324" t="s">
        <v>3372</v>
      </c>
      <c r="I87" s="323">
        <v>8.7899999999999991</v>
      </c>
      <c r="J87" s="324">
        <v>17</v>
      </c>
      <c r="K87" s="324" t="s">
        <v>3372</v>
      </c>
      <c r="L87" s="325">
        <f t="shared" si="35"/>
        <v>10.465</v>
      </c>
      <c r="M87" s="322">
        <f t="shared" si="36"/>
        <v>60</v>
      </c>
      <c r="N87" s="322">
        <f t="shared" si="37"/>
        <v>0</v>
      </c>
      <c r="O87" s="322">
        <f t="shared" si="38"/>
        <v>1</v>
      </c>
      <c r="P87" s="323">
        <v>11.27</v>
      </c>
      <c r="Q87" s="324">
        <v>30</v>
      </c>
      <c r="R87" s="324" t="s">
        <v>3372</v>
      </c>
      <c r="S87" s="323">
        <v>12.95</v>
      </c>
      <c r="T87" s="324">
        <v>30</v>
      </c>
      <c r="U87" s="324" t="s">
        <v>3372</v>
      </c>
      <c r="V87" s="323">
        <f t="shared" si="30"/>
        <v>12.11</v>
      </c>
      <c r="W87" s="324">
        <f t="shared" si="31"/>
        <v>60</v>
      </c>
      <c r="X87" s="324">
        <f t="shared" si="32"/>
        <v>0</v>
      </c>
      <c r="Y87" s="324">
        <f t="shared" si="33"/>
        <v>0</v>
      </c>
      <c r="Z87" s="324">
        <f t="shared" si="39"/>
        <v>0</v>
      </c>
      <c r="AA87" s="324">
        <f t="shared" si="40"/>
        <v>1</v>
      </c>
      <c r="AB87" s="324">
        <f t="shared" si="41"/>
        <v>1</v>
      </c>
      <c r="AC87" s="323">
        <f>IF(AB87=0,0.93,IF(AB87=1,0.92,IF(AB87=2,0.91,IF(AB87=3,0.9,IF(AB87=4,0.89,IF(AB87=5,0.88,IF(AB87=6,0.87)))))))</f>
        <v>0.92</v>
      </c>
      <c r="AD87" s="323">
        <f t="shared" si="42"/>
        <v>11.2875</v>
      </c>
      <c r="AE87" s="323">
        <f t="shared" si="43"/>
        <v>10.384500000000001</v>
      </c>
      <c r="AF87" s="324">
        <f t="shared" si="44"/>
        <v>120</v>
      </c>
      <c r="AG87" s="326" t="s">
        <v>3453</v>
      </c>
      <c r="AH87" s="326" t="s">
        <v>3451</v>
      </c>
      <c r="AI87" s="326" t="s">
        <v>3452</v>
      </c>
      <c r="AJ87" s="326" t="s">
        <v>3456</v>
      </c>
      <c r="AK87" s="326" t="s">
        <v>3454</v>
      </c>
      <c r="AL87" s="326" t="s">
        <v>3457</v>
      </c>
      <c r="AM87" s="326" t="s">
        <v>3455</v>
      </c>
      <c r="AN87" s="326" t="s">
        <v>3460</v>
      </c>
      <c r="AO87" s="326" t="s">
        <v>3459</v>
      </c>
      <c r="AP87" s="326" t="s">
        <v>3458</v>
      </c>
      <c r="AQ87" s="327"/>
    </row>
    <row r="88" spans="1:43" s="217" customFormat="1" ht="17.100000000000001" customHeight="1">
      <c r="A88" s="210">
        <v>78</v>
      </c>
      <c r="B88" s="222" t="s">
        <v>929</v>
      </c>
      <c r="C88" s="222" t="s">
        <v>930</v>
      </c>
      <c r="D88" s="221" t="s">
        <v>931</v>
      </c>
      <c r="E88" s="213">
        <v>9</v>
      </c>
      <c r="F88" s="214">
        <v>9.23</v>
      </c>
      <c r="G88" s="215">
        <v>7</v>
      </c>
      <c r="H88" s="215" t="s">
        <v>3373</v>
      </c>
      <c r="I88" s="214">
        <v>10.77</v>
      </c>
      <c r="J88" s="215">
        <v>30</v>
      </c>
      <c r="K88" s="215" t="s">
        <v>3373</v>
      </c>
      <c r="L88" s="216">
        <f t="shared" si="35"/>
        <v>10</v>
      </c>
      <c r="M88" s="213">
        <f t="shared" si="36"/>
        <v>60</v>
      </c>
      <c r="N88" s="213">
        <f t="shared" si="37"/>
        <v>2</v>
      </c>
      <c r="O88" s="213">
        <f t="shared" si="38"/>
        <v>1</v>
      </c>
      <c r="P88" s="214">
        <v>10.33</v>
      </c>
      <c r="Q88" s="215">
        <v>30</v>
      </c>
      <c r="R88" s="215" t="s">
        <v>3372</v>
      </c>
      <c r="S88" s="214">
        <v>12.42</v>
      </c>
      <c r="T88" s="215">
        <v>30</v>
      </c>
      <c r="U88" s="215" t="s">
        <v>3372</v>
      </c>
      <c r="V88" s="214">
        <f t="shared" si="30"/>
        <v>11.375</v>
      </c>
      <c r="W88" s="215">
        <f t="shared" si="31"/>
        <v>60</v>
      </c>
      <c r="X88" s="215">
        <f t="shared" si="32"/>
        <v>0</v>
      </c>
      <c r="Y88" s="215">
        <f t="shared" si="33"/>
        <v>0</v>
      </c>
      <c r="Z88" s="215">
        <f t="shared" si="39"/>
        <v>2</v>
      </c>
      <c r="AA88" s="215">
        <f t="shared" si="40"/>
        <v>1</v>
      </c>
      <c r="AB88" s="215">
        <f t="shared" si="41"/>
        <v>3</v>
      </c>
      <c r="AC88" s="214">
        <f>IF(AB88=0,1,IF(AB88=1,0.99,IF(AB88=2,0.98,IF(AB88=3,0.97,IF(AB88=4,0.96,IF(AB88=5,0.95,IF(AB88=6,0.94)))))))</f>
        <v>0.97</v>
      </c>
      <c r="AD88" s="214">
        <f t="shared" si="42"/>
        <v>10.6875</v>
      </c>
      <c r="AE88" s="214">
        <f t="shared" si="43"/>
        <v>10.366875</v>
      </c>
      <c r="AF88" s="215">
        <f t="shared" si="44"/>
        <v>120</v>
      </c>
      <c r="AG88" s="212" t="s">
        <v>3453</v>
      </c>
      <c r="AH88" s="212" t="s">
        <v>3452</v>
      </c>
      <c r="AI88" s="212" t="s">
        <v>3456</v>
      </c>
      <c r="AJ88" s="212" t="s">
        <v>3459</v>
      </c>
      <c r="AK88" s="212" t="s">
        <v>3457</v>
      </c>
      <c r="AL88" s="212" t="s">
        <v>3451</v>
      </c>
      <c r="AM88" s="212" t="s">
        <v>3454</v>
      </c>
      <c r="AN88" s="212" t="s">
        <v>3455</v>
      </c>
      <c r="AO88" s="212" t="s">
        <v>3460</v>
      </c>
      <c r="AP88" s="212" t="s">
        <v>3458</v>
      </c>
    </row>
    <row r="89" spans="1:43" s="217" customFormat="1" ht="17.100000000000001" customHeight="1">
      <c r="A89" s="210">
        <v>79</v>
      </c>
      <c r="B89" s="218" t="s">
        <v>1297</v>
      </c>
      <c r="C89" s="218" t="s">
        <v>1649</v>
      </c>
      <c r="D89" s="213" t="s">
        <v>1650</v>
      </c>
      <c r="E89" s="213">
        <v>16</v>
      </c>
      <c r="F89" s="214">
        <v>10.63</v>
      </c>
      <c r="G89" s="215">
        <v>30</v>
      </c>
      <c r="H89" s="215" t="s">
        <v>3372</v>
      </c>
      <c r="I89" s="214">
        <v>10.27</v>
      </c>
      <c r="J89" s="215">
        <v>30</v>
      </c>
      <c r="K89" s="215" t="s">
        <v>3373</v>
      </c>
      <c r="L89" s="216">
        <f t="shared" si="35"/>
        <v>10.45</v>
      </c>
      <c r="M89" s="213">
        <f t="shared" si="36"/>
        <v>60</v>
      </c>
      <c r="N89" s="213">
        <f t="shared" si="37"/>
        <v>1</v>
      </c>
      <c r="O89" s="213">
        <f t="shared" si="38"/>
        <v>0</v>
      </c>
      <c r="P89" s="214">
        <v>9.66</v>
      </c>
      <c r="Q89" s="215">
        <v>12</v>
      </c>
      <c r="R89" s="215" t="s">
        <v>3373</v>
      </c>
      <c r="S89" s="214">
        <v>12.18</v>
      </c>
      <c r="T89" s="215">
        <v>30</v>
      </c>
      <c r="U89" s="215" t="s">
        <v>3372</v>
      </c>
      <c r="V89" s="214">
        <f t="shared" si="30"/>
        <v>10.92</v>
      </c>
      <c r="W89" s="215">
        <f t="shared" si="31"/>
        <v>60</v>
      </c>
      <c r="X89" s="215">
        <f t="shared" si="32"/>
        <v>1</v>
      </c>
      <c r="Y89" s="215">
        <f t="shared" si="33"/>
        <v>1</v>
      </c>
      <c r="Z89" s="215">
        <f t="shared" si="39"/>
        <v>2</v>
      </c>
      <c r="AA89" s="215">
        <f t="shared" si="40"/>
        <v>1</v>
      </c>
      <c r="AB89" s="215">
        <f t="shared" si="41"/>
        <v>3</v>
      </c>
      <c r="AC89" s="214">
        <f>IF(AB89=0,1,IF(AB89=1,0.99,IF(AB89=2,0.98,IF(AB89=3,0.97,IF(AB89=4,0.96,IF(AB89=5,0.95,IF(AB89=6,0.94)))))))</f>
        <v>0.97</v>
      </c>
      <c r="AD89" s="214">
        <f t="shared" si="42"/>
        <v>10.684999999999999</v>
      </c>
      <c r="AE89" s="214">
        <f t="shared" si="43"/>
        <v>10.364449999999998</v>
      </c>
      <c r="AF89" s="215">
        <f t="shared" si="44"/>
        <v>120</v>
      </c>
      <c r="AG89" s="212" t="s">
        <v>3451</v>
      </c>
      <c r="AH89" s="212" t="s">
        <v>3452</v>
      </c>
      <c r="AI89" s="212" t="s">
        <v>3455</v>
      </c>
      <c r="AJ89" s="212" t="s">
        <v>3456</v>
      </c>
      <c r="AK89" s="212" t="s">
        <v>3454</v>
      </c>
      <c r="AL89" s="212" t="s">
        <v>3457</v>
      </c>
      <c r="AM89" s="212" t="s">
        <v>3453</v>
      </c>
      <c r="AN89" s="212" t="s">
        <v>3460</v>
      </c>
      <c r="AO89" s="212" t="s">
        <v>3458</v>
      </c>
      <c r="AP89" s="212" t="s">
        <v>3459</v>
      </c>
    </row>
    <row r="90" spans="1:43" s="217" customFormat="1" ht="17.100000000000001" customHeight="1">
      <c r="A90" s="210">
        <v>80</v>
      </c>
      <c r="B90" s="222" t="s">
        <v>2097</v>
      </c>
      <c r="C90" s="222" t="s">
        <v>3436</v>
      </c>
      <c r="D90" s="221" t="s">
        <v>2098</v>
      </c>
      <c r="E90" s="213">
        <v>21</v>
      </c>
      <c r="F90" s="214">
        <v>11.7</v>
      </c>
      <c r="G90" s="215">
        <v>30</v>
      </c>
      <c r="H90" s="215" t="s">
        <v>3372</v>
      </c>
      <c r="I90" s="214">
        <v>9.84</v>
      </c>
      <c r="J90" s="215">
        <v>23</v>
      </c>
      <c r="K90" s="215" t="s">
        <v>3373</v>
      </c>
      <c r="L90" s="216">
        <f t="shared" si="35"/>
        <v>10.77</v>
      </c>
      <c r="M90" s="213">
        <f t="shared" si="36"/>
        <v>60</v>
      </c>
      <c r="N90" s="213">
        <f t="shared" si="37"/>
        <v>1</v>
      </c>
      <c r="O90" s="213">
        <f t="shared" si="38"/>
        <v>1</v>
      </c>
      <c r="P90" s="214">
        <v>11.75</v>
      </c>
      <c r="Q90" s="215">
        <v>30</v>
      </c>
      <c r="R90" s="215" t="s">
        <v>3372</v>
      </c>
      <c r="S90" s="214">
        <v>12.26</v>
      </c>
      <c r="T90" s="215">
        <v>30</v>
      </c>
      <c r="U90" s="215" t="s">
        <v>3372</v>
      </c>
      <c r="V90" s="214">
        <f t="shared" si="30"/>
        <v>12.004999999999999</v>
      </c>
      <c r="W90" s="215">
        <f t="shared" si="31"/>
        <v>60</v>
      </c>
      <c r="X90" s="215">
        <f t="shared" si="32"/>
        <v>0</v>
      </c>
      <c r="Y90" s="215">
        <f t="shared" si="33"/>
        <v>0</v>
      </c>
      <c r="Z90" s="215">
        <f t="shared" si="39"/>
        <v>1</v>
      </c>
      <c r="AA90" s="215">
        <f t="shared" si="40"/>
        <v>1</v>
      </c>
      <c r="AB90" s="215">
        <f t="shared" si="41"/>
        <v>2</v>
      </c>
      <c r="AC90" s="214">
        <f>IF(AB90=0,0.93,IF(AB90=1,0.92,IF(AB90=2,0.91,IF(AB90=3,0.9,IF(AB90=4,0.89,IF(AB90=5,0.88,IF(AB90=6,0.87)))))))</f>
        <v>0.91</v>
      </c>
      <c r="AD90" s="214">
        <f t="shared" si="42"/>
        <v>11.387499999999999</v>
      </c>
      <c r="AE90" s="214">
        <f t="shared" si="43"/>
        <v>10.362625</v>
      </c>
      <c r="AF90" s="215">
        <f t="shared" si="44"/>
        <v>120</v>
      </c>
      <c r="AG90" s="212" t="s">
        <v>3453</v>
      </c>
      <c r="AH90" s="212" t="s">
        <v>3451</v>
      </c>
      <c r="AI90" s="212" t="s">
        <v>3456</v>
      </c>
      <c r="AJ90" s="212" t="s">
        <v>3452</v>
      </c>
      <c r="AK90" s="212" t="s">
        <v>3454</v>
      </c>
      <c r="AL90" s="212" t="s">
        <v>3457</v>
      </c>
      <c r="AM90" s="212" t="s">
        <v>3455</v>
      </c>
      <c r="AN90" s="212" t="s">
        <v>3460</v>
      </c>
      <c r="AO90" s="212" t="s">
        <v>3459</v>
      </c>
      <c r="AP90" s="212" t="s">
        <v>3458</v>
      </c>
    </row>
    <row r="91" spans="1:43" s="217" customFormat="1" ht="17.100000000000001" customHeight="1">
      <c r="A91" s="210">
        <v>81</v>
      </c>
      <c r="B91" s="218" t="s">
        <v>482</v>
      </c>
      <c r="C91" s="218" t="s">
        <v>1481</v>
      </c>
      <c r="D91" s="213" t="s">
        <v>1482</v>
      </c>
      <c r="E91" s="213">
        <v>14</v>
      </c>
      <c r="F91" s="214">
        <v>10.3</v>
      </c>
      <c r="G91" s="215">
        <v>30</v>
      </c>
      <c r="H91" s="215" t="s">
        <v>3372</v>
      </c>
      <c r="I91" s="214">
        <v>10.69</v>
      </c>
      <c r="J91" s="215">
        <v>30</v>
      </c>
      <c r="K91" s="215" t="s">
        <v>3372</v>
      </c>
      <c r="L91" s="216">
        <f t="shared" si="35"/>
        <v>10.495000000000001</v>
      </c>
      <c r="M91" s="213">
        <f t="shared" si="36"/>
        <v>60</v>
      </c>
      <c r="N91" s="213">
        <f t="shared" si="37"/>
        <v>0</v>
      </c>
      <c r="O91" s="213">
        <f t="shared" si="38"/>
        <v>0</v>
      </c>
      <c r="P91" s="214">
        <v>9.48</v>
      </c>
      <c r="Q91" s="215">
        <v>12</v>
      </c>
      <c r="R91" s="215" t="s">
        <v>3373</v>
      </c>
      <c r="S91" s="214">
        <v>11.81</v>
      </c>
      <c r="T91" s="215">
        <v>30</v>
      </c>
      <c r="U91" s="215" t="s">
        <v>3372</v>
      </c>
      <c r="V91" s="214">
        <f t="shared" si="30"/>
        <v>10.645</v>
      </c>
      <c r="W91" s="215">
        <f t="shared" si="31"/>
        <v>60</v>
      </c>
      <c r="X91" s="215">
        <f t="shared" si="32"/>
        <v>1</v>
      </c>
      <c r="Y91" s="215">
        <f t="shared" si="33"/>
        <v>1</v>
      </c>
      <c r="Z91" s="215">
        <f t="shared" si="39"/>
        <v>1</v>
      </c>
      <c r="AA91" s="215">
        <f t="shared" si="40"/>
        <v>1</v>
      </c>
      <c r="AB91" s="215">
        <f t="shared" si="41"/>
        <v>2</v>
      </c>
      <c r="AC91" s="214">
        <f>IF(AB91=0,1,IF(AB91=1,0.99,IF(AB91=2,0.98,IF(AB91=3,0.97,IF(AB91=4,0.96,IF(AB91=5,0.95,IF(AB91=6,0.94)))))))</f>
        <v>0.98</v>
      </c>
      <c r="AD91" s="214">
        <f t="shared" si="42"/>
        <v>10.57</v>
      </c>
      <c r="AE91" s="214">
        <f t="shared" si="43"/>
        <v>10.358600000000001</v>
      </c>
      <c r="AF91" s="215">
        <f t="shared" si="44"/>
        <v>120</v>
      </c>
      <c r="AG91" s="212" t="s">
        <v>3456</v>
      </c>
      <c r="AH91" s="212" t="s">
        <v>3451</v>
      </c>
      <c r="AI91" s="212" t="s">
        <v>3452</v>
      </c>
      <c r="AJ91" s="212" t="s">
        <v>3455</v>
      </c>
      <c r="AK91" s="212" t="s">
        <v>3457</v>
      </c>
      <c r="AL91" s="212" t="s">
        <v>3454</v>
      </c>
      <c r="AM91" s="212" t="s">
        <v>3453</v>
      </c>
      <c r="AN91" s="212" t="s">
        <v>3458</v>
      </c>
      <c r="AO91" s="212" t="s">
        <v>3460</v>
      </c>
      <c r="AP91" s="212" t="s">
        <v>3459</v>
      </c>
    </row>
    <row r="92" spans="1:43" s="327" customFormat="1" ht="17.100000000000001" customHeight="1">
      <c r="A92" s="210">
        <v>82</v>
      </c>
      <c r="B92" s="218" t="s">
        <v>1203</v>
      </c>
      <c r="C92" s="218" t="s">
        <v>3553</v>
      </c>
      <c r="D92" s="213" t="s">
        <v>1197</v>
      </c>
      <c r="E92" s="213">
        <v>11</v>
      </c>
      <c r="F92" s="214">
        <v>10.47</v>
      </c>
      <c r="G92" s="215">
        <v>30</v>
      </c>
      <c r="H92" s="215" t="s">
        <v>3373</v>
      </c>
      <c r="I92" s="214">
        <v>10</v>
      </c>
      <c r="J92" s="215">
        <v>30</v>
      </c>
      <c r="K92" s="215" t="s">
        <v>3373</v>
      </c>
      <c r="L92" s="216">
        <f t="shared" si="35"/>
        <v>10.234999999999999</v>
      </c>
      <c r="M92" s="213">
        <f t="shared" si="36"/>
        <v>60</v>
      </c>
      <c r="N92" s="213">
        <f t="shared" si="37"/>
        <v>2</v>
      </c>
      <c r="O92" s="213">
        <f t="shared" si="38"/>
        <v>0</v>
      </c>
      <c r="P92" s="214">
        <v>9.08</v>
      </c>
      <c r="Q92" s="215">
        <v>12</v>
      </c>
      <c r="R92" s="215" t="s">
        <v>3373</v>
      </c>
      <c r="S92" s="214">
        <v>13.61</v>
      </c>
      <c r="T92" s="215">
        <v>30</v>
      </c>
      <c r="U92" s="215" t="s">
        <v>3372</v>
      </c>
      <c r="V92" s="214">
        <f t="shared" si="30"/>
        <v>11.344999999999999</v>
      </c>
      <c r="W92" s="215">
        <f t="shared" si="31"/>
        <v>60</v>
      </c>
      <c r="X92" s="215">
        <f t="shared" si="32"/>
        <v>1</v>
      </c>
      <c r="Y92" s="215">
        <f t="shared" si="33"/>
        <v>1</v>
      </c>
      <c r="Z92" s="215">
        <f t="shared" si="39"/>
        <v>3</v>
      </c>
      <c r="AA92" s="215">
        <f t="shared" si="40"/>
        <v>1</v>
      </c>
      <c r="AB92" s="215">
        <f t="shared" si="41"/>
        <v>4</v>
      </c>
      <c r="AC92" s="214">
        <f>IF(AB92=0,1,IF(AB92=1,0.99,IF(AB92=2,0.98,IF(AB92=3,0.97,IF(AB92=4,0.96,IF(AB92=5,0.95,IF(AB92=6,0.94)))))))</f>
        <v>0.96</v>
      </c>
      <c r="AD92" s="214">
        <f t="shared" si="42"/>
        <v>10.79</v>
      </c>
      <c r="AE92" s="214">
        <f t="shared" si="43"/>
        <v>10.3584</v>
      </c>
      <c r="AF92" s="215">
        <f t="shared" si="44"/>
        <v>120</v>
      </c>
      <c r="AG92" s="212" t="s">
        <v>3456</v>
      </c>
      <c r="AH92" s="212" t="s">
        <v>3453</v>
      </c>
      <c r="AI92" s="212" t="s">
        <v>3452</v>
      </c>
      <c r="AJ92" s="212" t="s">
        <v>3451</v>
      </c>
      <c r="AK92" s="212" t="s">
        <v>3457</v>
      </c>
      <c r="AL92" s="212" t="s">
        <v>3455</v>
      </c>
      <c r="AM92" s="212" t="s">
        <v>3460</v>
      </c>
      <c r="AN92" s="212" t="s">
        <v>3454</v>
      </c>
      <c r="AO92" s="212" t="s">
        <v>3459</v>
      </c>
      <c r="AP92" s="212" t="s">
        <v>3458</v>
      </c>
      <c r="AQ92" s="217"/>
    </row>
    <row r="93" spans="1:43" s="327" customFormat="1" ht="17.100000000000001" customHeight="1">
      <c r="A93" s="210">
        <v>83</v>
      </c>
      <c r="B93" s="222" t="s">
        <v>2740</v>
      </c>
      <c r="C93" s="222" t="s">
        <v>769</v>
      </c>
      <c r="D93" s="221" t="s">
        <v>2741</v>
      </c>
      <c r="E93" s="213">
        <v>28</v>
      </c>
      <c r="F93" s="214">
        <v>9.66</v>
      </c>
      <c r="G93" s="215">
        <v>9</v>
      </c>
      <c r="H93" s="215" t="s">
        <v>3373</v>
      </c>
      <c r="I93" s="214">
        <v>10.34</v>
      </c>
      <c r="J93" s="215">
        <v>30</v>
      </c>
      <c r="K93" s="215" t="s">
        <v>3373</v>
      </c>
      <c r="L93" s="216">
        <f t="shared" si="35"/>
        <v>10</v>
      </c>
      <c r="M93" s="213">
        <f t="shared" si="36"/>
        <v>60</v>
      </c>
      <c r="N93" s="213">
        <f t="shared" si="37"/>
        <v>2</v>
      </c>
      <c r="O93" s="213">
        <f t="shared" si="38"/>
        <v>1</v>
      </c>
      <c r="P93" s="214">
        <v>10.029999999999999</v>
      </c>
      <c r="Q93" s="215">
        <v>30</v>
      </c>
      <c r="R93" s="215" t="s">
        <v>3372</v>
      </c>
      <c r="S93" s="214">
        <v>12.66</v>
      </c>
      <c r="T93" s="215">
        <v>30</v>
      </c>
      <c r="U93" s="215" t="s">
        <v>3372</v>
      </c>
      <c r="V93" s="214">
        <f t="shared" si="30"/>
        <v>11.344999999999999</v>
      </c>
      <c r="W93" s="215">
        <f t="shared" si="31"/>
        <v>60</v>
      </c>
      <c r="X93" s="215">
        <f t="shared" si="32"/>
        <v>0</v>
      </c>
      <c r="Y93" s="215">
        <f t="shared" si="33"/>
        <v>0</v>
      </c>
      <c r="Z93" s="215">
        <f t="shared" si="39"/>
        <v>2</v>
      </c>
      <c r="AA93" s="215">
        <f t="shared" si="40"/>
        <v>1</v>
      </c>
      <c r="AB93" s="215">
        <f t="shared" si="41"/>
        <v>3</v>
      </c>
      <c r="AC93" s="214">
        <f>IF(AB93=0,1,IF(AB93=1,0.99,IF(AB93=2,0.98,IF(AB93=3,0.97,IF(AB93=4,0.96,IF(AB93=5,0.95,IF(AB93=6,0.94)))))))</f>
        <v>0.97</v>
      </c>
      <c r="AD93" s="214">
        <f t="shared" si="42"/>
        <v>10.672499999999999</v>
      </c>
      <c r="AE93" s="214">
        <f t="shared" si="43"/>
        <v>10.352324999999999</v>
      </c>
      <c r="AF93" s="215">
        <f t="shared" si="44"/>
        <v>120</v>
      </c>
      <c r="AG93" s="212" t="s">
        <v>3456</v>
      </c>
      <c r="AH93" s="212" t="s">
        <v>3452</v>
      </c>
      <c r="AI93" s="212" t="s">
        <v>3451</v>
      </c>
      <c r="AJ93" s="212" t="s">
        <v>3453</v>
      </c>
      <c r="AK93" s="212" t="s">
        <v>3454</v>
      </c>
      <c r="AL93" s="212" t="s">
        <v>3455</v>
      </c>
      <c r="AM93" s="212" t="s">
        <v>3457</v>
      </c>
      <c r="AN93" s="212" t="s">
        <v>3460</v>
      </c>
      <c r="AO93" s="212" t="s">
        <v>3458</v>
      </c>
      <c r="AP93" s="212" t="s">
        <v>3459</v>
      </c>
      <c r="AQ93" s="217"/>
    </row>
    <row r="94" spans="1:43" s="327" customFormat="1" ht="17.100000000000001" customHeight="1">
      <c r="A94" s="210">
        <v>84</v>
      </c>
      <c r="B94" s="218" t="s">
        <v>2064</v>
      </c>
      <c r="C94" s="218" t="s">
        <v>227</v>
      </c>
      <c r="D94" s="213" t="s">
        <v>2065</v>
      </c>
      <c r="E94" s="213">
        <v>20</v>
      </c>
      <c r="F94" s="214">
        <v>10.8</v>
      </c>
      <c r="G94" s="215">
        <v>30</v>
      </c>
      <c r="H94" s="215" t="s">
        <v>3373</v>
      </c>
      <c r="I94" s="214">
        <v>10.039999999999999</v>
      </c>
      <c r="J94" s="215">
        <v>30</v>
      </c>
      <c r="K94" s="215" t="s">
        <v>3373</v>
      </c>
      <c r="L94" s="216">
        <f t="shared" si="35"/>
        <v>10.42</v>
      </c>
      <c r="M94" s="213">
        <f t="shared" si="36"/>
        <v>60</v>
      </c>
      <c r="N94" s="213">
        <f t="shared" si="37"/>
        <v>2</v>
      </c>
      <c r="O94" s="213">
        <f t="shared" si="38"/>
        <v>0</v>
      </c>
      <c r="P94" s="214">
        <v>9.81</v>
      </c>
      <c r="Q94" s="215">
        <v>16</v>
      </c>
      <c r="R94" s="215" t="s">
        <v>3373</v>
      </c>
      <c r="S94" s="214">
        <v>12.46</v>
      </c>
      <c r="T94" s="215">
        <v>30</v>
      </c>
      <c r="U94" s="215" t="s">
        <v>3372</v>
      </c>
      <c r="V94" s="214">
        <f t="shared" si="30"/>
        <v>11.135000000000002</v>
      </c>
      <c r="W94" s="215">
        <f t="shared" si="31"/>
        <v>60</v>
      </c>
      <c r="X94" s="215">
        <f t="shared" si="32"/>
        <v>1</v>
      </c>
      <c r="Y94" s="215">
        <f t="shared" si="33"/>
        <v>1</v>
      </c>
      <c r="Z94" s="215">
        <f t="shared" si="39"/>
        <v>3</v>
      </c>
      <c r="AA94" s="215">
        <f t="shared" si="40"/>
        <v>1</v>
      </c>
      <c r="AB94" s="215">
        <f t="shared" si="41"/>
        <v>4</v>
      </c>
      <c r="AC94" s="214">
        <f>IF(AB94=0,1,IF(AB94=1,0.99,IF(AB94=2,0.98,IF(AB94=3,0.97,IF(AB94=4,0.96,IF(AB94=5,0.95,IF(AB94=6,0.94)))))))</f>
        <v>0.96</v>
      </c>
      <c r="AD94" s="214">
        <f t="shared" si="42"/>
        <v>10.7775</v>
      </c>
      <c r="AE94" s="214">
        <f t="shared" si="43"/>
        <v>10.346399999999999</v>
      </c>
      <c r="AF94" s="215">
        <f t="shared" si="44"/>
        <v>120</v>
      </c>
      <c r="AG94" s="212" t="s">
        <v>3451</v>
      </c>
      <c r="AH94" s="212" t="s">
        <v>3456</v>
      </c>
      <c r="AI94" s="212" t="s">
        <v>3452</v>
      </c>
      <c r="AJ94" s="212" t="s">
        <v>3453</v>
      </c>
      <c r="AK94" s="212" t="s">
        <v>3457</v>
      </c>
      <c r="AL94" s="212" t="s">
        <v>3454</v>
      </c>
      <c r="AM94" s="212" t="s">
        <v>3455</v>
      </c>
      <c r="AN94" s="212" t="s">
        <v>3460</v>
      </c>
      <c r="AO94" s="212" t="s">
        <v>3458</v>
      </c>
      <c r="AP94" s="212" t="s">
        <v>3459</v>
      </c>
      <c r="AQ94" s="217"/>
    </row>
  </sheetData>
  <sortState ref="A11:AQ94">
    <sortCondition descending="1" ref="AE11:AE94"/>
  </sortState>
  <mergeCells count="1">
    <mergeCell ref="A5:AP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Q50"/>
  <sheetViews>
    <sheetView topLeftCell="A28" workbookViewId="0">
      <selection activeCell="C34" sqref="C34"/>
    </sheetView>
  </sheetViews>
  <sheetFormatPr baseColWidth="10" defaultRowHeight="15"/>
  <cols>
    <col min="1" max="1" width="3" customWidth="1"/>
    <col min="2" max="2" width="14.140625" customWidth="1"/>
    <col min="3" max="3" width="24.5703125" customWidth="1"/>
    <col min="4" max="4" width="13.42578125" customWidth="1"/>
    <col min="5" max="5" width="4" customWidth="1"/>
    <col min="6" max="6" width="5.140625" customWidth="1"/>
    <col min="7" max="7" width="4.85546875" customWidth="1"/>
    <col min="8" max="8" width="7.140625" customWidth="1"/>
    <col min="9" max="9" width="5.140625" customWidth="1"/>
    <col min="10" max="10" width="4.85546875" customWidth="1"/>
    <col min="11" max="11" width="6.85546875" customWidth="1"/>
    <col min="12" max="12" width="4.85546875" customWidth="1"/>
    <col min="13" max="13" width="4.42578125" customWidth="1"/>
    <col min="14" max="14" width="4.5703125" customWidth="1"/>
    <col min="15" max="15" width="3.140625" customWidth="1"/>
    <col min="16" max="16" width="6" customWidth="1"/>
    <col min="17" max="17" width="4.85546875" customWidth="1"/>
    <col min="18" max="18" width="6.85546875" customWidth="1"/>
    <col min="19" max="19" width="6" customWidth="1"/>
    <col min="20" max="20" width="4.85546875" customWidth="1"/>
    <col min="21" max="21" width="6.85546875" customWidth="1"/>
    <col min="22" max="22" width="4.85546875" customWidth="1"/>
    <col min="23" max="23" width="4.42578125" customWidth="1"/>
    <col min="24" max="24" width="4.5703125" customWidth="1"/>
    <col min="25" max="25" width="3.140625" customWidth="1"/>
    <col min="26" max="26" width="4.7109375" customWidth="1"/>
    <col min="27" max="27" width="4.5703125" customWidth="1"/>
    <col min="28" max="28" width="3.5703125" customWidth="1"/>
    <col min="29" max="29" width="4.5703125" customWidth="1"/>
    <col min="30" max="30" width="4.85546875" customWidth="1"/>
    <col min="31" max="31" width="8.42578125" customWidth="1"/>
    <col min="32" max="32" width="4.7109375" customWidth="1"/>
    <col min="33" max="33" width="7.140625" customWidth="1"/>
    <col min="34" max="34" width="6.28515625" customWidth="1"/>
    <col min="35" max="40" width="7.140625" customWidth="1"/>
    <col min="41" max="41" width="5.85546875" customWidth="1"/>
    <col min="42" max="42" width="6.140625" customWidth="1"/>
  </cols>
  <sheetData>
    <row r="1" spans="1:42" ht="26.25">
      <c r="A1" s="22" t="s">
        <v>3582</v>
      </c>
      <c r="B1" s="23"/>
      <c r="C1" s="23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12"/>
      <c r="X1" s="12"/>
      <c r="Y1" s="12"/>
      <c r="Z1" s="12"/>
      <c r="AA1" s="12"/>
      <c r="AB1" s="12"/>
      <c r="AC1" s="14"/>
      <c r="AD1" s="14"/>
      <c r="AE1" s="14"/>
      <c r="AF1" s="12"/>
      <c r="AG1" s="7"/>
      <c r="AH1" s="7"/>
      <c r="AI1" s="7"/>
      <c r="AJ1" s="7"/>
      <c r="AK1" s="7"/>
      <c r="AL1" s="7"/>
      <c r="AM1" s="7"/>
      <c r="AN1" s="7"/>
      <c r="AO1" s="7"/>
      <c r="AP1" s="7"/>
    </row>
    <row r="2" spans="1:42" ht="26.25">
      <c r="A2" s="22" t="s">
        <v>0</v>
      </c>
      <c r="B2" s="23"/>
      <c r="C2" s="23"/>
      <c r="D2" s="137"/>
      <c r="E2" s="137"/>
      <c r="F2" s="139"/>
      <c r="G2" s="140"/>
      <c r="H2" s="140"/>
      <c r="I2" s="141"/>
      <c r="J2" s="142"/>
      <c r="K2" s="137"/>
      <c r="L2" s="139"/>
      <c r="M2" s="143"/>
      <c r="N2" s="143"/>
      <c r="O2" s="143"/>
      <c r="P2" s="144"/>
      <c r="Q2" s="140"/>
      <c r="R2" s="140"/>
      <c r="S2" s="145"/>
      <c r="T2" s="146"/>
      <c r="U2" s="60"/>
      <c r="V2" s="147"/>
      <c r="W2" s="12"/>
      <c r="X2" s="12"/>
      <c r="Y2" s="12"/>
      <c r="Z2" s="12"/>
      <c r="AA2" s="12"/>
      <c r="AB2" s="12"/>
      <c r="AC2" s="14"/>
      <c r="AD2" s="14"/>
      <c r="AE2" s="14"/>
      <c r="AF2" s="12"/>
      <c r="AG2" s="7"/>
      <c r="AH2" s="7"/>
      <c r="AI2" s="7"/>
      <c r="AJ2" s="7"/>
      <c r="AK2" s="7"/>
      <c r="AL2" s="7"/>
      <c r="AM2" s="7"/>
      <c r="AN2" s="7"/>
      <c r="AO2" s="7"/>
      <c r="AP2" s="7"/>
    </row>
    <row r="3" spans="1:42" ht="26.25">
      <c r="A3" s="22" t="s">
        <v>1</v>
      </c>
      <c r="B3" s="23"/>
      <c r="C3" s="23"/>
      <c r="D3" s="137"/>
      <c r="E3" s="137"/>
      <c r="F3" s="139"/>
      <c r="G3" s="140"/>
      <c r="H3" s="140"/>
      <c r="I3" s="141"/>
      <c r="J3" s="142"/>
      <c r="K3" s="137"/>
      <c r="L3" s="139"/>
      <c r="M3" s="143"/>
      <c r="N3" s="143"/>
      <c r="O3" s="143"/>
      <c r="P3" s="144"/>
      <c r="Q3" s="140"/>
      <c r="R3" s="140"/>
      <c r="S3" s="145"/>
      <c r="T3" s="146"/>
      <c r="U3" s="60"/>
      <c r="V3" s="147"/>
      <c r="W3" s="12"/>
      <c r="X3" s="12"/>
      <c r="Y3" s="12"/>
      <c r="Z3" s="12"/>
      <c r="AA3" s="12"/>
      <c r="AB3" s="12"/>
      <c r="AC3" s="14"/>
      <c r="AD3" s="14"/>
      <c r="AE3" s="14"/>
      <c r="AF3" s="12"/>
      <c r="AG3" s="7"/>
      <c r="AH3" s="7"/>
      <c r="AI3" s="7"/>
      <c r="AJ3" s="7"/>
      <c r="AK3" s="7"/>
      <c r="AL3" s="7"/>
      <c r="AM3" s="7"/>
      <c r="AN3" s="7"/>
      <c r="AO3" s="7"/>
      <c r="AP3" s="7"/>
    </row>
    <row r="4" spans="1:42" ht="26.25">
      <c r="A4" s="23" t="s">
        <v>3518</v>
      </c>
      <c r="B4" s="23"/>
      <c r="C4" s="23"/>
      <c r="D4" s="137"/>
      <c r="E4" s="137"/>
      <c r="F4" s="139"/>
      <c r="G4" s="140"/>
      <c r="H4" s="140"/>
      <c r="I4" s="141"/>
      <c r="J4" s="142"/>
      <c r="K4" s="137"/>
      <c r="L4" s="139"/>
      <c r="M4" s="143"/>
      <c r="N4" s="143"/>
      <c r="O4" s="143"/>
      <c r="P4" s="144"/>
      <c r="Q4" s="140"/>
      <c r="R4" s="140"/>
      <c r="S4" s="145"/>
      <c r="T4" s="146"/>
      <c r="U4" s="60"/>
      <c r="V4" s="147"/>
      <c r="W4" s="12"/>
      <c r="X4" s="12"/>
      <c r="Y4" s="12"/>
      <c r="Z4" s="12"/>
      <c r="AA4" s="12"/>
      <c r="AB4" s="12"/>
      <c r="AC4" s="14"/>
      <c r="AD4" s="14"/>
      <c r="AE4" s="14"/>
      <c r="AF4" s="12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s="318" customFormat="1" ht="28.5">
      <c r="A5" s="421" t="s">
        <v>3599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</row>
    <row r="10" spans="1:42" s="192" customFormat="1" ht="17.100000000000001" customHeight="1">
      <c r="A10" s="193" t="s">
        <v>4</v>
      </c>
      <c r="B10" s="193" t="s">
        <v>5</v>
      </c>
      <c r="C10" s="193" t="s">
        <v>6</v>
      </c>
      <c r="D10" s="193" t="s">
        <v>7</v>
      </c>
      <c r="E10" s="193" t="s">
        <v>8</v>
      </c>
      <c r="F10" s="194" t="s">
        <v>9</v>
      </c>
      <c r="G10" s="193" t="s">
        <v>10</v>
      </c>
      <c r="H10" s="193" t="s">
        <v>11</v>
      </c>
      <c r="I10" s="194" t="s">
        <v>12</v>
      </c>
      <c r="J10" s="193" t="s">
        <v>10</v>
      </c>
      <c r="K10" s="193" t="s">
        <v>13</v>
      </c>
      <c r="L10" s="194" t="s">
        <v>14</v>
      </c>
      <c r="M10" s="195" t="s">
        <v>15</v>
      </c>
      <c r="N10" s="196" t="s">
        <v>16</v>
      </c>
      <c r="O10" s="195" t="s">
        <v>17</v>
      </c>
      <c r="P10" s="194" t="s">
        <v>18</v>
      </c>
      <c r="Q10" s="193" t="s">
        <v>19</v>
      </c>
      <c r="R10" s="193" t="s">
        <v>13</v>
      </c>
      <c r="S10" s="194" t="s">
        <v>20</v>
      </c>
      <c r="T10" s="193" t="s">
        <v>19</v>
      </c>
      <c r="U10" s="193" t="s">
        <v>13</v>
      </c>
      <c r="V10" s="197" t="s">
        <v>21</v>
      </c>
      <c r="W10" s="198" t="s">
        <v>22</v>
      </c>
      <c r="X10" s="198" t="s">
        <v>23</v>
      </c>
      <c r="Y10" s="198" t="s">
        <v>24</v>
      </c>
      <c r="Z10" s="198" t="s">
        <v>25</v>
      </c>
      <c r="AA10" s="199" t="s">
        <v>26</v>
      </c>
      <c r="AB10" s="199" t="s">
        <v>27</v>
      </c>
      <c r="AC10" s="197" t="s">
        <v>28</v>
      </c>
      <c r="AD10" s="197" t="s">
        <v>29</v>
      </c>
      <c r="AE10" s="197" t="s">
        <v>30</v>
      </c>
      <c r="AF10" s="200" t="s">
        <v>31</v>
      </c>
      <c r="AG10" s="193" t="s">
        <v>33</v>
      </c>
      <c r="AH10" s="193" t="s">
        <v>34</v>
      </c>
      <c r="AI10" s="193" t="s">
        <v>35</v>
      </c>
      <c r="AJ10" s="193" t="s">
        <v>36</v>
      </c>
      <c r="AK10" s="193" t="s">
        <v>37</v>
      </c>
      <c r="AL10" s="193" t="s">
        <v>38</v>
      </c>
      <c r="AM10" s="193" t="s">
        <v>39</v>
      </c>
      <c r="AN10" s="193" t="s">
        <v>40</v>
      </c>
      <c r="AO10" s="193" t="s">
        <v>41</v>
      </c>
      <c r="AP10" s="193" t="s">
        <v>42</v>
      </c>
    </row>
    <row r="11" spans="1:42" s="217" customFormat="1" ht="17.100000000000001" customHeight="1">
      <c r="A11" s="210">
        <v>1</v>
      </c>
      <c r="B11" s="218" t="s">
        <v>553</v>
      </c>
      <c r="C11" s="218" t="s">
        <v>554</v>
      </c>
      <c r="D11" s="213" t="s">
        <v>555</v>
      </c>
      <c r="E11" s="213">
        <v>5</v>
      </c>
      <c r="F11" s="214">
        <v>14.07</v>
      </c>
      <c r="G11" s="215">
        <v>30</v>
      </c>
      <c r="H11" s="215" t="s">
        <v>3372</v>
      </c>
      <c r="I11" s="214">
        <v>12.94</v>
      </c>
      <c r="J11" s="215">
        <v>30</v>
      </c>
      <c r="K11" s="215" t="s">
        <v>3372</v>
      </c>
      <c r="L11" s="216">
        <f t="shared" ref="L11:L50" si="0">(F11+I11)/2</f>
        <v>13.504999999999999</v>
      </c>
      <c r="M11" s="213">
        <f t="shared" ref="M11:M50" si="1">IF(L11&gt;=10,60,G11+J11)</f>
        <v>60</v>
      </c>
      <c r="N11" s="213">
        <f t="shared" ref="N11:N50" si="2">IF(H11="ACC",0,1)+IF(K11="ACC",0,1)</f>
        <v>0</v>
      </c>
      <c r="O11" s="213">
        <f t="shared" ref="O11:O50" si="3">IF(F11&lt;10,1,(IF(I11&lt;10,1,0)))</f>
        <v>0</v>
      </c>
      <c r="P11" s="214">
        <v>12.78</v>
      </c>
      <c r="Q11" s="215">
        <v>30</v>
      </c>
      <c r="R11" s="215" t="s">
        <v>3372</v>
      </c>
      <c r="S11" s="214">
        <v>13.48</v>
      </c>
      <c r="T11" s="215">
        <v>30</v>
      </c>
      <c r="U11" s="215" t="s">
        <v>3372</v>
      </c>
      <c r="V11" s="214">
        <f t="shared" ref="V11:V50" si="4">(P11+S11)/2</f>
        <v>13.129999999999999</v>
      </c>
      <c r="W11" s="215">
        <f t="shared" ref="W11:W50" si="5">IF(V11&gt;=10,60,Q11+T11)</f>
        <v>60</v>
      </c>
      <c r="X11" s="215">
        <f t="shared" ref="X11:X50" si="6">IF(R11="ACC",0,1)+IF(U11="ACC",0,1)</f>
        <v>0</v>
      </c>
      <c r="Y11" s="215">
        <f t="shared" ref="Y11:Y50" si="7">IF(P11&lt;10,1,(IF(S11&lt;10,1,0)))</f>
        <v>0</v>
      </c>
      <c r="Z11" s="215">
        <f t="shared" ref="Z11:Z50" si="8">N11+X11</f>
        <v>0</v>
      </c>
      <c r="AA11" s="215">
        <f t="shared" ref="AA11:AA50" si="9">O11+Y11</f>
        <v>0</v>
      </c>
      <c r="AB11" s="215">
        <f t="shared" ref="AB11:AB50" si="10">Z11+AA11</f>
        <v>0</v>
      </c>
      <c r="AC11" s="214">
        <f t="shared" ref="AC11:AC17" si="11">IF(AB11=0,1,IF(AB11=1,0.99,IF(AB11=2,0.98,IF(AB11=3,0.97,IF(AB11=4,0.96,IF(AB11=5,0.95,IF(AB11=6,0.94)))))))</f>
        <v>1</v>
      </c>
      <c r="AD11" s="214">
        <f t="shared" ref="AD11:AD50" si="12">AVERAGE(L11,V11)</f>
        <v>13.317499999999999</v>
      </c>
      <c r="AE11" s="214">
        <f t="shared" ref="AE11:AE50" si="13">AC11*AD11</f>
        <v>13.317499999999999</v>
      </c>
      <c r="AF11" s="215">
        <f t="shared" ref="AF11:AF50" si="14">M11+W11</f>
        <v>120</v>
      </c>
      <c r="AG11" s="212" t="s">
        <v>3457</v>
      </c>
      <c r="AH11" s="212" t="s">
        <v>3453</v>
      </c>
      <c r="AI11" s="212" t="s">
        <v>3455</v>
      </c>
      <c r="AJ11" s="212" t="s">
        <v>3452</v>
      </c>
      <c r="AK11" s="212" t="s">
        <v>3454</v>
      </c>
      <c r="AL11" s="212" t="s">
        <v>3456</v>
      </c>
      <c r="AM11" s="212" t="s">
        <v>3451</v>
      </c>
      <c r="AN11" s="212" t="s">
        <v>3460</v>
      </c>
      <c r="AO11" s="212" t="s">
        <v>3459</v>
      </c>
      <c r="AP11" s="212" t="s">
        <v>3458</v>
      </c>
    </row>
    <row r="12" spans="1:42" s="217" customFormat="1" ht="17.100000000000001" customHeight="1">
      <c r="A12" s="210">
        <v>2</v>
      </c>
      <c r="B12" s="218" t="s">
        <v>2241</v>
      </c>
      <c r="C12" s="218" t="s">
        <v>2242</v>
      </c>
      <c r="D12" s="213" t="s">
        <v>2243</v>
      </c>
      <c r="E12" s="213">
        <v>22</v>
      </c>
      <c r="F12" s="214">
        <v>12.46</v>
      </c>
      <c r="G12" s="215">
        <v>30</v>
      </c>
      <c r="H12" s="215" t="s">
        <v>3372</v>
      </c>
      <c r="I12" s="214">
        <v>10.34</v>
      </c>
      <c r="J12" s="215">
        <v>30</v>
      </c>
      <c r="K12" s="215" t="s">
        <v>3372</v>
      </c>
      <c r="L12" s="216">
        <f t="shared" si="0"/>
        <v>11.4</v>
      </c>
      <c r="M12" s="213">
        <f t="shared" si="1"/>
        <v>60</v>
      </c>
      <c r="N12" s="213">
        <f t="shared" si="2"/>
        <v>0</v>
      </c>
      <c r="O12" s="213">
        <f t="shared" si="3"/>
        <v>0</v>
      </c>
      <c r="P12" s="214">
        <v>12.58</v>
      </c>
      <c r="Q12" s="215">
        <v>30</v>
      </c>
      <c r="R12" s="215" t="s">
        <v>3372</v>
      </c>
      <c r="S12" s="214">
        <v>15.37</v>
      </c>
      <c r="T12" s="215">
        <v>30</v>
      </c>
      <c r="U12" s="215" t="s">
        <v>3372</v>
      </c>
      <c r="V12" s="214">
        <f t="shared" si="4"/>
        <v>13.975</v>
      </c>
      <c r="W12" s="215">
        <f t="shared" si="5"/>
        <v>60</v>
      </c>
      <c r="X12" s="215">
        <f t="shared" si="6"/>
        <v>0</v>
      </c>
      <c r="Y12" s="215">
        <f t="shared" si="7"/>
        <v>0</v>
      </c>
      <c r="Z12" s="215">
        <f t="shared" si="8"/>
        <v>0</v>
      </c>
      <c r="AA12" s="215">
        <f t="shared" si="9"/>
        <v>0</v>
      </c>
      <c r="AB12" s="215">
        <f t="shared" si="10"/>
        <v>0</v>
      </c>
      <c r="AC12" s="214">
        <f t="shared" si="11"/>
        <v>1</v>
      </c>
      <c r="AD12" s="214">
        <f t="shared" si="12"/>
        <v>12.6875</v>
      </c>
      <c r="AE12" s="214">
        <f t="shared" si="13"/>
        <v>12.6875</v>
      </c>
      <c r="AF12" s="215">
        <f t="shared" si="14"/>
        <v>120</v>
      </c>
      <c r="AG12" s="212" t="s">
        <v>3457</v>
      </c>
      <c r="AH12" s="212" t="s">
        <v>3452</v>
      </c>
      <c r="AI12" s="212" t="s">
        <v>3456</v>
      </c>
      <c r="AJ12" s="212" t="s">
        <v>3453</v>
      </c>
      <c r="AK12" s="212" t="s">
        <v>3451</v>
      </c>
      <c r="AL12" s="212" t="s">
        <v>3454</v>
      </c>
      <c r="AM12" s="212" t="s">
        <v>3455</v>
      </c>
      <c r="AN12" s="212" t="s">
        <v>3460</v>
      </c>
      <c r="AO12" s="212" t="s">
        <v>3459</v>
      </c>
      <c r="AP12" s="212" t="s">
        <v>3458</v>
      </c>
    </row>
    <row r="13" spans="1:42" s="217" customFormat="1" ht="17.100000000000001" customHeight="1">
      <c r="A13" s="210">
        <v>3</v>
      </c>
      <c r="B13" s="218" t="s">
        <v>2706</v>
      </c>
      <c r="C13" s="218" t="s">
        <v>2283</v>
      </c>
      <c r="D13" s="213" t="s">
        <v>2707</v>
      </c>
      <c r="E13" s="213">
        <v>27</v>
      </c>
      <c r="F13" s="214">
        <v>12.14</v>
      </c>
      <c r="G13" s="215">
        <v>30</v>
      </c>
      <c r="H13" s="215" t="s">
        <v>3372</v>
      </c>
      <c r="I13" s="214">
        <v>10.91</v>
      </c>
      <c r="J13" s="215">
        <v>30</v>
      </c>
      <c r="K13" s="215" t="s">
        <v>3372</v>
      </c>
      <c r="L13" s="216">
        <f t="shared" si="0"/>
        <v>11.525</v>
      </c>
      <c r="M13" s="213">
        <f t="shared" si="1"/>
        <v>60</v>
      </c>
      <c r="N13" s="213">
        <f t="shared" si="2"/>
        <v>0</v>
      </c>
      <c r="O13" s="213">
        <f t="shared" si="3"/>
        <v>0</v>
      </c>
      <c r="P13" s="214">
        <v>12.23</v>
      </c>
      <c r="Q13" s="215">
        <v>30</v>
      </c>
      <c r="R13" s="215" t="s">
        <v>3372</v>
      </c>
      <c r="S13" s="214">
        <v>13.72</v>
      </c>
      <c r="T13" s="215">
        <v>30</v>
      </c>
      <c r="U13" s="215" t="s">
        <v>3372</v>
      </c>
      <c r="V13" s="214">
        <f t="shared" si="4"/>
        <v>12.975000000000001</v>
      </c>
      <c r="W13" s="215">
        <f t="shared" si="5"/>
        <v>60</v>
      </c>
      <c r="X13" s="215">
        <f t="shared" si="6"/>
        <v>0</v>
      </c>
      <c r="Y13" s="215">
        <f t="shared" si="7"/>
        <v>0</v>
      </c>
      <c r="Z13" s="215">
        <f t="shared" si="8"/>
        <v>0</v>
      </c>
      <c r="AA13" s="215">
        <f t="shared" si="9"/>
        <v>0</v>
      </c>
      <c r="AB13" s="215">
        <f t="shared" si="10"/>
        <v>0</v>
      </c>
      <c r="AC13" s="214">
        <f t="shared" si="11"/>
        <v>1</v>
      </c>
      <c r="AD13" s="214">
        <f t="shared" si="12"/>
        <v>12.25</v>
      </c>
      <c r="AE13" s="214">
        <f t="shared" si="13"/>
        <v>12.25</v>
      </c>
      <c r="AF13" s="215">
        <f t="shared" si="14"/>
        <v>120</v>
      </c>
      <c r="AG13" s="212" t="s">
        <v>3457</v>
      </c>
      <c r="AH13" s="212" t="s">
        <v>3453</v>
      </c>
      <c r="AI13" s="212" t="s">
        <v>3456</v>
      </c>
      <c r="AJ13" s="212" t="s">
        <v>3451</v>
      </c>
      <c r="AK13" s="212" t="s">
        <v>3452</v>
      </c>
      <c r="AL13" s="212" t="s">
        <v>3454</v>
      </c>
      <c r="AM13" s="212" t="s">
        <v>3459</v>
      </c>
      <c r="AN13" s="212" t="s">
        <v>3455</v>
      </c>
      <c r="AO13" s="212" t="s">
        <v>3458</v>
      </c>
      <c r="AP13" s="212" t="s">
        <v>3460</v>
      </c>
    </row>
    <row r="14" spans="1:42" s="217" customFormat="1" ht="17.100000000000001" customHeight="1">
      <c r="A14" s="210">
        <v>4</v>
      </c>
      <c r="B14" s="218" t="s">
        <v>2447</v>
      </c>
      <c r="C14" s="218" t="s">
        <v>2448</v>
      </c>
      <c r="D14" s="213" t="s">
        <v>2449</v>
      </c>
      <c r="E14" s="213">
        <v>24</v>
      </c>
      <c r="F14" s="214">
        <v>12.96</v>
      </c>
      <c r="G14" s="215">
        <v>30</v>
      </c>
      <c r="H14" s="215" t="s">
        <v>3372</v>
      </c>
      <c r="I14" s="214">
        <v>10.33</v>
      </c>
      <c r="J14" s="215">
        <v>30</v>
      </c>
      <c r="K14" s="215" t="s">
        <v>3372</v>
      </c>
      <c r="L14" s="216">
        <f t="shared" si="0"/>
        <v>11.645</v>
      </c>
      <c r="M14" s="213">
        <f t="shared" si="1"/>
        <v>60</v>
      </c>
      <c r="N14" s="213">
        <f t="shared" si="2"/>
        <v>0</v>
      </c>
      <c r="O14" s="213">
        <f t="shared" si="3"/>
        <v>0</v>
      </c>
      <c r="P14" s="214">
        <v>10.73</v>
      </c>
      <c r="Q14" s="215">
        <v>30</v>
      </c>
      <c r="R14" s="215" t="s">
        <v>3372</v>
      </c>
      <c r="S14" s="214">
        <v>14.38</v>
      </c>
      <c r="T14" s="215">
        <v>30</v>
      </c>
      <c r="U14" s="215" t="s">
        <v>3372</v>
      </c>
      <c r="V14" s="214">
        <f t="shared" si="4"/>
        <v>12.555</v>
      </c>
      <c r="W14" s="215">
        <f t="shared" si="5"/>
        <v>60</v>
      </c>
      <c r="X14" s="215">
        <f t="shared" si="6"/>
        <v>0</v>
      </c>
      <c r="Y14" s="215">
        <f t="shared" si="7"/>
        <v>0</v>
      </c>
      <c r="Z14" s="215">
        <f t="shared" si="8"/>
        <v>0</v>
      </c>
      <c r="AA14" s="215">
        <f t="shared" si="9"/>
        <v>0</v>
      </c>
      <c r="AB14" s="215">
        <f t="shared" si="10"/>
        <v>0</v>
      </c>
      <c r="AC14" s="214">
        <f t="shared" si="11"/>
        <v>1</v>
      </c>
      <c r="AD14" s="214">
        <f t="shared" si="12"/>
        <v>12.1</v>
      </c>
      <c r="AE14" s="214">
        <f t="shared" si="13"/>
        <v>12.1</v>
      </c>
      <c r="AF14" s="215">
        <f t="shared" si="14"/>
        <v>120</v>
      </c>
      <c r="AG14" s="212" t="s">
        <v>3457</v>
      </c>
      <c r="AH14" s="212" t="s">
        <v>3454</v>
      </c>
      <c r="AI14" s="212" t="s">
        <v>3455</v>
      </c>
      <c r="AJ14" s="212" t="s">
        <v>3458</v>
      </c>
      <c r="AK14" s="212" t="s">
        <v>3451</v>
      </c>
      <c r="AL14" s="212" t="s">
        <v>3452</v>
      </c>
      <c r="AM14" s="212" t="s">
        <v>3456</v>
      </c>
      <c r="AN14" s="212" t="s">
        <v>3459</v>
      </c>
      <c r="AO14" s="212" t="s">
        <v>3453</v>
      </c>
      <c r="AP14" s="212" t="s">
        <v>3460</v>
      </c>
    </row>
    <row r="15" spans="1:42" s="217" customFormat="1" ht="17.100000000000001" customHeight="1">
      <c r="A15" s="210">
        <v>5</v>
      </c>
      <c r="B15" s="218" t="s">
        <v>2686</v>
      </c>
      <c r="C15" s="218" t="s">
        <v>618</v>
      </c>
      <c r="D15" s="213" t="s">
        <v>2687</v>
      </c>
      <c r="E15" s="213">
        <v>27</v>
      </c>
      <c r="F15" s="214">
        <v>10.220000000000001</v>
      </c>
      <c r="G15" s="215">
        <v>30</v>
      </c>
      <c r="H15" s="215" t="s">
        <v>3372</v>
      </c>
      <c r="I15" s="214">
        <v>10.72</v>
      </c>
      <c r="J15" s="215">
        <v>30</v>
      </c>
      <c r="K15" s="215" t="s">
        <v>3373</v>
      </c>
      <c r="L15" s="216">
        <f t="shared" si="0"/>
        <v>10.47</v>
      </c>
      <c r="M15" s="213">
        <f t="shared" si="1"/>
        <v>60</v>
      </c>
      <c r="N15" s="213">
        <f t="shared" si="2"/>
        <v>1</v>
      </c>
      <c r="O15" s="213">
        <f t="shared" si="3"/>
        <v>0</v>
      </c>
      <c r="P15" s="214">
        <v>12.43</v>
      </c>
      <c r="Q15" s="215">
        <v>30</v>
      </c>
      <c r="R15" s="215" t="s">
        <v>3372</v>
      </c>
      <c r="S15" s="214">
        <v>14.99</v>
      </c>
      <c r="T15" s="215">
        <v>30</v>
      </c>
      <c r="U15" s="215" t="s">
        <v>3372</v>
      </c>
      <c r="V15" s="214">
        <f t="shared" si="4"/>
        <v>13.71</v>
      </c>
      <c r="W15" s="215">
        <f t="shared" si="5"/>
        <v>60</v>
      </c>
      <c r="X15" s="215">
        <f t="shared" si="6"/>
        <v>0</v>
      </c>
      <c r="Y15" s="215">
        <f t="shared" si="7"/>
        <v>0</v>
      </c>
      <c r="Z15" s="215">
        <f t="shared" si="8"/>
        <v>1</v>
      </c>
      <c r="AA15" s="215">
        <f t="shared" si="9"/>
        <v>0</v>
      </c>
      <c r="AB15" s="215">
        <f t="shared" si="10"/>
        <v>1</v>
      </c>
      <c r="AC15" s="214">
        <f t="shared" si="11"/>
        <v>0.99</v>
      </c>
      <c r="AD15" s="214">
        <f t="shared" si="12"/>
        <v>12.09</v>
      </c>
      <c r="AE15" s="214">
        <f t="shared" si="13"/>
        <v>11.969099999999999</v>
      </c>
      <c r="AF15" s="215">
        <f t="shared" si="14"/>
        <v>120</v>
      </c>
      <c r="AG15" s="212" t="s">
        <v>3457</v>
      </c>
      <c r="AH15" s="212" t="s">
        <v>3455</v>
      </c>
      <c r="AI15" s="212" t="s">
        <v>3454</v>
      </c>
      <c r="AJ15" s="212" t="s">
        <v>3452</v>
      </c>
      <c r="AK15" s="212" t="s">
        <v>3460</v>
      </c>
      <c r="AL15" s="212" t="s">
        <v>3459</v>
      </c>
      <c r="AM15" s="212" t="s">
        <v>3456</v>
      </c>
      <c r="AN15" s="212" t="s">
        <v>3451</v>
      </c>
      <c r="AO15" s="212" t="s">
        <v>3453</v>
      </c>
      <c r="AP15" s="212" t="s">
        <v>3458</v>
      </c>
    </row>
    <row r="16" spans="1:42" s="217" customFormat="1" ht="17.100000000000001" customHeight="1">
      <c r="A16" s="210">
        <v>6</v>
      </c>
      <c r="B16" s="222" t="s">
        <v>2104</v>
      </c>
      <c r="C16" s="222" t="s">
        <v>2105</v>
      </c>
      <c r="D16" s="221" t="s">
        <v>2106</v>
      </c>
      <c r="E16" s="213">
        <v>21</v>
      </c>
      <c r="F16" s="214">
        <v>15.92</v>
      </c>
      <c r="G16" s="215">
        <v>30</v>
      </c>
      <c r="H16" s="215" t="s">
        <v>3372</v>
      </c>
      <c r="I16" s="214">
        <v>8.75</v>
      </c>
      <c r="J16" s="215">
        <v>17</v>
      </c>
      <c r="K16" s="215" t="s">
        <v>3372</v>
      </c>
      <c r="L16" s="216">
        <f t="shared" si="0"/>
        <v>12.335000000000001</v>
      </c>
      <c r="M16" s="213">
        <f t="shared" si="1"/>
        <v>60</v>
      </c>
      <c r="N16" s="213">
        <f t="shared" si="2"/>
        <v>0</v>
      </c>
      <c r="O16" s="213">
        <f t="shared" si="3"/>
        <v>1</v>
      </c>
      <c r="P16" s="214">
        <v>11.74</v>
      </c>
      <c r="Q16" s="215">
        <v>30</v>
      </c>
      <c r="R16" s="215" t="s">
        <v>3372</v>
      </c>
      <c r="S16" s="214">
        <v>11.06</v>
      </c>
      <c r="T16" s="215">
        <v>30</v>
      </c>
      <c r="U16" s="215" t="s">
        <v>3372</v>
      </c>
      <c r="V16" s="214">
        <f t="shared" si="4"/>
        <v>11.4</v>
      </c>
      <c r="W16" s="215">
        <f t="shared" si="5"/>
        <v>60</v>
      </c>
      <c r="X16" s="215">
        <f t="shared" si="6"/>
        <v>0</v>
      </c>
      <c r="Y16" s="215">
        <f t="shared" si="7"/>
        <v>0</v>
      </c>
      <c r="Z16" s="215">
        <f t="shared" si="8"/>
        <v>0</v>
      </c>
      <c r="AA16" s="215">
        <f t="shared" si="9"/>
        <v>1</v>
      </c>
      <c r="AB16" s="215">
        <f t="shared" si="10"/>
        <v>1</v>
      </c>
      <c r="AC16" s="214">
        <f t="shared" si="11"/>
        <v>0.99</v>
      </c>
      <c r="AD16" s="214">
        <f t="shared" si="12"/>
        <v>11.8675</v>
      </c>
      <c r="AE16" s="214">
        <f t="shared" si="13"/>
        <v>11.748825</v>
      </c>
      <c r="AF16" s="215">
        <f t="shared" si="14"/>
        <v>120</v>
      </c>
      <c r="AG16" s="212" t="s">
        <v>3457</v>
      </c>
      <c r="AH16" s="212" t="s">
        <v>3452</v>
      </c>
      <c r="AI16" s="212" t="s">
        <v>3453</v>
      </c>
      <c r="AJ16" s="212" t="s">
        <v>3459</v>
      </c>
      <c r="AK16" s="212" t="s">
        <v>3454</v>
      </c>
      <c r="AL16" s="212" t="s">
        <v>3456</v>
      </c>
      <c r="AM16" s="212" t="s">
        <v>3451</v>
      </c>
      <c r="AN16" s="212" t="s">
        <v>3455</v>
      </c>
      <c r="AO16" s="212" t="s">
        <v>3460</v>
      </c>
      <c r="AP16" s="212" t="s">
        <v>3458</v>
      </c>
    </row>
    <row r="17" spans="1:43" s="217" customFormat="1" ht="17.100000000000001" customHeight="1">
      <c r="A17" s="210">
        <v>7</v>
      </c>
      <c r="B17" s="218" t="s">
        <v>2637</v>
      </c>
      <c r="C17" s="218" t="s">
        <v>71</v>
      </c>
      <c r="D17" s="213" t="s">
        <v>2638</v>
      </c>
      <c r="E17" s="213">
        <v>27</v>
      </c>
      <c r="F17" s="214">
        <v>12.5</v>
      </c>
      <c r="G17" s="215">
        <v>30</v>
      </c>
      <c r="H17" s="215" t="s">
        <v>3372</v>
      </c>
      <c r="I17" s="214">
        <v>10.19</v>
      </c>
      <c r="J17" s="215">
        <v>30</v>
      </c>
      <c r="K17" s="215" t="s">
        <v>3372</v>
      </c>
      <c r="L17" s="216">
        <f t="shared" si="0"/>
        <v>11.344999999999999</v>
      </c>
      <c r="M17" s="213">
        <f t="shared" si="1"/>
        <v>60</v>
      </c>
      <c r="N17" s="213">
        <f t="shared" si="2"/>
        <v>0</v>
      </c>
      <c r="O17" s="213">
        <f t="shared" si="3"/>
        <v>0</v>
      </c>
      <c r="P17" s="214">
        <v>10.99</v>
      </c>
      <c r="Q17" s="215">
        <v>30</v>
      </c>
      <c r="R17" s="215" t="s">
        <v>3372</v>
      </c>
      <c r="S17" s="214">
        <v>13.23</v>
      </c>
      <c r="T17" s="215">
        <v>30</v>
      </c>
      <c r="U17" s="215" t="s">
        <v>3372</v>
      </c>
      <c r="V17" s="214">
        <f t="shared" si="4"/>
        <v>12.11</v>
      </c>
      <c r="W17" s="215">
        <f t="shared" si="5"/>
        <v>60</v>
      </c>
      <c r="X17" s="215">
        <f t="shared" si="6"/>
        <v>0</v>
      </c>
      <c r="Y17" s="215">
        <f t="shared" si="7"/>
        <v>0</v>
      </c>
      <c r="Z17" s="215">
        <f t="shared" si="8"/>
        <v>0</v>
      </c>
      <c r="AA17" s="215">
        <f t="shared" si="9"/>
        <v>0</v>
      </c>
      <c r="AB17" s="215">
        <f t="shared" si="10"/>
        <v>0</v>
      </c>
      <c r="AC17" s="214">
        <f t="shared" si="11"/>
        <v>1</v>
      </c>
      <c r="AD17" s="214">
        <f t="shared" si="12"/>
        <v>11.727499999999999</v>
      </c>
      <c r="AE17" s="214">
        <f t="shared" si="13"/>
        <v>11.727499999999999</v>
      </c>
      <c r="AF17" s="215">
        <f t="shared" si="14"/>
        <v>120</v>
      </c>
      <c r="AG17" s="212" t="s">
        <v>3457</v>
      </c>
      <c r="AH17" s="212" t="s">
        <v>3451</v>
      </c>
      <c r="AI17" s="212" t="s">
        <v>3452</v>
      </c>
      <c r="AJ17" s="212" t="s">
        <v>3456</v>
      </c>
      <c r="AK17" s="212" t="s">
        <v>3454</v>
      </c>
      <c r="AL17" s="212" t="s">
        <v>3460</v>
      </c>
      <c r="AM17" s="212" t="s">
        <v>3453</v>
      </c>
      <c r="AN17" s="212" t="s">
        <v>3455</v>
      </c>
      <c r="AO17" s="212" t="s">
        <v>3459</v>
      </c>
      <c r="AP17" s="212" t="s">
        <v>3458</v>
      </c>
    </row>
    <row r="18" spans="1:43" s="217" customFormat="1" ht="17.100000000000001" customHeight="1">
      <c r="A18" s="210">
        <v>8</v>
      </c>
      <c r="B18" s="222" t="s">
        <v>677</v>
      </c>
      <c r="C18" s="222" t="s">
        <v>678</v>
      </c>
      <c r="D18" s="221" t="s">
        <v>679</v>
      </c>
      <c r="E18" s="213">
        <v>6</v>
      </c>
      <c r="F18" s="214">
        <v>14.22</v>
      </c>
      <c r="G18" s="215">
        <v>30</v>
      </c>
      <c r="H18" s="215" t="s">
        <v>3372</v>
      </c>
      <c r="I18" s="214">
        <v>9.74</v>
      </c>
      <c r="J18" s="215">
        <v>22</v>
      </c>
      <c r="K18" s="215" t="s">
        <v>3372</v>
      </c>
      <c r="L18" s="216">
        <f t="shared" si="0"/>
        <v>11.98</v>
      </c>
      <c r="M18" s="213">
        <f t="shared" si="1"/>
        <v>60</v>
      </c>
      <c r="N18" s="213">
        <f t="shared" si="2"/>
        <v>0</v>
      </c>
      <c r="O18" s="213">
        <f t="shared" si="3"/>
        <v>1</v>
      </c>
      <c r="P18" s="214">
        <v>13.8</v>
      </c>
      <c r="Q18" s="215">
        <v>30</v>
      </c>
      <c r="R18" s="215" t="s">
        <v>3372</v>
      </c>
      <c r="S18" s="214">
        <v>12.98</v>
      </c>
      <c r="T18" s="215">
        <v>30</v>
      </c>
      <c r="U18" s="215" t="s">
        <v>3372</v>
      </c>
      <c r="V18" s="214">
        <f t="shared" si="4"/>
        <v>13.39</v>
      </c>
      <c r="W18" s="215">
        <f t="shared" si="5"/>
        <v>60</v>
      </c>
      <c r="X18" s="215">
        <f t="shared" si="6"/>
        <v>0</v>
      </c>
      <c r="Y18" s="215">
        <f t="shared" si="7"/>
        <v>0</v>
      </c>
      <c r="Z18" s="215">
        <f t="shared" si="8"/>
        <v>0</v>
      </c>
      <c r="AA18" s="215">
        <f t="shared" si="9"/>
        <v>1</v>
      </c>
      <c r="AB18" s="215">
        <f t="shared" si="10"/>
        <v>1</v>
      </c>
      <c r="AC18" s="214">
        <f>IF(AB18=0,0.93,IF(AB18=1,0.92,IF(AB18=2,0.91,IF(AB18=3,0.9,IF(AB18=4,0.89,IF(AB18=5,0.88,IF(AB18=6,0.87)))))))</f>
        <v>0.92</v>
      </c>
      <c r="AD18" s="214">
        <f t="shared" si="12"/>
        <v>12.685</v>
      </c>
      <c r="AE18" s="214">
        <f t="shared" si="13"/>
        <v>11.670200000000001</v>
      </c>
      <c r="AF18" s="215">
        <f t="shared" si="14"/>
        <v>120</v>
      </c>
      <c r="AG18" s="212" t="s">
        <v>3457</v>
      </c>
      <c r="AH18" s="212" t="s">
        <v>3454</v>
      </c>
      <c r="AI18" s="212" t="s">
        <v>3452</v>
      </c>
      <c r="AJ18" s="212" t="s">
        <v>3451</v>
      </c>
      <c r="AK18" s="212" t="s">
        <v>3456</v>
      </c>
      <c r="AL18" s="212" t="s">
        <v>3455</v>
      </c>
      <c r="AM18" s="212" t="s">
        <v>3460</v>
      </c>
      <c r="AN18" s="212" t="s">
        <v>3459</v>
      </c>
      <c r="AO18" s="212" t="s">
        <v>3453</v>
      </c>
      <c r="AP18" s="212" t="s">
        <v>3458</v>
      </c>
    </row>
    <row r="19" spans="1:43" s="217" customFormat="1" ht="17.100000000000001" customHeight="1">
      <c r="A19" s="210">
        <v>9</v>
      </c>
      <c r="B19" s="218" t="s">
        <v>1651</v>
      </c>
      <c r="C19" s="218" t="s">
        <v>1652</v>
      </c>
      <c r="D19" s="213" t="s">
        <v>1653</v>
      </c>
      <c r="E19" s="213">
        <v>16</v>
      </c>
      <c r="F19" s="214">
        <v>10.15</v>
      </c>
      <c r="G19" s="215">
        <v>30</v>
      </c>
      <c r="H19" s="215" t="s">
        <v>3373</v>
      </c>
      <c r="I19" s="214">
        <v>10.79</v>
      </c>
      <c r="J19" s="215">
        <v>30</v>
      </c>
      <c r="K19" s="215" t="s">
        <v>3373</v>
      </c>
      <c r="L19" s="216">
        <f t="shared" si="0"/>
        <v>10.469999999999999</v>
      </c>
      <c r="M19" s="213">
        <f t="shared" si="1"/>
        <v>60</v>
      </c>
      <c r="N19" s="213">
        <f t="shared" si="2"/>
        <v>2</v>
      </c>
      <c r="O19" s="213">
        <f t="shared" si="3"/>
        <v>0</v>
      </c>
      <c r="P19" s="214">
        <v>12.15</v>
      </c>
      <c r="Q19" s="215">
        <v>30</v>
      </c>
      <c r="R19" s="215" t="s">
        <v>3373</v>
      </c>
      <c r="S19" s="214">
        <v>13.88</v>
      </c>
      <c r="T19" s="215">
        <v>30</v>
      </c>
      <c r="U19" s="215" t="s">
        <v>3372</v>
      </c>
      <c r="V19" s="214">
        <f t="shared" si="4"/>
        <v>13.015000000000001</v>
      </c>
      <c r="W19" s="215">
        <f t="shared" si="5"/>
        <v>60</v>
      </c>
      <c r="X19" s="215">
        <f t="shared" si="6"/>
        <v>1</v>
      </c>
      <c r="Y19" s="215">
        <f t="shared" si="7"/>
        <v>0</v>
      </c>
      <c r="Z19" s="215">
        <f t="shared" si="8"/>
        <v>3</v>
      </c>
      <c r="AA19" s="215">
        <f t="shared" si="9"/>
        <v>0</v>
      </c>
      <c r="AB19" s="215">
        <f t="shared" si="10"/>
        <v>3</v>
      </c>
      <c r="AC19" s="214">
        <f>IF(AB19=0,1,IF(AB19=1,0.99,IF(AB19=2,0.98,IF(AB19=3,0.97,IF(AB19=4,0.96,IF(AB19=5,0.95,IF(AB19=6,0.94)))))))</f>
        <v>0.97</v>
      </c>
      <c r="AD19" s="214">
        <f t="shared" si="12"/>
        <v>11.7425</v>
      </c>
      <c r="AE19" s="214">
        <f t="shared" si="13"/>
        <v>11.390224999999999</v>
      </c>
      <c r="AF19" s="215">
        <f t="shared" si="14"/>
        <v>120</v>
      </c>
      <c r="AG19" s="212" t="s">
        <v>3453</v>
      </c>
      <c r="AH19" s="212" t="s">
        <v>3457</v>
      </c>
      <c r="AI19" s="212" t="s">
        <v>3451</v>
      </c>
      <c r="AJ19" s="212" t="s">
        <v>3454</v>
      </c>
      <c r="AK19" s="212" t="s">
        <v>3452</v>
      </c>
      <c r="AL19" s="212" t="s">
        <v>3456</v>
      </c>
      <c r="AM19" s="212" t="s">
        <v>3455</v>
      </c>
      <c r="AN19" s="212" t="s">
        <v>3460</v>
      </c>
      <c r="AO19" s="212" t="s">
        <v>3459</v>
      </c>
      <c r="AP19" s="212" t="s">
        <v>3458</v>
      </c>
    </row>
    <row r="20" spans="1:43" s="217" customFormat="1" ht="17.100000000000001" customHeight="1">
      <c r="A20" s="210">
        <v>10</v>
      </c>
      <c r="B20" s="105" t="s">
        <v>94</v>
      </c>
      <c r="C20" s="105" t="s">
        <v>95</v>
      </c>
      <c r="D20" s="215" t="s">
        <v>96</v>
      </c>
      <c r="E20" s="213">
        <v>1</v>
      </c>
      <c r="F20" s="214">
        <v>10.58</v>
      </c>
      <c r="G20" s="215">
        <v>30</v>
      </c>
      <c r="H20" s="215" t="s">
        <v>3372</v>
      </c>
      <c r="I20" s="214">
        <v>10</v>
      </c>
      <c r="J20" s="215">
        <v>30</v>
      </c>
      <c r="K20" s="215" t="s">
        <v>3372</v>
      </c>
      <c r="L20" s="216">
        <f t="shared" si="0"/>
        <v>10.29</v>
      </c>
      <c r="M20" s="213">
        <f t="shared" si="1"/>
        <v>60</v>
      </c>
      <c r="N20" s="213">
        <f t="shared" si="2"/>
        <v>0</v>
      </c>
      <c r="O20" s="213">
        <f t="shared" si="3"/>
        <v>0</v>
      </c>
      <c r="P20" s="214">
        <v>12.03</v>
      </c>
      <c r="Q20" s="215">
        <v>30</v>
      </c>
      <c r="R20" s="215" t="s">
        <v>3372</v>
      </c>
      <c r="S20" s="214">
        <v>12.31</v>
      </c>
      <c r="T20" s="215">
        <v>30</v>
      </c>
      <c r="U20" s="215" t="s">
        <v>3372</v>
      </c>
      <c r="V20" s="214">
        <f t="shared" si="4"/>
        <v>12.17</v>
      </c>
      <c r="W20" s="215">
        <f t="shared" si="5"/>
        <v>60</v>
      </c>
      <c r="X20" s="215">
        <f t="shared" si="6"/>
        <v>0</v>
      </c>
      <c r="Y20" s="215">
        <f t="shared" si="7"/>
        <v>0</v>
      </c>
      <c r="Z20" s="215">
        <f t="shared" si="8"/>
        <v>0</v>
      </c>
      <c r="AA20" s="215">
        <f t="shared" si="9"/>
        <v>0</v>
      </c>
      <c r="AB20" s="215">
        <f t="shared" si="10"/>
        <v>0</v>
      </c>
      <c r="AC20" s="214">
        <f>IF(AB20=0,1,IF(AB20=1,0.99,IF(AB20=2,0.98,IF(AB20=3,0.97,IF(AB20=4,0.96,IF(AB20=5,0.95,IF(AB20=6,0.94)))))))</f>
        <v>1</v>
      </c>
      <c r="AD20" s="214">
        <f t="shared" si="12"/>
        <v>11.23</v>
      </c>
      <c r="AE20" s="214">
        <f t="shared" si="13"/>
        <v>11.23</v>
      </c>
      <c r="AF20" s="215">
        <f t="shared" si="14"/>
        <v>120</v>
      </c>
      <c r="AG20" s="212" t="s">
        <v>3457</v>
      </c>
      <c r="AH20" s="212" t="s">
        <v>3454</v>
      </c>
      <c r="AI20" s="212" t="s">
        <v>3461</v>
      </c>
      <c r="AJ20" s="212" t="s">
        <v>3451</v>
      </c>
      <c r="AK20" s="212" t="s">
        <v>3452</v>
      </c>
      <c r="AL20" s="212" t="s">
        <v>3456</v>
      </c>
      <c r="AM20" s="212" t="s">
        <v>3455</v>
      </c>
      <c r="AN20" s="212" t="s">
        <v>3459</v>
      </c>
      <c r="AO20" s="212" t="s">
        <v>3460</v>
      </c>
      <c r="AP20" s="212" t="s">
        <v>3458</v>
      </c>
    </row>
    <row r="21" spans="1:43" s="217" customFormat="1" ht="17.100000000000001" customHeight="1">
      <c r="A21" s="210">
        <v>11</v>
      </c>
      <c r="B21" s="218" t="s">
        <v>1166</v>
      </c>
      <c r="C21" s="218" t="s">
        <v>1167</v>
      </c>
      <c r="D21" s="213" t="s">
        <v>1157</v>
      </c>
      <c r="E21" s="213">
        <v>11</v>
      </c>
      <c r="F21" s="214">
        <v>10.56</v>
      </c>
      <c r="G21" s="215">
        <v>30</v>
      </c>
      <c r="H21" s="215" t="s">
        <v>3373</v>
      </c>
      <c r="I21" s="214">
        <v>12.1</v>
      </c>
      <c r="J21" s="215">
        <v>30</v>
      </c>
      <c r="K21" s="215" t="s">
        <v>3372</v>
      </c>
      <c r="L21" s="216">
        <f t="shared" si="0"/>
        <v>11.33</v>
      </c>
      <c r="M21" s="213">
        <f t="shared" si="1"/>
        <v>60</v>
      </c>
      <c r="N21" s="213">
        <f t="shared" si="2"/>
        <v>1</v>
      </c>
      <c r="O21" s="213">
        <f t="shared" si="3"/>
        <v>0</v>
      </c>
      <c r="P21" s="214">
        <v>12.4</v>
      </c>
      <c r="Q21" s="215">
        <v>30</v>
      </c>
      <c r="R21" s="215" t="s">
        <v>3372</v>
      </c>
      <c r="S21" s="214">
        <v>13.62</v>
      </c>
      <c r="T21" s="215">
        <v>30</v>
      </c>
      <c r="U21" s="215" t="s">
        <v>3372</v>
      </c>
      <c r="V21" s="214">
        <f t="shared" si="4"/>
        <v>13.01</v>
      </c>
      <c r="W21" s="215">
        <f t="shared" si="5"/>
        <v>60</v>
      </c>
      <c r="X21" s="215">
        <f t="shared" si="6"/>
        <v>0</v>
      </c>
      <c r="Y21" s="215">
        <f t="shared" si="7"/>
        <v>0</v>
      </c>
      <c r="Z21" s="215">
        <f t="shared" si="8"/>
        <v>1</v>
      </c>
      <c r="AA21" s="215">
        <f t="shared" si="9"/>
        <v>0</v>
      </c>
      <c r="AB21" s="215">
        <f t="shared" si="10"/>
        <v>1</v>
      </c>
      <c r="AC21" s="214">
        <f>IF(AB21=0,93,IF(AB21=1,0.92,IF(AB21=2,0.91,IF(AB21=3,0.9,IF(AB21=4,0.89,IF(AB21=5,0.88,IF(AB21=6,0.87)))))))</f>
        <v>0.92</v>
      </c>
      <c r="AD21" s="214">
        <f t="shared" si="12"/>
        <v>12.17</v>
      </c>
      <c r="AE21" s="214">
        <f t="shared" si="13"/>
        <v>11.196400000000001</v>
      </c>
      <c r="AF21" s="215">
        <f t="shared" si="14"/>
        <v>120</v>
      </c>
      <c r="AG21" s="212" t="s">
        <v>3457</v>
      </c>
      <c r="AH21" s="212" t="s">
        <v>3451</v>
      </c>
      <c r="AI21" s="212" t="s">
        <v>3454</v>
      </c>
      <c r="AJ21" s="212" t="s">
        <v>3453</v>
      </c>
      <c r="AK21" s="212" t="s">
        <v>3455</v>
      </c>
      <c r="AL21" s="212" t="s">
        <v>3456</v>
      </c>
      <c r="AM21" s="212" t="s">
        <v>3452</v>
      </c>
      <c r="AN21" s="212" t="s">
        <v>3460</v>
      </c>
      <c r="AO21" s="212" t="s">
        <v>3458</v>
      </c>
      <c r="AP21" s="212" t="s">
        <v>3459</v>
      </c>
    </row>
    <row r="22" spans="1:43" s="217" customFormat="1" ht="17.100000000000001" customHeight="1">
      <c r="A22" s="210">
        <v>12</v>
      </c>
      <c r="B22" s="218" t="s">
        <v>1437</v>
      </c>
      <c r="C22" s="218" t="s">
        <v>2364</v>
      </c>
      <c r="D22" s="213" t="s">
        <v>2570</v>
      </c>
      <c r="E22" s="213">
        <v>26</v>
      </c>
      <c r="F22" s="214">
        <v>10.11</v>
      </c>
      <c r="G22" s="215">
        <v>30</v>
      </c>
      <c r="H22" s="215" t="s">
        <v>3372</v>
      </c>
      <c r="I22" s="214">
        <v>10.58</v>
      </c>
      <c r="J22" s="215">
        <v>30</v>
      </c>
      <c r="K22" s="215" t="s">
        <v>3372</v>
      </c>
      <c r="L22" s="216">
        <f t="shared" si="0"/>
        <v>10.344999999999999</v>
      </c>
      <c r="M22" s="213">
        <f t="shared" si="1"/>
        <v>60</v>
      </c>
      <c r="N22" s="213">
        <f t="shared" si="2"/>
        <v>0</v>
      </c>
      <c r="O22" s="213">
        <f t="shared" si="3"/>
        <v>0</v>
      </c>
      <c r="P22" s="214">
        <v>10.199999999999999</v>
      </c>
      <c r="Q22" s="215">
        <v>30</v>
      </c>
      <c r="R22" s="215" t="s">
        <v>3372</v>
      </c>
      <c r="S22" s="214">
        <v>13.88</v>
      </c>
      <c r="T22" s="215">
        <v>30</v>
      </c>
      <c r="U22" s="215" t="s">
        <v>3372</v>
      </c>
      <c r="V22" s="214">
        <f t="shared" si="4"/>
        <v>12.04</v>
      </c>
      <c r="W22" s="215">
        <f t="shared" si="5"/>
        <v>60</v>
      </c>
      <c r="X22" s="215">
        <f t="shared" si="6"/>
        <v>0</v>
      </c>
      <c r="Y22" s="215">
        <f t="shared" si="7"/>
        <v>0</v>
      </c>
      <c r="Z22" s="215">
        <f t="shared" si="8"/>
        <v>0</v>
      </c>
      <c r="AA22" s="215">
        <f t="shared" si="9"/>
        <v>0</v>
      </c>
      <c r="AB22" s="215">
        <f t="shared" si="10"/>
        <v>0</v>
      </c>
      <c r="AC22" s="214">
        <f t="shared" ref="AC22:AC30" si="15">IF(AB22=0,1,IF(AB22=1,0.99,IF(AB22=2,0.98,IF(AB22=3,0.97,IF(AB22=4,0.96,IF(AB22=5,0.95,IF(AB22=6,0.94)))))))</f>
        <v>1</v>
      </c>
      <c r="AD22" s="214">
        <f t="shared" si="12"/>
        <v>11.192499999999999</v>
      </c>
      <c r="AE22" s="214">
        <f t="shared" si="13"/>
        <v>11.192499999999999</v>
      </c>
      <c r="AF22" s="215">
        <f t="shared" si="14"/>
        <v>120</v>
      </c>
      <c r="AG22" s="212" t="s">
        <v>3457</v>
      </c>
      <c r="AH22" s="212" t="s">
        <v>3453</v>
      </c>
      <c r="AI22" s="212" t="s">
        <v>3451</v>
      </c>
      <c r="AJ22" s="212" t="s">
        <v>3454</v>
      </c>
      <c r="AK22" s="212" t="s">
        <v>3452</v>
      </c>
      <c r="AL22" s="212" t="s">
        <v>3455</v>
      </c>
      <c r="AM22" s="212" t="s">
        <v>3456</v>
      </c>
      <c r="AN22" s="212" t="s">
        <v>3459</v>
      </c>
      <c r="AO22" s="212" t="s">
        <v>3460</v>
      </c>
      <c r="AP22" s="212" t="s">
        <v>3458</v>
      </c>
    </row>
    <row r="23" spans="1:43" s="217" customFormat="1" ht="17.100000000000001" customHeight="1">
      <c r="A23" s="210">
        <v>13</v>
      </c>
      <c r="B23" s="222" t="s">
        <v>404</v>
      </c>
      <c r="C23" s="222" t="s">
        <v>405</v>
      </c>
      <c r="D23" s="221" t="s">
        <v>406</v>
      </c>
      <c r="E23" s="213">
        <v>3</v>
      </c>
      <c r="F23" s="214">
        <v>12.2</v>
      </c>
      <c r="G23" s="215">
        <v>30</v>
      </c>
      <c r="H23" s="215" t="s">
        <v>3372</v>
      </c>
      <c r="I23" s="214">
        <v>9.4600000000000009</v>
      </c>
      <c r="J23" s="215">
        <v>12</v>
      </c>
      <c r="K23" s="215" t="s">
        <v>3372</v>
      </c>
      <c r="L23" s="216">
        <f t="shared" si="0"/>
        <v>10.83</v>
      </c>
      <c r="M23" s="213">
        <f t="shared" si="1"/>
        <v>60</v>
      </c>
      <c r="N23" s="213">
        <f t="shared" si="2"/>
        <v>0</v>
      </c>
      <c r="O23" s="213">
        <f t="shared" si="3"/>
        <v>1</v>
      </c>
      <c r="P23" s="214">
        <v>12.43</v>
      </c>
      <c r="Q23" s="215">
        <v>30</v>
      </c>
      <c r="R23" s="215" t="s">
        <v>3372</v>
      </c>
      <c r="S23" s="214">
        <v>11.13</v>
      </c>
      <c r="T23" s="215">
        <v>30</v>
      </c>
      <c r="U23" s="215" t="s">
        <v>3372</v>
      </c>
      <c r="V23" s="214">
        <f t="shared" si="4"/>
        <v>11.780000000000001</v>
      </c>
      <c r="W23" s="215">
        <f t="shared" si="5"/>
        <v>60</v>
      </c>
      <c r="X23" s="215">
        <f t="shared" si="6"/>
        <v>0</v>
      </c>
      <c r="Y23" s="215">
        <f t="shared" si="7"/>
        <v>0</v>
      </c>
      <c r="Z23" s="215">
        <f t="shared" si="8"/>
        <v>0</v>
      </c>
      <c r="AA23" s="215">
        <f t="shared" si="9"/>
        <v>1</v>
      </c>
      <c r="AB23" s="215">
        <f t="shared" si="10"/>
        <v>1</v>
      </c>
      <c r="AC23" s="214">
        <f t="shared" si="15"/>
        <v>0.99</v>
      </c>
      <c r="AD23" s="214">
        <f t="shared" si="12"/>
        <v>11.305</v>
      </c>
      <c r="AE23" s="214">
        <f t="shared" si="13"/>
        <v>11.19195</v>
      </c>
      <c r="AF23" s="215">
        <f t="shared" si="14"/>
        <v>120</v>
      </c>
      <c r="AG23" s="212" t="s">
        <v>3453</v>
      </c>
      <c r="AH23" s="212" t="s">
        <v>3457</v>
      </c>
      <c r="AI23" s="212" t="s">
        <v>3451</v>
      </c>
      <c r="AJ23" s="212" t="s">
        <v>3456</v>
      </c>
      <c r="AK23" s="212" t="s">
        <v>3454</v>
      </c>
      <c r="AL23" s="212" t="s">
        <v>3452</v>
      </c>
      <c r="AM23" s="212" t="s">
        <v>3460</v>
      </c>
      <c r="AN23" s="212" t="s">
        <v>3455</v>
      </c>
      <c r="AO23" s="212" t="s">
        <v>3458</v>
      </c>
      <c r="AP23" s="212" t="s">
        <v>3459</v>
      </c>
    </row>
    <row r="24" spans="1:43" s="217" customFormat="1" ht="17.100000000000001" customHeight="1">
      <c r="A24" s="210">
        <v>14</v>
      </c>
      <c r="B24" s="283" t="s">
        <v>934</v>
      </c>
      <c r="C24" s="283" t="s">
        <v>935</v>
      </c>
      <c r="D24" s="282" t="s">
        <v>936</v>
      </c>
      <c r="E24" s="282">
        <v>9</v>
      </c>
      <c r="F24" s="284">
        <v>11.19</v>
      </c>
      <c r="G24" s="285">
        <v>30</v>
      </c>
      <c r="H24" s="285" t="s">
        <v>3373</v>
      </c>
      <c r="I24" s="284">
        <v>10</v>
      </c>
      <c r="J24" s="285">
        <v>30</v>
      </c>
      <c r="K24" s="285" t="s">
        <v>3373</v>
      </c>
      <c r="L24" s="286">
        <f t="shared" si="0"/>
        <v>10.594999999999999</v>
      </c>
      <c r="M24" s="282">
        <f t="shared" si="1"/>
        <v>60</v>
      </c>
      <c r="N24" s="282">
        <f t="shared" si="2"/>
        <v>2</v>
      </c>
      <c r="O24" s="282">
        <f t="shared" si="3"/>
        <v>0</v>
      </c>
      <c r="P24" s="284">
        <v>11.47</v>
      </c>
      <c r="Q24" s="285">
        <v>30</v>
      </c>
      <c r="R24" s="285" t="s">
        <v>3372</v>
      </c>
      <c r="S24" s="284">
        <v>12.89</v>
      </c>
      <c r="T24" s="285">
        <v>30</v>
      </c>
      <c r="U24" s="285" t="s">
        <v>3372</v>
      </c>
      <c r="V24" s="284">
        <f t="shared" si="4"/>
        <v>12.18</v>
      </c>
      <c r="W24" s="285">
        <f t="shared" si="5"/>
        <v>60</v>
      </c>
      <c r="X24" s="285">
        <f t="shared" si="6"/>
        <v>0</v>
      </c>
      <c r="Y24" s="285">
        <f t="shared" si="7"/>
        <v>0</v>
      </c>
      <c r="Z24" s="285">
        <f t="shared" si="8"/>
        <v>2</v>
      </c>
      <c r="AA24" s="285">
        <f t="shared" si="9"/>
        <v>0</v>
      </c>
      <c r="AB24" s="285">
        <f t="shared" si="10"/>
        <v>2</v>
      </c>
      <c r="AC24" s="284">
        <f t="shared" si="15"/>
        <v>0.98</v>
      </c>
      <c r="AD24" s="284">
        <f t="shared" si="12"/>
        <v>11.387499999999999</v>
      </c>
      <c r="AE24" s="284">
        <f t="shared" si="13"/>
        <v>11.159749999999999</v>
      </c>
      <c r="AF24" s="285">
        <f t="shared" si="14"/>
        <v>120</v>
      </c>
      <c r="AG24" s="285" t="s">
        <v>3453</v>
      </c>
      <c r="AH24" s="285" t="s">
        <v>3457</v>
      </c>
      <c r="AI24" s="285" t="s">
        <v>3451</v>
      </c>
      <c r="AJ24" s="285" t="s">
        <v>3456</v>
      </c>
      <c r="AK24" s="285" t="s">
        <v>3455</v>
      </c>
      <c r="AL24" s="285" t="s">
        <v>3452</v>
      </c>
      <c r="AM24" s="285" t="s">
        <v>3454</v>
      </c>
      <c r="AN24" s="285" t="s">
        <v>3460</v>
      </c>
      <c r="AO24" s="285" t="s">
        <v>3459</v>
      </c>
      <c r="AP24" s="285" t="s">
        <v>3458</v>
      </c>
      <c r="AQ24" s="288"/>
    </row>
    <row r="25" spans="1:43" s="217" customFormat="1" ht="17.100000000000001" customHeight="1">
      <c r="A25" s="210">
        <v>15</v>
      </c>
      <c r="B25" s="218" t="s">
        <v>1571</v>
      </c>
      <c r="C25" s="218" t="s">
        <v>1552</v>
      </c>
      <c r="D25" s="213" t="s">
        <v>1572</v>
      </c>
      <c r="E25" s="213">
        <v>15</v>
      </c>
      <c r="F25" s="214">
        <v>10.59</v>
      </c>
      <c r="G25" s="215">
        <v>30</v>
      </c>
      <c r="H25" s="215" t="s">
        <v>3372</v>
      </c>
      <c r="I25" s="214">
        <v>10</v>
      </c>
      <c r="J25" s="215">
        <v>30</v>
      </c>
      <c r="K25" s="215" t="s">
        <v>3372</v>
      </c>
      <c r="L25" s="216">
        <f t="shared" si="0"/>
        <v>10.295</v>
      </c>
      <c r="M25" s="213">
        <f t="shared" si="1"/>
        <v>60</v>
      </c>
      <c r="N25" s="213">
        <f t="shared" si="2"/>
        <v>0</v>
      </c>
      <c r="O25" s="213">
        <f t="shared" si="3"/>
        <v>0</v>
      </c>
      <c r="P25" s="214">
        <v>11.16</v>
      </c>
      <c r="Q25" s="215">
        <v>30</v>
      </c>
      <c r="R25" s="215" t="s">
        <v>3372</v>
      </c>
      <c r="S25" s="214">
        <v>12.79</v>
      </c>
      <c r="T25" s="215">
        <v>30</v>
      </c>
      <c r="U25" s="215" t="s">
        <v>3372</v>
      </c>
      <c r="V25" s="214">
        <f t="shared" si="4"/>
        <v>11.975</v>
      </c>
      <c r="W25" s="215">
        <f t="shared" si="5"/>
        <v>60</v>
      </c>
      <c r="X25" s="215">
        <f t="shared" si="6"/>
        <v>0</v>
      </c>
      <c r="Y25" s="215">
        <f t="shared" si="7"/>
        <v>0</v>
      </c>
      <c r="Z25" s="215">
        <f t="shared" si="8"/>
        <v>0</v>
      </c>
      <c r="AA25" s="215">
        <f t="shared" si="9"/>
        <v>0</v>
      </c>
      <c r="AB25" s="215">
        <f t="shared" si="10"/>
        <v>0</v>
      </c>
      <c r="AC25" s="214">
        <f t="shared" si="15"/>
        <v>1</v>
      </c>
      <c r="AD25" s="214">
        <f t="shared" si="12"/>
        <v>11.135</v>
      </c>
      <c r="AE25" s="214">
        <f t="shared" si="13"/>
        <v>11.135</v>
      </c>
      <c r="AF25" s="215">
        <f t="shared" si="14"/>
        <v>120</v>
      </c>
      <c r="AG25" s="212" t="s">
        <v>3453</v>
      </c>
      <c r="AH25" s="212" t="s">
        <v>3457</v>
      </c>
      <c r="AI25" s="212" t="s">
        <v>3451</v>
      </c>
      <c r="AJ25" s="212" t="s">
        <v>3456</v>
      </c>
      <c r="AK25" s="212" t="s">
        <v>3454</v>
      </c>
      <c r="AL25" s="212" t="s">
        <v>3452</v>
      </c>
      <c r="AM25" s="212" t="s">
        <v>3460</v>
      </c>
      <c r="AN25" s="212" t="s">
        <v>3455</v>
      </c>
      <c r="AO25" s="212" t="s">
        <v>3458</v>
      </c>
      <c r="AP25" s="212" t="s">
        <v>3459</v>
      </c>
    </row>
    <row r="26" spans="1:43" s="217" customFormat="1" ht="17.100000000000001" customHeight="1">
      <c r="A26" s="210">
        <v>16</v>
      </c>
      <c r="B26" s="320" t="s">
        <v>2656</v>
      </c>
      <c r="C26" s="320" t="s">
        <v>2409</v>
      </c>
      <c r="D26" s="321" t="s">
        <v>2657</v>
      </c>
      <c r="E26" s="322">
        <v>27</v>
      </c>
      <c r="F26" s="323">
        <v>12.72</v>
      </c>
      <c r="G26" s="324">
        <v>30</v>
      </c>
      <c r="H26" s="324" t="s">
        <v>3372</v>
      </c>
      <c r="I26" s="323">
        <v>9.41</v>
      </c>
      <c r="J26" s="324">
        <v>27</v>
      </c>
      <c r="K26" s="324" t="s">
        <v>3372</v>
      </c>
      <c r="L26" s="325">
        <f t="shared" si="0"/>
        <v>11.065000000000001</v>
      </c>
      <c r="M26" s="322">
        <f t="shared" si="1"/>
        <v>60</v>
      </c>
      <c r="N26" s="322">
        <f t="shared" si="2"/>
        <v>0</v>
      </c>
      <c r="O26" s="322">
        <f t="shared" si="3"/>
        <v>1</v>
      </c>
      <c r="P26" s="323">
        <v>11.33</v>
      </c>
      <c r="Q26" s="324">
        <v>30</v>
      </c>
      <c r="R26" s="324" t="s">
        <v>3372</v>
      </c>
      <c r="S26" s="323">
        <v>11.5</v>
      </c>
      <c r="T26" s="324">
        <v>30</v>
      </c>
      <c r="U26" s="324" t="s">
        <v>3372</v>
      </c>
      <c r="V26" s="323">
        <f t="shared" si="4"/>
        <v>11.414999999999999</v>
      </c>
      <c r="W26" s="324">
        <f t="shared" si="5"/>
        <v>60</v>
      </c>
      <c r="X26" s="324">
        <f t="shared" si="6"/>
        <v>0</v>
      </c>
      <c r="Y26" s="324">
        <f t="shared" si="7"/>
        <v>0</v>
      </c>
      <c r="Z26" s="324">
        <f t="shared" si="8"/>
        <v>0</v>
      </c>
      <c r="AA26" s="324">
        <f t="shared" si="9"/>
        <v>1</v>
      </c>
      <c r="AB26" s="324">
        <f t="shared" si="10"/>
        <v>1</v>
      </c>
      <c r="AC26" s="323">
        <f t="shared" si="15"/>
        <v>0.99</v>
      </c>
      <c r="AD26" s="323">
        <f t="shared" si="12"/>
        <v>11.24</v>
      </c>
      <c r="AE26" s="323">
        <f t="shared" si="13"/>
        <v>11.127599999999999</v>
      </c>
      <c r="AF26" s="324">
        <f t="shared" si="14"/>
        <v>120</v>
      </c>
      <c r="AG26" s="326" t="s">
        <v>3457</v>
      </c>
      <c r="AH26" s="326" t="s">
        <v>3451</v>
      </c>
      <c r="AI26" s="326" t="s">
        <v>3453</v>
      </c>
      <c r="AJ26" s="326" t="s">
        <v>3456</v>
      </c>
      <c r="AK26" s="326" t="s">
        <v>3454</v>
      </c>
      <c r="AL26" s="326" t="s">
        <v>3455</v>
      </c>
      <c r="AM26" s="326" t="s">
        <v>3452</v>
      </c>
      <c r="AN26" s="326" t="s">
        <v>3459</v>
      </c>
      <c r="AO26" s="326" t="s">
        <v>3460</v>
      </c>
      <c r="AP26" s="326" t="s">
        <v>3458</v>
      </c>
      <c r="AQ26" s="327"/>
    </row>
    <row r="27" spans="1:43" s="217" customFormat="1" ht="17.100000000000001" customHeight="1">
      <c r="A27" s="210">
        <v>17</v>
      </c>
      <c r="B27" s="218" t="s">
        <v>932</v>
      </c>
      <c r="C27" s="218" t="s">
        <v>3565</v>
      </c>
      <c r="D27" s="213" t="s">
        <v>933</v>
      </c>
      <c r="E27" s="213">
        <v>9</v>
      </c>
      <c r="F27" s="214">
        <v>10.55</v>
      </c>
      <c r="G27" s="215">
        <v>30</v>
      </c>
      <c r="H27" s="215" t="s">
        <v>3373</v>
      </c>
      <c r="I27" s="214">
        <v>12.31</v>
      </c>
      <c r="J27" s="215">
        <v>30</v>
      </c>
      <c r="K27" s="215" t="s">
        <v>3372</v>
      </c>
      <c r="L27" s="216">
        <f t="shared" si="0"/>
        <v>11.43</v>
      </c>
      <c r="M27" s="213">
        <f t="shared" si="1"/>
        <v>60</v>
      </c>
      <c r="N27" s="213">
        <f t="shared" si="2"/>
        <v>1</v>
      </c>
      <c r="O27" s="213">
        <f t="shared" si="3"/>
        <v>0</v>
      </c>
      <c r="P27" s="214">
        <v>9.81</v>
      </c>
      <c r="Q27" s="215">
        <v>12</v>
      </c>
      <c r="R27" s="215" t="s">
        <v>3373</v>
      </c>
      <c r="S27" s="214">
        <v>12.97</v>
      </c>
      <c r="T27" s="215">
        <v>30</v>
      </c>
      <c r="U27" s="215" t="s">
        <v>3372</v>
      </c>
      <c r="V27" s="214">
        <f t="shared" si="4"/>
        <v>11.39</v>
      </c>
      <c r="W27" s="215">
        <f t="shared" si="5"/>
        <v>60</v>
      </c>
      <c r="X27" s="215">
        <f t="shared" si="6"/>
        <v>1</v>
      </c>
      <c r="Y27" s="215">
        <f t="shared" si="7"/>
        <v>1</v>
      </c>
      <c r="Z27" s="215">
        <f t="shared" si="8"/>
        <v>2</v>
      </c>
      <c r="AA27" s="215">
        <f t="shared" si="9"/>
        <v>1</v>
      </c>
      <c r="AB27" s="215">
        <f t="shared" si="10"/>
        <v>3</v>
      </c>
      <c r="AC27" s="214">
        <f t="shared" si="15"/>
        <v>0.97</v>
      </c>
      <c r="AD27" s="214">
        <f t="shared" si="12"/>
        <v>11.41</v>
      </c>
      <c r="AE27" s="214">
        <f t="shared" si="13"/>
        <v>11.0677</v>
      </c>
      <c r="AF27" s="215">
        <f t="shared" si="14"/>
        <v>120</v>
      </c>
      <c r="AG27" s="212" t="s">
        <v>3457</v>
      </c>
      <c r="AH27" s="212" t="s">
        <v>3452</v>
      </c>
      <c r="AI27" s="212" t="s">
        <v>3455</v>
      </c>
      <c r="AJ27" s="212" t="s">
        <v>3456</v>
      </c>
      <c r="AK27" s="212" t="s">
        <v>3454</v>
      </c>
      <c r="AL27" s="212" t="s">
        <v>3451</v>
      </c>
      <c r="AM27" s="212" t="s">
        <v>3453</v>
      </c>
      <c r="AN27" s="212" t="s">
        <v>3460</v>
      </c>
      <c r="AO27" s="212" t="s">
        <v>3458</v>
      </c>
      <c r="AP27" s="212" t="s">
        <v>3459</v>
      </c>
    </row>
    <row r="28" spans="1:43" s="217" customFormat="1" ht="17.100000000000001" customHeight="1">
      <c r="A28" s="210">
        <v>18</v>
      </c>
      <c r="B28" s="222" t="s">
        <v>1918</v>
      </c>
      <c r="C28" s="222" t="s">
        <v>1919</v>
      </c>
      <c r="D28" s="221" t="s">
        <v>1920</v>
      </c>
      <c r="E28" s="213">
        <v>19</v>
      </c>
      <c r="F28" s="214">
        <v>11.02</v>
      </c>
      <c r="G28" s="215">
        <v>30</v>
      </c>
      <c r="H28" s="215" t="s">
        <v>3373</v>
      </c>
      <c r="I28" s="214">
        <v>9.34</v>
      </c>
      <c r="J28" s="215">
        <v>18</v>
      </c>
      <c r="K28" s="215" t="s">
        <v>3373</v>
      </c>
      <c r="L28" s="216">
        <f t="shared" si="0"/>
        <v>10.18</v>
      </c>
      <c r="M28" s="213">
        <f t="shared" si="1"/>
        <v>60</v>
      </c>
      <c r="N28" s="213">
        <f t="shared" si="2"/>
        <v>2</v>
      </c>
      <c r="O28" s="213">
        <f t="shared" si="3"/>
        <v>1</v>
      </c>
      <c r="P28" s="214">
        <v>11.04</v>
      </c>
      <c r="Q28" s="215">
        <v>30</v>
      </c>
      <c r="R28" s="215" t="s">
        <v>3373</v>
      </c>
      <c r="S28" s="214">
        <v>14.69</v>
      </c>
      <c r="T28" s="215">
        <v>30</v>
      </c>
      <c r="U28" s="215" t="s">
        <v>3372</v>
      </c>
      <c r="V28" s="214">
        <f t="shared" si="4"/>
        <v>12.864999999999998</v>
      </c>
      <c r="W28" s="215">
        <f t="shared" si="5"/>
        <v>60</v>
      </c>
      <c r="X28" s="215">
        <f t="shared" si="6"/>
        <v>1</v>
      </c>
      <c r="Y28" s="215">
        <f t="shared" si="7"/>
        <v>0</v>
      </c>
      <c r="Z28" s="215">
        <f t="shared" si="8"/>
        <v>3</v>
      </c>
      <c r="AA28" s="215">
        <f t="shared" si="9"/>
        <v>1</v>
      </c>
      <c r="AB28" s="215">
        <f t="shared" si="10"/>
        <v>4</v>
      </c>
      <c r="AC28" s="214">
        <f t="shared" si="15"/>
        <v>0.96</v>
      </c>
      <c r="AD28" s="214">
        <f t="shared" si="12"/>
        <v>11.522499999999999</v>
      </c>
      <c r="AE28" s="214">
        <f t="shared" si="13"/>
        <v>11.061599999999999</v>
      </c>
      <c r="AF28" s="215">
        <f t="shared" si="14"/>
        <v>120</v>
      </c>
      <c r="AG28" s="212" t="s">
        <v>3453</v>
      </c>
      <c r="AH28" s="212" t="s">
        <v>3457</v>
      </c>
      <c r="AI28" s="212" t="s">
        <v>3456</v>
      </c>
      <c r="AJ28" s="212" t="s">
        <v>3460</v>
      </c>
      <c r="AK28" s="212" t="s">
        <v>3452</v>
      </c>
      <c r="AL28" s="212" t="s">
        <v>3454</v>
      </c>
      <c r="AM28" s="212" t="s">
        <v>3455</v>
      </c>
      <c r="AN28" s="212" t="s">
        <v>3451</v>
      </c>
      <c r="AO28" s="212" t="s">
        <v>3459</v>
      </c>
      <c r="AP28" s="212" t="s">
        <v>3458</v>
      </c>
    </row>
    <row r="29" spans="1:43" s="217" customFormat="1" ht="17.100000000000001" customHeight="1">
      <c r="A29" s="210">
        <v>19</v>
      </c>
      <c r="B29" s="218" t="s">
        <v>866</v>
      </c>
      <c r="C29" s="218" t="s">
        <v>189</v>
      </c>
      <c r="D29" s="213" t="s">
        <v>867</v>
      </c>
      <c r="E29" s="213">
        <v>8</v>
      </c>
      <c r="F29" s="214">
        <v>11.86</v>
      </c>
      <c r="G29" s="215">
        <v>30</v>
      </c>
      <c r="H29" s="215" t="s">
        <v>3373</v>
      </c>
      <c r="I29" s="214">
        <v>10.17</v>
      </c>
      <c r="J29" s="215">
        <v>30</v>
      </c>
      <c r="K29" s="215" t="s">
        <v>3372</v>
      </c>
      <c r="L29" s="216">
        <f t="shared" si="0"/>
        <v>11.015000000000001</v>
      </c>
      <c r="M29" s="213">
        <f t="shared" si="1"/>
        <v>60</v>
      </c>
      <c r="N29" s="213">
        <f t="shared" si="2"/>
        <v>1</v>
      </c>
      <c r="O29" s="213">
        <f t="shared" si="3"/>
        <v>0</v>
      </c>
      <c r="P29" s="214">
        <v>10.19</v>
      </c>
      <c r="Q29" s="215">
        <v>30</v>
      </c>
      <c r="R29" s="215" t="s">
        <v>3372</v>
      </c>
      <c r="S29" s="214">
        <v>11.56</v>
      </c>
      <c r="T29" s="215">
        <v>30</v>
      </c>
      <c r="U29" s="215" t="s">
        <v>3372</v>
      </c>
      <c r="V29" s="214">
        <f t="shared" si="4"/>
        <v>10.875</v>
      </c>
      <c r="W29" s="215">
        <f t="shared" si="5"/>
        <v>60</v>
      </c>
      <c r="X29" s="215">
        <f t="shared" si="6"/>
        <v>0</v>
      </c>
      <c r="Y29" s="215">
        <f t="shared" si="7"/>
        <v>0</v>
      </c>
      <c r="Z29" s="215">
        <f t="shared" si="8"/>
        <v>1</v>
      </c>
      <c r="AA29" s="215">
        <f t="shared" si="9"/>
        <v>0</v>
      </c>
      <c r="AB29" s="215">
        <f t="shared" si="10"/>
        <v>1</v>
      </c>
      <c r="AC29" s="214">
        <f t="shared" si="15"/>
        <v>0.99</v>
      </c>
      <c r="AD29" s="214">
        <f t="shared" si="12"/>
        <v>10.945</v>
      </c>
      <c r="AE29" s="214">
        <f t="shared" si="13"/>
        <v>10.83555</v>
      </c>
      <c r="AF29" s="215">
        <f t="shared" si="14"/>
        <v>120</v>
      </c>
      <c r="AG29" s="212" t="s">
        <v>3457</v>
      </c>
      <c r="AH29" s="212" t="s">
        <v>3452</v>
      </c>
      <c r="AI29" s="212" t="s">
        <v>3456</v>
      </c>
      <c r="AJ29" s="212" t="s">
        <v>3451</v>
      </c>
      <c r="AK29" s="212" t="s">
        <v>3453</v>
      </c>
      <c r="AL29" s="212" t="s">
        <v>3454</v>
      </c>
      <c r="AM29" s="212" t="s">
        <v>3455</v>
      </c>
      <c r="AN29" s="212" t="s">
        <v>3460</v>
      </c>
      <c r="AO29" s="212" t="s">
        <v>3459</v>
      </c>
      <c r="AP29" s="212" t="s">
        <v>3458</v>
      </c>
    </row>
    <row r="30" spans="1:43" s="217" customFormat="1" ht="17.100000000000001" customHeight="1">
      <c r="A30" s="210">
        <v>20</v>
      </c>
      <c r="B30" s="218" t="s">
        <v>2223</v>
      </c>
      <c r="C30" s="218" t="s">
        <v>3566</v>
      </c>
      <c r="D30" s="213" t="s">
        <v>2224</v>
      </c>
      <c r="E30" s="213">
        <v>22</v>
      </c>
      <c r="F30" s="214">
        <v>11.1</v>
      </c>
      <c r="G30" s="215">
        <v>30</v>
      </c>
      <c r="H30" s="215" t="s">
        <v>3372</v>
      </c>
      <c r="I30" s="214">
        <v>10.1</v>
      </c>
      <c r="J30" s="215">
        <v>30</v>
      </c>
      <c r="K30" s="215" t="s">
        <v>3372</v>
      </c>
      <c r="L30" s="216">
        <f t="shared" si="0"/>
        <v>10.6</v>
      </c>
      <c r="M30" s="213">
        <f t="shared" si="1"/>
        <v>60</v>
      </c>
      <c r="N30" s="213">
        <f t="shared" si="2"/>
        <v>0</v>
      </c>
      <c r="O30" s="213">
        <f t="shared" si="3"/>
        <v>0</v>
      </c>
      <c r="P30" s="214">
        <v>10.45</v>
      </c>
      <c r="Q30" s="215">
        <v>30</v>
      </c>
      <c r="R30" s="215" t="s">
        <v>3373</v>
      </c>
      <c r="S30" s="214">
        <v>12.38</v>
      </c>
      <c r="T30" s="215">
        <v>30</v>
      </c>
      <c r="U30" s="215" t="s">
        <v>3373</v>
      </c>
      <c r="V30" s="214">
        <f t="shared" si="4"/>
        <v>11.414999999999999</v>
      </c>
      <c r="W30" s="215">
        <f t="shared" si="5"/>
        <v>60</v>
      </c>
      <c r="X30" s="215">
        <f t="shared" si="6"/>
        <v>2</v>
      </c>
      <c r="Y30" s="215">
        <f t="shared" si="7"/>
        <v>0</v>
      </c>
      <c r="Z30" s="215">
        <f t="shared" si="8"/>
        <v>2</v>
      </c>
      <c r="AA30" s="215">
        <f t="shared" si="9"/>
        <v>0</v>
      </c>
      <c r="AB30" s="215">
        <f t="shared" si="10"/>
        <v>2</v>
      </c>
      <c r="AC30" s="214">
        <f t="shared" si="15"/>
        <v>0.98</v>
      </c>
      <c r="AD30" s="214">
        <f t="shared" si="12"/>
        <v>11.0075</v>
      </c>
      <c r="AE30" s="214">
        <f t="shared" si="13"/>
        <v>10.78735</v>
      </c>
      <c r="AF30" s="215">
        <f t="shared" si="14"/>
        <v>120</v>
      </c>
      <c r="AG30" s="212" t="s">
        <v>3457</v>
      </c>
      <c r="AH30" s="212" t="s">
        <v>3453</v>
      </c>
      <c r="AI30" s="212" t="s">
        <v>3451</v>
      </c>
      <c r="AJ30" s="212" t="s">
        <v>3452</v>
      </c>
      <c r="AK30" s="212" t="s">
        <v>3456</v>
      </c>
      <c r="AL30" s="212" t="s">
        <v>3454</v>
      </c>
      <c r="AM30" s="212" t="s">
        <v>3460</v>
      </c>
      <c r="AN30" s="212" t="s">
        <v>3455</v>
      </c>
      <c r="AO30" s="212" t="s">
        <v>3458</v>
      </c>
      <c r="AP30" s="212" t="s">
        <v>3459</v>
      </c>
    </row>
    <row r="31" spans="1:43" s="217" customFormat="1" ht="17.100000000000001" customHeight="1">
      <c r="A31" s="210">
        <v>21</v>
      </c>
      <c r="B31" s="218" t="s">
        <v>475</v>
      </c>
      <c r="C31" s="218" t="s">
        <v>1188</v>
      </c>
      <c r="D31" s="213" t="s">
        <v>1179</v>
      </c>
      <c r="E31" s="213">
        <v>11</v>
      </c>
      <c r="F31" s="214">
        <v>10.68</v>
      </c>
      <c r="G31" s="215">
        <v>30</v>
      </c>
      <c r="H31" s="215" t="s">
        <v>3373</v>
      </c>
      <c r="I31" s="214">
        <v>11.5</v>
      </c>
      <c r="J31" s="215">
        <v>30</v>
      </c>
      <c r="K31" s="215" t="s">
        <v>3372</v>
      </c>
      <c r="L31" s="216">
        <f t="shared" si="0"/>
        <v>11.09</v>
      </c>
      <c r="M31" s="213">
        <f t="shared" si="1"/>
        <v>60</v>
      </c>
      <c r="N31" s="213">
        <f t="shared" si="2"/>
        <v>1</v>
      </c>
      <c r="O31" s="213">
        <f t="shared" si="3"/>
        <v>0</v>
      </c>
      <c r="P31" s="214">
        <v>10.79</v>
      </c>
      <c r="Q31" s="215">
        <v>30</v>
      </c>
      <c r="R31" s="215" t="s">
        <v>3372</v>
      </c>
      <c r="S31" s="214">
        <v>13.91</v>
      </c>
      <c r="T31" s="215">
        <v>30</v>
      </c>
      <c r="U31" s="215" t="s">
        <v>3372</v>
      </c>
      <c r="V31" s="214">
        <f t="shared" si="4"/>
        <v>12.35</v>
      </c>
      <c r="W31" s="215">
        <f t="shared" si="5"/>
        <v>60</v>
      </c>
      <c r="X31" s="215">
        <f t="shared" si="6"/>
        <v>0</v>
      </c>
      <c r="Y31" s="215">
        <f t="shared" si="7"/>
        <v>0</v>
      </c>
      <c r="Z31" s="215">
        <f t="shared" si="8"/>
        <v>1</v>
      </c>
      <c r="AA31" s="215">
        <f t="shared" si="9"/>
        <v>0</v>
      </c>
      <c r="AB31" s="215">
        <f t="shared" si="10"/>
        <v>1</v>
      </c>
      <c r="AC31" s="214">
        <f>IF(AB31=0,0.93,IF(AB31=1,0.92,IF(AB31=2,0.91,IF(AB31=3,0.9,IF(AB31=4,0.89,IF(AB31=5,0.88,IF(AB31=6,0.87)))))))</f>
        <v>0.92</v>
      </c>
      <c r="AD31" s="214">
        <f t="shared" si="12"/>
        <v>11.719999999999999</v>
      </c>
      <c r="AE31" s="214">
        <f t="shared" si="13"/>
        <v>10.782399999999999</v>
      </c>
      <c r="AF31" s="215">
        <f t="shared" si="14"/>
        <v>120</v>
      </c>
      <c r="AG31" s="212" t="s">
        <v>3457</v>
      </c>
      <c r="AH31" s="212" t="s">
        <v>3452</v>
      </c>
      <c r="AI31" s="212" t="s">
        <v>3455</v>
      </c>
      <c r="AJ31" s="212" t="s">
        <v>3460</v>
      </c>
      <c r="AK31" s="212" t="s">
        <v>3454</v>
      </c>
      <c r="AL31" s="212" t="s">
        <v>3451</v>
      </c>
      <c r="AM31" s="212" t="s">
        <v>3456</v>
      </c>
      <c r="AN31" s="212" t="s">
        <v>3453</v>
      </c>
      <c r="AO31" s="212" t="s">
        <v>3459</v>
      </c>
      <c r="AP31" s="212" t="s">
        <v>3458</v>
      </c>
    </row>
    <row r="32" spans="1:43" s="217" customFormat="1" ht="17.100000000000001" customHeight="1">
      <c r="A32" s="210">
        <v>22</v>
      </c>
      <c r="B32" s="222" t="s">
        <v>2742</v>
      </c>
      <c r="C32" s="222" t="s">
        <v>2743</v>
      </c>
      <c r="D32" s="221" t="s">
        <v>2744</v>
      </c>
      <c r="E32" s="213">
        <v>28</v>
      </c>
      <c r="F32" s="214">
        <v>11.36</v>
      </c>
      <c r="G32" s="215">
        <v>30</v>
      </c>
      <c r="H32" s="215" t="s">
        <v>3372</v>
      </c>
      <c r="I32" s="214">
        <v>9.4700000000000006</v>
      </c>
      <c r="J32" s="215">
        <v>18</v>
      </c>
      <c r="K32" s="215" t="s">
        <v>3373</v>
      </c>
      <c r="L32" s="216">
        <f t="shared" si="0"/>
        <v>10.414999999999999</v>
      </c>
      <c r="M32" s="213">
        <f t="shared" si="1"/>
        <v>60</v>
      </c>
      <c r="N32" s="213">
        <f t="shared" si="2"/>
        <v>1</v>
      </c>
      <c r="O32" s="213">
        <f t="shared" si="3"/>
        <v>1</v>
      </c>
      <c r="P32" s="214">
        <v>12.39</v>
      </c>
      <c r="Q32" s="215">
        <v>30</v>
      </c>
      <c r="R32" s="215" t="s">
        <v>3372</v>
      </c>
      <c r="S32" s="214">
        <v>13.59</v>
      </c>
      <c r="T32" s="215">
        <v>30</v>
      </c>
      <c r="U32" s="215" t="s">
        <v>3372</v>
      </c>
      <c r="V32" s="214">
        <f t="shared" si="4"/>
        <v>12.99</v>
      </c>
      <c r="W32" s="215">
        <f t="shared" si="5"/>
        <v>60</v>
      </c>
      <c r="X32" s="215">
        <f t="shared" si="6"/>
        <v>0</v>
      </c>
      <c r="Y32" s="215">
        <f t="shared" si="7"/>
        <v>0</v>
      </c>
      <c r="Z32" s="215">
        <f t="shared" si="8"/>
        <v>1</v>
      </c>
      <c r="AA32" s="215">
        <f t="shared" si="9"/>
        <v>1</v>
      </c>
      <c r="AB32" s="215">
        <f t="shared" si="10"/>
        <v>2</v>
      </c>
      <c r="AC32" s="214">
        <f>IF(AB32=0,0.93,IF(AB32=1,0.92,IF(AB32=2,0.91,IF(AB32=3,0.9,IF(AB32=4,0.89,IF(AB32=5,0.88,IF(AB32=6,0.87)))))))</f>
        <v>0.91</v>
      </c>
      <c r="AD32" s="214">
        <f t="shared" si="12"/>
        <v>11.702500000000001</v>
      </c>
      <c r="AE32" s="214">
        <f t="shared" si="13"/>
        <v>10.649275000000001</v>
      </c>
      <c r="AF32" s="215">
        <f t="shared" si="14"/>
        <v>120</v>
      </c>
      <c r="AG32" s="212" t="s">
        <v>3457</v>
      </c>
      <c r="AH32" s="212" t="s">
        <v>3452</v>
      </c>
      <c r="AI32" s="212" t="s">
        <v>3454</v>
      </c>
      <c r="AJ32" s="212" t="s">
        <v>3451</v>
      </c>
      <c r="AK32" s="212" t="s">
        <v>3453</v>
      </c>
      <c r="AL32" s="212" t="s">
        <v>3455</v>
      </c>
      <c r="AM32" s="212" t="s">
        <v>3456</v>
      </c>
      <c r="AN32" s="212" t="s">
        <v>3459</v>
      </c>
      <c r="AO32" s="212" t="s">
        <v>3460</v>
      </c>
      <c r="AP32" s="212" t="s">
        <v>3458</v>
      </c>
    </row>
    <row r="33" spans="1:43" s="217" customFormat="1" ht="17.100000000000001" customHeight="1">
      <c r="A33" s="210">
        <v>23</v>
      </c>
      <c r="B33" s="218" t="s">
        <v>2541</v>
      </c>
      <c r="C33" s="218" t="s">
        <v>666</v>
      </c>
      <c r="D33" s="213" t="s">
        <v>2542</v>
      </c>
      <c r="E33" s="213">
        <v>25</v>
      </c>
      <c r="F33" s="214">
        <v>10.79</v>
      </c>
      <c r="G33" s="215">
        <v>30</v>
      </c>
      <c r="H33" s="215" t="s">
        <v>3372</v>
      </c>
      <c r="I33" s="214">
        <v>11.84</v>
      </c>
      <c r="J33" s="215">
        <v>30</v>
      </c>
      <c r="K33" s="215" t="s">
        <v>3372</v>
      </c>
      <c r="L33" s="216">
        <f t="shared" si="0"/>
        <v>11.315</v>
      </c>
      <c r="M33" s="213">
        <f t="shared" si="1"/>
        <v>60</v>
      </c>
      <c r="N33" s="213">
        <f t="shared" si="2"/>
        <v>0</v>
      </c>
      <c r="O33" s="213">
        <f t="shared" si="3"/>
        <v>0</v>
      </c>
      <c r="P33" s="214">
        <v>10.92</v>
      </c>
      <c r="Q33" s="215">
        <v>30</v>
      </c>
      <c r="R33" s="215" t="s">
        <v>3372</v>
      </c>
      <c r="S33" s="214">
        <v>9.7100000000000009</v>
      </c>
      <c r="T33" s="215">
        <v>24</v>
      </c>
      <c r="U33" s="215" t="s">
        <v>3373</v>
      </c>
      <c r="V33" s="214">
        <f t="shared" si="4"/>
        <v>10.315000000000001</v>
      </c>
      <c r="W33" s="215">
        <f t="shared" si="5"/>
        <v>60</v>
      </c>
      <c r="X33" s="215">
        <f t="shared" si="6"/>
        <v>1</v>
      </c>
      <c r="Y33" s="215">
        <f t="shared" si="7"/>
        <v>1</v>
      </c>
      <c r="Z33" s="215">
        <f t="shared" si="8"/>
        <v>1</v>
      </c>
      <c r="AA33" s="215">
        <f t="shared" si="9"/>
        <v>1</v>
      </c>
      <c r="AB33" s="215">
        <f t="shared" si="10"/>
        <v>2</v>
      </c>
      <c r="AC33" s="214">
        <f>IF(AB33=0,1,IF(AB33=1,0.99,IF(AB33=2,0.98,IF(AB33=3,0.97,IF(AB33=4,0.96,IF(AB33=5,0.95,IF(AB33=6,0.94)))))))</f>
        <v>0.98</v>
      </c>
      <c r="AD33" s="214">
        <f t="shared" si="12"/>
        <v>10.815000000000001</v>
      </c>
      <c r="AE33" s="214">
        <f t="shared" si="13"/>
        <v>10.598700000000001</v>
      </c>
      <c r="AF33" s="215">
        <f t="shared" si="14"/>
        <v>120</v>
      </c>
      <c r="AG33" s="212" t="s">
        <v>3453</v>
      </c>
      <c r="AH33" s="212" t="s">
        <v>3457</v>
      </c>
      <c r="AI33" s="212" t="s">
        <v>3451</v>
      </c>
      <c r="AJ33" s="212" t="s">
        <v>3456</v>
      </c>
      <c r="AK33" s="212" t="s">
        <v>3452</v>
      </c>
      <c r="AL33" s="212" t="s">
        <v>3454</v>
      </c>
      <c r="AM33" s="212" t="s">
        <v>3455</v>
      </c>
      <c r="AN33" s="212" t="s">
        <v>3460</v>
      </c>
      <c r="AO33" s="212" t="s">
        <v>3459</v>
      </c>
      <c r="AP33" s="212" t="s">
        <v>3458</v>
      </c>
    </row>
    <row r="34" spans="1:43" s="217" customFormat="1" ht="17.100000000000001" customHeight="1">
      <c r="A34" s="210">
        <v>24</v>
      </c>
      <c r="B34" s="222" t="s">
        <v>2648</v>
      </c>
      <c r="C34" s="222" t="s">
        <v>2649</v>
      </c>
      <c r="D34" s="221" t="s">
        <v>2650</v>
      </c>
      <c r="E34" s="213">
        <v>27</v>
      </c>
      <c r="F34" s="214">
        <v>11.01</v>
      </c>
      <c r="G34" s="215">
        <v>30</v>
      </c>
      <c r="H34" s="215" t="s">
        <v>3372</v>
      </c>
      <c r="I34" s="214">
        <v>9.0299999999999994</v>
      </c>
      <c r="J34" s="215">
        <v>11</v>
      </c>
      <c r="K34" s="215" t="s">
        <v>3372</v>
      </c>
      <c r="L34" s="216">
        <f t="shared" si="0"/>
        <v>10.02</v>
      </c>
      <c r="M34" s="213">
        <f t="shared" si="1"/>
        <v>60</v>
      </c>
      <c r="N34" s="213">
        <f t="shared" si="2"/>
        <v>0</v>
      </c>
      <c r="O34" s="213">
        <f t="shared" si="3"/>
        <v>1</v>
      </c>
      <c r="P34" s="214">
        <v>9.8000000000000007</v>
      </c>
      <c r="Q34" s="215">
        <v>18</v>
      </c>
      <c r="R34" s="215" t="s">
        <v>3373</v>
      </c>
      <c r="S34" s="214">
        <v>13.81</v>
      </c>
      <c r="T34" s="215">
        <v>30</v>
      </c>
      <c r="U34" s="215" t="s">
        <v>3372</v>
      </c>
      <c r="V34" s="214">
        <f t="shared" si="4"/>
        <v>11.805</v>
      </c>
      <c r="W34" s="215">
        <f t="shared" si="5"/>
        <v>60</v>
      </c>
      <c r="X34" s="215">
        <f t="shared" si="6"/>
        <v>1</v>
      </c>
      <c r="Y34" s="215">
        <f t="shared" si="7"/>
        <v>1</v>
      </c>
      <c r="Z34" s="215">
        <f t="shared" si="8"/>
        <v>1</v>
      </c>
      <c r="AA34" s="215">
        <f t="shared" si="9"/>
        <v>2</v>
      </c>
      <c r="AB34" s="215">
        <f t="shared" si="10"/>
        <v>3</v>
      </c>
      <c r="AC34" s="214">
        <f>IF(AB34=0,1,IF(AB34=1,0.99,IF(AB34=2,0.98,IF(AB34=3,0.97,IF(AB34=4,0.96,IF(AB34=5,0.95,IF(AB34=6,0.94)))))))</f>
        <v>0.97</v>
      </c>
      <c r="AD34" s="214">
        <f t="shared" si="12"/>
        <v>10.9125</v>
      </c>
      <c r="AE34" s="214">
        <f t="shared" si="13"/>
        <v>10.585125</v>
      </c>
      <c r="AF34" s="215">
        <f t="shared" si="14"/>
        <v>120</v>
      </c>
      <c r="AG34" s="212" t="s">
        <v>3457</v>
      </c>
      <c r="AH34" s="212" t="s">
        <v>3453</v>
      </c>
      <c r="AI34" s="212" t="s">
        <v>3451</v>
      </c>
      <c r="AJ34" s="212" t="s">
        <v>3456</v>
      </c>
      <c r="AK34" s="212" t="s">
        <v>3454</v>
      </c>
      <c r="AL34" s="212" t="s">
        <v>3452</v>
      </c>
      <c r="AM34" s="212" t="s">
        <v>3455</v>
      </c>
      <c r="AN34" s="212" t="s">
        <v>3460</v>
      </c>
      <c r="AO34" s="212" t="s">
        <v>3459</v>
      </c>
      <c r="AP34" s="212" t="s">
        <v>3458</v>
      </c>
    </row>
    <row r="35" spans="1:43" s="217" customFormat="1" ht="17.100000000000001" customHeight="1">
      <c r="A35" s="210">
        <v>25</v>
      </c>
      <c r="B35" s="229" t="s">
        <v>2374</v>
      </c>
      <c r="C35" s="229" t="s">
        <v>2375</v>
      </c>
      <c r="D35" s="221" t="s">
        <v>2376</v>
      </c>
      <c r="E35" s="213">
        <v>23</v>
      </c>
      <c r="F35" s="214">
        <v>11.63</v>
      </c>
      <c r="G35" s="215">
        <v>30</v>
      </c>
      <c r="H35" s="215" t="s">
        <v>3372</v>
      </c>
      <c r="I35" s="214">
        <v>8.5399999999999991</v>
      </c>
      <c r="J35" s="215">
        <v>15</v>
      </c>
      <c r="K35" s="215" t="s">
        <v>3372</v>
      </c>
      <c r="L35" s="216">
        <f t="shared" si="0"/>
        <v>10.085000000000001</v>
      </c>
      <c r="M35" s="213">
        <f t="shared" si="1"/>
        <v>60</v>
      </c>
      <c r="N35" s="213">
        <f t="shared" si="2"/>
        <v>0</v>
      </c>
      <c r="O35" s="213">
        <f t="shared" si="3"/>
        <v>1</v>
      </c>
      <c r="P35" s="214">
        <v>10.8</v>
      </c>
      <c r="Q35" s="215">
        <v>30</v>
      </c>
      <c r="R35" s="215" t="s">
        <v>3372</v>
      </c>
      <c r="S35" s="214">
        <v>11.73</v>
      </c>
      <c r="T35" s="215">
        <v>30</v>
      </c>
      <c r="U35" s="215" t="s">
        <v>3372</v>
      </c>
      <c r="V35" s="214">
        <f t="shared" si="4"/>
        <v>11.265000000000001</v>
      </c>
      <c r="W35" s="215">
        <f t="shared" si="5"/>
        <v>60</v>
      </c>
      <c r="X35" s="215">
        <f t="shared" si="6"/>
        <v>0</v>
      </c>
      <c r="Y35" s="215">
        <f t="shared" si="7"/>
        <v>0</v>
      </c>
      <c r="Z35" s="215">
        <f t="shared" si="8"/>
        <v>0</v>
      </c>
      <c r="AA35" s="215">
        <f t="shared" si="9"/>
        <v>1</v>
      </c>
      <c r="AB35" s="215">
        <f t="shared" si="10"/>
        <v>1</v>
      </c>
      <c r="AC35" s="214">
        <f>IF(AB35=0,1,IF(AB35=1,0.99,IF(AB35=2,0.98,IF(AB35=3,0.97,IF(AB35=4,0.96,IF(AB35=5,0.95,IF(AB35=6,0.94)))))))</f>
        <v>0.99</v>
      </c>
      <c r="AD35" s="214">
        <f t="shared" si="12"/>
        <v>10.675000000000001</v>
      </c>
      <c r="AE35" s="214">
        <f t="shared" si="13"/>
        <v>10.568250000000001</v>
      </c>
      <c r="AF35" s="215">
        <f t="shared" si="14"/>
        <v>120</v>
      </c>
      <c r="AG35" s="212" t="s">
        <v>3453</v>
      </c>
      <c r="AH35" s="212" t="s">
        <v>3451</v>
      </c>
      <c r="AI35" s="212" t="s">
        <v>3457</v>
      </c>
      <c r="AJ35" s="212" t="s">
        <v>3456</v>
      </c>
      <c r="AK35" s="212" t="s">
        <v>3452</v>
      </c>
      <c r="AL35" s="212" t="s">
        <v>3454</v>
      </c>
      <c r="AM35" s="212" t="s">
        <v>3455</v>
      </c>
      <c r="AN35" s="212" t="s">
        <v>3460</v>
      </c>
      <c r="AO35" s="212" t="s">
        <v>3459</v>
      </c>
      <c r="AP35" s="212" t="s">
        <v>3458</v>
      </c>
    </row>
    <row r="36" spans="1:43" s="217" customFormat="1" ht="17.100000000000001" customHeight="1">
      <c r="A36" s="210">
        <v>26</v>
      </c>
      <c r="B36" s="229" t="s">
        <v>262</v>
      </c>
      <c r="C36" s="229" t="s">
        <v>263</v>
      </c>
      <c r="D36" s="221" t="s">
        <v>264</v>
      </c>
      <c r="E36" s="213">
        <v>2</v>
      </c>
      <c r="F36" s="214">
        <v>10.79</v>
      </c>
      <c r="G36" s="215">
        <v>30</v>
      </c>
      <c r="H36" s="215" t="s">
        <v>3373</v>
      </c>
      <c r="I36" s="214">
        <v>9.2100000000000009</v>
      </c>
      <c r="J36" s="215">
        <v>12</v>
      </c>
      <c r="K36" s="215" t="s">
        <v>3373</v>
      </c>
      <c r="L36" s="216">
        <f t="shared" si="0"/>
        <v>10</v>
      </c>
      <c r="M36" s="213">
        <f t="shared" si="1"/>
        <v>60</v>
      </c>
      <c r="N36" s="213">
        <f t="shared" si="2"/>
        <v>2</v>
      </c>
      <c r="O36" s="213">
        <f t="shared" si="3"/>
        <v>1</v>
      </c>
      <c r="P36" s="214">
        <v>10.52</v>
      </c>
      <c r="Q36" s="215">
        <v>30</v>
      </c>
      <c r="R36" s="215" t="s">
        <v>3373</v>
      </c>
      <c r="S36" s="214">
        <v>13.45</v>
      </c>
      <c r="T36" s="215">
        <v>30</v>
      </c>
      <c r="U36" s="215" t="s">
        <v>3372</v>
      </c>
      <c r="V36" s="214">
        <f t="shared" si="4"/>
        <v>11.984999999999999</v>
      </c>
      <c r="W36" s="215">
        <f t="shared" si="5"/>
        <v>60</v>
      </c>
      <c r="X36" s="215">
        <f t="shared" si="6"/>
        <v>1</v>
      </c>
      <c r="Y36" s="215">
        <f t="shared" si="7"/>
        <v>0</v>
      </c>
      <c r="Z36" s="215">
        <f t="shared" si="8"/>
        <v>3</v>
      </c>
      <c r="AA36" s="215">
        <f t="shared" si="9"/>
        <v>1</v>
      </c>
      <c r="AB36" s="215">
        <f t="shared" si="10"/>
        <v>4</v>
      </c>
      <c r="AC36" s="214">
        <f>IF(AB36=0,1,IF(AB36=1,0.99,IF(AB36=2,0.98,IF(AB36=3,0.97,IF(AB36=4,0.96,IF(AB36=5,0.95,IF(AB36=6,0.94)))))))</f>
        <v>0.96</v>
      </c>
      <c r="AD36" s="214">
        <f t="shared" si="12"/>
        <v>10.9925</v>
      </c>
      <c r="AE36" s="214">
        <f t="shared" si="13"/>
        <v>10.5528</v>
      </c>
      <c r="AF36" s="215">
        <f t="shared" si="14"/>
        <v>120</v>
      </c>
      <c r="AG36" s="235" t="s">
        <v>3457</v>
      </c>
      <c r="AH36" s="235" t="s">
        <v>3451</v>
      </c>
      <c r="AI36" s="235" t="s">
        <v>3453</v>
      </c>
      <c r="AJ36" s="235" t="s">
        <v>3456</v>
      </c>
      <c r="AK36" s="235" t="s">
        <v>3454</v>
      </c>
      <c r="AL36" s="235" t="s">
        <v>3452</v>
      </c>
      <c r="AM36" s="235" t="s">
        <v>3459</v>
      </c>
      <c r="AN36" s="235" t="s">
        <v>3455</v>
      </c>
      <c r="AO36" s="235" t="s">
        <v>3460</v>
      </c>
      <c r="AP36" s="235" t="s">
        <v>3458</v>
      </c>
    </row>
    <row r="37" spans="1:43" s="217" customFormat="1" ht="17.100000000000001" customHeight="1">
      <c r="A37" s="210">
        <v>27</v>
      </c>
      <c r="B37" s="218" t="s">
        <v>452</v>
      </c>
      <c r="C37" s="218" t="s">
        <v>453</v>
      </c>
      <c r="D37" s="213" t="s">
        <v>454</v>
      </c>
      <c r="E37" s="213">
        <v>4</v>
      </c>
      <c r="F37" s="214">
        <v>10.61</v>
      </c>
      <c r="G37" s="215">
        <v>30</v>
      </c>
      <c r="H37" s="215" t="s">
        <v>3373</v>
      </c>
      <c r="I37" s="214">
        <v>11.33</v>
      </c>
      <c r="J37" s="215">
        <v>30</v>
      </c>
      <c r="K37" s="215" t="s">
        <v>3372</v>
      </c>
      <c r="L37" s="216">
        <f t="shared" si="0"/>
        <v>10.969999999999999</v>
      </c>
      <c r="M37" s="213">
        <f t="shared" si="1"/>
        <v>60</v>
      </c>
      <c r="N37" s="213">
        <f t="shared" si="2"/>
        <v>1</v>
      </c>
      <c r="O37" s="213">
        <f t="shared" si="3"/>
        <v>0</v>
      </c>
      <c r="P37" s="214">
        <v>10.94</v>
      </c>
      <c r="Q37" s="215">
        <v>30</v>
      </c>
      <c r="R37" s="215" t="s">
        <v>3372</v>
      </c>
      <c r="S37" s="214">
        <v>12.84</v>
      </c>
      <c r="T37" s="215">
        <v>30</v>
      </c>
      <c r="U37" s="215" t="s">
        <v>3372</v>
      </c>
      <c r="V37" s="214">
        <f t="shared" si="4"/>
        <v>11.89</v>
      </c>
      <c r="W37" s="215">
        <f t="shared" si="5"/>
        <v>60</v>
      </c>
      <c r="X37" s="215">
        <f t="shared" si="6"/>
        <v>0</v>
      </c>
      <c r="Y37" s="215">
        <f t="shared" si="7"/>
        <v>0</v>
      </c>
      <c r="Z37" s="215">
        <f t="shared" si="8"/>
        <v>1</v>
      </c>
      <c r="AA37" s="215">
        <f t="shared" si="9"/>
        <v>0</v>
      </c>
      <c r="AB37" s="215">
        <f t="shared" si="10"/>
        <v>1</v>
      </c>
      <c r="AC37" s="214">
        <f>IF(AB37=0,0.93,IF(AB37=1,0.92,IF(AB37=2,0.91,IF(AB37=3,0.9,IF(AB37=4,0.89,IF(AB37=5,0.88,IF(AB37=6,0.87)))))))</f>
        <v>0.92</v>
      </c>
      <c r="AD37" s="214">
        <f t="shared" si="12"/>
        <v>11.43</v>
      </c>
      <c r="AE37" s="214">
        <f t="shared" si="13"/>
        <v>10.515600000000001</v>
      </c>
      <c r="AF37" s="215">
        <f t="shared" si="14"/>
        <v>120</v>
      </c>
      <c r="AG37" s="212" t="s">
        <v>3451</v>
      </c>
      <c r="AH37" s="212" t="s">
        <v>3453</v>
      </c>
      <c r="AI37" s="212" t="s">
        <v>3457</v>
      </c>
      <c r="AJ37" s="212" t="s">
        <v>3452</v>
      </c>
      <c r="AK37" s="212" t="s">
        <v>3454</v>
      </c>
      <c r="AL37" s="212" t="s">
        <v>3455</v>
      </c>
      <c r="AM37" s="212" t="s">
        <v>3456</v>
      </c>
      <c r="AN37" s="212" t="s">
        <v>3460</v>
      </c>
      <c r="AO37" s="212" t="s">
        <v>3458</v>
      </c>
      <c r="AP37" s="212" t="s">
        <v>3459</v>
      </c>
    </row>
    <row r="38" spans="1:43" s="217" customFormat="1" ht="17.100000000000001" customHeight="1">
      <c r="A38" s="210">
        <v>28</v>
      </c>
      <c r="B38" s="218" t="s">
        <v>1763</v>
      </c>
      <c r="C38" s="218" t="s">
        <v>1764</v>
      </c>
      <c r="D38" s="213" t="s">
        <v>1765</v>
      </c>
      <c r="E38" s="213">
        <v>17</v>
      </c>
      <c r="F38" s="214">
        <v>10.81</v>
      </c>
      <c r="G38" s="215">
        <v>30</v>
      </c>
      <c r="H38" s="215" t="s">
        <v>3373</v>
      </c>
      <c r="I38" s="214">
        <v>10.29</v>
      </c>
      <c r="J38" s="215">
        <v>30</v>
      </c>
      <c r="K38" s="215" t="s">
        <v>3373</v>
      </c>
      <c r="L38" s="216">
        <f t="shared" si="0"/>
        <v>10.55</v>
      </c>
      <c r="M38" s="213">
        <f t="shared" si="1"/>
        <v>60</v>
      </c>
      <c r="N38" s="213">
        <f t="shared" si="2"/>
        <v>2</v>
      </c>
      <c r="O38" s="213">
        <f t="shared" si="3"/>
        <v>0</v>
      </c>
      <c r="P38" s="214">
        <v>10.06</v>
      </c>
      <c r="Q38" s="215">
        <v>30</v>
      </c>
      <c r="R38" s="215" t="s">
        <v>3373</v>
      </c>
      <c r="S38" s="214">
        <v>11.96</v>
      </c>
      <c r="T38" s="215">
        <v>30</v>
      </c>
      <c r="U38" s="215" t="s">
        <v>3372</v>
      </c>
      <c r="V38" s="214">
        <f t="shared" si="4"/>
        <v>11.010000000000002</v>
      </c>
      <c r="W38" s="215">
        <f t="shared" si="5"/>
        <v>60</v>
      </c>
      <c r="X38" s="215">
        <f t="shared" si="6"/>
        <v>1</v>
      </c>
      <c r="Y38" s="215">
        <f t="shared" si="7"/>
        <v>0</v>
      </c>
      <c r="Z38" s="215">
        <f t="shared" si="8"/>
        <v>3</v>
      </c>
      <c r="AA38" s="215">
        <f t="shared" si="9"/>
        <v>0</v>
      </c>
      <c r="AB38" s="215">
        <f t="shared" si="10"/>
        <v>3</v>
      </c>
      <c r="AC38" s="214">
        <f t="shared" ref="AC38:AC43" si="16">IF(AB38=0,1,IF(AB38=1,0.99,IF(AB38=2,0.98,IF(AB38=3,0.97,IF(AB38=4,0.96,IF(AB38=5,0.95,IF(AB38=6,0.94)))))))</f>
        <v>0.97</v>
      </c>
      <c r="AD38" s="214">
        <f t="shared" si="12"/>
        <v>10.780000000000001</v>
      </c>
      <c r="AE38" s="214">
        <f t="shared" si="13"/>
        <v>10.456600000000002</v>
      </c>
      <c r="AF38" s="215">
        <f t="shared" si="14"/>
        <v>120</v>
      </c>
      <c r="AG38" s="212" t="s">
        <v>3457</v>
      </c>
      <c r="AH38" s="212" t="s">
        <v>3452</v>
      </c>
      <c r="AI38" s="212" t="s">
        <v>3451</v>
      </c>
      <c r="AJ38" s="212" t="s">
        <v>3456</v>
      </c>
      <c r="AK38" s="212" t="s">
        <v>3454</v>
      </c>
      <c r="AL38" s="212" t="s">
        <v>3453</v>
      </c>
      <c r="AM38" s="212" t="s">
        <v>3455</v>
      </c>
      <c r="AN38" s="212" t="s">
        <v>3459</v>
      </c>
      <c r="AO38" s="212" t="s">
        <v>3460</v>
      </c>
      <c r="AP38" s="212" t="s">
        <v>3458</v>
      </c>
    </row>
    <row r="39" spans="1:43" s="217" customFormat="1" ht="17.100000000000001" customHeight="1">
      <c r="A39" s="210">
        <v>29</v>
      </c>
      <c r="B39" s="222" t="s">
        <v>1103</v>
      </c>
      <c r="C39" s="222" t="s">
        <v>1104</v>
      </c>
      <c r="D39" s="221" t="s">
        <v>1105</v>
      </c>
      <c r="E39" s="213">
        <v>10</v>
      </c>
      <c r="F39" s="214">
        <v>10.97</v>
      </c>
      <c r="G39" s="215">
        <v>30</v>
      </c>
      <c r="H39" s="215" t="s">
        <v>3372</v>
      </c>
      <c r="I39" s="214">
        <v>9.64</v>
      </c>
      <c r="J39" s="215">
        <v>17</v>
      </c>
      <c r="K39" s="215" t="s">
        <v>3372</v>
      </c>
      <c r="L39" s="216">
        <f t="shared" si="0"/>
        <v>10.305</v>
      </c>
      <c r="M39" s="213">
        <f t="shared" si="1"/>
        <v>60</v>
      </c>
      <c r="N39" s="213">
        <f t="shared" si="2"/>
        <v>0</v>
      </c>
      <c r="O39" s="213">
        <f t="shared" si="3"/>
        <v>1</v>
      </c>
      <c r="P39" s="214">
        <v>9.92</v>
      </c>
      <c r="Q39" s="215">
        <v>12</v>
      </c>
      <c r="R39" s="215" t="s">
        <v>3373</v>
      </c>
      <c r="S39" s="214">
        <v>12.59</v>
      </c>
      <c r="T39" s="215">
        <v>30</v>
      </c>
      <c r="U39" s="215" t="s">
        <v>3372</v>
      </c>
      <c r="V39" s="214">
        <f t="shared" si="4"/>
        <v>11.254999999999999</v>
      </c>
      <c r="W39" s="215">
        <f t="shared" si="5"/>
        <v>60</v>
      </c>
      <c r="X39" s="215">
        <f t="shared" si="6"/>
        <v>1</v>
      </c>
      <c r="Y39" s="215">
        <f t="shared" si="7"/>
        <v>1</v>
      </c>
      <c r="Z39" s="215">
        <f t="shared" si="8"/>
        <v>1</v>
      </c>
      <c r="AA39" s="215">
        <f t="shared" si="9"/>
        <v>2</v>
      </c>
      <c r="AB39" s="215">
        <f t="shared" si="10"/>
        <v>3</v>
      </c>
      <c r="AC39" s="214">
        <f t="shared" si="16"/>
        <v>0.97</v>
      </c>
      <c r="AD39" s="214">
        <f t="shared" si="12"/>
        <v>10.78</v>
      </c>
      <c r="AE39" s="214">
        <f t="shared" si="13"/>
        <v>10.4566</v>
      </c>
      <c r="AF39" s="215">
        <f t="shared" si="14"/>
        <v>120</v>
      </c>
      <c r="AG39" s="212" t="s">
        <v>3453</v>
      </c>
      <c r="AH39" s="212" t="s">
        <v>3451</v>
      </c>
      <c r="AI39" s="212" t="s">
        <v>3457</v>
      </c>
      <c r="AJ39" s="212" t="s">
        <v>3456</v>
      </c>
      <c r="AK39" s="212" t="s">
        <v>3454</v>
      </c>
      <c r="AL39" s="212" t="s">
        <v>3452</v>
      </c>
      <c r="AM39" s="212" t="s">
        <v>3455</v>
      </c>
      <c r="AN39" s="212" t="s">
        <v>3460</v>
      </c>
      <c r="AO39" s="212" t="s">
        <v>3459</v>
      </c>
      <c r="AP39" s="212" t="s">
        <v>3458</v>
      </c>
    </row>
    <row r="40" spans="1:43" s="217" customFormat="1" ht="17.100000000000001" customHeight="1">
      <c r="A40" s="210">
        <v>30</v>
      </c>
      <c r="B40" s="218" t="s">
        <v>1348</v>
      </c>
      <c r="C40" s="218" t="s">
        <v>1349</v>
      </c>
      <c r="D40" s="213" t="s">
        <v>1350</v>
      </c>
      <c r="E40" s="213">
        <v>13</v>
      </c>
      <c r="F40" s="214">
        <v>10.23</v>
      </c>
      <c r="G40" s="215">
        <v>30</v>
      </c>
      <c r="H40" s="215" t="s">
        <v>3372</v>
      </c>
      <c r="I40" s="214">
        <v>10.3</v>
      </c>
      <c r="J40" s="215">
        <v>30</v>
      </c>
      <c r="K40" s="215" t="s">
        <v>3372</v>
      </c>
      <c r="L40" s="216">
        <f t="shared" si="0"/>
        <v>10.265000000000001</v>
      </c>
      <c r="M40" s="213">
        <f t="shared" si="1"/>
        <v>60</v>
      </c>
      <c r="N40" s="213">
        <f t="shared" si="2"/>
        <v>0</v>
      </c>
      <c r="O40" s="213">
        <f t="shared" si="3"/>
        <v>0</v>
      </c>
      <c r="P40" s="214">
        <v>10.23</v>
      </c>
      <c r="Q40" s="215">
        <v>30</v>
      </c>
      <c r="R40" s="215" t="s">
        <v>3372</v>
      </c>
      <c r="S40" s="214">
        <v>11.05</v>
      </c>
      <c r="T40" s="215">
        <v>30</v>
      </c>
      <c r="U40" s="215" t="s">
        <v>3372</v>
      </c>
      <c r="V40" s="214">
        <f t="shared" si="4"/>
        <v>10.64</v>
      </c>
      <c r="W40" s="215">
        <f t="shared" si="5"/>
        <v>60</v>
      </c>
      <c r="X40" s="215">
        <f t="shared" si="6"/>
        <v>0</v>
      </c>
      <c r="Y40" s="215">
        <f t="shared" si="7"/>
        <v>0</v>
      </c>
      <c r="Z40" s="215">
        <f t="shared" si="8"/>
        <v>0</v>
      </c>
      <c r="AA40" s="215">
        <f t="shared" si="9"/>
        <v>0</v>
      </c>
      <c r="AB40" s="215">
        <f t="shared" si="10"/>
        <v>0</v>
      </c>
      <c r="AC40" s="214">
        <f t="shared" si="16"/>
        <v>1</v>
      </c>
      <c r="AD40" s="214">
        <f t="shared" si="12"/>
        <v>10.452500000000001</v>
      </c>
      <c r="AE40" s="214">
        <f t="shared" si="13"/>
        <v>10.452500000000001</v>
      </c>
      <c r="AF40" s="215">
        <f t="shared" si="14"/>
        <v>120</v>
      </c>
      <c r="AG40" s="212" t="s">
        <v>3461</v>
      </c>
      <c r="AH40" s="212" t="s">
        <v>3457</v>
      </c>
      <c r="AI40" s="212" t="s">
        <v>3454</v>
      </c>
      <c r="AJ40" s="212" t="s">
        <v>3451</v>
      </c>
      <c r="AK40" s="212" t="s">
        <v>3452</v>
      </c>
      <c r="AL40" s="212" t="s">
        <v>3455</v>
      </c>
      <c r="AM40" s="212" t="s">
        <v>3456</v>
      </c>
      <c r="AN40" s="212" t="s">
        <v>3458</v>
      </c>
      <c r="AO40" s="212" t="s">
        <v>3459</v>
      </c>
      <c r="AP40" s="212" t="s">
        <v>3460</v>
      </c>
    </row>
    <row r="41" spans="1:43" s="217" customFormat="1" ht="17.100000000000001" customHeight="1">
      <c r="A41" s="210">
        <v>31</v>
      </c>
      <c r="B41" s="222" t="s">
        <v>683</v>
      </c>
      <c r="C41" s="222" t="s">
        <v>684</v>
      </c>
      <c r="D41" s="221" t="s">
        <v>685</v>
      </c>
      <c r="E41" s="213">
        <v>6</v>
      </c>
      <c r="F41" s="214">
        <v>10.130000000000001</v>
      </c>
      <c r="G41" s="215">
        <v>30</v>
      </c>
      <c r="H41" s="215" t="s">
        <v>3372</v>
      </c>
      <c r="I41" s="214">
        <v>10.71</v>
      </c>
      <c r="J41" s="215">
        <v>30</v>
      </c>
      <c r="K41" s="215" t="s">
        <v>3373</v>
      </c>
      <c r="L41" s="216">
        <f t="shared" si="0"/>
        <v>10.420000000000002</v>
      </c>
      <c r="M41" s="213">
        <f t="shared" si="1"/>
        <v>60</v>
      </c>
      <c r="N41" s="213">
        <f t="shared" si="2"/>
        <v>1</v>
      </c>
      <c r="O41" s="213">
        <f t="shared" si="3"/>
        <v>0</v>
      </c>
      <c r="P41" s="214">
        <v>9.84</v>
      </c>
      <c r="Q41" s="215">
        <v>18</v>
      </c>
      <c r="R41" s="215" t="s">
        <v>3372</v>
      </c>
      <c r="S41" s="214">
        <v>11.95</v>
      </c>
      <c r="T41" s="215">
        <v>30</v>
      </c>
      <c r="U41" s="215" t="s">
        <v>3372</v>
      </c>
      <c r="V41" s="214">
        <f t="shared" si="4"/>
        <v>10.895</v>
      </c>
      <c r="W41" s="215">
        <f t="shared" si="5"/>
        <v>60</v>
      </c>
      <c r="X41" s="215">
        <f t="shared" si="6"/>
        <v>0</v>
      </c>
      <c r="Y41" s="215">
        <f t="shared" si="7"/>
        <v>1</v>
      </c>
      <c r="Z41" s="215">
        <f t="shared" si="8"/>
        <v>1</v>
      </c>
      <c r="AA41" s="215">
        <f t="shared" si="9"/>
        <v>1</v>
      </c>
      <c r="AB41" s="215">
        <f t="shared" si="10"/>
        <v>2</v>
      </c>
      <c r="AC41" s="214">
        <f t="shared" si="16"/>
        <v>0.98</v>
      </c>
      <c r="AD41" s="214">
        <f t="shared" si="12"/>
        <v>10.657500000000001</v>
      </c>
      <c r="AE41" s="214">
        <f t="shared" si="13"/>
        <v>10.44435</v>
      </c>
      <c r="AF41" s="215">
        <f t="shared" si="14"/>
        <v>120</v>
      </c>
      <c r="AG41" s="235" t="s">
        <v>3457</v>
      </c>
      <c r="AH41" s="235" t="s">
        <v>3454</v>
      </c>
      <c r="AI41" s="235" t="s">
        <v>3451</v>
      </c>
      <c r="AJ41" s="235" t="s">
        <v>3452</v>
      </c>
      <c r="AK41" s="235" t="s">
        <v>3455</v>
      </c>
      <c r="AL41" s="235" t="s">
        <v>3453</v>
      </c>
      <c r="AM41" s="235" t="s">
        <v>3460</v>
      </c>
      <c r="AN41" s="235" t="s">
        <v>3456</v>
      </c>
      <c r="AO41" s="235" t="s">
        <v>3459</v>
      </c>
      <c r="AP41" s="235" t="s">
        <v>3458</v>
      </c>
    </row>
    <row r="42" spans="1:43" s="217" customFormat="1" ht="17.100000000000001" customHeight="1">
      <c r="A42" s="210">
        <v>32</v>
      </c>
      <c r="B42" s="222" t="s">
        <v>1793</v>
      </c>
      <c r="C42" s="222" t="s">
        <v>958</v>
      </c>
      <c r="D42" s="221" t="s">
        <v>1794</v>
      </c>
      <c r="E42" s="213">
        <v>17</v>
      </c>
      <c r="F42" s="214">
        <v>10.73</v>
      </c>
      <c r="G42" s="215">
        <v>30</v>
      </c>
      <c r="H42" s="215" t="s">
        <v>3372</v>
      </c>
      <c r="I42" s="214">
        <v>9.5299999999999994</v>
      </c>
      <c r="J42" s="215">
        <v>12</v>
      </c>
      <c r="K42" s="215" t="s">
        <v>3372</v>
      </c>
      <c r="L42" s="216">
        <f t="shared" si="0"/>
        <v>10.129999999999999</v>
      </c>
      <c r="M42" s="213">
        <f t="shared" si="1"/>
        <v>60</v>
      </c>
      <c r="N42" s="213">
        <f t="shared" si="2"/>
        <v>0</v>
      </c>
      <c r="O42" s="213">
        <f t="shared" si="3"/>
        <v>1</v>
      </c>
      <c r="P42" s="214">
        <v>9.5299999999999994</v>
      </c>
      <c r="Q42" s="215">
        <v>12</v>
      </c>
      <c r="R42" s="215" t="s">
        <v>3373</v>
      </c>
      <c r="S42" s="214">
        <v>13.24</v>
      </c>
      <c r="T42" s="215">
        <v>30</v>
      </c>
      <c r="U42" s="215" t="s">
        <v>3372</v>
      </c>
      <c r="V42" s="214">
        <f t="shared" si="4"/>
        <v>11.385</v>
      </c>
      <c r="W42" s="215">
        <f t="shared" si="5"/>
        <v>60</v>
      </c>
      <c r="X42" s="215">
        <f t="shared" si="6"/>
        <v>1</v>
      </c>
      <c r="Y42" s="215">
        <f t="shared" si="7"/>
        <v>1</v>
      </c>
      <c r="Z42" s="215">
        <f t="shared" si="8"/>
        <v>1</v>
      </c>
      <c r="AA42" s="215">
        <f t="shared" si="9"/>
        <v>2</v>
      </c>
      <c r="AB42" s="215">
        <f t="shared" si="10"/>
        <v>3</v>
      </c>
      <c r="AC42" s="214">
        <f t="shared" si="16"/>
        <v>0.97</v>
      </c>
      <c r="AD42" s="214">
        <f t="shared" si="12"/>
        <v>10.7575</v>
      </c>
      <c r="AE42" s="214">
        <f t="shared" si="13"/>
        <v>10.434775</v>
      </c>
      <c r="AF42" s="215">
        <f t="shared" si="14"/>
        <v>120</v>
      </c>
      <c r="AG42" s="212" t="s">
        <v>3457</v>
      </c>
      <c r="AH42" s="212" t="s">
        <v>3452</v>
      </c>
      <c r="AI42" s="212" t="s">
        <v>3454</v>
      </c>
      <c r="AJ42" s="212" t="s">
        <v>3451</v>
      </c>
      <c r="AK42" s="212" t="s">
        <v>3453</v>
      </c>
      <c r="AL42" s="212" t="s">
        <v>3458</v>
      </c>
      <c r="AM42" s="212" t="s">
        <v>3456</v>
      </c>
      <c r="AN42" s="212" t="s">
        <v>3455</v>
      </c>
      <c r="AO42" s="212" t="s">
        <v>3460</v>
      </c>
      <c r="AP42" s="212" t="s">
        <v>3459</v>
      </c>
    </row>
    <row r="43" spans="1:43" s="217" customFormat="1" ht="17.100000000000001" customHeight="1">
      <c r="A43" s="210">
        <v>33</v>
      </c>
      <c r="B43" s="222" t="s">
        <v>1793</v>
      </c>
      <c r="C43" s="222" t="s">
        <v>2407</v>
      </c>
      <c r="D43" s="221" t="s">
        <v>2408</v>
      </c>
      <c r="E43" s="213">
        <v>24</v>
      </c>
      <c r="F43" s="214">
        <v>11.03</v>
      </c>
      <c r="G43" s="215">
        <v>30</v>
      </c>
      <c r="H43" s="215" t="s">
        <v>3373</v>
      </c>
      <c r="I43" s="214">
        <v>9.74</v>
      </c>
      <c r="J43" s="215">
        <v>12</v>
      </c>
      <c r="K43" s="215" t="s">
        <v>3373</v>
      </c>
      <c r="L43" s="216">
        <f t="shared" si="0"/>
        <v>10.385</v>
      </c>
      <c r="M43" s="213">
        <f t="shared" si="1"/>
        <v>60</v>
      </c>
      <c r="N43" s="213">
        <f t="shared" si="2"/>
        <v>2</v>
      </c>
      <c r="O43" s="213">
        <f t="shared" si="3"/>
        <v>1</v>
      </c>
      <c r="P43" s="214">
        <v>10.77</v>
      </c>
      <c r="Q43" s="215">
        <v>30</v>
      </c>
      <c r="R43" s="215" t="s">
        <v>3373</v>
      </c>
      <c r="S43" s="214">
        <v>11.92</v>
      </c>
      <c r="T43" s="215">
        <v>30</v>
      </c>
      <c r="U43" s="215" t="s">
        <v>3372</v>
      </c>
      <c r="V43" s="214">
        <f t="shared" si="4"/>
        <v>11.344999999999999</v>
      </c>
      <c r="W43" s="215">
        <f t="shared" si="5"/>
        <v>60</v>
      </c>
      <c r="X43" s="215">
        <f t="shared" si="6"/>
        <v>1</v>
      </c>
      <c r="Y43" s="215">
        <f t="shared" si="7"/>
        <v>0</v>
      </c>
      <c r="Z43" s="215">
        <f t="shared" si="8"/>
        <v>3</v>
      </c>
      <c r="AA43" s="215">
        <f t="shared" si="9"/>
        <v>1</v>
      </c>
      <c r="AB43" s="215">
        <f t="shared" si="10"/>
        <v>4</v>
      </c>
      <c r="AC43" s="214">
        <f t="shared" si="16"/>
        <v>0.96</v>
      </c>
      <c r="AD43" s="214">
        <f t="shared" si="12"/>
        <v>10.864999999999998</v>
      </c>
      <c r="AE43" s="214">
        <f t="shared" si="13"/>
        <v>10.430399999999999</v>
      </c>
      <c r="AF43" s="215">
        <f t="shared" si="14"/>
        <v>120</v>
      </c>
      <c r="AG43" s="212" t="s">
        <v>3451</v>
      </c>
      <c r="AH43" s="212" t="s">
        <v>3453</v>
      </c>
      <c r="AI43" s="212" t="s">
        <v>3457</v>
      </c>
      <c r="AJ43" s="212" t="s">
        <v>3455</v>
      </c>
      <c r="AK43" s="212" t="s">
        <v>3452</v>
      </c>
      <c r="AL43" s="212" t="s">
        <v>3456</v>
      </c>
      <c r="AM43" s="212" t="s">
        <v>3454</v>
      </c>
      <c r="AN43" s="212" t="s">
        <v>3459</v>
      </c>
      <c r="AO43" s="212" t="s">
        <v>3460</v>
      </c>
      <c r="AP43" s="212" t="s">
        <v>3458</v>
      </c>
    </row>
    <row r="44" spans="1:43" s="217" customFormat="1" ht="17.100000000000001" customHeight="1">
      <c r="A44" s="210">
        <v>34</v>
      </c>
      <c r="B44" s="218" t="s">
        <v>367</v>
      </c>
      <c r="C44" s="218" t="s">
        <v>1564</v>
      </c>
      <c r="D44" s="213" t="s">
        <v>1565</v>
      </c>
      <c r="E44" s="213">
        <v>15</v>
      </c>
      <c r="F44" s="214">
        <v>10.53</v>
      </c>
      <c r="G44" s="215">
        <v>30</v>
      </c>
      <c r="H44" s="215" t="s">
        <v>3373</v>
      </c>
      <c r="I44" s="214">
        <v>10.130000000000001</v>
      </c>
      <c r="J44" s="215">
        <v>30</v>
      </c>
      <c r="K44" s="215" t="s">
        <v>3373</v>
      </c>
      <c r="L44" s="216">
        <f t="shared" si="0"/>
        <v>10.33</v>
      </c>
      <c r="M44" s="213">
        <f t="shared" si="1"/>
        <v>60</v>
      </c>
      <c r="N44" s="213">
        <f t="shared" si="2"/>
        <v>2</v>
      </c>
      <c r="O44" s="213">
        <f t="shared" si="3"/>
        <v>0</v>
      </c>
      <c r="P44" s="214">
        <v>12.95</v>
      </c>
      <c r="Q44" s="215">
        <v>30</v>
      </c>
      <c r="R44" s="215" t="s">
        <v>3372</v>
      </c>
      <c r="S44" s="214">
        <v>12.19</v>
      </c>
      <c r="T44" s="215">
        <v>30</v>
      </c>
      <c r="U44" s="215" t="s">
        <v>3372</v>
      </c>
      <c r="V44" s="214">
        <f t="shared" si="4"/>
        <v>12.57</v>
      </c>
      <c r="W44" s="215">
        <f t="shared" si="5"/>
        <v>60</v>
      </c>
      <c r="X44" s="215">
        <f t="shared" si="6"/>
        <v>0</v>
      </c>
      <c r="Y44" s="215">
        <f t="shared" si="7"/>
        <v>0</v>
      </c>
      <c r="Z44" s="215">
        <f t="shared" si="8"/>
        <v>2</v>
      </c>
      <c r="AA44" s="215">
        <f t="shared" si="9"/>
        <v>0</v>
      </c>
      <c r="AB44" s="215">
        <f t="shared" si="10"/>
        <v>2</v>
      </c>
      <c r="AC44" s="214">
        <f>IF(AB44=0,0.93,IF(AB44=1,0.92,IF(AB44=2,0.91,IF(AB44=3,0.9,IF(AB44=4,0.89,IF(AB44=5,0.88,IF(AB44=6,0.87)))))))</f>
        <v>0.91</v>
      </c>
      <c r="AD44" s="214">
        <f t="shared" si="12"/>
        <v>11.45</v>
      </c>
      <c r="AE44" s="214">
        <f t="shared" si="13"/>
        <v>10.419499999999999</v>
      </c>
      <c r="AF44" s="215">
        <f t="shared" si="14"/>
        <v>120</v>
      </c>
      <c r="AG44" s="212" t="s">
        <v>3453</v>
      </c>
      <c r="AH44" s="212" t="s">
        <v>3451</v>
      </c>
      <c r="AI44" s="212" t="s">
        <v>3457</v>
      </c>
      <c r="AJ44" s="212" t="s">
        <v>3456</v>
      </c>
      <c r="AK44" s="212" t="s">
        <v>3454</v>
      </c>
      <c r="AL44" s="212" t="s">
        <v>3460</v>
      </c>
      <c r="AM44" s="212" t="s">
        <v>3455</v>
      </c>
      <c r="AN44" s="212" t="s">
        <v>3459</v>
      </c>
      <c r="AO44" s="212" t="s">
        <v>3452</v>
      </c>
      <c r="AP44" s="212" t="s">
        <v>3458</v>
      </c>
    </row>
    <row r="45" spans="1:43" s="217" customFormat="1" ht="17.100000000000001" customHeight="1">
      <c r="A45" s="210">
        <v>35</v>
      </c>
      <c r="B45" s="222" t="s">
        <v>877</v>
      </c>
      <c r="C45" s="222" t="s">
        <v>878</v>
      </c>
      <c r="D45" s="221" t="s">
        <v>879</v>
      </c>
      <c r="E45" s="213">
        <v>8</v>
      </c>
      <c r="F45" s="214">
        <v>10.69</v>
      </c>
      <c r="G45" s="215">
        <v>30</v>
      </c>
      <c r="H45" s="215" t="s">
        <v>3373</v>
      </c>
      <c r="I45" s="214">
        <v>9.4600000000000009</v>
      </c>
      <c r="J45" s="215">
        <v>23</v>
      </c>
      <c r="K45" s="215" t="s">
        <v>3372</v>
      </c>
      <c r="L45" s="216">
        <f t="shared" si="0"/>
        <v>10.074999999999999</v>
      </c>
      <c r="M45" s="213">
        <f t="shared" si="1"/>
        <v>60</v>
      </c>
      <c r="N45" s="213">
        <f t="shared" si="2"/>
        <v>1</v>
      </c>
      <c r="O45" s="213">
        <f t="shared" si="3"/>
        <v>1</v>
      </c>
      <c r="P45" s="214">
        <v>9.9</v>
      </c>
      <c r="Q45" s="215">
        <v>12</v>
      </c>
      <c r="R45" s="215" t="s">
        <v>3373</v>
      </c>
      <c r="S45" s="214">
        <v>13.29</v>
      </c>
      <c r="T45" s="215">
        <v>30</v>
      </c>
      <c r="U45" s="215" t="s">
        <v>3372</v>
      </c>
      <c r="V45" s="214">
        <f t="shared" si="4"/>
        <v>11.594999999999999</v>
      </c>
      <c r="W45" s="215">
        <f t="shared" si="5"/>
        <v>60</v>
      </c>
      <c r="X45" s="215">
        <f t="shared" si="6"/>
        <v>1</v>
      </c>
      <c r="Y45" s="215">
        <f t="shared" si="7"/>
        <v>1</v>
      </c>
      <c r="Z45" s="215">
        <f t="shared" si="8"/>
        <v>2</v>
      </c>
      <c r="AA45" s="215">
        <f t="shared" si="9"/>
        <v>2</v>
      </c>
      <c r="AB45" s="215">
        <f t="shared" si="10"/>
        <v>4</v>
      </c>
      <c r="AC45" s="214">
        <f>IF(AB45=0,1,IF(AB45=1,0.99,IF(AB45=2,0.98,IF(AB45=3,0.97,IF(AB45=4,0.96,IF(AB45=5,0.95,IF(AB45=6,0.94)))))))</f>
        <v>0.96</v>
      </c>
      <c r="AD45" s="214">
        <f t="shared" si="12"/>
        <v>10.834999999999999</v>
      </c>
      <c r="AE45" s="214">
        <f t="shared" si="13"/>
        <v>10.401599999999998</v>
      </c>
      <c r="AF45" s="215">
        <f t="shared" si="14"/>
        <v>120</v>
      </c>
      <c r="AG45" s="212" t="s">
        <v>3453</v>
      </c>
      <c r="AH45" s="212" t="s">
        <v>3451</v>
      </c>
      <c r="AI45" s="212" t="s">
        <v>3456</v>
      </c>
      <c r="AJ45" s="212" t="s">
        <v>3457</v>
      </c>
      <c r="AK45" s="212" t="s">
        <v>3452</v>
      </c>
      <c r="AL45" s="212" t="s">
        <v>3460</v>
      </c>
      <c r="AM45" s="212" t="s">
        <v>3459</v>
      </c>
      <c r="AN45" s="212" t="s">
        <v>3454</v>
      </c>
      <c r="AO45" s="212" t="s">
        <v>3455</v>
      </c>
      <c r="AP45" s="212" t="s">
        <v>3458</v>
      </c>
    </row>
    <row r="46" spans="1:43" s="288" customFormat="1" ht="17.100000000000001" customHeight="1">
      <c r="A46" s="210">
        <v>36</v>
      </c>
      <c r="B46" s="254" t="s">
        <v>2484</v>
      </c>
      <c r="C46" s="254" t="s">
        <v>3567</v>
      </c>
      <c r="D46" s="213" t="s">
        <v>2485</v>
      </c>
      <c r="E46" s="213">
        <v>25</v>
      </c>
      <c r="F46" s="214">
        <v>11.1</v>
      </c>
      <c r="G46" s="215">
        <v>30</v>
      </c>
      <c r="H46" s="215" t="s">
        <v>3372</v>
      </c>
      <c r="I46" s="214">
        <v>9.02</v>
      </c>
      <c r="J46" s="215">
        <v>4</v>
      </c>
      <c r="K46" s="215" t="s">
        <v>3372</v>
      </c>
      <c r="L46" s="216">
        <f t="shared" si="0"/>
        <v>10.059999999999999</v>
      </c>
      <c r="M46" s="213">
        <f t="shared" si="1"/>
        <v>60</v>
      </c>
      <c r="N46" s="213">
        <f t="shared" si="2"/>
        <v>0</v>
      </c>
      <c r="O46" s="213">
        <f t="shared" si="3"/>
        <v>1</v>
      </c>
      <c r="P46" s="214">
        <v>9.91</v>
      </c>
      <c r="Q46" s="215">
        <v>18</v>
      </c>
      <c r="R46" s="215" t="s">
        <v>3373</v>
      </c>
      <c r="S46" s="214">
        <v>12.79</v>
      </c>
      <c r="T46" s="215">
        <v>30</v>
      </c>
      <c r="U46" s="215" t="s">
        <v>3372</v>
      </c>
      <c r="V46" s="214">
        <f t="shared" si="4"/>
        <v>11.35</v>
      </c>
      <c r="W46" s="215">
        <f t="shared" si="5"/>
        <v>60</v>
      </c>
      <c r="X46" s="215">
        <f t="shared" si="6"/>
        <v>1</v>
      </c>
      <c r="Y46" s="215">
        <f t="shared" si="7"/>
        <v>1</v>
      </c>
      <c r="Z46" s="215">
        <f t="shared" si="8"/>
        <v>1</v>
      </c>
      <c r="AA46" s="215">
        <f t="shared" si="9"/>
        <v>2</v>
      </c>
      <c r="AB46" s="215">
        <f t="shared" si="10"/>
        <v>3</v>
      </c>
      <c r="AC46" s="214">
        <f>IF(AB46=0,1,IF(AB46=1,0.99,IF(AB46=2,0.98,IF(AB46=3,0.97,IF(AB46=4,0.96,IF(AB46=5,0.95,IF(AB46=6,0.94)))))))</f>
        <v>0.97</v>
      </c>
      <c r="AD46" s="214">
        <f t="shared" si="12"/>
        <v>10.704999999999998</v>
      </c>
      <c r="AE46" s="214">
        <f t="shared" si="13"/>
        <v>10.383849999999999</v>
      </c>
      <c r="AF46" s="215">
        <f t="shared" si="14"/>
        <v>120</v>
      </c>
      <c r="AG46" s="212" t="s">
        <v>3451</v>
      </c>
      <c r="AH46" s="212" t="s">
        <v>3453</v>
      </c>
      <c r="AI46" s="212" t="s">
        <v>3457</v>
      </c>
      <c r="AJ46" s="212" t="s">
        <v>3452</v>
      </c>
      <c r="AK46" s="212" t="s">
        <v>3456</v>
      </c>
      <c r="AL46" s="212" t="s">
        <v>3455</v>
      </c>
      <c r="AM46" s="212" t="s">
        <v>3454</v>
      </c>
      <c r="AN46" s="212" t="s">
        <v>3460</v>
      </c>
      <c r="AO46" s="212" t="s">
        <v>3458</v>
      </c>
      <c r="AP46" s="212" t="s">
        <v>3459</v>
      </c>
      <c r="AQ46" s="217"/>
    </row>
    <row r="47" spans="1:43" s="217" customFormat="1" ht="17.100000000000001" customHeight="1">
      <c r="A47" s="210">
        <v>37</v>
      </c>
      <c r="B47" s="227" t="s">
        <v>1325</v>
      </c>
      <c r="C47" s="227" t="s">
        <v>1326</v>
      </c>
      <c r="D47" s="226" t="s">
        <v>1327</v>
      </c>
      <c r="E47" s="213">
        <v>12</v>
      </c>
      <c r="F47" s="214">
        <v>11.23</v>
      </c>
      <c r="G47" s="215">
        <v>30</v>
      </c>
      <c r="H47" s="215" t="s">
        <v>3372</v>
      </c>
      <c r="I47" s="214">
        <v>10.35</v>
      </c>
      <c r="J47" s="215">
        <v>30</v>
      </c>
      <c r="K47" s="215" t="s">
        <v>3373</v>
      </c>
      <c r="L47" s="216">
        <f t="shared" si="0"/>
        <v>10.79</v>
      </c>
      <c r="M47" s="213">
        <f t="shared" si="1"/>
        <v>60</v>
      </c>
      <c r="N47" s="213">
        <f t="shared" si="2"/>
        <v>1</v>
      </c>
      <c r="O47" s="213">
        <f t="shared" si="3"/>
        <v>0</v>
      </c>
      <c r="P47" s="214">
        <v>11.18</v>
      </c>
      <c r="Q47" s="215">
        <v>30</v>
      </c>
      <c r="R47" s="215" t="s">
        <v>3373</v>
      </c>
      <c r="S47" s="214">
        <v>12.81</v>
      </c>
      <c r="T47" s="215">
        <v>30</v>
      </c>
      <c r="U47" s="215" t="s">
        <v>3372</v>
      </c>
      <c r="V47" s="214">
        <f t="shared" si="4"/>
        <v>11.995000000000001</v>
      </c>
      <c r="W47" s="215">
        <f t="shared" si="5"/>
        <v>60</v>
      </c>
      <c r="X47" s="215">
        <f t="shared" si="6"/>
        <v>1</v>
      </c>
      <c r="Y47" s="215">
        <f t="shared" si="7"/>
        <v>0</v>
      </c>
      <c r="Z47" s="215">
        <f t="shared" si="8"/>
        <v>2</v>
      </c>
      <c r="AA47" s="215">
        <f t="shared" si="9"/>
        <v>0</v>
      </c>
      <c r="AB47" s="215">
        <f t="shared" si="10"/>
        <v>2</v>
      </c>
      <c r="AC47" s="214">
        <f>IF(AB47=0,0.93,IF(AB47=1,0.92,IF(AB47=2,0.91,IF(AB47=3,0.9,IF(AB47=4,0.89,IF(AB47=5,0.88,IF(AB47=6,0.87)))))))</f>
        <v>0.91</v>
      </c>
      <c r="AD47" s="214">
        <f t="shared" si="12"/>
        <v>11.3925</v>
      </c>
      <c r="AE47" s="214">
        <f t="shared" si="13"/>
        <v>10.367175</v>
      </c>
      <c r="AF47" s="215">
        <f t="shared" si="14"/>
        <v>120</v>
      </c>
      <c r="AG47" s="212" t="s">
        <v>3457</v>
      </c>
      <c r="AH47" s="212" t="s">
        <v>3451</v>
      </c>
      <c r="AI47" s="212" t="s">
        <v>3453</v>
      </c>
      <c r="AJ47" s="212" t="s">
        <v>3456</v>
      </c>
      <c r="AK47" s="212" t="s">
        <v>3452</v>
      </c>
      <c r="AL47" s="212" t="s">
        <v>3460</v>
      </c>
      <c r="AM47" s="212" t="s">
        <v>3455</v>
      </c>
      <c r="AN47" s="212" t="s">
        <v>3454</v>
      </c>
      <c r="AO47" s="212" t="s">
        <v>3458</v>
      </c>
      <c r="AP47" s="212" t="s">
        <v>3459</v>
      </c>
    </row>
    <row r="48" spans="1:43" s="217" customFormat="1" ht="17.100000000000001" customHeight="1">
      <c r="A48" s="210">
        <v>38</v>
      </c>
      <c r="B48" s="222" t="s">
        <v>2010</v>
      </c>
      <c r="C48" s="222" t="s">
        <v>2011</v>
      </c>
      <c r="D48" s="221" t="s">
        <v>2012</v>
      </c>
      <c r="E48" s="213">
        <v>20</v>
      </c>
      <c r="F48" s="214">
        <v>12.14</v>
      </c>
      <c r="G48" s="215">
        <v>30</v>
      </c>
      <c r="H48" s="215" t="s">
        <v>3372</v>
      </c>
      <c r="I48" s="214">
        <v>7.89</v>
      </c>
      <c r="J48" s="215">
        <v>2</v>
      </c>
      <c r="K48" s="215" t="s">
        <v>3372</v>
      </c>
      <c r="L48" s="216">
        <f t="shared" si="0"/>
        <v>10.015000000000001</v>
      </c>
      <c r="M48" s="213">
        <f t="shared" si="1"/>
        <v>60</v>
      </c>
      <c r="N48" s="213">
        <f t="shared" si="2"/>
        <v>0</v>
      </c>
      <c r="O48" s="213">
        <f t="shared" si="3"/>
        <v>1</v>
      </c>
      <c r="P48" s="214">
        <v>10.35</v>
      </c>
      <c r="Q48" s="215">
        <v>30</v>
      </c>
      <c r="R48" s="215" t="s">
        <v>3373</v>
      </c>
      <c r="S48" s="214">
        <v>12.18</v>
      </c>
      <c r="T48" s="215">
        <v>30</v>
      </c>
      <c r="U48" s="215" t="s">
        <v>3373</v>
      </c>
      <c r="V48" s="214">
        <f t="shared" si="4"/>
        <v>11.265000000000001</v>
      </c>
      <c r="W48" s="215">
        <f t="shared" si="5"/>
        <v>60</v>
      </c>
      <c r="X48" s="215">
        <f t="shared" si="6"/>
        <v>2</v>
      </c>
      <c r="Y48" s="215">
        <f t="shared" si="7"/>
        <v>0</v>
      </c>
      <c r="Z48" s="215">
        <f t="shared" si="8"/>
        <v>2</v>
      </c>
      <c r="AA48" s="215">
        <f t="shared" si="9"/>
        <v>1</v>
      </c>
      <c r="AB48" s="215">
        <f t="shared" si="10"/>
        <v>3</v>
      </c>
      <c r="AC48" s="214">
        <f>IF(AB48=0,1,IF(AB48=1,0.99,IF(AB48=2,0.98,IF(AB48=3,0.97,IF(AB48=4,0.96,IF(AB48=5,0.95,IF(AB48=6,0.94)))))))</f>
        <v>0.97</v>
      </c>
      <c r="AD48" s="214">
        <f t="shared" si="12"/>
        <v>10.64</v>
      </c>
      <c r="AE48" s="214">
        <f t="shared" si="13"/>
        <v>10.3208</v>
      </c>
      <c r="AF48" s="215">
        <f t="shared" si="14"/>
        <v>120</v>
      </c>
      <c r="AG48" s="212" t="s">
        <v>3451</v>
      </c>
      <c r="AH48" s="212" t="s">
        <v>3457</v>
      </c>
      <c r="AI48" s="212" t="s">
        <v>3452</v>
      </c>
      <c r="AJ48" s="212" t="s">
        <v>3454</v>
      </c>
      <c r="AK48" s="212" t="s">
        <v>3456</v>
      </c>
      <c r="AL48" s="212" t="s">
        <v>3453</v>
      </c>
      <c r="AM48" s="212" t="s">
        <v>3459</v>
      </c>
      <c r="AN48" s="212" t="s">
        <v>3455</v>
      </c>
      <c r="AO48" s="212" t="s">
        <v>3460</v>
      </c>
      <c r="AP48" s="212" t="s">
        <v>3458</v>
      </c>
    </row>
    <row r="49" spans="1:43" s="288" customFormat="1" ht="17.100000000000001" customHeight="1">
      <c r="A49" s="210">
        <v>39</v>
      </c>
      <c r="B49" s="218" t="s">
        <v>3500</v>
      </c>
      <c r="C49" s="218" t="s">
        <v>2469</v>
      </c>
      <c r="D49" s="213" t="s">
        <v>2470</v>
      </c>
      <c r="E49" s="213">
        <v>25</v>
      </c>
      <c r="F49" s="214">
        <v>9.5299999999999994</v>
      </c>
      <c r="G49" s="215">
        <v>16</v>
      </c>
      <c r="H49" s="215" t="s">
        <v>3373</v>
      </c>
      <c r="I49" s="214">
        <v>11.76</v>
      </c>
      <c r="J49" s="215">
        <v>30</v>
      </c>
      <c r="K49" s="215" t="s">
        <v>3372</v>
      </c>
      <c r="L49" s="216">
        <f t="shared" si="0"/>
        <v>10.645</v>
      </c>
      <c r="M49" s="213">
        <f t="shared" si="1"/>
        <v>60</v>
      </c>
      <c r="N49" s="213">
        <f t="shared" si="2"/>
        <v>1</v>
      </c>
      <c r="O49" s="213">
        <f t="shared" si="3"/>
        <v>1</v>
      </c>
      <c r="P49" s="214">
        <v>11.99</v>
      </c>
      <c r="Q49" s="215">
        <v>30</v>
      </c>
      <c r="R49" s="215" t="s">
        <v>3372</v>
      </c>
      <c r="S49" s="214">
        <v>11.99</v>
      </c>
      <c r="T49" s="215">
        <v>30</v>
      </c>
      <c r="U49" s="215" t="s">
        <v>3372</v>
      </c>
      <c r="V49" s="214">
        <f t="shared" si="4"/>
        <v>11.99</v>
      </c>
      <c r="W49" s="215">
        <f t="shared" si="5"/>
        <v>60</v>
      </c>
      <c r="X49" s="215">
        <f t="shared" si="6"/>
        <v>0</v>
      </c>
      <c r="Y49" s="215">
        <f t="shared" si="7"/>
        <v>0</v>
      </c>
      <c r="Z49" s="215">
        <f t="shared" si="8"/>
        <v>1</v>
      </c>
      <c r="AA49" s="215">
        <f t="shared" si="9"/>
        <v>1</v>
      </c>
      <c r="AB49" s="215">
        <f t="shared" si="10"/>
        <v>2</v>
      </c>
      <c r="AC49" s="214">
        <f>IF(AB49=0,0.93,IF(AB49=1,0.92,IF(AB49=2,0.91,IF(AB49=3,0.9,IF(AB49=4,0.89,IF(AB49=5,0.88,IF(AB49=6,0.87)))))))</f>
        <v>0.91</v>
      </c>
      <c r="AD49" s="214">
        <f t="shared" si="12"/>
        <v>11.317499999999999</v>
      </c>
      <c r="AE49" s="214">
        <f t="shared" si="13"/>
        <v>10.298924999999999</v>
      </c>
      <c r="AF49" s="215">
        <f t="shared" si="14"/>
        <v>120</v>
      </c>
      <c r="AG49" s="212" t="s">
        <v>3456</v>
      </c>
      <c r="AH49" s="212" t="s">
        <v>3457</v>
      </c>
      <c r="AI49" s="212" t="s">
        <v>3455</v>
      </c>
      <c r="AJ49" s="212" t="s">
        <v>3452</v>
      </c>
      <c r="AK49" s="212" t="s">
        <v>3454</v>
      </c>
      <c r="AL49" s="212" t="s">
        <v>3451</v>
      </c>
      <c r="AM49" s="212" t="s">
        <v>3460</v>
      </c>
      <c r="AN49" s="212" t="s">
        <v>3453</v>
      </c>
      <c r="AO49" s="212" t="s">
        <v>3459</v>
      </c>
      <c r="AP49" s="212" t="s">
        <v>3458</v>
      </c>
    </row>
    <row r="50" spans="1:43" s="327" customFormat="1" ht="17.100000000000001" customHeight="1">
      <c r="A50" s="210">
        <v>40</v>
      </c>
      <c r="B50" s="222" t="s">
        <v>1989</v>
      </c>
      <c r="C50" s="222" t="s">
        <v>1990</v>
      </c>
      <c r="D50" s="221" t="s">
        <v>1991</v>
      </c>
      <c r="E50" s="213">
        <v>19</v>
      </c>
      <c r="F50" s="214">
        <v>10.94</v>
      </c>
      <c r="G50" s="215">
        <v>30</v>
      </c>
      <c r="H50" s="215" t="s">
        <v>3373</v>
      </c>
      <c r="I50" s="214">
        <v>9.4600000000000009</v>
      </c>
      <c r="J50" s="215">
        <v>19</v>
      </c>
      <c r="K50" s="215" t="s">
        <v>3372</v>
      </c>
      <c r="L50" s="216">
        <f t="shared" si="0"/>
        <v>10.199999999999999</v>
      </c>
      <c r="M50" s="213">
        <f t="shared" si="1"/>
        <v>60</v>
      </c>
      <c r="N50" s="213">
        <f t="shared" si="2"/>
        <v>1</v>
      </c>
      <c r="O50" s="213">
        <f t="shared" si="3"/>
        <v>1</v>
      </c>
      <c r="P50" s="214">
        <v>10.46</v>
      </c>
      <c r="Q50" s="215">
        <v>30</v>
      </c>
      <c r="R50" s="215" t="s">
        <v>3372</v>
      </c>
      <c r="S50" s="214">
        <v>11.12</v>
      </c>
      <c r="T50" s="215">
        <v>30</v>
      </c>
      <c r="U50" s="215" t="s">
        <v>3372</v>
      </c>
      <c r="V50" s="214">
        <f t="shared" si="4"/>
        <v>10.79</v>
      </c>
      <c r="W50" s="215">
        <f t="shared" si="5"/>
        <v>60</v>
      </c>
      <c r="X50" s="215">
        <f t="shared" si="6"/>
        <v>0</v>
      </c>
      <c r="Y50" s="215">
        <f t="shared" si="7"/>
        <v>0</v>
      </c>
      <c r="Z50" s="215">
        <f t="shared" si="8"/>
        <v>1</v>
      </c>
      <c r="AA50" s="215">
        <f t="shared" si="9"/>
        <v>1</v>
      </c>
      <c r="AB50" s="215">
        <f t="shared" si="10"/>
        <v>2</v>
      </c>
      <c r="AC50" s="214">
        <f>IF(AB50=0,1,IF(AB50=1,0.99,IF(AB50=2,0.98,IF(AB50=3,0.97,IF(AB50=4,0.96,IF(AB50=5,0.95,IF(AB50=6,0.94)))))))</f>
        <v>0.98</v>
      </c>
      <c r="AD50" s="214">
        <f t="shared" si="12"/>
        <v>10.494999999999999</v>
      </c>
      <c r="AE50" s="214">
        <f t="shared" si="13"/>
        <v>10.2851</v>
      </c>
      <c r="AF50" s="215">
        <f t="shared" si="14"/>
        <v>120</v>
      </c>
      <c r="AG50" s="212" t="s">
        <v>3456</v>
      </c>
      <c r="AH50" s="212" t="s">
        <v>3451</v>
      </c>
      <c r="AI50" s="212" t="s">
        <v>3457</v>
      </c>
      <c r="AJ50" s="212" t="s">
        <v>3454</v>
      </c>
      <c r="AK50" s="212" t="s">
        <v>3453</v>
      </c>
      <c r="AL50" s="212" t="s">
        <v>3455</v>
      </c>
      <c r="AM50" s="212" t="s">
        <v>3452</v>
      </c>
      <c r="AN50" s="212" t="s">
        <v>3460</v>
      </c>
      <c r="AO50" s="212" t="s">
        <v>3458</v>
      </c>
      <c r="AP50" s="212" t="s">
        <v>3459</v>
      </c>
      <c r="AQ50" s="217"/>
    </row>
  </sheetData>
  <sortState ref="A11:AQ50">
    <sortCondition descending="1" ref="AE11:AE50"/>
  </sortState>
  <mergeCells count="1">
    <mergeCell ref="A5:AP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P91"/>
  <sheetViews>
    <sheetView topLeftCell="A58" workbookViewId="0">
      <selection activeCell="AK53" sqref="AK53"/>
    </sheetView>
  </sheetViews>
  <sheetFormatPr baseColWidth="10" defaultRowHeight="15"/>
  <cols>
    <col min="1" max="1" width="2.7109375" customWidth="1"/>
    <col min="2" max="2" width="19.7109375" customWidth="1"/>
    <col min="3" max="3" width="22.42578125" customWidth="1"/>
    <col min="4" max="4" width="12.42578125" customWidth="1"/>
    <col min="5" max="5" width="3.85546875" customWidth="1"/>
    <col min="6" max="6" width="4.85546875" customWidth="1"/>
    <col min="7" max="7" width="4.5703125" customWidth="1"/>
    <col min="8" max="8" width="6.7109375" customWidth="1"/>
    <col min="9" max="9" width="4.85546875" customWidth="1"/>
    <col min="10" max="10" width="4.5703125" customWidth="1"/>
    <col min="11" max="11" width="6.42578125" customWidth="1"/>
    <col min="12" max="12" width="4.85546875" customWidth="1"/>
    <col min="13" max="13" width="4" customWidth="1"/>
    <col min="14" max="14" width="4.140625" customWidth="1"/>
    <col min="15" max="15" width="2.85546875" customWidth="1"/>
    <col min="16" max="16" width="5.5703125" customWidth="1"/>
    <col min="17" max="17" width="4.7109375" customWidth="1"/>
    <col min="18" max="18" width="6.42578125" customWidth="1"/>
    <col min="19" max="19" width="5.5703125" customWidth="1"/>
    <col min="20" max="20" width="4.7109375" customWidth="1"/>
    <col min="21" max="21" width="6.42578125" customWidth="1"/>
    <col min="22" max="22" width="4.85546875" customWidth="1"/>
    <col min="23" max="23" width="4" customWidth="1"/>
    <col min="24" max="24" width="4.140625" customWidth="1"/>
    <col min="25" max="25" width="2.85546875" customWidth="1"/>
    <col min="26" max="26" width="4.140625" customWidth="1"/>
    <col min="27" max="27" width="4" customWidth="1"/>
    <col min="28" max="28" width="3.42578125" customWidth="1"/>
    <col min="29" max="29" width="4.5703125" customWidth="1"/>
    <col min="30" max="30" width="4.85546875" customWidth="1"/>
    <col min="31" max="31" width="8.140625" customWidth="1"/>
    <col min="32" max="32" width="4.42578125" customWidth="1"/>
    <col min="33" max="40" width="7.140625" customWidth="1"/>
    <col min="41" max="41" width="6.28515625" customWidth="1"/>
    <col min="42" max="42" width="5.85546875" customWidth="1"/>
  </cols>
  <sheetData>
    <row r="1" spans="1:42" ht="26.25">
      <c r="A1" s="22" t="s">
        <v>3582</v>
      </c>
      <c r="B1" s="23"/>
      <c r="C1" s="23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12"/>
      <c r="X1" s="12"/>
      <c r="Y1" s="12"/>
      <c r="Z1" s="12"/>
      <c r="AA1" s="12"/>
      <c r="AB1" s="12"/>
      <c r="AC1" s="14"/>
      <c r="AD1" s="14"/>
      <c r="AE1" s="14"/>
      <c r="AF1" s="12"/>
      <c r="AG1" s="7"/>
      <c r="AH1" s="7"/>
      <c r="AI1" s="7"/>
      <c r="AJ1" s="7"/>
      <c r="AK1" s="7"/>
      <c r="AL1" s="7"/>
      <c r="AM1" s="7"/>
      <c r="AN1" s="7"/>
      <c r="AO1" s="7"/>
      <c r="AP1" s="7"/>
    </row>
    <row r="2" spans="1:42" ht="26.25">
      <c r="A2" s="22" t="s">
        <v>0</v>
      </c>
      <c r="B2" s="23"/>
      <c r="C2" s="23"/>
      <c r="D2" s="137"/>
      <c r="E2" s="137"/>
      <c r="F2" s="139"/>
      <c r="G2" s="140"/>
      <c r="H2" s="140"/>
      <c r="I2" s="141"/>
      <c r="J2" s="142"/>
      <c r="K2" s="137"/>
      <c r="L2" s="139"/>
      <c r="M2" s="143"/>
      <c r="N2" s="143"/>
      <c r="O2" s="143"/>
      <c r="P2" s="144"/>
      <c r="Q2" s="140"/>
      <c r="R2" s="140"/>
      <c r="S2" s="145"/>
      <c r="T2" s="146"/>
      <c r="U2" s="60"/>
      <c r="V2" s="147"/>
      <c r="W2" s="12"/>
      <c r="X2" s="12"/>
      <c r="Y2" s="12"/>
      <c r="Z2" s="12"/>
      <c r="AA2" s="12"/>
      <c r="AB2" s="12"/>
      <c r="AC2" s="14"/>
      <c r="AD2" s="14"/>
      <c r="AE2" s="14"/>
      <c r="AF2" s="12"/>
      <c r="AG2" s="7"/>
      <c r="AH2" s="7"/>
      <c r="AI2" s="7"/>
      <c r="AJ2" s="7"/>
      <c r="AK2" s="7"/>
      <c r="AL2" s="7"/>
      <c r="AM2" s="7"/>
      <c r="AN2" s="7"/>
      <c r="AO2" s="7"/>
      <c r="AP2" s="7"/>
    </row>
    <row r="3" spans="1:42" ht="26.25">
      <c r="A3" s="22" t="s">
        <v>1</v>
      </c>
      <c r="B3" s="23"/>
      <c r="C3" s="23"/>
      <c r="D3" s="137"/>
      <c r="E3" s="137"/>
      <c r="F3" s="139"/>
      <c r="G3" s="140"/>
      <c r="H3" s="140"/>
      <c r="I3" s="141"/>
      <c r="J3" s="142"/>
      <c r="K3" s="137"/>
      <c r="L3" s="139"/>
      <c r="M3" s="143"/>
      <c r="N3" s="143"/>
      <c r="O3" s="143"/>
      <c r="P3" s="144"/>
      <c r="Q3" s="140"/>
      <c r="R3" s="140"/>
      <c r="S3" s="145"/>
      <c r="T3" s="146"/>
      <c r="U3" s="60"/>
      <c r="V3" s="147"/>
      <c r="W3" s="12"/>
      <c r="X3" s="12"/>
      <c r="Y3" s="12"/>
      <c r="Z3" s="12"/>
      <c r="AA3" s="12"/>
      <c r="AB3" s="12"/>
      <c r="AC3" s="14"/>
      <c r="AD3" s="14"/>
      <c r="AE3" s="14"/>
      <c r="AF3" s="12"/>
      <c r="AG3" s="7"/>
      <c r="AH3" s="7"/>
      <c r="AI3" s="7"/>
      <c r="AJ3" s="7"/>
      <c r="AK3" s="7"/>
      <c r="AL3" s="7"/>
      <c r="AM3" s="7"/>
      <c r="AN3" s="7"/>
      <c r="AO3" s="7"/>
      <c r="AP3" s="7"/>
    </row>
    <row r="4" spans="1:42" ht="26.25">
      <c r="A4" s="23" t="s">
        <v>3518</v>
      </c>
      <c r="B4" s="23"/>
      <c r="C4" s="23"/>
      <c r="D4" s="137"/>
      <c r="E4" s="137"/>
      <c r="F4" s="139"/>
      <c r="G4" s="140"/>
      <c r="H4" s="140"/>
      <c r="I4" s="141"/>
      <c r="J4" s="142"/>
      <c r="K4" s="137"/>
      <c r="L4" s="139"/>
      <c r="M4" s="143"/>
      <c r="N4" s="143"/>
      <c r="O4" s="143"/>
      <c r="P4" s="144"/>
      <c r="Q4" s="140"/>
      <c r="R4" s="140"/>
      <c r="S4" s="145"/>
      <c r="T4" s="146"/>
      <c r="U4" s="60"/>
      <c r="V4" s="147"/>
      <c r="W4" s="12"/>
      <c r="X4" s="12"/>
      <c r="Y4" s="12"/>
      <c r="Z4" s="12"/>
      <c r="AA4" s="12"/>
      <c r="AB4" s="12"/>
      <c r="AC4" s="14"/>
      <c r="AD4" s="14"/>
      <c r="AE4" s="14"/>
      <c r="AF4" s="12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s="318" customFormat="1" ht="28.5">
      <c r="A5" s="421" t="s">
        <v>3603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</row>
    <row r="10" spans="1:42" s="209" customFormat="1" ht="11.25">
      <c r="A10" s="201" t="s">
        <v>4</v>
      </c>
      <c r="B10" s="201" t="s">
        <v>5</v>
      </c>
      <c r="C10" s="201" t="s">
        <v>6</v>
      </c>
      <c r="D10" s="201" t="s">
        <v>7</v>
      </c>
      <c r="E10" s="201" t="s">
        <v>8</v>
      </c>
      <c r="F10" s="202" t="s">
        <v>9</v>
      </c>
      <c r="G10" s="201" t="s">
        <v>10</v>
      </c>
      <c r="H10" s="201" t="s">
        <v>11</v>
      </c>
      <c r="I10" s="202" t="s">
        <v>12</v>
      </c>
      <c r="J10" s="201" t="s">
        <v>10</v>
      </c>
      <c r="K10" s="201" t="s">
        <v>13</v>
      </c>
      <c r="L10" s="202" t="s">
        <v>14</v>
      </c>
      <c r="M10" s="203" t="s">
        <v>15</v>
      </c>
      <c r="N10" s="204" t="s">
        <v>16</v>
      </c>
      <c r="O10" s="203" t="s">
        <v>17</v>
      </c>
      <c r="P10" s="202" t="s">
        <v>18</v>
      </c>
      <c r="Q10" s="201" t="s">
        <v>19</v>
      </c>
      <c r="R10" s="201" t="s">
        <v>13</v>
      </c>
      <c r="S10" s="202" t="s">
        <v>20</v>
      </c>
      <c r="T10" s="201" t="s">
        <v>19</v>
      </c>
      <c r="U10" s="201" t="s">
        <v>13</v>
      </c>
      <c r="V10" s="205" t="s">
        <v>21</v>
      </c>
      <c r="W10" s="206" t="s">
        <v>22</v>
      </c>
      <c r="X10" s="206" t="s">
        <v>23</v>
      </c>
      <c r="Y10" s="206" t="s">
        <v>24</v>
      </c>
      <c r="Z10" s="206" t="s">
        <v>25</v>
      </c>
      <c r="AA10" s="207" t="s">
        <v>26</v>
      </c>
      <c r="AB10" s="207" t="s">
        <v>27</v>
      </c>
      <c r="AC10" s="205" t="s">
        <v>28</v>
      </c>
      <c r="AD10" s="205" t="s">
        <v>29</v>
      </c>
      <c r="AE10" s="205" t="s">
        <v>30</v>
      </c>
      <c r="AF10" s="208" t="s">
        <v>31</v>
      </c>
      <c r="AG10" s="201" t="s">
        <v>33</v>
      </c>
      <c r="AH10" s="201" t="s">
        <v>34</v>
      </c>
      <c r="AI10" s="201" t="s">
        <v>35</v>
      </c>
      <c r="AJ10" s="201" t="s">
        <v>36</v>
      </c>
      <c r="AK10" s="201" t="s">
        <v>37</v>
      </c>
      <c r="AL10" s="201" t="s">
        <v>38</v>
      </c>
      <c r="AM10" s="201" t="s">
        <v>39</v>
      </c>
      <c r="AN10" s="201" t="s">
        <v>40</v>
      </c>
      <c r="AO10" s="201" t="s">
        <v>41</v>
      </c>
      <c r="AP10" s="201" t="s">
        <v>42</v>
      </c>
    </row>
    <row r="11" spans="1:42" s="217" customFormat="1" ht="11.25">
      <c r="A11" s="210">
        <v>1</v>
      </c>
      <c r="B11" s="218" t="s">
        <v>106</v>
      </c>
      <c r="C11" s="218" t="s">
        <v>107</v>
      </c>
      <c r="D11" s="213" t="s">
        <v>108</v>
      </c>
      <c r="E11" s="213">
        <v>1</v>
      </c>
      <c r="F11" s="214">
        <v>16.57</v>
      </c>
      <c r="G11" s="215">
        <v>30</v>
      </c>
      <c r="H11" s="215" t="s">
        <v>3372</v>
      </c>
      <c r="I11" s="214">
        <v>15.26</v>
      </c>
      <c r="J11" s="215">
        <v>30</v>
      </c>
      <c r="K11" s="215" t="s">
        <v>3372</v>
      </c>
      <c r="L11" s="216">
        <f t="shared" ref="L11:L42" si="0">(F11+I11)/2</f>
        <v>15.914999999999999</v>
      </c>
      <c r="M11" s="213">
        <f t="shared" ref="M11:M42" si="1">IF(L11&gt;=10,60,G11+J11)</f>
        <v>60</v>
      </c>
      <c r="N11" s="213">
        <f t="shared" ref="N11:N42" si="2">IF(H11="ACC",0,1)+IF(K11="ACC",0,1)</f>
        <v>0</v>
      </c>
      <c r="O11" s="213">
        <f t="shared" ref="O11:O42" si="3">IF(F11&lt;10,1,(IF(I11&lt;10,1,0)))</f>
        <v>0</v>
      </c>
      <c r="P11" s="214">
        <v>15.13</v>
      </c>
      <c r="Q11" s="215">
        <v>30</v>
      </c>
      <c r="R11" s="215" t="s">
        <v>3372</v>
      </c>
      <c r="S11" s="214">
        <v>17.920000000000002</v>
      </c>
      <c r="T11" s="215">
        <v>30</v>
      </c>
      <c r="U11" s="215" t="s">
        <v>3372</v>
      </c>
      <c r="V11" s="214">
        <f t="shared" ref="V11:V42" si="4">(P11+S11)/2</f>
        <v>16.525000000000002</v>
      </c>
      <c r="W11" s="215">
        <f t="shared" ref="W11:W42" si="5">IF(V11&gt;=10,60,Q11+T11)</f>
        <v>60</v>
      </c>
      <c r="X11" s="215">
        <f t="shared" ref="X11:X42" si="6">IF(R11="ACC",0,1)+IF(U11="ACC",0,1)</f>
        <v>0</v>
      </c>
      <c r="Y11" s="215">
        <f t="shared" ref="Y11:Y42" si="7">IF(P11&lt;10,1,(IF(S11&lt;10,1,0)))</f>
        <v>0</v>
      </c>
      <c r="Z11" s="215">
        <f t="shared" ref="Z11:Z42" si="8">N11+X11</f>
        <v>0</v>
      </c>
      <c r="AA11" s="215">
        <f t="shared" ref="AA11:AA42" si="9">O11+Y11</f>
        <v>0</v>
      </c>
      <c r="AB11" s="215">
        <f t="shared" ref="AB11:AB42" si="10">Z11+AA11</f>
        <v>0</v>
      </c>
      <c r="AC11" s="214">
        <f>IF(AB11=0,1,IF(AB11=1,0.99,IF(AB11=2,0.98,IF(AB11=3,0.97,IF(AB11=4,0.96,IF(AB11=5,0.95,IF(AB11=6,0.94)))))))</f>
        <v>1</v>
      </c>
      <c r="AD11" s="214">
        <f t="shared" ref="AD11:AD42" si="11">AVERAGE(L11,V11)</f>
        <v>16.22</v>
      </c>
      <c r="AE11" s="214">
        <f t="shared" ref="AE11:AE42" si="12">AC11*AD11</f>
        <v>16.22</v>
      </c>
      <c r="AF11" s="215">
        <f t="shared" ref="AF11:AF42" si="13">M11+W11</f>
        <v>120</v>
      </c>
      <c r="AG11" s="212" t="s">
        <v>3454</v>
      </c>
      <c r="AH11" s="212" t="s">
        <v>3453</v>
      </c>
      <c r="AI11" s="212" t="s">
        <v>3451</v>
      </c>
      <c r="AJ11" s="212" t="s">
        <v>3455</v>
      </c>
      <c r="AK11" s="212" t="s">
        <v>3452</v>
      </c>
      <c r="AL11" s="212" t="s">
        <v>3456</v>
      </c>
      <c r="AM11" s="212" t="s">
        <v>3457</v>
      </c>
      <c r="AN11" s="212" t="s">
        <v>3459</v>
      </c>
      <c r="AO11" s="212" t="s">
        <v>3458</v>
      </c>
      <c r="AP11" s="212" t="s">
        <v>3460</v>
      </c>
    </row>
    <row r="12" spans="1:42" s="217" customFormat="1" ht="11.25">
      <c r="A12" s="210">
        <v>2</v>
      </c>
      <c r="B12" s="222" t="s">
        <v>150</v>
      </c>
      <c r="C12" s="222" t="s">
        <v>151</v>
      </c>
      <c r="D12" s="221" t="s">
        <v>152</v>
      </c>
      <c r="E12" s="213">
        <v>1</v>
      </c>
      <c r="F12" s="214">
        <v>15.25</v>
      </c>
      <c r="G12" s="215">
        <v>30</v>
      </c>
      <c r="H12" s="215" t="s">
        <v>3372</v>
      </c>
      <c r="I12" s="214">
        <v>15.05</v>
      </c>
      <c r="J12" s="215">
        <v>30</v>
      </c>
      <c r="K12" s="215" t="s">
        <v>3372</v>
      </c>
      <c r="L12" s="216">
        <f t="shared" si="0"/>
        <v>15.15</v>
      </c>
      <c r="M12" s="213">
        <f t="shared" si="1"/>
        <v>60</v>
      </c>
      <c r="N12" s="213">
        <f t="shared" si="2"/>
        <v>0</v>
      </c>
      <c r="O12" s="213">
        <f t="shared" si="3"/>
        <v>0</v>
      </c>
      <c r="P12" s="214">
        <v>14.86</v>
      </c>
      <c r="Q12" s="215">
        <v>30</v>
      </c>
      <c r="R12" s="215" t="s">
        <v>3372</v>
      </c>
      <c r="S12" s="214">
        <v>16.760000000000002</v>
      </c>
      <c r="T12" s="215">
        <v>30</v>
      </c>
      <c r="U12" s="215" t="s">
        <v>3372</v>
      </c>
      <c r="V12" s="214">
        <f t="shared" si="4"/>
        <v>15.81</v>
      </c>
      <c r="W12" s="215">
        <f t="shared" si="5"/>
        <v>60</v>
      </c>
      <c r="X12" s="215">
        <f t="shared" si="6"/>
        <v>0</v>
      </c>
      <c r="Y12" s="215">
        <f t="shared" si="7"/>
        <v>0</v>
      </c>
      <c r="Z12" s="215">
        <f t="shared" si="8"/>
        <v>0</v>
      </c>
      <c r="AA12" s="215">
        <f t="shared" si="9"/>
        <v>0</v>
      </c>
      <c r="AB12" s="215">
        <f t="shared" si="10"/>
        <v>0</v>
      </c>
      <c r="AC12" s="214">
        <f>IF(AB12=0,1,IF(AB12=1,0.99,IF(AB12=2,0.98,IF(AB12=3,0.97,IF(AB12=4,0.96,IF(AB12=5,0.95,IF(AB12=6,0.94)))))))</f>
        <v>1</v>
      </c>
      <c r="AD12" s="214">
        <f t="shared" si="11"/>
        <v>15.48</v>
      </c>
      <c r="AE12" s="214">
        <f t="shared" si="12"/>
        <v>15.48</v>
      </c>
      <c r="AF12" s="215">
        <f t="shared" si="13"/>
        <v>120</v>
      </c>
      <c r="AG12" s="212" t="s">
        <v>3454</v>
      </c>
      <c r="AH12" s="212" t="s">
        <v>3453</v>
      </c>
      <c r="AI12" s="212" t="s">
        <v>3451</v>
      </c>
      <c r="AJ12" s="212" t="s">
        <v>3452</v>
      </c>
      <c r="AK12" s="212" t="s">
        <v>3455</v>
      </c>
      <c r="AL12" s="212" t="s">
        <v>3457</v>
      </c>
      <c r="AM12" s="212" t="s">
        <v>3456</v>
      </c>
      <c r="AN12" s="212" t="s">
        <v>3458</v>
      </c>
      <c r="AO12" s="212" t="s">
        <v>3459</v>
      </c>
      <c r="AP12" s="212" t="s">
        <v>3460</v>
      </c>
    </row>
    <row r="13" spans="1:42" s="217" customFormat="1" ht="11.25">
      <c r="A13" s="210">
        <v>3</v>
      </c>
      <c r="B13" s="218" t="s">
        <v>2769</v>
      </c>
      <c r="C13" s="218" t="s">
        <v>2770</v>
      </c>
      <c r="D13" s="213" t="s">
        <v>2771</v>
      </c>
      <c r="E13" s="213">
        <v>28</v>
      </c>
      <c r="F13" s="214">
        <v>13.06</v>
      </c>
      <c r="G13" s="215">
        <v>30</v>
      </c>
      <c r="H13" s="215" t="s">
        <v>3372</v>
      </c>
      <c r="I13" s="214">
        <v>12.47</v>
      </c>
      <c r="J13" s="215">
        <v>30</v>
      </c>
      <c r="K13" s="215" t="s">
        <v>3372</v>
      </c>
      <c r="L13" s="216">
        <f t="shared" si="0"/>
        <v>12.765000000000001</v>
      </c>
      <c r="M13" s="213">
        <f t="shared" si="1"/>
        <v>60</v>
      </c>
      <c r="N13" s="213">
        <f t="shared" si="2"/>
        <v>0</v>
      </c>
      <c r="O13" s="213">
        <f t="shared" si="3"/>
        <v>0</v>
      </c>
      <c r="P13" s="214">
        <v>13.76</v>
      </c>
      <c r="Q13" s="215">
        <v>30</v>
      </c>
      <c r="R13" s="215" t="s">
        <v>3372</v>
      </c>
      <c r="S13" s="214">
        <v>16.72</v>
      </c>
      <c r="T13" s="215">
        <v>30</v>
      </c>
      <c r="U13" s="215" t="s">
        <v>3372</v>
      </c>
      <c r="V13" s="214">
        <f t="shared" si="4"/>
        <v>15.239999999999998</v>
      </c>
      <c r="W13" s="215">
        <f t="shared" si="5"/>
        <v>60</v>
      </c>
      <c r="X13" s="215">
        <f t="shared" si="6"/>
        <v>0</v>
      </c>
      <c r="Y13" s="215">
        <f t="shared" si="7"/>
        <v>0</v>
      </c>
      <c r="Z13" s="215">
        <f t="shared" si="8"/>
        <v>0</v>
      </c>
      <c r="AA13" s="215">
        <f t="shared" si="9"/>
        <v>0</v>
      </c>
      <c r="AB13" s="215">
        <f t="shared" si="10"/>
        <v>0</v>
      </c>
      <c r="AC13" s="214">
        <f>IF(AB13=0,1,IF(AB13=1,0.99,IF(AB13=2,0.98,IF(AB13=3,0.97,IF(AB13=4,0.96,IF(AB13=5,0.95,IF(AB13=6,0.94)))))))</f>
        <v>1</v>
      </c>
      <c r="AD13" s="214">
        <f t="shared" si="11"/>
        <v>14.0025</v>
      </c>
      <c r="AE13" s="214">
        <f t="shared" si="12"/>
        <v>14.0025</v>
      </c>
      <c r="AF13" s="215">
        <f t="shared" si="13"/>
        <v>120</v>
      </c>
      <c r="AG13" s="212" t="s">
        <v>3454</v>
      </c>
      <c r="AH13" s="212" t="s">
        <v>3456</v>
      </c>
      <c r="AI13" s="212" t="s">
        <v>3457</v>
      </c>
      <c r="AJ13" s="212" t="s">
        <v>3452</v>
      </c>
      <c r="AK13" s="212" t="s">
        <v>3455</v>
      </c>
      <c r="AL13" s="212" t="s">
        <v>3459</v>
      </c>
      <c r="AM13" s="212" t="s">
        <v>3458</v>
      </c>
      <c r="AN13" s="212" t="s">
        <v>3460</v>
      </c>
      <c r="AO13" s="212" t="s">
        <v>3451</v>
      </c>
      <c r="AP13" s="212" t="s">
        <v>3453</v>
      </c>
    </row>
    <row r="14" spans="1:42" s="217" customFormat="1" ht="11.25">
      <c r="A14" s="210">
        <v>4</v>
      </c>
      <c r="B14" s="219" t="s">
        <v>1314</v>
      </c>
      <c r="C14" s="219" t="s">
        <v>331</v>
      </c>
      <c r="D14" s="213" t="s">
        <v>2335</v>
      </c>
      <c r="E14" s="213">
        <v>23</v>
      </c>
      <c r="F14" s="214">
        <v>13.68</v>
      </c>
      <c r="G14" s="215">
        <v>30</v>
      </c>
      <c r="H14" s="215" t="s">
        <v>3372</v>
      </c>
      <c r="I14" s="214">
        <v>12.6</v>
      </c>
      <c r="J14" s="215">
        <v>30</v>
      </c>
      <c r="K14" s="215" t="s">
        <v>3372</v>
      </c>
      <c r="L14" s="216">
        <f t="shared" si="0"/>
        <v>13.14</v>
      </c>
      <c r="M14" s="213">
        <f t="shared" si="1"/>
        <v>60</v>
      </c>
      <c r="N14" s="213">
        <f t="shared" si="2"/>
        <v>0</v>
      </c>
      <c r="O14" s="213">
        <f t="shared" si="3"/>
        <v>0</v>
      </c>
      <c r="P14" s="214">
        <v>13.97</v>
      </c>
      <c r="Q14" s="215">
        <v>30</v>
      </c>
      <c r="R14" s="215" t="s">
        <v>3372</v>
      </c>
      <c r="S14" s="214">
        <v>15.11</v>
      </c>
      <c r="T14" s="215">
        <v>30</v>
      </c>
      <c r="U14" s="215" t="s">
        <v>3372</v>
      </c>
      <c r="V14" s="214">
        <f t="shared" si="4"/>
        <v>14.54</v>
      </c>
      <c r="W14" s="215">
        <f t="shared" si="5"/>
        <v>60</v>
      </c>
      <c r="X14" s="215">
        <f t="shared" si="6"/>
        <v>0</v>
      </c>
      <c r="Y14" s="215">
        <f t="shared" si="7"/>
        <v>0</v>
      </c>
      <c r="Z14" s="215">
        <f t="shared" si="8"/>
        <v>0</v>
      </c>
      <c r="AA14" s="215">
        <f t="shared" si="9"/>
        <v>0</v>
      </c>
      <c r="AB14" s="215">
        <f t="shared" si="10"/>
        <v>0</v>
      </c>
      <c r="AC14" s="214">
        <f>IF(AB14=0,1,IF(AB14=1,0.99,IF(AB14=2,0.98,IF(AB14=3,0.97,IF(AB14=4,0.96,IF(AB14=5,0.95,IF(AB14=6,0.94)))))))</f>
        <v>1</v>
      </c>
      <c r="AD14" s="214">
        <f t="shared" si="11"/>
        <v>13.84</v>
      </c>
      <c r="AE14" s="214">
        <f t="shared" si="12"/>
        <v>13.84</v>
      </c>
      <c r="AF14" s="215">
        <f t="shared" si="13"/>
        <v>120</v>
      </c>
      <c r="AG14" s="212" t="s">
        <v>3454</v>
      </c>
      <c r="AH14" s="212" t="s">
        <v>3455</v>
      </c>
      <c r="AI14" s="212" t="s">
        <v>3451</v>
      </c>
      <c r="AJ14" s="212" t="s">
        <v>3457</v>
      </c>
      <c r="AK14" s="212" t="s">
        <v>3456</v>
      </c>
      <c r="AL14" s="212" t="s">
        <v>3453</v>
      </c>
      <c r="AM14" s="212" t="s">
        <v>3452</v>
      </c>
      <c r="AN14" s="212" t="s">
        <v>3460</v>
      </c>
      <c r="AO14" s="212" t="s">
        <v>3458</v>
      </c>
      <c r="AP14" s="212" t="s">
        <v>3459</v>
      </c>
    </row>
    <row r="15" spans="1:42" s="217" customFormat="1" ht="11.25">
      <c r="A15" s="210">
        <v>5</v>
      </c>
      <c r="B15" s="218" t="s">
        <v>1049</v>
      </c>
      <c r="C15" s="218" t="s">
        <v>1050</v>
      </c>
      <c r="D15" s="213" t="s">
        <v>1051</v>
      </c>
      <c r="E15" s="213">
        <v>10</v>
      </c>
      <c r="F15" s="214">
        <v>12.65</v>
      </c>
      <c r="G15" s="215">
        <v>30</v>
      </c>
      <c r="H15" s="215" t="s">
        <v>3372</v>
      </c>
      <c r="I15" s="214">
        <v>13.14</v>
      </c>
      <c r="J15" s="215">
        <v>30</v>
      </c>
      <c r="K15" s="215" t="s">
        <v>3372</v>
      </c>
      <c r="L15" s="216">
        <f t="shared" si="0"/>
        <v>12.895</v>
      </c>
      <c r="M15" s="213">
        <f t="shared" si="1"/>
        <v>60</v>
      </c>
      <c r="N15" s="213">
        <f t="shared" si="2"/>
        <v>0</v>
      </c>
      <c r="O15" s="213">
        <f t="shared" si="3"/>
        <v>0</v>
      </c>
      <c r="P15" s="214">
        <v>14.01</v>
      </c>
      <c r="Q15" s="215">
        <v>30</v>
      </c>
      <c r="R15" s="215" t="s">
        <v>3372</v>
      </c>
      <c r="S15" s="214">
        <v>14.76</v>
      </c>
      <c r="T15" s="215">
        <v>30</v>
      </c>
      <c r="U15" s="215" t="s">
        <v>3372</v>
      </c>
      <c r="V15" s="214">
        <f t="shared" si="4"/>
        <v>14.385</v>
      </c>
      <c r="W15" s="215">
        <f t="shared" si="5"/>
        <v>60</v>
      </c>
      <c r="X15" s="215">
        <f t="shared" si="6"/>
        <v>0</v>
      </c>
      <c r="Y15" s="215">
        <f t="shared" si="7"/>
        <v>0</v>
      </c>
      <c r="Z15" s="215">
        <f t="shared" si="8"/>
        <v>0</v>
      </c>
      <c r="AA15" s="215">
        <f t="shared" si="9"/>
        <v>0</v>
      </c>
      <c r="AB15" s="215">
        <f t="shared" si="10"/>
        <v>0</v>
      </c>
      <c r="AC15" s="214">
        <f>IF(AB15=0,1,IF(AB15=1,0.99,IF(AB15=2,0.98,IF(AB15=3,0.97,IF(AB15=4,0.96,IF(AB15=5,0.95,IF(AB15=6,0.94)))))))</f>
        <v>1</v>
      </c>
      <c r="AD15" s="214">
        <f t="shared" si="11"/>
        <v>13.64</v>
      </c>
      <c r="AE15" s="214">
        <f t="shared" si="12"/>
        <v>13.64</v>
      </c>
      <c r="AF15" s="215">
        <f t="shared" si="13"/>
        <v>120</v>
      </c>
      <c r="AG15" s="212" t="s">
        <v>3454</v>
      </c>
      <c r="AH15" s="212" t="s">
        <v>3453</v>
      </c>
      <c r="AI15" s="212" t="s">
        <v>3456</v>
      </c>
      <c r="AJ15" s="212" t="s">
        <v>3451</v>
      </c>
      <c r="AK15" s="212" t="s">
        <v>3452</v>
      </c>
      <c r="AL15" s="212" t="s">
        <v>3455</v>
      </c>
      <c r="AM15" s="212" t="s">
        <v>3460</v>
      </c>
      <c r="AN15" s="212" t="s">
        <v>3457</v>
      </c>
      <c r="AO15" s="212" t="s">
        <v>3459</v>
      </c>
      <c r="AP15" s="212" t="s">
        <v>3458</v>
      </c>
    </row>
    <row r="16" spans="1:42" s="217" customFormat="1" ht="11.25">
      <c r="A16" s="210">
        <v>6</v>
      </c>
      <c r="B16" s="218" t="s">
        <v>1075</v>
      </c>
      <c r="C16" s="218" t="s">
        <v>1076</v>
      </c>
      <c r="D16" s="213" t="s">
        <v>1077</v>
      </c>
      <c r="E16" s="213">
        <v>10</v>
      </c>
      <c r="F16" s="214">
        <v>14.59</v>
      </c>
      <c r="G16" s="215">
        <v>30</v>
      </c>
      <c r="H16" s="215" t="s">
        <v>3372</v>
      </c>
      <c r="I16" s="214">
        <v>14.99</v>
      </c>
      <c r="J16" s="215">
        <v>30</v>
      </c>
      <c r="K16" s="215" t="s">
        <v>3372</v>
      </c>
      <c r="L16" s="216">
        <f t="shared" si="0"/>
        <v>14.79</v>
      </c>
      <c r="M16" s="213">
        <f t="shared" si="1"/>
        <v>60</v>
      </c>
      <c r="N16" s="213">
        <f t="shared" si="2"/>
        <v>0</v>
      </c>
      <c r="O16" s="213">
        <f t="shared" si="3"/>
        <v>0</v>
      </c>
      <c r="P16" s="214">
        <v>13.78</v>
      </c>
      <c r="Q16" s="215">
        <v>30</v>
      </c>
      <c r="R16" s="215" t="s">
        <v>3372</v>
      </c>
      <c r="S16" s="214">
        <v>13.37</v>
      </c>
      <c r="T16" s="215">
        <v>30</v>
      </c>
      <c r="U16" s="215" t="s">
        <v>3372</v>
      </c>
      <c r="V16" s="214">
        <f t="shared" si="4"/>
        <v>13.574999999999999</v>
      </c>
      <c r="W16" s="215">
        <f t="shared" si="5"/>
        <v>60</v>
      </c>
      <c r="X16" s="215">
        <f t="shared" si="6"/>
        <v>0</v>
      </c>
      <c r="Y16" s="215">
        <f t="shared" si="7"/>
        <v>0</v>
      </c>
      <c r="Z16" s="215">
        <f t="shared" si="8"/>
        <v>0</v>
      </c>
      <c r="AA16" s="215">
        <f t="shared" si="9"/>
        <v>0</v>
      </c>
      <c r="AB16" s="215">
        <f t="shared" si="10"/>
        <v>0</v>
      </c>
      <c r="AC16" s="214">
        <f>IF(AB16=0,0.93,IF(AB16=1,0.92,IF(AB16=2,0.91,IF(AB16=3,0.9,IF(AB16=4,0.89,IF(AB16=5,0.88,IF(AB16=6,0.87)))))))</f>
        <v>0.93</v>
      </c>
      <c r="AD16" s="214">
        <f t="shared" si="11"/>
        <v>14.182499999999999</v>
      </c>
      <c r="AE16" s="214">
        <f t="shared" si="12"/>
        <v>13.189724999999999</v>
      </c>
      <c r="AF16" s="215">
        <f t="shared" si="13"/>
        <v>120</v>
      </c>
      <c r="AG16" s="212" t="s">
        <v>3454</v>
      </c>
      <c r="AH16" s="212" t="s">
        <v>3453</v>
      </c>
      <c r="AI16" s="212" t="s">
        <v>3456</v>
      </c>
      <c r="AJ16" s="212" t="s">
        <v>3451</v>
      </c>
      <c r="AK16" s="212" t="s">
        <v>3452</v>
      </c>
      <c r="AL16" s="212" t="s">
        <v>3455</v>
      </c>
      <c r="AM16" s="212" t="s">
        <v>3460</v>
      </c>
      <c r="AN16" s="212" t="s">
        <v>3457</v>
      </c>
      <c r="AO16" s="212" t="s">
        <v>3459</v>
      </c>
      <c r="AP16" s="212" t="s">
        <v>3458</v>
      </c>
    </row>
    <row r="17" spans="1:42" s="217" customFormat="1" ht="11.25">
      <c r="A17" s="210">
        <v>7</v>
      </c>
      <c r="B17" s="218" t="s">
        <v>1390</v>
      </c>
      <c r="C17" s="218" t="s">
        <v>1139</v>
      </c>
      <c r="D17" s="213" t="s">
        <v>1867</v>
      </c>
      <c r="E17" s="213">
        <v>18</v>
      </c>
      <c r="F17" s="214">
        <v>12.21</v>
      </c>
      <c r="G17" s="215">
        <v>30</v>
      </c>
      <c r="H17" s="215" t="s">
        <v>3372</v>
      </c>
      <c r="I17" s="214">
        <v>14.52</v>
      </c>
      <c r="J17" s="215">
        <v>30</v>
      </c>
      <c r="K17" s="215" t="s">
        <v>3372</v>
      </c>
      <c r="L17" s="216">
        <f t="shared" si="0"/>
        <v>13.365</v>
      </c>
      <c r="M17" s="213">
        <f t="shared" si="1"/>
        <v>60</v>
      </c>
      <c r="N17" s="213">
        <f t="shared" si="2"/>
        <v>0</v>
      </c>
      <c r="O17" s="213">
        <f t="shared" si="3"/>
        <v>0</v>
      </c>
      <c r="P17" s="214">
        <v>13.58</v>
      </c>
      <c r="Q17" s="215">
        <v>30</v>
      </c>
      <c r="R17" s="215" t="s">
        <v>3372</v>
      </c>
      <c r="S17" s="214">
        <v>14.45</v>
      </c>
      <c r="T17" s="215">
        <v>30</v>
      </c>
      <c r="U17" s="215" t="s">
        <v>3372</v>
      </c>
      <c r="V17" s="214">
        <f t="shared" si="4"/>
        <v>14.015000000000001</v>
      </c>
      <c r="W17" s="215">
        <f t="shared" si="5"/>
        <v>60</v>
      </c>
      <c r="X17" s="215">
        <f t="shared" si="6"/>
        <v>0</v>
      </c>
      <c r="Y17" s="215">
        <f t="shared" si="7"/>
        <v>0</v>
      </c>
      <c r="Z17" s="215">
        <f t="shared" si="8"/>
        <v>0</v>
      </c>
      <c r="AA17" s="215">
        <f t="shared" si="9"/>
        <v>0</v>
      </c>
      <c r="AB17" s="215">
        <f t="shared" si="10"/>
        <v>0</v>
      </c>
      <c r="AC17" s="214">
        <f>IF(AB17=0,0.93,IF(AB17=1,0.92,IF(AB17=2,0.91,IF(AB17=3,0.9,IF(AB17=4,0.89,IF(AB17=5,0.88,IF(AB17=6,0.87)))))))</f>
        <v>0.93</v>
      </c>
      <c r="AD17" s="214">
        <f t="shared" si="11"/>
        <v>13.690000000000001</v>
      </c>
      <c r="AE17" s="214">
        <f t="shared" si="12"/>
        <v>12.731700000000002</v>
      </c>
      <c r="AF17" s="215">
        <f t="shared" si="13"/>
        <v>120</v>
      </c>
      <c r="AG17" s="212" t="s">
        <v>3454</v>
      </c>
      <c r="AH17" s="212" t="s">
        <v>3456</v>
      </c>
      <c r="AI17" s="212" t="s">
        <v>3459</v>
      </c>
      <c r="AJ17" s="212" t="s">
        <v>3455</v>
      </c>
      <c r="AK17" s="212" t="s">
        <v>3460</v>
      </c>
      <c r="AL17" s="212" t="s">
        <v>3457</v>
      </c>
      <c r="AM17" s="212" t="s">
        <v>3453</v>
      </c>
      <c r="AN17" s="212" t="s">
        <v>3451</v>
      </c>
      <c r="AO17" s="212" t="s">
        <v>3452</v>
      </c>
      <c r="AP17" s="212" t="s">
        <v>3458</v>
      </c>
    </row>
    <row r="18" spans="1:42" s="217" customFormat="1" ht="11.25">
      <c r="A18" s="210">
        <v>8</v>
      </c>
      <c r="B18" s="218" t="s">
        <v>611</v>
      </c>
      <c r="C18" s="218" t="s">
        <v>612</v>
      </c>
      <c r="D18" s="213" t="s">
        <v>613</v>
      </c>
      <c r="E18" s="213">
        <v>6</v>
      </c>
      <c r="F18" s="214">
        <v>12.44</v>
      </c>
      <c r="G18" s="215">
        <v>30</v>
      </c>
      <c r="H18" s="215" t="s">
        <v>3373</v>
      </c>
      <c r="I18" s="214">
        <v>11.53</v>
      </c>
      <c r="J18" s="215">
        <v>30</v>
      </c>
      <c r="K18" s="215" t="s">
        <v>3372</v>
      </c>
      <c r="L18" s="216">
        <f t="shared" si="0"/>
        <v>11.984999999999999</v>
      </c>
      <c r="M18" s="213">
        <f t="shared" si="1"/>
        <v>60</v>
      </c>
      <c r="N18" s="213">
        <f t="shared" si="2"/>
        <v>1</v>
      </c>
      <c r="O18" s="213">
        <f t="shared" si="3"/>
        <v>0</v>
      </c>
      <c r="P18" s="214">
        <v>12.27</v>
      </c>
      <c r="Q18" s="215">
        <v>30</v>
      </c>
      <c r="R18" s="215" t="s">
        <v>3372</v>
      </c>
      <c r="S18" s="214">
        <v>14.91</v>
      </c>
      <c r="T18" s="215">
        <v>30</v>
      </c>
      <c r="U18" s="215" t="s">
        <v>3372</v>
      </c>
      <c r="V18" s="214">
        <f t="shared" si="4"/>
        <v>13.59</v>
      </c>
      <c r="W18" s="215">
        <f t="shared" si="5"/>
        <v>60</v>
      </c>
      <c r="X18" s="215">
        <f t="shared" si="6"/>
        <v>0</v>
      </c>
      <c r="Y18" s="215">
        <f t="shared" si="7"/>
        <v>0</v>
      </c>
      <c r="Z18" s="215">
        <f t="shared" si="8"/>
        <v>1</v>
      </c>
      <c r="AA18" s="215">
        <f t="shared" si="9"/>
        <v>0</v>
      </c>
      <c r="AB18" s="215">
        <f t="shared" si="10"/>
        <v>1</v>
      </c>
      <c r="AC18" s="214">
        <f>IF(AB18=0,1,IF(AB18=1,0.99,IF(AB18=2,0.98,IF(AB18=3,0.97,IF(AB18=4,0.96,IF(AB18=5,0.95,IF(AB18=6,0.94)))))))</f>
        <v>0.99</v>
      </c>
      <c r="AD18" s="214">
        <f t="shared" si="11"/>
        <v>12.7875</v>
      </c>
      <c r="AE18" s="214">
        <f t="shared" si="12"/>
        <v>12.659625</v>
      </c>
      <c r="AF18" s="215">
        <f t="shared" si="13"/>
        <v>120</v>
      </c>
      <c r="AG18" s="212" t="s">
        <v>3454</v>
      </c>
      <c r="AH18" s="212" t="s">
        <v>3451</v>
      </c>
      <c r="AI18" s="212" t="s">
        <v>3452</v>
      </c>
      <c r="AJ18" s="212" t="s">
        <v>3455</v>
      </c>
      <c r="AK18" s="212" t="s">
        <v>3453</v>
      </c>
      <c r="AL18" s="212" t="s">
        <v>3457</v>
      </c>
      <c r="AM18" s="212" t="s">
        <v>3456</v>
      </c>
      <c r="AN18" s="212" t="s">
        <v>3460</v>
      </c>
      <c r="AO18" s="212" t="s">
        <v>3459</v>
      </c>
      <c r="AP18" s="212" t="s">
        <v>3458</v>
      </c>
    </row>
    <row r="19" spans="1:42" s="217" customFormat="1" ht="11.25">
      <c r="A19" s="210">
        <v>9</v>
      </c>
      <c r="B19" s="218" t="s">
        <v>1868</v>
      </c>
      <c r="C19" s="218" t="s">
        <v>1869</v>
      </c>
      <c r="D19" s="213" t="s">
        <v>3484</v>
      </c>
      <c r="E19" s="213">
        <v>18</v>
      </c>
      <c r="F19" s="214">
        <v>14.11</v>
      </c>
      <c r="G19" s="215">
        <v>30</v>
      </c>
      <c r="H19" s="215" t="s">
        <v>3372</v>
      </c>
      <c r="I19" s="214">
        <v>13.38</v>
      </c>
      <c r="J19" s="215">
        <v>30</v>
      </c>
      <c r="K19" s="215" t="s">
        <v>3372</v>
      </c>
      <c r="L19" s="216">
        <f t="shared" si="0"/>
        <v>13.745000000000001</v>
      </c>
      <c r="M19" s="213">
        <f t="shared" si="1"/>
        <v>60</v>
      </c>
      <c r="N19" s="213">
        <f t="shared" si="2"/>
        <v>0</v>
      </c>
      <c r="O19" s="213">
        <f t="shared" si="3"/>
        <v>0</v>
      </c>
      <c r="P19" s="214">
        <v>13.83</v>
      </c>
      <c r="Q19" s="215">
        <v>30</v>
      </c>
      <c r="R19" s="215" t="s">
        <v>3372</v>
      </c>
      <c r="S19" s="214">
        <v>12.69</v>
      </c>
      <c r="T19" s="215">
        <v>30</v>
      </c>
      <c r="U19" s="215" t="s">
        <v>3372</v>
      </c>
      <c r="V19" s="214">
        <f t="shared" si="4"/>
        <v>13.26</v>
      </c>
      <c r="W19" s="215">
        <f t="shared" si="5"/>
        <v>60</v>
      </c>
      <c r="X19" s="215">
        <f t="shared" si="6"/>
        <v>0</v>
      </c>
      <c r="Y19" s="215">
        <f t="shared" si="7"/>
        <v>0</v>
      </c>
      <c r="Z19" s="215">
        <f t="shared" si="8"/>
        <v>0</v>
      </c>
      <c r="AA19" s="215">
        <f t="shared" si="9"/>
        <v>0</v>
      </c>
      <c r="AB19" s="215">
        <f t="shared" si="10"/>
        <v>0</v>
      </c>
      <c r="AC19" s="214">
        <f>IF(AB19=0,0.93,IF(AB19=1,0.92,IF(AB19=2,0.91,IF(AB19=3,0.9,IF(AB19=4,0.89,IF(AB19=5,0.88,IF(AB19=6,0.87)))))))</f>
        <v>0.93</v>
      </c>
      <c r="AD19" s="214">
        <f t="shared" si="11"/>
        <v>13.502500000000001</v>
      </c>
      <c r="AE19" s="214">
        <f t="shared" si="12"/>
        <v>12.557325000000002</v>
      </c>
      <c r="AF19" s="215">
        <f t="shared" si="13"/>
        <v>120</v>
      </c>
      <c r="AG19" s="212" t="s">
        <v>3454</v>
      </c>
      <c r="AH19" s="212" t="s">
        <v>3456</v>
      </c>
      <c r="AI19" s="212" t="s">
        <v>3459</v>
      </c>
      <c r="AJ19" s="212" t="s">
        <v>3455</v>
      </c>
      <c r="AK19" s="212" t="s">
        <v>3460</v>
      </c>
      <c r="AL19" s="212" t="s">
        <v>3457</v>
      </c>
      <c r="AM19" s="212" t="s">
        <v>3453</v>
      </c>
      <c r="AN19" s="212" t="s">
        <v>3451</v>
      </c>
      <c r="AO19" s="212" t="s">
        <v>3452</v>
      </c>
      <c r="AP19" s="212" t="s">
        <v>3458</v>
      </c>
    </row>
    <row r="20" spans="1:42" s="217" customFormat="1" ht="11.25">
      <c r="A20" s="210">
        <v>10</v>
      </c>
      <c r="B20" s="222" t="s">
        <v>1597</v>
      </c>
      <c r="C20" s="222" t="s">
        <v>1598</v>
      </c>
      <c r="D20" s="221" t="s">
        <v>1599</v>
      </c>
      <c r="E20" s="213">
        <v>15</v>
      </c>
      <c r="F20" s="214">
        <v>14.91</v>
      </c>
      <c r="G20" s="215">
        <v>30</v>
      </c>
      <c r="H20" s="215" t="s">
        <v>3372</v>
      </c>
      <c r="I20" s="214">
        <v>12.03</v>
      </c>
      <c r="J20" s="215">
        <v>30</v>
      </c>
      <c r="K20" s="215" t="s">
        <v>3372</v>
      </c>
      <c r="L20" s="216">
        <f t="shared" si="0"/>
        <v>13.469999999999999</v>
      </c>
      <c r="M20" s="213">
        <f t="shared" si="1"/>
        <v>60</v>
      </c>
      <c r="N20" s="213">
        <f t="shared" si="2"/>
        <v>0</v>
      </c>
      <c r="O20" s="213">
        <f t="shared" si="3"/>
        <v>0</v>
      </c>
      <c r="P20" s="214">
        <v>12.17</v>
      </c>
      <c r="Q20" s="215">
        <v>30</v>
      </c>
      <c r="R20" s="215" t="s">
        <v>3373</v>
      </c>
      <c r="S20" s="214">
        <v>14.29</v>
      </c>
      <c r="T20" s="215">
        <v>30</v>
      </c>
      <c r="U20" s="215" t="s">
        <v>3372</v>
      </c>
      <c r="V20" s="214">
        <f t="shared" si="4"/>
        <v>13.23</v>
      </c>
      <c r="W20" s="215">
        <f t="shared" si="5"/>
        <v>60</v>
      </c>
      <c r="X20" s="215">
        <f t="shared" si="6"/>
        <v>1</v>
      </c>
      <c r="Y20" s="215">
        <f t="shared" si="7"/>
        <v>0</v>
      </c>
      <c r="Z20" s="215">
        <f t="shared" si="8"/>
        <v>1</v>
      </c>
      <c r="AA20" s="215">
        <f t="shared" si="9"/>
        <v>0</v>
      </c>
      <c r="AB20" s="215">
        <f t="shared" si="10"/>
        <v>1</v>
      </c>
      <c r="AC20" s="214">
        <f>IF(AB20=0,0.93,IF(AB20=1,0.92,IF(AB20=2,0.91,IF(AB20=3,0.9,IF(AB20=4,0.89,IF(AB20=5,0.88,IF(AB20=6,0.87)))))))</f>
        <v>0.92</v>
      </c>
      <c r="AD20" s="214">
        <f t="shared" si="11"/>
        <v>13.35</v>
      </c>
      <c r="AE20" s="214">
        <f t="shared" si="12"/>
        <v>12.282</v>
      </c>
      <c r="AF20" s="215">
        <f t="shared" si="13"/>
        <v>120</v>
      </c>
      <c r="AG20" s="212" t="s">
        <v>3454</v>
      </c>
      <c r="AH20" s="212" t="s">
        <v>3459</v>
      </c>
      <c r="AI20" s="212" t="s">
        <v>3451</v>
      </c>
      <c r="AJ20" s="212" t="s">
        <v>3458</v>
      </c>
      <c r="AK20" s="212" t="s">
        <v>3456</v>
      </c>
      <c r="AL20" s="212" t="s">
        <v>3452</v>
      </c>
      <c r="AM20" s="212" t="s">
        <v>3460</v>
      </c>
      <c r="AN20" s="212" t="s">
        <v>3455</v>
      </c>
      <c r="AO20" s="212" t="s">
        <v>3457</v>
      </c>
      <c r="AP20" s="212" t="s">
        <v>3453</v>
      </c>
    </row>
    <row r="21" spans="1:42" s="217" customFormat="1" ht="11.25">
      <c r="A21" s="210">
        <v>11</v>
      </c>
      <c r="B21" s="218" t="s">
        <v>2260</v>
      </c>
      <c r="C21" s="218" t="s">
        <v>227</v>
      </c>
      <c r="D21" s="213" t="s">
        <v>2261</v>
      </c>
      <c r="E21" s="213">
        <v>22</v>
      </c>
      <c r="F21" s="214">
        <v>13.09</v>
      </c>
      <c r="G21" s="215">
        <v>30</v>
      </c>
      <c r="H21" s="215" t="s">
        <v>3372</v>
      </c>
      <c r="I21" s="214">
        <v>10.039999999999999</v>
      </c>
      <c r="J21" s="215">
        <v>30</v>
      </c>
      <c r="K21" s="215" t="s">
        <v>3372</v>
      </c>
      <c r="L21" s="216">
        <f t="shared" si="0"/>
        <v>11.565</v>
      </c>
      <c r="M21" s="213">
        <f t="shared" si="1"/>
        <v>60</v>
      </c>
      <c r="N21" s="213">
        <f t="shared" si="2"/>
        <v>0</v>
      </c>
      <c r="O21" s="213">
        <f t="shared" si="3"/>
        <v>0</v>
      </c>
      <c r="P21" s="214">
        <v>11.22</v>
      </c>
      <c r="Q21" s="215">
        <v>30</v>
      </c>
      <c r="R21" s="215" t="s">
        <v>3372</v>
      </c>
      <c r="S21" s="214">
        <v>14.05</v>
      </c>
      <c r="T21" s="215">
        <v>30</v>
      </c>
      <c r="U21" s="215" t="s">
        <v>3372</v>
      </c>
      <c r="V21" s="214">
        <f t="shared" si="4"/>
        <v>12.635000000000002</v>
      </c>
      <c r="W21" s="215">
        <f t="shared" si="5"/>
        <v>60</v>
      </c>
      <c r="X21" s="215">
        <f t="shared" si="6"/>
        <v>0</v>
      </c>
      <c r="Y21" s="215">
        <f t="shared" si="7"/>
        <v>0</v>
      </c>
      <c r="Z21" s="215">
        <f t="shared" si="8"/>
        <v>0</v>
      </c>
      <c r="AA21" s="215">
        <f t="shared" si="9"/>
        <v>0</v>
      </c>
      <c r="AB21" s="215">
        <f t="shared" si="10"/>
        <v>0</v>
      </c>
      <c r="AC21" s="214">
        <f>IF(AB21=0,1,IF(AB21=1,0.99,IF(AB21=2,0.98,IF(AB21=3,0.97,IF(AB21=4,0.96,IF(AB21=5,0.95,IF(AB21=6,0.94)))))))</f>
        <v>1</v>
      </c>
      <c r="AD21" s="214">
        <f t="shared" si="11"/>
        <v>12.100000000000001</v>
      </c>
      <c r="AE21" s="214">
        <f t="shared" si="12"/>
        <v>12.100000000000001</v>
      </c>
      <c r="AF21" s="215">
        <f t="shared" si="13"/>
        <v>120</v>
      </c>
      <c r="AG21" s="212" t="s">
        <v>3454</v>
      </c>
      <c r="AH21" s="212" t="s">
        <v>3452</v>
      </c>
      <c r="AI21" s="212" t="s">
        <v>3457</v>
      </c>
      <c r="AJ21" s="212" t="s">
        <v>3455</v>
      </c>
      <c r="AK21" s="212" t="s">
        <v>3451</v>
      </c>
      <c r="AL21" s="212" t="s">
        <v>3453</v>
      </c>
      <c r="AM21" s="212" t="s">
        <v>3456</v>
      </c>
      <c r="AN21" s="212" t="s">
        <v>3460</v>
      </c>
      <c r="AO21" s="212" t="s">
        <v>3459</v>
      </c>
      <c r="AP21" s="212" t="s">
        <v>3458</v>
      </c>
    </row>
    <row r="22" spans="1:42" s="217" customFormat="1" ht="11.25">
      <c r="A22" s="210">
        <v>12</v>
      </c>
      <c r="B22" s="218" t="s">
        <v>1955</v>
      </c>
      <c r="C22" s="218" t="s">
        <v>568</v>
      </c>
      <c r="D22" s="213" t="s">
        <v>1956</v>
      </c>
      <c r="E22" s="213">
        <v>19</v>
      </c>
      <c r="F22" s="214">
        <v>11.73</v>
      </c>
      <c r="G22" s="215">
        <v>30</v>
      </c>
      <c r="H22" s="215" t="s">
        <v>3372</v>
      </c>
      <c r="I22" s="214">
        <v>10.61</v>
      </c>
      <c r="J22" s="215">
        <v>30</v>
      </c>
      <c r="K22" s="215" t="s">
        <v>3372</v>
      </c>
      <c r="L22" s="216">
        <f t="shared" si="0"/>
        <v>11.17</v>
      </c>
      <c r="M22" s="213">
        <f t="shared" si="1"/>
        <v>60</v>
      </c>
      <c r="N22" s="213">
        <f t="shared" si="2"/>
        <v>0</v>
      </c>
      <c r="O22" s="213">
        <f t="shared" si="3"/>
        <v>0</v>
      </c>
      <c r="P22" s="214">
        <v>11.82</v>
      </c>
      <c r="Q22" s="215">
        <v>30</v>
      </c>
      <c r="R22" s="215" t="s">
        <v>3372</v>
      </c>
      <c r="S22" s="214">
        <v>13.54</v>
      </c>
      <c r="T22" s="215">
        <v>30</v>
      </c>
      <c r="U22" s="215" t="s">
        <v>3372</v>
      </c>
      <c r="V22" s="214">
        <f t="shared" si="4"/>
        <v>12.68</v>
      </c>
      <c r="W22" s="215">
        <f t="shared" si="5"/>
        <v>60</v>
      </c>
      <c r="X22" s="215">
        <f t="shared" si="6"/>
        <v>0</v>
      </c>
      <c r="Y22" s="215">
        <f t="shared" si="7"/>
        <v>0</v>
      </c>
      <c r="Z22" s="215">
        <f t="shared" si="8"/>
        <v>0</v>
      </c>
      <c r="AA22" s="215">
        <f t="shared" si="9"/>
        <v>0</v>
      </c>
      <c r="AB22" s="215">
        <f t="shared" si="10"/>
        <v>0</v>
      </c>
      <c r="AC22" s="214">
        <f>IF(AB22=0,1,IF(AB22=1,0.99,IF(AB22=2,0.98,IF(AB22=3,0.97,IF(AB22=4,0.96,IF(AB22=5,0.95,IF(AB22=6,0.94)))))))</f>
        <v>1</v>
      </c>
      <c r="AD22" s="214">
        <f t="shared" si="11"/>
        <v>11.925000000000001</v>
      </c>
      <c r="AE22" s="214">
        <f t="shared" si="12"/>
        <v>11.925000000000001</v>
      </c>
      <c r="AF22" s="215">
        <f t="shared" si="13"/>
        <v>120</v>
      </c>
      <c r="AG22" s="212" t="s">
        <v>3454</v>
      </c>
      <c r="AH22" s="212" t="s">
        <v>3452</v>
      </c>
      <c r="AI22" s="212" t="s">
        <v>3457</v>
      </c>
      <c r="AJ22" s="212" t="s">
        <v>3455</v>
      </c>
      <c r="AK22" s="212" t="s">
        <v>3451</v>
      </c>
      <c r="AL22" s="212" t="s">
        <v>3453</v>
      </c>
      <c r="AM22" s="212" t="s">
        <v>3456</v>
      </c>
      <c r="AN22" s="212" t="s">
        <v>3460</v>
      </c>
      <c r="AO22" s="212" t="s">
        <v>3459</v>
      </c>
      <c r="AP22" s="212" t="s">
        <v>3458</v>
      </c>
    </row>
    <row r="23" spans="1:42" s="217" customFormat="1" ht="11.25">
      <c r="A23" s="210">
        <v>13</v>
      </c>
      <c r="B23" s="222" t="s">
        <v>1911</v>
      </c>
      <c r="C23" s="222" t="s">
        <v>305</v>
      </c>
      <c r="D23" s="221" t="s">
        <v>1912</v>
      </c>
      <c r="E23" s="213">
        <v>19</v>
      </c>
      <c r="F23" s="214">
        <v>12.48</v>
      </c>
      <c r="G23" s="215">
        <v>30</v>
      </c>
      <c r="H23" s="215" t="s">
        <v>3372</v>
      </c>
      <c r="I23" s="214">
        <v>10.36</v>
      </c>
      <c r="J23" s="215">
        <v>30</v>
      </c>
      <c r="K23" s="215" t="s">
        <v>3372</v>
      </c>
      <c r="L23" s="216">
        <f t="shared" si="0"/>
        <v>11.42</v>
      </c>
      <c r="M23" s="213">
        <f t="shared" si="1"/>
        <v>60</v>
      </c>
      <c r="N23" s="213">
        <f t="shared" si="2"/>
        <v>0</v>
      </c>
      <c r="O23" s="213">
        <f t="shared" si="3"/>
        <v>0</v>
      </c>
      <c r="P23" s="214">
        <v>11.45</v>
      </c>
      <c r="Q23" s="215">
        <v>30</v>
      </c>
      <c r="R23" s="215" t="s">
        <v>3372</v>
      </c>
      <c r="S23" s="214">
        <v>13.02</v>
      </c>
      <c r="T23" s="215">
        <v>30</v>
      </c>
      <c r="U23" s="215" t="s">
        <v>3372</v>
      </c>
      <c r="V23" s="214">
        <f t="shared" si="4"/>
        <v>12.234999999999999</v>
      </c>
      <c r="W23" s="215">
        <f t="shared" si="5"/>
        <v>60</v>
      </c>
      <c r="X23" s="215">
        <f t="shared" si="6"/>
        <v>0</v>
      </c>
      <c r="Y23" s="215">
        <f t="shared" si="7"/>
        <v>0</v>
      </c>
      <c r="Z23" s="215">
        <f t="shared" si="8"/>
        <v>0</v>
      </c>
      <c r="AA23" s="215">
        <f t="shared" si="9"/>
        <v>0</v>
      </c>
      <c r="AB23" s="215">
        <f t="shared" si="10"/>
        <v>0</v>
      </c>
      <c r="AC23" s="214">
        <f>IF(AB23=0,1,IF(AB23=1,0.99,IF(AB23=2,0.98,IF(AB23=3,0.97,IF(AB23=4,0.96,IF(AB23=5,0.95,IF(AB23=6,0.94)))))))</f>
        <v>1</v>
      </c>
      <c r="AD23" s="214">
        <f t="shared" si="11"/>
        <v>11.827500000000001</v>
      </c>
      <c r="AE23" s="214">
        <f t="shared" si="12"/>
        <v>11.827500000000001</v>
      </c>
      <c r="AF23" s="215">
        <f t="shared" si="13"/>
        <v>120</v>
      </c>
      <c r="AG23" s="212" t="s">
        <v>3454</v>
      </c>
      <c r="AH23" s="212" t="s">
        <v>3455</v>
      </c>
      <c r="AI23" s="212" t="s">
        <v>3451</v>
      </c>
      <c r="AJ23" s="212" t="s">
        <v>3453</v>
      </c>
      <c r="AK23" s="212" t="s">
        <v>3452</v>
      </c>
      <c r="AL23" s="212" t="s">
        <v>3456</v>
      </c>
      <c r="AM23" s="212" t="s">
        <v>3457</v>
      </c>
      <c r="AN23" s="212" t="s">
        <v>3460</v>
      </c>
      <c r="AO23" s="212" t="s">
        <v>3458</v>
      </c>
      <c r="AP23" s="212" t="s">
        <v>3459</v>
      </c>
    </row>
    <row r="24" spans="1:42" s="217" customFormat="1" ht="11.25">
      <c r="A24" s="210">
        <v>14</v>
      </c>
      <c r="B24" s="218" t="s">
        <v>1964</v>
      </c>
      <c r="C24" s="218" t="s">
        <v>612</v>
      </c>
      <c r="D24" s="213" t="s">
        <v>1965</v>
      </c>
      <c r="E24" s="213">
        <v>19</v>
      </c>
      <c r="F24" s="214">
        <v>11.96</v>
      </c>
      <c r="G24" s="215">
        <v>30</v>
      </c>
      <c r="H24" s="215" t="s">
        <v>3372</v>
      </c>
      <c r="I24" s="214">
        <v>12.53</v>
      </c>
      <c r="J24" s="215">
        <v>30</v>
      </c>
      <c r="K24" s="215" t="s">
        <v>3372</v>
      </c>
      <c r="L24" s="216">
        <f t="shared" si="0"/>
        <v>12.245000000000001</v>
      </c>
      <c r="M24" s="213">
        <f t="shared" si="1"/>
        <v>60</v>
      </c>
      <c r="N24" s="213">
        <f t="shared" si="2"/>
        <v>0</v>
      </c>
      <c r="O24" s="213">
        <f t="shared" si="3"/>
        <v>0</v>
      </c>
      <c r="P24" s="214">
        <v>12.95</v>
      </c>
      <c r="Q24" s="215">
        <v>30</v>
      </c>
      <c r="R24" s="215" t="s">
        <v>3373</v>
      </c>
      <c r="S24" s="214">
        <v>13.22</v>
      </c>
      <c r="T24" s="215">
        <v>30</v>
      </c>
      <c r="U24" s="215" t="s">
        <v>3372</v>
      </c>
      <c r="V24" s="214">
        <f t="shared" si="4"/>
        <v>13.085000000000001</v>
      </c>
      <c r="W24" s="215">
        <f t="shared" si="5"/>
        <v>60</v>
      </c>
      <c r="X24" s="215">
        <f t="shared" si="6"/>
        <v>1</v>
      </c>
      <c r="Y24" s="215">
        <f t="shared" si="7"/>
        <v>0</v>
      </c>
      <c r="Z24" s="215">
        <f t="shared" si="8"/>
        <v>1</v>
      </c>
      <c r="AA24" s="215">
        <f t="shared" si="9"/>
        <v>0</v>
      </c>
      <c r="AB24" s="215">
        <f t="shared" si="10"/>
        <v>1</v>
      </c>
      <c r="AC24" s="214">
        <f>IF(AB24=0,0.93,IF(AB24=1,0.92,IF(AB24=2,0.91,IF(AB24=3,0.9,IF(AB24=4,0.89,IF(AB24=5,0.88,IF(AB24=6,0.87)))))))</f>
        <v>0.92</v>
      </c>
      <c r="AD24" s="214">
        <f t="shared" si="11"/>
        <v>12.665000000000001</v>
      </c>
      <c r="AE24" s="214">
        <f t="shared" si="12"/>
        <v>11.651800000000001</v>
      </c>
      <c r="AF24" s="215">
        <f t="shared" si="13"/>
        <v>120</v>
      </c>
      <c r="AG24" s="212" t="s">
        <v>3454</v>
      </c>
      <c r="AH24" s="212" t="s">
        <v>3457</v>
      </c>
      <c r="AI24" s="212" t="s">
        <v>3452</v>
      </c>
      <c r="AJ24" s="212" t="s">
        <v>3456</v>
      </c>
      <c r="AK24" s="212" t="s">
        <v>3451</v>
      </c>
      <c r="AL24" s="212" t="s">
        <v>3455</v>
      </c>
      <c r="AM24" s="212" t="s">
        <v>3460</v>
      </c>
      <c r="AN24" s="212" t="s">
        <v>3458</v>
      </c>
      <c r="AO24" s="212" t="s">
        <v>3459</v>
      </c>
      <c r="AP24" s="212" t="s">
        <v>3453</v>
      </c>
    </row>
    <row r="25" spans="1:42" s="217" customFormat="1" ht="11.25">
      <c r="A25" s="210">
        <v>15</v>
      </c>
      <c r="B25" s="222" t="s">
        <v>1576</v>
      </c>
      <c r="C25" s="222" t="s">
        <v>351</v>
      </c>
      <c r="D25" s="221" t="s">
        <v>1577</v>
      </c>
      <c r="E25" s="213">
        <v>15</v>
      </c>
      <c r="F25" s="214">
        <v>13.19</v>
      </c>
      <c r="G25" s="215">
        <v>30</v>
      </c>
      <c r="H25" s="215" t="s">
        <v>3372</v>
      </c>
      <c r="I25" s="214">
        <v>11.66</v>
      </c>
      <c r="J25" s="215">
        <v>30</v>
      </c>
      <c r="K25" s="215" t="s">
        <v>3372</v>
      </c>
      <c r="L25" s="216">
        <f t="shared" si="0"/>
        <v>12.425000000000001</v>
      </c>
      <c r="M25" s="213">
        <f t="shared" si="1"/>
        <v>60</v>
      </c>
      <c r="N25" s="213">
        <f t="shared" si="2"/>
        <v>0</v>
      </c>
      <c r="O25" s="213">
        <f t="shared" si="3"/>
        <v>0</v>
      </c>
      <c r="P25" s="214">
        <v>11.19</v>
      </c>
      <c r="Q25" s="215">
        <v>30</v>
      </c>
      <c r="R25" s="215" t="s">
        <v>3372</v>
      </c>
      <c r="S25" s="214">
        <v>13.7</v>
      </c>
      <c r="T25" s="215">
        <v>30</v>
      </c>
      <c r="U25" s="215" t="s">
        <v>3372</v>
      </c>
      <c r="V25" s="214">
        <f t="shared" si="4"/>
        <v>12.445</v>
      </c>
      <c r="W25" s="215">
        <f t="shared" si="5"/>
        <v>60</v>
      </c>
      <c r="X25" s="215">
        <f t="shared" si="6"/>
        <v>0</v>
      </c>
      <c r="Y25" s="215">
        <f t="shared" si="7"/>
        <v>0</v>
      </c>
      <c r="Z25" s="215">
        <f t="shared" si="8"/>
        <v>0</v>
      </c>
      <c r="AA25" s="215">
        <f t="shared" si="9"/>
        <v>0</v>
      </c>
      <c r="AB25" s="215">
        <f t="shared" si="10"/>
        <v>0</v>
      </c>
      <c r="AC25" s="214">
        <f>IF(AB25=0,0.93,IF(AB25=1,0.92,IF(AB25=2,0.91,IF(AB25=3,0.9,IF(AB25=4,0.89,IF(AB25=5,0.88,IF(AB25=6,0.87)))))))</f>
        <v>0.93</v>
      </c>
      <c r="AD25" s="214">
        <f t="shared" si="11"/>
        <v>12.435</v>
      </c>
      <c r="AE25" s="214">
        <f t="shared" si="12"/>
        <v>11.564550000000001</v>
      </c>
      <c r="AF25" s="215">
        <f t="shared" si="13"/>
        <v>120</v>
      </c>
      <c r="AG25" s="212" t="s">
        <v>3454</v>
      </c>
      <c r="AH25" s="212" t="s">
        <v>3451</v>
      </c>
      <c r="AI25" s="212" t="s">
        <v>3456</v>
      </c>
      <c r="AJ25" s="212" t="s">
        <v>3452</v>
      </c>
      <c r="AK25" s="212" t="s">
        <v>3455</v>
      </c>
      <c r="AL25" s="212" t="s">
        <v>3453</v>
      </c>
      <c r="AM25" s="212" t="s">
        <v>3459</v>
      </c>
      <c r="AN25" s="212" t="s">
        <v>3458</v>
      </c>
      <c r="AO25" s="212" t="s">
        <v>3457</v>
      </c>
      <c r="AP25" s="212" t="s">
        <v>3460</v>
      </c>
    </row>
    <row r="26" spans="1:42" s="217" customFormat="1" ht="11.25">
      <c r="A26" s="210">
        <v>16</v>
      </c>
      <c r="B26" s="222" t="s">
        <v>495</v>
      </c>
      <c r="C26" s="222" t="s">
        <v>3562</v>
      </c>
      <c r="D26" s="221" t="s">
        <v>496</v>
      </c>
      <c r="E26" s="213">
        <v>4</v>
      </c>
      <c r="F26" s="214">
        <v>11.05</v>
      </c>
      <c r="G26" s="215">
        <v>30</v>
      </c>
      <c r="H26" s="215" t="s">
        <v>3372</v>
      </c>
      <c r="I26" s="214">
        <v>11.85</v>
      </c>
      <c r="J26" s="215">
        <v>30</v>
      </c>
      <c r="K26" s="215" t="s">
        <v>3372</v>
      </c>
      <c r="L26" s="216">
        <f t="shared" si="0"/>
        <v>11.45</v>
      </c>
      <c r="M26" s="213">
        <f t="shared" si="1"/>
        <v>60</v>
      </c>
      <c r="N26" s="213">
        <f t="shared" si="2"/>
        <v>0</v>
      </c>
      <c r="O26" s="213">
        <f t="shared" si="3"/>
        <v>0</v>
      </c>
      <c r="P26" s="214">
        <v>9.83</v>
      </c>
      <c r="Q26" s="215">
        <v>12</v>
      </c>
      <c r="R26" s="215" t="s">
        <v>3373</v>
      </c>
      <c r="S26" s="214">
        <v>14.25</v>
      </c>
      <c r="T26" s="215">
        <v>30</v>
      </c>
      <c r="U26" s="215" t="s">
        <v>3372</v>
      </c>
      <c r="V26" s="214">
        <f t="shared" si="4"/>
        <v>12.04</v>
      </c>
      <c r="W26" s="215">
        <f t="shared" si="5"/>
        <v>60</v>
      </c>
      <c r="X26" s="215">
        <f t="shared" si="6"/>
        <v>1</v>
      </c>
      <c r="Y26" s="215">
        <f t="shared" si="7"/>
        <v>1</v>
      </c>
      <c r="Z26" s="215">
        <f t="shared" si="8"/>
        <v>1</v>
      </c>
      <c r="AA26" s="215">
        <f t="shared" si="9"/>
        <v>1</v>
      </c>
      <c r="AB26" s="215">
        <f t="shared" si="10"/>
        <v>2</v>
      </c>
      <c r="AC26" s="214">
        <f>IF(AB26=0,1,IF(AB26=1,0.99,IF(AB26=2,0.98,IF(AB26=3,0.97,IF(AB26=4,0.96,IF(AB26=5,0.95,IF(AB26=6,0.94)))))))</f>
        <v>0.98</v>
      </c>
      <c r="AD26" s="214">
        <f t="shared" si="11"/>
        <v>11.744999999999999</v>
      </c>
      <c r="AE26" s="214">
        <f t="shared" si="12"/>
        <v>11.5101</v>
      </c>
      <c r="AF26" s="215">
        <f t="shared" si="13"/>
        <v>120</v>
      </c>
      <c r="AG26" s="212" t="s">
        <v>3454</v>
      </c>
      <c r="AH26" s="212" t="s">
        <v>3456</v>
      </c>
      <c r="AI26" s="212" t="s">
        <v>3453</v>
      </c>
      <c r="AJ26" s="212" t="s">
        <v>3452</v>
      </c>
      <c r="AK26" s="212" t="s">
        <v>3457</v>
      </c>
      <c r="AL26" s="212" t="s">
        <v>3451</v>
      </c>
      <c r="AM26" s="212" t="s">
        <v>3455</v>
      </c>
      <c r="AN26" s="212" t="s">
        <v>3460</v>
      </c>
      <c r="AO26" s="212" t="s">
        <v>3459</v>
      </c>
      <c r="AP26" s="212" t="s">
        <v>3458</v>
      </c>
    </row>
    <row r="27" spans="1:42" s="217" customFormat="1" ht="11.25">
      <c r="A27" s="210">
        <v>17</v>
      </c>
      <c r="B27" s="218" t="s">
        <v>1568</v>
      </c>
      <c r="C27" s="218" t="s">
        <v>1569</v>
      </c>
      <c r="D27" s="213" t="s">
        <v>1570</v>
      </c>
      <c r="E27" s="213">
        <v>15</v>
      </c>
      <c r="F27" s="214">
        <v>12.49</v>
      </c>
      <c r="G27" s="215">
        <v>30</v>
      </c>
      <c r="H27" s="215" t="s">
        <v>3372</v>
      </c>
      <c r="I27" s="214">
        <v>10.64</v>
      </c>
      <c r="J27" s="215">
        <v>30</v>
      </c>
      <c r="K27" s="215" t="s">
        <v>3372</v>
      </c>
      <c r="L27" s="216">
        <f t="shared" si="0"/>
        <v>11.565000000000001</v>
      </c>
      <c r="M27" s="213">
        <f t="shared" si="1"/>
        <v>60</v>
      </c>
      <c r="N27" s="213">
        <f t="shared" si="2"/>
        <v>0</v>
      </c>
      <c r="O27" s="213">
        <f t="shared" si="3"/>
        <v>0</v>
      </c>
      <c r="P27" s="214">
        <v>11.09</v>
      </c>
      <c r="Q27" s="215">
        <v>30</v>
      </c>
      <c r="R27" s="215" t="s">
        <v>3372</v>
      </c>
      <c r="S27" s="214">
        <v>13.81</v>
      </c>
      <c r="T27" s="215">
        <v>30</v>
      </c>
      <c r="U27" s="215" t="s">
        <v>3372</v>
      </c>
      <c r="V27" s="214">
        <f t="shared" si="4"/>
        <v>12.45</v>
      </c>
      <c r="W27" s="215">
        <f t="shared" si="5"/>
        <v>60</v>
      </c>
      <c r="X27" s="215">
        <f t="shared" si="6"/>
        <v>0</v>
      </c>
      <c r="Y27" s="215">
        <f t="shared" si="7"/>
        <v>0</v>
      </c>
      <c r="Z27" s="215">
        <f t="shared" si="8"/>
        <v>0</v>
      </c>
      <c r="AA27" s="215">
        <f t="shared" si="9"/>
        <v>0</v>
      </c>
      <c r="AB27" s="215">
        <f t="shared" si="10"/>
        <v>0</v>
      </c>
      <c r="AC27" s="214">
        <f>IF(AB27=0,0.93,IF(AB27=1,0.92,IF(AB27=2,0.91,IF(AB27=3,0.9,IF(AB27=4,0.89,IF(AB27=5,0.88,IF(AB27=6,0.87)))))))</f>
        <v>0.93</v>
      </c>
      <c r="AD27" s="214">
        <f t="shared" si="11"/>
        <v>12.0075</v>
      </c>
      <c r="AE27" s="214">
        <f t="shared" si="12"/>
        <v>11.166975000000001</v>
      </c>
      <c r="AF27" s="215">
        <f t="shared" si="13"/>
        <v>120</v>
      </c>
      <c r="AG27" s="212" t="s">
        <v>3454</v>
      </c>
      <c r="AH27" s="212" t="s">
        <v>3452</v>
      </c>
      <c r="AI27" s="212" t="s">
        <v>3456</v>
      </c>
      <c r="AJ27" s="212" t="s">
        <v>3457</v>
      </c>
      <c r="AK27" s="212" t="s">
        <v>3453</v>
      </c>
      <c r="AL27" s="212" t="s">
        <v>3451</v>
      </c>
      <c r="AM27" s="212" t="s">
        <v>3455</v>
      </c>
      <c r="AN27" s="212" t="s">
        <v>3460</v>
      </c>
      <c r="AO27" s="212" t="s">
        <v>3459</v>
      </c>
      <c r="AP27" s="212" t="s">
        <v>3458</v>
      </c>
    </row>
    <row r="28" spans="1:42" s="217" customFormat="1" ht="11.25">
      <c r="A28" s="210">
        <v>18</v>
      </c>
      <c r="B28" s="218" t="s">
        <v>1543</v>
      </c>
      <c r="C28" s="218" t="s">
        <v>1544</v>
      </c>
      <c r="D28" s="213" t="s">
        <v>1545</v>
      </c>
      <c r="E28" s="213">
        <v>15</v>
      </c>
      <c r="F28" s="214">
        <v>12.16</v>
      </c>
      <c r="G28" s="215">
        <v>30</v>
      </c>
      <c r="H28" s="215" t="s">
        <v>3373</v>
      </c>
      <c r="I28" s="214">
        <v>11.07</v>
      </c>
      <c r="J28" s="215">
        <v>30</v>
      </c>
      <c r="K28" s="215" t="s">
        <v>3372</v>
      </c>
      <c r="L28" s="216">
        <f t="shared" si="0"/>
        <v>11.615</v>
      </c>
      <c r="M28" s="213">
        <f t="shared" si="1"/>
        <v>60</v>
      </c>
      <c r="N28" s="213">
        <f t="shared" si="2"/>
        <v>1</v>
      </c>
      <c r="O28" s="213">
        <f t="shared" si="3"/>
        <v>0</v>
      </c>
      <c r="P28" s="214">
        <v>10.69</v>
      </c>
      <c r="Q28" s="215">
        <v>30</v>
      </c>
      <c r="R28" s="215" t="s">
        <v>3373</v>
      </c>
      <c r="S28" s="214">
        <v>11.45</v>
      </c>
      <c r="T28" s="215">
        <v>30</v>
      </c>
      <c r="U28" s="215" t="s">
        <v>3372</v>
      </c>
      <c r="V28" s="214">
        <f t="shared" si="4"/>
        <v>11.07</v>
      </c>
      <c r="W28" s="215">
        <f t="shared" si="5"/>
        <v>60</v>
      </c>
      <c r="X28" s="215">
        <f t="shared" si="6"/>
        <v>1</v>
      </c>
      <c r="Y28" s="215">
        <f t="shared" si="7"/>
        <v>0</v>
      </c>
      <c r="Z28" s="215">
        <f t="shared" si="8"/>
        <v>2</v>
      </c>
      <c r="AA28" s="215">
        <f t="shared" si="9"/>
        <v>0</v>
      </c>
      <c r="AB28" s="215">
        <f t="shared" si="10"/>
        <v>2</v>
      </c>
      <c r="AC28" s="214">
        <f>IF(AB28=0,1,IF(AB28=1,0.99,IF(AB28=2,0.98,IF(AB28=3,0.97,IF(AB28=4,0.96,IF(AB28=5,0.95,IF(AB28=6,0.94)))))))</f>
        <v>0.98</v>
      </c>
      <c r="AD28" s="214">
        <f t="shared" si="11"/>
        <v>11.342500000000001</v>
      </c>
      <c r="AE28" s="214">
        <f t="shared" si="12"/>
        <v>11.11565</v>
      </c>
      <c r="AF28" s="215">
        <f t="shared" si="13"/>
        <v>120</v>
      </c>
      <c r="AG28" s="212" t="s">
        <v>3453</v>
      </c>
      <c r="AH28" s="212" t="s">
        <v>3454</v>
      </c>
      <c r="AI28" s="212" t="s">
        <v>3451</v>
      </c>
      <c r="AJ28" s="212" t="s">
        <v>3452</v>
      </c>
      <c r="AK28" s="212" t="s">
        <v>3455</v>
      </c>
      <c r="AL28" s="212" t="s">
        <v>3456</v>
      </c>
      <c r="AM28" s="212" t="s">
        <v>3457</v>
      </c>
      <c r="AN28" s="212" t="s">
        <v>3460</v>
      </c>
      <c r="AO28" s="212" t="s">
        <v>3458</v>
      </c>
      <c r="AP28" s="212" t="s">
        <v>3459</v>
      </c>
    </row>
    <row r="29" spans="1:42" s="217" customFormat="1" ht="11.25">
      <c r="A29" s="210">
        <v>19</v>
      </c>
      <c r="B29" s="218" t="s">
        <v>1656</v>
      </c>
      <c r="C29" s="218" t="s">
        <v>3563</v>
      </c>
      <c r="D29" s="213" t="s">
        <v>1657</v>
      </c>
      <c r="E29" s="213">
        <v>16</v>
      </c>
      <c r="F29" s="214">
        <v>10.76</v>
      </c>
      <c r="G29" s="215">
        <v>30</v>
      </c>
      <c r="H29" s="215" t="s">
        <v>3372</v>
      </c>
      <c r="I29" s="214">
        <v>10.14</v>
      </c>
      <c r="J29" s="215">
        <v>30</v>
      </c>
      <c r="K29" s="215" t="s">
        <v>3373</v>
      </c>
      <c r="L29" s="216">
        <f t="shared" si="0"/>
        <v>10.45</v>
      </c>
      <c r="M29" s="213">
        <f t="shared" si="1"/>
        <v>60</v>
      </c>
      <c r="N29" s="213">
        <f t="shared" si="2"/>
        <v>1</v>
      </c>
      <c r="O29" s="213">
        <f t="shared" si="3"/>
        <v>0</v>
      </c>
      <c r="P29" s="214">
        <v>11.48</v>
      </c>
      <c r="Q29" s="215">
        <v>30</v>
      </c>
      <c r="R29" s="215" t="s">
        <v>3372</v>
      </c>
      <c r="S29" s="214">
        <v>14.49</v>
      </c>
      <c r="T29" s="215">
        <v>30</v>
      </c>
      <c r="U29" s="215" t="s">
        <v>3372</v>
      </c>
      <c r="V29" s="214">
        <f t="shared" si="4"/>
        <v>12.984999999999999</v>
      </c>
      <c r="W29" s="215">
        <f t="shared" si="5"/>
        <v>60</v>
      </c>
      <c r="X29" s="215">
        <f t="shared" si="6"/>
        <v>0</v>
      </c>
      <c r="Y29" s="215">
        <f t="shared" si="7"/>
        <v>0</v>
      </c>
      <c r="Z29" s="215">
        <f t="shared" si="8"/>
        <v>1</v>
      </c>
      <c r="AA29" s="215">
        <f t="shared" si="9"/>
        <v>0</v>
      </c>
      <c r="AB29" s="215">
        <f t="shared" si="10"/>
        <v>1</v>
      </c>
      <c r="AC29" s="214">
        <f>IF(AB29=0,0.93,IF(AB29=1,0.92,IF(AB29=2,0.91,IF(AB29=3,0.9,IF(AB29=4,0.89,IF(AB29=5,0.88,IF(AB29=6,0.87)))))))</f>
        <v>0.92</v>
      </c>
      <c r="AD29" s="214">
        <f t="shared" si="11"/>
        <v>11.717499999999999</v>
      </c>
      <c r="AE29" s="214">
        <f t="shared" si="12"/>
        <v>10.780099999999999</v>
      </c>
      <c r="AF29" s="215">
        <f t="shared" si="13"/>
        <v>120</v>
      </c>
      <c r="AG29" s="212" t="s">
        <v>3454</v>
      </c>
      <c r="AH29" s="212" t="s">
        <v>3451</v>
      </c>
      <c r="AI29" s="212" t="s">
        <v>3452</v>
      </c>
      <c r="AJ29" s="212" t="s">
        <v>3453</v>
      </c>
      <c r="AK29" s="212" t="s">
        <v>3456</v>
      </c>
      <c r="AL29" s="212" t="s">
        <v>3455</v>
      </c>
      <c r="AM29" s="212" t="s">
        <v>3458</v>
      </c>
      <c r="AN29" s="212" t="s">
        <v>3457</v>
      </c>
      <c r="AO29" s="212" t="s">
        <v>3460</v>
      </c>
      <c r="AP29" s="212" t="s">
        <v>3459</v>
      </c>
    </row>
    <row r="30" spans="1:42" s="217" customFormat="1" ht="11.25">
      <c r="A30" s="210">
        <v>20</v>
      </c>
      <c r="B30" s="218" t="s">
        <v>2088</v>
      </c>
      <c r="C30" s="218" t="s">
        <v>2089</v>
      </c>
      <c r="D30" s="213" t="s">
        <v>2090</v>
      </c>
      <c r="E30" s="213">
        <v>20</v>
      </c>
      <c r="F30" s="214">
        <v>11.79</v>
      </c>
      <c r="G30" s="215">
        <v>30</v>
      </c>
      <c r="H30" s="215" t="s">
        <v>3373</v>
      </c>
      <c r="I30" s="214">
        <v>10.4</v>
      </c>
      <c r="J30" s="215">
        <v>30</v>
      </c>
      <c r="K30" s="215" t="s">
        <v>3372</v>
      </c>
      <c r="L30" s="216">
        <f t="shared" si="0"/>
        <v>11.094999999999999</v>
      </c>
      <c r="M30" s="213">
        <f t="shared" si="1"/>
        <v>60</v>
      </c>
      <c r="N30" s="213">
        <f t="shared" si="2"/>
        <v>1</v>
      </c>
      <c r="O30" s="213">
        <f t="shared" si="3"/>
        <v>0</v>
      </c>
      <c r="P30" s="214">
        <v>9.91</v>
      </c>
      <c r="Q30" s="215">
        <v>18</v>
      </c>
      <c r="R30" s="215" t="s">
        <v>3373</v>
      </c>
      <c r="S30" s="214">
        <v>11.81</v>
      </c>
      <c r="T30" s="215">
        <v>30</v>
      </c>
      <c r="U30" s="215" t="s">
        <v>3372</v>
      </c>
      <c r="V30" s="214">
        <f t="shared" si="4"/>
        <v>10.86</v>
      </c>
      <c r="W30" s="215">
        <f t="shared" si="5"/>
        <v>60</v>
      </c>
      <c r="X30" s="215">
        <f t="shared" si="6"/>
        <v>1</v>
      </c>
      <c r="Y30" s="215">
        <f t="shared" si="7"/>
        <v>1</v>
      </c>
      <c r="Z30" s="215">
        <f t="shared" si="8"/>
        <v>2</v>
      </c>
      <c r="AA30" s="215">
        <f t="shared" si="9"/>
        <v>1</v>
      </c>
      <c r="AB30" s="215">
        <f t="shared" si="10"/>
        <v>3</v>
      </c>
      <c r="AC30" s="214">
        <f>IF(AB30=0,1,IF(AB30=1,0.99,IF(AB30=2,0.98,IF(AB30=3,0.97,IF(AB30=4,0.96,IF(AB30=5,0.95,IF(AB30=6,0.94)))))))</f>
        <v>0.97</v>
      </c>
      <c r="AD30" s="214">
        <f t="shared" si="11"/>
        <v>10.977499999999999</v>
      </c>
      <c r="AE30" s="214">
        <f t="shared" si="12"/>
        <v>10.648174999999998</v>
      </c>
      <c r="AF30" s="215">
        <f t="shared" si="13"/>
        <v>120</v>
      </c>
      <c r="AG30" s="212" t="s">
        <v>3454</v>
      </c>
      <c r="AH30" s="212" t="s">
        <v>3451</v>
      </c>
      <c r="AI30" s="212" t="s">
        <v>3455</v>
      </c>
      <c r="AJ30" s="212" t="s">
        <v>3452</v>
      </c>
      <c r="AK30" s="212" t="s">
        <v>3456</v>
      </c>
      <c r="AL30" s="212" t="s">
        <v>3453</v>
      </c>
      <c r="AM30" s="212" t="s">
        <v>3460</v>
      </c>
      <c r="AN30" s="212" t="s">
        <v>3457</v>
      </c>
      <c r="AO30" s="212" t="s">
        <v>3459</v>
      </c>
      <c r="AP30" s="212" t="s">
        <v>3458</v>
      </c>
    </row>
    <row r="31" spans="1:42" s="217" customFormat="1" ht="11.25">
      <c r="A31" s="210">
        <v>21</v>
      </c>
      <c r="B31" s="222" t="s">
        <v>2020</v>
      </c>
      <c r="C31" s="222" t="s">
        <v>2021</v>
      </c>
      <c r="D31" s="221" t="s">
        <v>2022</v>
      </c>
      <c r="E31" s="213">
        <v>20</v>
      </c>
      <c r="F31" s="214">
        <v>10.96</v>
      </c>
      <c r="G31" s="215">
        <v>30</v>
      </c>
      <c r="H31" s="215" t="s">
        <v>3372</v>
      </c>
      <c r="I31" s="214">
        <v>9.64</v>
      </c>
      <c r="J31" s="215">
        <v>17</v>
      </c>
      <c r="K31" s="215" t="s">
        <v>3372</v>
      </c>
      <c r="L31" s="216">
        <f t="shared" si="0"/>
        <v>10.3</v>
      </c>
      <c r="M31" s="213">
        <f t="shared" si="1"/>
        <v>60</v>
      </c>
      <c r="N31" s="213">
        <f t="shared" si="2"/>
        <v>0</v>
      </c>
      <c r="O31" s="213">
        <f t="shared" si="3"/>
        <v>1</v>
      </c>
      <c r="P31" s="214">
        <v>10.87</v>
      </c>
      <c r="Q31" s="215">
        <v>30</v>
      </c>
      <c r="R31" s="215" t="s">
        <v>3372</v>
      </c>
      <c r="S31" s="214">
        <v>14.74</v>
      </c>
      <c r="T31" s="215">
        <v>30</v>
      </c>
      <c r="U31" s="215" t="s">
        <v>3372</v>
      </c>
      <c r="V31" s="214">
        <f t="shared" si="4"/>
        <v>12.805</v>
      </c>
      <c r="W31" s="215">
        <f t="shared" si="5"/>
        <v>60</v>
      </c>
      <c r="X31" s="215">
        <f t="shared" si="6"/>
        <v>0</v>
      </c>
      <c r="Y31" s="215">
        <f t="shared" si="7"/>
        <v>0</v>
      </c>
      <c r="Z31" s="215">
        <f t="shared" si="8"/>
        <v>0</v>
      </c>
      <c r="AA31" s="215">
        <f t="shared" si="9"/>
        <v>1</v>
      </c>
      <c r="AB31" s="215">
        <f t="shared" si="10"/>
        <v>1</v>
      </c>
      <c r="AC31" s="214">
        <f>IF(AB31=0,0.93,IF(AB31=1,0.92,IF(AB31=2,0.91,IF(AB31=3,0.9,IF(AB31=4,0.89,IF(AB31=5,0.88,IF(AB31=6,0.87)))))))</f>
        <v>0.92</v>
      </c>
      <c r="AD31" s="214">
        <f t="shared" si="11"/>
        <v>11.5525</v>
      </c>
      <c r="AE31" s="214">
        <f t="shared" si="12"/>
        <v>10.628300000000001</v>
      </c>
      <c r="AF31" s="215">
        <f t="shared" si="13"/>
        <v>120</v>
      </c>
      <c r="AG31" s="212" t="s">
        <v>3453</v>
      </c>
      <c r="AH31" s="212" t="s">
        <v>3454</v>
      </c>
      <c r="AI31" s="212" t="s">
        <v>3452</v>
      </c>
      <c r="AJ31" s="212" t="s">
        <v>3451</v>
      </c>
      <c r="AK31" s="212" t="s">
        <v>3456</v>
      </c>
      <c r="AL31" s="212" t="s">
        <v>3460</v>
      </c>
      <c r="AM31" s="212" t="s">
        <v>3455</v>
      </c>
      <c r="AN31" s="212" t="s">
        <v>3457</v>
      </c>
      <c r="AO31" s="212" t="s">
        <v>3459</v>
      </c>
      <c r="AP31" s="212" t="s">
        <v>3458</v>
      </c>
    </row>
    <row r="32" spans="1:42" s="217" customFormat="1" ht="11.25">
      <c r="A32" s="210">
        <v>22</v>
      </c>
      <c r="B32" s="218" t="s">
        <v>2086</v>
      </c>
      <c r="C32" s="218" t="s">
        <v>609</v>
      </c>
      <c r="D32" s="213" t="s">
        <v>2087</v>
      </c>
      <c r="E32" s="213">
        <v>20</v>
      </c>
      <c r="F32" s="214">
        <v>10.54</v>
      </c>
      <c r="G32" s="215">
        <v>30</v>
      </c>
      <c r="H32" s="215" t="s">
        <v>3372</v>
      </c>
      <c r="I32" s="214">
        <v>10.31</v>
      </c>
      <c r="J32" s="215">
        <v>30</v>
      </c>
      <c r="K32" s="215" t="s">
        <v>3373</v>
      </c>
      <c r="L32" s="216">
        <f t="shared" si="0"/>
        <v>10.425000000000001</v>
      </c>
      <c r="M32" s="213">
        <f t="shared" si="1"/>
        <v>60</v>
      </c>
      <c r="N32" s="213">
        <f t="shared" si="2"/>
        <v>1</v>
      </c>
      <c r="O32" s="213">
        <f t="shared" si="3"/>
        <v>0</v>
      </c>
      <c r="P32" s="214">
        <v>10.98</v>
      </c>
      <c r="Q32" s="215">
        <v>30</v>
      </c>
      <c r="R32" s="215" t="s">
        <v>3372</v>
      </c>
      <c r="S32" s="214">
        <v>14.19</v>
      </c>
      <c r="T32" s="215">
        <v>30</v>
      </c>
      <c r="U32" s="215" t="s">
        <v>3372</v>
      </c>
      <c r="V32" s="214">
        <f t="shared" si="4"/>
        <v>12.585000000000001</v>
      </c>
      <c r="W32" s="215">
        <f t="shared" si="5"/>
        <v>60</v>
      </c>
      <c r="X32" s="215">
        <f t="shared" si="6"/>
        <v>0</v>
      </c>
      <c r="Y32" s="215">
        <f t="shared" si="7"/>
        <v>0</v>
      </c>
      <c r="Z32" s="215">
        <f t="shared" si="8"/>
        <v>1</v>
      </c>
      <c r="AA32" s="215">
        <f t="shared" si="9"/>
        <v>0</v>
      </c>
      <c r="AB32" s="215">
        <f t="shared" si="10"/>
        <v>1</v>
      </c>
      <c r="AC32" s="214">
        <f>IF(AB32=0,0.93,IF(AB32=1,0.92,IF(AB32=2,0.91,IF(AB32=3,0.9,IF(AB32=4,0.89,IF(AB32=5,0.88,IF(AB32=6,0.87)))))))</f>
        <v>0.92</v>
      </c>
      <c r="AD32" s="214">
        <f t="shared" si="11"/>
        <v>11.505000000000001</v>
      </c>
      <c r="AE32" s="214">
        <f t="shared" si="12"/>
        <v>10.584600000000002</v>
      </c>
      <c r="AF32" s="215">
        <f t="shared" si="13"/>
        <v>120</v>
      </c>
      <c r="AG32" s="212" t="s">
        <v>3453</v>
      </c>
      <c r="AH32" s="212" t="s">
        <v>3454</v>
      </c>
      <c r="AI32" s="212" t="s">
        <v>3451</v>
      </c>
      <c r="AJ32" s="212" t="s">
        <v>3452</v>
      </c>
      <c r="AK32" s="212" t="s">
        <v>3455</v>
      </c>
      <c r="AL32" s="212" t="s">
        <v>3460</v>
      </c>
      <c r="AM32" s="212" t="s">
        <v>3457</v>
      </c>
      <c r="AN32" s="212" t="s">
        <v>3456</v>
      </c>
      <c r="AO32" s="212" t="s">
        <v>3458</v>
      </c>
      <c r="AP32" s="212" t="s">
        <v>3459</v>
      </c>
    </row>
    <row r="33" spans="1:42" s="217" customFormat="1" ht="11.25">
      <c r="A33" s="210">
        <v>23</v>
      </c>
      <c r="B33" s="222" t="s">
        <v>100</v>
      </c>
      <c r="C33" s="222" t="s">
        <v>527</v>
      </c>
      <c r="D33" s="221" t="s">
        <v>1507</v>
      </c>
      <c r="E33" s="213">
        <v>15</v>
      </c>
      <c r="F33" s="214">
        <v>10.75</v>
      </c>
      <c r="G33" s="215">
        <v>30</v>
      </c>
      <c r="H33" s="215" t="s">
        <v>3372</v>
      </c>
      <c r="I33" s="214">
        <v>10.029999999999999</v>
      </c>
      <c r="J33" s="215">
        <v>30</v>
      </c>
      <c r="K33" s="215" t="s">
        <v>3373</v>
      </c>
      <c r="L33" s="216">
        <f t="shared" si="0"/>
        <v>10.39</v>
      </c>
      <c r="M33" s="213">
        <f t="shared" si="1"/>
        <v>60</v>
      </c>
      <c r="N33" s="213">
        <f t="shared" si="2"/>
        <v>1</v>
      </c>
      <c r="O33" s="213">
        <f t="shared" si="3"/>
        <v>0</v>
      </c>
      <c r="P33" s="214">
        <v>10.46</v>
      </c>
      <c r="Q33" s="215">
        <v>30</v>
      </c>
      <c r="R33" s="215" t="s">
        <v>3372</v>
      </c>
      <c r="S33" s="214">
        <v>11.22</v>
      </c>
      <c r="T33" s="215">
        <v>30</v>
      </c>
      <c r="U33" s="215" t="s">
        <v>3372</v>
      </c>
      <c r="V33" s="214">
        <f t="shared" si="4"/>
        <v>10.84</v>
      </c>
      <c r="W33" s="215">
        <f t="shared" si="5"/>
        <v>60</v>
      </c>
      <c r="X33" s="215">
        <f t="shared" si="6"/>
        <v>0</v>
      </c>
      <c r="Y33" s="215">
        <f t="shared" si="7"/>
        <v>0</v>
      </c>
      <c r="Z33" s="215">
        <f t="shared" si="8"/>
        <v>1</v>
      </c>
      <c r="AA33" s="215">
        <f t="shared" si="9"/>
        <v>0</v>
      </c>
      <c r="AB33" s="215">
        <f t="shared" si="10"/>
        <v>1</v>
      </c>
      <c r="AC33" s="214">
        <f t="shared" ref="AC33:AC45" si="14">IF(AB33=0,1,IF(AB33=1,0.99,IF(AB33=2,0.98,IF(AB33=3,0.97,IF(AB33=4,0.96,IF(AB33=5,0.95,IF(AB33=6,0.94)))))))</f>
        <v>0.99</v>
      </c>
      <c r="AD33" s="214">
        <f t="shared" si="11"/>
        <v>10.615</v>
      </c>
      <c r="AE33" s="214">
        <f t="shared" si="12"/>
        <v>10.508850000000001</v>
      </c>
      <c r="AF33" s="215">
        <f t="shared" si="13"/>
        <v>120</v>
      </c>
      <c r="AG33" s="212" t="s">
        <v>3454</v>
      </c>
      <c r="AH33" s="212" t="s">
        <v>3452</v>
      </c>
      <c r="AI33" s="212" t="s">
        <v>3456</v>
      </c>
      <c r="AJ33" s="212" t="s">
        <v>3455</v>
      </c>
      <c r="AK33" s="212" t="s">
        <v>3451</v>
      </c>
      <c r="AL33" s="212" t="s">
        <v>3453</v>
      </c>
      <c r="AM33" s="212" t="s">
        <v>3457</v>
      </c>
      <c r="AN33" s="212" t="s">
        <v>3459</v>
      </c>
      <c r="AO33" s="212" t="s">
        <v>3460</v>
      </c>
      <c r="AP33" s="212" t="s">
        <v>3458</v>
      </c>
    </row>
    <row r="34" spans="1:42" s="217" customFormat="1" ht="11.25">
      <c r="A34" s="210">
        <v>24</v>
      </c>
      <c r="B34" s="218" t="s">
        <v>1283</v>
      </c>
      <c r="C34" s="218" t="s">
        <v>1284</v>
      </c>
      <c r="D34" s="213" t="s">
        <v>1285</v>
      </c>
      <c r="E34" s="213">
        <v>12</v>
      </c>
      <c r="F34" s="214">
        <v>10.87</v>
      </c>
      <c r="G34" s="215">
        <v>30</v>
      </c>
      <c r="H34" s="215" t="s">
        <v>3372</v>
      </c>
      <c r="I34" s="214">
        <v>10</v>
      </c>
      <c r="J34" s="215">
        <v>30</v>
      </c>
      <c r="K34" s="215" t="s">
        <v>3372</v>
      </c>
      <c r="L34" s="216">
        <f t="shared" si="0"/>
        <v>10.434999999999999</v>
      </c>
      <c r="M34" s="213">
        <f t="shared" si="1"/>
        <v>60</v>
      </c>
      <c r="N34" s="213">
        <f t="shared" si="2"/>
        <v>0</v>
      </c>
      <c r="O34" s="213">
        <f t="shared" si="3"/>
        <v>0</v>
      </c>
      <c r="P34" s="214">
        <v>10.51</v>
      </c>
      <c r="Q34" s="215">
        <v>30</v>
      </c>
      <c r="R34" s="215" t="s">
        <v>3373</v>
      </c>
      <c r="S34" s="214">
        <v>10.96</v>
      </c>
      <c r="T34" s="215">
        <v>30</v>
      </c>
      <c r="U34" s="215" t="s">
        <v>3372</v>
      </c>
      <c r="V34" s="214">
        <f t="shared" si="4"/>
        <v>10.734999999999999</v>
      </c>
      <c r="W34" s="215">
        <f t="shared" si="5"/>
        <v>60</v>
      </c>
      <c r="X34" s="215">
        <f t="shared" si="6"/>
        <v>1</v>
      </c>
      <c r="Y34" s="215">
        <f t="shared" si="7"/>
        <v>0</v>
      </c>
      <c r="Z34" s="215">
        <f t="shared" si="8"/>
        <v>1</v>
      </c>
      <c r="AA34" s="215">
        <f t="shared" si="9"/>
        <v>0</v>
      </c>
      <c r="AB34" s="215">
        <f t="shared" si="10"/>
        <v>1</v>
      </c>
      <c r="AC34" s="214">
        <f t="shared" si="14"/>
        <v>0.99</v>
      </c>
      <c r="AD34" s="214">
        <f t="shared" si="11"/>
        <v>10.584999999999999</v>
      </c>
      <c r="AE34" s="214">
        <f t="shared" si="12"/>
        <v>10.479149999999999</v>
      </c>
      <c r="AF34" s="215">
        <f t="shared" si="13"/>
        <v>120</v>
      </c>
      <c r="AG34" s="212" t="s">
        <v>3451</v>
      </c>
      <c r="AH34" s="212" t="s">
        <v>3453</v>
      </c>
      <c r="AI34" s="212" t="s">
        <v>3454</v>
      </c>
      <c r="AJ34" s="212" t="s">
        <v>3456</v>
      </c>
      <c r="AK34" s="212" t="s">
        <v>3452</v>
      </c>
      <c r="AL34" s="212" t="s">
        <v>3455</v>
      </c>
      <c r="AM34" s="212" t="s">
        <v>3457</v>
      </c>
      <c r="AN34" s="212" t="s">
        <v>3460</v>
      </c>
      <c r="AO34" s="212" t="s">
        <v>3459</v>
      </c>
      <c r="AP34" s="212" t="s">
        <v>3458</v>
      </c>
    </row>
    <row r="35" spans="1:42" s="217" customFormat="1" ht="11.25">
      <c r="A35" s="210">
        <v>25</v>
      </c>
      <c r="B35" s="222" t="s">
        <v>2499</v>
      </c>
      <c r="C35" s="222" t="s">
        <v>2500</v>
      </c>
      <c r="D35" s="221" t="s">
        <v>2501</v>
      </c>
      <c r="E35" s="213">
        <v>25</v>
      </c>
      <c r="F35" s="214">
        <v>10.29</v>
      </c>
      <c r="G35" s="215">
        <v>30</v>
      </c>
      <c r="H35" s="215" t="s">
        <v>3373</v>
      </c>
      <c r="I35" s="214">
        <v>10.16</v>
      </c>
      <c r="J35" s="215">
        <v>30</v>
      </c>
      <c r="K35" s="215" t="s">
        <v>3373</v>
      </c>
      <c r="L35" s="216">
        <f t="shared" si="0"/>
        <v>10.225</v>
      </c>
      <c r="M35" s="213">
        <f t="shared" si="1"/>
        <v>60</v>
      </c>
      <c r="N35" s="213">
        <f t="shared" si="2"/>
        <v>2</v>
      </c>
      <c r="O35" s="213">
        <f t="shared" si="3"/>
        <v>0</v>
      </c>
      <c r="P35" s="214">
        <v>9.43</v>
      </c>
      <c r="Q35" s="215">
        <v>11</v>
      </c>
      <c r="R35" s="215" t="s">
        <v>3373</v>
      </c>
      <c r="S35" s="214">
        <v>13.75</v>
      </c>
      <c r="T35" s="215">
        <v>30</v>
      </c>
      <c r="U35" s="215" t="s">
        <v>3372</v>
      </c>
      <c r="V35" s="214">
        <f t="shared" si="4"/>
        <v>11.59</v>
      </c>
      <c r="W35" s="215">
        <f t="shared" si="5"/>
        <v>60</v>
      </c>
      <c r="X35" s="215">
        <f t="shared" si="6"/>
        <v>1</v>
      </c>
      <c r="Y35" s="215">
        <f t="shared" si="7"/>
        <v>1</v>
      </c>
      <c r="Z35" s="215">
        <f t="shared" si="8"/>
        <v>3</v>
      </c>
      <c r="AA35" s="215">
        <f t="shared" si="9"/>
        <v>1</v>
      </c>
      <c r="AB35" s="215">
        <f t="shared" si="10"/>
        <v>4</v>
      </c>
      <c r="AC35" s="214">
        <f t="shared" si="14"/>
        <v>0.96</v>
      </c>
      <c r="AD35" s="214">
        <f t="shared" si="11"/>
        <v>10.907499999999999</v>
      </c>
      <c r="AE35" s="214">
        <f t="shared" si="12"/>
        <v>10.471199999999998</v>
      </c>
      <c r="AF35" s="215">
        <f t="shared" si="13"/>
        <v>120</v>
      </c>
      <c r="AG35" s="212" t="s">
        <v>3454</v>
      </c>
      <c r="AH35" s="212" t="s">
        <v>3451</v>
      </c>
      <c r="AI35" s="212" t="s">
        <v>3453</v>
      </c>
      <c r="AJ35" s="212" t="s">
        <v>3452</v>
      </c>
      <c r="AK35" s="212" t="s">
        <v>3456</v>
      </c>
      <c r="AL35" s="212" t="s">
        <v>3457</v>
      </c>
      <c r="AM35" s="212" t="s">
        <v>3455</v>
      </c>
      <c r="AN35" s="212" t="s">
        <v>3459</v>
      </c>
      <c r="AO35" s="212" t="s">
        <v>3458</v>
      </c>
      <c r="AP35" s="212" t="s">
        <v>3460</v>
      </c>
    </row>
    <row r="36" spans="1:42" s="217" customFormat="1" ht="11.25">
      <c r="A36" s="210">
        <v>26</v>
      </c>
      <c r="B36" s="222" t="s">
        <v>920</v>
      </c>
      <c r="C36" s="222" t="s">
        <v>921</v>
      </c>
      <c r="D36" s="221" t="s">
        <v>922</v>
      </c>
      <c r="E36" s="213">
        <v>8</v>
      </c>
      <c r="F36" s="214">
        <v>9.61</v>
      </c>
      <c r="G36" s="215">
        <v>11</v>
      </c>
      <c r="H36" s="215" t="s">
        <v>3373</v>
      </c>
      <c r="I36" s="214">
        <v>10.39</v>
      </c>
      <c r="J36" s="215">
        <v>30</v>
      </c>
      <c r="K36" s="215" t="s">
        <v>3373</v>
      </c>
      <c r="L36" s="216">
        <f t="shared" si="0"/>
        <v>10</v>
      </c>
      <c r="M36" s="213">
        <f t="shared" si="1"/>
        <v>60</v>
      </c>
      <c r="N36" s="213">
        <f t="shared" si="2"/>
        <v>2</v>
      </c>
      <c r="O36" s="213">
        <f t="shared" si="3"/>
        <v>1</v>
      </c>
      <c r="P36" s="214">
        <v>10.14</v>
      </c>
      <c r="Q36" s="215">
        <v>30</v>
      </c>
      <c r="R36" s="215" t="s">
        <v>3373</v>
      </c>
      <c r="S36" s="214">
        <v>13.47</v>
      </c>
      <c r="T36" s="215">
        <v>30</v>
      </c>
      <c r="U36" s="215" t="s">
        <v>3372</v>
      </c>
      <c r="V36" s="214">
        <f t="shared" si="4"/>
        <v>11.805</v>
      </c>
      <c r="W36" s="215">
        <f t="shared" si="5"/>
        <v>60</v>
      </c>
      <c r="X36" s="215">
        <f t="shared" si="6"/>
        <v>1</v>
      </c>
      <c r="Y36" s="215">
        <f t="shared" si="7"/>
        <v>0</v>
      </c>
      <c r="Z36" s="215">
        <f t="shared" si="8"/>
        <v>3</v>
      </c>
      <c r="AA36" s="215">
        <f t="shared" si="9"/>
        <v>1</v>
      </c>
      <c r="AB36" s="215">
        <f t="shared" si="10"/>
        <v>4</v>
      </c>
      <c r="AC36" s="214">
        <f t="shared" si="14"/>
        <v>0.96</v>
      </c>
      <c r="AD36" s="214">
        <f t="shared" si="11"/>
        <v>10.9025</v>
      </c>
      <c r="AE36" s="214">
        <f t="shared" si="12"/>
        <v>10.4664</v>
      </c>
      <c r="AF36" s="215">
        <f t="shared" si="13"/>
        <v>120</v>
      </c>
      <c r="AG36" s="212" t="s">
        <v>3451</v>
      </c>
      <c r="AH36" s="212" t="s">
        <v>3456</v>
      </c>
      <c r="AI36" s="212" t="s">
        <v>3453</v>
      </c>
      <c r="AJ36" s="212" t="s">
        <v>3454</v>
      </c>
      <c r="AK36" s="212" t="s">
        <v>3457</v>
      </c>
      <c r="AL36" s="212" t="s">
        <v>3452</v>
      </c>
      <c r="AM36" s="212" t="s">
        <v>3455</v>
      </c>
      <c r="AN36" s="212" t="s">
        <v>3458</v>
      </c>
      <c r="AO36" s="212" t="s">
        <v>3460</v>
      </c>
      <c r="AP36" s="212" t="s">
        <v>3459</v>
      </c>
    </row>
    <row r="37" spans="1:42" s="217" customFormat="1" ht="11.25">
      <c r="A37" s="210">
        <v>27</v>
      </c>
      <c r="B37" s="218" t="s">
        <v>1834</v>
      </c>
      <c r="C37" s="218" t="s">
        <v>1132</v>
      </c>
      <c r="D37" s="213" t="s">
        <v>1835</v>
      </c>
      <c r="E37" s="213">
        <v>18</v>
      </c>
      <c r="F37" s="214">
        <v>10.050000000000001</v>
      </c>
      <c r="G37" s="215">
        <v>30</v>
      </c>
      <c r="H37" s="215" t="s">
        <v>3373</v>
      </c>
      <c r="I37" s="214">
        <v>10.52</v>
      </c>
      <c r="J37" s="215">
        <v>30</v>
      </c>
      <c r="K37" s="215" t="s">
        <v>3373</v>
      </c>
      <c r="L37" s="216">
        <f t="shared" si="0"/>
        <v>10.285</v>
      </c>
      <c r="M37" s="213">
        <f t="shared" si="1"/>
        <v>60</v>
      </c>
      <c r="N37" s="213">
        <f t="shared" si="2"/>
        <v>2</v>
      </c>
      <c r="O37" s="213">
        <f t="shared" si="3"/>
        <v>0</v>
      </c>
      <c r="P37" s="214">
        <v>10.39</v>
      </c>
      <c r="Q37" s="215">
        <v>30</v>
      </c>
      <c r="R37" s="215" t="s">
        <v>3372</v>
      </c>
      <c r="S37" s="214">
        <v>11.69</v>
      </c>
      <c r="T37" s="215">
        <v>30</v>
      </c>
      <c r="U37" s="215" t="s">
        <v>3372</v>
      </c>
      <c r="V37" s="214">
        <f t="shared" si="4"/>
        <v>11.04</v>
      </c>
      <c r="W37" s="215">
        <f t="shared" si="5"/>
        <v>60</v>
      </c>
      <c r="X37" s="215">
        <f t="shared" si="6"/>
        <v>0</v>
      </c>
      <c r="Y37" s="215">
        <f t="shared" si="7"/>
        <v>0</v>
      </c>
      <c r="Z37" s="215">
        <f t="shared" si="8"/>
        <v>2</v>
      </c>
      <c r="AA37" s="215">
        <f t="shared" si="9"/>
        <v>0</v>
      </c>
      <c r="AB37" s="215">
        <f t="shared" si="10"/>
        <v>2</v>
      </c>
      <c r="AC37" s="214">
        <f t="shared" si="14"/>
        <v>0.98</v>
      </c>
      <c r="AD37" s="214">
        <f t="shared" si="11"/>
        <v>10.6625</v>
      </c>
      <c r="AE37" s="214">
        <f t="shared" si="12"/>
        <v>10.449249999999999</v>
      </c>
      <c r="AF37" s="215">
        <f t="shared" si="13"/>
        <v>120</v>
      </c>
      <c r="AG37" s="212" t="s">
        <v>3453</v>
      </c>
      <c r="AH37" s="212" t="s">
        <v>3451</v>
      </c>
      <c r="AI37" s="212" t="s">
        <v>3454</v>
      </c>
      <c r="AJ37" s="212" t="s">
        <v>3452</v>
      </c>
      <c r="AK37" s="212" t="s">
        <v>3455</v>
      </c>
      <c r="AL37" s="212" t="s">
        <v>3457</v>
      </c>
      <c r="AM37" s="212" t="s">
        <v>3456</v>
      </c>
      <c r="AN37" s="212" t="s">
        <v>3460</v>
      </c>
      <c r="AO37" s="212" t="s">
        <v>3459</v>
      </c>
      <c r="AP37" s="212" t="s">
        <v>3458</v>
      </c>
    </row>
    <row r="38" spans="1:42" s="217" customFormat="1" ht="11.25">
      <c r="A38" s="210">
        <v>28</v>
      </c>
      <c r="B38" s="222" t="s">
        <v>1448</v>
      </c>
      <c r="C38" s="222" t="s">
        <v>142</v>
      </c>
      <c r="D38" s="221" t="s">
        <v>1928</v>
      </c>
      <c r="E38" s="213">
        <v>19</v>
      </c>
      <c r="F38" s="214">
        <v>11.49</v>
      </c>
      <c r="G38" s="215">
        <v>30</v>
      </c>
      <c r="H38" s="215" t="s">
        <v>3372</v>
      </c>
      <c r="I38" s="214">
        <v>9.48</v>
      </c>
      <c r="J38" s="215">
        <v>19</v>
      </c>
      <c r="K38" s="215" t="s">
        <v>3372</v>
      </c>
      <c r="L38" s="216">
        <f t="shared" si="0"/>
        <v>10.484999999999999</v>
      </c>
      <c r="M38" s="213">
        <f t="shared" si="1"/>
        <v>60</v>
      </c>
      <c r="N38" s="213">
        <f t="shared" si="2"/>
        <v>0</v>
      </c>
      <c r="O38" s="213">
        <f t="shared" si="3"/>
        <v>1</v>
      </c>
      <c r="P38" s="214">
        <v>10</v>
      </c>
      <c r="Q38" s="215">
        <v>30</v>
      </c>
      <c r="R38" s="215" t="s">
        <v>3372</v>
      </c>
      <c r="S38" s="214">
        <v>11.13</v>
      </c>
      <c r="T38" s="215">
        <v>30</v>
      </c>
      <c r="U38" s="215" t="s">
        <v>3372</v>
      </c>
      <c r="V38" s="214">
        <f t="shared" si="4"/>
        <v>10.565000000000001</v>
      </c>
      <c r="W38" s="215">
        <f t="shared" si="5"/>
        <v>60</v>
      </c>
      <c r="X38" s="215">
        <f t="shared" si="6"/>
        <v>0</v>
      </c>
      <c r="Y38" s="215">
        <f t="shared" si="7"/>
        <v>0</v>
      </c>
      <c r="Z38" s="215">
        <f t="shared" si="8"/>
        <v>0</v>
      </c>
      <c r="AA38" s="215">
        <f t="shared" si="9"/>
        <v>1</v>
      </c>
      <c r="AB38" s="215">
        <f t="shared" si="10"/>
        <v>1</v>
      </c>
      <c r="AC38" s="214">
        <f t="shared" si="14"/>
        <v>0.99</v>
      </c>
      <c r="AD38" s="214">
        <f t="shared" si="11"/>
        <v>10.525</v>
      </c>
      <c r="AE38" s="214">
        <f t="shared" si="12"/>
        <v>10.419750000000001</v>
      </c>
      <c r="AF38" s="215">
        <f t="shared" si="13"/>
        <v>120</v>
      </c>
      <c r="AG38" s="212" t="s">
        <v>3454</v>
      </c>
      <c r="AH38" s="212" t="s">
        <v>3457</v>
      </c>
      <c r="AI38" s="212" t="s">
        <v>3451</v>
      </c>
      <c r="AJ38" s="212" t="s">
        <v>3452</v>
      </c>
      <c r="AK38" s="212" t="s">
        <v>3455</v>
      </c>
      <c r="AL38" s="212" t="s">
        <v>3456</v>
      </c>
      <c r="AM38" s="212" t="s">
        <v>3453</v>
      </c>
      <c r="AN38" s="212" t="s">
        <v>3458</v>
      </c>
      <c r="AO38" s="212" t="s">
        <v>3460</v>
      </c>
      <c r="AP38" s="212" t="s">
        <v>3459</v>
      </c>
    </row>
    <row r="39" spans="1:42" s="217" customFormat="1" ht="11.25">
      <c r="A39" s="210">
        <v>29</v>
      </c>
      <c r="B39" s="218" t="s">
        <v>2478</v>
      </c>
      <c r="C39" s="252" t="s">
        <v>2283</v>
      </c>
      <c r="D39" s="213" t="s">
        <v>2479</v>
      </c>
      <c r="E39" s="213">
        <v>25</v>
      </c>
      <c r="F39" s="214">
        <v>11.27</v>
      </c>
      <c r="G39" s="215">
        <v>30</v>
      </c>
      <c r="H39" s="215" t="s">
        <v>3372</v>
      </c>
      <c r="I39" s="214">
        <v>10.029999999999999</v>
      </c>
      <c r="J39" s="215">
        <v>30</v>
      </c>
      <c r="K39" s="215" t="s">
        <v>3372</v>
      </c>
      <c r="L39" s="216">
        <f t="shared" si="0"/>
        <v>10.649999999999999</v>
      </c>
      <c r="M39" s="213">
        <f t="shared" si="1"/>
        <v>60</v>
      </c>
      <c r="N39" s="213">
        <f t="shared" si="2"/>
        <v>0</v>
      </c>
      <c r="O39" s="213">
        <f t="shared" si="3"/>
        <v>0</v>
      </c>
      <c r="P39" s="214">
        <v>10.56</v>
      </c>
      <c r="Q39" s="215">
        <v>30</v>
      </c>
      <c r="R39" s="215" t="s">
        <v>3373</v>
      </c>
      <c r="S39" s="214">
        <v>10.220000000000001</v>
      </c>
      <c r="T39" s="215">
        <v>30</v>
      </c>
      <c r="U39" s="215" t="s">
        <v>3372</v>
      </c>
      <c r="V39" s="214">
        <f t="shared" si="4"/>
        <v>10.39</v>
      </c>
      <c r="W39" s="215">
        <f t="shared" si="5"/>
        <v>60</v>
      </c>
      <c r="X39" s="215">
        <f t="shared" si="6"/>
        <v>1</v>
      </c>
      <c r="Y39" s="215">
        <f t="shared" si="7"/>
        <v>0</v>
      </c>
      <c r="Z39" s="215">
        <f t="shared" si="8"/>
        <v>1</v>
      </c>
      <c r="AA39" s="215">
        <f t="shared" si="9"/>
        <v>0</v>
      </c>
      <c r="AB39" s="215">
        <f t="shared" si="10"/>
        <v>1</v>
      </c>
      <c r="AC39" s="214">
        <f t="shared" si="14"/>
        <v>0.99</v>
      </c>
      <c r="AD39" s="214">
        <f t="shared" si="11"/>
        <v>10.52</v>
      </c>
      <c r="AE39" s="214">
        <f t="shared" si="12"/>
        <v>10.4148</v>
      </c>
      <c r="AF39" s="215">
        <f t="shared" si="13"/>
        <v>120</v>
      </c>
      <c r="AG39" s="212" t="s">
        <v>3456</v>
      </c>
      <c r="AH39" s="212" t="s">
        <v>3451</v>
      </c>
      <c r="AI39" s="212" t="s">
        <v>3460</v>
      </c>
      <c r="AJ39" s="212" t="s">
        <v>3457</v>
      </c>
      <c r="AK39" s="212" t="s">
        <v>3453</v>
      </c>
      <c r="AL39" s="212" t="s">
        <v>3452</v>
      </c>
      <c r="AM39" s="212" t="s">
        <v>3454</v>
      </c>
      <c r="AN39" s="212" t="s">
        <v>3455</v>
      </c>
      <c r="AO39" s="212" t="s">
        <v>3459</v>
      </c>
      <c r="AP39" s="212" t="s">
        <v>3458</v>
      </c>
    </row>
    <row r="40" spans="1:42" s="217" customFormat="1" ht="11.25">
      <c r="A40" s="210">
        <v>30</v>
      </c>
      <c r="B40" s="222" t="s">
        <v>570</v>
      </c>
      <c r="C40" s="222" t="s">
        <v>571</v>
      </c>
      <c r="D40" s="221" t="s">
        <v>572</v>
      </c>
      <c r="E40" s="213">
        <v>5</v>
      </c>
      <c r="F40" s="214">
        <v>10.119999999999999</v>
      </c>
      <c r="G40" s="215">
        <v>30</v>
      </c>
      <c r="H40" s="215" t="s">
        <v>3372</v>
      </c>
      <c r="I40" s="214">
        <v>9.8800000000000008</v>
      </c>
      <c r="J40" s="215">
        <v>13</v>
      </c>
      <c r="K40" s="215" t="s">
        <v>3373</v>
      </c>
      <c r="L40" s="216">
        <f t="shared" si="0"/>
        <v>10</v>
      </c>
      <c r="M40" s="213">
        <f t="shared" si="1"/>
        <v>60</v>
      </c>
      <c r="N40" s="213">
        <f t="shared" si="2"/>
        <v>1</v>
      </c>
      <c r="O40" s="213">
        <f t="shared" si="3"/>
        <v>1</v>
      </c>
      <c r="P40" s="214">
        <v>10.23</v>
      </c>
      <c r="Q40" s="215">
        <v>30</v>
      </c>
      <c r="R40" s="215" t="s">
        <v>3373</v>
      </c>
      <c r="S40" s="214">
        <v>12.67</v>
      </c>
      <c r="T40" s="215">
        <v>30</v>
      </c>
      <c r="U40" s="215" t="s">
        <v>3372</v>
      </c>
      <c r="V40" s="214">
        <f t="shared" si="4"/>
        <v>11.45</v>
      </c>
      <c r="W40" s="215">
        <f t="shared" si="5"/>
        <v>60</v>
      </c>
      <c r="X40" s="215">
        <f t="shared" si="6"/>
        <v>1</v>
      </c>
      <c r="Y40" s="215">
        <f t="shared" si="7"/>
        <v>0</v>
      </c>
      <c r="Z40" s="215">
        <f t="shared" si="8"/>
        <v>2</v>
      </c>
      <c r="AA40" s="215">
        <f t="shared" si="9"/>
        <v>1</v>
      </c>
      <c r="AB40" s="215">
        <f t="shared" si="10"/>
        <v>3</v>
      </c>
      <c r="AC40" s="214">
        <f t="shared" si="14"/>
        <v>0.97</v>
      </c>
      <c r="AD40" s="214">
        <f t="shared" si="11"/>
        <v>10.725</v>
      </c>
      <c r="AE40" s="214">
        <f t="shared" si="12"/>
        <v>10.40325</v>
      </c>
      <c r="AF40" s="215">
        <f t="shared" si="13"/>
        <v>120</v>
      </c>
      <c r="AG40" s="212" t="s">
        <v>3453</v>
      </c>
      <c r="AH40" s="212" t="s">
        <v>3454</v>
      </c>
      <c r="AI40" s="212" t="s">
        <v>3451</v>
      </c>
      <c r="AJ40" s="212" t="s">
        <v>3455</v>
      </c>
      <c r="AK40" s="212" t="s">
        <v>3452</v>
      </c>
      <c r="AL40" s="212" t="s">
        <v>3457</v>
      </c>
      <c r="AM40" s="212" t="s">
        <v>3456</v>
      </c>
      <c r="AN40" s="212" t="s">
        <v>3460</v>
      </c>
      <c r="AO40" s="212" t="s">
        <v>3459</v>
      </c>
      <c r="AP40" s="212" t="s">
        <v>3458</v>
      </c>
    </row>
    <row r="41" spans="1:42" s="217" customFormat="1" ht="11.25">
      <c r="A41" s="210">
        <v>31</v>
      </c>
      <c r="B41" s="222" t="s">
        <v>2120</v>
      </c>
      <c r="C41" s="222" t="s">
        <v>1469</v>
      </c>
      <c r="D41" s="221" t="s">
        <v>2121</v>
      </c>
      <c r="E41" s="213">
        <v>21</v>
      </c>
      <c r="F41" s="214">
        <v>12.75</v>
      </c>
      <c r="G41" s="215">
        <v>30</v>
      </c>
      <c r="H41" s="215" t="s">
        <v>3372</v>
      </c>
      <c r="I41" s="214">
        <v>8.18</v>
      </c>
      <c r="J41" s="215">
        <v>16</v>
      </c>
      <c r="K41" s="215" t="s">
        <v>3373</v>
      </c>
      <c r="L41" s="216">
        <f t="shared" si="0"/>
        <v>10.465</v>
      </c>
      <c r="M41" s="213">
        <f t="shared" si="1"/>
        <v>60</v>
      </c>
      <c r="N41" s="213">
        <f t="shared" si="2"/>
        <v>1</v>
      </c>
      <c r="O41" s="213">
        <f t="shared" si="3"/>
        <v>1</v>
      </c>
      <c r="P41" s="214">
        <v>9.5</v>
      </c>
      <c r="Q41" s="215">
        <v>12</v>
      </c>
      <c r="R41" s="215" t="s">
        <v>3372</v>
      </c>
      <c r="S41" s="214">
        <v>12.44</v>
      </c>
      <c r="T41" s="215">
        <v>30</v>
      </c>
      <c r="U41" s="215" t="s">
        <v>3372</v>
      </c>
      <c r="V41" s="214">
        <f t="shared" si="4"/>
        <v>10.969999999999999</v>
      </c>
      <c r="W41" s="215">
        <f t="shared" si="5"/>
        <v>60</v>
      </c>
      <c r="X41" s="215">
        <f t="shared" si="6"/>
        <v>0</v>
      </c>
      <c r="Y41" s="215">
        <f t="shared" si="7"/>
        <v>1</v>
      </c>
      <c r="Z41" s="215">
        <f t="shared" si="8"/>
        <v>1</v>
      </c>
      <c r="AA41" s="215">
        <f t="shared" si="9"/>
        <v>2</v>
      </c>
      <c r="AB41" s="215">
        <f t="shared" si="10"/>
        <v>3</v>
      </c>
      <c r="AC41" s="214">
        <f t="shared" si="14"/>
        <v>0.97</v>
      </c>
      <c r="AD41" s="214">
        <f t="shared" si="11"/>
        <v>10.717499999999999</v>
      </c>
      <c r="AE41" s="214">
        <f t="shared" si="12"/>
        <v>10.395975</v>
      </c>
      <c r="AF41" s="215">
        <f t="shared" si="13"/>
        <v>120</v>
      </c>
      <c r="AG41" s="212" t="s">
        <v>3454</v>
      </c>
      <c r="AH41" s="212" t="s">
        <v>3455</v>
      </c>
      <c r="AI41" s="212" t="s">
        <v>3451</v>
      </c>
      <c r="AJ41" s="212" t="s">
        <v>3452</v>
      </c>
      <c r="AK41" s="212" t="s">
        <v>3457</v>
      </c>
      <c r="AL41" s="212" t="s">
        <v>3453</v>
      </c>
      <c r="AM41" s="212" t="s">
        <v>3460</v>
      </c>
      <c r="AN41" s="212" t="s">
        <v>3456</v>
      </c>
      <c r="AO41" s="212" t="s">
        <v>3459</v>
      </c>
      <c r="AP41" s="212" t="s">
        <v>3458</v>
      </c>
    </row>
    <row r="42" spans="1:42" s="217" customFormat="1" ht="11.25">
      <c r="A42" s="210">
        <v>32</v>
      </c>
      <c r="B42" s="218" t="s">
        <v>432</v>
      </c>
      <c r="C42" s="218" t="s">
        <v>433</v>
      </c>
      <c r="D42" s="213" t="s">
        <v>434</v>
      </c>
      <c r="E42" s="213">
        <v>4</v>
      </c>
      <c r="F42" s="214">
        <v>10.029999999999999</v>
      </c>
      <c r="G42" s="215">
        <v>30</v>
      </c>
      <c r="H42" s="215" t="s">
        <v>3372</v>
      </c>
      <c r="I42" s="214">
        <v>10.37</v>
      </c>
      <c r="J42" s="215">
        <v>30</v>
      </c>
      <c r="K42" s="215" t="s">
        <v>3373</v>
      </c>
      <c r="L42" s="216">
        <f t="shared" si="0"/>
        <v>10.199999999999999</v>
      </c>
      <c r="M42" s="213">
        <f t="shared" si="1"/>
        <v>60</v>
      </c>
      <c r="N42" s="213">
        <f t="shared" si="2"/>
        <v>1</v>
      </c>
      <c r="O42" s="213">
        <f t="shared" si="3"/>
        <v>0</v>
      </c>
      <c r="P42" s="214">
        <v>10.32</v>
      </c>
      <c r="Q42" s="215">
        <v>30</v>
      </c>
      <c r="R42" s="215" t="s">
        <v>3373</v>
      </c>
      <c r="S42" s="214">
        <v>11.69</v>
      </c>
      <c r="T42" s="215">
        <v>30</v>
      </c>
      <c r="U42" s="215" t="s">
        <v>3372</v>
      </c>
      <c r="V42" s="214">
        <f t="shared" si="4"/>
        <v>11.004999999999999</v>
      </c>
      <c r="W42" s="215">
        <f t="shared" si="5"/>
        <v>60</v>
      </c>
      <c r="X42" s="215">
        <f t="shared" si="6"/>
        <v>1</v>
      </c>
      <c r="Y42" s="215">
        <f t="shared" si="7"/>
        <v>0</v>
      </c>
      <c r="Z42" s="215">
        <f t="shared" si="8"/>
        <v>2</v>
      </c>
      <c r="AA42" s="215">
        <f t="shared" si="9"/>
        <v>0</v>
      </c>
      <c r="AB42" s="215">
        <f t="shared" si="10"/>
        <v>2</v>
      </c>
      <c r="AC42" s="214">
        <f t="shared" si="14"/>
        <v>0.98</v>
      </c>
      <c r="AD42" s="214">
        <f t="shared" si="11"/>
        <v>10.602499999999999</v>
      </c>
      <c r="AE42" s="214">
        <f t="shared" si="12"/>
        <v>10.39045</v>
      </c>
      <c r="AF42" s="215">
        <f t="shared" si="13"/>
        <v>120</v>
      </c>
      <c r="AG42" s="212" t="s">
        <v>3454</v>
      </c>
      <c r="AH42" s="212" t="s">
        <v>3451</v>
      </c>
      <c r="AI42" s="212" t="s">
        <v>3452</v>
      </c>
      <c r="AJ42" s="212" t="s">
        <v>3453</v>
      </c>
      <c r="AK42" s="212" t="s">
        <v>3455</v>
      </c>
      <c r="AL42" s="212" t="s">
        <v>3456</v>
      </c>
      <c r="AM42" s="212" t="s">
        <v>3460</v>
      </c>
      <c r="AN42" s="212" t="s">
        <v>3457</v>
      </c>
      <c r="AO42" s="212" t="s">
        <v>3459</v>
      </c>
      <c r="AP42" s="212" t="s">
        <v>3458</v>
      </c>
    </row>
    <row r="43" spans="1:42" s="217" customFormat="1" ht="11.25">
      <c r="A43" s="210">
        <v>33</v>
      </c>
      <c r="B43" s="218" t="s">
        <v>1070</v>
      </c>
      <c r="C43" s="218" t="s">
        <v>1071</v>
      </c>
      <c r="D43" s="213" t="s">
        <v>1072</v>
      </c>
      <c r="E43" s="213">
        <v>10</v>
      </c>
      <c r="F43" s="214">
        <v>10.119999999999999</v>
      </c>
      <c r="G43" s="215">
        <v>30</v>
      </c>
      <c r="H43" s="215" t="s">
        <v>3372</v>
      </c>
      <c r="I43" s="214">
        <v>11.22</v>
      </c>
      <c r="J43" s="215">
        <v>30</v>
      </c>
      <c r="K43" s="215" t="s">
        <v>3373</v>
      </c>
      <c r="L43" s="216">
        <f t="shared" ref="L43:L73" si="15">(F43+I43)/2</f>
        <v>10.67</v>
      </c>
      <c r="M43" s="213">
        <f t="shared" ref="M43:M73" si="16">IF(L43&gt;=10,60,G43+J43)</f>
        <v>60</v>
      </c>
      <c r="N43" s="213">
        <f t="shared" ref="N43:N73" si="17">IF(H43="ACC",0,1)+IF(K43="ACC",0,1)</f>
        <v>1</v>
      </c>
      <c r="O43" s="213">
        <f t="shared" ref="O43:O73" si="18">IF(F43&lt;10,1,(IF(I43&lt;10,1,0)))</f>
        <v>0</v>
      </c>
      <c r="P43" s="214">
        <v>10.38</v>
      </c>
      <c r="Q43" s="215">
        <v>30</v>
      </c>
      <c r="R43" s="215" t="s">
        <v>3373</v>
      </c>
      <c r="S43" s="214">
        <v>10.56</v>
      </c>
      <c r="T43" s="215">
        <v>30</v>
      </c>
      <c r="U43" s="215" t="s">
        <v>3372</v>
      </c>
      <c r="V43" s="214">
        <f t="shared" ref="V43:V73" si="19">(P43+S43)/2</f>
        <v>10.47</v>
      </c>
      <c r="W43" s="215">
        <f t="shared" ref="W43:W73" si="20">IF(V43&gt;=10,60,Q43+T43)</f>
        <v>60</v>
      </c>
      <c r="X43" s="215">
        <f t="shared" ref="X43:X73" si="21">IF(R43="ACC",0,1)+IF(U43="ACC",0,1)</f>
        <v>1</v>
      </c>
      <c r="Y43" s="215">
        <f t="shared" ref="Y43:Y73" si="22">IF(P43&lt;10,1,(IF(S43&lt;10,1,0)))</f>
        <v>0</v>
      </c>
      <c r="Z43" s="215">
        <f t="shared" ref="Z43:Z73" si="23">N43+X43</f>
        <v>2</v>
      </c>
      <c r="AA43" s="215">
        <f t="shared" ref="AA43:AA73" si="24">O43+Y43</f>
        <v>0</v>
      </c>
      <c r="AB43" s="215">
        <f t="shared" ref="AB43:AB73" si="25">Z43+AA43</f>
        <v>2</v>
      </c>
      <c r="AC43" s="214">
        <f t="shared" si="14"/>
        <v>0.98</v>
      </c>
      <c r="AD43" s="214">
        <f t="shared" ref="AD43:AD73" si="26">AVERAGE(L43,V43)</f>
        <v>10.57</v>
      </c>
      <c r="AE43" s="214">
        <f t="shared" ref="AE43:AE73" si="27">AC43*AD43</f>
        <v>10.358600000000001</v>
      </c>
      <c r="AF43" s="215">
        <f t="shared" ref="AF43:AF73" si="28">M43+W43</f>
        <v>120</v>
      </c>
      <c r="AG43" s="212" t="s">
        <v>3456</v>
      </c>
      <c r="AH43" s="212" t="s">
        <v>3451</v>
      </c>
      <c r="AI43" s="212" t="s">
        <v>3453</v>
      </c>
      <c r="AJ43" s="212" t="s">
        <v>3454</v>
      </c>
      <c r="AK43" s="212" t="s">
        <v>3452</v>
      </c>
      <c r="AL43" s="212" t="s">
        <v>3457</v>
      </c>
      <c r="AM43" s="212" t="s">
        <v>3458</v>
      </c>
      <c r="AN43" s="212" t="s">
        <v>3460</v>
      </c>
      <c r="AO43" s="212" t="s">
        <v>3455</v>
      </c>
      <c r="AP43" s="212" t="s">
        <v>3459</v>
      </c>
    </row>
    <row r="44" spans="1:42" s="217" customFormat="1" ht="11.25">
      <c r="A44" s="210">
        <v>34</v>
      </c>
      <c r="B44" s="218" t="s">
        <v>2037</v>
      </c>
      <c r="C44" s="218" t="s">
        <v>230</v>
      </c>
      <c r="D44" s="213" t="s">
        <v>2038</v>
      </c>
      <c r="E44" s="213">
        <v>20</v>
      </c>
      <c r="F44" s="214">
        <v>10.5</v>
      </c>
      <c r="G44" s="215">
        <v>30</v>
      </c>
      <c r="H44" s="215" t="s">
        <v>3372</v>
      </c>
      <c r="I44" s="214">
        <v>10.210000000000001</v>
      </c>
      <c r="J44" s="215">
        <v>30</v>
      </c>
      <c r="K44" s="215" t="s">
        <v>3373</v>
      </c>
      <c r="L44" s="216">
        <f t="shared" si="15"/>
        <v>10.355</v>
      </c>
      <c r="M44" s="213">
        <f t="shared" si="16"/>
        <v>60</v>
      </c>
      <c r="N44" s="213">
        <f t="shared" si="17"/>
        <v>1</v>
      </c>
      <c r="O44" s="213">
        <f t="shared" si="18"/>
        <v>0</v>
      </c>
      <c r="P44" s="214">
        <v>9.02</v>
      </c>
      <c r="Q44" s="215">
        <v>12</v>
      </c>
      <c r="R44" s="215" t="s">
        <v>3373</v>
      </c>
      <c r="S44" s="214">
        <v>12.91</v>
      </c>
      <c r="T44" s="215">
        <v>30</v>
      </c>
      <c r="U44" s="215" t="s">
        <v>3372</v>
      </c>
      <c r="V44" s="214">
        <f t="shared" si="19"/>
        <v>10.965</v>
      </c>
      <c r="W44" s="215">
        <f t="shared" si="20"/>
        <v>60</v>
      </c>
      <c r="X44" s="215">
        <f t="shared" si="21"/>
        <v>1</v>
      </c>
      <c r="Y44" s="215">
        <f t="shared" si="22"/>
        <v>1</v>
      </c>
      <c r="Z44" s="215">
        <f t="shared" si="23"/>
        <v>2</v>
      </c>
      <c r="AA44" s="215">
        <f t="shared" si="24"/>
        <v>1</v>
      </c>
      <c r="AB44" s="215">
        <f t="shared" si="25"/>
        <v>3</v>
      </c>
      <c r="AC44" s="214">
        <f t="shared" si="14"/>
        <v>0.97</v>
      </c>
      <c r="AD44" s="214">
        <f t="shared" si="26"/>
        <v>10.66</v>
      </c>
      <c r="AE44" s="214">
        <f t="shared" si="27"/>
        <v>10.340199999999999</v>
      </c>
      <c r="AF44" s="215">
        <f t="shared" si="28"/>
        <v>120</v>
      </c>
      <c r="AG44" s="212" t="s">
        <v>3452</v>
      </c>
      <c r="AH44" s="212" t="s">
        <v>3456</v>
      </c>
      <c r="AI44" s="212" t="s">
        <v>3454</v>
      </c>
      <c r="AJ44" s="212" t="s">
        <v>3455</v>
      </c>
      <c r="AK44" s="212" t="s">
        <v>3451</v>
      </c>
      <c r="AL44" s="212" t="s">
        <v>3453</v>
      </c>
      <c r="AM44" s="212" t="s">
        <v>3459</v>
      </c>
      <c r="AN44" s="212" t="s">
        <v>3457</v>
      </c>
      <c r="AO44" s="212" t="s">
        <v>3460</v>
      </c>
      <c r="AP44" s="212" t="s">
        <v>3458</v>
      </c>
    </row>
    <row r="45" spans="1:42" s="217" customFormat="1" ht="11.25">
      <c r="A45" s="210">
        <v>35</v>
      </c>
      <c r="B45" s="218" t="s">
        <v>955</v>
      </c>
      <c r="C45" s="218" t="s">
        <v>300</v>
      </c>
      <c r="D45" s="213" t="s">
        <v>956</v>
      </c>
      <c r="E45" s="213">
        <v>9</v>
      </c>
      <c r="F45" s="214">
        <v>10.66</v>
      </c>
      <c r="G45" s="215">
        <v>30</v>
      </c>
      <c r="H45" s="215" t="s">
        <v>3373</v>
      </c>
      <c r="I45" s="214">
        <v>10.77</v>
      </c>
      <c r="J45" s="215">
        <v>30</v>
      </c>
      <c r="K45" s="215" t="s">
        <v>3372</v>
      </c>
      <c r="L45" s="216">
        <f t="shared" si="15"/>
        <v>10.715</v>
      </c>
      <c r="M45" s="213">
        <f t="shared" si="16"/>
        <v>60</v>
      </c>
      <c r="N45" s="213">
        <f t="shared" si="17"/>
        <v>1</v>
      </c>
      <c r="O45" s="213">
        <f t="shared" si="18"/>
        <v>0</v>
      </c>
      <c r="P45" s="214">
        <v>8.85</v>
      </c>
      <c r="Q45" s="215">
        <v>10</v>
      </c>
      <c r="R45" s="215" t="s">
        <v>3373</v>
      </c>
      <c r="S45" s="214">
        <v>12.33</v>
      </c>
      <c r="T45" s="215">
        <v>30</v>
      </c>
      <c r="U45" s="215" t="s">
        <v>3372</v>
      </c>
      <c r="V45" s="214">
        <f t="shared" si="19"/>
        <v>10.59</v>
      </c>
      <c r="W45" s="215">
        <f t="shared" si="20"/>
        <v>60</v>
      </c>
      <c r="X45" s="215">
        <f t="shared" si="21"/>
        <v>1</v>
      </c>
      <c r="Y45" s="215">
        <f t="shared" si="22"/>
        <v>1</v>
      </c>
      <c r="Z45" s="215">
        <f t="shared" si="23"/>
        <v>2</v>
      </c>
      <c r="AA45" s="215">
        <f t="shared" si="24"/>
        <v>1</v>
      </c>
      <c r="AB45" s="215">
        <f t="shared" si="25"/>
        <v>3</v>
      </c>
      <c r="AC45" s="214">
        <f t="shared" si="14"/>
        <v>0.97</v>
      </c>
      <c r="AD45" s="214">
        <f t="shared" si="26"/>
        <v>10.6525</v>
      </c>
      <c r="AE45" s="214">
        <f t="shared" si="27"/>
        <v>10.332924999999999</v>
      </c>
      <c r="AF45" s="215">
        <f t="shared" si="28"/>
        <v>120</v>
      </c>
      <c r="AG45" s="212" t="s">
        <v>3456</v>
      </c>
      <c r="AH45" s="212" t="s">
        <v>3451</v>
      </c>
      <c r="AI45" s="212" t="s">
        <v>3452</v>
      </c>
      <c r="AJ45" s="212" t="s">
        <v>3453</v>
      </c>
      <c r="AK45" s="212" t="s">
        <v>3454</v>
      </c>
      <c r="AL45" s="212" t="s">
        <v>3457</v>
      </c>
      <c r="AM45" s="212" t="s">
        <v>3455</v>
      </c>
      <c r="AN45" s="212" t="s">
        <v>3460</v>
      </c>
      <c r="AO45" s="212" t="s">
        <v>3459</v>
      </c>
      <c r="AP45" s="212" t="s">
        <v>3458</v>
      </c>
    </row>
    <row r="46" spans="1:42" s="217" customFormat="1" ht="11.25">
      <c r="A46" s="210">
        <v>36</v>
      </c>
      <c r="B46" s="253" t="s">
        <v>2547</v>
      </c>
      <c r="C46" s="222" t="s">
        <v>450</v>
      </c>
      <c r="D46" s="221" t="s">
        <v>2548</v>
      </c>
      <c r="E46" s="213">
        <v>25</v>
      </c>
      <c r="F46" s="214">
        <v>11.39</v>
      </c>
      <c r="G46" s="215">
        <v>30</v>
      </c>
      <c r="H46" s="215" t="s">
        <v>3373</v>
      </c>
      <c r="I46" s="214">
        <v>9.75</v>
      </c>
      <c r="J46" s="215">
        <v>20</v>
      </c>
      <c r="K46" s="215" t="s">
        <v>3372</v>
      </c>
      <c r="L46" s="216">
        <f t="shared" si="15"/>
        <v>10.57</v>
      </c>
      <c r="M46" s="213">
        <f t="shared" si="16"/>
        <v>60</v>
      </c>
      <c r="N46" s="213">
        <f t="shared" si="17"/>
        <v>1</v>
      </c>
      <c r="O46" s="213">
        <f t="shared" si="18"/>
        <v>1</v>
      </c>
      <c r="P46" s="214">
        <v>10.56</v>
      </c>
      <c r="Q46" s="215">
        <v>30</v>
      </c>
      <c r="R46" s="215" t="s">
        <v>3372</v>
      </c>
      <c r="S46" s="214">
        <v>13.69</v>
      </c>
      <c r="T46" s="215">
        <v>30</v>
      </c>
      <c r="U46" s="215" t="s">
        <v>3372</v>
      </c>
      <c r="V46" s="214">
        <f t="shared" si="19"/>
        <v>12.125</v>
      </c>
      <c r="W46" s="215">
        <f t="shared" si="20"/>
        <v>60</v>
      </c>
      <c r="X46" s="215">
        <f t="shared" si="21"/>
        <v>0</v>
      </c>
      <c r="Y46" s="215">
        <f t="shared" si="22"/>
        <v>0</v>
      </c>
      <c r="Z46" s="215">
        <f t="shared" si="23"/>
        <v>1</v>
      </c>
      <c r="AA46" s="215">
        <f t="shared" si="24"/>
        <v>1</v>
      </c>
      <c r="AB46" s="215">
        <f t="shared" si="25"/>
        <v>2</v>
      </c>
      <c r="AC46" s="214">
        <f>IF(AB46=0,0.93,IF(AB46=1,0.92,IF(AB46=2,0.91,IF(AB46=3,0.9,IF(AB46=4,0.89,IF(AB46=5,0.88,IF(AB46=6,0.87)))))))</f>
        <v>0.91</v>
      </c>
      <c r="AD46" s="214">
        <f t="shared" si="26"/>
        <v>11.3475</v>
      </c>
      <c r="AE46" s="214">
        <f t="shared" si="27"/>
        <v>10.326225000000001</v>
      </c>
      <c r="AF46" s="215">
        <f t="shared" si="28"/>
        <v>120</v>
      </c>
      <c r="AG46" s="212" t="s">
        <v>3453</v>
      </c>
      <c r="AH46" s="212" t="s">
        <v>3451</v>
      </c>
      <c r="AI46" s="212" t="s">
        <v>3454</v>
      </c>
      <c r="AJ46" s="212" t="s">
        <v>3456</v>
      </c>
      <c r="AK46" s="212" t="s">
        <v>3452</v>
      </c>
      <c r="AL46" s="212" t="s">
        <v>3457</v>
      </c>
      <c r="AM46" s="212" t="s">
        <v>3455</v>
      </c>
      <c r="AN46" s="212" t="s">
        <v>3460</v>
      </c>
      <c r="AO46" s="212" t="s">
        <v>3459</v>
      </c>
      <c r="AP46" s="212" t="s">
        <v>3458</v>
      </c>
    </row>
    <row r="47" spans="1:42" s="217" customFormat="1" ht="11.25">
      <c r="A47" s="210">
        <v>37</v>
      </c>
      <c r="B47" s="218" t="s">
        <v>763</v>
      </c>
      <c r="C47" s="218" t="s">
        <v>766</v>
      </c>
      <c r="D47" s="213" t="s">
        <v>767</v>
      </c>
      <c r="E47" s="213">
        <v>7</v>
      </c>
      <c r="F47" s="214">
        <v>10.71</v>
      </c>
      <c r="G47" s="215">
        <v>30</v>
      </c>
      <c r="H47" s="215" t="s">
        <v>3373</v>
      </c>
      <c r="I47" s="214">
        <v>10.61</v>
      </c>
      <c r="J47" s="215">
        <v>30</v>
      </c>
      <c r="K47" s="215" t="s">
        <v>3373</v>
      </c>
      <c r="L47" s="216">
        <f t="shared" si="15"/>
        <v>10.66</v>
      </c>
      <c r="M47" s="213">
        <f t="shared" si="16"/>
        <v>60</v>
      </c>
      <c r="N47" s="213">
        <f t="shared" si="17"/>
        <v>2</v>
      </c>
      <c r="O47" s="213">
        <f t="shared" si="18"/>
        <v>0</v>
      </c>
      <c r="P47" s="214">
        <v>9.75</v>
      </c>
      <c r="Q47" s="215">
        <v>12</v>
      </c>
      <c r="R47" s="215" t="s">
        <v>3373</v>
      </c>
      <c r="S47" s="214">
        <v>12.34</v>
      </c>
      <c r="T47" s="215">
        <v>30</v>
      </c>
      <c r="U47" s="215" t="s">
        <v>3373</v>
      </c>
      <c r="V47" s="214">
        <f t="shared" si="19"/>
        <v>11.045</v>
      </c>
      <c r="W47" s="215">
        <f t="shared" si="20"/>
        <v>60</v>
      </c>
      <c r="X47" s="215">
        <f t="shared" si="21"/>
        <v>2</v>
      </c>
      <c r="Y47" s="215">
        <f t="shared" si="22"/>
        <v>1</v>
      </c>
      <c r="Z47" s="215">
        <f t="shared" si="23"/>
        <v>4</v>
      </c>
      <c r="AA47" s="215">
        <f t="shared" si="24"/>
        <v>1</v>
      </c>
      <c r="AB47" s="215">
        <f t="shared" si="25"/>
        <v>5</v>
      </c>
      <c r="AC47" s="214">
        <f>IF(AB47=0,1,IF(AB47=1,0.99,IF(AB47=2,0.98,IF(AB47=3,0.97,IF(AB47=4,0.96,IF(AB47=5,0.95,IF(AB47=6,0.94)))))))</f>
        <v>0.95</v>
      </c>
      <c r="AD47" s="214">
        <f t="shared" si="26"/>
        <v>10.852499999999999</v>
      </c>
      <c r="AE47" s="214">
        <f t="shared" si="27"/>
        <v>10.309874999999998</v>
      </c>
      <c r="AF47" s="215">
        <f t="shared" si="28"/>
        <v>120</v>
      </c>
      <c r="AG47" s="212" t="s">
        <v>3451</v>
      </c>
      <c r="AH47" s="212" t="s">
        <v>3454</v>
      </c>
      <c r="AI47" s="212" t="s">
        <v>3455</v>
      </c>
      <c r="AJ47" s="212" t="s">
        <v>3452</v>
      </c>
      <c r="AK47" s="212" t="s">
        <v>3457</v>
      </c>
      <c r="AL47" s="212" t="s">
        <v>3456</v>
      </c>
      <c r="AM47" s="212" t="s">
        <v>3460</v>
      </c>
      <c r="AN47" s="212" t="s">
        <v>3453</v>
      </c>
      <c r="AO47" s="212" t="s">
        <v>3459</v>
      </c>
      <c r="AP47" s="212" t="s">
        <v>3458</v>
      </c>
    </row>
    <row r="48" spans="1:42" s="217" customFormat="1" ht="11.25">
      <c r="A48" s="210">
        <v>38</v>
      </c>
      <c r="B48" s="222" t="s">
        <v>2029</v>
      </c>
      <c r="C48" s="222" t="s">
        <v>574</v>
      </c>
      <c r="D48" s="221" t="s">
        <v>2030</v>
      </c>
      <c r="E48" s="213">
        <v>20</v>
      </c>
      <c r="F48" s="214">
        <v>9.41</v>
      </c>
      <c r="G48" s="215">
        <v>13</v>
      </c>
      <c r="H48" s="215" t="s">
        <v>3373</v>
      </c>
      <c r="I48" s="214">
        <v>10.59</v>
      </c>
      <c r="J48" s="215">
        <v>30</v>
      </c>
      <c r="K48" s="215" t="s">
        <v>3373</v>
      </c>
      <c r="L48" s="216">
        <f t="shared" si="15"/>
        <v>10</v>
      </c>
      <c r="M48" s="213">
        <f t="shared" si="16"/>
        <v>60</v>
      </c>
      <c r="N48" s="213">
        <f t="shared" si="17"/>
        <v>2</v>
      </c>
      <c r="O48" s="213">
        <f t="shared" si="18"/>
        <v>1</v>
      </c>
      <c r="P48" s="214">
        <v>9.6</v>
      </c>
      <c r="Q48" s="215">
        <v>16</v>
      </c>
      <c r="R48" s="215" t="s">
        <v>3373</v>
      </c>
      <c r="S48" s="214">
        <v>13.76</v>
      </c>
      <c r="T48" s="215">
        <v>30</v>
      </c>
      <c r="U48" s="215" t="s">
        <v>3372</v>
      </c>
      <c r="V48" s="214">
        <f t="shared" si="19"/>
        <v>11.68</v>
      </c>
      <c r="W48" s="215">
        <f t="shared" si="20"/>
        <v>60</v>
      </c>
      <c r="X48" s="215">
        <f t="shared" si="21"/>
        <v>1</v>
      </c>
      <c r="Y48" s="215">
        <f t="shared" si="22"/>
        <v>1</v>
      </c>
      <c r="Z48" s="215">
        <f t="shared" si="23"/>
        <v>3</v>
      </c>
      <c r="AA48" s="215">
        <f t="shared" si="24"/>
        <v>2</v>
      </c>
      <c r="AB48" s="215">
        <f t="shared" si="25"/>
        <v>5</v>
      </c>
      <c r="AC48" s="214">
        <f>IF(AB48=0,1,IF(AB48=1,0.99,IF(AB48=2,0.98,IF(AB48=3,0.97,IF(AB48=4,0.96,IF(AB48=5,0.95,IF(AB48=6,0.94)))))))</f>
        <v>0.95</v>
      </c>
      <c r="AD48" s="214">
        <f t="shared" si="26"/>
        <v>10.84</v>
      </c>
      <c r="AE48" s="214">
        <f t="shared" si="27"/>
        <v>10.298</v>
      </c>
      <c r="AF48" s="215">
        <f t="shared" si="28"/>
        <v>120</v>
      </c>
      <c r="AG48" s="212" t="s">
        <v>3451</v>
      </c>
      <c r="AH48" s="212" t="s">
        <v>3456</v>
      </c>
      <c r="AI48" s="212" t="s">
        <v>3454</v>
      </c>
      <c r="AJ48" s="212" t="s">
        <v>3457</v>
      </c>
      <c r="AK48" s="212" t="s">
        <v>3452</v>
      </c>
      <c r="AL48" s="212" t="s">
        <v>3455</v>
      </c>
      <c r="AM48" s="212" t="s">
        <v>3460</v>
      </c>
      <c r="AN48" s="212" t="s">
        <v>3453</v>
      </c>
      <c r="AO48" s="212" t="s">
        <v>3459</v>
      </c>
      <c r="AP48" s="212" t="s">
        <v>3458</v>
      </c>
    </row>
    <row r="49" spans="1:42" s="217" customFormat="1" ht="11.25">
      <c r="A49" s="210">
        <v>39</v>
      </c>
      <c r="B49" s="105" t="s">
        <v>85</v>
      </c>
      <c r="C49" s="105" t="s">
        <v>86</v>
      </c>
      <c r="D49" s="215" t="s">
        <v>87</v>
      </c>
      <c r="E49" s="213">
        <v>1</v>
      </c>
      <c r="F49" s="214">
        <v>10</v>
      </c>
      <c r="G49" s="215">
        <v>30</v>
      </c>
      <c r="H49" s="215" t="s">
        <v>3373</v>
      </c>
      <c r="I49" s="214">
        <v>10.69</v>
      </c>
      <c r="J49" s="215">
        <v>30</v>
      </c>
      <c r="K49" s="215" t="s">
        <v>3372</v>
      </c>
      <c r="L49" s="216">
        <f t="shared" si="15"/>
        <v>10.344999999999999</v>
      </c>
      <c r="M49" s="213">
        <f t="shared" si="16"/>
        <v>60</v>
      </c>
      <c r="N49" s="213">
        <f t="shared" si="17"/>
        <v>1</v>
      </c>
      <c r="O49" s="213">
        <f t="shared" si="18"/>
        <v>0</v>
      </c>
      <c r="P49" s="214">
        <v>10.68</v>
      </c>
      <c r="Q49" s="215">
        <v>30</v>
      </c>
      <c r="R49" s="215" t="s">
        <v>3372</v>
      </c>
      <c r="S49" s="214">
        <v>13.39</v>
      </c>
      <c r="T49" s="215">
        <v>30</v>
      </c>
      <c r="U49" s="215" t="s">
        <v>3372</v>
      </c>
      <c r="V49" s="214">
        <f t="shared" si="19"/>
        <v>12.035</v>
      </c>
      <c r="W49" s="215">
        <f t="shared" si="20"/>
        <v>60</v>
      </c>
      <c r="X49" s="215">
        <f t="shared" si="21"/>
        <v>0</v>
      </c>
      <c r="Y49" s="215">
        <f t="shared" si="22"/>
        <v>0</v>
      </c>
      <c r="Z49" s="215">
        <f t="shared" si="23"/>
        <v>1</v>
      </c>
      <c r="AA49" s="215">
        <f t="shared" si="24"/>
        <v>0</v>
      </c>
      <c r="AB49" s="215">
        <f t="shared" si="25"/>
        <v>1</v>
      </c>
      <c r="AC49" s="214">
        <f>IF(AB49=0,0.93,IF(AB49=1,0.92,IF(AB49=2,0.91,IF(AB49=3,0.9,IF(AB49=4,0.89,IF(AB49=5,0.88,IF(AB49=6,0.87)))))))</f>
        <v>0.92</v>
      </c>
      <c r="AD49" s="214">
        <f t="shared" si="26"/>
        <v>11.19</v>
      </c>
      <c r="AE49" s="214">
        <f t="shared" si="27"/>
        <v>10.2948</v>
      </c>
      <c r="AF49" s="215">
        <f t="shared" si="28"/>
        <v>120</v>
      </c>
      <c r="AG49" s="212" t="s">
        <v>3456</v>
      </c>
      <c r="AH49" s="212" t="s">
        <v>3454</v>
      </c>
      <c r="AI49" s="212" t="s">
        <v>3452</v>
      </c>
      <c r="AJ49" s="212" t="s">
        <v>3451</v>
      </c>
      <c r="AK49" s="212" t="s">
        <v>3453</v>
      </c>
      <c r="AL49" s="212" t="s">
        <v>3459</v>
      </c>
      <c r="AM49" s="212" t="s">
        <v>3457</v>
      </c>
      <c r="AN49" s="212" t="s">
        <v>3455</v>
      </c>
      <c r="AO49" s="212" t="s">
        <v>3460</v>
      </c>
      <c r="AP49" s="212" t="s">
        <v>3458</v>
      </c>
    </row>
    <row r="50" spans="1:42" s="217" customFormat="1" ht="11.25">
      <c r="A50" s="210">
        <v>40</v>
      </c>
      <c r="B50" s="222" t="s">
        <v>796</v>
      </c>
      <c r="C50" s="222" t="s">
        <v>666</v>
      </c>
      <c r="D50" s="221" t="s">
        <v>797</v>
      </c>
      <c r="E50" s="213">
        <v>7</v>
      </c>
      <c r="F50" s="214">
        <v>12.11</v>
      </c>
      <c r="G50" s="215">
        <v>30</v>
      </c>
      <c r="H50" s="215" t="s">
        <v>3372</v>
      </c>
      <c r="I50" s="214">
        <v>9.51</v>
      </c>
      <c r="J50" s="215">
        <v>18</v>
      </c>
      <c r="K50" s="215" t="s">
        <v>3372</v>
      </c>
      <c r="L50" s="216">
        <f t="shared" si="15"/>
        <v>10.809999999999999</v>
      </c>
      <c r="M50" s="213">
        <f t="shared" si="16"/>
        <v>60</v>
      </c>
      <c r="N50" s="213">
        <f t="shared" si="17"/>
        <v>0</v>
      </c>
      <c r="O50" s="213">
        <f t="shared" si="18"/>
        <v>1</v>
      </c>
      <c r="P50" s="214">
        <v>9.3800000000000008</v>
      </c>
      <c r="Q50" s="215">
        <v>11</v>
      </c>
      <c r="R50" s="215" t="s">
        <v>3373</v>
      </c>
      <c r="S50" s="214">
        <v>11.42</v>
      </c>
      <c r="T50" s="215">
        <v>30</v>
      </c>
      <c r="U50" s="215" t="s">
        <v>3372</v>
      </c>
      <c r="V50" s="214">
        <f t="shared" si="19"/>
        <v>10.4</v>
      </c>
      <c r="W50" s="215">
        <f t="shared" si="20"/>
        <v>60</v>
      </c>
      <c r="X50" s="215">
        <f t="shared" si="21"/>
        <v>1</v>
      </c>
      <c r="Y50" s="215">
        <f t="shared" si="22"/>
        <v>1</v>
      </c>
      <c r="Z50" s="215">
        <f t="shared" si="23"/>
        <v>1</v>
      </c>
      <c r="AA50" s="215">
        <f t="shared" si="24"/>
        <v>2</v>
      </c>
      <c r="AB50" s="215">
        <f t="shared" si="25"/>
        <v>3</v>
      </c>
      <c r="AC50" s="214">
        <f t="shared" ref="AC50:AC61" si="29">IF(AB50=0,1,IF(AB50=1,0.99,IF(AB50=2,0.98,IF(AB50=3,0.97,IF(AB50=4,0.96,IF(AB50=5,0.95,IF(AB50=6,0.94)))))))</f>
        <v>0.97</v>
      </c>
      <c r="AD50" s="214">
        <f t="shared" si="26"/>
        <v>10.605</v>
      </c>
      <c r="AE50" s="214">
        <f t="shared" si="27"/>
        <v>10.286849999999999</v>
      </c>
      <c r="AF50" s="215">
        <f t="shared" si="28"/>
        <v>120</v>
      </c>
      <c r="AG50" s="212" t="s">
        <v>3451</v>
      </c>
      <c r="AH50" s="212" t="s">
        <v>3452</v>
      </c>
      <c r="AI50" s="212" t="s">
        <v>3456</v>
      </c>
      <c r="AJ50" s="212" t="s">
        <v>3454</v>
      </c>
      <c r="AK50" s="212" t="s">
        <v>3453</v>
      </c>
      <c r="AL50" s="212" t="s">
        <v>3455</v>
      </c>
      <c r="AM50" s="212" t="s">
        <v>3457</v>
      </c>
      <c r="AN50" s="212" t="s">
        <v>3460</v>
      </c>
      <c r="AO50" s="212" t="s">
        <v>3459</v>
      </c>
      <c r="AP50" s="212" t="s">
        <v>3458</v>
      </c>
    </row>
    <row r="51" spans="1:42" s="217" customFormat="1" ht="11.25">
      <c r="A51" s="210">
        <v>41</v>
      </c>
      <c r="B51" s="222" t="s">
        <v>579</v>
      </c>
      <c r="C51" s="222" t="s">
        <v>580</v>
      </c>
      <c r="D51" s="221" t="s">
        <v>581</v>
      </c>
      <c r="E51" s="213">
        <v>5</v>
      </c>
      <c r="F51" s="214">
        <v>12.35</v>
      </c>
      <c r="G51" s="215">
        <v>30</v>
      </c>
      <c r="H51" s="215" t="s">
        <v>3372</v>
      </c>
      <c r="I51" s="214">
        <v>9.41</v>
      </c>
      <c r="J51" s="215">
        <v>12</v>
      </c>
      <c r="K51" s="215" t="s">
        <v>3372</v>
      </c>
      <c r="L51" s="216">
        <f t="shared" si="15"/>
        <v>10.879999999999999</v>
      </c>
      <c r="M51" s="213">
        <f t="shared" si="16"/>
        <v>60</v>
      </c>
      <c r="N51" s="213">
        <f t="shared" si="17"/>
        <v>0</v>
      </c>
      <c r="O51" s="213">
        <f t="shared" si="18"/>
        <v>1</v>
      </c>
      <c r="P51" s="214">
        <v>11.21</v>
      </c>
      <c r="Q51" s="215">
        <v>30</v>
      </c>
      <c r="R51" s="215" t="s">
        <v>3372</v>
      </c>
      <c r="S51" s="214">
        <v>9.44</v>
      </c>
      <c r="T51" s="215">
        <v>12</v>
      </c>
      <c r="U51" s="215" t="s">
        <v>3373</v>
      </c>
      <c r="V51" s="214">
        <f t="shared" si="19"/>
        <v>10.324999999999999</v>
      </c>
      <c r="W51" s="215">
        <f t="shared" si="20"/>
        <v>60</v>
      </c>
      <c r="X51" s="215">
        <f t="shared" si="21"/>
        <v>1</v>
      </c>
      <c r="Y51" s="215">
        <f t="shared" si="22"/>
        <v>1</v>
      </c>
      <c r="Z51" s="215">
        <f t="shared" si="23"/>
        <v>1</v>
      </c>
      <c r="AA51" s="215">
        <f t="shared" si="24"/>
        <v>2</v>
      </c>
      <c r="AB51" s="215">
        <f t="shared" si="25"/>
        <v>3</v>
      </c>
      <c r="AC51" s="214">
        <f t="shared" si="29"/>
        <v>0.97</v>
      </c>
      <c r="AD51" s="214">
        <f t="shared" si="26"/>
        <v>10.602499999999999</v>
      </c>
      <c r="AE51" s="214">
        <f t="shared" si="27"/>
        <v>10.284424999999999</v>
      </c>
      <c r="AF51" s="215">
        <f t="shared" si="28"/>
        <v>120</v>
      </c>
      <c r="AG51" s="212" t="s">
        <v>3453</v>
      </c>
      <c r="AH51" s="212" t="s">
        <v>3454</v>
      </c>
      <c r="AI51" s="212" t="s">
        <v>3451</v>
      </c>
      <c r="AJ51" s="212" t="s">
        <v>3455</v>
      </c>
      <c r="AK51" s="212" t="s">
        <v>3452</v>
      </c>
      <c r="AL51" s="212" t="s">
        <v>3457</v>
      </c>
      <c r="AM51" s="212" t="s">
        <v>3456</v>
      </c>
      <c r="AN51" s="212" t="s">
        <v>3460</v>
      </c>
      <c r="AO51" s="236" t="s">
        <v>3459</v>
      </c>
      <c r="AP51" s="212" t="s">
        <v>3458</v>
      </c>
    </row>
    <row r="52" spans="1:42" s="217" customFormat="1" ht="11.25">
      <c r="A52" s="210">
        <v>42</v>
      </c>
      <c r="B52" s="218" t="s">
        <v>1775</v>
      </c>
      <c r="C52" s="218" t="s">
        <v>1454</v>
      </c>
      <c r="D52" s="213" t="s">
        <v>1776</v>
      </c>
      <c r="E52" s="213">
        <v>17</v>
      </c>
      <c r="F52" s="214">
        <v>9.73</v>
      </c>
      <c r="G52" s="215">
        <v>11</v>
      </c>
      <c r="H52" s="215" t="s">
        <v>3373</v>
      </c>
      <c r="I52" s="214">
        <v>10.82</v>
      </c>
      <c r="J52" s="215">
        <v>30</v>
      </c>
      <c r="K52" s="215" t="s">
        <v>3373</v>
      </c>
      <c r="L52" s="216">
        <f t="shared" si="15"/>
        <v>10.275</v>
      </c>
      <c r="M52" s="213">
        <f t="shared" si="16"/>
        <v>60</v>
      </c>
      <c r="N52" s="213">
        <f t="shared" si="17"/>
        <v>2</v>
      </c>
      <c r="O52" s="213">
        <f t="shared" si="18"/>
        <v>1</v>
      </c>
      <c r="P52" s="214">
        <v>10.52</v>
      </c>
      <c r="Q52" s="215">
        <v>30</v>
      </c>
      <c r="R52" s="215" t="s">
        <v>3372</v>
      </c>
      <c r="S52" s="214">
        <v>11.28</v>
      </c>
      <c r="T52" s="215">
        <v>30</v>
      </c>
      <c r="U52" s="215" t="s">
        <v>3372</v>
      </c>
      <c r="V52" s="214">
        <f t="shared" si="19"/>
        <v>10.899999999999999</v>
      </c>
      <c r="W52" s="215">
        <f t="shared" si="20"/>
        <v>60</v>
      </c>
      <c r="X52" s="215">
        <f t="shared" si="21"/>
        <v>0</v>
      </c>
      <c r="Y52" s="215">
        <f t="shared" si="22"/>
        <v>0</v>
      </c>
      <c r="Z52" s="215">
        <f t="shared" si="23"/>
        <v>2</v>
      </c>
      <c r="AA52" s="215">
        <f t="shared" si="24"/>
        <v>1</v>
      </c>
      <c r="AB52" s="215">
        <f t="shared" si="25"/>
        <v>3</v>
      </c>
      <c r="AC52" s="214">
        <f t="shared" si="29"/>
        <v>0.97</v>
      </c>
      <c r="AD52" s="214">
        <f t="shared" si="26"/>
        <v>10.587499999999999</v>
      </c>
      <c r="AE52" s="214">
        <f t="shared" si="27"/>
        <v>10.269874999999999</v>
      </c>
      <c r="AF52" s="215">
        <f t="shared" si="28"/>
        <v>120</v>
      </c>
      <c r="AG52" s="212" t="s">
        <v>3453</v>
      </c>
      <c r="AH52" s="212" t="s">
        <v>3451</v>
      </c>
      <c r="AI52" s="212" t="s">
        <v>3454</v>
      </c>
      <c r="AJ52" s="212" t="s">
        <v>3456</v>
      </c>
      <c r="AK52" s="212" t="s">
        <v>3460</v>
      </c>
      <c r="AL52" s="212" t="s">
        <v>3452</v>
      </c>
      <c r="AM52" s="212" t="s">
        <v>3455</v>
      </c>
      <c r="AN52" s="212" t="s">
        <v>3457</v>
      </c>
      <c r="AO52" s="212" t="s">
        <v>3459</v>
      </c>
      <c r="AP52" s="212" t="s">
        <v>3458</v>
      </c>
    </row>
    <row r="53" spans="1:42" s="327" customFormat="1" ht="11.25">
      <c r="A53" s="319">
        <v>43</v>
      </c>
      <c r="B53" s="320" t="s">
        <v>2654</v>
      </c>
      <c r="C53" s="320" t="s">
        <v>1530</v>
      </c>
      <c r="D53" s="321" t="s">
        <v>2655</v>
      </c>
      <c r="E53" s="322">
        <v>27</v>
      </c>
      <c r="F53" s="323">
        <v>10.76</v>
      </c>
      <c r="G53" s="324">
        <v>30</v>
      </c>
      <c r="H53" s="324" t="s">
        <v>3372</v>
      </c>
      <c r="I53" s="323">
        <v>10.01</v>
      </c>
      <c r="J53" s="324">
        <v>30</v>
      </c>
      <c r="K53" s="324" t="s">
        <v>3373</v>
      </c>
      <c r="L53" s="325">
        <f t="shared" si="15"/>
        <v>10.385</v>
      </c>
      <c r="M53" s="322">
        <f t="shared" si="16"/>
        <v>60</v>
      </c>
      <c r="N53" s="322">
        <f t="shared" si="17"/>
        <v>1</v>
      </c>
      <c r="O53" s="322">
        <f t="shared" si="18"/>
        <v>0</v>
      </c>
      <c r="P53" s="323">
        <v>10.14</v>
      </c>
      <c r="Q53" s="324">
        <v>30</v>
      </c>
      <c r="R53" s="324" t="s">
        <v>3373</v>
      </c>
      <c r="S53" s="323">
        <v>11.41</v>
      </c>
      <c r="T53" s="324">
        <v>30</v>
      </c>
      <c r="U53" s="324" t="s">
        <v>3373</v>
      </c>
      <c r="V53" s="323">
        <f t="shared" si="19"/>
        <v>10.775</v>
      </c>
      <c r="W53" s="324">
        <f t="shared" si="20"/>
        <v>60</v>
      </c>
      <c r="X53" s="324">
        <f t="shared" si="21"/>
        <v>2</v>
      </c>
      <c r="Y53" s="324">
        <f t="shared" si="22"/>
        <v>0</v>
      </c>
      <c r="Z53" s="324">
        <f t="shared" si="23"/>
        <v>3</v>
      </c>
      <c r="AA53" s="324">
        <f t="shared" si="24"/>
        <v>0</v>
      </c>
      <c r="AB53" s="324">
        <f t="shared" si="25"/>
        <v>3</v>
      </c>
      <c r="AC53" s="323">
        <f t="shared" si="29"/>
        <v>0.97</v>
      </c>
      <c r="AD53" s="323">
        <f t="shared" si="26"/>
        <v>10.58</v>
      </c>
      <c r="AE53" s="323">
        <f t="shared" si="27"/>
        <v>10.262599999999999</v>
      </c>
      <c r="AF53" s="324">
        <f t="shared" si="28"/>
        <v>120</v>
      </c>
      <c r="AG53" s="326" t="s">
        <v>3453</v>
      </c>
      <c r="AH53" s="326" t="s">
        <v>3456</v>
      </c>
      <c r="AI53" s="326" t="s">
        <v>3457</v>
      </c>
      <c r="AJ53" s="326" t="s">
        <v>3452</v>
      </c>
      <c r="AK53" s="326" t="s">
        <v>3454</v>
      </c>
      <c r="AL53" s="326" t="s">
        <v>3451</v>
      </c>
      <c r="AM53" s="326" t="s">
        <v>3455</v>
      </c>
      <c r="AN53" s="326" t="s">
        <v>3460</v>
      </c>
      <c r="AO53" s="326" t="s">
        <v>3459</v>
      </c>
      <c r="AP53" s="326" t="s">
        <v>3458</v>
      </c>
    </row>
    <row r="54" spans="1:42" s="217" customFormat="1" ht="11.25">
      <c r="A54" s="210">
        <v>44</v>
      </c>
      <c r="B54" s="222" t="s">
        <v>1148</v>
      </c>
      <c r="C54" s="222" t="s">
        <v>324</v>
      </c>
      <c r="D54" s="221" t="s">
        <v>1149</v>
      </c>
      <c r="E54" s="213">
        <v>11</v>
      </c>
      <c r="F54" s="214">
        <v>11.5</v>
      </c>
      <c r="G54" s="215">
        <v>30</v>
      </c>
      <c r="H54" s="215" t="s">
        <v>3373</v>
      </c>
      <c r="I54" s="214">
        <v>9.3000000000000007</v>
      </c>
      <c r="J54" s="215">
        <v>12</v>
      </c>
      <c r="K54" s="215" t="s">
        <v>3373</v>
      </c>
      <c r="L54" s="216">
        <f t="shared" si="15"/>
        <v>10.4</v>
      </c>
      <c r="M54" s="213">
        <f t="shared" si="16"/>
        <v>60</v>
      </c>
      <c r="N54" s="213">
        <f t="shared" si="17"/>
        <v>2</v>
      </c>
      <c r="O54" s="213">
        <f t="shared" si="18"/>
        <v>1</v>
      </c>
      <c r="P54" s="214">
        <v>9.5</v>
      </c>
      <c r="Q54" s="215">
        <v>12</v>
      </c>
      <c r="R54" s="215" t="s">
        <v>3373</v>
      </c>
      <c r="S54" s="214">
        <v>12.88</v>
      </c>
      <c r="T54" s="215">
        <v>30</v>
      </c>
      <c r="U54" s="215" t="s">
        <v>3372</v>
      </c>
      <c r="V54" s="214">
        <f t="shared" si="19"/>
        <v>11.190000000000001</v>
      </c>
      <c r="W54" s="215">
        <f t="shared" si="20"/>
        <v>60</v>
      </c>
      <c r="X54" s="215">
        <f t="shared" si="21"/>
        <v>1</v>
      </c>
      <c r="Y54" s="215">
        <f t="shared" si="22"/>
        <v>1</v>
      </c>
      <c r="Z54" s="215">
        <f t="shared" si="23"/>
        <v>3</v>
      </c>
      <c r="AA54" s="215">
        <f t="shared" si="24"/>
        <v>2</v>
      </c>
      <c r="AB54" s="215">
        <f t="shared" si="25"/>
        <v>5</v>
      </c>
      <c r="AC54" s="214">
        <f t="shared" si="29"/>
        <v>0.95</v>
      </c>
      <c r="AD54" s="214">
        <f t="shared" si="26"/>
        <v>10.795000000000002</v>
      </c>
      <c r="AE54" s="214">
        <f t="shared" si="27"/>
        <v>10.255250000000002</v>
      </c>
      <c r="AF54" s="215">
        <f t="shared" si="28"/>
        <v>120</v>
      </c>
      <c r="AG54" s="212" t="s">
        <v>3456</v>
      </c>
      <c r="AH54" s="212" t="s">
        <v>3452</v>
      </c>
      <c r="AI54" s="212" t="s">
        <v>3453</v>
      </c>
      <c r="AJ54" s="212" t="s">
        <v>3454</v>
      </c>
      <c r="AK54" s="212" t="s">
        <v>3460</v>
      </c>
      <c r="AL54" s="212" t="s">
        <v>3457</v>
      </c>
      <c r="AM54" s="212" t="s">
        <v>3455</v>
      </c>
      <c r="AN54" s="212" t="s">
        <v>3451</v>
      </c>
      <c r="AO54" s="212" t="s">
        <v>3459</v>
      </c>
      <c r="AP54" s="212" t="s">
        <v>3458</v>
      </c>
    </row>
    <row r="55" spans="1:42" s="217" customFormat="1" ht="11.25">
      <c r="A55" s="210">
        <v>45</v>
      </c>
      <c r="B55" s="229" t="s">
        <v>694</v>
      </c>
      <c r="C55" s="229" t="s">
        <v>1652</v>
      </c>
      <c r="D55" s="221" t="s">
        <v>2369</v>
      </c>
      <c r="E55" s="213">
        <v>23</v>
      </c>
      <c r="F55" s="214">
        <v>10.14</v>
      </c>
      <c r="G55" s="215">
        <v>30</v>
      </c>
      <c r="H55" s="215" t="s">
        <v>3372</v>
      </c>
      <c r="I55" s="214">
        <v>9.86</v>
      </c>
      <c r="J55" s="215">
        <v>12</v>
      </c>
      <c r="K55" s="215" t="s">
        <v>3373</v>
      </c>
      <c r="L55" s="216">
        <f t="shared" si="15"/>
        <v>10</v>
      </c>
      <c r="M55" s="213">
        <f t="shared" si="16"/>
        <v>60</v>
      </c>
      <c r="N55" s="213">
        <f t="shared" si="17"/>
        <v>1</v>
      </c>
      <c r="O55" s="213">
        <f t="shared" si="18"/>
        <v>1</v>
      </c>
      <c r="P55" s="214">
        <v>10.57</v>
      </c>
      <c r="Q55" s="215">
        <v>30</v>
      </c>
      <c r="R55" s="215" t="s">
        <v>3372</v>
      </c>
      <c r="S55" s="214">
        <v>11.28</v>
      </c>
      <c r="T55" s="215">
        <v>30</v>
      </c>
      <c r="U55" s="215" t="s">
        <v>3372</v>
      </c>
      <c r="V55" s="214">
        <f t="shared" si="19"/>
        <v>10.925000000000001</v>
      </c>
      <c r="W55" s="215">
        <f t="shared" si="20"/>
        <v>60</v>
      </c>
      <c r="X55" s="215">
        <f t="shared" si="21"/>
        <v>0</v>
      </c>
      <c r="Y55" s="215">
        <f t="shared" si="22"/>
        <v>0</v>
      </c>
      <c r="Z55" s="215">
        <f t="shared" si="23"/>
        <v>1</v>
      </c>
      <c r="AA55" s="215">
        <f t="shared" si="24"/>
        <v>1</v>
      </c>
      <c r="AB55" s="215">
        <f t="shared" si="25"/>
        <v>2</v>
      </c>
      <c r="AC55" s="214">
        <f t="shared" si="29"/>
        <v>0.98</v>
      </c>
      <c r="AD55" s="214">
        <f t="shared" si="26"/>
        <v>10.4625</v>
      </c>
      <c r="AE55" s="214">
        <f t="shared" si="27"/>
        <v>10.25325</v>
      </c>
      <c r="AF55" s="215">
        <f t="shared" si="28"/>
        <v>120</v>
      </c>
      <c r="AG55" s="212" t="s">
        <v>3452</v>
      </c>
      <c r="AH55" s="212" t="s">
        <v>3457</v>
      </c>
      <c r="AI55" s="212" t="s">
        <v>3456</v>
      </c>
      <c r="AJ55" s="212" t="s">
        <v>3454</v>
      </c>
      <c r="AK55" s="212" t="s">
        <v>3455</v>
      </c>
      <c r="AL55" s="212" t="s">
        <v>3460</v>
      </c>
      <c r="AM55" s="212" t="s">
        <v>3459</v>
      </c>
      <c r="AN55" s="212" t="s">
        <v>3451</v>
      </c>
      <c r="AO55" s="212" t="s">
        <v>3458</v>
      </c>
      <c r="AP55" s="212" t="s">
        <v>3453</v>
      </c>
    </row>
    <row r="56" spans="1:42" s="217" customFormat="1" ht="11.25">
      <c r="A56" s="210">
        <v>46</v>
      </c>
      <c r="B56" s="220" t="s">
        <v>162</v>
      </c>
      <c r="C56" s="220" t="s">
        <v>45</v>
      </c>
      <c r="D56" s="221" t="s">
        <v>163</v>
      </c>
      <c r="E56" s="213">
        <v>1</v>
      </c>
      <c r="F56" s="214">
        <v>10.25</v>
      </c>
      <c r="G56" s="215">
        <v>30</v>
      </c>
      <c r="H56" s="215" t="s">
        <v>3373</v>
      </c>
      <c r="I56" s="214">
        <v>11.52</v>
      </c>
      <c r="J56" s="215">
        <v>30</v>
      </c>
      <c r="K56" s="215" t="s">
        <v>3372</v>
      </c>
      <c r="L56" s="216">
        <f t="shared" si="15"/>
        <v>10.885</v>
      </c>
      <c r="M56" s="213">
        <f t="shared" si="16"/>
        <v>60</v>
      </c>
      <c r="N56" s="213">
        <f t="shared" si="17"/>
        <v>1</v>
      </c>
      <c r="O56" s="213">
        <f t="shared" si="18"/>
        <v>0</v>
      </c>
      <c r="P56" s="214">
        <v>8.93</v>
      </c>
      <c r="Q56" s="215">
        <v>10</v>
      </c>
      <c r="R56" s="215" t="s">
        <v>3373</v>
      </c>
      <c r="S56" s="214">
        <v>11.56</v>
      </c>
      <c r="T56" s="215">
        <v>30</v>
      </c>
      <c r="U56" s="215" t="s">
        <v>3372</v>
      </c>
      <c r="V56" s="214">
        <f t="shared" si="19"/>
        <v>10.245000000000001</v>
      </c>
      <c r="W56" s="215">
        <f t="shared" si="20"/>
        <v>60</v>
      </c>
      <c r="X56" s="215">
        <f t="shared" si="21"/>
        <v>1</v>
      </c>
      <c r="Y56" s="215">
        <f t="shared" si="22"/>
        <v>1</v>
      </c>
      <c r="Z56" s="215">
        <f t="shared" si="23"/>
        <v>2</v>
      </c>
      <c r="AA56" s="215">
        <f t="shared" si="24"/>
        <v>1</v>
      </c>
      <c r="AB56" s="215">
        <f t="shared" si="25"/>
        <v>3</v>
      </c>
      <c r="AC56" s="214">
        <f t="shared" si="29"/>
        <v>0.97</v>
      </c>
      <c r="AD56" s="214">
        <f t="shared" si="26"/>
        <v>10.565000000000001</v>
      </c>
      <c r="AE56" s="214">
        <f t="shared" si="27"/>
        <v>10.248050000000001</v>
      </c>
      <c r="AF56" s="215">
        <f t="shared" si="28"/>
        <v>120</v>
      </c>
      <c r="AG56" s="212" t="s">
        <v>3456</v>
      </c>
      <c r="AH56" s="212" t="s">
        <v>3451</v>
      </c>
      <c r="AI56" s="212" t="s">
        <v>3452</v>
      </c>
      <c r="AJ56" s="212" t="s">
        <v>3454</v>
      </c>
      <c r="AK56" s="212" t="s">
        <v>3453</v>
      </c>
      <c r="AL56" s="212" t="s">
        <v>3455</v>
      </c>
      <c r="AM56" s="212" t="s">
        <v>3457</v>
      </c>
      <c r="AN56" s="212" t="s">
        <v>3460</v>
      </c>
      <c r="AO56" s="212" t="s">
        <v>3462</v>
      </c>
      <c r="AP56" s="212" t="s">
        <v>3458</v>
      </c>
    </row>
    <row r="57" spans="1:42" s="217" customFormat="1" ht="11.25">
      <c r="A57" s="210">
        <v>47</v>
      </c>
      <c r="B57" s="219" t="s">
        <v>2331</v>
      </c>
      <c r="C57" s="219" t="s">
        <v>3564</v>
      </c>
      <c r="D57" s="213" t="s">
        <v>2332</v>
      </c>
      <c r="E57" s="213">
        <v>23</v>
      </c>
      <c r="F57" s="214">
        <v>10.51</v>
      </c>
      <c r="G57" s="215">
        <v>30</v>
      </c>
      <c r="H57" s="215" t="s">
        <v>3372</v>
      </c>
      <c r="I57" s="214">
        <v>10.050000000000001</v>
      </c>
      <c r="J57" s="215">
        <v>30</v>
      </c>
      <c r="K57" s="215" t="s">
        <v>3373</v>
      </c>
      <c r="L57" s="216">
        <f t="shared" si="15"/>
        <v>10.280000000000001</v>
      </c>
      <c r="M57" s="213">
        <f t="shared" si="16"/>
        <v>60</v>
      </c>
      <c r="N57" s="213">
        <f t="shared" si="17"/>
        <v>1</v>
      </c>
      <c r="O57" s="213">
        <f t="shared" si="18"/>
        <v>0</v>
      </c>
      <c r="P57" s="214">
        <v>9.4600000000000009</v>
      </c>
      <c r="Q57" s="215">
        <v>10</v>
      </c>
      <c r="R57" s="215" t="s">
        <v>3373</v>
      </c>
      <c r="S57" s="214">
        <v>12.22</v>
      </c>
      <c r="T57" s="215">
        <v>30</v>
      </c>
      <c r="U57" s="215" t="s">
        <v>3372</v>
      </c>
      <c r="V57" s="214">
        <f t="shared" si="19"/>
        <v>10.84</v>
      </c>
      <c r="W57" s="215">
        <f t="shared" si="20"/>
        <v>60</v>
      </c>
      <c r="X57" s="215">
        <f t="shared" si="21"/>
        <v>1</v>
      </c>
      <c r="Y57" s="215">
        <f t="shared" si="22"/>
        <v>1</v>
      </c>
      <c r="Z57" s="215">
        <f t="shared" si="23"/>
        <v>2</v>
      </c>
      <c r="AA57" s="215">
        <f t="shared" si="24"/>
        <v>1</v>
      </c>
      <c r="AB57" s="215">
        <f t="shared" si="25"/>
        <v>3</v>
      </c>
      <c r="AC57" s="214">
        <f t="shared" si="29"/>
        <v>0.97</v>
      </c>
      <c r="AD57" s="214">
        <f t="shared" si="26"/>
        <v>10.56</v>
      </c>
      <c r="AE57" s="214">
        <f t="shared" si="27"/>
        <v>10.2432</v>
      </c>
      <c r="AF57" s="215">
        <f t="shared" si="28"/>
        <v>120</v>
      </c>
      <c r="AG57" s="212" t="s">
        <v>3452</v>
      </c>
      <c r="AH57" s="212" t="s">
        <v>3454</v>
      </c>
      <c r="AI57" s="212" t="s">
        <v>3455</v>
      </c>
      <c r="AJ57" s="212" t="s">
        <v>3451</v>
      </c>
      <c r="AK57" s="212" t="s">
        <v>3453</v>
      </c>
      <c r="AL57" s="212" t="s">
        <v>3456</v>
      </c>
      <c r="AM57" s="212" t="s">
        <v>3457</v>
      </c>
      <c r="AN57" s="212" t="s">
        <v>3459</v>
      </c>
      <c r="AO57" s="212" t="s">
        <v>3460</v>
      </c>
      <c r="AP57" s="212" t="s">
        <v>3458</v>
      </c>
    </row>
    <row r="58" spans="1:42" s="217" customFormat="1" ht="11.25">
      <c r="A58" s="210">
        <v>48</v>
      </c>
      <c r="B58" s="220" t="s">
        <v>138</v>
      </c>
      <c r="C58" s="220" t="s">
        <v>139</v>
      </c>
      <c r="D58" s="221" t="s">
        <v>140</v>
      </c>
      <c r="E58" s="213">
        <v>1</v>
      </c>
      <c r="F58" s="214">
        <v>11.27</v>
      </c>
      <c r="G58" s="215">
        <v>30</v>
      </c>
      <c r="H58" s="215" t="s">
        <v>3373</v>
      </c>
      <c r="I58" s="214">
        <v>8.91</v>
      </c>
      <c r="J58" s="215">
        <v>12</v>
      </c>
      <c r="K58" s="215" t="s">
        <v>3373</v>
      </c>
      <c r="L58" s="216">
        <f t="shared" si="15"/>
        <v>10.09</v>
      </c>
      <c r="M58" s="213">
        <f t="shared" si="16"/>
        <v>60</v>
      </c>
      <c r="N58" s="213">
        <f t="shared" si="17"/>
        <v>2</v>
      </c>
      <c r="O58" s="213">
        <f t="shared" si="18"/>
        <v>1</v>
      </c>
      <c r="P58" s="214">
        <v>10.01</v>
      </c>
      <c r="Q58" s="215">
        <v>30</v>
      </c>
      <c r="R58" s="215" t="s">
        <v>3373</v>
      </c>
      <c r="S58" s="214">
        <v>12.47</v>
      </c>
      <c r="T58" s="215">
        <v>30</v>
      </c>
      <c r="U58" s="215" t="s">
        <v>3372</v>
      </c>
      <c r="V58" s="214">
        <f t="shared" si="19"/>
        <v>11.24</v>
      </c>
      <c r="W58" s="215">
        <f t="shared" si="20"/>
        <v>60</v>
      </c>
      <c r="X58" s="215">
        <f t="shared" si="21"/>
        <v>1</v>
      </c>
      <c r="Y58" s="215">
        <f t="shared" si="22"/>
        <v>0</v>
      </c>
      <c r="Z58" s="215">
        <f t="shared" si="23"/>
        <v>3</v>
      </c>
      <c r="AA58" s="215">
        <f t="shared" si="24"/>
        <v>1</v>
      </c>
      <c r="AB58" s="215">
        <f t="shared" si="25"/>
        <v>4</v>
      </c>
      <c r="AC58" s="214">
        <f t="shared" si="29"/>
        <v>0.96</v>
      </c>
      <c r="AD58" s="214">
        <f t="shared" si="26"/>
        <v>10.664999999999999</v>
      </c>
      <c r="AE58" s="214">
        <f t="shared" si="27"/>
        <v>10.238399999999999</v>
      </c>
      <c r="AF58" s="215">
        <f t="shared" si="28"/>
        <v>120</v>
      </c>
      <c r="AG58" s="212" t="s">
        <v>3451</v>
      </c>
      <c r="AH58" s="212" t="s">
        <v>3453</v>
      </c>
      <c r="AI58" s="212" t="s">
        <v>3452</v>
      </c>
      <c r="AJ58" s="212" t="s">
        <v>3456</v>
      </c>
      <c r="AK58" s="212" t="s">
        <v>3454</v>
      </c>
      <c r="AL58" s="212" t="s">
        <v>3455</v>
      </c>
      <c r="AM58" s="212" t="s">
        <v>3457</v>
      </c>
      <c r="AN58" s="212" t="s">
        <v>3460</v>
      </c>
      <c r="AO58" s="212" t="s">
        <v>3459</v>
      </c>
      <c r="AP58" s="212" t="s">
        <v>3458</v>
      </c>
    </row>
    <row r="59" spans="1:42" s="217" customFormat="1" ht="11.25">
      <c r="A59" s="210">
        <v>49</v>
      </c>
      <c r="B59" s="222" t="s">
        <v>1412</v>
      </c>
      <c r="C59" s="222" t="s">
        <v>1413</v>
      </c>
      <c r="D59" s="221" t="s">
        <v>1414</v>
      </c>
      <c r="E59" s="213">
        <v>13</v>
      </c>
      <c r="F59" s="214">
        <v>10.92</v>
      </c>
      <c r="G59" s="215">
        <v>30</v>
      </c>
      <c r="H59" s="215" t="s">
        <v>3372</v>
      </c>
      <c r="I59" s="214">
        <v>9.14</v>
      </c>
      <c r="J59" s="215">
        <v>18</v>
      </c>
      <c r="K59" s="215" t="s">
        <v>3373</v>
      </c>
      <c r="L59" s="216">
        <f t="shared" si="15"/>
        <v>10.030000000000001</v>
      </c>
      <c r="M59" s="213">
        <f t="shared" si="16"/>
        <v>60</v>
      </c>
      <c r="N59" s="213">
        <f t="shared" si="17"/>
        <v>1</v>
      </c>
      <c r="O59" s="213">
        <f t="shared" si="18"/>
        <v>1</v>
      </c>
      <c r="P59" s="214">
        <v>9.14</v>
      </c>
      <c r="Q59" s="215">
        <v>10</v>
      </c>
      <c r="R59" s="215" t="s">
        <v>3373</v>
      </c>
      <c r="S59" s="214">
        <v>13.89</v>
      </c>
      <c r="T59" s="215">
        <v>30</v>
      </c>
      <c r="U59" s="215" t="s">
        <v>3373</v>
      </c>
      <c r="V59" s="214">
        <f t="shared" si="19"/>
        <v>11.515000000000001</v>
      </c>
      <c r="W59" s="215">
        <f t="shared" si="20"/>
        <v>60</v>
      </c>
      <c r="X59" s="215">
        <f t="shared" si="21"/>
        <v>2</v>
      </c>
      <c r="Y59" s="215">
        <f t="shared" si="22"/>
        <v>1</v>
      </c>
      <c r="Z59" s="215">
        <f t="shared" si="23"/>
        <v>3</v>
      </c>
      <c r="AA59" s="215">
        <f t="shared" si="24"/>
        <v>2</v>
      </c>
      <c r="AB59" s="215">
        <f t="shared" si="25"/>
        <v>5</v>
      </c>
      <c r="AC59" s="214">
        <f t="shared" si="29"/>
        <v>0.95</v>
      </c>
      <c r="AD59" s="214">
        <f t="shared" si="26"/>
        <v>10.772500000000001</v>
      </c>
      <c r="AE59" s="214">
        <f t="shared" si="27"/>
        <v>10.233875000000001</v>
      </c>
      <c r="AF59" s="215">
        <f t="shared" si="28"/>
        <v>120</v>
      </c>
      <c r="AG59" s="212" t="s">
        <v>3456</v>
      </c>
      <c r="AH59" s="212" t="s">
        <v>3457</v>
      </c>
      <c r="AI59" s="212" t="s">
        <v>3452</v>
      </c>
      <c r="AJ59" s="212" t="s">
        <v>3451</v>
      </c>
      <c r="AK59" s="212" t="s">
        <v>3454</v>
      </c>
      <c r="AL59" s="212" t="s">
        <v>3460</v>
      </c>
      <c r="AM59" s="212" t="s">
        <v>3455</v>
      </c>
      <c r="AN59" s="212" t="s">
        <v>3453</v>
      </c>
      <c r="AO59" s="212" t="s">
        <v>3459</v>
      </c>
      <c r="AP59" s="212" t="s">
        <v>3458</v>
      </c>
    </row>
    <row r="60" spans="1:42" s="217" customFormat="1" ht="11.25">
      <c r="A60" s="210">
        <v>50</v>
      </c>
      <c r="B60" s="222" t="s">
        <v>1998</v>
      </c>
      <c r="C60" s="222" t="s">
        <v>1999</v>
      </c>
      <c r="D60" s="221" t="s">
        <v>2000</v>
      </c>
      <c r="E60" s="213">
        <v>20</v>
      </c>
      <c r="F60" s="214">
        <v>10.17</v>
      </c>
      <c r="G60" s="215">
        <v>30</v>
      </c>
      <c r="H60" s="215" t="s">
        <v>3372</v>
      </c>
      <c r="I60" s="214">
        <v>9.83</v>
      </c>
      <c r="J60" s="215">
        <v>18</v>
      </c>
      <c r="K60" s="215" t="s">
        <v>3373</v>
      </c>
      <c r="L60" s="216">
        <f t="shared" si="15"/>
        <v>10</v>
      </c>
      <c r="M60" s="213">
        <f t="shared" si="16"/>
        <v>60</v>
      </c>
      <c r="N60" s="213">
        <f t="shared" si="17"/>
        <v>1</v>
      </c>
      <c r="O60" s="213">
        <f t="shared" si="18"/>
        <v>1</v>
      </c>
      <c r="P60" s="214">
        <v>9.5399999999999991</v>
      </c>
      <c r="Q60" s="215">
        <v>12</v>
      </c>
      <c r="R60" s="215" t="s">
        <v>3373</v>
      </c>
      <c r="S60" s="214">
        <v>13.07</v>
      </c>
      <c r="T60" s="215">
        <v>30</v>
      </c>
      <c r="U60" s="215" t="s">
        <v>3372</v>
      </c>
      <c r="V60" s="214">
        <f t="shared" si="19"/>
        <v>11.305</v>
      </c>
      <c r="W60" s="215">
        <f t="shared" si="20"/>
        <v>60</v>
      </c>
      <c r="X60" s="215">
        <f t="shared" si="21"/>
        <v>1</v>
      </c>
      <c r="Y60" s="215">
        <f t="shared" si="22"/>
        <v>1</v>
      </c>
      <c r="Z60" s="215">
        <f t="shared" si="23"/>
        <v>2</v>
      </c>
      <c r="AA60" s="215">
        <f t="shared" si="24"/>
        <v>2</v>
      </c>
      <c r="AB60" s="215">
        <f t="shared" si="25"/>
        <v>4</v>
      </c>
      <c r="AC60" s="214">
        <f t="shared" si="29"/>
        <v>0.96</v>
      </c>
      <c r="AD60" s="214">
        <f t="shared" si="26"/>
        <v>10.6525</v>
      </c>
      <c r="AE60" s="214">
        <f t="shared" si="27"/>
        <v>10.2264</v>
      </c>
      <c r="AF60" s="215">
        <f t="shared" si="28"/>
        <v>120</v>
      </c>
      <c r="AG60" s="212" t="s">
        <v>3451</v>
      </c>
      <c r="AH60" s="212" t="s">
        <v>3455</v>
      </c>
      <c r="AI60" s="212" t="s">
        <v>3457</v>
      </c>
      <c r="AJ60" s="212" t="s">
        <v>3452</v>
      </c>
      <c r="AK60" s="212" t="s">
        <v>3456</v>
      </c>
      <c r="AL60" s="212" t="s">
        <v>3454</v>
      </c>
      <c r="AM60" s="212" t="s">
        <v>3460</v>
      </c>
      <c r="AN60" s="212" t="s">
        <v>3458</v>
      </c>
      <c r="AO60" s="212" t="s">
        <v>3459</v>
      </c>
      <c r="AP60" s="212" t="s">
        <v>3453</v>
      </c>
    </row>
    <row r="61" spans="1:42" s="217" customFormat="1" ht="11.25">
      <c r="A61" s="210">
        <v>51</v>
      </c>
      <c r="B61" s="222" t="s">
        <v>2129</v>
      </c>
      <c r="C61" s="222" t="s">
        <v>2130</v>
      </c>
      <c r="D61" s="221" t="s">
        <v>2131</v>
      </c>
      <c r="E61" s="213">
        <v>21</v>
      </c>
      <c r="F61" s="214">
        <v>10.25</v>
      </c>
      <c r="G61" s="215">
        <v>30</v>
      </c>
      <c r="H61" s="215" t="s">
        <v>3372</v>
      </c>
      <c r="I61" s="214">
        <v>10.75</v>
      </c>
      <c r="J61" s="215">
        <v>30</v>
      </c>
      <c r="K61" s="215" t="s">
        <v>3373</v>
      </c>
      <c r="L61" s="216">
        <f t="shared" si="15"/>
        <v>10.5</v>
      </c>
      <c r="M61" s="213">
        <f t="shared" si="16"/>
        <v>60</v>
      </c>
      <c r="N61" s="213">
        <f t="shared" si="17"/>
        <v>1</v>
      </c>
      <c r="O61" s="213">
        <f t="shared" si="18"/>
        <v>0</v>
      </c>
      <c r="P61" s="214">
        <v>9.49</v>
      </c>
      <c r="Q61" s="215">
        <v>10</v>
      </c>
      <c r="R61" s="215" t="s">
        <v>3373</v>
      </c>
      <c r="S61" s="214">
        <v>11.65</v>
      </c>
      <c r="T61" s="215">
        <v>30</v>
      </c>
      <c r="U61" s="215" t="s">
        <v>3372</v>
      </c>
      <c r="V61" s="214">
        <f t="shared" si="19"/>
        <v>10.57</v>
      </c>
      <c r="W61" s="215">
        <f t="shared" si="20"/>
        <v>60</v>
      </c>
      <c r="X61" s="215">
        <f t="shared" si="21"/>
        <v>1</v>
      </c>
      <c r="Y61" s="215">
        <f t="shared" si="22"/>
        <v>1</v>
      </c>
      <c r="Z61" s="215">
        <f t="shared" si="23"/>
        <v>2</v>
      </c>
      <c r="AA61" s="215">
        <f t="shared" si="24"/>
        <v>1</v>
      </c>
      <c r="AB61" s="215">
        <f t="shared" si="25"/>
        <v>3</v>
      </c>
      <c r="AC61" s="214">
        <f t="shared" si="29"/>
        <v>0.97</v>
      </c>
      <c r="AD61" s="214">
        <f t="shared" si="26"/>
        <v>10.535</v>
      </c>
      <c r="AE61" s="214">
        <f t="shared" si="27"/>
        <v>10.21895</v>
      </c>
      <c r="AF61" s="215">
        <f t="shared" si="28"/>
        <v>120</v>
      </c>
      <c r="AG61" s="212" t="s">
        <v>3451</v>
      </c>
      <c r="AH61" s="212" t="s">
        <v>3453</v>
      </c>
      <c r="AI61" s="212" t="s">
        <v>3452</v>
      </c>
      <c r="AJ61" s="212" t="s">
        <v>3457</v>
      </c>
      <c r="AK61" s="212" t="s">
        <v>3456</v>
      </c>
      <c r="AL61" s="212" t="s">
        <v>3454</v>
      </c>
      <c r="AM61" s="212" t="s">
        <v>3455</v>
      </c>
      <c r="AN61" s="212" t="s">
        <v>3460</v>
      </c>
      <c r="AO61" s="212" t="s">
        <v>3459</v>
      </c>
      <c r="AP61" s="212" t="s">
        <v>3458</v>
      </c>
    </row>
    <row r="62" spans="1:42" s="217" customFormat="1" ht="11.25">
      <c r="A62" s="210">
        <v>52</v>
      </c>
      <c r="B62" s="218" t="s">
        <v>2246</v>
      </c>
      <c r="C62" s="218" t="s">
        <v>1161</v>
      </c>
      <c r="D62" s="213" t="s">
        <v>2247</v>
      </c>
      <c r="E62" s="213">
        <v>22</v>
      </c>
      <c r="F62" s="214">
        <v>11.34</v>
      </c>
      <c r="G62" s="215">
        <v>30</v>
      </c>
      <c r="H62" s="215" t="s">
        <v>3372</v>
      </c>
      <c r="I62" s="214">
        <v>10</v>
      </c>
      <c r="J62" s="215">
        <v>30</v>
      </c>
      <c r="K62" s="215" t="s">
        <v>3373</v>
      </c>
      <c r="L62" s="216">
        <f t="shared" si="15"/>
        <v>10.67</v>
      </c>
      <c r="M62" s="213">
        <f t="shared" si="16"/>
        <v>60</v>
      </c>
      <c r="N62" s="213">
        <f t="shared" si="17"/>
        <v>1</v>
      </c>
      <c r="O62" s="213">
        <f t="shared" si="18"/>
        <v>0</v>
      </c>
      <c r="P62" s="214">
        <v>11.54</v>
      </c>
      <c r="Q62" s="215">
        <v>30</v>
      </c>
      <c r="R62" s="215" t="s">
        <v>3372</v>
      </c>
      <c r="S62" s="214">
        <v>11.51</v>
      </c>
      <c r="T62" s="215">
        <v>30</v>
      </c>
      <c r="U62" s="215" t="s">
        <v>3372</v>
      </c>
      <c r="V62" s="214">
        <f t="shared" si="19"/>
        <v>11.524999999999999</v>
      </c>
      <c r="W62" s="215">
        <f t="shared" si="20"/>
        <v>60</v>
      </c>
      <c r="X62" s="215">
        <f t="shared" si="21"/>
        <v>0</v>
      </c>
      <c r="Y62" s="215">
        <f t="shared" si="22"/>
        <v>0</v>
      </c>
      <c r="Z62" s="215">
        <f t="shared" si="23"/>
        <v>1</v>
      </c>
      <c r="AA62" s="215">
        <f t="shared" si="24"/>
        <v>0</v>
      </c>
      <c r="AB62" s="215">
        <f t="shared" si="25"/>
        <v>1</v>
      </c>
      <c r="AC62" s="214">
        <f>IF(AB62=0,0.93,IF(AB62=1,0.92,IF(AB62=2,0.91,IF(AB62=3,0.9,IF(AB62=4,0.89,IF(AB62=5,0.88,IF(AB62=6,0.87)))))))</f>
        <v>0.92</v>
      </c>
      <c r="AD62" s="214">
        <f t="shared" si="26"/>
        <v>11.0975</v>
      </c>
      <c r="AE62" s="214">
        <f t="shared" si="27"/>
        <v>10.2097</v>
      </c>
      <c r="AF62" s="215">
        <f t="shared" si="28"/>
        <v>120</v>
      </c>
      <c r="AG62" s="212" t="s">
        <v>3451</v>
      </c>
      <c r="AH62" s="212" t="s">
        <v>3453</v>
      </c>
      <c r="AI62" s="212" t="s">
        <v>3452</v>
      </c>
      <c r="AJ62" s="212" t="s">
        <v>3454</v>
      </c>
      <c r="AK62" s="212" t="s">
        <v>3456</v>
      </c>
      <c r="AL62" s="212" t="s">
        <v>3455</v>
      </c>
      <c r="AM62" s="212" t="s">
        <v>3460</v>
      </c>
      <c r="AN62" s="212" t="s">
        <v>3459</v>
      </c>
      <c r="AO62" s="212" t="s">
        <v>3457</v>
      </c>
      <c r="AP62" s="212" t="s">
        <v>3458</v>
      </c>
    </row>
    <row r="63" spans="1:42" s="217" customFormat="1" ht="11.25">
      <c r="A63" s="210">
        <v>53</v>
      </c>
      <c r="B63" s="218" t="s">
        <v>840</v>
      </c>
      <c r="C63" s="218" t="s">
        <v>841</v>
      </c>
      <c r="D63" s="213" t="s">
        <v>842</v>
      </c>
      <c r="E63" s="213">
        <v>8</v>
      </c>
      <c r="F63" s="214">
        <v>11.03</v>
      </c>
      <c r="G63" s="215">
        <v>30</v>
      </c>
      <c r="H63" s="215" t="s">
        <v>3373</v>
      </c>
      <c r="I63" s="214">
        <v>10</v>
      </c>
      <c r="J63" s="215">
        <v>30</v>
      </c>
      <c r="K63" s="215" t="s">
        <v>3373</v>
      </c>
      <c r="L63" s="216">
        <f t="shared" si="15"/>
        <v>10.515000000000001</v>
      </c>
      <c r="M63" s="213">
        <f t="shared" si="16"/>
        <v>60</v>
      </c>
      <c r="N63" s="213">
        <f t="shared" si="17"/>
        <v>2</v>
      </c>
      <c r="O63" s="213">
        <f t="shared" si="18"/>
        <v>0</v>
      </c>
      <c r="P63" s="214">
        <v>9.57</v>
      </c>
      <c r="Q63" s="215">
        <v>10</v>
      </c>
      <c r="R63" s="215" t="s">
        <v>3373</v>
      </c>
      <c r="S63" s="214">
        <v>11.9</v>
      </c>
      <c r="T63" s="215">
        <v>30</v>
      </c>
      <c r="U63" s="215" t="s">
        <v>3372</v>
      </c>
      <c r="V63" s="214">
        <f t="shared" si="19"/>
        <v>10.734999999999999</v>
      </c>
      <c r="W63" s="215">
        <f t="shared" si="20"/>
        <v>60</v>
      </c>
      <c r="X63" s="215">
        <f t="shared" si="21"/>
        <v>1</v>
      </c>
      <c r="Y63" s="215">
        <f t="shared" si="22"/>
        <v>1</v>
      </c>
      <c r="Z63" s="215">
        <f t="shared" si="23"/>
        <v>3</v>
      </c>
      <c r="AA63" s="215">
        <f t="shared" si="24"/>
        <v>1</v>
      </c>
      <c r="AB63" s="215">
        <f t="shared" si="25"/>
        <v>4</v>
      </c>
      <c r="AC63" s="214">
        <f>IF(AB63=0,1,IF(AB63=1,0.99,IF(AB63=2,0.98,IF(AB63=3,0.97,IF(AB63=4,0.96,IF(AB63=5,0.95,IF(AB63=6,0.94)))))))</f>
        <v>0.96</v>
      </c>
      <c r="AD63" s="214">
        <f t="shared" si="26"/>
        <v>10.625</v>
      </c>
      <c r="AE63" s="214">
        <f t="shared" si="27"/>
        <v>10.199999999999999</v>
      </c>
      <c r="AF63" s="215">
        <f t="shared" si="28"/>
        <v>120</v>
      </c>
      <c r="AG63" s="212" t="s">
        <v>3457</v>
      </c>
      <c r="AH63" s="212" t="s">
        <v>3453</v>
      </c>
      <c r="AI63" s="212" t="s">
        <v>3451</v>
      </c>
      <c r="AJ63" s="212" t="s">
        <v>3452</v>
      </c>
      <c r="AK63" s="212" t="s">
        <v>3456</v>
      </c>
      <c r="AL63" s="212" t="s">
        <v>3455</v>
      </c>
      <c r="AM63" s="212" t="s">
        <v>3454</v>
      </c>
      <c r="AN63" s="212" t="s">
        <v>3460</v>
      </c>
      <c r="AO63" s="212" t="s">
        <v>3459</v>
      </c>
      <c r="AP63" s="212" t="s">
        <v>3458</v>
      </c>
    </row>
    <row r="64" spans="1:42" s="217" customFormat="1" ht="11.25">
      <c r="A64" s="210">
        <v>54</v>
      </c>
      <c r="B64" s="218" t="s">
        <v>542</v>
      </c>
      <c r="C64" s="218" t="s">
        <v>510</v>
      </c>
      <c r="D64" s="213" t="s">
        <v>543</v>
      </c>
      <c r="E64" s="213">
        <v>5</v>
      </c>
      <c r="F64" s="214">
        <v>10.43</v>
      </c>
      <c r="G64" s="215">
        <v>30</v>
      </c>
      <c r="H64" s="215" t="s">
        <v>3372</v>
      </c>
      <c r="I64" s="214">
        <v>10</v>
      </c>
      <c r="J64" s="215">
        <v>30</v>
      </c>
      <c r="K64" s="215" t="s">
        <v>3372</v>
      </c>
      <c r="L64" s="216">
        <f t="shared" si="15"/>
        <v>10.215</v>
      </c>
      <c r="M64" s="213">
        <f t="shared" si="16"/>
        <v>60</v>
      </c>
      <c r="N64" s="213">
        <f t="shared" si="17"/>
        <v>0</v>
      </c>
      <c r="O64" s="213">
        <f t="shared" si="18"/>
        <v>0</v>
      </c>
      <c r="P64" s="214">
        <v>11.01</v>
      </c>
      <c r="Q64" s="215">
        <v>30</v>
      </c>
      <c r="R64" s="215" t="s">
        <v>3372</v>
      </c>
      <c r="S64" s="214">
        <v>12.43</v>
      </c>
      <c r="T64" s="215">
        <v>30</v>
      </c>
      <c r="U64" s="215" t="s">
        <v>3372</v>
      </c>
      <c r="V64" s="214">
        <f t="shared" si="19"/>
        <v>11.719999999999999</v>
      </c>
      <c r="W64" s="215">
        <f t="shared" si="20"/>
        <v>60</v>
      </c>
      <c r="X64" s="215">
        <f t="shared" si="21"/>
        <v>0</v>
      </c>
      <c r="Y64" s="215">
        <f t="shared" si="22"/>
        <v>0</v>
      </c>
      <c r="Z64" s="215">
        <f t="shared" si="23"/>
        <v>0</v>
      </c>
      <c r="AA64" s="215">
        <f t="shared" si="24"/>
        <v>0</v>
      </c>
      <c r="AB64" s="215">
        <f t="shared" si="25"/>
        <v>0</v>
      </c>
      <c r="AC64" s="214">
        <f>IF(AB64=0,0.93,IF(AB64=1,0.92,IF(AB64=2,0.91,IF(AB64=3,0.9,IF(AB64=4,0.89,IF(AB64=5,0.88,IF(AB64=6,0.87)))))))</f>
        <v>0.93</v>
      </c>
      <c r="AD64" s="214">
        <f t="shared" si="26"/>
        <v>10.967499999999999</v>
      </c>
      <c r="AE64" s="214">
        <f t="shared" si="27"/>
        <v>10.199775000000001</v>
      </c>
      <c r="AF64" s="215">
        <f t="shared" si="28"/>
        <v>120</v>
      </c>
      <c r="AG64" s="212" t="s">
        <v>3453</v>
      </c>
      <c r="AH64" s="212" t="s">
        <v>3451</v>
      </c>
      <c r="AI64" s="212" t="s">
        <v>3456</v>
      </c>
      <c r="AJ64" s="212" t="s">
        <v>3452</v>
      </c>
      <c r="AK64" s="212" t="s">
        <v>3454</v>
      </c>
      <c r="AL64" s="212" t="s">
        <v>3457</v>
      </c>
      <c r="AM64" s="212" t="s">
        <v>3455</v>
      </c>
      <c r="AN64" s="212" t="s">
        <v>3460</v>
      </c>
      <c r="AO64" s="212" t="s">
        <v>3459</v>
      </c>
      <c r="AP64" s="212" t="s">
        <v>3458</v>
      </c>
    </row>
    <row r="65" spans="1:42" s="217" customFormat="1" ht="11.25">
      <c r="A65" s="210">
        <v>55</v>
      </c>
      <c r="B65" s="222" t="s">
        <v>585</v>
      </c>
      <c r="C65" s="222" t="s">
        <v>586</v>
      </c>
      <c r="D65" s="221" t="s">
        <v>587</v>
      </c>
      <c r="E65" s="213">
        <v>5</v>
      </c>
      <c r="F65" s="214">
        <v>10.53</v>
      </c>
      <c r="G65" s="215">
        <v>30</v>
      </c>
      <c r="H65" s="215" t="s">
        <v>3373</v>
      </c>
      <c r="I65" s="214">
        <v>10.42</v>
      </c>
      <c r="J65" s="215">
        <v>30</v>
      </c>
      <c r="K65" s="215" t="s">
        <v>3373</v>
      </c>
      <c r="L65" s="216">
        <f t="shared" si="15"/>
        <v>10.475</v>
      </c>
      <c r="M65" s="213">
        <f t="shared" si="16"/>
        <v>60</v>
      </c>
      <c r="N65" s="213">
        <f t="shared" si="17"/>
        <v>2</v>
      </c>
      <c r="O65" s="213">
        <f t="shared" si="18"/>
        <v>0</v>
      </c>
      <c r="P65" s="214">
        <v>10.78</v>
      </c>
      <c r="Q65" s="215">
        <v>30</v>
      </c>
      <c r="R65" s="215" t="s">
        <v>3372</v>
      </c>
      <c r="S65" s="214">
        <v>13.09</v>
      </c>
      <c r="T65" s="215">
        <v>30</v>
      </c>
      <c r="U65" s="215" t="s">
        <v>3372</v>
      </c>
      <c r="V65" s="214">
        <f t="shared" si="19"/>
        <v>11.934999999999999</v>
      </c>
      <c r="W65" s="215">
        <f t="shared" si="20"/>
        <v>60</v>
      </c>
      <c r="X65" s="215">
        <f t="shared" si="21"/>
        <v>0</v>
      </c>
      <c r="Y65" s="215">
        <f t="shared" si="22"/>
        <v>0</v>
      </c>
      <c r="Z65" s="215">
        <f t="shared" si="23"/>
        <v>2</v>
      </c>
      <c r="AA65" s="215">
        <f t="shared" si="24"/>
        <v>0</v>
      </c>
      <c r="AB65" s="215">
        <f t="shared" si="25"/>
        <v>2</v>
      </c>
      <c r="AC65" s="214">
        <f>IF(AB65=0,0.93,IF(AB65=1,0.92,IF(AB65=2,0.91,IF(AB65=3,0.9,IF(AB65=4,0.89,IF(AB65=5,0.88,IF(AB65=6,0.87)))))))</f>
        <v>0.91</v>
      </c>
      <c r="AD65" s="214">
        <f t="shared" si="26"/>
        <v>11.204999999999998</v>
      </c>
      <c r="AE65" s="214">
        <f t="shared" si="27"/>
        <v>10.196549999999998</v>
      </c>
      <c r="AF65" s="215">
        <f t="shared" si="28"/>
        <v>120</v>
      </c>
      <c r="AG65" s="212" t="s">
        <v>3457</v>
      </c>
      <c r="AH65" s="212" t="s">
        <v>3452</v>
      </c>
      <c r="AI65" s="212" t="s">
        <v>3456</v>
      </c>
      <c r="AJ65" s="212" t="s">
        <v>3451</v>
      </c>
      <c r="AK65" s="212" t="s">
        <v>3454</v>
      </c>
      <c r="AL65" s="212" t="s">
        <v>3455</v>
      </c>
      <c r="AM65" s="212" t="s">
        <v>3460</v>
      </c>
      <c r="AN65" s="212" t="s">
        <v>3459</v>
      </c>
      <c r="AO65" s="212" t="s">
        <v>3458</v>
      </c>
      <c r="AP65" s="212" t="s">
        <v>3453</v>
      </c>
    </row>
    <row r="66" spans="1:42" s="217" customFormat="1" ht="11.25">
      <c r="A66" s="210">
        <v>56</v>
      </c>
      <c r="B66" s="222" t="s">
        <v>805</v>
      </c>
      <c r="C66" s="222" t="s">
        <v>1169</v>
      </c>
      <c r="D66" s="221" t="s">
        <v>1415</v>
      </c>
      <c r="E66" s="213">
        <v>13</v>
      </c>
      <c r="F66" s="214">
        <v>9.42</v>
      </c>
      <c r="G66" s="215">
        <v>12</v>
      </c>
      <c r="H66" s="215" t="s">
        <v>3373</v>
      </c>
      <c r="I66" s="214">
        <v>10.58</v>
      </c>
      <c r="J66" s="215">
        <v>30</v>
      </c>
      <c r="K66" s="215" t="s">
        <v>3373</v>
      </c>
      <c r="L66" s="216">
        <f t="shared" si="15"/>
        <v>10</v>
      </c>
      <c r="M66" s="213">
        <f t="shared" si="16"/>
        <v>60</v>
      </c>
      <c r="N66" s="213">
        <f t="shared" si="17"/>
        <v>2</v>
      </c>
      <c r="O66" s="213">
        <f t="shared" si="18"/>
        <v>1</v>
      </c>
      <c r="P66" s="214">
        <v>10.74</v>
      </c>
      <c r="Q66" s="215">
        <v>30</v>
      </c>
      <c r="R66" s="215" t="s">
        <v>3373</v>
      </c>
      <c r="S66" s="214">
        <v>11.71</v>
      </c>
      <c r="T66" s="215">
        <v>30</v>
      </c>
      <c r="U66" s="215" t="s">
        <v>3372</v>
      </c>
      <c r="V66" s="214">
        <f t="shared" si="19"/>
        <v>11.225000000000001</v>
      </c>
      <c r="W66" s="215">
        <f t="shared" si="20"/>
        <v>60</v>
      </c>
      <c r="X66" s="215">
        <f t="shared" si="21"/>
        <v>1</v>
      </c>
      <c r="Y66" s="215">
        <f t="shared" si="22"/>
        <v>0</v>
      </c>
      <c r="Z66" s="215">
        <f t="shared" si="23"/>
        <v>3</v>
      </c>
      <c r="AA66" s="215">
        <f t="shared" si="24"/>
        <v>1</v>
      </c>
      <c r="AB66" s="215">
        <f t="shared" si="25"/>
        <v>4</v>
      </c>
      <c r="AC66" s="214">
        <f>IF(AB66=0,1,IF(AB66=1,0.99,IF(AB66=2,0.98,IF(AB66=3,0.97,IF(AB66=4,0.96,IF(AB66=5,0.95,IF(AB66=6,0.94)))))))</f>
        <v>0.96</v>
      </c>
      <c r="AD66" s="214">
        <f t="shared" si="26"/>
        <v>10.612500000000001</v>
      </c>
      <c r="AE66" s="214">
        <f t="shared" si="27"/>
        <v>10.188000000000001</v>
      </c>
      <c r="AF66" s="215">
        <f t="shared" si="28"/>
        <v>120</v>
      </c>
      <c r="AG66" s="212" t="s">
        <v>3452</v>
      </c>
      <c r="AH66" s="212" t="s">
        <v>3457</v>
      </c>
      <c r="AI66" s="212" t="s">
        <v>3454</v>
      </c>
      <c r="AJ66" s="212" t="s">
        <v>3456</v>
      </c>
      <c r="AK66" s="212" t="s">
        <v>3453</v>
      </c>
      <c r="AL66" s="212" t="s">
        <v>3451</v>
      </c>
      <c r="AM66" s="212" t="s">
        <v>3460</v>
      </c>
      <c r="AN66" s="212" t="s">
        <v>3455</v>
      </c>
      <c r="AO66" s="212" t="s">
        <v>3459</v>
      </c>
      <c r="AP66" s="212" t="s">
        <v>3458</v>
      </c>
    </row>
    <row r="67" spans="1:42" s="217" customFormat="1" ht="11.25">
      <c r="A67" s="210">
        <v>57</v>
      </c>
      <c r="B67" s="222" t="s">
        <v>2571</v>
      </c>
      <c r="C67" s="222" t="s">
        <v>2572</v>
      </c>
      <c r="D67" s="221" t="s">
        <v>2573</v>
      </c>
      <c r="E67" s="213">
        <v>26</v>
      </c>
      <c r="F67" s="214">
        <v>10.92</v>
      </c>
      <c r="G67" s="215">
        <v>30</v>
      </c>
      <c r="H67" s="215" t="s">
        <v>3373</v>
      </c>
      <c r="I67" s="214">
        <v>9.7200000000000006</v>
      </c>
      <c r="J67" s="215">
        <v>18</v>
      </c>
      <c r="K67" s="215" t="s">
        <v>3373</v>
      </c>
      <c r="L67" s="216">
        <f t="shared" si="15"/>
        <v>10.32</v>
      </c>
      <c r="M67" s="213">
        <f t="shared" si="16"/>
        <v>60</v>
      </c>
      <c r="N67" s="213">
        <f t="shared" si="17"/>
        <v>2</v>
      </c>
      <c r="O67" s="213">
        <f t="shared" si="18"/>
        <v>1</v>
      </c>
      <c r="P67" s="214">
        <v>10.25</v>
      </c>
      <c r="Q67" s="215">
        <v>30</v>
      </c>
      <c r="R67" s="215" t="s">
        <v>3372</v>
      </c>
      <c r="S67" s="214">
        <v>14.39</v>
      </c>
      <c r="T67" s="215">
        <v>30</v>
      </c>
      <c r="U67" s="215" t="s">
        <v>3372</v>
      </c>
      <c r="V67" s="214">
        <f t="shared" si="19"/>
        <v>12.32</v>
      </c>
      <c r="W67" s="215">
        <f t="shared" si="20"/>
        <v>60</v>
      </c>
      <c r="X67" s="215">
        <f t="shared" si="21"/>
        <v>0</v>
      </c>
      <c r="Y67" s="215">
        <f t="shared" si="22"/>
        <v>0</v>
      </c>
      <c r="Z67" s="215">
        <f t="shared" si="23"/>
        <v>2</v>
      </c>
      <c r="AA67" s="215">
        <f t="shared" si="24"/>
        <v>1</v>
      </c>
      <c r="AB67" s="215">
        <f t="shared" si="25"/>
        <v>3</v>
      </c>
      <c r="AC67" s="214">
        <f>IF(AB67=0,0.93,IF(AB67=1,0.92,IF(AB67=2,0.91,IF(AB67=3,0.9,IF(AB67=4,0.89,IF(AB67=5,0.88,IF(AB67=6,0.87)))))))</f>
        <v>0.9</v>
      </c>
      <c r="AD67" s="214">
        <f t="shared" si="26"/>
        <v>11.32</v>
      </c>
      <c r="AE67" s="214">
        <f t="shared" si="27"/>
        <v>10.188000000000001</v>
      </c>
      <c r="AF67" s="215">
        <f t="shared" si="28"/>
        <v>120</v>
      </c>
      <c r="AG67" s="212" t="s">
        <v>3451</v>
      </c>
      <c r="AH67" s="212" t="s">
        <v>3457</v>
      </c>
      <c r="AI67" s="212" t="s">
        <v>3453</v>
      </c>
      <c r="AJ67" s="212" t="s">
        <v>3454</v>
      </c>
      <c r="AK67" s="212" t="s">
        <v>3452</v>
      </c>
      <c r="AL67" s="212" t="s">
        <v>3455</v>
      </c>
      <c r="AM67" s="212" t="s">
        <v>3460</v>
      </c>
      <c r="AN67" s="212" t="s">
        <v>3456</v>
      </c>
      <c r="AO67" s="212" t="s">
        <v>3459</v>
      </c>
      <c r="AP67" s="212" t="s">
        <v>3458</v>
      </c>
    </row>
    <row r="68" spans="1:42" s="217" customFormat="1" ht="11.25">
      <c r="A68" s="210">
        <v>58</v>
      </c>
      <c r="B68" s="222" t="s">
        <v>1986</v>
      </c>
      <c r="C68" s="222" t="s">
        <v>1987</v>
      </c>
      <c r="D68" s="221" t="s">
        <v>1988</v>
      </c>
      <c r="E68" s="213">
        <v>19</v>
      </c>
      <c r="F68" s="214">
        <v>10.37</v>
      </c>
      <c r="G68" s="215">
        <v>30</v>
      </c>
      <c r="H68" s="215" t="s">
        <v>3373</v>
      </c>
      <c r="I68" s="214">
        <v>9.6300000000000008</v>
      </c>
      <c r="J68" s="215">
        <v>18</v>
      </c>
      <c r="K68" s="215" t="s">
        <v>3373</v>
      </c>
      <c r="L68" s="216">
        <f t="shared" si="15"/>
        <v>10</v>
      </c>
      <c r="M68" s="213">
        <f t="shared" si="16"/>
        <v>60</v>
      </c>
      <c r="N68" s="213">
        <f t="shared" si="17"/>
        <v>2</v>
      </c>
      <c r="O68" s="213">
        <f t="shared" si="18"/>
        <v>1</v>
      </c>
      <c r="P68" s="214">
        <v>10.72</v>
      </c>
      <c r="Q68" s="215">
        <v>30</v>
      </c>
      <c r="R68" s="215" t="s">
        <v>3373</v>
      </c>
      <c r="S68" s="214">
        <v>11.72</v>
      </c>
      <c r="T68" s="215">
        <v>30</v>
      </c>
      <c r="U68" s="215" t="s">
        <v>3372</v>
      </c>
      <c r="V68" s="214">
        <f t="shared" si="19"/>
        <v>11.22</v>
      </c>
      <c r="W68" s="215">
        <f t="shared" si="20"/>
        <v>60</v>
      </c>
      <c r="X68" s="215">
        <f t="shared" si="21"/>
        <v>1</v>
      </c>
      <c r="Y68" s="215">
        <f t="shared" si="22"/>
        <v>0</v>
      </c>
      <c r="Z68" s="215">
        <f t="shared" si="23"/>
        <v>3</v>
      </c>
      <c r="AA68" s="215">
        <f t="shared" si="24"/>
        <v>1</v>
      </c>
      <c r="AB68" s="215">
        <f t="shared" si="25"/>
        <v>4</v>
      </c>
      <c r="AC68" s="214">
        <f>IF(AB68=0,1,IF(AB68=1,0.99,IF(AB68=2,0.98,IF(AB68=3,0.97,IF(AB68=4,0.96,IF(AB68=5,0.95,IF(AB68=6,0.94)))))))</f>
        <v>0.96</v>
      </c>
      <c r="AD68" s="214">
        <f t="shared" si="26"/>
        <v>10.61</v>
      </c>
      <c r="AE68" s="214">
        <f t="shared" si="27"/>
        <v>10.185599999999999</v>
      </c>
      <c r="AF68" s="215">
        <f t="shared" si="28"/>
        <v>120</v>
      </c>
      <c r="AG68" s="212" t="s">
        <v>3453</v>
      </c>
      <c r="AH68" s="212" t="s">
        <v>3451</v>
      </c>
      <c r="AI68" s="212" t="s">
        <v>3452</v>
      </c>
      <c r="AJ68" s="212" t="s">
        <v>3456</v>
      </c>
      <c r="AK68" s="212" t="s">
        <v>3454</v>
      </c>
      <c r="AL68" s="212" t="s">
        <v>3455</v>
      </c>
      <c r="AM68" s="212" t="s">
        <v>3457</v>
      </c>
      <c r="AN68" s="212" t="s">
        <v>3460</v>
      </c>
      <c r="AO68" s="212" t="s">
        <v>3459</v>
      </c>
      <c r="AP68" s="212" t="s">
        <v>3458</v>
      </c>
    </row>
    <row r="69" spans="1:42" s="217" customFormat="1" ht="11.25">
      <c r="A69" s="210">
        <v>59</v>
      </c>
      <c r="B69" s="222" t="s">
        <v>776</v>
      </c>
      <c r="C69" s="222" t="s">
        <v>777</v>
      </c>
      <c r="D69" s="221" t="s">
        <v>778</v>
      </c>
      <c r="E69" s="213">
        <v>7</v>
      </c>
      <c r="F69" s="214">
        <v>11.25</v>
      </c>
      <c r="G69" s="215">
        <v>30</v>
      </c>
      <c r="H69" s="215" t="s">
        <v>3372</v>
      </c>
      <c r="I69" s="214">
        <v>10.26</v>
      </c>
      <c r="J69" s="215">
        <v>30</v>
      </c>
      <c r="K69" s="215" t="s">
        <v>3373</v>
      </c>
      <c r="L69" s="216">
        <f t="shared" si="15"/>
        <v>10.754999999999999</v>
      </c>
      <c r="M69" s="213">
        <f t="shared" si="16"/>
        <v>60</v>
      </c>
      <c r="N69" s="213">
        <f t="shared" si="17"/>
        <v>1</v>
      </c>
      <c r="O69" s="213">
        <f t="shared" si="18"/>
        <v>0</v>
      </c>
      <c r="P69" s="214">
        <v>10.45</v>
      </c>
      <c r="Q69" s="215">
        <v>30</v>
      </c>
      <c r="R69" s="215" t="s">
        <v>3373</v>
      </c>
      <c r="S69" s="214">
        <v>12.78</v>
      </c>
      <c r="T69" s="215">
        <v>30</v>
      </c>
      <c r="U69" s="215" t="s">
        <v>3372</v>
      </c>
      <c r="V69" s="214">
        <f t="shared" si="19"/>
        <v>11.614999999999998</v>
      </c>
      <c r="W69" s="215">
        <f t="shared" si="20"/>
        <v>60</v>
      </c>
      <c r="X69" s="215">
        <f t="shared" si="21"/>
        <v>1</v>
      </c>
      <c r="Y69" s="215">
        <f t="shared" si="22"/>
        <v>0</v>
      </c>
      <c r="Z69" s="215">
        <f t="shared" si="23"/>
        <v>2</v>
      </c>
      <c r="AA69" s="215">
        <f t="shared" si="24"/>
        <v>0</v>
      </c>
      <c r="AB69" s="215">
        <f t="shared" si="25"/>
        <v>2</v>
      </c>
      <c r="AC69" s="214">
        <f>IF(AB69=0,0.93,IF(AB69=1,0.92,IF(AB69=2,0.91,IF(AB69=3,0.9,IF(AB69=4,0.89,IF(AB69=5,0.88,IF(AB69=6,0.87)))))))</f>
        <v>0.91</v>
      </c>
      <c r="AD69" s="214">
        <f t="shared" si="26"/>
        <v>11.184999999999999</v>
      </c>
      <c r="AE69" s="214">
        <f t="shared" si="27"/>
        <v>10.17835</v>
      </c>
      <c r="AF69" s="215">
        <f t="shared" si="28"/>
        <v>120</v>
      </c>
      <c r="AG69" s="212" t="s">
        <v>3456</v>
      </c>
      <c r="AH69" s="212" t="s">
        <v>3452</v>
      </c>
      <c r="AI69" s="212" t="s">
        <v>3451</v>
      </c>
      <c r="AJ69" s="212" t="s">
        <v>3454</v>
      </c>
      <c r="AK69" s="212" t="s">
        <v>3460</v>
      </c>
      <c r="AL69" s="212" t="s">
        <v>3453</v>
      </c>
      <c r="AM69" s="212" t="s">
        <v>3457</v>
      </c>
      <c r="AN69" s="212" t="s">
        <v>3455</v>
      </c>
      <c r="AO69" s="212" t="s">
        <v>3458</v>
      </c>
      <c r="AP69" s="212" t="s">
        <v>3459</v>
      </c>
    </row>
    <row r="70" spans="1:42" s="217" customFormat="1" ht="11.25">
      <c r="A70" s="210">
        <v>60</v>
      </c>
      <c r="B70" s="218" t="s">
        <v>2516</v>
      </c>
      <c r="C70" s="218" t="s">
        <v>2517</v>
      </c>
      <c r="D70" s="213" t="s">
        <v>2518</v>
      </c>
      <c r="E70" s="213">
        <v>25</v>
      </c>
      <c r="F70" s="214">
        <v>10.67</v>
      </c>
      <c r="G70" s="215">
        <v>30</v>
      </c>
      <c r="H70" s="215" t="s">
        <v>3373</v>
      </c>
      <c r="I70" s="214">
        <v>10</v>
      </c>
      <c r="J70" s="215">
        <v>30</v>
      </c>
      <c r="K70" s="215" t="s">
        <v>3372</v>
      </c>
      <c r="L70" s="216">
        <f t="shared" si="15"/>
        <v>10.335000000000001</v>
      </c>
      <c r="M70" s="213">
        <f t="shared" si="16"/>
        <v>60</v>
      </c>
      <c r="N70" s="213">
        <f t="shared" si="17"/>
        <v>1</v>
      </c>
      <c r="O70" s="213">
        <f t="shared" si="18"/>
        <v>0</v>
      </c>
      <c r="P70" s="214">
        <v>9.43</v>
      </c>
      <c r="Q70" s="215">
        <v>12</v>
      </c>
      <c r="R70" s="215" t="s">
        <v>3373</v>
      </c>
      <c r="S70" s="214">
        <v>11.87</v>
      </c>
      <c r="T70" s="215">
        <v>30</v>
      </c>
      <c r="U70" s="215" t="s">
        <v>3372</v>
      </c>
      <c r="V70" s="214">
        <f t="shared" si="19"/>
        <v>10.649999999999999</v>
      </c>
      <c r="W70" s="215">
        <f t="shared" si="20"/>
        <v>60</v>
      </c>
      <c r="X70" s="215">
        <f t="shared" si="21"/>
        <v>1</v>
      </c>
      <c r="Y70" s="215">
        <f t="shared" si="22"/>
        <v>1</v>
      </c>
      <c r="Z70" s="215">
        <f t="shared" si="23"/>
        <v>2</v>
      </c>
      <c r="AA70" s="215">
        <f t="shared" si="24"/>
        <v>1</v>
      </c>
      <c r="AB70" s="215">
        <f t="shared" si="25"/>
        <v>3</v>
      </c>
      <c r="AC70" s="214">
        <f>IF(AB70=0,1,IF(AB70=1,0.99,IF(AB70=2,0.98,IF(AB70=3,0.97,IF(AB70=4,0.96,IF(AB70=5,0.95,IF(AB70=6,0.94)))))))</f>
        <v>0.97</v>
      </c>
      <c r="AD70" s="214">
        <f t="shared" si="26"/>
        <v>10.4925</v>
      </c>
      <c r="AE70" s="214">
        <f t="shared" si="27"/>
        <v>10.177724999999999</v>
      </c>
      <c r="AF70" s="215">
        <f t="shared" si="28"/>
        <v>120</v>
      </c>
      <c r="AG70" s="212" t="s">
        <v>3451</v>
      </c>
      <c r="AH70" s="212" t="s">
        <v>3453</v>
      </c>
      <c r="AI70" s="212" t="s">
        <v>3452</v>
      </c>
      <c r="AJ70" s="212" t="s">
        <v>3454</v>
      </c>
      <c r="AK70" s="212" t="s">
        <v>3455</v>
      </c>
      <c r="AL70" s="212" t="s">
        <v>3456</v>
      </c>
      <c r="AM70" s="212" t="s">
        <v>3457</v>
      </c>
      <c r="AN70" s="212" t="s">
        <v>3460</v>
      </c>
      <c r="AO70" s="212" t="s">
        <v>3459</v>
      </c>
      <c r="AP70" s="212" t="s">
        <v>3458</v>
      </c>
    </row>
    <row r="71" spans="1:42" s="217" customFormat="1" ht="11.25">
      <c r="A71" s="210">
        <v>61</v>
      </c>
      <c r="B71" s="222" t="s">
        <v>1400</v>
      </c>
      <c r="C71" s="222" t="s">
        <v>580</v>
      </c>
      <c r="D71" s="221" t="s">
        <v>1401</v>
      </c>
      <c r="E71" s="213">
        <v>13</v>
      </c>
      <c r="F71" s="214">
        <v>10.3</v>
      </c>
      <c r="G71" s="215">
        <v>30</v>
      </c>
      <c r="H71" s="215" t="s">
        <v>3372</v>
      </c>
      <c r="I71" s="214">
        <v>9.6999999999999993</v>
      </c>
      <c r="J71" s="215">
        <v>14</v>
      </c>
      <c r="K71" s="215" t="s">
        <v>3373</v>
      </c>
      <c r="L71" s="216">
        <f t="shared" si="15"/>
        <v>10</v>
      </c>
      <c r="M71" s="213">
        <f t="shared" si="16"/>
        <v>60</v>
      </c>
      <c r="N71" s="213">
        <f t="shared" si="17"/>
        <v>1</v>
      </c>
      <c r="O71" s="213">
        <f t="shared" si="18"/>
        <v>1</v>
      </c>
      <c r="P71" s="214">
        <v>9.82</v>
      </c>
      <c r="Q71" s="215">
        <v>12</v>
      </c>
      <c r="R71" s="215" t="s">
        <v>3373</v>
      </c>
      <c r="S71" s="214">
        <v>12.54</v>
      </c>
      <c r="T71" s="215">
        <v>30</v>
      </c>
      <c r="U71" s="215" t="s">
        <v>3372</v>
      </c>
      <c r="V71" s="214">
        <f t="shared" si="19"/>
        <v>11.18</v>
      </c>
      <c r="W71" s="215">
        <f t="shared" si="20"/>
        <v>60</v>
      </c>
      <c r="X71" s="215">
        <f t="shared" si="21"/>
        <v>1</v>
      </c>
      <c r="Y71" s="215">
        <f t="shared" si="22"/>
        <v>1</v>
      </c>
      <c r="Z71" s="215">
        <f t="shared" si="23"/>
        <v>2</v>
      </c>
      <c r="AA71" s="215">
        <f t="shared" si="24"/>
        <v>2</v>
      </c>
      <c r="AB71" s="215">
        <f t="shared" si="25"/>
        <v>4</v>
      </c>
      <c r="AC71" s="214">
        <f>IF(AB71=0,1,IF(AB71=1,0.99,IF(AB71=2,0.98,IF(AB71=3,0.97,IF(AB71=4,0.96,IF(AB71=5,0.95,IF(AB71=6,0.94)))))))</f>
        <v>0.96</v>
      </c>
      <c r="AD71" s="214">
        <f t="shared" si="26"/>
        <v>10.59</v>
      </c>
      <c r="AE71" s="214">
        <f t="shared" si="27"/>
        <v>10.166399999999999</v>
      </c>
      <c r="AF71" s="215">
        <f t="shared" si="28"/>
        <v>120</v>
      </c>
      <c r="AG71" s="212" t="s">
        <v>3456</v>
      </c>
      <c r="AH71" s="212" t="s">
        <v>3457</v>
      </c>
      <c r="AI71" s="212" t="s">
        <v>3452</v>
      </c>
      <c r="AJ71" s="212" t="s">
        <v>3451</v>
      </c>
      <c r="AK71" s="212" t="s">
        <v>3454</v>
      </c>
      <c r="AL71" s="212" t="s">
        <v>3460</v>
      </c>
      <c r="AM71" s="212" t="s">
        <v>3455</v>
      </c>
      <c r="AN71" s="212" t="s">
        <v>3453</v>
      </c>
      <c r="AO71" s="212" t="s">
        <v>3459</v>
      </c>
      <c r="AP71" s="212" t="s">
        <v>3458</v>
      </c>
    </row>
    <row r="72" spans="1:42" s="217" customFormat="1" ht="11.25">
      <c r="A72" s="210">
        <v>62</v>
      </c>
      <c r="B72" s="105" t="s">
        <v>185</v>
      </c>
      <c r="C72" s="105" t="s">
        <v>186</v>
      </c>
      <c r="D72" s="215" t="s">
        <v>187</v>
      </c>
      <c r="E72" s="213">
        <v>1</v>
      </c>
      <c r="F72" s="214">
        <v>11.28</v>
      </c>
      <c r="G72" s="215">
        <v>30</v>
      </c>
      <c r="H72" s="215" t="s">
        <v>3372</v>
      </c>
      <c r="I72" s="214">
        <v>10</v>
      </c>
      <c r="J72" s="215">
        <v>30</v>
      </c>
      <c r="K72" s="215" t="s">
        <v>3372</v>
      </c>
      <c r="L72" s="216">
        <f t="shared" si="15"/>
        <v>10.64</v>
      </c>
      <c r="M72" s="213">
        <f t="shared" si="16"/>
        <v>60</v>
      </c>
      <c r="N72" s="213">
        <f t="shared" si="17"/>
        <v>0</v>
      </c>
      <c r="O72" s="213">
        <f t="shared" si="18"/>
        <v>0</v>
      </c>
      <c r="P72" s="214">
        <v>8.2200000000000006</v>
      </c>
      <c r="Q72" s="215">
        <v>5</v>
      </c>
      <c r="R72" s="215" t="s">
        <v>3373</v>
      </c>
      <c r="S72" s="214">
        <v>12.4</v>
      </c>
      <c r="T72" s="215">
        <v>30</v>
      </c>
      <c r="U72" s="215" t="s">
        <v>3373</v>
      </c>
      <c r="V72" s="214">
        <f t="shared" si="19"/>
        <v>10.31</v>
      </c>
      <c r="W72" s="215">
        <f t="shared" si="20"/>
        <v>60</v>
      </c>
      <c r="X72" s="215">
        <f t="shared" si="21"/>
        <v>2</v>
      </c>
      <c r="Y72" s="215">
        <f t="shared" si="22"/>
        <v>1</v>
      </c>
      <c r="Z72" s="215">
        <f t="shared" si="23"/>
        <v>2</v>
      </c>
      <c r="AA72" s="215">
        <f t="shared" si="24"/>
        <v>1</v>
      </c>
      <c r="AB72" s="215">
        <f t="shared" si="25"/>
        <v>3</v>
      </c>
      <c r="AC72" s="214">
        <f>IF(AB72=0,1,IF(AB72=1,0.99,IF(AB72=2,0.98,IF(AB72=3,0.97,IF(AB72=4,0.96,IF(AB72=5,0.95,IF(AB72=6,0.94)))))))</f>
        <v>0.97</v>
      </c>
      <c r="AD72" s="214">
        <f t="shared" si="26"/>
        <v>10.475000000000001</v>
      </c>
      <c r="AE72" s="214">
        <f t="shared" si="27"/>
        <v>10.160750000000002</v>
      </c>
      <c r="AF72" s="215">
        <f t="shared" si="28"/>
        <v>120</v>
      </c>
      <c r="AG72" s="212" t="s">
        <v>3451</v>
      </c>
      <c r="AH72" s="212" t="s">
        <v>3456</v>
      </c>
      <c r="AI72" s="212" t="s">
        <v>3453</v>
      </c>
      <c r="AJ72" s="212" t="s">
        <v>3454</v>
      </c>
      <c r="AK72" s="212" t="s">
        <v>3452</v>
      </c>
      <c r="AL72" s="212" t="s">
        <v>3455</v>
      </c>
      <c r="AM72" s="212" t="s">
        <v>3460</v>
      </c>
      <c r="AN72" s="212" t="s">
        <v>3457</v>
      </c>
      <c r="AO72" s="212" t="s">
        <v>3459</v>
      </c>
      <c r="AP72" s="212" t="s">
        <v>3458</v>
      </c>
    </row>
    <row r="73" spans="1:42" s="217" customFormat="1" ht="11.25">
      <c r="A73" s="210">
        <v>63</v>
      </c>
      <c r="B73" s="222" t="s">
        <v>2003</v>
      </c>
      <c r="C73" s="222" t="s">
        <v>2004</v>
      </c>
      <c r="D73" s="221" t="s">
        <v>2005</v>
      </c>
      <c r="E73" s="213">
        <v>20</v>
      </c>
      <c r="F73" s="214">
        <v>10.45</v>
      </c>
      <c r="G73" s="215">
        <v>30</v>
      </c>
      <c r="H73" s="215" t="s">
        <v>3372</v>
      </c>
      <c r="I73" s="214">
        <v>9.5500000000000007</v>
      </c>
      <c r="J73" s="215">
        <v>18</v>
      </c>
      <c r="K73" s="215" t="s">
        <v>3373</v>
      </c>
      <c r="L73" s="216">
        <f t="shared" si="15"/>
        <v>10</v>
      </c>
      <c r="M73" s="213">
        <f t="shared" si="16"/>
        <v>60</v>
      </c>
      <c r="N73" s="213">
        <f t="shared" si="17"/>
        <v>1</v>
      </c>
      <c r="O73" s="213">
        <f t="shared" si="18"/>
        <v>1</v>
      </c>
      <c r="P73" s="214">
        <v>10.08</v>
      </c>
      <c r="Q73" s="215">
        <v>30</v>
      </c>
      <c r="R73" s="215" t="s">
        <v>3373</v>
      </c>
      <c r="S73" s="214">
        <v>11.79</v>
      </c>
      <c r="T73" s="215">
        <v>30</v>
      </c>
      <c r="U73" s="215" t="s">
        <v>3372</v>
      </c>
      <c r="V73" s="214">
        <f t="shared" si="19"/>
        <v>10.934999999999999</v>
      </c>
      <c r="W73" s="215">
        <f t="shared" si="20"/>
        <v>60</v>
      </c>
      <c r="X73" s="215">
        <f t="shared" si="21"/>
        <v>1</v>
      </c>
      <c r="Y73" s="215">
        <f t="shared" si="22"/>
        <v>0</v>
      </c>
      <c r="Z73" s="215">
        <f t="shared" si="23"/>
        <v>2</v>
      </c>
      <c r="AA73" s="215">
        <f t="shared" si="24"/>
        <v>1</v>
      </c>
      <c r="AB73" s="215">
        <f t="shared" si="25"/>
        <v>3</v>
      </c>
      <c r="AC73" s="214">
        <f>IF(AB73=0,1,IF(AB73=1,0.99,IF(AB73=2,0.98,IF(AB73=3,0.97,IF(AB73=4,0.96,IF(AB73=5,0.95,IF(AB73=6,0.94)))))))</f>
        <v>0.97</v>
      </c>
      <c r="AD73" s="214">
        <f t="shared" si="26"/>
        <v>10.467499999999999</v>
      </c>
      <c r="AE73" s="214">
        <f t="shared" si="27"/>
        <v>10.153474999999998</v>
      </c>
      <c r="AF73" s="215">
        <f t="shared" si="28"/>
        <v>120</v>
      </c>
      <c r="AG73" s="212" t="s">
        <v>3454</v>
      </c>
      <c r="AH73" s="212" t="s">
        <v>3451</v>
      </c>
      <c r="AI73" s="212" t="s">
        <v>3456</v>
      </c>
      <c r="AJ73" s="212" t="s">
        <v>3452</v>
      </c>
      <c r="AK73" s="212" t="s">
        <v>3453</v>
      </c>
      <c r="AL73" s="212" t="s">
        <v>3457</v>
      </c>
      <c r="AM73" s="212" t="s">
        <v>3455</v>
      </c>
      <c r="AN73" s="212" t="s">
        <v>3460</v>
      </c>
      <c r="AO73" s="212" t="s">
        <v>3459</v>
      </c>
      <c r="AP73" s="212" t="s">
        <v>3458</v>
      </c>
    </row>
    <row r="74" spans="1:42" s="217" customFormat="1" ht="11.25">
      <c r="A74" s="210">
        <v>64</v>
      </c>
      <c r="B74" s="218" t="s">
        <v>863</v>
      </c>
      <c r="C74" s="218" t="s">
        <v>864</v>
      </c>
      <c r="D74" s="213" t="s">
        <v>865</v>
      </c>
      <c r="E74" s="213">
        <v>8</v>
      </c>
      <c r="F74" s="214">
        <v>9.48</v>
      </c>
      <c r="G74" s="215">
        <v>21</v>
      </c>
      <c r="H74" s="215" t="s">
        <v>3373</v>
      </c>
      <c r="I74" s="214">
        <v>12.17</v>
      </c>
      <c r="J74" s="215">
        <v>30</v>
      </c>
      <c r="K74" s="215" t="s">
        <v>3372</v>
      </c>
      <c r="L74" s="216">
        <f t="shared" ref="L74:L91" si="30">(F74+I74)/2</f>
        <v>10.824999999999999</v>
      </c>
      <c r="M74" s="213">
        <f t="shared" ref="M74:M91" si="31">IF(L74&gt;=10,60,G74+J74)</f>
        <v>60</v>
      </c>
      <c r="N74" s="213">
        <f t="shared" ref="N74:N91" si="32">IF(H74="ACC",0,1)+IF(K74="ACC",0,1)</f>
        <v>1</v>
      </c>
      <c r="O74" s="213">
        <f t="shared" ref="O74:O91" si="33">IF(F74&lt;10,1,(IF(I74&lt;10,1,0)))</f>
        <v>1</v>
      </c>
      <c r="P74" s="214">
        <v>10.54</v>
      </c>
      <c r="Q74" s="215">
        <v>30</v>
      </c>
      <c r="R74" s="215" t="s">
        <v>3373</v>
      </c>
      <c r="S74" s="214">
        <v>12.83</v>
      </c>
      <c r="T74" s="215">
        <v>30</v>
      </c>
      <c r="U74" s="215" t="s">
        <v>3372</v>
      </c>
      <c r="V74" s="214">
        <f t="shared" ref="V74:V89" si="34">(P74+S74)/2</f>
        <v>11.684999999999999</v>
      </c>
      <c r="W74" s="215">
        <f t="shared" ref="W74:W91" si="35">IF(V74&gt;=10,60,Q74+T74)</f>
        <v>60</v>
      </c>
      <c r="X74" s="215">
        <f t="shared" ref="X74:X89" si="36">IF(R74="ACC",0,1)+IF(U74="ACC",0,1)</f>
        <v>1</v>
      </c>
      <c r="Y74" s="215">
        <f t="shared" ref="Y74:Y89" si="37">IF(P74&lt;10,1,(IF(S74&lt;10,1,0)))</f>
        <v>0</v>
      </c>
      <c r="Z74" s="215">
        <f t="shared" ref="Z74:Z91" si="38">N74+X74</f>
        <v>2</v>
      </c>
      <c r="AA74" s="215">
        <f t="shared" ref="AA74:AA91" si="39">O74+Y74</f>
        <v>1</v>
      </c>
      <c r="AB74" s="215">
        <f t="shared" ref="AB74:AB91" si="40">Z74+AA74</f>
        <v>3</v>
      </c>
      <c r="AC74" s="214">
        <f>IF(AB74=0,0.93,IF(AB74=1,0.92,IF(AB74=2,0.91,IF(AB74=3,0.9,IF(AB74=4,0.89,IF(AB74=5,0.88,IF(AB74=6,0.87)))))))</f>
        <v>0.9</v>
      </c>
      <c r="AD74" s="214">
        <f t="shared" ref="AD74:AD91" si="41">AVERAGE(L74,V74)</f>
        <v>11.254999999999999</v>
      </c>
      <c r="AE74" s="214">
        <f t="shared" ref="AE74:AE91" si="42">AC74*AD74</f>
        <v>10.1295</v>
      </c>
      <c r="AF74" s="215">
        <f t="shared" ref="AF74:AF91" si="43">M74+W74</f>
        <v>120</v>
      </c>
      <c r="AG74" s="212" t="s">
        <v>3453</v>
      </c>
      <c r="AH74" s="212" t="s">
        <v>3452</v>
      </c>
      <c r="AI74" s="212" t="s">
        <v>3457</v>
      </c>
      <c r="AJ74" s="212" t="s">
        <v>3456</v>
      </c>
      <c r="AK74" s="212" t="s">
        <v>3451</v>
      </c>
      <c r="AL74" s="212" t="s">
        <v>3454</v>
      </c>
      <c r="AM74" s="212" t="s">
        <v>3455</v>
      </c>
      <c r="AN74" s="212" t="s">
        <v>3460</v>
      </c>
      <c r="AO74" s="212" t="s">
        <v>3459</v>
      </c>
      <c r="AP74" s="212" t="s">
        <v>3458</v>
      </c>
    </row>
    <row r="75" spans="1:42" s="217" customFormat="1" ht="11.25">
      <c r="A75" s="210">
        <v>65</v>
      </c>
      <c r="B75" s="222" t="s">
        <v>1408</v>
      </c>
      <c r="C75" s="222" t="s">
        <v>580</v>
      </c>
      <c r="D75" s="221" t="s">
        <v>1409</v>
      </c>
      <c r="E75" s="213">
        <v>13</v>
      </c>
      <c r="F75" s="214">
        <v>11.84</v>
      </c>
      <c r="G75" s="215">
        <v>30</v>
      </c>
      <c r="H75" s="215" t="s">
        <v>3372</v>
      </c>
      <c r="I75" s="214">
        <v>8.35</v>
      </c>
      <c r="J75" s="215">
        <v>11</v>
      </c>
      <c r="K75" s="215" t="s">
        <v>3372</v>
      </c>
      <c r="L75" s="216">
        <f t="shared" si="30"/>
        <v>10.094999999999999</v>
      </c>
      <c r="M75" s="213">
        <f t="shared" si="31"/>
        <v>60</v>
      </c>
      <c r="N75" s="213">
        <f t="shared" si="32"/>
        <v>0</v>
      </c>
      <c r="O75" s="213">
        <f t="shared" si="33"/>
        <v>1</v>
      </c>
      <c r="P75" s="214">
        <v>10.3</v>
      </c>
      <c r="Q75" s="215">
        <v>30</v>
      </c>
      <c r="R75" s="215" t="s">
        <v>3373</v>
      </c>
      <c r="S75" s="214">
        <v>10.83</v>
      </c>
      <c r="T75" s="215">
        <v>30</v>
      </c>
      <c r="U75" s="215" t="s">
        <v>3372</v>
      </c>
      <c r="V75" s="214">
        <f t="shared" si="34"/>
        <v>10.565000000000001</v>
      </c>
      <c r="W75" s="215">
        <f t="shared" si="35"/>
        <v>60</v>
      </c>
      <c r="X75" s="215">
        <f t="shared" si="36"/>
        <v>1</v>
      </c>
      <c r="Y75" s="215">
        <f t="shared" si="37"/>
        <v>0</v>
      </c>
      <c r="Z75" s="215">
        <f t="shared" si="38"/>
        <v>1</v>
      </c>
      <c r="AA75" s="215">
        <f t="shared" si="39"/>
        <v>1</v>
      </c>
      <c r="AB75" s="215">
        <f t="shared" si="40"/>
        <v>2</v>
      </c>
      <c r="AC75" s="214">
        <f>IF(AB75=0,1,IF(AB75=1,0.99,IF(AB75=2,0.98,IF(AB75=3,0.97,IF(AB75=4,0.96,IF(AB75=5,0.95,IF(AB75=6,0.94)))))))</f>
        <v>0.98</v>
      </c>
      <c r="AD75" s="214">
        <f t="shared" si="41"/>
        <v>10.33</v>
      </c>
      <c r="AE75" s="214">
        <f t="shared" si="42"/>
        <v>10.1234</v>
      </c>
      <c r="AF75" s="215">
        <f t="shared" si="43"/>
        <v>120</v>
      </c>
      <c r="AG75" s="212" t="s">
        <v>3456</v>
      </c>
      <c r="AH75" s="212" t="s">
        <v>3454</v>
      </c>
      <c r="AI75" s="212" t="s">
        <v>3451</v>
      </c>
      <c r="AJ75" s="212" t="s">
        <v>3452</v>
      </c>
      <c r="AK75" s="212" t="s">
        <v>3455</v>
      </c>
      <c r="AL75" s="212" t="s">
        <v>3457</v>
      </c>
      <c r="AM75" s="212" t="s">
        <v>3453</v>
      </c>
      <c r="AN75" s="212" t="s">
        <v>3459</v>
      </c>
      <c r="AO75" s="212" t="s">
        <v>3460</v>
      </c>
      <c r="AP75" s="212" t="s">
        <v>3458</v>
      </c>
    </row>
    <row r="76" spans="1:42" s="217" customFormat="1" ht="11.25">
      <c r="A76" s="210">
        <v>66</v>
      </c>
      <c r="B76" s="229" t="s">
        <v>2371</v>
      </c>
      <c r="C76" s="229" t="s">
        <v>2372</v>
      </c>
      <c r="D76" s="221" t="s">
        <v>2373</v>
      </c>
      <c r="E76" s="213">
        <v>23</v>
      </c>
      <c r="F76" s="214">
        <v>11.89</v>
      </c>
      <c r="G76" s="215">
        <v>30</v>
      </c>
      <c r="H76" s="215" t="s">
        <v>3373</v>
      </c>
      <c r="I76" s="214">
        <v>9.1300000000000008</v>
      </c>
      <c r="J76" s="215">
        <v>18</v>
      </c>
      <c r="K76" s="215" t="s">
        <v>3372</v>
      </c>
      <c r="L76" s="216">
        <f t="shared" si="30"/>
        <v>10.510000000000002</v>
      </c>
      <c r="M76" s="213">
        <f t="shared" si="31"/>
        <v>60</v>
      </c>
      <c r="N76" s="213">
        <f t="shared" si="32"/>
        <v>1</v>
      </c>
      <c r="O76" s="213">
        <f t="shared" si="33"/>
        <v>1</v>
      </c>
      <c r="P76" s="214">
        <v>10.76</v>
      </c>
      <c r="Q76" s="215">
        <v>30</v>
      </c>
      <c r="R76" s="215" t="s">
        <v>3372</v>
      </c>
      <c r="S76" s="214">
        <v>12.69</v>
      </c>
      <c r="T76" s="215">
        <v>30</v>
      </c>
      <c r="U76" s="215" t="s">
        <v>3372</v>
      </c>
      <c r="V76" s="214">
        <f t="shared" si="34"/>
        <v>11.725</v>
      </c>
      <c r="W76" s="215">
        <f t="shared" si="35"/>
        <v>60</v>
      </c>
      <c r="X76" s="215">
        <f t="shared" si="36"/>
        <v>0</v>
      </c>
      <c r="Y76" s="215">
        <f t="shared" si="37"/>
        <v>0</v>
      </c>
      <c r="Z76" s="215">
        <f t="shared" si="38"/>
        <v>1</v>
      </c>
      <c r="AA76" s="215">
        <f t="shared" si="39"/>
        <v>1</v>
      </c>
      <c r="AB76" s="215">
        <f t="shared" si="40"/>
        <v>2</v>
      </c>
      <c r="AC76" s="214">
        <f>IF(AB76=0,0.93,IF(AB76=1,0.92,IF(AB76=2,0.91,IF(AB76=3,0.9,IF(AB76=4,0.89,IF(AB76=5,0.88,IF(AB76=6,0.87)))))))</f>
        <v>0.91</v>
      </c>
      <c r="AD76" s="214">
        <f t="shared" si="41"/>
        <v>11.1175</v>
      </c>
      <c r="AE76" s="214">
        <f t="shared" si="42"/>
        <v>10.116925</v>
      </c>
      <c r="AF76" s="215">
        <f t="shared" si="43"/>
        <v>120</v>
      </c>
      <c r="AG76" s="212" t="s">
        <v>3453</v>
      </c>
      <c r="AH76" s="212" t="s">
        <v>3451</v>
      </c>
      <c r="AI76" s="212" t="s">
        <v>3456</v>
      </c>
      <c r="AJ76" s="212" t="s">
        <v>3452</v>
      </c>
      <c r="AK76" s="212" t="s">
        <v>3454</v>
      </c>
      <c r="AL76" s="212" t="s">
        <v>3455</v>
      </c>
      <c r="AM76" s="212" t="s">
        <v>3457</v>
      </c>
      <c r="AN76" s="212" t="s">
        <v>3458</v>
      </c>
      <c r="AO76" s="212" t="s">
        <v>3460</v>
      </c>
      <c r="AP76" s="212" t="s">
        <v>3459</v>
      </c>
    </row>
    <row r="77" spans="1:42" s="217" customFormat="1" ht="11.25">
      <c r="A77" s="210">
        <v>67</v>
      </c>
      <c r="B77" s="219" t="s">
        <v>2333</v>
      </c>
      <c r="C77" s="219" t="s">
        <v>769</v>
      </c>
      <c r="D77" s="213" t="s">
        <v>2334</v>
      </c>
      <c r="E77" s="213">
        <v>23</v>
      </c>
      <c r="F77" s="214">
        <v>10</v>
      </c>
      <c r="G77" s="215">
        <v>30</v>
      </c>
      <c r="H77" s="215" t="s">
        <v>3373</v>
      </c>
      <c r="I77" s="214">
        <v>10.7</v>
      </c>
      <c r="J77" s="215">
        <v>30</v>
      </c>
      <c r="K77" s="215" t="s">
        <v>3373</v>
      </c>
      <c r="L77" s="216">
        <f t="shared" si="30"/>
        <v>10.35</v>
      </c>
      <c r="M77" s="213">
        <f t="shared" si="31"/>
        <v>60</v>
      </c>
      <c r="N77" s="213">
        <f t="shared" si="32"/>
        <v>2</v>
      </c>
      <c r="O77" s="213">
        <f t="shared" si="33"/>
        <v>0</v>
      </c>
      <c r="P77" s="214">
        <v>9.73</v>
      </c>
      <c r="Q77" s="215">
        <v>16</v>
      </c>
      <c r="R77" s="215" t="s">
        <v>3373</v>
      </c>
      <c r="S77" s="214">
        <v>11.68</v>
      </c>
      <c r="T77" s="215">
        <v>30</v>
      </c>
      <c r="U77" s="215" t="s">
        <v>3372</v>
      </c>
      <c r="V77" s="214">
        <f t="shared" si="34"/>
        <v>10.705</v>
      </c>
      <c r="W77" s="215">
        <f t="shared" si="35"/>
        <v>60</v>
      </c>
      <c r="X77" s="215">
        <f t="shared" si="36"/>
        <v>1</v>
      </c>
      <c r="Y77" s="215">
        <f t="shared" si="37"/>
        <v>1</v>
      </c>
      <c r="Z77" s="215">
        <f t="shared" si="38"/>
        <v>3</v>
      </c>
      <c r="AA77" s="215">
        <f t="shared" si="39"/>
        <v>1</v>
      </c>
      <c r="AB77" s="215">
        <f t="shared" si="40"/>
        <v>4</v>
      </c>
      <c r="AC77" s="214">
        <f t="shared" ref="AC77:AC83" si="44">IF(AB77=0,1,IF(AB77=1,0.99,IF(AB77=2,0.98,IF(AB77=3,0.97,IF(AB77=4,0.96,IF(AB77=5,0.95,IF(AB77=6,0.94)))))))</f>
        <v>0.96</v>
      </c>
      <c r="AD77" s="214">
        <f t="shared" si="41"/>
        <v>10.5275</v>
      </c>
      <c r="AE77" s="214">
        <f t="shared" si="42"/>
        <v>10.106399999999999</v>
      </c>
      <c r="AF77" s="215">
        <f t="shared" si="43"/>
        <v>120</v>
      </c>
      <c r="AG77" s="212" t="s">
        <v>3452</v>
      </c>
      <c r="AH77" s="212" t="s">
        <v>3456</v>
      </c>
      <c r="AI77" s="212" t="s">
        <v>3454</v>
      </c>
      <c r="AJ77" s="212" t="s">
        <v>3451</v>
      </c>
      <c r="AK77" s="212" t="s">
        <v>3453</v>
      </c>
      <c r="AL77" s="212" t="s">
        <v>3457</v>
      </c>
      <c r="AM77" s="212" t="s">
        <v>3455</v>
      </c>
      <c r="AN77" s="212" t="s">
        <v>3460</v>
      </c>
      <c r="AO77" s="212" t="s">
        <v>3459</v>
      </c>
      <c r="AP77" s="212" t="s">
        <v>3458</v>
      </c>
    </row>
    <row r="78" spans="1:42" s="217" customFormat="1" ht="11.25">
      <c r="A78" s="210">
        <v>68</v>
      </c>
      <c r="B78" s="222" t="s">
        <v>943</v>
      </c>
      <c r="C78" s="222" t="s">
        <v>436</v>
      </c>
      <c r="D78" s="221" t="s">
        <v>944</v>
      </c>
      <c r="E78" s="213">
        <v>9</v>
      </c>
      <c r="F78" s="214">
        <v>12</v>
      </c>
      <c r="G78" s="215">
        <v>30</v>
      </c>
      <c r="H78" s="215" t="s">
        <v>3372</v>
      </c>
      <c r="I78" s="214">
        <v>9.76</v>
      </c>
      <c r="J78" s="215">
        <v>12</v>
      </c>
      <c r="K78" s="215" t="s">
        <v>3373</v>
      </c>
      <c r="L78" s="216">
        <f t="shared" si="30"/>
        <v>10.879999999999999</v>
      </c>
      <c r="M78" s="213">
        <f t="shared" si="31"/>
        <v>60</v>
      </c>
      <c r="N78" s="213">
        <f t="shared" si="32"/>
        <v>1</v>
      </c>
      <c r="O78" s="213">
        <f t="shared" si="33"/>
        <v>1</v>
      </c>
      <c r="P78" s="214">
        <v>9.4700000000000006</v>
      </c>
      <c r="Q78" s="215">
        <v>10</v>
      </c>
      <c r="R78" s="215" t="s">
        <v>3373</v>
      </c>
      <c r="S78" s="214">
        <v>10.83</v>
      </c>
      <c r="T78" s="215">
        <v>30</v>
      </c>
      <c r="U78" s="215" t="s">
        <v>3372</v>
      </c>
      <c r="V78" s="214">
        <f t="shared" si="34"/>
        <v>10.15</v>
      </c>
      <c r="W78" s="215">
        <f t="shared" si="35"/>
        <v>60</v>
      </c>
      <c r="X78" s="215">
        <f t="shared" si="36"/>
        <v>1</v>
      </c>
      <c r="Y78" s="215">
        <f t="shared" si="37"/>
        <v>1</v>
      </c>
      <c r="Z78" s="215">
        <f t="shared" si="38"/>
        <v>2</v>
      </c>
      <c r="AA78" s="215">
        <f t="shared" si="39"/>
        <v>2</v>
      </c>
      <c r="AB78" s="215">
        <f t="shared" si="40"/>
        <v>4</v>
      </c>
      <c r="AC78" s="214">
        <f t="shared" si="44"/>
        <v>0.96</v>
      </c>
      <c r="AD78" s="214">
        <f t="shared" si="41"/>
        <v>10.515000000000001</v>
      </c>
      <c r="AE78" s="214">
        <f t="shared" si="42"/>
        <v>10.0944</v>
      </c>
      <c r="AF78" s="215">
        <f t="shared" si="43"/>
        <v>120</v>
      </c>
      <c r="AG78" s="212" t="s">
        <v>3453</v>
      </c>
      <c r="AH78" s="212" t="s">
        <v>3451</v>
      </c>
      <c r="AI78" s="212" t="s">
        <v>3457</v>
      </c>
      <c r="AJ78" s="212" t="s">
        <v>3454</v>
      </c>
      <c r="AK78" s="212" t="s">
        <v>3452</v>
      </c>
      <c r="AL78" s="212" t="s">
        <v>3455</v>
      </c>
      <c r="AM78" s="212" t="s">
        <v>3456</v>
      </c>
      <c r="AN78" s="212" t="s">
        <v>3460</v>
      </c>
      <c r="AO78" s="212" t="s">
        <v>3458</v>
      </c>
      <c r="AP78" s="212" t="s">
        <v>3459</v>
      </c>
    </row>
    <row r="79" spans="1:42" s="217" customFormat="1" ht="11.25">
      <c r="A79" s="210">
        <v>69</v>
      </c>
      <c r="B79" s="222" t="s">
        <v>100</v>
      </c>
      <c r="C79" s="222" t="s">
        <v>1039</v>
      </c>
      <c r="D79" s="221" t="s">
        <v>1040</v>
      </c>
      <c r="E79" s="213">
        <v>10</v>
      </c>
      <c r="F79" s="214">
        <v>9.18</v>
      </c>
      <c r="G79" s="215">
        <v>21</v>
      </c>
      <c r="H79" s="215" t="s">
        <v>3373</v>
      </c>
      <c r="I79" s="214">
        <v>11.17</v>
      </c>
      <c r="J79" s="215">
        <v>30</v>
      </c>
      <c r="K79" s="215" t="s">
        <v>3373</v>
      </c>
      <c r="L79" s="216">
        <f t="shared" si="30"/>
        <v>10.175000000000001</v>
      </c>
      <c r="M79" s="213">
        <f t="shared" si="31"/>
        <v>60</v>
      </c>
      <c r="N79" s="213">
        <f t="shared" si="32"/>
        <v>2</v>
      </c>
      <c r="O79" s="213">
        <f t="shared" si="33"/>
        <v>1</v>
      </c>
      <c r="P79" s="214">
        <v>9.5500000000000007</v>
      </c>
      <c r="Q79" s="215">
        <v>16</v>
      </c>
      <c r="R79" s="215" t="s">
        <v>3373</v>
      </c>
      <c r="S79" s="214">
        <v>12.59</v>
      </c>
      <c r="T79" s="215">
        <v>30</v>
      </c>
      <c r="U79" s="215" t="s">
        <v>3372</v>
      </c>
      <c r="V79" s="214">
        <f t="shared" si="34"/>
        <v>11.07</v>
      </c>
      <c r="W79" s="215">
        <f t="shared" si="35"/>
        <v>60</v>
      </c>
      <c r="X79" s="215">
        <f t="shared" si="36"/>
        <v>1</v>
      </c>
      <c r="Y79" s="215">
        <f t="shared" si="37"/>
        <v>1</v>
      </c>
      <c r="Z79" s="215">
        <f t="shared" si="38"/>
        <v>3</v>
      </c>
      <c r="AA79" s="215">
        <f t="shared" si="39"/>
        <v>2</v>
      </c>
      <c r="AB79" s="215">
        <f t="shared" si="40"/>
        <v>5</v>
      </c>
      <c r="AC79" s="214">
        <f t="shared" si="44"/>
        <v>0.95</v>
      </c>
      <c r="AD79" s="214">
        <f t="shared" si="41"/>
        <v>10.6225</v>
      </c>
      <c r="AE79" s="214">
        <f t="shared" si="42"/>
        <v>10.091374999999999</v>
      </c>
      <c r="AF79" s="215">
        <f t="shared" si="43"/>
        <v>120</v>
      </c>
      <c r="AG79" s="212" t="s">
        <v>3453</v>
      </c>
      <c r="AH79" s="212" t="s">
        <v>3456</v>
      </c>
      <c r="AI79" s="212" t="s">
        <v>3454</v>
      </c>
      <c r="AJ79" s="212" t="s">
        <v>3452</v>
      </c>
      <c r="AK79" s="212" t="s">
        <v>3451</v>
      </c>
      <c r="AL79" s="212" t="s">
        <v>3457</v>
      </c>
      <c r="AM79" s="212" t="s">
        <v>3459</v>
      </c>
      <c r="AN79" s="212" t="s">
        <v>3455</v>
      </c>
      <c r="AO79" s="212" t="s">
        <v>3460</v>
      </c>
      <c r="AP79" s="212" t="s">
        <v>3458</v>
      </c>
    </row>
    <row r="80" spans="1:42" s="217" customFormat="1" ht="11.25">
      <c r="A80" s="210">
        <v>70</v>
      </c>
      <c r="B80" s="222" t="s">
        <v>1107</v>
      </c>
      <c r="C80" s="222" t="s">
        <v>1108</v>
      </c>
      <c r="D80" s="221" t="s">
        <v>1109</v>
      </c>
      <c r="E80" s="213">
        <v>10</v>
      </c>
      <c r="F80" s="214">
        <v>10.64</v>
      </c>
      <c r="G80" s="215">
        <v>30</v>
      </c>
      <c r="H80" s="215" t="s">
        <v>3373</v>
      </c>
      <c r="I80" s="214">
        <v>9.7100000000000009</v>
      </c>
      <c r="J80" s="215">
        <v>18</v>
      </c>
      <c r="K80" s="215" t="s">
        <v>3373</v>
      </c>
      <c r="L80" s="216">
        <f t="shared" si="30"/>
        <v>10.175000000000001</v>
      </c>
      <c r="M80" s="213">
        <f t="shared" si="31"/>
        <v>60</v>
      </c>
      <c r="N80" s="213">
        <f t="shared" si="32"/>
        <v>2</v>
      </c>
      <c r="O80" s="213">
        <f t="shared" si="33"/>
        <v>1</v>
      </c>
      <c r="P80" s="214">
        <v>9.24</v>
      </c>
      <c r="Q80" s="215">
        <v>10</v>
      </c>
      <c r="R80" s="215" t="s">
        <v>3373</v>
      </c>
      <c r="S80" s="214">
        <v>12.85</v>
      </c>
      <c r="T80" s="215">
        <v>30</v>
      </c>
      <c r="U80" s="215" t="s">
        <v>3372</v>
      </c>
      <c r="V80" s="214">
        <f t="shared" si="34"/>
        <v>11.045</v>
      </c>
      <c r="W80" s="215">
        <f t="shared" si="35"/>
        <v>60</v>
      </c>
      <c r="X80" s="215">
        <f t="shared" si="36"/>
        <v>1</v>
      </c>
      <c r="Y80" s="215">
        <f t="shared" si="37"/>
        <v>1</v>
      </c>
      <c r="Z80" s="215">
        <f t="shared" si="38"/>
        <v>3</v>
      </c>
      <c r="AA80" s="215">
        <f t="shared" si="39"/>
        <v>2</v>
      </c>
      <c r="AB80" s="215">
        <f t="shared" si="40"/>
        <v>5</v>
      </c>
      <c r="AC80" s="214">
        <f t="shared" si="44"/>
        <v>0.95</v>
      </c>
      <c r="AD80" s="214">
        <f t="shared" si="41"/>
        <v>10.61</v>
      </c>
      <c r="AE80" s="214">
        <f t="shared" si="42"/>
        <v>10.079499999999999</v>
      </c>
      <c r="AF80" s="215">
        <f t="shared" si="43"/>
        <v>120</v>
      </c>
      <c r="AG80" s="212" t="s">
        <v>3452</v>
      </c>
      <c r="AH80" s="212" t="s">
        <v>3454</v>
      </c>
      <c r="AI80" s="212" t="s">
        <v>3456</v>
      </c>
      <c r="AJ80" s="212" t="s">
        <v>3457</v>
      </c>
      <c r="AK80" s="212" t="s">
        <v>3451</v>
      </c>
      <c r="AL80" s="212" t="s">
        <v>3455</v>
      </c>
      <c r="AM80" s="212" t="s">
        <v>3460</v>
      </c>
      <c r="AN80" s="212" t="s">
        <v>3459</v>
      </c>
      <c r="AO80" s="212" t="s">
        <v>3453</v>
      </c>
      <c r="AP80" s="212" t="s">
        <v>3458</v>
      </c>
    </row>
    <row r="81" spans="1:42" s="217" customFormat="1" ht="11.25">
      <c r="A81" s="210">
        <v>71</v>
      </c>
      <c r="B81" s="222" t="s">
        <v>1388</v>
      </c>
      <c r="C81" s="222" t="s">
        <v>1132</v>
      </c>
      <c r="D81" s="221" t="s">
        <v>1389</v>
      </c>
      <c r="E81" s="213">
        <v>13</v>
      </c>
      <c r="F81" s="214">
        <v>11.94</v>
      </c>
      <c r="G81" s="215">
        <v>30</v>
      </c>
      <c r="H81" s="215" t="s">
        <v>3372</v>
      </c>
      <c r="I81" s="214">
        <v>8.7200000000000006</v>
      </c>
      <c r="J81" s="215">
        <v>20</v>
      </c>
      <c r="K81" s="215" t="s">
        <v>3372</v>
      </c>
      <c r="L81" s="216">
        <f t="shared" si="30"/>
        <v>10.33</v>
      </c>
      <c r="M81" s="213">
        <f t="shared" si="31"/>
        <v>60</v>
      </c>
      <c r="N81" s="213">
        <f t="shared" si="32"/>
        <v>0</v>
      </c>
      <c r="O81" s="213">
        <f t="shared" si="33"/>
        <v>1</v>
      </c>
      <c r="P81" s="214">
        <v>9.7200000000000006</v>
      </c>
      <c r="Q81" s="215">
        <v>10</v>
      </c>
      <c r="R81" s="215" t="s">
        <v>3373</v>
      </c>
      <c r="S81" s="214">
        <v>11.11</v>
      </c>
      <c r="T81" s="215">
        <v>30</v>
      </c>
      <c r="U81" s="215" t="s">
        <v>3372</v>
      </c>
      <c r="V81" s="214">
        <f t="shared" si="34"/>
        <v>10.414999999999999</v>
      </c>
      <c r="W81" s="215">
        <f t="shared" si="35"/>
        <v>60</v>
      </c>
      <c r="X81" s="215">
        <f t="shared" si="36"/>
        <v>1</v>
      </c>
      <c r="Y81" s="215">
        <f t="shared" si="37"/>
        <v>1</v>
      </c>
      <c r="Z81" s="215">
        <f t="shared" si="38"/>
        <v>1</v>
      </c>
      <c r="AA81" s="215">
        <f t="shared" si="39"/>
        <v>2</v>
      </c>
      <c r="AB81" s="215">
        <f t="shared" si="40"/>
        <v>3</v>
      </c>
      <c r="AC81" s="214">
        <f t="shared" si="44"/>
        <v>0.97</v>
      </c>
      <c r="AD81" s="214">
        <f t="shared" si="41"/>
        <v>10.372499999999999</v>
      </c>
      <c r="AE81" s="214">
        <f t="shared" si="42"/>
        <v>10.061324999999998</v>
      </c>
      <c r="AF81" s="215">
        <f t="shared" si="43"/>
        <v>120</v>
      </c>
      <c r="AG81" s="212" t="s">
        <v>3452</v>
      </c>
      <c r="AH81" s="212" t="s">
        <v>3451</v>
      </c>
      <c r="AI81" s="212" t="s">
        <v>3454</v>
      </c>
      <c r="AJ81" s="212" t="s">
        <v>3457</v>
      </c>
      <c r="AK81" s="212" t="s">
        <v>3456</v>
      </c>
      <c r="AL81" s="212" t="s">
        <v>3455</v>
      </c>
      <c r="AM81" s="212" t="s">
        <v>3460</v>
      </c>
      <c r="AN81" s="212" t="s">
        <v>3453</v>
      </c>
      <c r="AO81" s="212" t="s">
        <v>3458</v>
      </c>
      <c r="AP81" s="212" t="s">
        <v>3459</v>
      </c>
    </row>
    <row r="82" spans="1:42" s="217" customFormat="1" ht="11.25">
      <c r="A82" s="210">
        <v>72</v>
      </c>
      <c r="B82" s="105" t="s">
        <v>1902</v>
      </c>
      <c r="C82" s="105" t="s">
        <v>1903</v>
      </c>
      <c r="D82" s="215" t="s">
        <v>1904</v>
      </c>
      <c r="E82" s="213">
        <v>19</v>
      </c>
      <c r="F82" s="214">
        <v>10.37</v>
      </c>
      <c r="G82" s="215">
        <v>30</v>
      </c>
      <c r="H82" s="215" t="s">
        <v>3372</v>
      </c>
      <c r="I82" s="214">
        <v>10.26</v>
      </c>
      <c r="J82" s="215">
        <v>30</v>
      </c>
      <c r="K82" s="215" t="s">
        <v>3373</v>
      </c>
      <c r="L82" s="216">
        <f t="shared" si="30"/>
        <v>10.315</v>
      </c>
      <c r="M82" s="213">
        <f t="shared" si="31"/>
        <v>60</v>
      </c>
      <c r="N82" s="213">
        <f t="shared" si="32"/>
        <v>1</v>
      </c>
      <c r="O82" s="213">
        <f t="shared" si="33"/>
        <v>0</v>
      </c>
      <c r="P82" s="214">
        <v>9.7200000000000006</v>
      </c>
      <c r="Q82" s="215">
        <v>10</v>
      </c>
      <c r="R82" s="215" t="s">
        <v>3373</v>
      </c>
      <c r="S82" s="214">
        <v>11.12</v>
      </c>
      <c r="T82" s="215">
        <v>30</v>
      </c>
      <c r="U82" s="215" t="s">
        <v>3372</v>
      </c>
      <c r="V82" s="214">
        <f t="shared" si="34"/>
        <v>10.42</v>
      </c>
      <c r="W82" s="215">
        <f t="shared" si="35"/>
        <v>60</v>
      </c>
      <c r="X82" s="215">
        <f t="shared" si="36"/>
        <v>1</v>
      </c>
      <c r="Y82" s="215">
        <f t="shared" si="37"/>
        <v>1</v>
      </c>
      <c r="Z82" s="215">
        <f t="shared" si="38"/>
        <v>2</v>
      </c>
      <c r="AA82" s="215">
        <f t="shared" si="39"/>
        <v>1</v>
      </c>
      <c r="AB82" s="215">
        <f t="shared" si="40"/>
        <v>3</v>
      </c>
      <c r="AC82" s="214">
        <f t="shared" si="44"/>
        <v>0.97</v>
      </c>
      <c r="AD82" s="214">
        <f t="shared" si="41"/>
        <v>10.3675</v>
      </c>
      <c r="AE82" s="214">
        <f t="shared" si="42"/>
        <v>10.056474999999999</v>
      </c>
      <c r="AF82" s="215">
        <f t="shared" si="43"/>
        <v>120</v>
      </c>
      <c r="AG82" s="212" t="s">
        <v>3453</v>
      </c>
      <c r="AH82" s="212" t="s">
        <v>3451</v>
      </c>
      <c r="AI82" s="212" t="s">
        <v>3456</v>
      </c>
      <c r="AJ82" s="212" t="s">
        <v>3454</v>
      </c>
      <c r="AK82" s="212" t="s">
        <v>3452</v>
      </c>
      <c r="AL82" s="212" t="s">
        <v>3455</v>
      </c>
      <c r="AM82" s="212" t="s">
        <v>3457</v>
      </c>
      <c r="AN82" s="212" t="s">
        <v>3460</v>
      </c>
      <c r="AO82" s="212" t="s">
        <v>3459</v>
      </c>
      <c r="AP82" s="212" t="s">
        <v>3458</v>
      </c>
    </row>
    <row r="83" spans="1:42" s="217" customFormat="1" ht="11.25">
      <c r="A83" s="210">
        <v>73</v>
      </c>
      <c r="B83" s="218" t="s">
        <v>756</v>
      </c>
      <c r="C83" s="218" t="s">
        <v>757</v>
      </c>
      <c r="D83" s="213" t="s">
        <v>758</v>
      </c>
      <c r="E83" s="213">
        <v>7</v>
      </c>
      <c r="F83" s="214">
        <v>10</v>
      </c>
      <c r="G83" s="215">
        <v>30</v>
      </c>
      <c r="H83" s="215" t="s">
        <v>3373</v>
      </c>
      <c r="I83" s="214">
        <v>10.63</v>
      </c>
      <c r="J83" s="215">
        <v>30</v>
      </c>
      <c r="K83" s="215" t="s">
        <v>3373</v>
      </c>
      <c r="L83" s="216">
        <f t="shared" si="30"/>
        <v>10.315000000000001</v>
      </c>
      <c r="M83" s="213">
        <f t="shared" si="31"/>
        <v>60</v>
      </c>
      <c r="N83" s="213">
        <f t="shared" si="32"/>
        <v>2</v>
      </c>
      <c r="O83" s="213">
        <f t="shared" si="33"/>
        <v>0</v>
      </c>
      <c r="P83" s="214">
        <v>9.5399999999999991</v>
      </c>
      <c r="Q83" s="215">
        <v>10</v>
      </c>
      <c r="R83" s="215" t="s">
        <v>3373</v>
      </c>
      <c r="S83" s="214">
        <v>11.72</v>
      </c>
      <c r="T83" s="215">
        <v>30</v>
      </c>
      <c r="U83" s="215" t="s">
        <v>3372</v>
      </c>
      <c r="V83" s="214">
        <f t="shared" si="34"/>
        <v>10.629999999999999</v>
      </c>
      <c r="W83" s="215">
        <f t="shared" si="35"/>
        <v>60</v>
      </c>
      <c r="X83" s="215">
        <f t="shared" si="36"/>
        <v>1</v>
      </c>
      <c r="Y83" s="215">
        <f t="shared" si="37"/>
        <v>1</v>
      </c>
      <c r="Z83" s="215">
        <f t="shared" si="38"/>
        <v>3</v>
      </c>
      <c r="AA83" s="215">
        <f t="shared" si="39"/>
        <v>1</v>
      </c>
      <c r="AB83" s="215">
        <f t="shared" si="40"/>
        <v>4</v>
      </c>
      <c r="AC83" s="214">
        <f t="shared" si="44"/>
        <v>0.96</v>
      </c>
      <c r="AD83" s="214">
        <f t="shared" si="41"/>
        <v>10.4725</v>
      </c>
      <c r="AE83" s="214">
        <f t="shared" si="42"/>
        <v>10.053599999999999</v>
      </c>
      <c r="AF83" s="215">
        <f t="shared" si="43"/>
        <v>120</v>
      </c>
      <c r="AG83" s="212" t="s">
        <v>3456</v>
      </c>
      <c r="AH83" s="212" t="s">
        <v>3451</v>
      </c>
      <c r="AI83" s="212" t="s">
        <v>3453</v>
      </c>
      <c r="AJ83" s="212" t="s">
        <v>3452</v>
      </c>
      <c r="AK83" s="212" t="s">
        <v>3454</v>
      </c>
      <c r="AL83" s="212" t="s">
        <v>3457</v>
      </c>
      <c r="AM83" s="212" t="s">
        <v>3455</v>
      </c>
      <c r="AN83" s="212" t="s">
        <v>3460</v>
      </c>
      <c r="AO83" s="212" t="s">
        <v>3459</v>
      </c>
      <c r="AP83" s="212" t="s">
        <v>3458</v>
      </c>
    </row>
    <row r="84" spans="1:42" s="217" customFormat="1" ht="11.25">
      <c r="A84" s="210">
        <v>74</v>
      </c>
      <c r="B84" s="218" t="s">
        <v>2611</v>
      </c>
      <c r="C84" s="218" t="s">
        <v>2495</v>
      </c>
      <c r="D84" s="213" t="s">
        <v>2612</v>
      </c>
      <c r="E84" s="213">
        <v>26</v>
      </c>
      <c r="F84" s="214">
        <v>10.92</v>
      </c>
      <c r="G84" s="215">
        <v>30</v>
      </c>
      <c r="H84" s="215" t="s">
        <v>3373</v>
      </c>
      <c r="I84" s="214">
        <v>10.16</v>
      </c>
      <c r="J84" s="215">
        <v>30</v>
      </c>
      <c r="K84" s="215" t="s">
        <v>3372</v>
      </c>
      <c r="L84" s="216">
        <f t="shared" si="30"/>
        <v>10.54</v>
      </c>
      <c r="M84" s="213">
        <f t="shared" si="31"/>
        <v>60</v>
      </c>
      <c r="N84" s="213">
        <f t="shared" si="32"/>
        <v>1</v>
      </c>
      <c r="O84" s="213">
        <f t="shared" si="33"/>
        <v>0</v>
      </c>
      <c r="P84" s="214">
        <v>10.51</v>
      </c>
      <c r="Q84" s="215">
        <v>30</v>
      </c>
      <c r="R84" s="215" t="s">
        <v>3373</v>
      </c>
      <c r="S84" s="214">
        <v>12.58</v>
      </c>
      <c r="T84" s="215">
        <v>30</v>
      </c>
      <c r="U84" s="215" t="s">
        <v>3372</v>
      </c>
      <c r="V84" s="214">
        <f t="shared" si="34"/>
        <v>11.545</v>
      </c>
      <c r="W84" s="215">
        <f t="shared" si="35"/>
        <v>60</v>
      </c>
      <c r="X84" s="215">
        <f t="shared" si="36"/>
        <v>1</v>
      </c>
      <c r="Y84" s="215">
        <f t="shared" si="37"/>
        <v>0</v>
      </c>
      <c r="Z84" s="215">
        <f t="shared" si="38"/>
        <v>2</v>
      </c>
      <c r="AA84" s="215">
        <f t="shared" si="39"/>
        <v>0</v>
      </c>
      <c r="AB84" s="215">
        <f t="shared" si="40"/>
        <v>2</v>
      </c>
      <c r="AC84" s="214">
        <f>IF(AB84=0,0.93,IF(AB84=1,0.92,IF(AB84=2,0.91,IF(AB84=3,0.9,IF(AB84=4,0.89,IF(AB84=5,0.88,IF(AB84=6,0.87)))))))</f>
        <v>0.91</v>
      </c>
      <c r="AD84" s="214">
        <f t="shared" si="41"/>
        <v>11.0425</v>
      </c>
      <c r="AE84" s="214">
        <f t="shared" si="42"/>
        <v>10.048675000000001</v>
      </c>
      <c r="AF84" s="215">
        <f t="shared" si="43"/>
        <v>120</v>
      </c>
      <c r="AG84" s="212" t="s">
        <v>3453</v>
      </c>
      <c r="AH84" s="212" t="s">
        <v>3452</v>
      </c>
      <c r="AI84" s="212" t="s">
        <v>3456</v>
      </c>
      <c r="AJ84" s="212" t="s">
        <v>3451</v>
      </c>
      <c r="AK84" s="212" t="s">
        <v>3454</v>
      </c>
      <c r="AL84" s="212" t="s">
        <v>3457</v>
      </c>
      <c r="AM84" s="212" t="s">
        <v>3455</v>
      </c>
      <c r="AN84" s="212" t="s">
        <v>3459</v>
      </c>
      <c r="AO84" s="212" t="s">
        <v>3458</v>
      </c>
      <c r="AP84" s="212" t="s">
        <v>3460</v>
      </c>
    </row>
    <row r="85" spans="1:42" s="217" customFormat="1" ht="11.25">
      <c r="A85" s="210">
        <v>75</v>
      </c>
      <c r="B85" s="222" t="s">
        <v>1604</v>
      </c>
      <c r="C85" s="222" t="s">
        <v>1373</v>
      </c>
      <c r="D85" s="221" t="s">
        <v>1605</v>
      </c>
      <c r="E85" s="213">
        <v>15</v>
      </c>
      <c r="F85" s="214">
        <v>9.9</v>
      </c>
      <c r="G85" s="215">
        <v>17</v>
      </c>
      <c r="H85" s="215" t="s">
        <v>3373</v>
      </c>
      <c r="I85" s="214">
        <v>10.1</v>
      </c>
      <c r="J85" s="215">
        <v>30</v>
      </c>
      <c r="K85" s="215" t="s">
        <v>3373</v>
      </c>
      <c r="L85" s="216">
        <f t="shared" si="30"/>
        <v>10</v>
      </c>
      <c r="M85" s="213">
        <f t="shared" si="31"/>
        <v>60</v>
      </c>
      <c r="N85" s="213">
        <f t="shared" si="32"/>
        <v>2</v>
      </c>
      <c r="O85" s="213">
        <f t="shared" si="33"/>
        <v>1</v>
      </c>
      <c r="P85" s="214">
        <v>10.33</v>
      </c>
      <c r="Q85" s="215">
        <v>30</v>
      </c>
      <c r="R85" s="215" t="s">
        <v>3373</v>
      </c>
      <c r="S85" s="214">
        <v>11.53</v>
      </c>
      <c r="T85" s="215">
        <v>30</v>
      </c>
      <c r="U85" s="215" t="s">
        <v>3372</v>
      </c>
      <c r="V85" s="214">
        <f t="shared" si="34"/>
        <v>10.93</v>
      </c>
      <c r="W85" s="215">
        <f t="shared" si="35"/>
        <v>60</v>
      </c>
      <c r="X85" s="215">
        <f t="shared" si="36"/>
        <v>1</v>
      </c>
      <c r="Y85" s="215">
        <f t="shared" si="37"/>
        <v>0</v>
      </c>
      <c r="Z85" s="215">
        <f t="shared" si="38"/>
        <v>3</v>
      </c>
      <c r="AA85" s="215">
        <f t="shared" si="39"/>
        <v>1</v>
      </c>
      <c r="AB85" s="215">
        <f t="shared" si="40"/>
        <v>4</v>
      </c>
      <c r="AC85" s="214">
        <f>IF(AB85=0,1,IF(AB85=1,0.99,IF(AB85=2,0.98,IF(AB85=3,0.97,IF(AB85=4,0.96,IF(AB85=5,0.95,IF(AB85=6,0.94)))))))</f>
        <v>0.96</v>
      </c>
      <c r="AD85" s="214">
        <f t="shared" si="41"/>
        <v>10.465</v>
      </c>
      <c r="AE85" s="214">
        <f t="shared" si="42"/>
        <v>10.0464</v>
      </c>
      <c r="AF85" s="215">
        <f t="shared" si="43"/>
        <v>120</v>
      </c>
      <c r="AG85" s="212" t="s">
        <v>3451</v>
      </c>
      <c r="AH85" s="212" t="s">
        <v>3452</v>
      </c>
      <c r="AI85" s="212" t="s">
        <v>3456</v>
      </c>
      <c r="AJ85" s="212" t="s">
        <v>3454</v>
      </c>
      <c r="AK85" s="212" t="s">
        <v>3455</v>
      </c>
      <c r="AL85" s="212" t="s">
        <v>3460</v>
      </c>
      <c r="AM85" s="212" t="s">
        <v>3457</v>
      </c>
      <c r="AN85" s="212" t="s">
        <v>3459</v>
      </c>
      <c r="AO85" s="212" t="s">
        <v>3458</v>
      </c>
      <c r="AP85" s="212" t="s">
        <v>3453</v>
      </c>
    </row>
    <row r="86" spans="1:42" s="217" customFormat="1" ht="11.25">
      <c r="A86" s="210">
        <v>76</v>
      </c>
      <c r="B86" s="218" t="s">
        <v>1453</v>
      </c>
      <c r="C86" s="218" t="s">
        <v>1454</v>
      </c>
      <c r="D86" s="213" t="s">
        <v>1455</v>
      </c>
      <c r="E86" s="213">
        <v>14</v>
      </c>
      <c r="F86" s="214">
        <v>10.050000000000001</v>
      </c>
      <c r="G86" s="215">
        <v>30</v>
      </c>
      <c r="H86" s="215" t="s">
        <v>3373</v>
      </c>
      <c r="I86" s="214">
        <v>10.82</v>
      </c>
      <c r="J86" s="215">
        <v>30</v>
      </c>
      <c r="K86" s="215" t="s">
        <v>3373</v>
      </c>
      <c r="L86" s="216">
        <f t="shared" si="30"/>
        <v>10.435</v>
      </c>
      <c r="M86" s="213">
        <f t="shared" si="31"/>
        <v>60</v>
      </c>
      <c r="N86" s="213">
        <f t="shared" si="32"/>
        <v>2</v>
      </c>
      <c r="O86" s="213">
        <f t="shared" si="33"/>
        <v>0</v>
      </c>
      <c r="P86" s="214">
        <v>9.68</v>
      </c>
      <c r="Q86" s="215">
        <v>10</v>
      </c>
      <c r="R86" s="215" t="s">
        <v>3373</v>
      </c>
      <c r="S86" s="214">
        <v>11.29</v>
      </c>
      <c r="T86" s="215">
        <v>30</v>
      </c>
      <c r="U86" s="215" t="s">
        <v>3372</v>
      </c>
      <c r="V86" s="214">
        <f t="shared" si="34"/>
        <v>10.484999999999999</v>
      </c>
      <c r="W86" s="215">
        <f t="shared" si="35"/>
        <v>60</v>
      </c>
      <c r="X86" s="215">
        <f t="shared" si="36"/>
        <v>1</v>
      </c>
      <c r="Y86" s="215">
        <f t="shared" si="37"/>
        <v>1</v>
      </c>
      <c r="Z86" s="215">
        <f t="shared" si="38"/>
        <v>3</v>
      </c>
      <c r="AA86" s="215">
        <f t="shared" si="39"/>
        <v>1</v>
      </c>
      <c r="AB86" s="215">
        <f t="shared" si="40"/>
        <v>4</v>
      </c>
      <c r="AC86" s="214">
        <f>IF(AB86=0,1,IF(AB86=1,0.99,IF(AB86=2,0.98,IF(AB86=3,0.97,IF(AB86=4,0.96,IF(AB86=5,0.95,IF(AB86=6,0.94)))))))</f>
        <v>0.96</v>
      </c>
      <c r="AD86" s="214">
        <f t="shared" si="41"/>
        <v>10.46</v>
      </c>
      <c r="AE86" s="214">
        <f t="shared" si="42"/>
        <v>10.041600000000001</v>
      </c>
      <c r="AF86" s="215">
        <f t="shared" si="43"/>
        <v>120</v>
      </c>
      <c r="AG86" s="212" t="s">
        <v>3451</v>
      </c>
      <c r="AH86" s="212" t="s">
        <v>3453</v>
      </c>
      <c r="AI86" s="212" t="s">
        <v>3452</v>
      </c>
      <c r="AJ86" s="212" t="s">
        <v>3456</v>
      </c>
      <c r="AK86" s="212" t="s">
        <v>3454</v>
      </c>
      <c r="AL86" s="212" t="s">
        <v>3455</v>
      </c>
      <c r="AM86" s="212" t="s">
        <v>3457</v>
      </c>
      <c r="AN86" s="212" t="s">
        <v>3460</v>
      </c>
      <c r="AO86" s="212" t="s">
        <v>3459</v>
      </c>
      <c r="AP86" s="212" t="s">
        <v>3458</v>
      </c>
    </row>
    <row r="87" spans="1:42" s="217" customFormat="1" ht="11.25">
      <c r="A87" s="210">
        <v>77</v>
      </c>
      <c r="B87" s="218" t="s">
        <v>1273</v>
      </c>
      <c r="C87" s="218" t="s">
        <v>212</v>
      </c>
      <c r="D87" s="213" t="s">
        <v>2574</v>
      </c>
      <c r="E87" s="213">
        <v>26</v>
      </c>
      <c r="F87" s="214">
        <v>10.08</v>
      </c>
      <c r="G87" s="215">
        <v>30</v>
      </c>
      <c r="H87" s="215" t="s">
        <v>3373</v>
      </c>
      <c r="I87" s="214">
        <v>9.92</v>
      </c>
      <c r="J87" s="215">
        <v>12</v>
      </c>
      <c r="K87" s="215" t="s">
        <v>3373</v>
      </c>
      <c r="L87" s="216">
        <f t="shared" si="30"/>
        <v>10</v>
      </c>
      <c r="M87" s="213">
        <f t="shared" si="31"/>
        <v>60</v>
      </c>
      <c r="N87" s="213">
        <f t="shared" si="32"/>
        <v>2</v>
      </c>
      <c r="O87" s="213">
        <f t="shared" si="33"/>
        <v>1</v>
      </c>
      <c r="P87" s="214">
        <v>10.28</v>
      </c>
      <c r="Q87" s="215">
        <v>30</v>
      </c>
      <c r="R87" s="215" t="s">
        <v>3372</v>
      </c>
      <c r="S87" s="214">
        <v>11.08</v>
      </c>
      <c r="T87" s="215">
        <v>30</v>
      </c>
      <c r="U87" s="215" t="s">
        <v>3372</v>
      </c>
      <c r="V87" s="214">
        <f t="shared" si="34"/>
        <v>10.68</v>
      </c>
      <c r="W87" s="215">
        <f t="shared" si="35"/>
        <v>60</v>
      </c>
      <c r="X87" s="215">
        <f t="shared" si="36"/>
        <v>0</v>
      </c>
      <c r="Y87" s="215">
        <f t="shared" si="37"/>
        <v>0</v>
      </c>
      <c r="Z87" s="215">
        <f t="shared" si="38"/>
        <v>2</v>
      </c>
      <c r="AA87" s="215">
        <f t="shared" si="39"/>
        <v>1</v>
      </c>
      <c r="AB87" s="215">
        <f t="shared" si="40"/>
        <v>3</v>
      </c>
      <c r="AC87" s="214">
        <f>IF(AB87=0,1,IF(AB87=1,0.99,IF(AB87=2,0.98,IF(AB87=3,0.97,IF(AB87=4,0.96,IF(AB87=5,0.95,IF(AB87=6,0.94)))))))</f>
        <v>0.97</v>
      </c>
      <c r="AD87" s="214">
        <f t="shared" si="41"/>
        <v>10.34</v>
      </c>
      <c r="AE87" s="214">
        <f t="shared" si="42"/>
        <v>10.0298</v>
      </c>
      <c r="AF87" s="215">
        <f t="shared" si="43"/>
        <v>120</v>
      </c>
      <c r="AG87" s="212" t="s">
        <v>3451</v>
      </c>
      <c r="AH87" s="212" t="s">
        <v>3452</v>
      </c>
      <c r="AI87" s="212" t="s">
        <v>3454</v>
      </c>
      <c r="AJ87" s="212" t="s">
        <v>3457</v>
      </c>
      <c r="AK87" s="212" t="s">
        <v>3456</v>
      </c>
      <c r="AL87" s="212" t="s">
        <v>3453</v>
      </c>
      <c r="AM87" s="212" t="s">
        <v>3455</v>
      </c>
      <c r="AN87" s="212" t="s">
        <v>3460</v>
      </c>
      <c r="AO87" s="212" t="s">
        <v>3458</v>
      </c>
      <c r="AP87" s="212" t="s">
        <v>3459</v>
      </c>
    </row>
    <row r="88" spans="1:42" s="217" customFormat="1" ht="11.25">
      <c r="A88" s="210">
        <v>78</v>
      </c>
      <c r="B88" s="222" t="s">
        <v>1348</v>
      </c>
      <c r="C88" s="222" t="s">
        <v>104</v>
      </c>
      <c r="D88" s="221" t="s">
        <v>1621</v>
      </c>
      <c r="E88" s="213">
        <v>16</v>
      </c>
      <c r="F88" s="214">
        <v>10.27</v>
      </c>
      <c r="G88" s="215">
        <v>30</v>
      </c>
      <c r="H88" s="215" t="s">
        <v>3372</v>
      </c>
      <c r="I88" s="214">
        <v>9.73</v>
      </c>
      <c r="J88" s="215">
        <v>18</v>
      </c>
      <c r="K88" s="215" t="s">
        <v>3373</v>
      </c>
      <c r="L88" s="216">
        <f t="shared" si="30"/>
        <v>10</v>
      </c>
      <c r="M88" s="213">
        <f t="shared" si="31"/>
        <v>60</v>
      </c>
      <c r="N88" s="213">
        <f t="shared" si="32"/>
        <v>1</v>
      </c>
      <c r="O88" s="213">
        <f t="shared" si="33"/>
        <v>1</v>
      </c>
      <c r="P88" s="214">
        <v>10.61</v>
      </c>
      <c r="Q88" s="215">
        <v>30</v>
      </c>
      <c r="R88" s="215" t="s">
        <v>3373</v>
      </c>
      <c r="S88" s="214">
        <v>10.69</v>
      </c>
      <c r="T88" s="215">
        <v>30</v>
      </c>
      <c r="U88" s="215" t="s">
        <v>3372</v>
      </c>
      <c r="V88" s="214">
        <f t="shared" si="34"/>
        <v>10.649999999999999</v>
      </c>
      <c r="W88" s="215">
        <f t="shared" si="35"/>
        <v>60</v>
      </c>
      <c r="X88" s="215">
        <f t="shared" si="36"/>
        <v>1</v>
      </c>
      <c r="Y88" s="215">
        <f t="shared" si="37"/>
        <v>0</v>
      </c>
      <c r="Z88" s="215">
        <f t="shared" si="38"/>
        <v>2</v>
      </c>
      <c r="AA88" s="215">
        <f t="shared" si="39"/>
        <v>1</v>
      </c>
      <c r="AB88" s="215">
        <f t="shared" si="40"/>
        <v>3</v>
      </c>
      <c r="AC88" s="214">
        <f>IF(AB88=0,1,IF(AB88=1,0.99,IF(AB88=2,0.98,IF(AB88=3,0.97,IF(AB88=4,0.96,IF(AB88=5,0.95,IF(AB88=6,0.94)))))))</f>
        <v>0.97</v>
      </c>
      <c r="AD88" s="214">
        <f t="shared" si="41"/>
        <v>10.324999999999999</v>
      </c>
      <c r="AE88" s="214">
        <f t="shared" si="42"/>
        <v>10.015249999999998</v>
      </c>
      <c r="AF88" s="215">
        <f t="shared" si="43"/>
        <v>120</v>
      </c>
      <c r="AG88" s="212" t="s">
        <v>3453</v>
      </c>
      <c r="AH88" s="212" t="s">
        <v>3451</v>
      </c>
      <c r="AI88" s="212" t="s">
        <v>3452</v>
      </c>
      <c r="AJ88" s="212" t="s">
        <v>3454</v>
      </c>
      <c r="AK88" s="212" t="s">
        <v>3456</v>
      </c>
      <c r="AL88" s="212" t="s">
        <v>3457</v>
      </c>
      <c r="AM88" s="212" t="s">
        <v>3455</v>
      </c>
      <c r="AN88" s="212" t="s">
        <v>3460</v>
      </c>
      <c r="AO88" s="212" t="s">
        <v>3458</v>
      </c>
      <c r="AP88" s="212" t="s">
        <v>3459</v>
      </c>
    </row>
    <row r="89" spans="1:42" s="217" customFormat="1" ht="11.25">
      <c r="A89" s="210">
        <v>79</v>
      </c>
      <c r="B89" s="222" t="s">
        <v>789</v>
      </c>
      <c r="C89" s="222" t="s">
        <v>790</v>
      </c>
      <c r="D89" s="221" t="s">
        <v>791</v>
      </c>
      <c r="E89" s="213">
        <v>7</v>
      </c>
      <c r="F89" s="214">
        <v>9.9700000000000006</v>
      </c>
      <c r="G89" s="215">
        <v>18</v>
      </c>
      <c r="H89" s="215" t="s">
        <v>3373</v>
      </c>
      <c r="I89" s="214">
        <v>10.029999999999999</v>
      </c>
      <c r="J89" s="215">
        <v>30</v>
      </c>
      <c r="K89" s="215" t="s">
        <v>3373</v>
      </c>
      <c r="L89" s="216">
        <f t="shared" si="30"/>
        <v>10</v>
      </c>
      <c r="M89" s="213">
        <f t="shared" si="31"/>
        <v>60</v>
      </c>
      <c r="N89" s="213">
        <f t="shared" si="32"/>
        <v>2</v>
      </c>
      <c r="O89" s="213">
        <f t="shared" si="33"/>
        <v>1</v>
      </c>
      <c r="P89" s="214">
        <v>9.1300000000000008</v>
      </c>
      <c r="Q89" s="215">
        <v>7</v>
      </c>
      <c r="R89" s="215" t="s">
        <v>3373</v>
      </c>
      <c r="S89" s="214">
        <v>12.99</v>
      </c>
      <c r="T89" s="215">
        <v>30</v>
      </c>
      <c r="U89" s="215" t="s">
        <v>3372</v>
      </c>
      <c r="V89" s="214">
        <f t="shared" si="34"/>
        <v>11.06</v>
      </c>
      <c r="W89" s="215">
        <f t="shared" si="35"/>
        <v>60</v>
      </c>
      <c r="X89" s="215">
        <f t="shared" si="36"/>
        <v>1</v>
      </c>
      <c r="Y89" s="215">
        <f t="shared" si="37"/>
        <v>1</v>
      </c>
      <c r="Z89" s="215">
        <f t="shared" si="38"/>
        <v>3</v>
      </c>
      <c r="AA89" s="215">
        <f t="shared" si="39"/>
        <v>2</v>
      </c>
      <c r="AB89" s="215">
        <f t="shared" si="40"/>
        <v>5</v>
      </c>
      <c r="AC89" s="214">
        <f>IF(AB89=0,1,IF(AB89=1,0.99,IF(AB89=2,0.98,IF(AB89=3,0.97,IF(AB89=4,0.96,IF(AB89=5,0.95,IF(AB89=6,0.94)))))))</f>
        <v>0.95</v>
      </c>
      <c r="AD89" s="214">
        <f t="shared" si="41"/>
        <v>10.530000000000001</v>
      </c>
      <c r="AE89" s="214">
        <f t="shared" si="42"/>
        <v>10.003500000000001</v>
      </c>
      <c r="AF89" s="215">
        <f t="shared" si="43"/>
        <v>120</v>
      </c>
      <c r="AG89" s="212" t="s">
        <v>3456</v>
      </c>
      <c r="AH89" s="212" t="s">
        <v>3454</v>
      </c>
      <c r="AI89" s="212" t="s">
        <v>3453</v>
      </c>
      <c r="AJ89" s="212" t="s">
        <v>3451</v>
      </c>
      <c r="AK89" s="212" t="s">
        <v>3455</v>
      </c>
      <c r="AL89" s="212" t="s">
        <v>3452</v>
      </c>
      <c r="AM89" s="212" t="s">
        <v>3457</v>
      </c>
      <c r="AN89" s="212" t="s">
        <v>3460</v>
      </c>
      <c r="AO89" s="212" t="s">
        <v>3459</v>
      </c>
      <c r="AP89" s="212" t="s">
        <v>3458</v>
      </c>
    </row>
    <row r="90" spans="1:42" s="217" customFormat="1" ht="11.25">
      <c r="A90" s="210">
        <v>80</v>
      </c>
      <c r="B90" s="222" t="s">
        <v>2193</v>
      </c>
      <c r="C90" s="222" t="s">
        <v>2194</v>
      </c>
      <c r="D90" s="221" t="s">
        <v>2195</v>
      </c>
      <c r="E90" s="213">
        <v>21</v>
      </c>
      <c r="F90" s="214">
        <v>10.73</v>
      </c>
      <c r="G90" s="215">
        <v>30</v>
      </c>
      <c r="H90" s="215" t="s">
        <v>3372</v>
      </c>
      <c r="I90" s="214">
        <v>10.54</v>
      </c>
      <c r="J90" s="215">
        <v>30</v>
      </c>
      <c r="K90" s="215" t="s">
        <v>3372</v>
      </c>
      <c r="L90" s="216">
        <f t="shared" si="30"/>
        <v>10.635</v>
      </c>
      <c r="M90" s="213">
        <f t="shared" si="31"/>
        <v>60</v>
      </c>
      <c r="N90" s="213">
        <f t="shared" si="32"/>
        <v>0</v>
      </c>
      <c r="O90" s="213">
        <f t="shared" si="33"/>
        <v>0</v>
      </c>
      <c r="P90" s="214">
        <v>8.91</v>
      </c>
      <c r="Q90" s="215">
        <v>18</v>
      </c>
      <c r="R90" s="215" t="s">
        <v>3373</v>
      </c>
      <c r="S90" s="214">
        <v>13.78</v>
      </c>
      <c r="T90" s="215">
        <v>30</v>
      </c>
      <c r="U90" s="215" t="s">
        <v>3372</v>
      </c>
      <c r="V90" s="214">
        <v>11.34</v>
      </c>
      <c r="W90" s="215">
        <f t="shared" si="35"/>
        <v>60</v>
      </c>
      <c r="X90" s="215">
        <f>IF(R90="ACC",0,1)+IF(U91="ACC",0,1)</f>
        <v>1</v>
      </c>
      <c r="Y90" s="215">
        <f>IF(P90&lt;10,1,(IF(S91&lt;10,1,0)))</f>
        <v>1</v>
      </c>
      <c r="Z90" s="215">
        <f t="shared" si="38"/>
        <v>1</v>
      </c>
      <c r="AA90" s="215">
        <f t="shared" si="39"/>
        <v>1</v>
      </c>
      <c r="AB90" s="215">
        <f t="shared" si="40"/>
        <v>2</v>
      </c>
      <c r="AC90" s="214">
        <f>IF(AB90=0,0.93,IF(AB90=1,0.92,IF(AB90=2,0.91,IF(AB90=3,0.9,IF(AB90=4,0.89,IF(AB90=5,0.88,IF(AB90=6,0.87)))))))</f>
        <v>0.91</v>
      </c>
      <c r="AD90" s="214">
        <f t="shared" si="41"/>
        <v>10.987500000000001</v>
      </c>
      <c r="AE90" s="214">
        <f t="shared" si="42"/>
        <v>9.9986250000000005</v>
      </c>
      <c r="AF90" s="215">
        <f t="shared" si="43"/>
        <v>120</v>
      </c>
      <c r="AG90" s="212" t="s">
        <v>3452</v>
      </c>
      <c r="AH90" s="212" t="s">
        <v>3451</v>
      </c>
      <c r="AI90" s="212" t="s">
        <v>3456</v>
      </c>
      <c r="AJ90" s="212" t="s">
        <v>3454</v>
      </c>
      <c r="AK90" s="212" t="s">
        <v>3455</v>
      </c>
      <c r="AL90" s="212" t="s">
        <v>3453</v>
      </c>
      <c r="AM90" s="212" t="s">
        <v>3457</v>
      </c>
      <c r="AN90" s="212" t="s">
        <v>3460</v>
      </c>
      <c r="AO90" s="212" t="s">
        <v>3459</v>
      </c>
      <c r="AP90" s="212" t="s">
        <v>3458</v>
      </c>
    </row>
    <row r="91" spans="1:42" s="217" customFormat="1" ht="11.25">
      <c r="A91" s="210">
        <v>81</v>
      </c>
      <c r="B91" s="222" t="s">
        <v>1615</v>
      </c>
      <c r="C91" s="222" t="s">
        <v>1616</v>
      </c>
      <c r="D91" s="221" t="s">
        <v>1617</v>
      </c>
      <c r="E91" s="213">
        <v>16</v>
      </c>
      <c r="F91" s="214">
        <v>11.29</v>
      </c>
      <c r="G91" s="215">
        <v>30</v>
      </c>
      <c r="H91" s="215" t="s">
        <v>3373</v>
      </c>
      <c r="I91" s="214">
        <v>8.8699999999999992</v>
      </c>
      <c r="J91" s="215">
        <v>16</v>
      </c>
      <c r="K91" s="215" t="s">
        <v>3372</v>
      </c>
      <c r="L91" s="216">
        <f t="shared" si="30"/>
        <v>10.079999999999998</v>
      </c>
      <c r="M91" s="213">
        <f t="shared" si="31"/>
        <v>60</v>
      </c>
      <c r="N91" s="213">
        <f t="shared" si="32"/>
        <v>1</v>
      </c>
      <c r="O91" s="213">
        <f t="shared" si="33"/>
        <v>1</v>
      </c>
      <c r="P91" s="214">
        <v>12.2</v>
      </c>
      <c r="Q91" s="215">
        <v>30</v>
      </c>
      <c r="R91" s="215" t="s">
        <v>3372</v>
      </c>
      <c r="S91" s="214">
        <v>11.59</v>
      </c>
      <c r="T91" s="215">
        <v>30</v>
      </c>
      <c r="U91" s="215" t="s">
        <v>3372</v>
      </c>
      <c r="V91" s="214">
        <f>(P91+S91)/2</f>
        <v>11.895</v>
      </c>
      <c r="W91" s="215">
        <f t="shared" si="35"/>
        <v>60</v>
      </c>
      <c r="X91" s="215">
        <f>IF(R91="ACC",0,1)+IF(U91="ACC",0,1)</f>
        <v>0</v>
      </c>
      <c r="Y91" s="215">
        <f>IF(P91&lt;10,1,(IF(S91&lt;10,1,0)))</f>
        <v>0</v>
      </c>
      <c r="Z91" s="215">
        <f t="shared" si="38"/>
        <v>1</v>
      </c>
      <c r="AA91" s="215">
        <f t="shared" si="39"/>
        <v>1</v>
      </c>
      <c r="AB91" s="215">
        <f t="shared" si="40"/>
        <v>2</v>
      </c>
      <c r="AC91" s="214">
        <f>IF(AB91=0,0.93,IF(AB91=1,0.92,IF(AB91=2,0.91,IF(AB91=3,0.9,IF(AB91=4,0.89,IF(AB91=5,0.88,IF(AB91=6,0.87)))))))</f>
        <v>0.91</v>
      </c>
      <c r="AD91" s="214">
        <f t="shared" si="41"/>
        <v>10.987499999999999</v>
      </c>
      <c r="AE91" s="214">
        <f t="shared" si="42"/>
        <v>9.9986249999999988</v>
      </c>
      <c r="AF91" s="215">
        <f t="shared" si="43"/>
        <v>120</v>
      </c>
      <c r="AG91" s="212" t="s">
        <v>3454</v>
      </c>
      <c r="AH91" s="212" t="s">
        <v>3451</v>
      </c>
      <c r="AI91" s="212" t="s">
        <v>3455</v>
      </c>
      <c r="AJ91" s="212" t="s">
        <v>3457</v>
      </c>
      <c r="AK91" s="212" t="s">
        <v>3452</v>
      </c>
      <c r="AL91" s="212" t="s">
        <v>3456</v>
      </c>
      <c r="AM91" s="212" t="s">
        <v>3460</v>
      </c>
      <c r="AN91" s="212" t="s">
        <v>3453</v>
      </c>
      <c r="AO91" s="212" t="s">
        <v>3459</v>
      </c>
      <c r="AP91" s="212" t="s">
        <v>3458</v>
      </c>
    </row>
  </sheetData>
  <sortState ref="A11:AP92">
    <sortCondition descending="1" ref="AE11:AE92"/>
  </sortState>
  <mergeCells count="1">
    <mergeCell ref="A5:AP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Q86"/>
  <sheetViews>
    <sheetView topLeftCell="A19" workbookViewId="0">
      <selection activeCell="A11" sqref="A11:A86"/>
    </sheetView>
  </sheetViews>
  <sheetFormatPr baseColWidth="10" defaultRowHeight="15"/>
  <cols>
    <col min="1" max="1" width="2.7109375" customWidth="1"/>
    <col min="2" max="2" width="19" customWidth="1"/>
    <col min="3" max="3" width="24.7109375" customWidth="1"/>
    <col min="4" max="4" width="12.42578125" customWidth="1"/>
    <col min="5" max="5" width="3.85546875" customWidth="1"/>
    <col min="6" max="6" width="4.85546875" customWidth="1"/>
    <col min="7" max="7" width="4.5703125" customWidth="1"/>
    <col min="8" max="8" width="6.7109375" customWidth="1"/>
    <col min="9" max="9" width="4.85546875" customWidth="1"/>
    <col min="10" max="10" width="4.5703125" customWidth="1"/>
    <col min="11" max="11" width="6.42578125" customWidth="1"/>
    <col min="12" max="12" width="4.85546875" customWidth="1"/>
    <col min="13" max="13" width="4" customWidth="1"/>
    <col min="14" max="14" width="4.140625" customWidth="1"/>
    <col min="15" max="15" width="2.85546875" customWidth="1"/>
    <col min="16" max="16" width="5.5703125" customWidth="1"/>
    <col min="17" max="17" width="4.7109375" customWidth="1"/>
    <col min="18" max="18" width="6.42578125" customWidth="1"/>
    <col min="19" max="19" width="5.5703125" customWidth="1"/>
    <col min="20" max="20" width="4.7109375" customWidth="1"/>
    <col min="21" max="21" width="6.42578125" customWidth="1"/>
    <col min="22" max="22" width="4.85546875" customWidth="1"/>
    <col min="23" max="23" width="4" customWidth="1"/>
    <col min="24" max="24" width="4.140625" customWidth="1"/>
    <col min="25" max="25" width="2.85546875" customWidth="1"/>
    <col min="26" max="26" width="4.140625" customWidth="1"/>
    <col min="27" max="27" width="4" customWidth="1"/>
    <col min="28" max="28" width="3.42578125" customWidth="1"/>
    <col min="29" max="29" width="4.5703125" customWidth="1"/>
    <col min="30" max="30" width="4.85546875" customWidth="1"/>
    <col min="31" max="31" width="8.140625" customWidth="1"/>
    <col min="32" max="32" width="4.42578125" customWidth="1"/>
    <col min="33" max="40" width="7.140625" customWidth="1"/>
    <col min="41" max="42" width="6.28515625" customWidth="1"/>
  </cols>
  <sheetData>
    <row r="1" spans="1:42" ht="26.25">
      <c r="A1" s="22" t="s">
        <v>3582</v>
      </c>
      <c r="B1" s="23"/>
      <c r="C1" s="23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12"/>
      <c r="X1" s="12"/>
      <c r="Y1" s="12"/>
      <c r="Z1" s="12"/>
      <c r="AA1" s="12"/>
      <c r="AB1" s="12"/>
      <c r="AC1" s="14"/>
      <c r="AD1" s="14"/>
      <c r="AE1" s="14"/>
      <c r="AF1" s="12"/>
      <c r="AG1" s="7"/>
      <c r="AH1" s="7"/>
      <c r="AI1" s="7"/>
      <c r="AJ1" s="7"/>
      <c r="AK1" s="7"/>
      <c r="AL1" s="7"/>
      <c r="AM1" s="7"/>
      <c r="AN1" s="7"/>
      <c r="AO1" s="7"/>
      <c r="AP1" s="7"/>
    </row>
    <row r="2" spans="1:42" ht="26.25">
      <c r="A2" s="22" t="s">
        <v>0</v>
      </c>
      <c r="B2" s="23"/>
      <c r="C2" s="23"/>
      <c r="D2" s="137"/>
      <c r="E2" s="137"/>
      <c r="F2" s="139"/>
      <c r="G2" s="140"/>
      <c r="H2" s="140"/>
      <c r="I2" s="141"/>
      <c r="J2" s="142"/>
      <c r="K2" s="137"/>
      <c r="L2" s="139"/>
      <c r="M2" s="143"/>
      <c r="N2" s="143"/>
      <c r="O2" s="143"/>
      <c r="P2" s="144"/>
      <c r="Q2" s="140"/>
      <c r="R2" s="140"/>
      <c r="S2" s="145"/>
      <c r="T2" s="146"/>
      <c r="U2" s="60"/>
      <c r="V2" s="147"/>
      <c r="W2" s="12"/>
      <c r="X2" s="12"/>
      <c r="Y2" s="12"/>
      <c r="Z2" s="12"/>
      <c r="AA2" s="12"/>
      <c r="AB2" s="12"/>
      <c r="AC2" s="14"/>
      <c r="AD2" s="14"/>
      <c r="AE2" s="14"/>
      <c r="AF2" s="12"/>
      <c r="AG2" s="7"/>
      <c r="AH2" s="7"/>
      <c r="AI2" s="7"/>
      <c r="AJ2" s="7"/>
      <c r="AK2" s="7"/>
      <c r="AL2" s="7"/>
      <c r="AM2" s="7"/>
      <c r="AN2" s="7"/>
      <c r="AO2" s="7"/>
      <c r="AP2" s="7"/>
    </row>
    <row r="3" spans="1:42" ht="26.25">
      <c r="A3" s="22" t="s">
        <v>1</v>
      </c>
      <c r="B3" s="23"/>
      <c r="C3" s="23"/>
      <c r="D3" s="137"/>
      <c r="E3" s="137"/>
      <c r="F3" s="139"/>
      <c r="G3" s="140"/>
      <c r="H3" s="140"/>
      <c r="I3" s="141"/>
      <c r="J3" s="142"/>
      <c r="K3" s="137"/>
      <c r="L3" s="139"/>
      <c r="M3" s="143"/>
      <c r="N3" s="143"/>
      <c r="O3" s="143"/>
      <c r="P3" s="144"/>
      <c r="Q3" s="140"/>
      <c r="R3" s="140"/>
      <c r="S3" s="145"/>
      <c r="T3" s="146"/>
      <c r="U3" s="60"/>
      <c r="V3" s="147"/>
      <c r="W3" s="12"/>
      <c r="X3" s="12"/>
      <c r="Y3" s="12"/>
      <c r="Z3" s="12"/>
      <c r="AA3" s="12"/>
      <c r="AB3" s="12"/>
      <c r="AC3" s="14"/>
      <c r="AD3" s="14"/>
      <c r="AE3" s="14"/>
      <c r="AF3" s="12"/>
      <c r="AG3" s="7"/>
      <c r="AH3" s="7"/>
      <c r="AI3" s="7"/>
      <c r="AJ3" s="7"/>
      <c r="AK3" s="7"/>
      <c r="AL3" s="7"/>
      <c r="AM3" s="7"/>
      <c r="AN3" s="7"/>
      <c r="AO3" s="7"/>
      <c r="AP3" s="7"/>
    </row>
    <row r="4" spans="1:42" ht="26.25">
      <c r="A4" s="23" t="s">
        <v>3518</v>
      </c>
      <c r="B4" s="23"/>
      <c r="C4" s="23"/>
      <c r="D4" s="137"/>
      <c r="E4" s="137"/>
      <c r="F4" s="139"/>
      <c r="G4" s="140"/>
      <c r="H4" s="140"/>
      <c r="I4" s="141"/>
      <c r="J4" s="142"/>
      <c r="K4" s="137"/>
      <c r="L4" s="139"/>
      <c r="M4" s="143"/>
      <c r="N4" s="143"/>
      <c r="O4" s="143"/>
      <c r="P4" s="144"/>
      <c r="Q4" s="140"/>
      <c r="R4" s="140"/>
      <c r="S4" s="145"/>
      <c r="T4" s="146"/>
      <c r="U4" s="60"/>
      <c r="V4" s="147"/>
      <c r="W4" s="12"/>
      <c r="X4" s="12"/>
      <c r="Y4" s="12"/>
      <c r="Z4" s="12"/>
      <c r="AA4" s="12"/>
      <c r="AB4" s="12"/>
      <c r="AC4" s="14"/>
      <c r="AD4" s="14"/>
      <c r="AE4" s="14"/>
      <c r="AF4" s="12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ht="28.5">
      <c r="A5" s="421" t="s">
        <v>3604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</row>
    <row r="10" spans="1:42" s="209" customFormat="1" ht="17.100000000000001" customHeight="1">
      <c r="A10" s="201" t="s">
        <v>4</v>
      </c>
      <c r="B10" s="201" t="s">
        <v>5</v>
      </c>
      <c r="C10" s="201" t="s">
        <v>6</v>
      </c>
      <c r="D10" s="201" t="s">
        <v>7</v>
      </c>
      <c r="E10" s="201" t="s">
        <v>8</v>
      </c>
      <c r="F10" s="202" t="s">
        <v>9</v>
      </c>
      <c r="G10" s="201" t="s">
        <v>10</v>
      </c>
      <c r="H10" s="201" t="s">
        <v>11</v>
      </c>
      <c r="I10" s="202" t="s">
        <v>12</v>
      </c>
      <c r="J10" s="201" t="s">
        <v>10</v>
      </c>
      <c r="K10" s="201" t="s">
        <v>13</v>
      </c>
      <c r="L10" s="202" t="s">
        <v>14</v>
      </c>
      <c r="M10" s="203" t="s">
        <v>15</v>
      </c>
      <c r="N10" s="204" t="s">
        <v>16</v>
      </c>
      <c r="O10" s="203" t="s">
        <v>17</v>
      </c>
      <c r="P10" s="202" t="s">
        <v>18</v>
      </c>
      <c r="Q10" s="201" t="s">
        <v>19</v>
      </c>
      <c r="R10" s="201" t="s">
        <v>13</v>
      </c>
      <c r="S10" s="202" t="s">
        <v>20</v>
      </c>
      <c r="T10" s="201" t="s">
        <v>19</v>
      </c>
      <c r="U10" s="201" t="s">
        <v>13</v>
      </c>
      <c r="V10" s="205" t="s">
        <v>21</v>
      </c>
      <c r="W10" s="206" t="s">
        <v>22</v>
      </c>
      <c r="X10" s="206" t="s">
        <v>23</v>
      </c>
      <c r="Y10" s="206" t="s">
        <v>24</v>
      </c>
      <c r="Z10" s="206" t="s">
        <v>25</v>
      </c>
      <c r="AA10" s="207" t="s">
        <v>26</v>
      </c>
      <c r="AB10" s="207" t="s">
        <v>27</v>
      </c>
      <c r="AC10" s="205" t="s">
        <v>28</v>
      </c>
      <c r="AD10" s="205" t="s">
        <v>29</v>
      </c>
      <c r="AE10" s="205" t="s">
        <v>30</v>
      </c>
      <c r="AF10" s="208" t="s">
        <v>31</v>
      </c>
      <c r="AG10" s="201" t="s">
        <v>33</v>
      </c>
      <c r="AH10" s="201" t="s">
        <v>34</v>
      </c>
      <c r="AI10" s="201" t="s">
        <v>35</v>
      </c>
      <c r="AJ10" s="201" t="s">
        <v>36</v>
      </c>
      <c r="AK10" s="201" t="s">
        <v>37</v>
      </c>
      <c r="AL10" s="201" t="s">
        <v>38</v>
      </c>
      <c r="AM10" s="201" t="s">
        <v>39</v>
      </c>
      <c r="AN10" s="201" t="s">
        <v>40</v>
      </c>
      <c r="AO10" s="201" t="s">
        <v>41</v>
      </c>
      <c r="AP10" s="201" t="s">
        <v>42</v>
      </c>
    </row>
    <row r="11" spans="1:42" s="217" customFormat="1" ht="17.100000000000001" customHeight="1">
      <c r="A11" s="210">
        <v>1</v>
      </c>
      <c r="B11" s="219" t="s">
        <v>293</v>
      </c>
      <c r="C11" s="219" t="s">
        <v>2353</v>
      </c>
      <c r="D11" s="213" t="s">
        <v>2354</v>
      </c>
      <c r="E11" s="213">
        <v>23</v>
      </c>
      <c r="F11" s="214">
        <v>14.19</v>
      </c>
      <c r="G11" s="215">
        <v>30</v>
      </c>
      <c r="H11" s="215" t="s">
        <v>3372</v>
      </c>
      <c r="I11" s="214">
        <v>14.12</v>
      </c>
      <c r="J11" s="215">
        <v>30</v>
      </c>
      <c r="K11" s="215" t="s">
        <v>3372</v>
      </c>
      <c r="L11" s="216">
        <f t="shared" ref="L11:L42" si="0">(F11+I11)/2</f>
        <v>14.154999999999999</v>
      </c>
      <c r="M11" s="213">
        <f t="shared" ref="M11:M42" si="1">IF(L11&gt;=10,60,G11+J11)</f>
        <v>60</v>
      </c>
      <c r="N11" s="213">
        <f t="shared" ref="N11:N42" si="2">IF(H11="ACC",0,1)+IF(K11="ACC",0,1)</f>
        <v>0</v>
      </c>
      <c r="O11" s="213">
        <f t="shared" ref="O11:O42" si="3">IF(F11&lt;10,1,(IF(I11&lt;10,1,0)))</f>
        <v>0</v>
      </c>
      <c r="P11" s="214">
        <v>13.19</v>
      </c>
      <c r="Q11" s="215">
        <v>30</v>
      </c>
      <c r="R11" s="215" t="s">
        <v>3372</v>
      </c>
      <c r="S11" s="214">
        <v>17.36</v>
      </c>
      <c r="T11" s="215">
        <v>30</v>
      </c>
      <c r="U11" s="215" t="s">
        <v>3372</v>
      </c>
      <c r="V11" s="214">
        <f>(P11+S11)/2</f>
        <v>15.274999999999999</v>
      </c>
      <c r="W11" s="215">
        <f>IF(V11&gt;=10,60,Q11+T11)</f>
        <v>60</v>
      </c>
      <c r="X11" s="215">
        <f>IF(R11="ACC",0,1)+IF(U11="ACC",0,1)</f>
        <v>0</v>
      </c>
      <c r="Y11" s="215">
        <f>IF(P11&lt;10,1,(IF(S11&lt;10,1,0)))</f>
        <v>0</v>
      </c>
      <c r="Z11" s="215">
        <f t="shared" ref="Z11:Z42" si="4">N11+X11</f>
        <v>0</v>
      </c>
      <c r="AA11" s="215">
        <f t="shared" ref="AA11:AA42" si="5">O11+Y11</f>
        <v>0</v>
      </c>
      <c r="AB11" s="215">
        <f t="shared" ref="AB11:AB42" si="6">Z11+AA11</f>
        <v>0</v>
      </c>
      <c r="AC11" s="214">
        <f t="shared" ref="AC11:AC18" si="7">IF(AB11=0,1,IF(AB11=1,0.99,IF(AB11=2,0.98,IF(AB11=3,0.97,IF(AB11=4,0.96,IF(AB11=5,0.95,IF(AB11=6,0.94)))))))</f>
        <v>1</v>
      </c>
      <c r="AD11" s="214">
        <f t="shared" ref="AD11:AD42" si="8">AVERAGE(L11,V11)</f>
        <v>14.715</v>
      </c>
      <c r="AE11" s="214">
        <f t="shared" ref="AE11:AE42" si="9">AC11*AD11</f>
        <v>14.715</v>
      </c>
      <c r="AF11" s="215">
        <f t="shared" ref="AF11:AF42" si="10">M11+W11</f>
        <v>120</v>
      </c>
      <c r="AG11" s="212" t="s">
        <v>3455</v>
      </c>
      <c r="AH11" s="212" t="s">
        <v>3457</v>
      </c>
      <c r="AI11" s="212" t="s">
        <v>3454</v>
      </c>
      <c r="AJ11" s="212" t="s">
        <v>3451</v>
      </c>
      <c r="AK11" s="212" t="s">
        <v>3459</v>
      </c>
      <c r="AL11" s="212" t="s">
        <v>3452</v>
      </c>
      <c r="AM11" s="212" t="s">
        <v>3453</v>
      </c>
      <c r="AN11" s="212" t="s">
        <v>3456</v>
      </c>
      <c r="AO11" s="212" t="s">
        <v>3460</v>
      </c>
      <c r="AP11" s="212" t="s">
        <v>3458</v>
      </c>
    </row>
    <row r="12" spans="1:42" s="217" customFormat="1" ht="17.100000000000001" customHeight="1">
      <c r="A12" s="210">
        <v>2</v>
      </c>
      <c r="B12" s="218" t="s">
        <v>344</v>
      </c>
      <c r="C12" s="218" t="s">
        <v>345</v>
      </c>
      <c r="D12" s="213" t="s">
        <v>346</v>
      </c>
      <c r="E12" s="213">
        <v>3</v>
      </c>
      <c r="F12" s="214">
        <v>13.88</v>
      </c>
      <c r="G12" s="215">
        <v>30</v>
      </c>
      <c r="H12" s="215" t="s">
        <v>3372</v>
      </c>
      <c r="I12" s="214">
        <v>11.8</v>
      </c>
      <c r="J12" s="215">
        <v>30</v>
      </c>
      <c r="K12" s="215" t="s">
        <v>3372</v>
      </c>
      <c r="L12" s="216">
        <f t="shared" si="0"/>
        <v>12.84</v>
      </c>
      <c r="M12" s="213">
        <f t="shared" si="1"/>
        <v>60</v>
      </c>
      <c r="N12" s="213">
        <f t="shared" si="2"/>
        <v>0</v>
      </c>
      <c r="O12" s="213">
        <f t="shared" si="3"/>
        <v>0</v>
      </c>
      <c r="P12" s="214">
        <v>12.18</v>
      </c>
      <c r="Q12" s="215">
        <v>30</v>
      </c>
      <c r="R12" s="215" t="s">
        <v>3372</v>
      </c>
      <c r="S12" s="214">
        <v>14.04</v>
      </c>
      <c r="T12" s="215">
        <v>30</v>
      </c>
      <c r="U12" s="215" t="s">
        <v>3372</v>
      </c>
      <c r="V12" s="214">
        <f>(P12+S12)/2</f>
        <v>13.11</v>
      </c>
      <c r="W12" s="215">
        <f>IF(V12&gt;=10,60,Q12+T12)</f>
        <v>60</v>
      </c>
      <c r="X12" s="215">
        <f>IF(R12="ACC",0,1)+IF(U12="ACC",0,1)</f>
        <v>0</v>
      </c>
      <c r="Y12" s="215">
        <f>IF(P12&lt;10,1,(IF(S12&lt;10,1,0)))</f>
        <v>0</v>
      </c>
      <c r="Z12" s="215">
        <f t="shared" si="4"/>
        <v>0</v>
      </c>
      <c r="AA12" s="215">
        <f t="shared" si="5"/>
        <v>0</v>
      </c>
      <c r="AB12" s="215">
        <f t="shared" si="6"/>
        <v>0</v>
      </c>
      <c r="AC12" s="214">
        <f t="shared" si="7"/>
        <v>1</v>
      </c>
      <c r="AD12" s="214">
        <f t="shared" si="8"/>
        <v>12.975</v>
      </c>
      <c r="AE12" s="214">
        <f t="shared" si="9"/>
        <v>12.975</v>
      </c>
      <c r="AF12" s="215">
        <f t="shared" si="10"/>
        <v>120</v>
      </c>
      <c r="AG12" s="212" t="s">
        <v>3455</v>
      </c>
      <c r="AH12" s="212" t="s">
        <v>3454</v>
      </c>
      <c r="AI12" s="212" t="s">
        <v>3451</v>
      </c>
      <c r="AJ12" s="212" t="s">
        <v>3452</v>
      </c>
      <c r="AK12" s="212" t="s">
        <v>3457</v>
      </c>
      <c r="AL12" s="212" t="s">
        <v>3453</v>
      </c>
      <c r="AM12" s="212" t="s">
        <v>3460</v>
      </c>
      <c r="AN12" s="212" t="s">
        <v>3456</v>
      </c>
      <c r="AO12" s="212" t="s">
        <v>3459</v>
      </c>
      <c r="AP12" s="212" t="s">
        <v>3458</v>
      </c>
    </row>
    <row r="13" spans="1:42" s="217" customFormat="1" ht="17.100000000000001" customHeight="1">
      <c r="A13" s="210">
        <v>3</v>
      </c>
      <c r="B13" s="218" t="s">
        <v>2173</v>
      </c>
      <c r="C13" s="218" t="s">
        <v>2174</v>
      </c>
      <c r="D13" s="213" t="s">
        <v>2175</v>
      </c>
      <c r="E13" s="213">
        <v>21</v>
      </c>
      <c r="F13" s="214">
        <v>11.44</v>
      </c>
      <c r="G13" s="215">
        <v>30</v>
      </c>
      <c r="H13" s="215" t="s">
        <v>3372</v>
      </c>
      <c r="I13" s="214">
        <v>12.92</v>
      </c>
      <c r="J13" s="215">
        <v>30</v>
      </c>
      <c r="K13" s="215" t="s">
        <v>3372</v>
      </c>
      <c r="L13" s="216">
        <f t="shared" si="0"/>
        <v>12.18</v>
      </c>
      <c r="M13" s="213">
        <f t="shared" si="1"/>
        <v>60</v>
      </c>
      <c r="N13" s="213">
        <f t="shared" si="2"/>
        <v>0</v>
      </c>
      <c r="O13" s="213">
        <f t="shared" si="3"/>
        <v>0</v>
      </c>
      <c r="P13" s="214">
        <v>11.41</v>
      </c>
      <c r="Q13" s="215">
        <v>30</v>
      </c>
      <c r="R13" s="215" t="s">
        <v>3372</v>
      </c>
      <c r="S13" s="214">
        <v>14.92</v>
      </c>
      <c r="T13" s="215">
        <v>30</v>
      </c>
      <c r="U13" s="215" t="s">
        <v>3372</v>
      </c>
      <c r="V13" s="214">
        <f>(P13+S13)/2</f>
        <v>13.164999999999999</v>
      </c>
      <c r="W13" s="215">
        <f>IF(V13&gt;=10,60,Q13+T13)</f>
        <v>60</v>
      </c>
      <c r="X13" s="215">
        <f>IF(R13="ACC",0,1)+IF(U13="ACC",0,1)</f>
        <v>0</v>
      </c>
      <c r="Y13" s="215">
        <f>IF(P13&lt;10,1,(IF(S13&lt;10,1,0)))</f>
        <v>0</v>
      </c>
      <c r="Z13" s="215">
        <f t="shared" si="4"/>
        <v>0</v>
      </c>
      <c r="AA13" s="215">
        <f t="shared" si="5"/>
        <v>0</v>
      </c>
      <c r="AB13" s="215">
        <f t="shared" si="6"/>
        <v>0</v>
      </c>
      <c r="AC13" s="214">
        <f t="shared" si="7"/>
        <v>1</v>
      </c>
      <c r="AD13" s="214">
        <f t="shared" si="8"/>
        <v>12.672499999999999</v>
      </c>
      <c r="AE13" s="214">
        <f t="shared" si="9"/>
        <v>12.672499999999999</v>
      </c>
      <c r="AF13" s="215">
        <f t="shared" si="10"/>
        <v>120</v>
      </c>
      <c r="AG13" s="212" t="s">
        <v>3455</v>
      </c>
      <c r="AH13" s="212" t="s">
        <v>3451</v>
      </c>
      <c r="AI13" s="212" t="s">
        <v>3457</v>
      </c>
      <c r="AJ13" s="212" t="s">
        <v>3456</v>
      </c>
      <c r="AK13" s="212" t="s">
        <v>3454</v>
      </c>
      <c r="AL13" s="212" t="s">
        <v>3452</v>
      </c>
      <c r="AM13" s="212" t="s">
        <v>3453</v>
      </c>
      <c r="AN13" s="212" t="s">
        <v>3459</v>
      </c>
      <c r="AO13" s="212" t="s">
        <v>3460</v>
      </c>
      <c r="AP13" s="212" t="s">
        <v>3458</v>
      </c>
    </row>
    <row r="14" spans="1:42" s="217" customFormat="1" ht="17.100000000000001" customHeight="1">
      <c r="A14" s="210">
        <v>4</v>
      </c>
      <c r="B14" s="218" t="s">
        <v>2150</v>
      </c>
      <c r="C14" s="218" t="s">
        <v>2151</v>
      </c>
      <c r="D14" s="213" t="s">
        <v>2152</v>
      </c>
      <c r="E14" s="213">
        <v>21</v>
      </c>
      <c r="F14" s="214">
        <v>10.91</v>
      </c>
      <c r="G14" s="215">
        <v>30</v>
      </c>
      <c r="H14" s="215" t="s">
        <v>3372</v>
      </c>
      <c r="I14" s="214">
        <v>11.48</v>
      </c>
      <c r="J14" s="215">
        <v>30</v>
      </c>
      <c r="K14" s="215" t="s">
        <v>3372</v>
      </c>
      <c r="L14" s="216">
        <f t="shared" si="0"/>
        <v>11.195</v>
      </c>
      <c r="M14" s="213">
        <f t="shared" si="1"/>
        <v>60</v>
      </c>
      <c r="N14" s="213">
        <f t="shared" si="2"/>
        <v>0</v>
      </c>
      <c r="O14" s="213">
        <f t="shared" si="3"/>
        <v>0</v>
      </c>
      <c r="P14" s="214">
        <v>11.93</v>
      </c>
      <c r="Q14" s="215">
        <v>30</v>
      </c>
      <c r="R14" s="215" t="s">
        <v>3372</v>
      </c>
      <c r="S14" s="215">
        <v>12.79</v>
      </c>
      <c r="T14" s="215">
        <v>30</v>
      </c>
      <c r="U14" s="215" t="s">
        <v>3372</v>
      </c>
      <c r="V14" s="214">
        <f>(P14+S13)/2</f>
        <v>13.425000000000001</v>
      </c>
      <c r="W14" s="215">
        <f>IF(V14&gt;=10,60,Q14+T13)</f>
        <v>60</v>
      </c>
      <c r="X14" s="215">
        <f>IF(R14="ACC",0,1)+IF(U13="ACC",0,1)</f>
        <v>0</v>
      </c>
      <c r="Y14" s="215">
        <f>IF(P14&lt;10,1,(IF(S13&lt;10,1,0)))</f>
        <v>0</v>
      </c>
      <c r="Z14" s="215">
        <f t="shared" si="4"/>
        <v>0</v>
      </c>
      <c r="AA14" s="215">
        <f t="shared" si="5"/>
        <v>0</v>
      </c>
      <c r="AB14" s="215">
        <f t="shared" si="6"/>
        <v>0</v>
      </c>
      <c r="AC14" s="214">
        <f t="shared" si="7"/>
        <v>1</v>
      </c>
      <c r="AD14" s="214">
        <f t="shared" si="8"/>
        <v>12.31</v>
      </c>
      <c r="AE14" s="214">
        <f t="shared" si="9"/>
        <v>12.31</v>
      </c>
      <c r="AF14" s="215">
        <f t="shared" si="10"/>
        <v>120</v>
      </c>
      <c r="AG14" s="212" t="s">
        <v>3455</v>
      </c>
      <c r="AH14" s="212" t="s">
        <v>3460</v>
      </c>
      <c r="AI14" s="212" t="s">
        <v>3456</v>
      </c>
      <c r="AJ14" s="212" t="s">
        <v>3453</v>
      </c>
      <c r="AK14" s="212" t="s">
        <v>3451</v>
      </c>
      <c r="AL14" s="212" t="s">
        <v>3452</v>
      </c>
      <c r="AM14" s="212" t="s">
        <v>3457</v>
      </c>
      <c r="AN14" s="212" t="s">
        <v>3458</v>
      </c>
      <c r="AO14" s="212" t="s">
        <v>3459</v>
      </c>
      <c r="AP14" s="212" t="s">
        <v>3454</v>
      </c>
    </row>
    <row r="15" spans="1:42" s="217" customFormat="1" ht="17.100000000000001" customHeight="1">
      <c r="A15" s="210">
        <v>5</v>
      </c>
      <c r="B15" s="222" t="s">
        <v>1798</v>
      </c>
      <c r="C15" s="222" t="s">
        <v>1799</v>
      </c>
      <c r="D15" s="221" t="s">
        <v>1800</v>
      </c>
      <c r="E15" s="213">
        <v>18</v>
      </c>
      <c r="F15" s="214">
        <v>13.14</v>
      </c>
      <c r="G15" s="215">
        <v>30</v>
      </c>
      <c r="H15" s="215" t="s">
        <v>3372</v>
      </c>
      <c r="I15" s="214">
        <v>9.68</v>
      </c>
      <c r="J15" s="215">
        <v>13</v>
      </c>
      <c r="K15" s="215" t="s">
        <v>3372</v>
      </c>
      <c r="L15" s="216">
        <f t="shared" si="0"/>
        <v>11.41</v>
      </c>
      <c r="M15" s="213">
        <f t="shared" si="1"/>
        <v>60</v>
      </c>
      <c r="N15" s="213">
        <f t="shared" si="2"/>
        <v>0</v>
      </c>
      <c r="O15" s="213">
        <f t="shared" si="3"/>
        <v>1</v>
      </c>
      <c r="P15" s="214">
        <v>12.35</v>
      </c>
      <c r="Q15" s="215">
        <v>30</v>
      </c>
      <c r="R15" s="215" t="s">
        <v>3372</v>
      </c>
      <c r="S15" s="214">
        <v>13.27</v>
      </c>
      <c r="T15" s="215">
        <v>30</v>
      </c>
      <c r="U15" s="215" t="s">
        <v>3372</v>
      </c>
      <c r="V15" s="214">
        <f t="shared" ref="V15:V46" si="11">(P15+S15)/2</f>
        <v>12.809999999999999</v>
      </c>
      <c r="W15" s="215">
        <f t="shared" ref="W15:W46" si="12">IF(V15&gt;=10,60,Q15+T15)</f>
        <v>60</v>
      </c>
      <c r="X15" s="215">
        <f t="shared" ref="X15:X46" si="13">IF(R15="ACC",0,1)+IF(U15="ACC",0,1)</f>
        <v>0</v>
      </c>
      <c r="Y15" s="215">
        <f t="shared" ref="Y15:Y46" si="14">IF(P15&lt;10,1,(IF(S15&lt;10,1,0)))</f>
        <v>0</v>
      </c>
      <c r="Z15" s="215">
        <f t="shared" si="4"/>
        <v>0</v>
      </c>
      <c r="AA15" s="215">
        <f t="shared" si="5"/>
        <v>1</v>
      </c>
      <c r="AB15" s="215">
        <f t="shared" si="6"/>
        <v>1</v>
      </c>
      <c r="AC15" s="214">
        <f t="shared" si="7"/>
        <v>0.99</v>
      </c>
      <c r="AD15" s="214">
        <f t="shared" si="8"/>
        <v>12.11</v>
      </c>
      <c r="AE15" s="214">
        <f t="shared" si="9"/>
        <v>11.988899999999999</v>
      </c>
      <c r="AF15" s="215">
        <f t="shared" si="10"/>
        <v>120</v>
      </c>
      <c r="AG15" s="212" t="s">
        <v>3455</v>
      </c>
      <c r="AH15" s="212" t="s">
        <v>3452</v>
      </c>
      <c r="AI15" s="212" t="s">
        <v>3451</v>
      </c>
      <c r="AJ15" s="212" t="s">
        <v>3454</v>
      </c>
      <c r="AK15" s="212" t="s">
        <v>3453</v>
      </c>
      <c r="AL15" s="212" t="s">
        <v>3460</v>
      </c>
      <c r="AM15" s="212" t="s">
        <v>3459</v>
      </c>
      <c r="AN15" s="212" t="s">
        <v>3456</v>
      </c>
      <c r="AO15" s="212" t="s">
        <v>3457</v>
      </c>
      <c r="AP15" s="212" t="s">
        <v>3458</v>
      </c>
    </row>
    <row r="16" spans="1:42" s="217" customFormat="1" ht="17.100000000000001" customHeight="1">
      <c r="A16" s="210">
        <v>6</v>
      </c>
      <c r="B16" s="218" t="s">
        <v>562</v>
      </c>
      <c r="C16" s="218" t="s">
        <v>71</v>
      </c>
      <c r="D16" s="213" t="s">
        <v>563</v>
      </c>
      <c r="E16" s="213">
        <v>5</v>
      </c>
      <c r="F16" s="214">
        <v>11.26</v>
      </c>
      <c r="G16" s="215">
        <v>30</v>
      </c>
      <c r="H16" s="215" t="s">
        <v>3372</v>
      </c>
      <c r="I16" s="214">
        <v>11.56</v>
      </c>
      <c r="J16" s="215">
        <v>30</v>
      </c>
      <c r="K16" s="215" t="s">
        <v>3372</v>
      </c>
      <c r="L16" s="216">
        <f t="shared" si="0"/>
        <v>11.41</v>
      </c>
      <c r="M16" s="213">
        <f t="shared" si="1"/>
        <v>60</v>
      </c>
      <c r="N16" s="213">
        <f t="shared" si="2"/>
        <v>0</v>
      </c>
      <c r="O16" s="213">
        <f t="shared" si="3"/>
        <v>0</v>
      </c>
      <c r="P16" s="214">
        <v>11.18</v>
      </c>
      <c r="Q16" s="215">
        <v>30</v>
      </c>
      <c r="R16" s="215" t="s">
        <v>3372</v>
      </c>
      <c r="S16" s="214">
        <v>13.06</v>
      </c>
      <c r="T16" s="215">
        <v>30</v>
      </c>
      <c r="U16" s="215" t="s">
        <v>3372</v>
      </c>
      <c r="V16" s="214">
        <f t="shared" si="11"/>
        <v>12.120000000000001</v>
      </c>
      <c r="W16" s="215">
        <f t="shared" si="12"/>
        <v>60</v>
      </c>
      <c r="X16" s="215">
        <f t="shared" si="13"/>
        <v>0</v>
      </c>
      <c r="Y16" s="215">
        <f t="shared" si="14"/>
        <v>0</v>
      </c>
      <c r="Z16" s="215">
        <f t="shared" si="4"/>
        <v>0</v>
      </c>
      <c r="AA16" s="215">
        <f t="shared" si="5"/>
        <v>0</v>
      </c>
      <c r="AB16" s="215">
        <f t="shared" si="6"/>
        <v>0</v>
      </c>
      <c r="AC16" s="214">
        <f t="shared" si="7"/>
        <v>1</v>
      </c>
      <c r="AD16" s="214">
        <f t="shared" si="8"/>
        <v>11.765000000000001</v>
      </c>
      <c r="AE16" s="214">
        <f t="shared" si="9"/>
        <v>11.765000000000001</v>
      </c>
      <c r="AF16" s="215">
        <f t="shared" si="10"/>
        <v>120</v>
      </c>
      <c r="AG16" s="212" t="s">
        <v>3455</v>
      </c>
      <c r="AH16" s="212" t="s">
        <v>3459</v>
      </c>
      <c r="AI16" s="212" t="s">
        <v>3451</v>
      </c>
      <c r="AJ16" s="212" t="s">
        <v>3452</v>
      </c>
      <c r="AK16" s="212" t="s">
        <v>3457</v>
      </c>
      <c r="AL16" s="212" t="s">
        <v>3453</v>
      </c>
      <c r="AM16" s="212" t="s">
        <v>3460</v>
      </c>
      <c r="AN16" s="212" t="s">
        <v>3456</v>
      </c>
      <c r="AO16" s="212" t="s">
        <v>3459</v>
      </c>
      <c r="AP16" s="212" t="s">
        <v>3458</v>
      </c>
    </row>
    <row r="17" spans="1:43" s="217" customFormat="1" ht="17.100000000000001" customHeight="1">
      <c r="A17" s="210">
        <v>7</v>
      </c>
      <c r="B17" s="222" t="s">
        <v>304</v>
      </c>
      <c r="C17" s="222" t="s">
        <v>305</v>
      </c>
      <c r="D17" s="221" t="s">
        <v>306</v>
      </c>
      <c r="E17" s="213">
        <v>3</v>
      </c>
      <c r="F17" s="214">
        <v>12.52</v>
      </c>
      <c r="G17" s="215">
        <v>30</v>
      </c>
      <c r="H17" s="215" t="s">
        <v>3372</v>
      </c>
      <c r="I17" s="214">
        <v>9.39</v>
      </c>
      <c r="J17" s="215">
        <v>17</v>
      </c>
      <c r="K17" s="215" t="s">
        <v>3372</v>
      </c>
      <c r="L17" s="216">
        <f t="shared" si="0"/>
        <v>10.955</v>
      </c>
      <c r="M17" s="213">
        <f t="shared" si="1"/>
        <v>60</v>
      </c>
      <c r="N17" s="213">
        <f t="shared" si="2"/>
        <v>0</v>
      </c>
      <c r="O17" s="213">
        <f t="shared" si="3"/>
        <v>1</v>
      </c>
      <c r="P17" s="214">
        <v>11.52</v>
      </c>
      <c r="Q17" s="215">
        <v>30</v>
      </c>
      <c r="R17" s="215" t="s">
        <v>3372</v>
      </c>
      <c r="S17" s="214">
        <v>12.27</v>
      </c>
      <c r="T17" s="215">
        <v>30</v>
      </c>
      <c r="U17" s="215" t="s">
        <v>3372</v>
      </c>
      <c r="V17" s="214">
        <f t="shared" si="11"/>
        <v>11.895</v>
      </c>
      <c r="W17" s="215">
        <f t="shared" si="12"/>
        <v>60</v>
      </c>
      <c r="X17" s="215">
        <f t="shared" si="13"/>
        <v>0</v>
      </c>
      <c r="Y17" s="215">
        <f t="shared" si="14"/>
        <v>0</v>
      </c>
      <c r="Z17" s="215">
        <f t="shared" si="4"/>
        <v>0</v>
      </c>
      <c r="AA17" s="215">
        <f t="shared" si="5"/>
        <v>1</v>
      </c>
      <c r="AB17" s="215">
        <f t="shared" si="6"/>
        <v>1</v>
      </c>
      <c r="AC17" s="214">
        <f t="shared" si="7"/>
        <v>0.99</v>
      </c>
      <c r="AD17" s="214">
        <f t="shared" si="8"/>
        <v>11.425000000000001</v>
      </c>
      <c r="AE17" s="214">
        <f t="shared" si="9"/>
        <v>11.310750000000001</v>
      </c>
      <c r="AF17" s="215">
        <f t="shared" si="10"/>
        <v>120</v>
      </c>
      <c r="AG17" s="212" t="s">
        <v>3455</v>
      </c>
      <c r="AH17" s="212" t="s">
        <v>3451</v>
      </c>
      <c r="AI17" s="212" t="s">
        <v>3454</v>
      </c>
      <c r="AJ17" s="212" t="s">
        <v>3457</v>
      </c>
      <c r="AK17" s="212" t="s">
        <v>3453</v>
      </c>
      <c r="AL17" s="212" t="s">
        <v>3452</v>
      </c>
      <c r="AM17" s="212" t="s">
        <v>3456</v>
      </c>
      <c r="AN17" s="212" t="s">
        <v>3460</v>
      </c>
      <c r="AO17" s="212" t="s">
        <v>3458</v>
      </c>
      <c r="AP17" s="212" t="s">
        <v>3459</v>
      </c>
    </row>
    <row r="18" spans="1:43" s="217" customFormat="1" ht="17.100000000000001" customHeight="1">
      <c r="A18" s="210">
        <v>8</v>
      </c>
      <c r="B18" s="218" t="s">
        <v>689</v>
      </c>
      <c r="C18" s="218" t="s">
        <v>2409</v>
      </c>
      <c r="D18" s="213" t="s">
        <v>2410</v>
      </c>
      <c r="E18" s="213">
        <v>24</v>
      </c>
      <c r="F18" s="214">
        <v>12.61</v>
      </c>
      <c r="G18" s="215">
        <v>30</v>
      </c>
      <c r="H18" s="215" t="s">
        <v>3372</v>
      </c>
      <c r="I18" s="214">
        <v>11.02</v>
      </c>
      <c r="J18" s="215">
        <v>30</v>
      </c>
      <c r="K18" s="215" t="s">
        <v>3373</v>
      </c>
      <c r="L18" s="216">
        <f t="shared" si="0"/>
        <v>11.815</v>
      </c>
      <c r="M18" s="213">
        <f t="shared" si="1"/>
        <v>60</v>
      </c>
      <c r="N18" s="213">
        <f t="shared" si="2"/>
        <v>1</v>
      </c>
      <c r="O18" s="213">
        <f t="shared" si="3"/>
        <v>0</v>
      </c>
      <c r="P18" s="214">
        <v>11.96</v>
      </c>
      <c r="Q18" s="215">
        <v>30</v>
      </c>
      <c r="R18" s="215" t="s">
        <v>3372</v>
      </c>
      <c r="S18" s="214">
        <v>10.039999999999999</v>
      </c>
      <c r="T18" s="215">
        <v>30</v>
      </c>
      <c r="U18" s="215" t="s">
        <v>3372</v>
      </c>
      <c r="V18" s="214">
        <f t="shared" si="11"/>
        <v>11</v>
      </c>
      <c r="W18" s="215">
        <f t="shared" si="12"/>
        <v>60</v>
      </c>
      <c r="X18" s="215">
        <f t="shared" si="13"/>
        <v>0</v>
      </c>
      <c r="Y18" s="215">
        <f t="shared" si="14"/>
        <v>0</v>
      </c>
      <c r="Z18" s="215">
        <f t="shared" si="4"/>
        <v>1</v>
      </c>
      <c r="AA18" s="215">
        <f t="shared" si="5"/>
        <v>0</v>
      </c>
      <c r="AB18" s="215">
        <f t="shared" si="6"/>
        <v>1</v>
      </c>
      <c r="AC18" s="214">
        <f t="shared" si="7"/>
        <v>0.99</v>
      </c>
      <c r="AD18" s="214">
        <f t="shared" si="8"/>
        <v>11.407499999999999</v>
      </c>
      <c r="AE18" s="214">
        <f t="shared" si="9"/>
        <v>11.293424999999999</v>
      </c>
      <c r="AF18" s="215">
        <f t="shared" si="10"/>
        <v>120</v>
      </c>
      <c r="AG18" s="212" t="s">
        <v>3453</v>
      </c>
      <c r="AH18" s="212" t="s">
        <v>3455</v>
      </c>
      <c r="AI18" s="212" t="s">
        <v>3456</v>
      </c>
      <c r="AJ18" s="212" t="s">
        <v>3452</v>
      </c>
      <c r="AK18" s="212" t="s">
        <v>3451</v>
      </c>
      <c r="AL18" s="212" t="s">
        <v>3454</v>
      </c>
      <c r="AM18" s="212" t="s">
        <v>3457</v>
      </c>
      <c r="AN18" s="212" t="s">
        <v>3459</v>
      </c>
      <c r="AO18" s="212" t="s">
        <v>3458</v>
      </c>
      <c r="AP18" s="212" t="s">
        <v>3460</v>
      </c>
    </row>
    <row r="19" spans="1:43" s="217" customFormat="1" ht="17.100000000000001" customHeight="1">
      <c r="A19" s="210">
        <v>9</v>
      </c>
      <c r="B19" s="218" t="s">
        <v>825</v>
      </c>
      <c r="C19" s="218" t="s">
        <v>826</v>
      </c>
      <c r="D19" s="213" t="s">
        <v>827</v>
      </c>
      <c r="E19" s="213">
        <v>8</v>
      </c>
      <c r="F19" s="214">
        <v>13.9</v>
      </c>
      <c r="G19" s="215">
        <v>30</v>
      </c>
      <c r="H19" s="215" t="s">
        <v>3372</v>
      </c>
      <c r="I19" s="214">
        <v>7.65</v>
      </c>
      <c r="J19" s="215">
        <v>7</v>
      </c>
      <c r="K19" s="215" t="s">
        <v>3372</v>
      </c>
      <c r="L19" s="216">
        <f t="shared" si="0"/>
        <v>10.775</v>
      </c>
      <c r="M19" s="213">
        <f t="shared" si="1"/>
        <v>60</v>
      </c>
      <c r="N19" s="213">
        <f t="shared" si="2"/>
        <v>0</v>
      </c>
      <c r="O19" s="213">
        <f t="shared" si="3"/>
        <v>1</v>
      </c>
      <c r="P19" s="214">
        <v>11.72</v>
      </c>
      <c r="Q19" s="215">
        <v>30</v>
      </c>
      <c r="R19" s="215" t="s">
        <v>3373</v>
      </c>
      <c r="S19" s="214">
        <v>16.09</v>
      </c>
      <c r="T19" s="215">
        <v>30</v>
      </c>
      <c r="U19" s="215" t="s">
        <v>3372</v>
      </c>
      <c r="V19" s="214">
        <f t="shared" si="11"/>
        <v>13.905000000000001</v>
      </c>
      <c r="W19" s="215">
        <f t="shared" si="12"/>
        <v>60</v>
      </c>
      <c r="X19" s="215">
        <f t="shared" si="13"/>
        <v>1</v>
      </c>
      <c r="Y19" s="215">
        <f t="shared" si="14"/>
        <v>0</v>
      </c>
      <c r="Z19" s="215">
        <f t="shared" si="4"/>
        <v>1</v>
      </c>
      <c r="AA19" s="215">
        <f t="shared" si="5"/>
        <v>1</v>
      </c>
      <c r="AB19" s="215">
        <f t="shared" si="6"/>
        <v>2</v>
      </c>
      <c r="AC19" s="214">
        <f>IF(AB19=0,0.93,IF(AB19=1,0.92,IF(AB19=2,0.91,IF(AB19=3,0.9,IF(AB19=4,0.89,IF(AB19=5,0.88,IF(AB19=6,0.87)))))))</f>
        <v>0.91</v>
      </c>
      <c r="AD19" s="214">
        <f t="shared" si="8"/>
        <v>12.34</v>
      </c>
      <c r="AE19" s="214">
        <f t="shared" si="9"/>
        <v>11.2294</v>
      </c>
      <c r="AF19" s="215">
        <f t="shared" si="10"/>
        <v>120</v>
      </c>
      <c r="AG19" s="212" t="s">
        <v>3453</v>
      </c>
      <c r="AH19" s="212" t="s">
        <v>3455</v>
      </c>
      <c r="AI19" s="212" t="s">
        <v>3454</v>
      </c>
      <c r="AJ19" s="212" t="s">
        <v>3457</v>
      </c>
      <c r="AK19" s="212" t="s">
        <v>3452</v>
      </c>
      <c r="AL19" s="212" t="s">
        <v>3456</v>
      </c>
      <c r="AM19" s="212" t="s">
        <v>3451</v>
      </c>
      <c r="AN19" s="212" t="s">
        <v>3458</v>
      </c>
      <c r="AO19" s="212" t="s">
        <v>3460</v>
      </c>
      <c r="AP19" s="212" t="s">
        <v>3459</v>
      </c>
    </row>
    <row r="20" spans="1:43" s="217" customFormat="1" ht="17.100000000000001" customHeight="1">
      <c r="A20" s="210">
        <v>10</v>
      </c>
      <c r="B20" s="218" t="s">
        <v>444</v>
      </c>
      <c r="C20" s="218" t="s">
        <v>413</v>
      </c>
      <c r="D20" s="213" t="s">
        <v>445</v>
      </c>
      <c r="E20" s="213">
        <v>4</v>
      </c>
      <c r="F20" s="214">
        <v>11.24</v>
      </c>
      <c r="G20" s="215">
        <v>30</v>
      </c>
      <c r="H20" s="215" t="s">
        <v>3373</v>
      </c>
      <c r="I20" s="214">
        <v>11.04</v>
      </c>
      <c r="J20" s="215">
        <v>30</v>
      </c>
      <c r="K20" s="215" t="s">
        <v>3373</v>
      </c>
      <c r="L20" s="216">
        <f t="shared" si="0"/>
        <v>11.14</v>
      </c>
      <c r="M20" s="213">
        <f t="shared" si="1"/>
        <v>60</v>
      </c>
      <c r="N20" s="213">
        <f t="shared" si="2"/>
        <v>2</v>
      </c>
      <c r="O20" s="213">
        <f t="shared" si="3"/>
        <v>0</v>
      </c>
      <c r="P20" s="214">
        <v>11.68</v>
      </c>
      <c r="Q20" s="215">
        <v>30</v>
      </c>
      <c r="R20" s="215" t="s">
        <v>3372</v>
      </c>
      <c r="S20" s="214">
        <v>14.52</v>
      </c>
      <c r="T20" s="215">
        <v>30</v>
      </c>
      <c r="U20" s="215" t="s">
        <v>3372</v>
      </c>
      <c r="V20" s="214">
        <f t="shared" si="11"/>
        <v>13.1</v>
      </c>
      <c r="W20" s="215">
        <f t="shared" si="12"/>
        <v>60</v>
      </c>
      <c r="X20" s="215">
        <f t="shared" si="13"/>
        <v>0</v>
      </c>
      <c r="Y20" s="215">
        <f t="shared" si="14"/>
        <v>0</v>
      </c>
      <c r="Z20" s="215">
        <f t="shared" si="4"/>
        <v>2</v>
      </c>
      <c r="AA20" s="215">
        <f t="shared" si="5"/>
        <v>0</v>
      </c>
      <c r="AB20" s="215">
        <f t="shared" si="6"/>
        <v>2</v>
      </c>
      <c r="AC20" s="214">
        <f>IF(AB20=0,0.93,IF(AB20=1,0.92,IF(AB20=2,0.91,IF(AB20=3,0.9,IF(AB20=4,0.89,IF(AB20=5,0.88,IF(AB20=6,0.87)))))))</f>
        <v>0.91</v>
      </c>
      <c r="AD20" s="214">
        <f t="shared" si="8"/>
        <v>12.120000000000001</v>
      </c>
      <c r="AE20" s="214">
        <f t="shared" si="9"/>
        <v>11.029200000000001</v>
      </c>
      <c r="AF20" s="215">
        <f t="shared" si="10"/>
        <v>120</v>
      </c>
      <c r="AG20" s="212" t="s">
        <v>3455</v>
      </c>
      <c r="AH20" s="212" t="s">
        <v>3453</v>
      </c>
      <c r="AI20" s="212" t="s">
        <v>3457</v>
      </c>
      <c r="AJ20" s="212" t="s">
        <v>3451</v>
      </c>
      <c r="AK20" s="212" t="s">
        <v>3460</v>
      </c>
      <c r="AL20" s="212" t="s">
        <v>3454</v>
      </c>
      <c r="AM20" s="212" t="s">
        <v>3452</v>
      </c>
      <c r="AN20" s="212" t="s">
        <v>3456</v>
      </c>
      <c r="AO20" s="212" t="s">
        <v>3459</v>
      </c>
      <c r="AP20" s="212" t="s">
        <v>3458</v>
      </c>
    </row>
    <row r="21" spans="1:43" s="217" customFormat="1" ht="17.100000000000001" customHeight="1">
      <c r="A21" s="210">
        <v>11</v>
      </c>
      <c r="B21" s="222" t="s">
        <v>400</v>
      </c>
      <c r="C21" s="222" t="s">
        <v>3554</v>
      </c>
      <c r="D21" s="221" t="s">
        <v>401</v>
      </c>
      <c r="E21" s="213">
        <v>3</v>
      </c>
      <c r="F21" s="214">
        <v>10.3</v>
      </c>
      <c r="G21" s="215">
        <v>30</v>
      </c>
      <c r="H21" s="215" t="s">
        <v>3373</v>
      </c>
      <c r="I21" s="214">
        <v>9.6999999999999993</v>
      </c>
      <c r="J21" s="215">
        <v>18</v>
      </c>
      <c r="K21" s="215" t="s">
        <v>3373</v>
      </c>
      <c r="L21" s="216">
        <f t="shared" si="0"/>
        <v>10</v>
      </c>
      <c r="M21" s="213">
        <f t="shared" si="1"/>
        <v>60</v>
      </c>
      <c r="N21" s="213">
        <f t="shared" si="2"/>
        <v>2</v>
      </c>
      <c r="O21" s="213">
        <f t="shared" si="3"/>
        <v>1</v>
      </c>
      <c r="P21" s="214">
        <v>11.81</v>
      </c>
      <c r="Q21" s="215">
        <v>30</v>
      </c>
      <c r="R21" s="215" t="s">
        <v>3372</v>
      </c>
      <c r="S21" s="214">
        <v>11.79</v>
      </c>
      <c r="T21" s="215">
        <v>30</v>
      </c>
      <c r="U21" s="215" t="s">
        <v>3372</v>
      </c>
      <c r="V21" s="214">
        <f t="shared" si="11"/>
        <v>11.8</v>
      </c>
      <c r="W21" s="215">
        <f t="shared" si="12"/>
        <v>60</v>
      </c>
      <c r="X21" s="215">
        <f t="shared" si="13"/>
        <v>0</v>
      </c>
      <c r="Y21" s="215">
        <f t="shared" si="14"/>
        <v>0</v>
      </c>
      <c r="Z21" s="215">
        <f t="shared" si="4"/>
        <v>2</v>
      </c>
      <c r="AA21" s="215">
        <f t="shared" si="5"/>
        <v>1</v>
      </c>
      <c r="AB21" s="215">
        <f t="shared" si="6"/>
        <v>3</v>
      </c>
      <c r="AC21" s="214">
        <f>IF(AB21=0,1,IF(AB21=1,0.99,IF(AB21=2,0.98,IF(AB21=3,0.97,IF(AB21=4,0.96,IF(AB21=5,0.95,IF(AB21=6,0.94)))))))</f>
        <v>0.97</v>
      </c>
      <c r="AD21" s="214">
        <f t="shared" si="8"/>
        <v>10.9</v>
      </c>
      <c r="AE21" s="214">
        <f t="shared" si="9"/>
        <v>10.573</v>
      </c>
      <c r="AF21" s="215">
        <f t="shared" si="10"/>
        <v>120</v>
      </c>
      <c r="AG21" s="212" t="s">
        <v>3451</v>
      </c>
      <c r="AH21" s="212" t="s">
        <v>3453</v>
      </c>
      <c r="AI21" s="212" t="s">
        <v>3455</v>
      </c>
      <c r="AJ21" s="212" t="s">
        <v>3452</v>
      </c>
      <c r="AK21" s="212" t="s">
        <v>3454</v>
      </c>
      <c r="AL21" s="212" t="s">
        <v>3456</v>
      </c>
      <c r="AM21" s="212" t="s">
        <v>3460</v>
      </c>
      <c r="AN21" s="212" t="s">
        <v>3459</v>
      </c>
      <c r="AO21" s="212" t="s">
        <v>3457</v>
      </c>
      <c r="AP21" s="212" t="s">
        <v>3458</v>
      </c>
    </row>
    <row r="22" spans="1:43" s="217" customFormat="1" ht="17.100000000000001" customHeight="1">
      <c r="A22" s="210">
        <v>12</v>
      </c>
      <c r="B22" s="390" t="s">
        <v>1502</v>
      </c>
      <c r="C22" s="390" t="s">
        <v>2772</v>
      </c>
      <c r="D22" s="391" t="s">
        <v>2773</v>
      </c>
      <c r="E22" s="391">
        <v>28</v>
      </c>
      <c r="F22" s="392">
        <v>9.24</v>
      </c>
      <c r="G22" s="393">
        <v>10</v>
      </c>
      <c r="H22" s="393" t="s">
        <v>3373</v>
      </c>
      <c r="I22" s="392">
        <v>12.24</v>
      </c>
      <c r="J22" s="393">
        <v>30</v>
      </c>
      <c r="K22" s="393" t="s">
        <v>3372</v>
      </c>
      <c r="L22" s="394">
        <f t="shared" si="0"/>
        <v>10.74</v>
      </c>
      <c r="M22" s="391">
        <f t="shared" si="1"/>
        <v>60</v>
      </c>
      <c r="N22" s="391">
        <f t="shared" si="2"/>
        <v>1</v>
      </c>
      <c r="O22" s="391">
        <f t="shared" si="3"/>
        <v>1</v>
      </c>
      <c r="P22" s="392">
        <v>10.65</v>
      </c>
      <c r="Q22" s="393">
        <v>30</v>
      </c>
      <c r="R22" s="393" t="s">
        <v>3372</v>
      </c>
      <c r="S22" s="392">
        <v>14.34</v>
      </c>
      <c r="T22" s="393">
        <v>30</v>
      </c>
      <c r="U22" s="393" t="s">
        <v>3372</v>
      </c>
      <c r="V22" s="392">
        <f t="shared" si="11"/>
        <v>12.495000000000001</v>
      </c>
      <c r="W22" s="393">
        <f t="shared" si="12"/>
        <v>60</v>
      </c>
      <c r="X22" s="393">
        <f t="shared" si="13"/>
        <v>0</v>
      </c>
      <c r="Y22" s="393">
        <f t="shared" si="14"/>
        <v>0</v>
      </c>
      <c r="Z22" s="393">
        <f t="shared" si="4"/>
        <v>1</v>
      </c>
      <c r="AA22" s="393">
        <f t="shared" si="5"/>
        <v>1</v>
      </c>
      <c r="AB22" s="393">
        <f t="shared" si="6"/>
        <v>2</v>
      </c>
      <c r="AC22" s="392">
        <f>IF(AB22=0,0.93,IF(AB22=1,0.92,IF(AB22=2,0.91,IF(AB22=3,0.9,IF(AB22=4,0.89,IF(AB22=5,0.88,IF(AB22=6,0.87)))))))</f>
        <v>0.91</v>
      </c>
      <c r="AD22" s="392">
        <f t="shared" si="8"/>
        <v>11.6175</v>
      </c>
      <c r="AE22" s="392">
        <f t="shared" si="9"/>
        <v>10.571925</v>
      </c>
      <c r="AF22" s="393">
        <f t="shared" si="10"/>
        <v>120</v>
      </c>
      <c r="AG22" s="393" t="s">
        <v>3453</v>
      </c>
      <c r="AH22" s="393" t="s">
        <v>3451</v>
      </c>
      <c r="AI22" s="393" t="s">
        <v>3452</v>
      </c>
      <c r="AJ22" s="393" t="s">
        <v>3456</v>
      </c>
      <c r="AK22" s="393" t="s">
        <v>3454</v>
      </c>
      <c r="AL22" s="393" t="s">
        <v>3455</v>
      </c>
      <c r="AM22" s="393" t="s">
        <v>3459</v>
      </c>
      <c r="AN22" s="393" t="s">
        <v>3457</v>
      </c>
      <c r="AO22" s="393" t="s">
        <v>3460</v>
      </c>
      <c r="AP22" s="393" t="s">
        <v>3458</v>
      </c>
      <c r="AQ22" s="405" t="s">
        <v>3597</v>
      </c>
    </row>
    <row r="23" spans="1:43" s="217" customFormat="1" ht="17.100000000000001" customHeight="1">
      <c r="A23" s="210">
        <v>13</v>
      </c>
      <c r="B23" s="218" t="s">
        <v>2251</v>
      </c>
      <c r="C23" s="218" t="s">
        <v>2239</v>
      </c>
      <c r="D23" s="213" t="s">
        <v>2252</v>
      </c>
      <c r="E23" s="213">
        <v>22</v>
      </c>
      <c r="F23" s="214">
        <v>10.6</v>
      </c>
      <c r="G23" s="215">
        <v>30</v>
      </c>
      <c r="H23" s="215" t="s">
        <v>3372</v>
      </c>
      <c r="I23" s="214">
        <v>10</v>
      </c>
      <c r="J23" s="215">
        <v>30</v>
      </c>
      <c r="K23" s="215" t="s">
        <v>3372</v>
      </c>
      <c r="L23" s="216">
        <f t="shared" si="0"/>
        <v>10.3</v>
      </c>
      <c r="M23" s="213">
        <f t="shared" si="1"/>
        <v>60</v>
      </c>
      <c r="N23" s="213">
        <f t="shared" si="2"/>
        <v>0</v>
      </c>
      <c r="O23" s="213">
        <f t="shared" si="3"/>
        <v>0</v>
      </c>
      <c r="P23" s="214">
        <v>10.06</v>
      </c>
      <c r="Q23" s="215">
        <v>30</v>
      </c>
      <c r="R23" s="215" t="s">
        <v>3372</v>
      </c>
      <c r="S23" s="214">
        <v>11.45</v>
      </c>
      <c r="T23" s="215">
        <v>30</v>
      </c>
      <c r="U23" s="215" t="s">
        <v>3372</v>
      </c>
      <c r="V23" s="214">
        <f t="shared" si="11"/>
        <v>10.754999999999999</v>
      </c>
      <c r="W23" s="215">
        <f t="shared" si="12"/>
        <v>60</v>
      </c>
      <c r="X23" s="215">
        <f t="shared" si="13"/>
        <v>0</v>
      </c>
      <c r="Y23" s="215">
        <f t="shared" si="14"/>
        <v>0</v>
      </c>
      <c r="Z23" s="215">
        <f t="shared" si="4"/>
        <v>0</v>
      </c>
      <c r="AA23" s="215">
        <f t="shared" si="5"/>
        <v>0</v>
      </c>
      <c r="AB23" s="215">
        <f t="shared" si="6"/>
        <v>0</v>
      </c>
      <c r="AC23" s="214">
        <f>IF(AB23=0,1,IF(AB23=1,0.99,IF(AB23=2,0.98,IF(AB23=3,0.97,IF(AB23=4,0.96,IF(AB23=5,0.95,IF(AB23=6,0.94)))))))</f>
        <v>1</v>
      </c>
      <c r="AD23" s="214">
        <f t="shared" si="8"/>
        <v>10.5275</v>
      </c>
      <c r="AE23" s="214">
        <f t="shared" si="9"/>
        <v>10.5275</v>
      </c>
      <c r="AF23" s="215">
        <f t="shared" si="10"/>
        <v>120</v>
      </c>
      <c r="AG23" s="212" t="s">
        <v>3453</v>
      </c>
      <c r="AH23" s="212" t="s">
        <v>3451</v>
      </c>
      <c r="AI23" s="212" t="s">
        <v>3455</v>
      </c>
      <c r="AJ23" s="212" t="s">
        <v>3454</v>
      </c>
      <c r="AK23" s="212" t="s">
        <v>3452</v>
      </c>
      <c r="AL23" s="212" t="s">
        <v>3456</v>
      </c>
      <c r="AM23" s="212" t="s">
        <v>3460</v>
      </c>
      <c r="AN23" s="212" t="s">
        <v>3457</v>
      </c>
      <c r="AO23" s="212" t="s">
        <v>3459</v>
      </c>
      <c r="AP23" s="212" t="s">
        <v>3458</v>
      </c>
    </row>
    <row r="24" spans="1:43" s="225" customFormat="1" ht="17.100000000000001" customHeight="1">
      <c r="A24" s="210">
        <v>14</v>
      </c>
      <c r="B24" s="222" t="s">
        <v>1437</v>
      </c>
      <c r="C24" s="222" t="s">
        <v>207</v>
      </c>
      <c r="D24" s="221" t="s">
        <v>1438</v>
      </c>
      <c r="E24" s="213">
        <v>14</v>
      </c>
      <c r="F24" s="214">
        <v>10.63</v>
      </c>
      <c r="G24" s="215">
        <v>30</v>
      </c>
      <c r="H24" s="215" t="s">
        <v>3373</v>
      </c>
      <c r="I24" s="214">
        <v>9.51</v>
      </c>
      <c r="J24" s="215">
        <v>19</v>
      </c>
      <c r="K24" s="215" t="s">
        <v>3373</v>
      </c>
      <c r="L24" s="216">
        <f t="shared" si="0"/>
        <v>10.07</v>
      </c>
      <c r="M24" s="213">
        <f t="shared" si="1"/>
        <v>60</v>
      </c>
      <c r="N24" s="213">
        <f t="shared" si="2"/>
        <v>2</v>
      </c>
      <c r="O24" s="213">
        <f t="shared" si="3"/>
        <v>1</v>
      </c>
      <c r="P24" s="214">
        <v>10.48</v>
      </c>
      <c r="Q24" s="215">
        <v>30</v>
      </c>
      <c r="R24" s="215" t="s">
        <v>3372</v>
      </c>
      <c r="S24" s="214">
        <v>12.74</v>
      </c>
      <c r="T24" s="215">
        <v>30</v>
      </c>
      <c r="U24" s="215" t="s">
        <v>3372</v>
      </c>
      <c r="V24" s="214">
        <f t="shared" si="11"/>
        <v>11.61</v>
      </c>
      <c r="W24" s="215">
        <f t="shared" si="12"/>
        <v>60</v>
      </c>
      <c r="X24" s="215">
        <f t="shared" si="13"/>
        <v>0</v>
      </c>
      <c r="Y24" s="215">
        <f t="shared" si="14"/>
        <v>0</v>
      </c>
      <c r="Z24" s="215">
        <f t="shared" si="4"/>
        <v>2</v>
      </c>
      <c r="AA24" s="215">
        <f t="shared" si="5"/>
        <v>1</v>
      </c>
      <c r="AB24" s="215">
        <f t="shared" si="6"/>
        <v>3</v>
      </c>
      <c r="AC24" s="214">
        <f>IF(AB24=0,1,IF(AB24=1,0.99,IF(AB24=2,0.98,IF(AB24=3,0.97,IF(AB24=4,0.96,IF(AB24=5,0.95,IF(AB24=6,0.94)))))))</f>
        <v>0.97</v>
      </c>
      <c r="AD24" s="214">
        <f t="shared" si="8"/>
        <v>10.84</v>
      </c>
      <c r="AE24" s="214">
        <f t="shared" si="9"/>
        <v>10.514799999999999</v>
      </c>
      <c r="AF24" s="215">
        <f t="shared" si="10"/>
        <v>120</v>
      </c>
      <c r="AG24" s="212" t="s">
        <v>3456</v>
      </c>
      <c r="AH24" s="212" t="s">
        <v>3451</v>
      </c>
      <c r="AI24" s="212" t="s">
        <v>3455</v>
      </c>
      <c r="AJ24" s="212" t="s">
        <v>3452</v>
      </c>
      <c r="AK24" s="212" t="s">
        <v>3457</v>
      </c>
      <c r="AL24" s="212" t="s">
        <v>3454</v>
      </c>
      <c r="AM24" s="212" t="s">
        <v>3460</v>
      </c>
      <c r="AN24" s="212" t="s">
        <v>3453</v>
      </c>
      <c r="AO24" s="212" t="s">
        <v>3459</v>
      </c>
      <c r="AP24" s="212" t="s">
        <v>3458</v>
      </c>
      <c r="AQ24" s="217"/>
    </row>
    <row r="25" spans="1:43" s="217" customFormat="1" ht="17.100000000000001" customHeight="1">
      <c r="A25" s="210">
        <v>15</v>
      </c>
      <c r="B25" s="105" t="s">
        <v>76</v>
      </c>
      <c r="C25" s="105" t="s">
        <v>77</v>
      </c>
      <c r="D25" s="215" t="s">
        <v>78</v>
      </c>
      <c r="E25" s="213">
        <v>1</v>
      </c>
      <c r="F25" s="214">
        <v>10.56</v>
      </c>
      <c r="G25" s="215">
        <v>30</v>
      </c>
      <c r="H25" s="215" t="s">
        <v>3372</v>
      </c>
      <c r="I25" s="214">
        <v>11.06</v>
      </c>
      <c r="J25" s="215">
        <v>30</v>
      </c>
      <c r="K25" s="215" t="s">
        <v>3373</v>
      </c>
      <c r="L25" s="216">
        <f t="shared" si="0"/>
        <v>10.81</v>
      </c>
      <c r="M25" s="213">
        <f t="shared" si="1"/>
        <v>60</v>
      </c>
      <c r="N25" s="213">
        <f t="shared" si="2"/>
        <v>1</v>
      </c>
      <c r="O25" s="213">
        <f t="shared" si="3"/>
        <v>0</v>
      </c>
      <c r="P25" s="214">
        <v>11.6</v>
      </c>
      <c r="Q25" s="215">
        <v>30</v>
      </c>
      <c r="R25" s="215" t="s">
        <v>3373</v>
      </c>
      <c r="S25" s="214">
        <v>10.119999999999999</v>
      </c>
      <c r="T25" s="215">
        <v>30</v>
      </c>
      <c r="U25" s="215" t="s">
        <v>3373</v>
      </c>
      <c r="V25" s="214">
        <f t="shared" si="11"/>
        <v>10.86</v>
      </c>
      <c r="W25" s="215">
        <f t="shared" si="12"/>
        <v>60</v>
      </c>
      <c r="X25" s="215">
        <f t="shared" si="13"/>
        <v>2</v>
      </c>
      <c r="Y25" s="215">
        <f t="shared" si="14"/>
        <v>0</v>
      </c>
      <c r="Z25" s="215">
        <f t="shared" si="4"/>
        <v>3</v>
      </c>
      <c r="AA25" s="215">
        <f t="shared" si="5"/>
        <v>0</v>
      </c>
      <c r="AB25" s="215">
        <f t="shared" si="6"/>
        <v>3</v>
      </c>
      <c r="AC25" s="214">
        <f>IF(AB25=0,1,IF(AB25=1,0.99,IF(AB25=2,0.98,IF(AB25=3,0.97,IF(AB25=4,0.96,IF(AB25=5,0.95,IF(AB25=6,0.94)))))))</f>
        <v>0.97</v>
      </c>
      <c r="AD25" s="214">
        <f t="shared" si="8"/>
        <v>10.835000000000001</v>
      </c>
      <c r="AE25" s="214">
        <f t="shared" si="9"/>
        <v>10.50995</v>
      </c>
      <c r="AF25" s="215">
        <f t="shared" si="10"/>
        <v>120</v>
      </c>
      <c r="AG25" s="212" t="s">
        <v>3455</v>
      </c>
      <c r="AH25" s="212" t="s">
        <v>3454</v>
      </c>
      <c r="AI25" s="212" t="s">
        <v>3452</v>
      </c>
      <c r="AJ25" s="212" t="s">
        <v>3456</v>
      </c>
      <c r="AK25" s="212" t="s">
        <v>3451</v>
      </c>
      <c r="AL25" s="212" t="s">
        <v>3460</v>
      </c>
      <c r="AM25" s="212" t="s">
        <v>3459</v>
      </c>
      <c r="AN25" s="212" t="s">
        <v>3457</v>
      </c>
      <c r="AO25" s="212" t="s">
        <v>3458</v>
      </c>
      <c r="AP25" s="212" t="s">
        <v>3453</v>
      </c>
    </row>
    <row r="26" spans="1:43" s="217" customFormat="1" ht="17.100000000000001" customHeight="1">
      <c r="A26" s="210">
        <v>16</v>
      </c>
      <c r="B26" s="222" t="s">
        <v>1882</v>
      </c>
      <c r="C26" s="222" t="s">
        <v>345</v>
      </c>
      <c r="D26" s="221" t="s">
        <v>1883</v>
      </c>
      <c r="E26" s="213">
        <v>18</v>
      </c>
      <c r="F26" s="214">
        <v>10.51</v>
      </c>
      <c r="G26" s="215">
        <v>30</v>
      </c>
      <c r="H26" s="215" t="s">
        <v>3373</v>
      </c>
      <c r="I26" s="214">
        <v>10.46</v>
      </c>
      <c r="J26" s="215">
        <v>30</v>
      </c>
      <c r="K26" s="215" t="s">
        <v>3372</v>
      </c>
      <c r="L26" s="216">
        <f t="shared" si="0"/>
        <v>10.484999999999999</v>
      </c>
      <c r="M26" s="213">
        <f t="shared" si="1"/>
        <v>60</v>
      </c>
      <c r="N26" s="213">
        <f t="shared" si="2"/>
        <v>1</v>
      </c>
      <c r="O26" s="213">
        <f t="shared" si="3"/>
        <v>0</v>
      </c>
      <c r="P26" s="214">
        <v>11.45</v>
      </c>
      <c r="Q26" s="215">
        <v>30</v>
      </c>
      <c r="R26" s="215" t="s">
        <v>3372</v>
      </c>
      <c r="S26" s="214">
        <v>10.039999999999999</v>
      </c>
      <c r="T26" s="215">
        <v>30</v>
      </c>
      <c r="U26" s="215" t="s">
        <v>3372</v>
      </c>
      <c r="V26" s="214">
        <f t="shared" si="11"/>
        <v>10.744999999999999</v>
      </c>
      <c r="W26" s="215">
        <f t="shared" si="12"/>
        <v>60</v>
      </c>
      <c r="X26" s="215">
        <f t="shared" si="13"/>
        <v>0</v>
      </c>
      <c r="Y26" s="215">
        <f t="shared" si="14"/>
        <v>0</v>
      </c>
      <c r="Z26" s="215">
        <f t="shared" si="4"/>
        <v>1</v>
      </c>
      <c r="AA26" s="215">
        <f t="shared" si="5"/>
        <v>0</v>
      </c>
      <c r="AB26" s="215">
        <f t="shared" si="6"/>
        <v>1</v>
      </c>
      <c r="AC26" s="214">
        <f>IF(AB26=0,1,IF(AB26=1,0.99,IF(AB26=2,0.98,IF(AB26=3,0.97,IF(AB26=4,0.96,IF(AB26=5,0.95,IF(AB26=6,0.94)))))))</f>
        <v>0.99</v>
      </c>
      <c r="AD26" s="214">
        <f t="shared" si="8"/>
        <v>10.614999999999998</v>
      </c>
      <c r="AE26" s="214">
        <f t="shared" si="9"/>
        <v>10.508849999999999</v>
      </c>
      <c r="AF26" s="215">
        <f t="shared" si="10"/>
        <v>120</v>
      </c>
      <c r="AG26" s="212" t="s">
        <v>3453</v>
      </c>
      <c r="AH26" s="212" t="s">
        <v>3455</v>
      </c>
      <c r="AI26" s="212" t="s">
        <v>3452</v>
      </c>
      <c r="AJ26" s="212" t="s">
        <v>3451</v>
      </c>
      <c r="AK26" s="212" t="s">
        <v>3454</v>
      </c>
      <c r="AL26" s="212" t="s">
        <v>3457</v>
      </c>
      <c r="AM26" s="212" t="s">
        <v>3456</v>
      </c>
      <c r="AN26" s="212" t="s">
        <v>3460</v>
      </c>
      <c r="AO26" s="212" t="s">
        <v>3458</v>
      </c>
      <c r="AP26" s="212" t="s">
        <v>3459</v>
      </c>
    </row>
    <row r="27" spans="1:43" s="217" customFormat="1" ht="17.100000000000001" customHeight="1">
      <c r="A27" s="210">
        <v>17</v>
      </c>
      <c r="B27" s="222" t="s">
        <v>1499</v>
      </c>
      <c r="C27" s="222" t="s">
        <v>1500</v>
      </c>
      <c r="D27" s="221" t="s">
        <v>1501</v>
      </c>
      <c r="E27" s="213">
        <v>14</v>
      </c>
      <c r="F27" s="214">
        <v>12.34</v>
      </c>
      <c r="G27" s="215">
        <v>30</v>
      </c>
      <c r="H27" s="215" t="s">
        <v>3372</v>
      </c>
      <c r="I27" s="214">
        <v>9.4499999999999993</v>
      </c>
      <c r="J27" s="215">
        <v>12</v>
      </c>
      <c r="K27" s="215" t="s">
        <v>3373</v>
      </c>
      <c r="L27" s="216">
        <f t="shared" si="0"/>
        <v>10.895</v>
      </c>
      <c r="M27" s="213">
        <f t="shared" si="1"/>
        <v>60</v>
      </c>
      <c r="N27" s="213">
        <f t="shared" si="2"/>
        <v>1</v>
      </c>
      <c r="O27" s="213">
        <f t="shared" si="3"/>
        <v>1</v>
      </c>
      <c r="P27" s="214">
        <v>11.98</v>
      </c>
      <c r="Q27" s="215">
        <v>30</v>
      </c>
      <c r="R27" s="215" t="s">
        <v>3372</v>
      </c>
      <c r="S27" s="214">
        <v>12.36</v>
      </c>
      <c r="T27" s="215">
        <v>30</v>
      </c>
      <c r="U27" s="215" t="s">
        <v>3372</v>
      </c>
      <c r="V27" s="214">
        <f t="shared" si="11"/>
        <v>12.17</v>
      </c>
      <c r="W27" s="215">
        <f t="shared" si="12"/>
        <v>60</v>
      </c>
      <c r="X27" s="215">
        <f t="shared" si="13"/>
        <v>0</v>
      </c>
      <c r="Y27" s="215">
        <f t="shared" si="14"/>
        <v>0</v>
      </c>
      <c r="Z27" s="215">
        <f t="shared" si="4"/>
        <v>1</v>
      </c>
      <c r="AA27" s="215">
        <f t="shared" si="5"/>
        <v>1</v>
      </c>
      <c r="AB27" s="215">
        <f t="shared" si="6"/>
        <v>2</v>
      </c>
      <c r="AC27" s="214">
        <f>IF(AB27=0,0.93,IF(AB27=1,0.92,IF(AB27=2,0.91,IF(AB27=3,0.9,IF(AB27=4,0.89,IF(AB27=5,0.88,IF(AB27=6,0.87)))))))</f>
        <v>0.91</v>
      </c>
      <c r="AD27" s="214">
        <f t="shared" si="8"/>
        <v>11.532499999999999</v>
      </c>
      <c r="AE27" s="214">
        <f t="shared" si="9"/>
        <v>10.494574999999999</v>
      </c>
      <c r="AF27" s="215">
        <f t="shared" si="10"/>
        <v>120</v>
      </c>
      <c r="AG27" s="212" t="s">
        <v>3456</v>
      </c>
      <c r="AH27" s="212" t="s">
        <v>3451</v>
      </c>
      <c r="AI27" s="212" t="s">
        <v>3453</v>
      </c>
      <c r="AJ27" s="212" t="s">
        <v>3455</v>
      </c>
      <c r="AK27" s="212" t="s">
        <v>3457</v>
      </c>
      <c r="AL27" s="212" t="s">
        <v>3452</v>
      </c>
      <c r="AM27" s="212" t="s">
        <v>3454</v>
      </c>
      <c r="AN27" s="212" t="s">
        <v>3458</v>
      </c>
      <c r="AO27" s="212" t="s">
        <v>3459</v>
      </c>
      <c r="AP27" s="212" t="s">
        <v>3460</v>
      </c>
    </row>
    <row r="28" spans="1:43" s="217" customFormat="1" ht="17.100000000000001" customHeight="1">
      <c r="A28" s="210">
        <v>18</v>
      </c>
      <c r="B28" s="218" t="s">
        <v>1249</v>
      </c>
      <c r="C28" s="218" t="s">
        <v>687</v>
      </c>
      <c r="D28" s="213" t="s">
        <v>1250</v>
      </c>
      <c r="E28" s="213">
        <v>12</v>
      </c>
      <c r="F28" s="214">
        <v>10.82</v>
      </c>
      <c r="G28" s="215">
        <v>30</v>
      </c>
      <c r="H28" s="215" t="s">
        <v>3372</v>
      </c>
      <c r="I28" s="214">
        <v>10.24</v>
      </c>
      <c r="J28" s="215">
        <v>30</v>
      </c>
      <c r="K28" s="215" t="s">
        <v>3373</v>
      </c>
      <c r="L28" s="216">
        <f t="shared" si="0"/>
        <v>10.530000000000001</v>
      </c>
      <c r="M28" s="213">
        <f t="shared" si="1"/>
        <v>60</v>
      </c>
      <c r="N28" s="213">
        <f t="shared" si="2"/>
        <v>1</v>
      </c>
      <c r="O28" s="213">
        <f t="shared" si="3"/>
        <v>0</v>
      </c>
      <c r="P28" s="214">
        <v>11.89</v>
      </c>
      <c r="Q28" s="215">
        <v>30</v>
      </c>
      <c r="R28" s="215" t="s">
        <v>3373</v>
      </c>
      <c r="S28" s="214">
        <v>13.13</v>
      </c>
      <c r="T28" s="215">
        <v>30</v>
      </c>
      <c r="U28" s="215" t="s">
        <v>3372</v>
      </c>
      <c r="V28" s="214">
        <f t="shared" si="11"/>
        <v>12.510000000000002</v>
      </c>
      <c r="W28" s="215">
        <f t="shared" si="12"/>
        <v>60</v>
      </c>
      <c r="X28" s="215">
        <f t="shared" si="13"/>
        <v>1</v>
      </c>
      <c r="Y28" s="215">
        <f t="shared" si="14"/>
        <v>0</v>
      </c>
      <c r="Z28" s="215">
        <f t="shared" si="4"/>
        <v>2</v>
      </c>
      <c r="AA28" s="215">
        <f t="shared" si="5"/>
        <v>0</v>
      </c>
      <c r="AB28" s="215">
        <f t="shared" si="6"/>
        <v>2</v>
      </c>
      <c r="AC28" s="214">
        <f>IF(AB28=0,0.93,IF(AB28=1,0.92,IF(AB28=2,0.91,IF(AB28=3,0.9,IF(AB28=4,0.89,IF(AB28=5,0.88,IF(AB28=6,0.87)))))))</f>
        <v>0.91</v>
      </c>
      <c r="AD28" s="214">
        <f t="shared" si="8"/>
        <v>11.520000000000001</v>
      </c>
      <c r="AE28" s="214">
        <f t="shared" si="9"/>
        <v>10.483200000000002</v>
      </c>
      <c r="AF28" s="215">
        <f t="shared" si="10"/>
        <v>120</v>
      </c>
      <c r="AG28" s="212" t="s">
        <v>3455</v>
      </c>
      <c r="AH28" s="212" t="s">
        <v>3451</v>
      </c>
      <c r="AI28" s="236" t="s">
        <v>3457</v>
      </c>
      <c r="AJ28" s="212" t="s">
        <v>3456</v>
      </c>
      <c r="AK28" s="212" t="s">
        <v>3453</v>
      </c>
      <c r="AL28" s="212" t="s">
        <v>3452</v>
      </c>
      <c r="AM28" s="212" t="s">
        <v>3454</v>
      </c>
      <c r="AN28" s="212" t="s">
        <v>3460</v>
      </c>
      <c r="AO28" s="212" t="s">
        <v>3458</v>
      </c>
      <c r="AP28" s="212" t="s">
        <v>3459</v>
      </c>
    </row>
    <row r="29" spans="1:43" s="217" customFormat="1" ht="17.100000000000001" customHeight="1">
      <c r="A29" s="210">
        <v>19</v>
      </c>
      <c r="B29" s="222" t="s">
        <v>2736</v>
      </c>
      <c r="C29" s="222" t="s">
        <v>104</v>
      </c>
      <c r="D29" s="221" t="s">
        <v>2737</v>
      </c>
      <c r="E29" s="213">
        <v>28</v>
      </c>
      <c r="F29" s="214">
        <v>9.9700000000000006</v>
      </c>
      <c r="G29" s="215">
        <v>7</v>
      </c>
      <c r="H29" s="215" t="s">
        <v>3373</v>
      </c>
      <c r="I29" s="214">
        <v>10.029999999999999</v>
      </c>
      <c r="J29" s="215">
        <v>30</v>
      </c>
      <c r="K29" s="215" t="s">
        <v>3372</v>
      </c>
      <c r="L29" s="216">
        <f t="shared" si="0"/>
        <v>10</v>
      </c>
      <c r="M29" s="213">
        <f t="shared" si="1"/>
        <v>60</v>
      </c>
      <c r="N29" s="213">
        <f t="shared" si="2"/>
        <v>1</v>
      </c>
      <c r="O29" s="213">
        <f t="shared" si="3"/>
        <v>1</v>
      </c>
      <c r="P29" s="214">
        <v>12.24</v>
      </c>
      <c r="Q29" s="215">
        <v>30</v>
      </c>
      <c r="R29" s="215" t="s">
        <v>3372</v>
      </c>
      <c r="S29" s="214">
        <v>10.39</v>
      </c>
      <c r="T29" s="215">
        <v>30</v>
      </c>
      <c r="U29" s="215" t="s">
        <v>3372</v>
      </c>
      <c r="V29" s="214">
        <f t="shared" si="11"/>
        <v>11.315000000000001</v>
      </c>
      <c r="W29" s="215">
        <f t="shared" si="12"/>
        <v>60</v>
      </c>
      <c r="X29" s="215">
        <f t="shared" si="13"/>
        <v>0</v>
      </c>
      <c r="Y29" s="215">
        <f t="shared" si="14"/>
        <v>0</v>
      </c>
      <c r="Z29" s="215">
        <f t="shared" si="4"/>
        <v>1</v>
      </c>
      <c r="AA29" s="215">
        <f t="shared" si="5"/>
        <v>1</v>
      </c>
      <c r="AB29" s="215">
        <f t="shared" si="6"/>
        <v>2</v>
      </c>
      <c r="AC29" s="214">
        <f>IF(AB29=0,1,IF(AB29=1,0.99,IF(AB29=2,0.98,IF(AB29=3,0.97,IF(AB29=4,0.96,IF(AB29=5,0.95,IF(AB29=6,0.94)))))))</f>
        <v>0.98</v>
      </c>
      <c r="AD29" s="214">
        <f t="shared" si="8"/>
        <v>10.657500000000001</v>
      </c>
      <c r="AE29" s="214">
        <f t="shared" si="9"/>
        <v>10.44435</v>
      </c>
      <c r="AF29" s="215">
        <f t="shared" si="10"/>
        <v>120</v>
      </c>
      <c r="AG29" s="212" t="s">
        <v>3453</v>
      </c>
      <c r="AH29" s="212" t="s">
        <v>3451</v>
      </c>
      <c r="AI29" s="212" t="s">
        <v>3455</v>
      </c>
      <c r="AJ29" s="212" t="s">
        <v>3456</v>
      </c>
      <c r="AK29" s="212" t="s">
        <v>3452</v>
      </c>
      <c r="AL29" s="212" t="s">
        <v>3454</v>
      </c>
      <c r="AM29" s="212" t="s">
        <v>3459</v>
      </c>
      <c r="AN29" s="212" t="s">
        <v>3460</v>
      </c>
      <c r="AO29" s="212" t="s">
        <v>3457</v>
      </c>
      <c r="AP29" s="212" t="s">
        <v>3458</v>
      </c>
    </row>
    <row r="30" spans="1:43" s="217" customFormat="1" ht="17.100000000000001" customHeight="1">
      <c r="A30" s="210">
        <v>20</v>
      </c>
      <c r="B30" s="218" t="s">
        <v>194</v>
      </c>
      <c r="C30" s="218" t="s">
        <v>195</v>
      </c>
      <c r="D30" s="213" t="s">
        <v>196</v>
      </c>
      <c r="E30" s="213">
        <v>2</v>
      </c>
      <c r="F30" s="214">
        <v>11.04</v>
      </c>
      <c r="G30" s="215">
        <v>30</v>
      </c>
      <c r="H30" s="215" t="s">
        <v>3372</v>
      </c>
      <c r="I30" s="214">
        <v>10.02</v>
      </c>
      <c r="J30" s="215">
        <v>30</v>
      </c>
      <c r="K30" s="215" t="s">
        <v>3372</v>
      </c>
      <c r="L30" s="216">
        <f t="shared" si="0"/>
        <v>10.53</v>
      </c>
      <c r="M30" s="213">
        <f t="shared" si="1"/>
        <v>60</v>
      </c>
      <c r="N30" s="213">
        <f t="shared" si="2"/>
        <v>0</v>
      </c>
      <c r="O30" s="213">
        <f t="shared" si="3"/>
        <v>0</v>
      </c>
      <c r="P30" s="214">
        <v>11.17</v>
      </c>
      <c r="Q30" s="215">
        <v>30</v>
      </c>
      <c r="R30" s="215" t="s">
        <v>3372</v>
      </c>
      <c r="S30" s="214">
        <v>12.69</v>
      </c>
      <c r="T30" s="215">
        <v>30</v>
      </c>
      <c r="U30" s="215" t="s">
        <v>3372</v>
      </c>
      <c r="V30" s="214">
        <f t="shared" si="11"/>
        <v>11.93</v>
      </c>
      <c r="W30" s="215">
        <f t="shared" si="12"/>
        <v>60</v>
      </c>
      <c r="X30" s="215">
        <f t="shared" si="13"/>
        <v>0</v>
      </c>
      <c r="Y30" s="215">
        <f t="shared" si="14"/>
        <v>0</v>
      </c>
      <c r="Z30" s="215">
        <f t="shared" si="4"/>
        <v>0</v>
      </c>
      <c r="AA30" s="215">
        <f t="shared" si="5"/>
        <v>0</v>
      </c>
      <c r="AB30" s="215">
        <f t="shared" si="6"/>
        <v>0</v>
      </c>
      <c r="AC30" s="214">
        <f>IF(AB30=0,0.93,IF(AB30=1,0.92,IF(AB30=2,0.91,IF(AB30=3,0.9,IF(AB30=4,0.89,IF(AB30=5,0.88,IF(AB30=6,0.87)))))))</f>
        <v>0.93</v>
      </c>
      <c r="AD30" s="214">
        <f t="shared" si="8"/>
        <v>11.23</v>
      </c>
      <c r="AE30" s="214">
        <f t="shared" si="9"/>
        <v>10.443900000000001</v>
      </c>
      <c r="AF30" s="215">
        <f t="shared" si="10"/>
        <v>120</v>
      </c>
      <c r="AG30" s="212" t="s">
        <v>3451</v>
      </c>
      <c r="AH30" s="212" t="s">
        <v>3453</v>
      </c>
      <c r="AI30" s="212" t="s">
        <v>3455</v>
      </c>
      <c r="AJ30" s="212" t="s">
        <v>3454</v>
      </c>
      <c r="AK30" s="212" t="s">
        <v>3452</v>
      </c>
      <c r="AL30" s="212" t="s">
        <v>3456</v>
      </c>
      <c r="AM30" s="212" t="s">
        <v>3460</v>
      </c>
      <c r="AN30" s="212" t="s">
        <v>3457</v>
      </c>
      <c r="AO30" s="212" t="s">
        <v>3459</v>
      </c>
      <c r="AP30" s="212" t="s">
        <v>3458</v>
      </c>
    </row>
    <row r="31" spans="1:43" s="217" customFormat="1" ht="17.100000000000001" customHeight="1">
      <c r="A31" s="210">
        <v>21</v>
      </c>
      <c r="B31" s="218" t="s">
        <v>751</v>
      </c>
      <c r="C31" s="218" t="s">
        <v>233</v>
      </c>
      <c r="D31" s="213" t="s">
        <v>752</v>
      </c>
      <c r="E31" s="213">
        <v>7</v>
      </c>
      <c r="F31" s="214">
        <v>10</v>
      </c>
      <c r="G31" s="215">
        <v>30</v>
      </c>
      <c r="H31" s="215" t="s">
        <v>3372</v>
      </c>
      <c r="I31" s="214">
        <v>10.61</v>
      </c>
      <c r="J31" s="215">
        <v>30</v>
      </c>
      <c r="K31" s="215" t="s">
        <v>3373</v>
      </c>
      <c r="L31" s="216">
        <f t="shared" si="0"/>
        <v>10.305</v>
      </c>
      <c r="M31" s="213">
        <f t="shared" si="1"/>
        <v>60</v>
      </c>
      <c r="N31" s="213">
        <f t="shared" si="2"/>
        <v>1</v>
      </c>
      <c r="O31" s="213">
        <f t="shared" si="3"/>
        <v>0</v>
      </c>
      <c r="P31" s="214">
        <v>10.26</v>
      </c>
      <c r="Q31" s="215">
        <v>30</v>
      </c>
      <c r="R31" s="215" t="s">
        <v>3373</v>
      </c>
      <c r="S31" s="214">
        <v>11.75</v>
      </c>
      <c r="T31" s="215">
        <v>30</v>
      </c>
      <c r="U31" s="215" t="s">
        <v>3372</v>
      </c>
      <c r="V31" s="214">
        <f t="shared" si="11"/>
        <v>11.004999999999999</v>
      </c>
      <c r="W31" s="215">
        <f t="shared" si="12"/>
        <v>60</v>
      </c>
      <c r="X31" s="215">
        <f t="shared" si="13"/>
        <v>1</v>
      </c>
      <c r="Y31" s="215">
        <f t="shared" si="14"/>
        <v>0</v>
      </c>
      <c r="Z31" s="215">
        <f t="shared" si="4"/>
        <v>2</v>
      </c>
      <c r="AA31" s="215">
        <f t="shared" si="5"/>
        <v>0</v>
      </c>
      <c r="AB31" s="215">
        <f t="shared" si="6"/>
        <v>2</v>
      </c>
      <c r="AC31" s="214">
        <f>IF(AB31=0,1,IF(AB31=1,0.99,IF(AB31=2,0.98,IF(AB31=3,0.97,IF(AB31=4,0.96,IF(AB31=5,0.95,IF(AB31=6,0.94)))))))</f>
        <v>0.98</v>
      </c>
      <c r="AD31" s="214">
        <f t="shared" si="8"/>
        <v>10.654999999999999</v>
      </c>
      <c r="AE31" s="214">
        <f t="shared" si="9"/>
        <v>10.441899999999999</v>
      </c>
      <c r="AF31" s="215">
        <f t="shared" si="10"/>
        <v>120</v>
      </c>
      <c r="AG31" s="212" t="s">
        <v>3456</v>
      </c>
      <c r="AH31" s="212" t="s">
        <v>3455</v>
      </c>
      <c r="AI31" s="212" t="s">
        <v>3453</v>
      </c>
      <c r="AJ31" s="212" t="s">
        <v>3451</v>
      </c>
      <c r="AK31" s="212" t="s">
        <v>3454</v>
      </c>
      <c r="AL31" s="212" t="s">
        <v>3452</v>
      </c>
      <c r="AM31" s="212" t="s">
        <v>3460</v>
      </c>
      <c r="AN31" s="212" t="s">
        <v>3457</v>
      </c>
      <c r="AO31" s="212" t="s">
        <v>3459</v>
      </c>
      <c r="AP31" s="212" t="s">
        <v>3458</v>
      </c>
    </row>
    <row r="32" spans="1:43" s="217" customFormat="1" ht="17.100000000000001" customHeight="1">
      <c r="A32" s="210">
        <v>22</v>
      </c>
      <c r="B32" s="222" t="s">
        <v>1021</v>
      </c>
      <c r="C32" s="222" t="s">
        <v>1022</v>
      </c>
      <c r="D32" s="221" t="s">
        <v>1023</v>
      </c>
      <c r="E32" s="213">
        <v>9</v>
      </c>
      <c r="F32" s="214">
        <v>11.73</v>
      </c>
      <c r="G32" s="215">
        <v>30</v>
      </c>
      <c r="H32" s="215" t="s">
        <v>3373</v>
      </c>
      <c r="I32" s="214">
        <v>9.31</v>
      </c>
      <c r="J32" s="215">
        <v>11</v>
      </c>
      <c r="K32" s="215" t="s">
        <v>3372</v>
      </c>
      <c r="L32" s="216">
        <f t="shared" si="0"/>
        <v>10.52</v>
      </c>
      <c r="M32" s="213">
        <f t="shared" si="1"/>
        <v>60</v>
      </c>
      <c r="N32" s="213">
        <f t="shared" si="2"/>
        <v>1</v>
      </c>
      <c r="O32" s="213">
        <f t="shared" si="3"/>
        <v>1</v>
      </c>
      <c r="P32" s="214">
        <v>9.14</v>
      </c>
      <c r="Q32" s="215">
        <v>16</v>
      </c>
      <c r="R32" s="215" t="s">
        <v>3373</v>
      </c>
      <c r="S32" s="214">
        <v>13.24</v>
      </c>
      <c r="T32" s="215">
        <v>30</v>
      </c>
      <c r="U32" s="215" t="s">
        <v>3372</v>
      </c>
      <c r="V32" s="214">
        <f t="shared" si="11"/>
        <v>11.190000000000001</v>
      </c>
      <c r="W32" s="215">
        <f t="shared" si="12"/>
        <v>60</v>
      </c>
      <c r="X32" s="215">
        <f t="shared" si="13"/>
        <v>1</v>
      </c>
      <c r="Y32" s="215">
        <f t="shared" si="14"/>
        <v>1</v>
      </c>
      <c r="Z32" s="215">
        <f t="shared" si="4"/>
        <v>2</v>
      </c>
      <c r="AA32" s="215">
        <f t="shared" si="5"/>
        <v>2</v>
      </c>
      <c r="AB32" s="215">
        <f t="shared" si="6"/>
        <v>4</v>
      </c>
      <c r="AC32" s="214">
        <f>IF(AB32=0,1,IF(AB32=1,0.99,IF(AB32=2,0.98,IF(AB32=3,0.97,IF(AB32=4,0.96,IF(AB32=5,0.95,IF(AB32=6,0.94)))))))</f>
        <v>0.96</v>
      </c>
      <c r="AD32" s="214">
        <f t="shared" si="8"/>
        <v>10.855</v>
      </c>
      <c r="AE32" s="214">
        <f t="shared" si="9"/>
        <v>10.4208</v>
      </c>
      <c r="AF32" s="215">
        <f t="shared" si="10"/>
        <v>120</v>
      </c>
      <c r="AG32" s="212" t="s">
        <v>3455</v>
      </c>
      <c r="AH32" s="212" t="s">
        <v>3451</v>
      </c>
      <c r="AI32" s="212" t="s">
        <v>3453</v>
      </c>
      <c r="AJ32" s="212" t="s">
        <v>3452</v>
      </c>
      <c r="AK32" s="212" t="s">
        <v>3456</v>
      </c>
      <c r="AL32" s="212" t="s">
        <v>3457</v>
      </c>
      <c r="AM32" s="212" t="s">
        <v>3460</v>
      </c>
      <c r="AN32" s="212" t="s">
        <v>3454</v>
      </c>
      <c r="AO32" s="212" t="s">
        <v>3458</v>
      </c>
      <c r="AP32" s="212" t="s">
        <v>3459</v>
      </c>
    </row>
    <row r="33" spans="1:43" s="217" customFormat="1" ht="17.100000000000001" customHeight="1">
      <c r="A33" s="210">
        <v>23</v>
      </c>
      <c r="B33" s="218" t="s">
        <v>1354</v>
      </c>
      <c r="C33" s="218" t="s">
        <v>1355</v>
      </c>
      <c r="D33" s="213" t="s">
        <v>1356</v>
      </c>
      <c r="E33" s="213">
        <v>13</v>
      </c>
      <c r="F33" s="214">
        <v>11.35</v>
      </c>
      <c r="G33" s="215">
        <v>30</v>
      </c>
      <c r="H33" s="215" t="s">
        <v>3373</v>
      </c>
      <c r="I33" s="214">
        <v>10</v>
      </c>
      <c r="J33" s="215">
        <v>30</v>
      </c>
      <c r="K33" s="215" t="s">
        <v>3373</v>
      </c>
      <c r="L33" s="216">
        <f t="shared" si="0"/>
        <v>10.675000000000001</v>
      </c>
      <c r="M33" s="213">
        <f t="shared" si="1"/>
        <v>60</v>
      </c>
      <c r="N33" s="213">
        <f t="shared" si="2"/>
        <v>2</v>
      </c>
      <c r="O33" s="213">
        <f t="shared" si="3"/>
        <v>0</v>
      </c>
      <c r="P33" s="214">
        <v>10.8</v>
      </c>
      <c r="Q33" s="215">
        <v>30</v>
      </c>
      <c r="R33" s="215" t="s">
        <v>3373</v>
      </c>
      <c r="S33" s="214">
        <v>10.74</v>
      </c>
      <c r="T33" s="215">
        <v>30</v>
      </c>
      <c r="U33" s="215" t="s">
        <v>3372</v>
      </c>
      <c r="V33" s="214">
        <f t="shared" si="11"/>
        <v>10.77</v>
      </c>
      <c r="W33" s="215">
        <f t="shared" si="12"/>
        <v>60</v>
      </c>
      <c r="X33" s="215">
        <f t="shared" si="13"/>
        <v>1</v>
      </c>
      <c r="Y33" s="215">
        <f t="shared" si="14"/>
        <v>0</v>
      </c>
      <c r="Z33" s="215">
        <f t="shared" si="4"/>
        <v>3</v>
      </c>
      <c r="AA33" s="215">
        <f t="shared" si="5"/>
        <v>0</v>
      </c>
      <c r="AB33" s="215">
        <f t="shared" si="6"/>
        <v>3</v>
      </c>
      <c r="AC33" s="214">
        <f>IF(AB33=0,1,IF(AB33=1,0.99,IF(AB33=2,0.98,IF(AB33=3,0.97,IF(AB33=4,0.96,IF(AB33=5,0.95,IF(AB33=6,0.94)))))))</f>
        <v>0.97</v>
      </c>
      <c r="AD33" s="214">
        <f t="shared" si="8"/>
        <v>10.7225</v>
      </c>
      <c r="AE33" s="214">
        <f t="shared" si="9"/>
        <v>10.400824999999999</v>
      </c>
      <c r="AF33" s="215">
        <f t="shared" si="10"/>
        <v>120</v>
      </c>
      <c r="AG33" s="212" t="s">
        <v>3456</v>
      </c>
      <c r="AH33" s="212" t="s">
        <v>3455</v>
      </c>
      <c r="AI33" s="212" t="s">
        <v>3451</v>
      </c>
      <c r="AJ33" s="212" t="s">
        <v>3453</v>
      </c>
      <c r="AK33" s="212" t="s">
        <v>3452</v>
      </c>
      <c r="AL33" s="212" t="s">
        <v>3454</v>
      </c>
      <c r="AM33" s="212" t="s">
        <v>3457</v>
      </c>
      <c r="AN33" s="212" t="s">
        <v>3459</v>
      </c>
      <c r="AO33" s="212" t="s">
        <v>3460</v>
      </c>
      <c r="AP33" s="212" t="s">
        <v>3458</v>
      </c>
    </row>
    <row r="34" spans="1:43" s="217" customFormat="1" ht="17.100000000000001" customHeight="1">
      <c r="A34" s="210">
        <v>24</v>
      </c>
      <c r="B34" s="218" t="s">
        <v>1264</v>
      </c>
      <c r="C34" s="218" t="s">
        <v>1265</v>
      </c>
      <c r="D34" s="213" t="s">
        <v>1266</v>
      </c>
      <c r="E34" s="213">
        <v>12</v>
      </c>
      <c r="F34" s="214">
        <v>10.39</v>
      </c>
      <c r="G34" s="215">
        <v>30</v>
      </c>
      <c r="H34" s="215" t="s">
        <v>3372</v>
      </c>
      <c r="I34" s="214">
        <v>10</v>
      </c>
      <c r="J34" s="215">
        <v>30</v>
      </c>
      <c r="K34" s="215" t="s">
        <v>3373</v>
      </c>
      <c r="L34" s="216">
        <f t="shared" si="0"/>
        <v>10.195</v>
      </c>
      <c r="M34" s="213">
        <f t="shared" si="1"/>
        <v>60</v>
      </c>
      <c r="N34" s="213">
        <f t="shared" si="2"/>
        <v>1</v>
      </c>
      <c r="O34" s="213">
        <f t="shared" si="3"/>
        <v>0</v>
      </c>
      <c r="P34" s="214">
        <v>12.54</v>
      </c>
      <c r="Q34" s="215">
        <v>30</v>
      </c>
      <c r="R34" s="215" t="s">
        <v>3372</v>
      </c>
      <c r="S34" s="214">
        <v>12.19</v>
      </c>
      <c r="T34" s="215">
        <v>30</v>
      </c>
      <c r="U34" s="215" t="s">
        <v>3372</v>
      </c>
      <c r="V34" s="214">
        <f t="shared" si="11"/>
        <v>12.364999999999998</v>
      </c>
      <c r="W34" s="215">
        <f t="shared" si="12"/>
        <v>60</v>
      </c>
      <c r="X34" s="215">
        <f t="shared" si="13"/>
        <v>0</v>
      </c>
      <c r="Y34" s="215">
        <f t="shared" si="14"/>
        <v>0</v>
      </c>
      <c r="Z34" s="215">
        <f t="shared" si="4"/>
        <v>1</v>
      </c>
      <c r="AA34" s="215">
        <f t="shared" si="5"/>
        <v>0</v>
      </c>
      <c r="AB34" s="215">
        <f t="shared" si="6"/>
        <v>1</v>
      </c>
      <c r="AC34" s="214">
        <f>IF(AB34=0,0.93,IF(AB34=1,0.92,IF(AB34=2,0.91,IF(AB34=3,0.9,IF(AB34=4,0.89,IF(AB34=5,0.88,IF(AB34=6,0.87)))))))</f>
        <v>0.92</v>
      </c>
      <c r="AD34" s="214">
        <f t="shared" si="8"/>
        <v>11.28</v>
      </c>
      <c r="AE34" s="214">
        <f t="shared" si="9"/>
        <v>10.377599999999999</v>
      </c>
      <c r="AF34" s="215">
        <f t="shared" si="10"/>
        <v>120</v>
      </c>
      <c r="AG34" s="212" t="s">
        <v>3456</v>
      </c>
      <c r="AH34" s="212" t="s">
        <v>3455</v>
      </c>
      <c r="AI34" s="212" t="s">
        <v>3459</v>
      </c>
      <c r="AJ34" s="212" t="s">
        <v>3452</v>
      </c>
      <c r="AK34" s="212" t="s">
        <v>3451</v>
      </c>
      <c r="AL34" s="212" t="s">
        <v>3460</v>
      </c>
      <c r="AM34" s="212" t="s">
        <v>3454</v>
      </c>
      <c r="AN34" s="212" t="s">
        <v>3457</v>
      </c>
      <c r="AO34" s="212" t="s">
        <v>3458</v>
      </c>
      <c r="AP34" s="212" t="s">
        <v>3453</v>
      </c>
    </row>
    <row r="35" spans="1:43" s="217" customFormat="1" ht="17.100000000000001" customHeight="1">
      <c r="A35" s="210">
        <v>25</v>
      </c>
      <c r="B35" s="218" t="s">
        <v>1304</v>
      </c>
      <c r="C35" s="218" t="s">
        <v>609</v>
      </c>
      <c r="D35" s="221" t="s">
        <v>1305</v>
      </c>
      <c r="E35" s="213">
        <v>12</v>
      </c>
      <c r="F35" s="214">
        <v>10.32</v>
      </c>
      <c r="G35" s="215">
        <v>30</v>
      </c>
      <c r="H35" s="215" t="s">
        <v>3373</v>
      </c>
      <c r="I35" s="214">
        <v>10.47</v>
      </c>
      <c r="J35" s="215">
        <v>30</v>
      </c>
      <c r="K35" s="215" t="s">
        <v>3373</v>
      </c>
      <c r="L35" s="216">
        <f t="shared" si="0"/>
        <v>10.395</v>
      </c>
      <c r="M35" s="213">
        <f t="shared" si="1"/>
        <v>60</v>
      </c>
      <c r="N35" s="213">
        <f t="shared" si="2"/>
        <v>2</v>
      </c>
      <c r="O35" s="213">
        <f t="shared" si="3"/>
        <v>0</v>
      </c>
      <c r="P35" s="214">
        <v>11.85</v>
      </c>
      <c r="Q35" s="215">
        <v>30</v>
      </c>
      <c r="R35" s="215" t="s">
        <v>3372</v>
      </c>
      <c r="S35" s="214">
        <v>12.94</v>
      </c>
      <c r="T35" s="215">
        <v>30</v>
      </c>
      <c r="U35" s="215" t="s">
        <v>3372</v>
      </c>
      <c r="V35" s="214">
        <f t="shared" si="11"/>
        <v>12.395</v>
      </c>
      <c r="W35" s="215">
        <f t="shared" si="12"/>
        <v>60</v>
      </c>
      <c r="X35" s="215">
        <f t="shared" si="13"/>
        <v>0</v>
      </c>
      <c r="Y35" s="215">
        <f t="shared" si="14"/>
        <v>0</v>
      </c>
      <c r="Z35" s="215">
        <f t="shared" si="4"/>
        <v>2</v>
      </c>
      <c r="AA35" s="215">
        <f t="shared" si="5"/>
        <v>0</v>
      </c>
      <c r="AB35" s="215">
        <f t="shared" si="6"/>
        <v>2</v>
      </c>
      <c r="AC35" s="214">
        <f>IF(AB35=0,0.93,IF(AB35=1,0.92,IF(AB35=2,0.91,IF(AB35=3,0.9,IF(AB35=4,0.89,IF(AB35=5,0.88,IF(AB35=6,0.87)))))))</f>
        <v>0.91</v>
      </c>
      <c r="AD35" s="214">
        <f t="shared" si="8"/>
        <v>11.395</v>
      </c>
      <c r="AE35" s="214">
        <f t="shared" si="9"/>
        <v>10.369450000000001</v>
      </c>
      <c r="AF35" s="215">
        <f t="shared" si="10"/>
        <v>120</v>
      </c>
      <c r="AG35" s="212" t="s">
        <v>3453</v>
      </c>
      <c r="AH35" s="212" t="s">
        <v>3451</v>
      </c>
      <c r="AI35" s="212" t="s">
        <v>3455</v>
      </c>
      <c r="AJ35" s="212" t="s">
        <v>3456</v>
      </c>
      <c r="AK35" s="212" t="s">
        <v>3452</v>
      </c>
      <c r="AL35" s="212" t="s">
        <v>3460</v>
      </c>
      <c r="AM35" s="212" t="s">
        <v>3457</v>
      </c>
      <c r="AN35" s="212" t="s">
        <v>3454</v>
      </c>
      <c r="AO35" s="212" t="s">
        <v>3459</v>
      </c>
      <c r="AP35" s="212" t="s">
        <v>3458</v>
      </c>
    </row>
    <row r="36" spans="1:43" s="217" customFormat="1" ht="17.100000000000001" customHeight="1">
      <c r="A36" s="210">
        <v>26</v>
      </c>
      <c r="B36" s="219" t="s">
        <v>2336</v>
      </c>
      <c r="C36" s="219" t="s">
        <v>1118</v>
      </c>
      <c r="D36" s="213" t="s">
        <v>2337</v>
      </c>
      <c r="E36" s="213">
        <v>23</v>
      </c>
      <c r="F36" s="214">
        <v>10.81</v>
      </c>
      <c r="G36" s="215">
        <v>30</v>
      </c>
      <c r="H36" s="215" t="s">
        <v>3373</v>
      </c>
      <c r="I36" s="214">
        <v>10.69</v>
      </c>
      <c r="J36" s="215">
        <v>30</v>
      </c>
      <c r="K36" s="215" t="s">
        <v>3373</v>
      </c>
      <c r="L36" s="216">
        <f t="shared" si="0"/>
        <v>10.75</v>
      </c>
      <c r="M36" s="213">
        <f t="shared" si="1"/>
        <v>60</v>
      </c>
      <c r="N36" s="213">
        <f t="shared" si="2"/>
        <v>2</v>
      </c>
      <c r="O36" s="213">
        <f t="shared" si="3"/>
        <v>0</v>
      </c>
      <c r="P36" s="214">
        <v>9.1999999999999993</v>
      </c>
      <c r="Q36" s="215">
        <v>10</v>
      </c>
      <c r="R36" s="215" t="s">
        <v>3373</v>
      </c>
      <c r="S36" s="214">
        <v>12.49</v>
      </c>
      <c r="T36" s="215">
        <v>30</v>
      </c>
      <c r="U36" s="215" t="s">
        <v>3372</v>
      </c>
      <c r="V36" s="214">
        <f t="shared" si="11"/>
        <v>10.844999999999999</v>
      </c>
      <c r="W36" s="215">
        <f t="shared" si="12"/>
        <v>60</v>
      </c>
      <c r="X36" s="215">
        <f t="shared" si="13"/>
        <v>1</v>
      </c>
      <c r="Y36" s="215">
        <f t="shared" si="14"/>
        <v>1</v>
      </c>
      <c r="Z36" s="215">
        <f t="shared" si="4"/>
        <v>3</v>
      </c>
      <c r="AA36" s="215">
        <f t="shared" si="5"/>
        <v>1</v>
      </c>
      <c r="AB36" s="215">
        <f t="shared" si="6"/>
        <v>4</v>
      </c>
      <c r="AC36" s="214">
        <f t="shared" ref="AC36:AC41" si="15">IF(AB36=0,1,IF(AB36=1,0.99,IF(AB36=2,0.98,IF(AB36=3,0.97,IF(AB36=4,0.96,IF(AB36=5,0.95,IF(AB36=6,0.94)))))))</f>
        <v>0.96</v>
      </c>
      <c r="AD36" s="214">
        <f t="shared" si="8"/>
        <v>10.797499999999999</v>
      </c>
      <c r="AE36" s="214">
        <f t="shared" si="9"/>
        <v>10.365599999999999</v>
      </c>
      <c r="AF36" s="215">
        <f t="shared" si="10"/>
        <v>120</v>
      </c>
      <c r="AG36" s="212" t="s">
        <v>3453</v>
      </c>
      <c r="AH36" s="212" t="s">
        <v>3451</v>
      </c>
      <c r="AI36" s="212" t="s">
        <v>3456</v>
      </c>
      <c r="AJ36" s="212" t="s">
        <v>3455</v>
      </c>
      <c r="AK36" s="212" t="s">
        <v>3457</v>
      </c>
      <c r="AL36" s="212" t="s">
        <v>3452</v>
      </c>
      <c r="AM36" s="212" t="s">
        <v>3454</v>
      </c>
      <c r="AN36" s="212" t="s">
        <v>3460</v>
      </c>
      <c r="AO36" s="212" t="s">
        <v>3459</v>
      </c>
      <c r="AP36" s="212" t="s">
        <v>3458</v>
      </c>
    </row>
    <row r="37" spans="1:43" s="217" customFormat="1" ht="17.100000000000001" customHeight="1">
      <c r="A37" s="210">
        <v>27</v>
      </c>
      <c r="B37" s="218" t="s">
        <v>217</v>
      </c>
      <c r="C37" s="218" t="s">
        <v>218</v>
      </c>
      <c r="D37" s="213" t="s">
        <v>219</v>
      </c>
      <c r="E37" s="213">
        <v>2</v>
      </c>
      <c r="F37" s="214">
        <v>10.210000000000001</v>
      </c>
      <c r="G37" s="215">
        <v>30</v>
      </c>
      <c r="H37" s="215" t="s">
        <v>3373</v>
      </c>
      <c r="I37" s="214">
        <v>10</v>
      </c>
      <c r="J37" s="215">
        <v>30</v>
      </c>
      <c r="K37" s="215" t="s">
        <v>3373</v>
      </c>
      <c r="L37" s="216">
        <f t="shared" si="0"/>
        <v>10.105</v>
      </c>
      <c r="M37" s="213">
        <f t="shared" si="1"/>
        <v>60</v>
      </c>
      <c r="N37" s="213">
        <f t="shared" si="2"/>
        <v>2</v>
      </c>
      <c r="O37" s="213">
        <f t="shared" si="3"/>
        <v>0</v>
      </c>
      <c r="P37" s="214">
        <v>9.93</v>
      </c>
      <c r="Q37" s="215">
        <v>12</v>
      </c>
      <c r="R37" s="215" t="s">
        <v>3373</v>
      </c>
      <c r="S37" s="214">
        <v>13.02</v>
      </c>
      <c r="T37" s="215">
        <v>30</v>
      </c>
      <c r="U37" s="215" t="s">
        <v>3372</v>
      </c>
      <c r="V37" s="214">
        <f t="shared" si="11"/>
        <v>11.475</v>
      </c>
      <c r="W37" s="215">
        <f t="shared" si="12"/>
        <v>60</v>
      </c>
      <c r="X37" s="215">
        <f t="shared" si="13"/>
        <v>1</v>
      </c>
      <c r="Y37" s="215">
        <f t="shared" si="14"/>
        <v>1</v>
      </c>
      <c r="Z37" s="215">
        <f t="shared" si="4"/>
        <v>3</v>
      </c>
      <c r="AA37" s="215">
        <f t="shared" si="5"/>
        <v>1</v>
      </c>
      <c r="AB37" s="215">
        <f t="shared" si="6"/>
        <v>4</v>
      </c>
      <c r="AC37" s="214">
        <f t="shared" si="15"/>
        <v>0.96</v>
      </c>
      <c r="AD37" s="214">
        <f t="shared" si="8"/>
        <v>10.79</v>
      </c>
      <c r="AE37" s="214">
        <f t="shared" si="9"/>
        <v>10.3584</v>
      </c>
      <c r="AF37" s="215">
        <f t="shared" si="10"/>
        <v>120</v>
      </c>
      <c r="AG37" s="212" t="s">
        <v>3453</v>
      </c>
      <c r="AH37" s="212" t="s">
        <v>3451</v>
      </c>
      <c r="AI37" s="212" t="s">
        <v>3456</v>
      </c>
      <c r="AJ37" s="212" t="s">
        <v>3455</v>
      </c>
      <c r="AK37" s="212" t="s">
        <v>3457</v>
      </c>
      <c r="AL37" s="212" t="s">
        <v>3454</v>
      </c>
      <c r="AM37" s="212" t="s">
        <v>3452</v>
      </c>
      <c r="AN37" s="212" t="s">
        <v>3460</v>
      </c>
      <c r="AO37" s="212" t="s">
        <v>3459</v>
      </c>
      <c r="AP37" s="212" t="s">
        <v>3458</v>
      </c>
    </row>
    <row r="38" spans="1:43" s="217" customFormat="1" ht="17.100000000000001" customHeight="1">
      <c r="A38" s="210">
        <v>28</v>
      </c>
      <c r="B38" s="218" t="s">
        <v>220</v>
      </c>
      <c r="C38" s="218" t="s">
        <v>221</v>
      </c>
      <c r="D38" s="213" t="s">
        <v>222</v>
      </c>
      <c r="E38" s="213">
        <v>2</v>
      </c>
      <c r="F38" s="214">
        <v>10.8</v>
      </c>
      <c r="G38" s="215">
        <v>30</v>
      </c>
      <c r="H38" s="215" t="s">
        <v>3373</v>
      </c>
      <c r="I38" s="214">
        <v>10</v>
      </c>
      <c r="J38" s="215">
        <v>30</v>
      </c>
      <c r="K38" s="215" t="s">
        <v>3373</v>
      </c>
      <c r="L38" s="216">
        <f t="shared" si="0"/>
        <v>10.4</v>
      </c>
      <c r="M38" s="213">
        <f t="shared" si="1"/>
        <v>60</v>
      </c>
      <c r="N38" s="213">
        <f t="shared" si="2"/>
        <v>2</v>
      </c>
      <c r="O38" s="213">
        <f t="shared" si="3"/>
        <v>0</v>
      </c>
      <c r="P38" s="214">
        <v>10.11</v>
      </c>
      <c r="Q38" s="215">
        <v>30</v>
      </c>
      <c r="R38" s="215" t="s">
        <v>3373</v>
      </c>
      <c r="S38" s="214">
        <v>11.72</v>
      </c>
      <c r="T38" s="215">
        <v>30</v>
      </c>
      <c r="U38" s="215" t="s">
        <v>3372</v>
      </c>
      <c r="V38" s="214">
        <f t="shared" si="11"/>
        <v>10.914999999999999</v>
      </c>
      <c r="W38" s="215">
        <f t="shared" si="12"/>
        <v>60</v>
      </c>
      <c r="X38" s="215">
        <f t="shared" si="13"/>
        <v>1</v>
      </c>
      <c r="Y38" s="215">
        <f t="shared" si="14"/>
        <v>0</v>
      </c>
      <c r="Z38" s="215">
        <f t="shared" si="4"/>
        <v>3</v>
      </c>
      <c r="AA38" s="215">
        <f t="shared" si="5"/>
        <v>0</v>
      </c>
      <c r="AB38" s="215">
        <f t="shared" si="6"/>
        <v>3</v>
      </c>
      <c r="AC38" s="214">
        <f t="shared" si="15"/>
        <v>0.97</v>
      </c>
      <c r="AD38" s="214">
        <f t="shared" si="8"/>
        <v>10.657499999999999</v>
      </c>
      <c r="AE38" s="214">
        <f t="shared" si="9"/>
        <v>10.337774999999999</v>
      </c>
      <c r="AF38" s="215">
        <f t="shared" si="10"/>
        <v>120</v>
      </c>
      <c r="AG38" s="212" t="s">
        <v>3452</v>
      </c>
      <c r="AH38" s="212" t="s">
        <v>3455</v>
      </c>
      <c r="AI38" s="212" t="s">
        <v>3453</v>
      </c>
      <c r="AJ38" s="212" t="s">
        <v>3454</v>
      </c>
      <c r="AK38" s="212" t="s">
        <v>3456</v>
      </c>
      <c r="AL38" s="212" t="s">
        <v>3457</v>
      </c>
      <c r="AM38" s="212" t="s">
        <v>3459</v>
      </c>
      <c r="AN38" s="212" t="s">
        <v>3458</v>
      </c>
      <c r="AO38" s="212" t="s">
        <v>3460</v>
      </c>
      <c r="AP38" s="239"/>
    </row>
    <row r="39" spans="1:43" s="217" customFormat="1" ht="17.100000000000001" customHeight="1">
      <c r="A39" s="210">
        <v>29</v>
      </c>
      <c r="B39" s="219" t="s">
        <v>2355</v>
      </c>
      <c r="C39" s="219" t="s">
        <v>1855</v>
      </c>
      <c r="D39" s="213" t="s">
        <v>2356</v>
      </c>
      <c r="E39" s="213">
        <v>23</v>
      </c>
      <c r="F39" s="214">
        <v>12.03</v>
      </c>
      <c r="G39" s="215">
        <v>30</v>
      </c>
      <c r="H39" s="215" t="s">
        <v>3372</v>
      </c>
      <c r="I39" s="214">
        <v>10.15</v>
      </c>
      <c r="J39" s="215">
        <v>30</v>
      </c>
      <c r="K39" s="215" t="s">
        <v>3372</v>
      </c>
      <c r="L39" s="216">
        <f t="shared" si="0"/>
        <v>11.09</v>
      </c>
      <c r="M39" s="213">
        <f t="shared" si="1"/>
        <v>60</v>
      </c>
      <c r="N39" s="213">
        <f t="shared" si="2"/>
        <v>0</v>
      </c>
      <c r="O39" s="213">
        <f t="shared" si="3"/>
        <v>0</v>
      </c>
      <c r="P39" s="214">
        <v>11.42</v>
      </c>
      <c r="Q39" s="215">
        <v>30</v>
      </c>
      <c r="R39" s="215" t="s">
        <v>3372</v>
      </c>
      <c r="S39" s="214">
        <v>8.58</v>
      </c>
      <c r="T39" s="215">
        <v>24</v>
      </c>
      <c r="U39" s="215" t="s">
        <v>3373</v>
      </c>
      <c r="V39" s="214">
        <f t="shared" si="11"/>
        <v>10</v>
      </c>
      <c r="W39" s="215">
        <f t="shared" si="12"/>
        <v>60</v>
      </c>
      <c r="X39" s="215">
        <f t="shared" si="13"/>
        <v>1</v>
      </c>
      <c r="Y39" s="215">
        <f t="shared" si="14"/>
        <v>1</v>
      </c>
      <c r="Z39" s="215">
        <f t="shared" si="4"/>
        <v>1</v>
      </c>
      <c r="AA39" s="215">
        <f t="shared" si="5"/>
        <v>1</v>
      </c>
      <c r="AB39" s="215">
        <f t="shared" si="6"/>
        <v>2</v>
      </c>
      <c r="AC39" s="214">
        <f t="shared" si="15"/>
        <v>0.98</v>
      </c>
      <c r="AD39" s="214">
        <f t="shared" si="8"/>
        <v>10.545</v>
      </c>
      <c r="AE39" s="214">
        <f t="shared" si="9"/>
        <v>10.334099999999999</v>
      </c>
      <c r="AF39" s="215">
        <f t="shared" si="10"/>
        <v>120</v>
      </c>
      <c r="AG39" s="212" t="s">
        <v>3453</v>
      </c>
      <c r="AH39" s="212" t="s">
        <v>3451</v>
      </c>
      <c r="AI39" s="212" t="s">
        <v>3455</v>
      </c>
      <c r="AJ39" s="212" t="s">
        <v>3456</v>
      </c>
      <c r="AK39" s="212" t="s">
        <v>3454</v>
      </c>
      <c r="AL39" s="212" t="s">
        <v>3452</v>
      </c>
      <c r="AM39" s="212" t="s">
        <v>3460</v>
      </c>
      <c r="AN39" s="212" t="s">
        <v>3459</v>
      </c>
      <c r="AO39" s="212" t="s">
        <v>3457</v>
      </c>
      <c r="AP39" s="212" t="s">
        <v>3458</v>
      </c>
    </row>
    <row r="40" spans="1:43" s="217" customFormat="1" ht="17.100000000000001" customHeight="1">
      <c r="A40" s="210">
        <v>30</v>
      </c>
      <c r="B40" s="218" t="s">
        <v>2497</v>
      </c>
      <c r="C40" s="218" t="s">
        <v>1625</v>
      </c>
      <c r="D40" s="213" t="s">
        <v>2498</v>
      </c>
      <c r="E40" s="213">
        <v>25</v>
      </c>
      <c r="F40" s="214">
        <v>10.76</v>
      </c>
      <c r="G40" s="215">
        <v>30</v>
      </c>
      <c r="H40" s="215" t="s">
        <v>3372</v>
      </c>
      <c r="I40" s="214">
        <v>10</v>
      </c>
      <c r="J40" s="215">
        <v>30</v>
      </c>
      <c r="K40" s="215" t="s">
        <v>3373</v>
      </c>
      <c r="L40" s="216">
        <f t="shared" si="0"/>
        <v>10.379999999999999</v>
      </c>
      <c r="M40" s="213">
        <f t="shared" si="1"/>
        <v>60</v>
      </c>
      <c r="N40" s="213">
        <f t="shared" si="2"/>
        <v>1</v>
      </c>
      <c r="O40" s="213">
        <f t="shared" si="3"/>
        <v>0</v>
      </c>
      <c r="P40" s="214">
        <v>9.49</v>
      </c>
      <c r="Q40" s="215">
        <v>10</v>
      </c>
      <c r="R40" s="215" t="s">
        <v>3373</v>
      </c>
      <c r="S40" s="214">
        <v>12.31</v>
      </c>
      <c r="T40" s="215">
        <v>30</v>
      </c>
      <c r="U40" s="215" t="s">
        <v>3372</v>
      </c>
      <c r="V40" s="214">
        <f t="shared" si="11"/>
        <v>10.9</v>
      </c>
      <c r="W40" s="215">
        <f t="shared" si="12"/>
        <v>60</v>
      </c>
      <c r="X40" s="215">
        <f t="shared" si="13"/>
        <v>1</v>
      </c>
      <c r="Y40" s="215">
        <f t="shared" si="14"/>
        <v>1</v>
      </c>
      <c r="Z40" s="215">
        <f t="shared" si="4"/>
        <v>2</v>
      </c>
      <c r="AA40" s="215">
        <f t="shared" si="5"/>
        <v>1</v>
      </c>
      <c r="AB40" s="215">
        <f t="shared" si="6"/>
        <v>3</v>
      </c>
      <c r="AC40" s="214">
        <f t="shared" si="15"/>
        <v>0.97</v>
      </c>
      <c r="AD40" s="214">
        <f t="shared" si="8"/>
        <v>10.64</v>
      </c>
      <c r="AE40" s="214">
        <f t="shared" si="9"/>
        <v>10.3208</v>
      </c>
      <c r="AF40" s="215">
        <f t="shared" si="10"/>
        <v>120</v>
      </c>
      <c r="AG40" s="212" t="s">
        <v>3453</v>
      </c>
      <c r="AH40" s="212" t="s">
        <v>3456</v>
      </c>
      <c r="AI40" s="212" t="s">
        <v>3451</v>
      </c>
      <c r="AJ40" s="212" t="s">
        <v>3455</v>
      </c>
      <c r="AK40" s="212" t="s">
        <v>3452</v>
      </c>
      <c r="AL40" s="212" t="s">
        <v>3457</v>
      </c>
      <c r="AM40" s="212" t="s">
        <v>3454</v>
      </c>
      <c r="AN40" s="212" t="s">
        <v>3460</v>
      </c>
      <c r="AO40" s="212" t="s">
        <v>3459</v>
      </c>
      <c r="AP40" s="212" t="s">
        <v>3458</v>
      </c>
    </row>
    <row r="41" spans="1:43" s="217" customFormat="1" ht="17.100000000000001" customHeight="1">
      <c r="A41" s="210">
        <v>31</v>
      </c>
      <c r="B41" s="222" t="s">
        <v>485</v>
      </c>
      <c r="C41" s="222" t="s">
        <v>1307</v>
      </c>
      <c r="D41" s="221" t="s">
        <v>2142</v>
      </c>
      <c r="E41" s="213">
        <v>21</v>
      </c>
      <c r="F41" s="214">
        <v>10</v>
      </c>
      <c r="G41" s="215">
        <v>30</v>
      </c>
      <c r="H41" s="215" t="s">
        <v>3373</v>
      </c>
      <c r="I41" s="214">
        <v>10.26</v>
      </c>
      <c r="J41" s="215">
        <v>30</v>
      </c>
      <c r="K41" s="215" t="s">
        <v>3372</v>
      </c>
      <c r="L41" s="216">
        <f t="shared" si="0"/>
        <v>10.129999999999999</v>
      </c>
      <c r="M41" s="213">
        <f t="shared" si="1"/>
        <v>60</v>
      </c>
      <c r="N41" s="213">
        <f t="shared" si="2"/>
        <v>1</v>
      </c>
      <c r="O41" s="213">
        <f t="shared" si="3"/>
        <v>0</v>
      </c>
      <c r="P41" s="214">
        <v>9.61</v>
      </c>
      <c r="Q41" s="215">
        <v>15</v>
      </c>
      <c r="R41" s="215" t="s">
        <v>3373</v>
      </c>
      <c r="S41" s="214">
        <v>12.51</v>
      </c>
      <c r="T41" s="215">
        <v>30</v>
      </c>
      <c r="U41" s="215" t="s">
        <v>3372</v>
      </c>
      <c r="V41" s="214">
        <f t="shared" si="11"/>
        <v>11.059999999999999</v>
      </c>
      <c r="W41" s="215">
        <f t="shared" si="12"/>
        <v>60</v>
      </c>
      <c r="X41" s="215">
        <f t="shared" si="13"/>
        <v>1</v>
      </c>
      <c r="Y41" s="215">
        <f t="shared" si="14"/>
        <v>1</v>
      </c>
      <c r="Z41" s="215">
        <f t="shared" si="4"/>
        <v>2</v>
      </c>
      <c r="AA41" s="215">
        <f t="shared" si="5"/>
        <v>1</v>
      </c>
      <c r="AB41" s="215">
        <f t="shared" si="6"/>
        <v>3</v>
      </c>
      <c r="AC41" s="214">
        <f t="shared" si="15"/>
        <v>0.97</v>
      </c>
      <c r="AD41" s="214">
        <f t="shared" si="8"/>
        <v>10.594999999999999</v>
      </c>
      <c r="AE41" s="214">
        <f t="shared" si="9"/>
        <v>10.277149999999999</v>
      </c>
      <c r="AF41" s="215">
        <f t="shared" si="10"/>
        <v>120</v>
      </c>
      <c r="AG41" s="212" t="s">
        <v>3453</v>
      </c>
      <c r="AH41" s="212" t="s">
        <v>3451</v>
      </c>
      <c r="AI41" s="212" t="s">
        <v>3452</v>
      </c>
      <c r="AJ41" s="212" t="s">
        <v>3456</v>
      </c>
      <c r="AK41" s="212" t="s">
        <v>3455</v>
      </c>
      <c r="AL41" s="212" t="s">
        <v>3454</v>
      </c>
      <c r="AM41" s="212" t="s">
        <v>3457</v>
      </c>
      <c r="AN41" s="212" t="s">
        <v>3459</v>
      </c>
      <c r="AO41" s="212" t="s">
        <v>3460</v>
      </c>
      <c r="AP41" s="212" t="s">
        <v>3458</v>
      </c>
    </row>
    <row r="42" spans="1:43" s="217" customFormat="1" ht="17.100000000000001" customHeight="1">
      <c r="A42" s="210">
        <v>32</v>
      </c>
      <c r="B42" s="218" t="s">
        <v>427</v>
      </c>
      <c r="C42" s="218" t="s">
        <v>428</v>
      </c>
      <c r="D42" s="213" t="s">
        <v>429</v>
      </c>
      <c r="E42" s="213">
        <v>4</v>
      </c>
      <c r="F42" s="214">
        <v>10.48</v>
      </c>
      <c r="G42" s="215">
        <v>30</v>
      </c>
      <c r="H42" s="215" t="s">
        <v>3372</v>
      </c>
      <c r="I42" s="214">
        <v>10.5</v>
      </c>
      <c r="J42" s="215">
        <v>30</v>
      </c>
      <c r="K42" s="215" t="s">
        <v>3372</v>
      </c>
      <c r="L42" s="216">
        <f t="shared" si="0"/>
        <v>10.49</v>
      </c>
      <c r="M42" s="213">
        <f t="shared" si="1"/>
        <v>60</v>
      </c>
      <c r="N42" s="213">
        <f t="shared" si="2"/>
        <v>0</v>
      </c>
      <c r="O42" s="213">
        <f t="shared" si="3"/>
        <v>0</v>
      </c>
      <c r="P42" s="214">
        <v>10.54</v>
      </c>
      <c r="Q42" s="215">
        <v>30</v>
      </c>
      <c r="R42" s="215" t="s">
        <v>3372</v>
      </c>
      <c r="S42" s="214">
        <v>12.64</v>
      </c>
      <c r="T42" s="215">
        <v>30</v>
      </c>
      <c r="U42" s="215" t="s">
        <v>3372</v>
      </c>
      <c r="V42" s="214">
        <f t="shared" si="11"/>
        <v>11.59</v>
      </c>
      <c r="W42" s="215">
        <f t="shared" si="12"/>
        <v>60</v>
      </c>
      <c r="X42" s="215">
        <f t="shared" si="13"/>
        <v>0</v>
      </c>
      <c r="Y42" s="215">
        <f t="shared" si="14"/>
        <v>0</v>
      </c>
      <c r="Z42" s="215">
        <f t="shared" si="4"/>
        <v>0</v>
      </c>
      <c r="AA42" s="215">
        <f t="shared" si="5"/>
        <v>0</v>
      </c>
      <c r="AB42" s="215">
        <f t="shared" si="6"/>
        <v>0</v>
      </c>
      <c r="AC42" s="214">
        <f>IF(AB42=0,0.93,IF(AB42=1,0.92,IF(AB42=2,0.91,IF(AB42=3,0.9,IF(AB42=4,0.89,IF(AB42=5,0.88,IF(AB42=6,0.87)))))))</f>
        <v>0.93</v>
      </c>
      <c r="AD42" s="214">
        <f t="shared" si="8"/>
        <v>11.04</v>
      </c>
      <c r="AE42" s="214">
        <f t="shared" si="9"/>
        <v>10.267199999999999</v>
      </c>
      <c r="AF42" s="215">
        <f t="shared" si="10"/>
        <v>120</v>
      </c>
      <c r="AG42" s="212" t="s">
        <v>3451</v>
      </c>
      <c r="AH42" s="212" t="s">
        <v>3453</v>
      </c>
      <c r="AI42" s="212" t="s">
        <v>3452</v>
      </c>
      <c r="AJ42" s="212" t="s">
        <v>3455</v>
      </c>
      <c r="AK42" s="212" t="s">
        <v>3454</v>
      </c>
      <c r="AL42" s="212" t="s">
        <v>3456</v>
      </c>
      <c r="AM42" s="212" t="s">
        <v>3457</v>
      </c>
      <c r="AN42" s="212" t="s">
        <v>3460</v>
      </c>
      <c r="AO42" s="212" t="s">
        <v>3459</v>
      </c>
      <c r="AP42" s="212" t="s">
        <v>3458</v>
      </c>
    </row>
    <row r="43" spans="1:43" s="217" customFormat="1" ht="17.100000000000001" customHeight="1">
      <c r="A43" s="210">
        <v>33</v>
      </c>
      <c r="B43" s="218" t="s">
        <v>600</v>
      </c>
      <c r="C43" s="218" t="s">
        <v>601</v>
      </c>
      <c r="D43" s="221" t="s">
        <v>602</v>
      </c>
      <c r="E43" s="213">
        <v>5</v>
      </c>
      <c r="F43" s="214">
        <v>12.52</v>
      </c>
      <c r="G43" s="215">
        <v>30</v>
      </c>
      <c r="H43" s="215" t="s">
        <v>3372</v>
      </c>
      <c r="I43" s="214">
        <v>10</v>
      </c>
      <c r="J43" s="215">
        <v>30</v>
      </c>
      <c r="K43" s="215" t="s">
        <v>3373</v>
      </c>
      <c r="L43" s="216">
        <f t="shared" ref="L43:L74" si="16">(F43+I43)/2</f>
        <v>11.26</v>
      </c>
      <c r="M43" s="213">
        <f t="shared" ref="M43:M74" si="17">IF(L43&gt;=10,60,G43+J43)</f>
        <v>60</v>
      </c>
      <c r="N43" s="213">
        <f t="shared" ref="N43:N74" si="18">IF(H43="ACC",0,1)+IF(K43="ACC",0,1)</f>
        <v>1</v>
      </c>
      <c r="O43" s="213">
        <f t="shared" ref="O43:O74" si="19">IF(F43&lt;10,1,(IF(I43&lt;10,1,0)))</f>
        <v>0</v>
      </c>
      <c r="P43" s="214">
        <v>10.09</v>
      </c>
      <c r="Q43" s="215">
        <v>30</v>
      </c>
      <c r="R43" s="215" t="s">
        <v>3372</v>
      </c>
      <c r="S43" s="214">
        <v>11.98</v>
      </c>
      <c r="T43" s="215">
        <v>30</v>
      </c>
      <c r="U43" s="215" t="s">
        <v>3372</v>
      </c>
      <c r="V43" s="214">
        <f t="shared" si="11"/>
        <v>11.035</v>
      </c>
      <c r="W43" s="215">
        <f t="shared" si="12"/>
        <v>60</v>
      </c>
      <c r="X43" s="215">
        <f t="shared" si="13"/>
        <v>0</v>
      </c>
      <c r="Y43" s="215">
        <f t="shared" si="14"/>
        <v>0</v>
      </c>
      <c r="Z43" s="215">
        <f t="shared" ref="Z43:Z74" si="20">N43+X43</f>
        <v>1</v>
      </c>
      <c r="AA43" s="215">
        <f t="shared" ref="AA43:AA74" si="21">O43+Y43</f>
        <v>0</v>
      </c>
      <c r="AB43" s="215">
        <f t="shared" ref="AB43:AB74" si="22">Z43+AA43</f>
        <v>1</v>
      </c>
      <c r="AC43" s="214">
        <f>IF(AB43=0,0.93,IF(AB43=1,0.92,IF(AB43=2,0.91,IF(AB43=3,0.9,IF(AB43=4,0.89,IF(AB43=5,0.88,IF(AB43=6,0.87)))))))</f>
        <v>0.92</v>
      </c>
      <c r="AD43" s="214">
        <f t="shared" ref="AD43:AD74" si="23">AVERAGE(L43,V43)</f>
        <v>11.147500000000001</v>
      </c>
      <c r="AE43" s="214">
        <f t="shared" ref="AE43:AE74" si="24">AC43*AD43</f>
        <v>10.255700000000001</v>
      </c>
      <c r="AF43" s="215">
        <f t="shared" ref="AF43:AF74" si="25">M43+W43</f>
        <v>120</v>
      </c>
      <c r="AG43" s="212" t="s">
        <v>3456</v>
      </c>
      <c r="AH43" s="212" t="s">
        <v>3452</v>
      </c>
      <c r="AI43" s="212" t="s">
        <v>3455</v>
      </c>
      <c r="AJ43" s="212" t="s">
        <v>3451</v>
      </c>
      <c r="AK43" s="212" t="s">
        <v>3457</v>
      </c>
      <c r="AL43" s="212" t="s">
        <v>3460</v>
      </c>
      <c r="AM43" s="212" t="s">
        <v>3454</v>
      </c>
      <c r="AN43" s="212" t="s">
        <v>3453</v>
      </c>
      <c r="AO43" s="212" t="s">
        <v>3459</v>
      </c>
      <c r="AP43" s="212" t="s">
        <v>3458</v>
      </c>
    </row>
    <row r="44" spans="1:43" s="217" customFormat="1" ht="17.100000000000001" customHeight="1">
      <c r="A44" s="210">
        <v>34</v>
      </c>
      <c r="B44" s="222" t="s">
        <v>362</v>
      </c>
      <c r="C44" s="222" t="s">
        <v>245</v>
      </c>
      <c r="D44" s="221" t="s">
        <v>363</v>
      </c>
      <c r="E44" s="213">
        <v>3</v>
      </c>
      <c r="F44" s="214">
        <v>10.93</v>
      </c>
      <c r="G44" s="215">
        <v>30</v>
      </c>
      <c r="H44" s="215" t="s">
        <v>3372</v>
      </c>
      <c r="I44" s="214">
        <v>9.59</v>
      </c>
      <c r="J44" s="215">
        <v>12</v>
      </c>
      <c r="K44" s="215" t="s">
        <v>3373</v>
      </c>
      <c r="L44" s="216">
        <f t="shared" si="16"/>
        <v>10.26</v>
      </c>
      <c r="M44" s="213">
        <f t="shared" si="17"/>
        <v>60</v>
      </c>
      <c r="N44" s="213">
        <f t="shared" si="18"/>
        <v>1</v>
      </c>
      <c r="O44" s="213">
        <f t="shared" si="19"/>
        <v>1</v>
      </c>
      <c r="P44" s="214">
        <v>10.09</v>
      </c>
      <c r="Q44" s="215">
        <v>30</v>
      </c>
      <c r="R44" s="215" t="s">
        <v>3372</v>
      </c>
      <c r="S44" s="214">
        <v>11.24</v>
      </c>
      <c r="T44" s="215">
        <v>30</v>
      </c>
      <c r="U44" s="215" t="s">
        <v>3372</v>
      </c>
      <c r="V44" s="214">
        <f t="shared" si="11"/>
        <v>10.664999999999999</v>
      </c>
      <c r="W44" s="215">
        <f t="shared" si="12"/>
        <v>60</v>
      </c>
      <c r="X44" s="215">
        <f t="shared" si="13"/>
        <v>0</v>
      </c>
      <c r="Y44" s="215">
        <f t="shared" si="14"/>
        <v>0</v>
      </c>
      <c r="Z44" s="215">
        <f t="shared" si="20"/>
        <v>1</v>
      </c>
      <c r="AA44" s="215">
        <f t="shared" si="21"/>
        <v>1</v>
      </c>
      <c r="AB44" s="215">
        <f t="shared" si="22"/>
        <v>2</v>
      </c>
      <c r="AC44" s="214">
        <f>IF(AB44=0,1,IF(AB44=1,0.99,IF(AB44=2,0.98,IF(AB44=3,0.97,IF(AB44=4,0.96,IF(AB44=5,0.95,IF(AB44=6,0.94)))))))</f>
        <v>0.98</v>
      </c>
      <c r="AD44" s="214">
        <f t="shared" si="23"/>
        <v>10.462499999999999</v>
      </c>
      <c r="AE44" s="214">
        <f t="shared" si="24"/>
        <v>10.253249999999998</v>
      </c>
      <c r="AF44" s="215">
        <f t="shared" si="25"/>
        <v>120</v>
      </c>
      <c r="AG44" s="212" t="s">
        <v>3452</v>
      </c>
      <c r="AH44" s="212" t="s">
        <v>3456</v>
      </c>
      <c r="AI44" s="212" t="s">
        <v>3455</v>
      </c>
      <c r="AJ44" s="212" t="s">
        <v>3451</v>
      </c>
      <c r="AK44" s="212" t="s">
        <v>3457</v>
      </c>
      <c r="AL44" s="212" t="s">
        <v>3453</v>
      </c>
      <c r="AM44" s="212" t="s">
        <v>3460</v>
      </c>
      <c r="AN44" s="212" t="s">
        <v>3454</v>
      </c>
      <c r="AO44" s="212" t="s">
        <v>3459</v>
      </c>
      <c r="AP44" s="212" t="s">
        <v>3458</v>
      </c>
    </row>
    <row r="45" spans="1:43" s="217" customFormat="1" ht="17.100000000000001" customHeight="1">
      <c r="A45" s="210">
        <v>35</v>
      </c>
      <c r="B45" s="222" t="s">
        <v>1117</v>
      </c>
      <c r="C45" s="222" t="s">
        <v>1118</v>
      </c>
      <c r="D45" s="221" t="s">
        <v>1119</v>
      </c>
      <c r="E45" s="213">
        <v>10</v>
      </c>
      <c r="F45" s="214">
        <v>10</v>
      </c>
      <c r="G45" s="215">
        <v>30</v>
      </c>
      <c r="H45" s="215" t="s">
        <v>3373</v>
      </c>
      <c r="I45" s="214">
        <v>10</v>
      </c>
      <c r="J45" s="215">
        <v>30</v>
      </c>
      <c r="K45" s="215" t="s">
        <v>3373</v>
      </c>
      <c r="L45" s="216">
        <f t="shared" si="16"/>
        <v>10</v>
      </c>
      <c r="M45" s="213">
        <f t="shared" si="17"/>
        <v>60</v>
      </c>
      <c r="N45" s="213">
        <f t="shared" si="18"/>
        <v>2</v>
      </c>
      <c r="O45" s="213">
        <f t="shared" si="19"/>
        <v>0</v>
      </c>
      <c r="P45" s="214">
        <v>9.4600000000000009</v>
      </c>
      <c r="Q45" s="215">
        <v>10</v>
      </c>
      <c r="R45" s="215" t="s">
        <v>3373</v>
      </c>
      <c r="S45" s="214">
        <v>13.22</v>
      </c>
      <c r="T45" s="215">
        <v>30</v>
      </c>
      <c r="U45" s="215" t="s">
        <v>3372</v>
      </c>
      <c r="V45" s="214">
        <f t="shared" si="11"/>
        <v>11.34</v>
      </c>
      <c r="W45" s="215">
        <f t="shared" si="12"/>
        <v>60</v>
      </c>
      <c r="X45" s="215">
        <f t="shared" si="13"/>
        <v>1</v>
      </c>
      <c r="Y45" s="215">
        <f t="shared" si="14"/>
        <v>1</v>
      </c>
      <c r="Z45" s="215">
        <f t="shared" si="20"/>
        <v>3</v>
      </c>
      <c r="AA45" s="215">
        <f t="shared" si="21"/>
        <v>1</v>
      </c>
      <c r="AB45" s="215">
        <f t="shared" si="22"/>
        <v>4</v>
      </c>
      <c r="AC45" s="214">
        <f>IF(AB45=0,1,IF(AB45=1,0.99,IF(AB45=2,0.98,IF(AB45=3,0.97,IF(AB45=4,0.96,IF(AB45=5,0.95,IF(AB45=6,0.94)))))))</f>
        <v>0.96</v>
      </c>
      <c r="AD45" s="214">
        <f t="shared" si="23"/>
        <v>10.67</v>
      </c>
      <c r="AE45" s="214">
        <f t="shared" si="24"/>
        <v>10.2432</v>
      </c>
      <c r="AF45" s="215">
        <f t="shared" si="25"/>
        <v>120</v>
      </c>
      <c r="AG45" s="212" t="s">
        <v>3456</v>
      </c>
      <c r="AH45" s="212" t="s">
        <v>3453</v>
      </c>
      <c r="AI45" s="212" t="s">
        <v>3451</v>
      </c>
      <c r="AJ45" s="212" t="s">
        <v>3455</v>
      </c>
      <c r="AK45" s="212" t="s">
        <v>3452</v>
      </c>
      <c r="AL45" s="212" t="s">
        <v>3454</v>
      </c>
      <c r="AM45" s="212" t="s">
        <v>3457</v>
      </c>
      <c r="AN45" s="212" t="s">
        <v>3460</v>
      </c>
      <c r="AO45" s="212" t="s">
        <v>3459</v>
      </c>
      <c r="AP45" s="212" t="s">
        <v>3458</v>
      </c>
    </row>
    <row r="46" spans="1:43" s="217" customFormat="1" ht="17.100000000000001" customHeight="1">
      <c r="A46" s="210">
        <v>36</v>
      </c>
      <c r="B46" s="345" t="s">
        <v>203</v>
      </c>
      <c r="C46" s="345" t="s">
        <v>204</v>
      </c>
      <c r="D46" s="322" t="s">
        <v>205</v>
      </c>
      <c r="E46" s="322">
        <v>2</v>
      </c>
      <c r="F46" s="323">
        <v>11.23</v>
      </c>
      <c r="G46" s="324">
        <v>30</v>
      </c>
      <c r="H46" s="324" t="s">
        <v>3372</v>
      </c>
      <c r="I46" s="323">
        <v>10.72</v>
      </c>
      <c r="J46" s="324">
        <v>30</v>
      </c>
      <c r="K46" s="324" t="s">
        <v>3372</v>
      </c>
      <c r="L46" s="325">
        <f t="shared" si="16"/>
        <v>10.975000000000001</v>
      </c>
      <c r="M46" s="322">
        <f t="shared" si="17"/>
        <v>60</v>
      </c>
      <c r="N46" s="322">
        <f t="shared" si="18"/>
        <v>0</v>
      </c>
      <c r="O46" s="322">
        <f t="shared" si="19"/>
        <v>0</v>
      </c>
      <c r="P46" s="323">
        <v>10.29</v>
      </c>
      <c r="Q46" s="324">
        <v>30</v>
      </c>
      <c r="R46" s="324" t="s">
        <v>3373</v>
      </c>
      <c r="S46" s="323">
        <v>12.18</v>
      </c>
      <c r="T46" s="324">
        <v>30</v>
      </c>
      <c r="U46" s="324" t="s">
        <v>3372</v>
      </c>
      <c r="V46" s="323">
        <f t="shared" si="11"/>
        <v>11.234999999999999</v>
      </c>
      <c r="W46" s="324">
        <f t="shared" si="12"/>
        <v>60</v>
      </c>
      <c r="X46" s="324">
        <f t="shared" si="13"/>
        <v>1</v>
      </c>
      <c r="Y46" s="324">
        <f t="shared" si="14"/>
        <v>0</v>
      </c>
      <c r="Z46" s="324">
        <f t="shared" si="20"/>
        <v>1</v>
      </c>
      <c r="AA46" s="324">
        <f t="shared" si="21"/>
        <v>0</v>
      </c>
      <c r="AB46" s="324">
        <f t="shared" si="22"/>
        <v>1</v>
      </c>
      <c r="AC46" s="323">
        <f>IF(AB46=0,0.93,IF(AB46=1,0.92,IF(AB46=2,0.91,IF(AB46=3,0.9,IF(AB46=4,0.89,IF(AB46=5,0.88,IF(AB46=6,0.87)))))))</f>
        <v>0.92</v>
      </c>
      <c r="AD46" s="323">
        <f t="shared" si="23"/>
        <v>11.105</v>
      </c>
      <c r="AE46" s="323">
        <f t="shared" si="24"/>
        <v>10.216600000000001</v>
      </c>
      <c r="AF46" s="324">
        <f t="shared" si="25"/>
        <v>120</v>
      </c>
      <c r="AG46" s="326" t="s">
        <v>3453</v>
      </c>
      <c r="AH46" s="326" t="s">
        <v>3455</v>
      </c>
      <c r="AI46" s="326" t="s">
        <v>3451</v>
      </c>
      <c r="AJ46" s="326" t="s">
        <v>3452</v>
      </c>
      <c r="AK46" s="326" t="s">
        <v>3454</v>
      </c>
      <c r="AL46" s="326" t="s">
        <v>3457</v>
      </c>
      <c r="AM46" s="326" t="s">
        <v>3456</v>
      </c>
      <c r="AN46" s="326" t="s">
        <v>3459</v>
      </c>
      <c r="AO46" s="326" t="s">
        <v>3460</v>
      </c>
      <c r="AP46" s="326" t="s">
        <v>3458</v>
      </c>
      <c r="AQ46" s="327"/>
    </row>
    <row r="47" spans="1:43" s="217" customFormat="1" ht="17.100000000000001" customHeight="1">
      <c r="A47" s="210">
        <v>37</v>
      </c>
      <c r="B47" s="218" t="s">
        <v>1532</v>
      </c>
      <c r="C47" s="218" t="s">
        <v>3468</v>
      </c>
      <c r="D47" s="213" t="s">
        <v>1534</v>
      </c>
      <c r="E47" s="213">
        <v>15</v>
      </c>
      <c r="F47" s="214">
        <v>11.12</v>
      </c>
      <c r="G47" s="215">
        <v>30</v>
      </c>
      <c r="H47" s="215" t="s">
        <v>3373</v>
      </c>
      <c r="I47" s="214">
        <v>10</v>
      </c>
      <c r="J47" s="215">
        <v>30</v>
      </c>
      <c r="K47" s="215" t="s">
        <v>3373</v>
      </c>
      <c r="L47" s="216">
        <f t="shared" si="16"/>
        <v>10.559999999999999</v>
      </c>
      <c r="M47" s="213">
        <f t="shared" si="17"/>
        <v>60</v>
      </c>
      <c r="N47" s="213">
        <f t="shared" si="18"/>
        <v>2</v>
      </c>
      <c r="O47" s="213">
        <f t="shared" si="19"/>
        <v>0</v>
      </c>
      <c r="P47" s="214">
        <v>10.38</v>
      </c>
      <c r="Q47" s="215">
        <v>30</v>
      </c>
      <c r="R47" s="215" t="s">
        <v>3372</v>
      </c>
      <c r="S47" s="214">
        <v>10.11</v>
      </c>
      <c r="T47" s="215">
        <v>30</v>
      </c>
      <c r="U47" s="215" t="s">
        <v>3372</v>
      </c>
      <c r="V47" s="214">
        <f t="shared" ref="V47:V78" si="26">(P47+S47)/2</f>
        <v>10.245000000000001</v>
      </c>
      <c r="W47" s="215">
        <f t="shared" ref="W47:W78" si="27">IF(V47&gt;=10,60,Q47+T47)</f>
        <v>60</v>
      </c>
      <c r="X47" s="215">
        <f t="shared" ref="X47:X78" si="28">IF(R47="ACC",0,1)+IF(U47="ACC",0,1)</f>
        <v>0</v>
      </c>
      <c r="Y47" s="215">
        <f t="shared" ref="Y47:Y78" si="29">IF(P47&lt;10,1,(IF(S47&lt;10,1,0)))</f>
        <v>0</v>
      </c>
      <c r="Z47" s="215">
        <f t="shared" si="20"/>
        <v>2</v>
      </c>
      <c r="AA47" s="215">
        <f t="shared" si="21"/>
        <v>0</v>
      </c>
      <c r="AB47" s="215">
        <f t="shared" si="22"/>
        <v>2</v>
      </c>
      <c r="AC47" s="214">
        <f>IF(AB47=0,1,IF(AB47=1,0.99,IF(AB47=2,0.98,IF(AB47=3,0.97,IF(AB47=4,0.96,IF(AB47=5,0.95,IF(AB47=6,0.94)))))))</f>
        <v>0.98</v>
      </c>
      <c r="AD47" s="214">
        <f t="shared" si="23"/>
        <v>10.4025</v>
      </c>
      <c r="AE47" s="214">
        <f t="shared" si="24"/>
        <v>10.19445</v>
      </c>
      <c r="AF47" s="215">
        <f t="shared" si="25"/>
        <v>120</v>
      </c>
      <c r="AG47" s="212" t="s">
        <v>3456</v>
      </c>
      <c r="AH47" s="212" t="s">
        <v>3451</v>
      </c>
      <c r="AI47" s="212" t="s">
        <v>3455</v>
      </c>
      <c r="AJ47" s="212" t="s">
        <v>3452</v>
      </c>
      <c r="AK47" s="212" t="s">
        <v>3457</v>
      </c>
      <c r="AL47" s="212" t="s">
        <v>3454</v>
      </c>
      <c r="AM47" s="212" t="s">
        <v>3460</v>
      </c>
      <c r="AN47" s="212" t="s">
        <v>3453</v>
      </c>
      <c r="AO47" s="212" t="s">
        <v>3459</v>
      </c>
      <c r="AP47" s="212" t="s">
        <v>3458</v>
      </c>
    </row>
    <row r="48" spans="1:43" s="217" customFormat="1" ht="17.100000000000001" customHeight="1">
      <c r="A48" s="210">
        <v>38</v>
      </c>
      <c r="B48" s="218" t="s">
        <v>2008</v>
      </c>
      <c r="C48" s="218" t="s">
        <v>1329</v>
      </c>
      <c r="D48" s="221" t="s">
        <v>2009</v>
      </c>
      <c r="E48" s="213">
        <v>20</v>
      </c>
      <c r="F48" s="214">
        <v>10.71</v>
      </c>
      <c r="G48" s="215">
        <v>30</v>
      </c>
      <c r="H48" s="215" t="s">
        <v>3372</v>
      </c>
      <c r="I48" s="214">
        <v>10</v>
      </c>
      <c r="J48" s="215">
        <v>30</v>
      </c>
      <c r="K48" s="215" t="s">
        <v>3373</v>
      </c>
      <c r="L48" s="216">
        <f t="shared" si="16"/>
        <v>10.355</v>
      </c>
      <c r="M48" s="213">
        <f t="shared" si="17"/>
        <v>60</v>
      </c>
      <c r="N48" s="213">
        <f t="shared" si="18"/>
        <v>1</v>
      </c>
      <c r="O48" s="213">
        <f t="shared" si="19"/>
        <v>0</v>
      </c>
      <c r="P48" s="214">
        <v>10.39</v>
      </c>
      <c r="Q48" s="215">
        <v>30</v>
      </c>
      <c r="R48" s="215" t="s">
        <v>3372</v>
      </c>
      <c r="S48" s="214">
        <v>13.22</v>
      </c>
      <c r="T48" s="215">
        <v>30</v>
      </c>
      <c r="U48" s="215" t="s">
        <v>3372</v>
      </c>
      <c r="V48" s="214">
        <f t="shared" si="26"/>
        <v>11.805</v>
      </c>
      <c r="W48" s="215">
        <f t="shared" si="27"/>
        <v>60</v>
      </c>
      <c r="X48" s="215">
        <f t="shared" si="28"/>
        <v>0</v>
      </c>
      <c r="Y48" s="215">
        <f t="shared" si="29"/>
        <v>0</v>
      </c>
      <c r="Z48" s="215">
        <f t="shared" si="20"/>
        <v>1</v>
      </c>
      <c r="AA48" s="215">
        <f t="shared" si="21"/>
        <v>0</v>
      </c>
      <c r="AB48" s="215">
        <f t="shared" si="22"/>
        <v>1</v>
      </c>
      <c r="AC48" s="214">
        <f>IF(AB48=0,0.93,IF(AB48=1,0.92,IF(AB48=2,0.91,IF(AB48=3,0.9,IF(AB48=4,0.89,IF(AB48=5,0.88,IF(AB48=6,0.87)))))))</f>
        <v>0.92</v>
      </c>
      <c r="AD48" s="214">
        <f t="shared" si="23"/>
        <v>11.08</v>
      </c>
      <c r="AE48" s="214">
        <f t="shared" si="24"/>
        <v>10.1936</v>
      </c>
      <c r="AF48" s="215">
        <f t="shared" si="25"/>
        <v>120</v>
      </c>
      <c r="AG48" s="212" t="s">
        <v>3456</v>
      </c>
      <c r="AH48" s="212" t="s">
        <v>3455</v>
      </c>
      <c r="AI48" s="212" t="s">
        <v>3454</v>
      </c>
      <c r="AJ48" s="212" t="s">
        <v>3452</v>
      </c>
      <c r="AK48" s="212" t="s">
        <v>3460</v>
      </c>
      <c r="AL48" s="212" t="s">
        <v>3451</v>
      </c>
      <c r="AM48" s="212" t="s">
        <v>3459</v>
      </c>
      <c r="AN48" s="212" t="s">
        <v>3453</v>
      </c>
      <c r="AO48" s="212" t="s">
        <v>3458</v>
      </c>
      <c r="AP48" s="212" t="s">
        <v>3457</v>
      </c>
    </row>
    <row r="49" spans="1:42" s="217" customFormat="1" ht="17.100000000000001" customHeight="1">
      <c r="A49" s="210">
        <v>39</v>
      </c>
      <c r="B49" s="220" t="s">
        <v>97</v>
      </c>
      <c r="C49" s="220" t="s">
        <v>98</v>
      </c>
      <c r="D49" s="221" t="s">
        <v>99</v>
      </c>
      <c r="E49" s="213">
        <v>1</v>
      </c>
      <c r="F49" s="214">
        <v>10</v>
      </c>
      <c r="G49" s="215">
        <v>30</v>
      </c>
      <c r="H49" s="215" t="s">
        <v>3373</v>
      </c>
      <c r="I49" s="214">
        <v>10</v>
      </c>
      <c r="J49" s="215">
        <v>30</v>
      </c>
      <c r="K49" s="215" t="s">
        <v>3373</v>
      </c>
      <c r="L49" s="216">
        <f t="shared" si="16"/>
        <v>10</v>
      </c>
      <c r="M49" s="213">
        <f t="shared" si="17"/>
        <v>60</v>
      </c>
      <c r="N49" s="213">
        <f t="shared" si="18"/>
        <v>2</v>
      </c>
      <c r="O49" s="213">
        <f t="shared" si="19"/>
        <v>0</v>
      </c>
      <c r="P49" s="214">
        <v>10.48</v>
      </c>
      <c r="Q49" s="215">
        <v>30</v>
      </c>
      <c r="R49" s="215" t="s">
        <v>3373</v>
      </c>
      <c r="S49" s="214">
        <v>11.41</v>
      </c>
      <c r="T49" s="215">
        <v>30</v>
      </c>
      <c r="U49" s="215" t="s">
        <v>3372</v>
      </c>
      <c r="V49" s="214">
        <f t="shared" si="26"/>
        <v>10.945</v>
      </c>
      <c r="W49" s="215">
        <f t="shared" si="27"/>
        <v>60</v>
      </c>
      <c r="X49" s="215">
        <f t="shared" si="28"/>
        <v>1</v>
      </c>
      <c r="Y49" s="215">
        <f t="shared" si="29"/>
        <v>0</v>
      </c>
      <c r="Z49" s="215">
        <f t="shared" si="20"/>
        <v>3</v>
      </c>
      <c r="AA49" s="215">
        <f t="shared" si="21"/>
        <v>0</v>
      </c>
      <c r="AB49" s="215">
        <f t="shared" si="22"/>
        <v>3</v>
      </c>
      <c r="AC49" s="214">
        <f>IF(AB49=0,1,IF(AB49=1,0.99,IF(AB49=2,0.98,IF(AB49=3,0.97,IF(AB49=4,0.96,IF(AB49=5,0.95,IF(AB49=6,0.94)))))))</f>
        <v>0.97</v>
      </c>
      <c r="AD49" s="214">
        <f t="shared" si="23"/>
        <v>10.4725</v>
      </c>
      <c r="AE49" s="214">
        <f t="shared" si="24"/>
        <v>10.158325</v>
      </c>
      <c r="AF49" s="215">
        <f t="shared" si="25"/>
        <v>120</v>
      </c>
      <c r="AG49" s="212" t="s">
        <v>3453</v>
      </c>
      <c r="AH49" s="212" t="s">
        <v>3452</v>
      </c>
      <c r="AI49" s="212" t="s">
        <v>3455</v>
      </c>
      <c r="AJ49" s="212" t="s">
        <v>3456</v>
      </c>
      <c r="AK49" s="212" t="s">
        <v>3454</v>
      </c>
      <c r="AL49" s="212" t="s">
        <v>3451</v>
      </c>
      <c r="AM49" s="212" t="s">
        <v>3457</v>
      </c>
      <c r="AN49" s="212" t="s">
        <v>3460</v>
      </c>
      <c r="AO49" s="212" t="s">
        <v>3459</v>
      </c>
      <c r="AP49" s="212" t="s">
        <v>3458</v>
      </c>
    </row>
    <row r="50" spans="1:42" s="217" customFormat="1" ht="17.100000000000001" customHeight="1">
      <c r="A50" s="210">
        <v>40</v>
      </c>
      <c r="B50" s="222" t="s">
        <v>1143</v>
      </c>
      <c r="C50" s="222" t="s">
        <v>1144</v>
      </c>
      <c r="D50" s="213" t="s">
        <v>2096</v>
      </c>
      <c r="E50" s="213">
        <v>11</v>
      </c>
      <c r="F50" s="214">
        <v>10.15</v>
      </c>
      <c r="G50" s="215">
        <v>30</v>
      </c>
      <c r="H50" s="215" t="s">
        <v>3372</v>
      </c>
      <c r="I50" s="214">
        <v>9.85</v>
      </c>
      <c r="J50" s="215">
        <v>12</v>
      </c>
      <c r="K50" s="215" t="s">
        <v>3373</v>
      </c>
      <c r="L50" s="216">
        <f t="shared" si="16"/>
        <v>10</v>
      </c>
      <c r="M50" s="213">
        <f t="shared" si="17"/>
        <v>60</v>
      </c>
      <c r="N50" s="213">
        <f t="shared" si="18"/>
        <v>1</v>
      </c>
      <c r="O50" s="213">
        <f t="shared" si="19"/>
        <v>1</v>
      </c>
      <c r="P50" s="214">
        <v>9.43</v>
      </c>
      <c r="Q50" s="215">
        <v>12</v>
      </c>
      <c r="R50" s="215" t="s">
        <v>3373</v>
      </c>
      <c r="S50" s="214">
        <v>12.89</v>
      </c>
      <c r="T50" s="215">
        <v>30</v>
      </c>
      <c r="U50" s="215" t="s">
        <v>3372</v>
      </c>
      <c r="V50" s="214">
        <f t="shared" si="26"/>
        <v>11.16</v>
      </c>
      <c r="W50" s="215">
        <f t="shared" si="27"/>
        <v>60</v>
      </c>
      <c r="X50" s="215">
        <f t="shared" si="28"/>
        <v>1</v>
      </c>
      <c r="Y50" s="215">
        <f t="shared" si="29"/>
        <v>1</v>
      </c>
      <c r="Z50" s="215">
        <f t="shared" si="20"/>
        <v>2</v>
      </c>
      <c r="AA50" s="215">
        <f t="shared" si="21"/>
        <v>2</v>
      </c>
      <c r="AB50" s="215">
        <f t="shared" si="22"/>
        <v>4</v>
      </c>
      <c r="AC50" s="214">
        <f>IF(AB50=0,1,IF(AB50=1,0.99,IF(AB50=2,0.98,IF(AB50=3,0.97,IF(AB50=4,0.96,IF(AB50=5,0.95,IF(AB50=6,0.94)))))))</f>
        <v>0.96</v>
      </c>
      <c r="AD50" s="214">
        <f t="shared" si="23"/>
        <v>10.58</v>
      </c>
      <c r="AE50" s="214">
        <f t="shared" si="24"/>
        <v>10.1568</v>
      </c>
      <c r="AF50" s="215">
        <f t="shared" si="25"/>
        <v>120</v>
      </c>
      <c r="AG50" s="212" t="s">
        <v>3456</v>
      </c>
      <c r="AH50" s="212" t="s">
        <v>3453</v>
      </c>
      <c r="AI50" s="212" t="s">
        <v>3455</v>
      </c>
      <c r="AJ50" s="212" t="s">
        <v>3452</v>
      </c>
      <c r="AK50" s="212" t="s">
        <v>3451</v>
      </c>
      <c r="AL50" s="212" t="s">
        <v>3460</v>
      </c>
      <c r="AM50" s="212" t="s">
        <v>3457</v>
      </c>
      <c r="AN50" s="212" t="s">
        <v>3459</v>
      </c>
      <c r="AO50" s="212" t="s">
        <v>3458</v>
      </c>
      <c r="AP50" s="212" t="s">
        <v>3454</v>
      </c>
    </row>
    <row r="51" spans="1:42" s="217" customFormat="1" ht="17.100000000000001" customHeight="1">
      <c r="A51" s="210">
        <v>41</v>
      </c>
      <c r="B51" s="222" t="s">
        <v>435</v>
      </c>
      <c r="C51" s="222" t="s">
        <v>698</v>
      </c>
      <c r="D51" s="221" t="s">
        <v>2719</v>
      </c>
      <c r="E51" s="213">
        <v>28</v>
      </c>
      <c r="F51" s="214">
        <v>10</v>
      </c>
      <c r="G51" s="215">
        <v>30</v>
      </c>
      <c r="H51" s="215" t="s">
        <v>3373</v>
      </c>
      <c r="I51" s="214">
        <v>10</v>
      </c>
      <c r="J51" s="215">
        <v>30</v>
      </c>
      <c r="K51" s="215" t="s">
        <v>3373</v>
      </c>
      <c r="L51" s="216">
        <f t="shared" si="16"/>
        <v>10</v>
      </c>
      <c r="M51" s="213">
        <f t="shared" si="17"/>
        <v>60</v>
      </c>
      <c r="N51" s="213">
        <f t="shared" si="18"/>
        <v>2</v>
      </c>
      <c r="O51" s="213">
        <f t="shared" si="19"/>
        <v>0</v>
      </c>
      <c r="P51" s="214">
        <v>10.4</v>
      </c>
      <c r="Q51" s="215">
        <v>30</v>
      </c>
      <c r="R51" s="215" t="s">
        <v>3373</v>
      </c>
      <c r="S51" s="214">
        <v>11.48</v>
      </c>
      <c r="T51" s="215">
        <v>30</v>
      </c>
      <c r="U51" s="215" t="s">
        <v>3372</v>
      </c>
      <c r="V51" s="214">
        <f t="shared" si="26"/>
        <v>10.940000000000001</v>
      </c>
      <c r="W51" s="215">
        <f t="shared" si="27"/>
        <v>60</v>
      </c>
      <c r="X51" s="215">
        <f t="shared" si="28"/>
        <v>1</v>
      </c>
      <c r="Y51" s="215">
        <f t="shared" si="29"/>
        <v>0</v>
      </c>
      <c r="Z51" s="215">
        <f t="shared" si="20"/>
        <v>3</v>
      </c>
      <c r="AA51" s="215">
        <f t="shared" si="21"/>
        <v>0</v>
      </c>
      <c r="AB51" s="215">
        <f t="shared" si="22"/>
        <v>3</v>
      </c>
      <c r="AC51" s="214">
        <f>IF(AB51=0,1,IF(AB51=1,0.99,IF(AB51=2,0.98,IF(AB51=3,0.97,IF(AB51=4,0.96,IF(AB51=5,0.95,IF(AB51=6,0.94)))))))</f>
        <v>0.97</v>
      </c>
      <c r="AD51" s="214">
        <f t="shared" si="23"/>
        <v>10.47</v>
      </c>
      <c r="AE51" s="214">
        <f t="shared" si="24"/>
        <v>10.155900000000001</v>
      </c>
      <c r="AF51" s="215">
        <f t="shared" si="25"/>
        <v>120</v>
      </c>
      <c r="AG51" s="212" t="s">
        <v>3456</v>
      </c>
      <c r="AH51" s="212" t="s">
        <v>3452</v>
      </c>
      <c r="AI51" s="212" t="s">
        <v>3453</v>
      </c>
      <c r="AJ51" s="212" t="s">
        <v>3455</v>
      </c>
      <c r="AK51" s="212" t="s">
        <v>3457</v>
      </c>
      <c r="AL51" s="212" t="s">
        <v>3460</v>
      </c>
      <c r="AM51" s="212" t="s">
        <v>3458</v>
      </c>
      <c r="AN51" s="212" t="s">
        <v>3459</v>
      </c>
      <c r="AO51" s="212" t="s">
        <v>3451</v>
      </c>
      <c r="AP51" s="212" t="s">
        <v>3454</v>
      </c>
    </row>
    <row r="52" spans="1:42" s="217" customFormat="1" ht="17.100000000000001" customHeight="1">
      <c r="A52" s="210">
        <v>42</v>
      </c>
      <c r="B52" s="218" t="s">
        <v>1872</v>
      </c>
      <c r="C52" s="218" t="s">
        <v>1873</v>
      </c>
      <c r="D52" s="221" t="s">
        <v>1874</v>
      </c>
      <c r="E52" s="213">
        <v>18</v>
      </c>
      <c r="F52" s="214">
        <v>10</v>
      </c>
      <c r="G52" s="215">
        <v>30</v>
      </c>
      <c r="H52" s="215" t="s">
        <v>3373</v>
      </c>
      <c r="I52" s="214">
        <v>10</v>
      </c>
      <c r="J52" s="215">
        <v>30</v>
      </c>
      <c r="K52" s="215" t="s">
        <v>3373</v>
      </c>
      <c r="L52" s="216">
        <f t="shared" si="16"/>
        <v>10</v>
      </c>
      <c r="M52" s="213">
        <f t="shared" si="17"/>
        <v>60</v>
      </c>
      <c r="N52" s="213">
        <f t="shared" si="18"/>
        <v>2</v>
      </c>
      <c r="O52" s="213">
        <f t="shared" si="19"/>
        <v>0</v>
      </c>
      <c r="P52" s="214">
        <v>11.09</v>
      </c>
      <c r="Q52" s="215">
        <v>30</v>
      </c>
      <c r="R52" s="215" t="s">
        <v>3372</v>
      </c>
      <c r="S52" s="214">
        <v>13.55</v>
      </c>
      <c r="T52" s="215">
        <v>30</v>
      </c>
      <c r="U52" s="215" t="s">
        <v>3372</v>
      </c>
      <c r="V52" s="214">
        <f t="shared" si="26"/>
        <v>12.32</v>
      </c>
      <c r="W52" s="215">
        <f t="shared" si="27"/>
        <v>60</v>
      </c>
      <c r="X52" s="215">
        <f t="shared" si="28"/>
        <v>0</v>
      </c>
      <c r="Y52" s="215">
        <f t="shared" si="29"/>
        <v>0</v>
      </c>
      <c r="Z52" s="215">
        <f t="shared" si="20"/>
        <v>2</v>
      </c>
      <c r="AA52" s="215">
        <f t="shared" si="21"/>
        <v>0</v>
      </c>
      <c r="AB52" s="215">
        <f t="shared" si="22"/>
        <v>2</v>
      </c>
      <c r="AC52" s="214">
        <f>IF(AB52=0,0.93,IF(AB52=1,0.92,IF(AB52=2,0.91,IF(AB52=3,0.9,IF(AB52=4,0.89,IF(AB52=5,0.88,IF(AB52=6,0.87)))))))</f>
        <v>0.91</v>
      </c>
      <c r="AD52" s="214">
        <f t="shared" si="23"/>
        <v>11.16</v>
      </c>
      <c r="AE52" s="214">
        <f t="shared" si="24"/>
        <v>10.1556</v>
      </c>
      <c r="AF52" s="215">
        <f t="shared" si="25"/>
        <v>120</v>
      </c>
      <c r="AG52" s="212" t="s">
        <v>3453</v>
      </c>
      <c r="AH52" s="212" t="s">
        <v>3452</v>
      </c>
      <c r="AI52" s="212" t="s">
        <v>3457</v>
      </c>
      <c r="AJ52" s="212" t="s">
        <v>3455</v>
      </c>
      <c r="AK52" s="212" t="s">
        <v>3451</v>
      </c>
      <c r="AL52" s="212" t="s">
        <v>3454</v>
      </c>
      <c r="AM52" s="212" t="s">
        <v>3456</v>
      </c>
      <c r="AN52" s="212" t="s">
        <v>3460</v>
      </c>
      <c r="AO52" s="212" t="s">
        <v>3459</v>
      </c>
      <c r="AP52" s="212" t="s">
        <v>3458</v>
      </c>
    </row>
    <row r="53" spans="1:42" s="217" customFormat="1" ht="17.100000000000001" customHeight="1">
      <c r="A53" s="210">
        <v>43</v>
      </c>
      <c r="B53" s="218" t="s">
        <v>2668</v>
      </c>
      <c r="C53" s="218" t="s">
        <v>2669</v>
      </c>
      <c r="D53" s="213" t="s">
        <v>2670</v>
      </c>
      <c r="E53" s="213">
        <v>27</v>
      </c>
      <c r="F53" s="214">
        <v>11.36</v>
      </c>
      <c r="G53" s="215">
        <v>30</v>
      </c>
      <c r="H53" s="215" t="s">
        <v>3372</v>
      </c>
      <c r="I53" s="214">
        <v>10.52</v>
      </c>
      <c r="J53" s="215">
        <v>30</v>
      </c>
      <c r="K53" s="215" t="s">
        <v>3372</v>
      </c>
      <c r="L53" s="216">
        <f t="shared" si="16"/>
        <v>10.94</v>
      </c>
      <c r="M53" s="213">
        <f t="shared" si="17"/>
        <v>60</v>
      </c>
      <c r="N53" s="213">
        <f t="shared" si="18"/>
        <v>0</v>
      </c>
      <c r="O53" s="213">
        <f t="shared" si="19"/>
        <v>0</v>
      </c>
      <c r="P53" s="214">
        <v>9.5</v>
      </c>
      <c r="Q53" s="215">
        <v>16</v>
      </c>
      <c r="R53" s="215" t="s">
        <v>3373</v>
      </c>
      <c r="S53" s="214">
        <v>13.26</v>
      </c>
      <c r="T53" s="215">
        <v>30</v>
      </c>
      <c r="U53" s="215" t="s">
        <v>3372</v>
      </c>
      <c r="V53" s="214">
        <f t="shared" si="26"/>
        <v>11.379999999999999</v>
      </c>
      <c r="W53" s="215">
        <f t="shared" si="27"/>
        <v>60</v>
      </c>
      <c r="X53" s="215">
        <f t="shared" si="28"/>
        <v>1</v>
      </c>
      <c r="Y53" s="215">
        <f t="shared" si="29"/>
        <v>1</v>
      </c>
      <c r="Z53" s="215">
        <f t="shared" si="20"/>
        <v>1</v>
      </c>
      <c r="AA53" s="215">
        <f t="shared" si="21"/>
        <v>1</v>
      </c>
      <c r="AB53" s="215">
        <f t="shared" si="22"/>
        <v>2</v>
      </c>
      <c r="AC53" s="214">
        <f>IF(AB53=0,0.93,IF(AB53=1,0.92,IF(AB53=2,0.91,IF(AB53=3,0.9,IF(AB53=4,0.89,IF(AB53=5,0.88,IF(AB53=6,0.87)))))))</f>
        <v>0.91</v>
      </c>
      <c r="AD53" s="214">
        <f t="shared" si="23"/>
        <v>11.16</v>
      </c>
      <c r="AE53" s="214">
        <f t="shared" si="24"/>
        <v>10.1556</v>
      </c>
      <c r="AF53" s="215">
        <f t="shared" si="25"/>
        <v>120</v>
      </c>
      <c r="AG53" s="212" t="s">
        <v>3457</v>
      </c>
      <c r="AH53" s="212" t="s">
        <v>3452</v>
      </c>
      <c r="AI53" s="212" t="s">
        <v>3455</v>
      </c>
      <c r="AJ53" s="212" t="s">
        <v>3460</v>
      </c>
      <c r="AK53" s="212" t="s">
        <v>3454</v>
      </c>
      <c r="AL53" s="212" t="s">
        <v>3451</v>
      </c>
      <c r="AM53" s="212" t="s">
        <v>3456</v>
      </c>
      <c r="AN53" s="212" t="s">
        <v>3453</v>
      </c>
      <c r="AO53" s="212" t="s">
        <v>3459</v>
      </c>
      <c r="AP53" s="212" t="s">
        <v>3458</v>
      </c>
    </row>
    <row r="54" spans="1:42" s="217" customFormat="1" ht="17.100000000000001" customHeight="1">
      <c r="A54" s="210">
        <v>44</v>
      </c>
      <c r="B54" s="218" t="s">
        <v>634</v>
      </c>
      <c r="C54" s="218" t="s">
        <v>637</v>
      </c>
      <c r="D54" s="213" t="s">
        <v>638</v>
      </c>
      <c r="E54" s="213">
        <v>6</v>
      </c>
      <c r="F54" s="214">
        <v>10.039999999999999</v>
      </c>
      <c r="G54" s="215">
        <v>30</v>
      </c>
      <c r="H54" s="215" t="s">
        <v>3373</v>
      </c>
      <c r="I54" s="214">
        <v>10</v>
      </c>
      <c r="J54" s="215">
        <v>30</v>
      </c>
      <c r="K54" s="215" t="s">
        <v>3373</v>
      </c>
      <c r="L54" s="216">
        <f t="shared" si="16"/>
        <v>10.02</v>
      </c>
      <c r="M54" s="213">
        <f t="shared" si="17"/>
        <v>60</v>
      </c>
      <c r="N54" s="213">
        <f t="shared" si="18"/>
        <v>2</v>
      </c>
      <c r="O54" s="213">
        <f t="shared" si="19"/>
        <v>0</v>
      </c>
      <c r="P54" s="214">
        <v>9.92</v>
      </c>
      <c r="Q54" s="215">
        <v>16</v>
      </c>
      <c r="R54" s="215" t="s">
        <v>3373</v>
      </c>
      <c r="S54" s="214">
        <v>12.32</v>
      </c>
      <c r="T54" s="215">
        <v>30</v>
      </c>
      <c r="U54" s="215" t="s">
        <v>3372</v>
      </c>
      <c r="V54" s="214">
        <f t="shared" si="26"/>
        <v>11.120000000000001</v>
      </c>
      <c r="W54" s="215">
        <f t="shared" si="27"/>
        <v>60</v>
      </c>
      <c r="X54" s="215">
        <f t="shared" si="28"/>
        <v>1</v>
      </c>
      <c r="Y54" s="215">
        <f t="shared" si="29"/>
        <v>1</v>
      </c>
      <c r="Z54" s="215">
        <f t="shared" si="20"/>
        <v>3</v>
      </c>
      <c r="AA54" s="215">
        <f t="shared" si="21"/>
        <v>1</v>
      </c>
      <c r="AB54" s="215">
        <f t="shared" si="22"/>
        <v>4</v>
      </c>
      <c r="AC54" s="214">
        <f>IF(AB54=0,1,IF(AB54=1,0.99,IF(AB54=2,0.98,IF(AB54=3,0.97,IF(AB54=4,0.96,IF(AB54=5,0.95,IF(AB54=6,0.94)))))))</f>
        <v>0.96</v>
      </c>
      <c r="AD54" s="214">
        <f t="shared" si="23"/>
        <v>10.57</v>
      </c>
      <c r="AE54" s="214">
        <f t="shared" si="24"/>
        <v>10.1472</v>
      </c>
      <c r="AF54" s="215">
        <f t="shared" si="25"/>
        <v>120</v>
      </c>
      <c r="AG54" s="212" t="s">
        <v>3457</v>
      </c>
      <c r="AH54" s="212" t="s">
        <v>3455</v>
      </c>
      <c r="AI54" s="212" t="s">
        <v>3456</v>
      </c>
      <c r="AJ54" s="212" t="s">
        <v>3452</v>
      </c>
      <c r="AK54" s="212" t="s">
        <v>3454</v>
      </c>
      <c r="AL54" s="212" t="s">
        <v>3453</v>
      </c>
      <c r="AM54" s="212" t="s">
        <v>3451</v>
      </c>
      <c r="AN54" s="212" t="s">
        <v>3460</v>
      </c>
      <c r="AO54" s="212" t="s">
        <v>3458</v>
      </c>
      <c r="AP54" s="212" t="s">
        <v>3459</v>
      </c>
    </row>
    <row r="55" spans="1:42" s="217" customFormat="1" ht="17.100000000000001" customHeight="1">
      <c r="A55" s="210">
        <v>45</v>
      </c>
      <c r="B55" s="218" t="s">
        <v>2431</v>
      </c>
      <c r="C55" s="218" t="s">
        <v>2329</v>
      </c>
      <c r="D55" s="213" t="s">
        <v>2432</v>
      </c>
      <c r="E55" s="213">
        <v>24</v>
      </c>
      <c r="F55" s="214">
        <v>10.199999999999999</v>
      </c>
      <c r="G55" s="215">
        <v>30</v>
      </c>
      <c r="H55" s="215" t="s">
        <v>3372</v>
      </c>
      <c r="I55" s="214">
        <v>11.1</v>
      </c>
      <c r="J55" s="215">
        <v>30</v>
      </c>
      <c r="K55" s="215" t="s">
        <v>3372</v>
      </c>
      <c r="L55" s="216">
        <f t="shared" si="16"/>
        <v>10.649999999999999</v>
      </c>
      <c r="M55" s="213">
        <f t="shared" si="17"/>
        <v>60</v>
      </c>
      <c r="N55" s="213">
        <f t="shared" si="18"/>
        <v>0</v>
      </c>
      <c r="O55" s="213">
        <f t="shared" si="19"/>
        <v>0</v>
      </c>
      <c r="P55" s="214">
        <v>10.62</v>
      </c>
      <c r="Q55" s="215">
        <v>30</v>
      </c>
      <c r="R55" s="215" t="s">
        <v>3372</v>
      </c>
      <c r="S55" s="214">
        <v>11.69</v>
      </c>
      <c r="T55" s="215">
        <v>30</v>
      </c>
      <c r="U55" s="215" t="s">
        <v>3372</v>
      </c>
      <c r="V55" s="214">
        <f t="shared" si="26"/>
        <v>11.154999999999999</v>
      </c>
      <c r="W55" s="215">
        <f t="shared" si="27"/>
        <v>60</v>
      </c>
      <c r="X55" s="215">
        <f t="shared" si="28"/>
        <v>0</v>
      </c>
      <c r="Y55" s="215">
        <f t="shared" si="29"/>
        <v>0</v>
      </c>
      <c r="Z55" s="215">
        <f t="shared" si="20"/>
        <v>0</v>
      </c>
      <c r="AA55" s="215">
        <f t="shared" si="21"/>
        <v>0</v>
      </c>
      <c r="AB55" s="215">
        <f t="shared" si="22"/>
        <v>0</v>
      </c>
      <c r="AC55" s="214">
        <f>IF(AB55=0,0.93,IF(AB55=1,0.92,IF(AB55=2,0.91,IF(AB55=3,0.9,IF(AB55=4,0.89,IF(AB55=5,0.88,IF(AB55=6,0.87)))))))</f>
        <v>0.93</v>
      </c>
      <c r="AD55" s="214">
        <f t="shared" si="23"/>
        <v>10.9025</v>
      </c>
      <c r="AE55" s="214">
        <f t="shared" si="24"/>
        <v>10.139325000000001</v>
      </c>
      <c r="AF55" s="215">
        <f t="shared" si="25"/>
        <v>120</v>
      </c>
      <c r="AG55" s="212" t="s">
        <v>3453</v>
      </c>
      <c r="AH55" s="212" t="s">
        <v>3451</v>
      </c>
      <c r="AI55" s="212" t="s">
        <v>3455</v>
      </c>
      <c r="AJ55" s="212" t="s">
        <v>3456</v>
      </c>
      <c r="AK55" s="212" t="s">
        <v>3452</v>
      </c>
      <c r="AL55" s="212" t="s">
        <v>3454</v>
      </c>
      <c r="AM55" s="212" t="s">
        <v>3460</v>
      </c>
      <c r="AN55" s="212" t="s">
        <v>3457</v>
      </c>
      <c r="AO55" s="212" t="s">
        <v>3459</v>
      </c>
      <c r="AP55" s="212" t="s">
        <v>3458</v>
      </c>
    </row>
    <row r="56" spans="1:42" s="217" customFormat="1" ht="17.100000000000001" customHeight="1">
      <c r="A56" s="210">
        <v>46</v>
      </c>
      <c r="B56" s="222" t="s">
        <v>1677</v>
      </c>
      <c r="C56" s="222" t="s">
        <v>1678</v>
      </c>
      <c r="D56" s="221" t="s">
        <v>1679</v>
      </c>
      <c r="E56" s="213">
        <v>16</v>
      </c>
      <c r="F56" s="214">
        <v>10.96</v>
      </c>
      <c r="G56" s="215">
        <v>30</v>
      </c>
      <c r="H56" s="215" t="s">
        <v>3373</v>
      </c>
      <c r="I56" s="214">
        <v>9.35</v>
      </c>
      <c r="J56" s="215">
        <v>18</v>
      </c>
      <c r="K56" s="215" t="s">
        <v>3373</v>
      </c>
      <c r="L56" s="216">
        <f t="shared" si="16"/>
        <v>10.155000000000001</v>
      </c>
      <c r="M56" s="213">
        <f t="shared" si="17"/>
        <v>60</v>
      </c>
      <c r="N56" s="213">
        <f t="shared" si="18"/>
        <v>2</v>
      </c>
      <c r="O56" s="213">
        <f t="shared" si="19"/>
        <v>1</v>
      </c>
      <c r="P56" s="214">
        <v>14.03</v>
      </c>
      <c r="Q56" s="215">
        <v>30</v>
      </c>
      <c r="R56" s="215" t="s">
        <v>3373</v>
      </c>
      <c r="S56" s="214">
        <v>11.2</v>
      </c>
      <c r="T56" s="215">
        <v>30</v>
      </c>
      <c r="U56" s="215" t="s">
        <v>3372</v>
      </c>
      <c r="V56" s="214">
        <f t="shared" si="26"/>
        <v>12.614999999999998</v>
      </c>
      <c r="W56" s="215">
        <f t="shared" si="27"/>
        <v>60</v>
      </c>
      <c r="X56" s="215">
        <f t="shared" si="28"/>
        <v>1</v>
      </c>
      <c r="Y56" s="215">
        <f t="shared" si="29"/>
        <v>0</v>
      </c>
      <c r="Z56" s="215">
        <f t="shared" si="20"/>
        <v>3</v>
      </c>
      <c r="AA56" s="215">
        <f t="shared" si="21"/>
        <v>1</v>
      </c>
      <c r="AB56" s="215">
        <f t="shared" si="22"/>
        <v>4</v>
      </c>
      <c r="AC56" s="214">
        <f>IF(AB56=0,0.93,IF(AB56=1,0.92,IF(AB56=2,0.91,IF(AB56=3,0.9,IF(AB56=4,0.89,IF(AB56=5,0.88,IF(AB56=6,0.87)))))))</f>
        <v>0.89</v>
      </c>
      <c r="AD56" s="214">
        <f t="shared" si="23"/>
        <v>11.385</v>
      </c>
      <c r="AE56" s="214">
        <f t="shared" si="24"/>
        <v>10.13265</v>
      </c>
      <c r="AF56" s="215">
        <f t="shared" si="25"/>
        <v>120</v>
      </c>
      <c r="AG56" s="212" t="s">
        <v>3457</v>
      </c>
      <c r="AH56" s="212" t="s">
        <v>3456</v>
      </c>
      <c r="AI56" s="212" t="s">
        <v>3453</v>
      </c>
      <c r="AJ56" s="212" t="s">
        <v>3451</v>
      </c>
      <c r="AK56" s="212" t="s">
        <v>3455</v>
      </c>
      <c r="AL56" s="212" t="s">
        <v>3452</v>
      </c>
      <c r="AM56" s="212" t="s">
        <v>3460</v>
      </c>
      <c r="AN56" s="212" t="s">
        <v>3454</v>
      </c>
      <c r="AO56" s="212" t="s">
        <v>3459</v>
      </c>
      <c r="AP56" s="212" t="s">
        <v>3458</v>
      </c>
    </row>
    <row r="57" spans="1:42" s="217" customFormat="1" ht="17.100000000000001" customHeight="1">
      <c r="A57" s="210">
        <v>47</v>
      </c>
      <c r="B57" s="219" t="s">
        <v>2315</v>
      </c>
      <c r="C57" s="219" t="s">
        <v>2316</v>
      </c>
      <c r="D57" s="221" t="s">
        <v>2317</v>
      </c>
      <c r="E57" s="213">
        <v>23</v>
      </c>
      <c r="F57" s="214">
        <v>10.5</v>
      </c>
      <c r="G57" s="215">
        <v>30</v>
      </c>
      <c r="H57" s="215" t="s">
        <v>3372</v>
      </c>
      <c r="I57" s="214">
        <v>10</v>
      </c>
      <c r="J57" s="215">
        <v>30</v>
      </c>
      <c r="K57" s="215" t="s">
        <v>3372</v>
      </c>
      <c r="L57" s="216">
        <f t="shared" si="16"/>
        <v>10.25</v>
      </c>
      <c r="M57" s="213">
        <f t="shared" si="17"/>
        <v>60</v>
      </c>
      <c r="N57" s="213">
        <f t="shared" si="18"/>
        <v>0</v>
      </c>
      <c r="O57" s="213">
        <f t="shared" si="19"/>
        <v>0</v>
      </c>
      <c r="P57" s="214">
        <v>11.02</v>
      </c>
      <c r="Q57" s="215">
        <v>30</v>
      </c>
      <c r="R57" s="215" t="s">
        <v>3373</v>
      </c>
      <c r="S57" s="214">
        <v>12.53</v>
      </c>
      <c r="T57" s="215">
        <v>30</v>
      </c>
      <c r="U57" s="215" t="s">
        <v>3372</v>
      </c>
      <c r="V57" s="214">
        <f t="shared" si="26"/>
        <v>11.774999999999999</v>
      </c>
      <c r="W57" s="215">
        <f t="shared" si="27"/>
        <v>60</v>
      </c>
      <c r="X57" s="215">
        <f t="shared" si="28"/>
        <v>1</v>
      </c>
      <c r="Y57" s="215">
        <f t="shared" si="29"/>
        <v>0</v>
      </c>
      <c r="Z57" s="215">
        <f t="shared" si="20"/>
        <v>1</v>
      </c>
      <c r="AA57" s="215">
        <f t="shared" si="21"/>
        <v>0</v>
      </c>
      <c r="AB57" s="215">
        <f t="shared" si="22"/>
        <v>1</v>
      </c>
      <c r="AC57" s="214">
        <f>IF(AB57=0,0.93,IF(AB57=1,0.92,IF(AB57=2,0.91,IF(AB57=3,0.9,IF(AB57=4,0.89,IF(AB57=5,0.88,IF(AB57=6,0.87)))))))</f>
        <v>0.92</v>
      </c>
      <c r="AD57" s="214">
        <f t="shared" si="23"/>
        <v>11.012499999999999</v>
      </c>
      <c r="AE57" s="214">
        <f t="shared" si="24"/>
        <v>10.131499999999999</v>
      </c>
      <c r="AF57" s="215">
        <f t="shared" si="25"/>
        <v>120</v>
      </c>
      <c r="AG57" s="212" t="s">
        <v>3455</v>
      </c>
      <c r="AH57" s="212" t="s">
        <v>3451</v>
      </c>
      <c r="AI57" s="212" t="s">
        <v>3456</v>
      </c>
      <c r="AJ57" s="212" t="s">
        <v>3452</v>
      </c>
      <c r="AK57" s="212" t="s">
        <v>3457</v>
      </c>
      <c r="AL57" s="212" t="s">
        <v>3460</v>
      </c>
      <c r="AM57" s="212" t="s">
        <v>3454</v>
      </c>
      <c r="AN57" s="212" t="s">
        <v>3453</v>
      </c>
      <c r="AO57" s="212" t="s">
        <v>3459</v>
      </c>
      <c r="AP57" s="212" t="s">
        <v>3458</v>
      </c>
    </row>
    <row r="58" spans="1:42" s="217" customFormat="1" ht="17.100000000000001" customHeight="1">
      <c r="A58" s="210">
        <v>48</v>
      </c>
      <c r="B58" s="218" t="s">
        <v>957</v>
      </c>
      <c r="C58" s="218" t="s">
        <v>958</v>
      </c>
      <c r="D58" s="213" t="s">
        <v>959</v>
      </c>
      <c r="E58" s="213">
        <v>9</v>
      </c>
      <c r="F58" s="214">
        <v>11.09</v>
      </c>
      <c r="G58" s="215">
        <v>30</v>
      </c>
      <c r="H58" s="215" t="s">
        <v>3372</v>
      </c>
      <c r="I58" s="214">
        <v>10.19</v>
      </c>
      <c r="J58" s="215">
        <v>30</v>
      </c>
      <c r="K58" s="215" t="s">
        <v>3373</v>
      </c>
      <c r="L58" s="216">
        <f t="shared" si="16"/>
        <v>10.64</v>
      </c>
      <c r="M58" s="213">
        <f t="shared" si="17"/>
        <v>60</v>
      </c>
      <c r="N58" s="213">
        <f t="shared" si="18"/>
        <v>1</v>
      </c>
      <c r="O58" s="213">
        <f t="shared" si="19"/>
        <v>0</v>
      </c>
      <c r="P58" s="214">
        <v>10.92</v>
      </c>
      <c r="Q58" s="215">
        <v>30</v>
      </c>
      <c r="R58" s="215" t="s">
        <v>3372</v>
      </c>
      <c r="S58" s="214">
        <v>11.83</v>
      </c>
      <c r="T58" s="215">
        <v>30</v>
      </c>
      <c r="U58" s="215" t="s">
        <v>3372</v>
      </c>
      <c r="V58" s="214">
        <f t="shared" si="26"/>
        <v>11.375</v>
      </c>
      <c r="W58" s="215">
        <f t="shared" si="27"/>
        <v>60</v>
      </c>
      <c r="X58" s="215">
        <f t="shared" si="28"/>
        <v>0</v>
      </c>
      <c r="Y58" s="215">
        <f t="shared" si="29"/>
        <v>0</v>
      </c>
      <c r="Z58" s="215">
        <f t="shared" si="20"/>
        <v>1</v>
      </c>
      <c r="AA58" s="215">
        <f t="shared" si="21"/>
        <v>0</v>
      </c>
      <c r="AB58" s="215">
        <f t="shared" si="22"/>
        <v>1</v>
      </c>
      <c r="AC58" s="214">
        <f>IF(AB58=0,0.93,IF(AB58=1,0.92,IF(AB58=2,0.91,IF(AB58=3,0.9,IF(AB58=4,0.89,IF(AB58=5,0.88,IF(AB58=6,0.87)))))))</f>
        <v>0.92</v>
      </c>
      <c r="AD58" s="214">
        <f t="shared" si="23"/>
        <v>11.0075</v>
      </c>
      <c r="AE58" s="214">
        <f t="shared" si="24"/>
        <v>10.126900000000001</v>
      </c>
      <c r="AF58" s="215">
        <f t="shared" si="25"/>
        <v>120</v>
      </c>
      <c r="AG58" s="212" t="s">
        <v>3456</v>
      </c>
      <c r="AH58" s="212" t="s">
        <v>3453</v>
      </c>
      <c r="AI58" s="212" t="s">
        <v>3457</v>
      </c>
      <c r="AJ58" s="212" t="s">
        <v>3451</v>
      </c>
      <c r="AK58" s="212" t="s">
        <v>3452</v>
      </c>
      <c r="AL58" s="212" t="s">
        <v>3455</v>
      </c>
      <c r="AM58" s="212" t="s">
        <v>3460</v>
      </c>
      <c r="AN58" s="212" t="s">
        <v>3454</v>
      </c>
      <c r="AO58" s="212" t="s">
        <v>3458</v>
      </c>
      <c r="AP58" s="212" t="s">
        <v>3459</v>
      </c>
    </row>
    <row r="59" spans="1:42" s="217" customFormat="1" ht="17.100000000000001" customHeight="1">
      <c r="A59" s="210">
        <v>49</v>
      </c>
      <c r="B59" s="218" t="s">
        <v>674</v>
      </c>
      <c r="C59" s="218" t="s">
        <v>1654</v>
      </c>
      <c r="D59" s="213" t="s">
        <v>1655</v>
      </c>
      <c r="E59" s="213">
        <v>16</v>
      </c>
      <c r="F59" s="214">
        <v>10.8</v>
      </c>
      <c r="G59" s="215">
        <v>30</v>
      </c>
      <c r="H59" s="215" t="s">
        <v>3373</v>
      </c>
      <c r="I59" s="214">
        <v>10.77</v>
      </c>
      <c r="J59" s="215">
        <v>30</v>
      </c>
      <c r="K59" s="215" t="s">
        <v>3372</v>
      </c>
      <c r="L59" s="216">
        <f t="shared" si="16"/>
        <v>10.785</v>
      </c>
      <c r="M59" s="213">
        <f t="shared" si="17"/>
        <v>60</v>
      </c>
      <c r="N59" s="213">
        <f t="shared" si="18"/>
        <v>1</v>
      </c>
      <c r="O59" s="213">
        <f t="shared" si="19"/>
        <v>0</v>
      </c>
      <c r="P59" s="214">
        <v>8.89</v>
      </c>
      <c r="Q59" s="215">
        <v>10</v>
      </c>
      <c r="R59" s="215" t="s">
        <v>3373</v>
      </c>
      <c r="S59" s="214">
        <v>11.3</v>
      </c>
      <c r="T59" s="215">
        <v>30</v>
      </c>
      <c r="U59" s="215" t="s">
        <v>3372</v>
      </c>
      <c r="V59" s="214">
        <f t="shared" si="26"/>
        <v>10.095000000000001</v>
      </c>
      <c r="W59" s="215">
        <f t="shared" si="27"/>
        <v>60</v>
      </c>
      <c r="X59" s="215">
        <f t="shared" si="28"/>
        <v>1</v>
      </c>
      <c r="Y59" s="215">
        <f t="shared" si="29"/>
        <v>1</v>
      </c>
      <c r="Z59" s="215">
        <f t="shared" si="20"/>
        <v>2</v>
      </c>
      <c r="AA59" s="215">
        <f t="shared" si="21"/>
        <v>1</v>
      </c>
      <c r="AB59" s="215">
        <f t="shared" si="22"/>
        <v>3</v>
      </c>
      <c r="AC59" s="214">
        <f>IF(AB59=0,1,IF(AB59=1,0.99,IF(AB59=2,0.98,IF(AB59=3,0.97,IF(AB59=4,0.96,IF(AB59=5,0.95,IF(AB59=6,0.94)))))))</f>
        <v>0.97</v>
      </c>
      <c r="AD59" s="214">
        <f t="shared" si="23"/>
        <v>10.440000000000001</v>
      </c>
      <c r="AE59" s="214">
        <f t="shared" si="24"/>
        <v>10.126800000000001</v>
      </c>
      <c r="AF59" s="215">
        <f t="shared" si="25"/>
        <v>120</v>
      </c>
      <c r="AG59" s="212" t="s">
        <v>3452</v>
      </c>
      <c r="AH59" s="212" t="s">
        <v>3456</v>
      </c>
      <c r="AI59" s="212" t="s">
        <v>3457</v>
      </c>
      <c r="AJ59" s="212" t="s">
        <v>3455</v>
      </c>
      <c r="AK59" s="212" t="s">
        <v>3459</v>
      </c>
      <c r="AL59" s="212" t="s">
        <v>3460</v>
      </c>
      <c r="AM59" s="212" t="s">
        <v>3454</v>
      </c>
      <c r="AN59" s="212" t="s">
        <v>3451</v>
      </c>
      <c r="AO59" s="212" t="s">
        <v>3453</v>
      </c>
      <c r="AP59" s="212" t="s">
        <v>3458</v>
      </c>
    </row>
    <row r="60" spans="1:42" s="217" customFormat="1" ht="17.100000000000001" customHeight="1">
      <c r="A60" s="210">
        <v>50</v>
      </c>
      <c r="B60" s="222" t="s">
        <v>799</v>
      </c>
      <c r="C60" s="222" t="s">
        <v>800</v>
      </c>
      <c r="D60" s="221" t="s">
        <v>801</v>
      </c>
      <c r="E60" s="213">
        <v>7</v>
      </c>
      <c r="F60" s="214">
        <v>10.77</v>
      </c>
      <c r="G60" s="215">
        <v>30</v>
      </c>
      <c r="H60" s="215" t="s">
        <v>3373</v>
      </c>
      <c r="I60" s="214">
        <v>9.23</v>
      </c>
      <c r="J60" s="215">
        <v>12</v>
      </c>
      <c r="K60" s="215" t="s">
        <v>3373</v>
      </c>
      <c r="L60" s="216">
        <f t="shared" si="16"/>
        <v>10</v>
      </c>
      <c r="M60" s="213">
        <f t="shared" si="17"/>
        <v>60</v>
      </c>
      <c r="N60" s="213">
        <f t="shared" si="18"/>
        <v>2</v>
      </c>
      <c r="O60" s="213">
        <f t="shared" si="19"/>
        <v>1</v>
      </c>
      <c r="P60" s="214">
        <v>10.28</v>
      </c>
      <c r="Q60" s="215">
        <v>30</v>
      </c>
      <c r="R60" s="215" t="s">
        <v>3372</v>
      </c>
      <c r="S60" s="214">
        <v>11.48</v>
      </c>
      <c r="T60" s="215">
        <v>30</v>
      </c>
      <c r="U60" s="215" t="s">
        <v>3372</v>
      </c>
      <c r="V60" s="214">
        <f t="shared" si="26"/>
        <v>10.879999999999999</v>
      </c>
      <c r="W60" s="215">
        <f t="shared" si="27"/>
        <v>60</v>
      </c>
      <c r="X60" s="215">
        <f t="shared" si="28"/>
        <v>0</v>
      </c>
      <c r="Y60" s="215">
        <f t="shared" si="29"/>
        <v>0</v>
      </c>
      <c r="Z60" s="215">
        <f t="shared" si="20"/>
        <v>2</v>
      </c>
      <c r="AA60" s="215">
        <f t="shared" si="21"/>
        <v>1</v>
      </c>
      <c r="AB60" s="215">
        <f t="shared" si="22"/>
        <v>3</v>
      </c>
      <c r="AC60" s="214">
        <f>IF(AB60=0,1,IF(AB60=1,0.99,IF(AB60=2,0.98,IF(AB60=3,0.97,IF(AB60=4,0.96,IF(AB60=5,0.95,IF(AB60=6,0.94)))))))</f>
        <v>0.97</v>
      </c>
      <c r="AD60" s="214">
        <f t="shared" si="23"/>
        <v>10.44</v>
      </c>
      <c r="AE60" s="214">
        <f t="shared" si="24"/>
        <v>10.126799999999999</v>
      </c>
      <c r="AF60" s="215">
        <f t="shared" si="25"/>
        <v>120</v>
      </c>
      <c r="AG60" s="212" t="s">
        <v>3453</v>
      </c>
      <c r="AH60" s="212" t="s">
        <v>3451</v>
      </c>
      <c r="AI60" s="212" t="s">
        <v>3455</v>
      </c>
      <c r="AJ60" s="212" t="s">
        <v>3456</v>
      </c>
      <c r="AK60" s="212" t="s">
        <v>3454</v>
      </c>
      <c r="AL60" s="212" t="s">
        <v>3457</v>
      </c>
      <c r="AM60" s="212" t="s">
        <v>3452</v>
      </c>
      <c r="AN60" s="212" t="s">
        <v>3460</v>
      </c>
      <c r="AO60" s="212" t="s">
        <v>3459</v>
      </c>
      <c r="AP60" s="212" t="s">
        <v>3458</v>
      </c>
    </row>
    <row r="61" spans="1:42" s="217" customFormat="1" ht="17.100000000000001" customHeight="1">
      <c r="A61" s="210">
        <v>51</v>
      </c>
      <c r="B61" s="222" t="s">
        <v>1015</v>
      </c>
      <c r="C61" s="222" t="s">
        <v>1016</v>
      </c>
      <c r="D61" s="221" t="s">
        <v>1017</v>
      </c>
      <c r="E61" s="213">
        <v>9</v>
      </c>
      <c r="F61" s="214">
        <v>10.25</v>
      </c>
      <c r="G61" s="215">
        <v>30</v>
      </c>
      <c r="H61" s="215" t="s">
        <v>3373</v>
      </c>
      <c r="I61" s="214">
        <v>10.050000000000001</v>
      </c>
      <c r="J61" s="215">
        <v>30</v>
      </c>
      <c r="K61" s="215" t="s">
        <v>3373</v>
      </c>
      <c r="L61" s="216">
        <f t="shared" si="16"/>
        <v>10.15</v>
      </c>
      <c r="M61" s="213">
        <f t="shared" si="17"/>
        <v>60</v>
      </c>
      <c r="N61" s="213">
        <f t="shared" si="18"/>
        <v>2</v>
      </c>
      <c r="O61" s="213">
        <f t="shared" si="19"/>
        <v>0</v>
      </c>
      <c r="P61" s="214">
        <v>10.15</v>
      </c>
      <c r="Q61" s="215">
        <v>30</v>
      </c>
      <c r="R61" s="215" t="s">
        <v>3373</v>
      </c>
      <c r="S61" s="214">
        <v>11.28</v>
      </c>
      <c r="T61" s="215">
        <v>30</v>
      </c>
      <c r="U61" s="215" t="s">
        <v>3372</v>
      </c>
      <c r="V61" s="214">
        <f t="shared" si="26"/>
        <v>10.715</v>
      </c>
      <c r="W61" s="215">
        <f t="shared" si="27"/>
        <v>60</v>
      </c>
      <c r="X61" s="215">
        <f t="shared" si="28"/>
        <v>1</v>
      </c>
      <c r="Y61" s="215">
        <f t="shared" si="29"/>
        <v>0</v>
      </c>
      <c r="Z61" s="215">
        <f t="shared" si="20"/>
        <v>3</v>
      </c>
      <c r="AA61" s="215">
        <f t="shared" si="21"/>
        <v>0</v>
      </c>
      <c r="AB61" s="215">
        <f t="shared" si="22"/>
        <v>3</v>
      </c>
      <c r="AC61" s="214">
        <f>IF(AB61=0,1,IF(AB61=1,0.99,IF(AB61=2,0.98,IF(AB61=3,0.97,IF(AB61=4,0.96,IF(AB61=5,0.95,IF(AB61=6,0.94)))))))</f>
        <v>0.97</v>
      </c>
      <c r="AD61" s="214">
        <f t="shared" si="23"/>
        <v>10.432500000000001</v>
      </c>
      <c r="AE61" s="214">
        <f t="shared" si="24"/>
        <v>10.119525000000001</v>
      </c>
      <c r="AF61" s="215">
        <f t="shared" si="25"/>
        <v>120</v>
      </c>
      <c r="AG61" s="212" t="s">
        <v>3451</v>
      </c>
      <c r="AH61" s="212" t="s">
        <v>3457</v>
      </c>
      <c r="AI61" s="212" t="s">
        <v>3453</v>
      </c>
      <c r="AJ61" s="212" t="s">
        <v>3455</v>
      </c>
      <c r="AK61" s="212" t="s">
        <v>3456</v>
      </c>
      <c r="AL61" s="212" t="s">
        <v>3454</v>
      </c>
      <c r="AM61" s="212" t="s">
        <v>3452</v>
      </c>
      <c r="AN61" s="212" t="s">
        <v>3459</v>
      </c>
      <c r="AO61" s="212" t="s">
        <v>3460</v>
      </c>
      <c r="AP61" s="212" t="s">
        <v>3458</v>
      </c>
    </row>
    <row r="62" spans="1:42" s="217" customFormat="1" ht="17.100000000000001" customHeight="1">
      <c r="A62" s="210">
        <v>52</v>
      </c>
      <c r="B62" s="218" t="s">
        <v>211</v>
      </c>
      <c r="C62" s="218" t="s">
        <v>212</v>
      </c>
      <c r="D62" s="213" t="s">
        <v>213</v>
      </c>
      <c r="E62" s="213">
        <v>2</v>
      </c>
      <c r="F62" s="214">
        <v>10</v>
      </c>
      <c r="G62" s="215">
        <v>30</v>
      </c>
      <c r="H62" s="215" t="s">
        <v>3373</v>
      </c>
      <c r="I62" s="214">
        <v>10.45</v>
      </c>
      <c r="J62" s="215">
        <v>30</v>
      </c>
      <c r="K62" s="215" t="s">
        <v>3373</v>
      </c>
      <c r="L62" s="216">
        <f t="shared" si="16"/>
        <v>10.225</v>
      </c>
      <c r="M62" s="213">
        <f t="shared" si="17"/>
        <v>60</v>
      </c>
      <c r="N62" s="213">
        <f t="shared" si="18"/>
        <v>2</v>
      </c>
      <c r="O62" s="213">
        <f t="shared" si="19"/>
        <v>0</v>
      </c>
      <c r="P62" s="214">
        <v>9.73</v>
      </c>
      <c r="Q62" s="215">
        <v>12</v>
      </c>
      <c r="R62" s="215" t="s">
        <v>3373</v>
      </c>
      <c r="S62" s="214">
        <v>11.98</v>
      </c>
      <c r="T62" s="215">
        <v>30</v>
      </c>
      <c r="U62" s="215" t="s">
        <v>3372</v>
      </c>
      <c r="V62" s="214">
        <f t="shared" si="26"/>
        <v>10.855</v>
      </c>
      <c r="W62" s="215">
        <f t="shared" si="27"/>
        <v>60</v>
      </c>
      <c r="X62" s="215">
        <f t="shared" si="28"/>
        <v>1</v>
      </c>
      <c r="Y62" s="215">
        <f t="shared" si="29"/>
        <v>1</v>
      </c>
      <c r="Z62" s="215">
        <f t="shared" si="20"/>
        <v>3</v>
      </c>
      <c r="AA62" s="215">
        <f t="shared" si="21"/>
        <v>1</v>
      </c>
      <c r="AB62" s="215">
        <f t="shared" si="22"/>
        <v>4</v>
      </c>
      <c r="AC62" s="214">
        <f>IF(AB62=0,1,IF(AB62=1,0.99,IF(AB62=2,0.98,IF(AB62=3,0.97,IF(AB62=4,0.96,IF(AB62=5,0.95,IF(AB62=6,0.94)))))))</f>
        <v>0.96</v>
      </c>
      <c r="AD62" s="214">
        <f t="shared" si="23"/>
        <v>10.54</v>
      </c>
      <c r="AE62" s="214">
        <f t="shared" si="24"/>
        <v>10.118399999999999</v>
      </c>
      <c r="AF62" s="215">
        <f t="shared" si="25"/>
        <v>120</v>
      </c>
      <c r="AG62" s="212" t="s">
        <v>3451</v>
      </c>
      <c r="AH62" s="212" t="s">
        <v>3452</v>
      </c>
      <c r="AI62" s="212" t="s">
        <v>3455</v>
      </c>
      <c r="AJ62" s="212" t="s">
        <v>3454</v>
      </c>
      <c r="AK62" s="212" t="s">
        <v>3453</v>
      </c>
      <c r="AL62" s="212" t="s">
        <v>3460</v>
      </c>
      <c r="AM62" s="212" t="s">
        <v>3456</v>
      </c>
      <c r="AN62" s="212" t="s">
        <v>3457</v>
      </c>
      <c r="AO62" s="212" t="s">
        <v>3459</v>
      </c>
      <c r="AP62" s="212" t="s">
        <v>3458</v>
      </c>
    </row>
    <row r="63" spans="1:42" s="217" customFormat="1" ht="17.100000000000001" customHeight="1">
      <c r="A63" s="210">
        <v>53</v>
      </c>
      <c r="B63" s="229" t="s">
        <v>2309</v>
      </c>
      <c r="C63" s="229" t="s">
        <v>2310</v>
      </c>
      <c r="D63" s="221" t="s">
        <v>2311</v>
      </c>
      <c r="E63" s="213">
        <v>23</v>
      </c>
      <c r="F63" s="214">
        <v>11.31</v>
      </c>
      <c r="G63" s="215">
        <v>30</v>
      </c>
      <c r="H63" s="215" t="s">
        <v>3373</v>
      </c>
      <c r="I63" s="214">
        <v>8.69</v>
      </c>
      <c r="J63" s="215">
        <v>12</v>
      </c>
      <c r="K63" s="215" t="s">
        <v>3373</v>
      </c>
      <c r="L63" s="216">
        <f t="shared" si="16"/>
        <v>10</v>
      </c>
      <c r="M63" s="213">
        <f t="shared" si="17"/>
        <v>60</v>
      </c>
      <c r="N63" s="213">
        <f t="shared" si="18"/>
        <v>2</v>
      </c>
      <c r="O63" s="213">
        <f t="shared" si="19"/>
        <v>1</v>
      </c>
      <c r="P63" s="214">
        <v>12.11</v>
      </c>
      <c r="Q63" s="215">
        <v>30</v>
      </c>
      <c r="R63" s="215" t="s">
        <v>3372</v>
      </c>
      <c r="S63" s="214">
        <v>12.8</v>
      </c>
      <c r="T63" s="215">
        <v>30</v>
      </c>
      <c r="U63" s="215" t="s">
        <v>3372</v>
      </c>
      <c r="V63" s="214">
        <f t="shared" si="26"/>
        <v>12.455</v>
      </c>
      <c r="W63" s="215">
        <f t="shared" si="27"/>
        <v>60</v>
      </c>
      <c r="X63" s="215">
        <f t="shared" si="28"/>
        <v>0</v>
      </c>
      <c r="Y63" s="215">
        <f t="shared" si="29"/>
        <v>0</v>
      </c>
      <c r="Z63" s="215">
        <f t="shared" si="20"/>
        <v>2</v>
      </c>
      <c r="AA63" s="215">
        <f t="shared" si="21"/>
        <v>1</v>
      </c>
      <c r="AB63" s="215">
        <f t="shared" si="22"/>
        <v>3</v>
      </c>
      <c r="AC63" s="214">
        <f>IF(AB63=0,0.93,IF(AB63=1,0.92,IF(AB63=2,0.91,IF(AB63=3,0.9,IF(AB63=4,0.89,IF(AB63=5,0.88,IF(AB63=6,0.87)))))))</f>
        <v>0.9</v>
      </c>
      <c r="AD63" s="214">
        <f t="shared" si="23"/>
        <v>11.227499999999999</v>
      </c>
      <c r="AE63" s="214">
        <f t="shared" si="24"/>
        <v>10.104749999999999</v>
      </c>
      <c r="AF63" s="215">
        <f t="shared" si="25"/>
        <v>120</v>
      </c>
      <c r="AG63" s="212" t="s">
        <v>3453</v>
      </c>
      <c r="AH63" s="212" t="s">
        <v>3455</v>
      </c>
      <c r="AI63" s="212" t="s">
        <v>3452</v>
      </c>
      <c r="AJ63" s="212" t="s">
        <v>3456</v>
      </c>
      <c r="AK63" s="212" t="s">
        <v>3451</v>
      </c>
      <c r="AL63" s="212" t="s">
        <v>3457</v>
      </c>
      <c r="AM63" s="212" t="s">
        <v>3454</v>
      </c>
      <c r="AN63" s="212" t="s">
        <v>3459</v>
      </c>
      <c r="AO63" s="212" t="s">
        <v>3460</v>
      </c>
      <c r="AP63" s="212" t="s">
        <v>3458</v>
      </c>
    </row>
    <row r="64" spans="1:42" s="217" customFormat="1" ht="17.100000000000001" customHeight="1">
      <c r="A64" s="210">
        <v>54</v>
      </c>
      <c r="B64" s="218" t="s">
        <v>1520</v>
      </c>
      <c r="C64" s="218" t="s">
        <v>1521</v>
      </c>
      <c r="D64" s="213" t="s">
        <v>1522</v>
      </c>
      <c r="E64" s="213">
        <v>15</v>
      </c>
      <c r="F64" s="214">
        <v>10.88</v>
      </c>
      <c r="G64" s="215">
        <v>30</v>
      </c>
      <c r="H64" s="215" t="s">
        <v>3372</v>
      </c>
      <c r="I64" s="214">
        <v>11.04</v>
      </c>
      <c r="J64" s="215">
        <v>30</v>
      </c>
      <c r="K64" s="215" t="s">
        <v>3372</v>
      </c>
      <c r="L64" s="216">
        <f t="shared" si="16"/>
        <v>10.96</v>
      </c>
      <c r="M64" s="213">
        <f t="shared" si="17"/>
        <v>60</v>
      </c>
      <c r="N64" s="213">
        <f t="shared" si="18"/>
        <v>0</v>
      </c>
      <c r="O64" s="213">
        <f t="shared" si="19"/>
        <v>0</v>
      </c>
      <c r="P64" s="214">
        <v>9.76</v>
      </c>
      <c r="Q64" s="215">
        <v>13</v>
      </c>
      <c r="R64" s="215" t="s">
        <v>3372</v>
      </c>
      <c r="S64" s="214">
        <v>12.21</v>
      </c>
      <c r="T64" s="215">
        <v>30</v>
      </c>
      <c r="U64" s="215" t="s">
        <v>3372</v>
      </c>
      <c r="V64" s="214">
        <f t="shared" si="26"/>
        <v>10.984999999999999</v>
      </c>
      <c r="W64" s="215">
        <f t="shared" si="27"/>
        <v>60</v>
      </c>
      <c r="X64" s="215">
        <f t="shared" si="28"/>
        <v>0</v>
      </c>
      <c r="Y64" s="215">
        <f t="shared" si="29"/>
        <v>1</v>
      </c>
      <c r="Z64" s="215">
        <f t="shared" si="20"/>
        <v>0</v>
      </c>
      <c r="AA64" s="215">
        <f t="shared" si="21"/>
        <v>1</v>
      </c>
      <c r="AB64" s="215">
        <f t="shared" si="22"/>
        <v>1</v>
      </c>
      <c r="AC64" s="214">
        <f>IF(AB64=0,0.93,IF(AB64=1,0.92,IF(AB64=2,0.91,IF(AB64=3,0.9,IF(AB64=4,0.89,IF(AB64=5,0.88,IF(AB64=6,0.87)))))))</f>
        <v>0.92</v>
      </c>
      <c r="AD64" s="214">
        <f t="shared" si="23"/>
        <v>10.9725</v>
      </c>
      <c r="AE64" s="214">
        <f t="shared" si="24"/>
        <v>10.094700000000001</v>
      </c>
      <c r="AF64" s="215">
        <f t="shared" si="25"/>
        <v>120</v>
      </c>
      <c r="AG64" s="212" t="s">
        <v>3451</v>
      </c>
      <c r="AH64" s="212" t="s">
        <v>3453</v>
      </c>
      <c r="AI64" s="212" t="s">
        <v>3455</v>
      </c>
      <c r="AJ64" s="212" t="s">
        <v>3456</v>
      </c>
      <c r="AK64" s="212" t="s">
        <v>3454</v>
      </c>
      <c r="AL64" s="212" t="s">
        <v>3452</v>
      </c>
      <c r="AM64" s="212" t="s">
        <v>3457</v>
      </c>
      <c r="AN64" s="212" t="s">
        <v>3458</v>
      </c>
      <c r="AO64" s="212" t="s">
        <v>3460</v>
      </c>
      <c r="AP64" s="212" t="s">
        <v>3459</v>
      </c>
    </row>
    <row r="65" spans="1:42" s="217" customFormat="1" ht="17.100000000000001" customHeight="1">
      <c r="A65" s="210">
        <v>55</v>
      </c>
      <c r="B65" s="105" t="s">
        <v>47</v>
      </c>
      <c r="C65" s="105" t="s">
        <v>3555</v>
      </c>
      <c r="D65" s="215" t="s">
        <v>48</v>
      </c>
      <c r="E65" s="213">
        <v>1</v>
      </c>
      <c r="F65" s="214">
        <v>10.74</v>
      </c>
      <c r="G65" s="215">
        <v>30</v>
      </c>
      <c r="H65" s="215" t="s">
        <v>3372</v>
      </c>
      <c r="I65" s="214">
        <v>10.51</v>
      </c>
      <c r="J65" s="215">
        <v>30</v>
      </c>
      <c r="K65" s="215" t="s">
        <v>3373</v>
      </c>
      <c r="L65" s="216">
        <f t="shared" si="16"/>
        <v>10.625</v>
      </c>
      <c r="M65" s="213">
        <f t="shared" si="17"/>
        <v>60</v>
      </c>
      <c r="N65" s="213">
        <f t="shared" si="18"/>
        <v>1</v>
      </c>
      <c r="O65" s="213">
        <f t="shared" si="19"/>
        <v>0</v>
      </c>
      <c r="P65" s="214">
        <v>9.4700000000000006</v>
      </c>
      <c r="Q65" s="215">
        <v>16</v>
      </c>
      <c r="R65" s="215" t="s">
        <v>3373</v>
      </c>
      <c r="S65" s="214">
        <v>11.34</v>
      </c>
      <c r="T65" s="215">
        <v>30</v>
      </c>
      <c r="U65" s="215" t="s">
        <v>3373</v>
      </c>
      <c r="V65" s="214">
        <f t="shared" si="26"/>
        <v>10.405000000000001</v>
      </c>
      <c r="W65" s="215">
        <f t="shared" si="27"/>
        <v>60</v>
      </c>
      <c r="X65" s="215">
        <f t="shared" si="28"/>
        <v>2</v>
      </c>
      <c r="Y65" s="215">
        <f t="shared" si="29"/>
        <v>1</v>
      </c>
      <c r="Z65" s="215">
        <f t="shared" si="20"/>
        <v>3</v>
      </c>
      <c r="AA65" s="215">
        <f t="shared" si="21"/>
        <v>1</v>
      </c>
      <c r="AB65" s="215">
        <f t="shared" si="22"/>
        <v>4</v>
      </c>
      <c r="AC65" s="214">
        <f>IF(AB65=0,1,IF(AB65=1,0.99,IF(AB65=2,0.98,IF(AB65=3,0.97,IF(AB65=4,0.96,IF(AB65=5,0.95,IF(AB65=6,0.94)))))))</f>
        <v>0.96</v>
      </c>
      <c r="AD65" s="214">
        <f t="shared" si="23"/>
        <v>10.515000000000001</v>
      </c>
      <c r="AE65" s="214">
        <f t="shared" si="24"/>
        <v>10.0944</v>
      </c>
      <c r="AF65" s="215">
        <f t="shared" si="25"/>
        <v>120</v>
      </c>
      <c r="AG65" s="212" t="s">
        <v>3451</v>
      </c>
      <c r="AH65" s="212" t="s">
        <v>3455</v>
      </c>
      <c r="AI65" s="212" t="s">
        <v>3456</v>
      </c>
      <c r="AJ65" s="212" t="s">
        <v>3452</v>
      </c>
      <c r="AK65" s="212" t="s">
        <v>3454</v>
      </c>
      <c r="AL65" s="212" t="s">
        <v>3460</v>
      </c>
      <c r="AM65" s="212" t="s">
        <v>3453</v>
      </c>
      <c r="AN65" s="212" t="s">
        <v>3457</v>
      </c>
      <c r="AO65" s="212" t="s">
        <v>3459</v>
      </c>
      <c r="AP65" s="212" t="s">
        <v>3458</v>
      </c>
    </row>
    <row r="66" spans="1:42" s="217" customFormat="1" ht="17.100000000000001" customHeight="1">
      <c r="A66" s="210">
        <v>56</v>
      </c>
      <c r="B66" s="218" t="s">
        <v>1537</v>
      </c>
      <c r="C66" s="218" t="s">
        <v>1538</v>
      </c>
      <c r="D66" s="213" t="s">
        <v>1539</v>
      </c>
      <c r="E66" s="213">
        <v>15</v>
      </c>
      <c r="F66" s="214">
        <v>12.01</v>
      </c>
      <c r="G66" s="215">
        <v>30</v>
      </c>
      <c r="H66" s="215" t="s">
        <v>3372</v>
      </c>
      <c r="I66" s="214">
        <v>11.71</v>
      </c>
      <c r="J66" s="215">
        <v>30</v>
      </c>
      <c r="K66" s="215" t="s">
        <v>3372</v>
      </c>
      <c r="L66" s="216">
        <f t="shared" si="16"/>
        <v>11.86</v>
      </c>
      <c r="M66" s="213">
        <f t="shared" si="17"/>
        <v>60</v>
      </c>
      <c r="N66" s="213">
        <f t="shared" si="18"/>
        <v>0</v>
      </c>
      <c r="O66" s="213">
        <f t="shared" si="19"/>
        <v>0</v>
      </c>
      <c r="P66" s="214">
        <v>10.82</v>
      </c>
      <c r="Q66" s="215">
        <v>30</v>
      </c>
      <c r="R66" s="215" t="s">
        <v>3372</v>
      </c>
      <c r="S66" s="214">
        <v>9.82</v>
      </c>
      <c r="T66" s="215">
        <v>10</v>
      </c>
      <c r="U66" s="215" t="s">
        <v>3373</v>
      </c>
      <c r="V66" s="214">
        <f t="shared" si="26"/>
        <v>10.32</v>
      </c>
      <c r="W66" s="215">
        <f t="shared" si="27"/>
        <v>60</v>
      </c>
      <c r="X66" s="215">
        <f t="shared" si="28"/>
        <v>1</v>
      </c>
      <c r="Y66" s="215">
        <f t="shared" si="29"/>
        <v>1</v>
      </c>
      <c r="Z66" s="215">
        <f t="shared" si="20"/>
        <v>1</v>
      </c>
      <c r="AA66" s="215">
        <f t="shared" si="21"/>
        <v>1</v>
      </c>
      <c r="AB66" s="215">
        <f t="shared" si="22"/>
        <v>2</v>
      </c>
      <c r="AC66" s="214">
        <f>IF(AB66=0,0.93,IF(AB66=1,0.92,IF(AB66=2,0.91,IF(AB66=3,0.9,IF(AB66=4,0.89,IF(AB66=5,0.88,IF(AB66=6,0.87)))))))</f>
        <v>0.91</v>
      </c>
      <c r="AD66" s="214">
        <f t="shared" si="23"/>
        <v>11.09</v>
      </c>
      <c r="AE66" s="214">
        <f t="shared" si="24"/>
        <v>10.091900000000001</v>
      </c>
      <c r="AF66" s="215">
        <f t="shared" si="25"/>
        <v>120</v>
      </c>
      <c r="AG66" s="212" t="s">
        <v>3451</v>
      </c>
      <c r="AH66" s="212" t="s">
        <v>3453</v>
      </c>
      <c r="AI66" s="212" t="s">
        <v>3455</v>
      </c>
      <c r="AJ66" s="212" t="s">
        <v>3456</v>
      </c>
      <c r="AK66" s="212" t="s">
        <v>3454</v>
      </c>
      <c r="AL66" s="212" t="s">
        <v>3452</v>
      </c>
      <c r="AM66" s="212" t="s">
        <v>3457</v>
      </c>
      <c r="AN66" s="212" t="s">
        <v>3458</v>
      </c>
      <c r="AO66" s="212" t="s">
        <v>3460</v>
      </c>
      <c r="AP66" s="212" t="s">
        <v>3459</v>
      </c>
    </row>
    <row r="67" spans="1:42" s="217" customFormat="1" ht="17.100000000000001" customHeight="1">
      <c r="A67" s="210">
        <v>57</v>
      </c>
      <c r="B67" s="222" t="s">
        <v>576</v>
      </c>
      <c r="C67" s="222" t="s">
        <v>618</v>
      </c>
      <c r="D67" s="221" t="s">
        <v>2653</v>
      </c>
      <c r="E67" s="213">
        <v>27</v>
      </c>
      <c r="F67" s="214">
        <v>10.97</v>
      </c>
      <c r="G67" s="215">
        <v>30</v>
      </c>
      <c r="H67" s="215" t="s">
        <v>3373</v>
      </c>
      <c r="I67" s="214">
        <v>9.09</v>
      </c>
      <c r="J67" s="215">
        <v>16</v>
      </c>
      <c r="K67" s="215" t="s">
        <v>3373</v>
      </c>
      <c r="L67" s="216">
        <f t="shared" si="16"/>
        <v>10.030000000000001</v>
      </c>
      <c r="M67" s="213">
        <f t="shared" si="17"/>
        <v>60</v>
      </c>
      <c r="N67" s="213">
        <f t="shared" si="18"/>
        <v>2</v>
      </c>
      <c r="O67" s="213">
        <f t="shared" si="19"/>
        <v>1</v>
      </c>
      <c r="P67" s="214">
        <v>11.28</v>
      </c>
      <c r="Q67" s="215">
        <v>30</v>
      </c>
      <c r="R67" s="215" t="s">
        <v>3372</v>
      </c>
      <c r="S67" s="214">
        <v>10.24</v>
      </c>
      <c r="T67" s="215">
        <v>30</v>
      </c>
      <c r="U67" s="215" t="s">
        <v>3372</v>
      </c>
      <c r="V67" s="214">
        <f t="shared" si="26"/>
        <v>10.76</v>
      </c>
      <c r="W67" s="215">
        <f t="shared" si="27"/>
        <v>60</v>
      </c>
      <c r="X67" s="215">
        <f t="shared" si="28"/>
        <v>0</v>
      </c>
      <c r="Y67" s="215">
        <f t="shared" si="29"/>
        <v>0</v>
      </c>
      <c r="Z67" s="215">
        <f t="shared" si="20"/>
        <v>2</v>
      </c>
      <c r="AA67" s="215">
        <f t="shared" si="21"/>
        <v>1</v>
      </c>
      <c r="AB67" s="215">
        <f t="shared" si="22"/>
        <v>3</v>
      </c>
      <c r="AC67" s="214">
        <f>IF(AB67=0,1,IF(AB67=1,0.99,IF(AB67=2,0.98,IF(AB67=3,0.97,IF(AB67=4,0.96,IF(AB67=5,0.95,IF(AB67=6,0.94)))))))</f>
        <v>0.97</v>
      </c>
      <c r="AD67" s="214">
        <f t="shared" si="23"/>
        <v>10.395</v>
      </c>
      <c r="AE67" s="214">
        <f t="shared" si="24"/>
        <v>10.08315</v>
      </c>
      <c r="AF67" s="215">
        <f t="shared" si="25"/>
        <v>120</v>
      </c>
      <c r="AG67" s="212" t="s">
        <v>3456</v>
      </c>
      <c r="AH67" s="212" t="s">
        <v>3453</v>
      </c>
      <c r="AI67" s="212" t="s">
        <v>3452</v>
      </c>
      <c r="AJ67" s="212" t="s">
        <v>3457</v>
      </c>
      <c r="AK67" s="212" t="s">
        <v>3451</v>
      </c>
      <c r="AL67" s="212" t="s">
        <v>3455</v>
      </c>
      <c r="AM67" s="212" t="s">
        <v>3454</v>
      </c>
      <c r="AN67" s="212" t="s">
        <v>3460</v>
      </c>
      <c r="AO67" s="212" t="s">
        <v>3459</v>
      </c>
      <c r="AP67" s="212" t="s">
        <v>3458</v>
      </c>
    </row>
    <row r="68" spans="1:42" s="217" customFormat="1" ht="17.100000000000001" customHeight="1">
      <c r="A68" s="210">
        <v>58</v>
      </c>
      <c r="B68" s="218" t="s">
        <v>1314</v>
      </c>
      <c r="C68" s="218" t="s">
        <v>1886</v>
      </c>
      <c r="D68" s="221" t="s">
        <v>1887</v>
      </c>
      <c r="E68" s="213">
        <v>18</v>
      </c>
      <c r="F68" s="214">
        <v>11.06</v>
      </c>
      <c r="G68" s="215">
        <v>30</v>
      </c>
      <c r="H68" s="215" t="s">
        <v>3373</v>
      </c>
      <c r="I68" s="214">
        <v>10.68</v>
      </c>
      <c r="J68" s="215">
        <v>30</v>
      </c>
      <c r="K68" s="215" t="s">
        <v>3373</v>
      </c>
      <c r="L68" s="216">
        <f t="shared" si="16"/>
        <v>10.870000000000001</v>
      </c>
      <c r="M68" s="213">
        <f t="shared" si="17"/>
        <v>60</v>
      </c>
      <c r="N68" s="213">
        <f t="shared" si="18"/>
        <v>2</v>
      </c>
      <c r="O68" s="213">
        <f t="shared" si="19"/>
        <v>0</v>
      </c>
      <c r="P68" s="214">
        <v>9.98</v>
      </c>
      <c r="Q68" s="215">
        <v>18</v>
      </c>
      <c r="R68" s="215" t="s">
        <v>3373</v>
      </c>
      <c r="S68" s="214">
        <v>10.7</v>
      </c>
      <c r="T68" s="215">
        <v>30</v>
      </c>
      <c r="U68" s="215" t="s">
        <v>3373</v>
      </c>
      <c r="V68" s="214">
        <f t="shared" si="26"/>
        <v>10.34</v>
      </c>
      <c r="W68" s="215">
        <f t="shared" si="27"/>
        <v>60</v>
      </c>
      <c r="X68" s="215">
        <f t="shared" si="28"/>
        <v>2</v>
      </c>
      <c r="Y68" s="215">
        <f t="shared" si="29"/>
        <v>1</v>
      </c>
      <c r="Z68" s="215">
        <f t="shared" si="20"/>
        <v>4</v>
      </c>
      <c r="AA68" s="215">
        <f t="shared" si="21"/>
        <v>1</v>
      </c>
      <c r="AB68" s="215">
        <f t="shared" si="22"/>
        <v>5</v>
      </c>
      <c r="AC68" s="214">
        <f>IF(AB68=0,1,IF(AB68=1,0.99,IF(AB68=2,0.98,IF(AB68=3,0.97,IF(AB68=4,0.96,IF(AB68=5,0.95,IF(AB68=6,0.94)))))))</f>
        <v>0.95</v>
      </c>
      <c r="AD68" s="214">
        <f t="shared" si="23"/>
        <v>10.605</v>
      </c>
      <c r="AE68" s="214">
        <f t="shared" si="24"/>
        <v>10.07475</v>
      </c>
      <c r="AF68" s="215">
        <f t="shared" si="25"/>
        <v>120</v>
      </c>
      <c r="AG68" s="212" t="s">
        <v>3453</v>
      </c>
      <c r="AH68" s="212" t="s">
        <v>3451</v>
      </c>
      <c r="AI68" s="212" t="s">
        <v>3455</v>
      </c>
      <c r="AJ68" s="212" t="s">
        <v>3454</v>
      </c>
      <c r="AK68" s="212" t="s">
        <v>3452</v>
      </c>
      <c r="AL68" s="212" t="s">
        <v>3456</v>
      </c>
      <c r="AM68" s="212" t="s">
        <v>3460</v>
      </c>
      <c r="AN68" s="212" t="s">
        <v>3459</v>
      </c>
      <c r="AO68" s="212" t="s">
        <v>3457</v>
      </c>
      <c r="AP68" s="212" t="s">
        <v>3458</v>
      </c>
    </row>
    <row r="69" spans="1:42" s="217" customFormat="1" ht="17.100000000000001" customHeight="1">
      <c r="A69" s="210">
        <v>59</v>
      </c>
      <c r="B69" s="218" t="s">
        <v>2210</v>
      </c>
      <c r="C69" s="218" t="s">
        <v>3492</v>
      </c>
      <c r="D69" s="221" t="s">
        <v>2211</v>
      </c>
      <c r="E69" s="213">
        <v>22</v>
      </c>
      <c r="F69" s="214">
        <v>10.67</v>
      </c>
      <c r="G69" s="215">
        <v>30</v>
      </c>
      <c r="H69" s="215" t="s">
        <v>3373</v>
      </c>
      <c r="I69" s="214">
        <v>10.199999999999999</v>
      </c>
      <c r="J69" s="215">
        <v>30</v>
      </c>
      <c r="K69" s="215" t="s">
        <v>3372</v>
      </c>
      <c r="L69" s="216">
        <f t="shared" si="16"/>
        <v>10.434999999999999</v>
      </c>
      <c r="M69" s="213">
        <f t="shared" si="17"/>
        <v>60</v>
      </c>
      <c r="N69" s="213">
        <f t="shared" si="18"/>
        <v>1</v>
      </c>
      <c r="O69" s="213">
        <f t="shared" si="19"/>
        <v>0</v>
      </c>
      <c r="P69" s="214">
        <v>11.18</v>
      </c>
      <c r="Q69" s="215">
        <v>30</v>
      </c>
      <c r="R69" s="215" t="s">
        <v>3373</v>
      </c>
      <c r="S69" s="214">
        <v>12.09</v>
      </c>
      <c r="T69" s="215">
        <v>30</v>
      </c>
      <c r="U69" s="215" t="s">
        <v>3372</v>
      </c>
      <c r="V69" s="214">
        <f t="shared" si="26"/>
        <v>11.635</v>
      </c>
      <c r="W69" s="215">
        <f t="shared" si="27"/>
        <v>60</v>
      </c>
      <c r="X69" s="215">
        <f t="shared" si="28"/>
        <v>1</v>
      </c>
      <c r="Y69" s="215">
        <f t="shared" si="29"/>
        <v>0</v>
      </c>
      <c r="Z69" s="215">
        <f t="shared" si="20"/>
        <v>2</v>
      </c>
      <c r="AA69" s="215">
        <f t="shared" si="21"/>
        <v>0</v>
      </c>
      <c r="AB69" s="215">
        <f t="shared" si="22"/>
        <v>2</v>
      </c>
      <c r="AC69" s="214">
        <f>IF(AB69=0,0.93,IF(AB69=1,0.92,IF(AB69=2,0.91,IF(AB69=3,0.9,IF(AB69=4,0.89,IF(AB69=5,0.88,IF(AB69=6,0.87)))))))</f>
        <v>0.91</v>
      </c>
      <c r="AD69" s="214">
        <f t="shared" si="23"/>
        <v>11.035</v>
      </c>
      <c r="AE69" s="214">
        <f t="shared" si="24"/>
        <v>10.04185</v>
      </c>
      <c r="AF69" s="215">
        <f t="shared" si="25"/>
        <v>120</v>
      </c>
      <c r="AG69" s="212" t="s">
        <v>3456</v>
      </c>
      <c r="AH69" s="212" t="s">
        <v>3453</v>
      </c>
      <c r="AI69" s="212" t="s">
        <v>3457</v>
      </c>
      <c r="AJ69" s="212" t="s">
        <v>3452</v>
      </c>
      <c r="AK69" s="212" t="s">
        <v>3455</v>
      </c>
      <c r="AL69" s="212" t="s">
        <v>3460</v>
      </c>
      <c r="AM69" s="212" t="s">
        <v>3458</v>
      </c>
      <c r="AN69" s="212" t="s">
        <v>3454</v>
      </c>
      <c r="AO69" s="212" t="s">
        <v>3451</v>
      </c>
      <c r="AP69" s="212" t="s">
        <v>3459</v>
      </c>
    </row>
    <row r="70" spans="1:42" s="217" customFormat="1" ht="17.100000000000001" customHeight="1">
      <c r="A70" s="210">
        <v>60</v>
      </c>
      <c r="B70" s="218" t="s">
        <v>2474</v>
      </c>
      <c r="C70" s="218" t="s">
        <v>1555</v>
      </c>
      <c r="D70" s="221" t="s">
        <v>2475</v>
      </c>
      <c r="E70" s="213">
        <v>25</v>
      </c>
      <c r="F70" s="214">
        <v>10</v>
      </c>
      <c r="G70" s="215">
        <v>30</v>
      </c>
      <c r="H70" s="215" t="s">
        <v>3373</v>
      </c>
      <c r="I70" s="214">
        <v>10.59</v>
      </c>
      <c r="J70" s="215">
        <v>30</v>
      </c>
      <c r="K70" s="215" t="s">
        <v>3373</v>
      </c>
      <c r="L70" s="216">
        <f t="shared" si="16"/>
        <v>10.295</v>
      </c>
      <c r="M70" s="213">
        <f t="shared" si="17"/>
        <v>60</v>
      </c>
      <c r="N70" s="213">
        <f t="shared" si="18"/>
        <v>2</v>
      </c>
      <c r="O70" s="213">
        <f t="shared" si="19"/>
        <v>0</v>
      </c>
      <c r="P70" s="214">
        <v>10.71</v>
      </c>
      <c r="Q70" s="215">
        <v>30</v>
      </c>
      <c r="R70" s="215" t="s">
        <v>3372</v>
      </c>
      <c r="S70" s="214">
        <v>12.83</v>
      </c>
      <c r="T70" s="215">
        <v>30</v>
      </c>
      <c r="U70" s="215" t="s">
        <v>3372</v>
      </c>
      <c r="V70" s="214">
        <f t="shared" si="26"/>
        <v>11.77</v>
      </c>
      <c r="W70" s="215">
        <f t="shared" si="27"/>
        <v>60</v>
      </c>
      <c r="X70" s="215">
        <f t="shared" si="28"/>
        <v>0</v>
      </c>
      <c r="Y70" s="215">
        <f t="shared" si="29"/>
        <v>0</v>
      </c>
      <c r="Z70" s="215">
        <f t="shared" si="20"/>
        <v>2</v>
      </c>
      <c r="AA70" s="215">
        <f t="shared" si="21"/>
        <v>0</v>
      </c>
      <c r="AB70" s="215">
        <f t="shared" si="22"/>
        <v>2</v>
      </c>
      <c r="AC70" s="214">
        <f>IF(AB70=0,0.93,IF(AB70=1,0.92,IF(AB70=2,0.91,IF(AB70=3,0.9,IF(AB70=4,0.89,IF(AB70=5,0.88,IF(AB70=6,0.87)))))))</f>
        <v>0.91</v>
      </c>
      <c r="AD70" s="214">
        <f t="shared" si="23"/>
        <v>11.032499999999999</v>
      </c>
      <c r="AE70" s="214">
        <f t="shared" si="24"/>
        <v>10.039574999999999</v>
      </c>
      <c r="AF70" s="215">
        <f t="shared" si="25"/>
        <v>120</v>
      </c>
      <c r="AG70" s="212" t="s">
        <v>3457</v>
      </c>
      <c r="AH70" s="212" t="s">
        <v>3455</v>
      </c>
      <c r="AI70" s="212" t="s">
        <v>3453</v>
      </c>
      <c r="AJ70" s="212" t="s">
        <v>3451</v>
      </c>
      <c r="AK70" s="212" t="s">
        <v>3454</v>
      </c>
      <c r="AL70" s="212" t="s">
        <v>3452</v>
      </c>
      <c r="AM70" s="212" t="s">
        <v>3456</v>
      </c>
      <c r="AN70" s="212" t="s">
        <v>3459</v>
      </c>
      <c r="AO70" s="212" t="s">
        <v>3460</v>
      </c>
      <c r="AP70" s="212" t="s">
        <v>3458</v>
      </c>
    </row>
    <row r="71" spans="1:42" s="217" customFormat="1" ht="17.100000000000001" customHeight="1">
      <c r="A71" s="210">
        <v>61</v>
      </c>
      <c r="B71" s="218" t="s">
        <v>2425</v>
      </c>
      <c r="C71" s="218" t="s">
        <v>3498</v>
      </c>
      <c r="D71" s="213" t="s">
        <v>2426</v>
      </c>
      <c r="E71" s="213">
        <v>24</v>
      </c>
      <c r="F71" s="214">
        <v>10.82</v>
      </c>
      <c r="G71" s="215">
        <v>30</v>
      </c>
      <c r="H71" s="215" t="s">
        <v>3373</v>
      </c>
      <c r="I71" s="214">
        <v>10</v>
      </c>
      <c r="J71" s="215">
        <v>30</v>
      </c>
      <c r="K71" s="215" t="s">
        <v>3373</v>
      </c>
      <c r="L71" s="216">
        <f t="shared" si="16"/>
        <v>10.41</v>
      </c>
      <c r="M71" s="213">
        <f t="shared" si="17"/>
        <v>60</v>
      </c>
      <c r="N71" s="213">
        <f t="shared" si="18"/>
        <v>2</v>
      </c>
      <c r="O71" s="213">
        <f t="shared" si="19"/>
        <v>0</v>
      </c>
      <c r="P71" s="214">
        <v>9.74</v>
      </c>
      <c r="Q71" s="215">
        <v>12</v>
      </c>
      <c r="R71" s="215" t="s">
        <v>3373</v>
      </c>
      <c r="S71" s="214">
        <v>11.66</v>
      </c>
      <c r="T71" s="215">
        <v>30</v>
      </c>
      <c r="U71" s="215" t="s">
        <v>3373</v>
      </c>
      <c r="V71" s="214">
        <f t="shared" si="26"/>
        <v>10.7</v>
      </c>
      <c r="W71" s="215">
        <f t="shared" si="27"/>
        <v>60</v>
      </c>
      <c r="X71" s="215">
        <f t="shared" si="28"/>
        <v>2</v>
      </c>
      <c r="Y71" s="215">
        <f t="shared" si="29"/>
        <v>1</v>
      </c>
      <c r="Z71" s="215">
        <f t="shared" si="20"/>
        <v>4</v>
      </c>
      <c r="AA71" s="215">
        <f t="shared" si="21"/>
        <v>1</v>
      </c>
      <c r="AB71" s="215">
        <f t="shared" si="22"/>
        <v>5</v>
      </c>
      <c r="AC71" s="214">
        <f>IF(AB71=0,1,IF(AB71=1,0.99,IF(AB71=2,0.98,IF(AB71=3,0.97,IF(AB71=4,0.96,IF(AB71=5,0.95,IF(AB71=6,0.94)))))))</f>
        <v>0.95</v>
      </c>
      <c r="AD71" s="214">
        <f t="shared" si="23"/>
        <v>10.555</v>
      </c>
      <c r="AE71" s="214">
        <f t="shared" si="24"/>
        <v>10.027249999999999</v>
      </c>
      <c r="AF71" s="215">
        <f t="shared" si="25"/>
        <v>120</v>
      </c>
      <c r="AG71" s="212" t="s">
        <v>3456</v>
      </c>
      <c r="AH71" s="212" t="s">
        <v>3451</v>
      </c>
      <c r="AI71" s="212" t="s">
        <v>3455</v>
      </c>
      <c r="AJ71" s="212" t="s">
        <v>3453</v>
      </c>
      <c r="AK71" s="212" t="s">
        <v>3454</v>
      </c>
      <c r="AL71" s="212" t="s">
        <v>3452</v>
      </c>
      <c r="AM71" s="212" t="s">
        <v>3457</v>
      </c>
      <c r="AN71" s="212" t="s">
        <v>3460</v>
      </c>
      <c r="AO71" s="212" t="s">
        <v>3458</v>
      </c>
      <c r="AP71" s="212" t="s">
        <v>3459</v>
      </c>
    </row>
    <row r="72" spans="1:42" s="217" customFormat="1" ht="17.100000000000001" customHeight="1">
      <c r="A72" s="210">
        <v>62</v>
      </c>
      <c r="B72" s="218" t="s">
        <v>1710</v>
      </c>
      <c r="C72" s="218" t="s">
        <v>1711</v>
      </c>
      <c r="D72" s="213" t="s">
        <v>1712</v>
      </c>
      <c r="E72" s="213">
        <v>17</v>
      </c>
      <c r="F72" s="214">
        <v>11.58</v>
      </c>
      <c r="G72" s="215">
        <v>30</v>
      </c>
      <c r="H72" s="215" t="s">
        <v>3373</v>
      </c>
      <c r="I72" s="214">
        <v>10.15</v>
      </c>
      <c r="J72" s="215">
        <v>30</v>
      </c>
      <c r="K72" s="215" t="s">
        <v>3372</v>
      </c>
      <c r="L72" s="216">
        <f t="shared" si="16"/>
        <v>10.865</v>
      </c>
      <c r="M72" s="213">
        <f t="shared" si="17"/>
        <v>60</v>
      </c>
      <c r="N72" s="213">
        <f t="shared" si="18"/>
        <v>1</v>
      </c>
      <c r="O72" s="213">
        <f t="shared" si="19"/>
        <v>0</v>
      </c>
      <c r="P72" s="214">
        <v>9.82</v>
      </c>
      <c r="Q72" s="215">
        <v>18</v>
      </c>
      <c r="R72" s="215" t="s">
        <v>3373</v>
      </c>
      <c r="S72" s="214">
        <v>12.98</v>
      </c>
      <c r="T72" s="215">
        <v>30</v>
      </c>
      <c r="U72" s="215" t="s">
        <v>3372</v>
      </c>
      <c r="V72" s="214">
        <f t="shared" si="26"/>
        <v>11.4</v>
      </c>
      <c r="W72" s="215">
        <f t="shared" si="27"/>
        <v>60</v>
      </c>
      <c r="X72" s="215">
        <f t="shared" si="28"/>
        <v>1</v>
      </c>
      <c r="Y72" s="215">
        <f t="shared" si="29"/>
        <v>1</v>
      </c>
      <c r="Z72" s="215">
        <f t="shared" si="20"/>
        <v>2</v>
      </c>
      <c r="AA72" s="215">
        <f t="shared" si="21"/>
        <v>1</v>
      </c>
      <c r="AB72" s="215">
        <f t="shared" si="22"/>
        <v>3</v>
      </c>
      <c r="AC72" s="214">
        <f>IF(AB72=0,0.93,IF(AB72=1,0.92,IF(AB72=2,0.91,IF(AB72=3,0.9,IF(AB72=4,0.89,IF(AB72=5,0.88,IF(AB72=6,0.87)))))))</f>
        <v>0.9</v>
      </c>
      <c r="AD72" s="214">
        <f t="shared" si="23"/>
        <v>11.1325</v>
      </c>
      <c r="AE72" s="214">
        <f t="shared" si="24"/>
        <v>10.019250000000001</v>
      </c>
      <c r="AF72" s="215">
        <f t="shared" si="25"/>
        <v>120</v>
      </c>
      <c r="AG72" s="212" t="s">
        <v>3457</v>
      </c>
      <c r="AH72" s="212" t="s">
        <v>3452</v>
      </c>
      <c r="AI72" s="212" t="s">
        <v>3451</v>
      </c>
      <c r="AJ72" s="212" t="s">
        <v>3456</v>
      </c>
      <c r="AK72" s="212" t="s">
        <v>3453</v>
      </c>
      <c r="AL72" s="212" t="s">
        <v>3455</v>
      </c>
      <c r="AM72" s="212" t="s">
        <v>3460</v>
      </c>
      <c r="AN72" s="212" t="s">
        <v>3454</v>
      </c>
      <c r="AO72" s="212" t="s">
        <v>3459</v>
      </c>
      <c r="AP72" s="212" t="s">
        <v>3458</v>
      </c>
    </row>
    <row r="73" spans="1:42" s="217" customFormat="1" ht="17.100000000000001" customHeight="1">
      <c r="A73" s="210">
        <v>63</v>
      </c>
      <c r="B73" s="218" t="s">
        <v>2502</v>
      </c>
      <c r="C73" s="218" t="s">
        <v>318</v>
      </c>
      <c r="D73" s="213" t="s">
        <v>2503</v>
      </c>
      <c r="E73" s="213">
        <v>25</v>
      </c>
      <c r="F73" s="214">
        <v>10.49</v>
      </c>
      <c r="G73" s="215">
        <v>30</v>
      </c>
      <c r="H73" s="215" t="s">
        <v>3373</v>
      </c>
      <c r="I73" s="214">
        <v>10.86</v>
      </c>
      <c r="J73" s="215">
        <v>30</v>
      </c>
      <c r="K73" s="215" t="s">
        <v>3372</v>
      </c>
      <c r="L73" s="216">
        <f t="shared" si="16"/>
        <v>10.675000000000001</v>
      </c>
      <c r="M73" s="213">
        <f t="shared" si="17"/>
        <v>60</v>
      </c>
      <c r="N73" s="213">
        <f t="shared" si="18"/>
        <v>1</v>
      </c>
      <c r="O73" s="213">
        <f t="shared" si="19"/>
        <v>0</v>
      </c>
      <c r="P73" s="214">
        <v>11.04</v>
      </c>
      <c r="Q73" s="215">
        <v>30</v>
      </c>
      <c r="R73" s="215" t="s">
        <v>3372</v>
      </c>
      <c r="S73" s="214">
        <v>11.12</v>
      </c>
      <c r="T73" s="215">
        <v>30</v>
      </c>
      <c r="U73" s="215" t="s">
        <v>3372</v>
      </c>
      <c r="V73" s="214">
        <f t="shared" si="26"/>
        <v>11.079999999999998</v>
      </c>
      <c r="W73" s="215">
        <f t="shared" si="27"/>
        <v>60</v>
      </c>
      <c r="X73" s="215">
        <f t="shared" si="28"/>
        <v>0</v>
      </c>
      <c r="Y73" s="215">
        <f t="shared" si="29"/>
        <v>0</v>
      </c>
      <c r="Z73" s="215">
        <f t="shared" si="20"/>
        <v>1</v>
      </c>
      <c r="AA73" s="215">
        <f t="shared" si="21"/>
        <v>0</v>
      </c>
      <c r="AB73" s="215">
        <f t="shared" si="22"/>
        <v>1</v>
      </c>
      <c r="AC73" s="214">
        <f>IF(AB73=0,0.93,IF(AB73=1,0.92,IF(AB73=2,0.91,IF(AB73=3,0.9,IF(AB73=4,0.89,IF(AB73=5,0.88,IF(AB73=6,0.87)))))))</f>
        <v>0.92</v>
      </c>
      <c r="AD73" s="214">
        <f t="shared" si="23"/>
        <v>10.8775</v>
      </c>
      <c r="AE73" s="214">
        <f t="shared" si="24"/>
        <v>10.007300000000001</v>
      </c>
      <c r="AF73" s="215">
        <f t="shared" si="25"/>
        <v>120</v>
      </c>
      <c r="AG73" s="212" t="s">
        <v>3451</v>
      </c>
      <c r="AH73" s="212" t="s">
        <v>3457</v>
      </c>
      <c r="AI73" s="212" t="s">
        <v>3456</v>
      </c>
      <c r="AJ73" s="212" t="s">
        <v>3452</v>
      </c>
      <c r="AK73" s="212" t="s">
        <v>3453</v>
      </c>
      <c r="AL73" s="212" t="s">
        <v>3455</v>
      </c>
      <c r="AM73" s="212" t="s">
        <v>3454</v>
      </c>
      <c r="AN73" s="212" t="s">
        <v>3460</v>
      </c>
      <c r="AO73" s="212" t="s">
        <v>3459</v>
      </c>
      <c r="AP73" s="212" t="s">
        <v>3458</v>
      </c>
    </row>
    <row r="74" spans="1:42" s="217" customFormat="1" ht="17.100000000000001" customHeight="1">
      <c r="A74" s="210">
        <v>64</v>
      </c>
      <c r="B74" s="222" t="s">
        <v>1124</v>
      </c>
      <c r="C74" s="222" t="s">
        <v>405</v>
      </c>
      <c r="D74" s="221" t="s">
        <v>1125</v>
      </c>
      <c r="E74" s="213">
        <v>10</v>
      </c>
      <c r="F74" s="214">
        <v>10.25</v>
      </c>
      <c r="G74" s="215">
        <v>30</v>
      </c>
      <c r="H74" s="215" t="s">
        <v>3372</v>
      </c>
      <c r="I74" s="214">
        <v>9.75</v>
      </c>
      <c r="J74" s="215">
        <v>7</v>
      </c>
      <c r="K74" s="215" t="s">
        <v>3373</v>
      </c>
      <c r="L74" s="216">
        <f t="shared" si="16"/>
        <v>10</v>
      </c>
      <c r="M74" s="213">
        <f t="shared" si="17"/>
        <v>60</v>
      </c>
      <c r="N74" s="213">
        <f t="shared" si="18"/>
        <v>1</v>
      </c>
      <c r="O74" s="213">
        <f t="shared" si="19"/>
        <v>1</v>
      </c>
      <c r="P74" s="214">
        <v>9.0299999999999994</v>
      </c>
      <c r="Q74" s="215">
        <v>12</v>
      </c>
      <c r="R74" s="215" t="s">
        <v>3373</v>
      </c>
      <c r="S74" s="214">
        <v>12.64</v>
      </c>
      <c r="T74" s="215">
        <v>30</v>
      </c>
      <c r="U74" s="215" t="s">
        <v>3372</v>
      </c>
      <c r="V74" s="214">
        <f t="shared" si="26"/>
        <v>10.835000000000001</v>
      </c>
      <c r="W74" s="215">
        <f t="shared" si="27"/>
        <v>60</v>
      </c>
      <c r="X74" s="215">
        <f t="shared" si="28"/>
        <v>1</v>
      </c>
      <c r="Y74" s="215">
        <f t="shared" si="29"/>
        <v>1</v>
      </c>
      <c r="Z74" s="215">
        <f t="shared" si="20"/>
        <v>2</v>
      </c>
      <c r="AA74" s="215">
        <f t="shared" si="21"/>
        <v>2</v>
      </c>
      <c r="AB74" s="215">
        <f t="shared" si="22"/>
        <v>4</v>
      </c>
      <c r="AC74" s="214">
        <f>IF(AB74=0,1,IF(AB74=1,0.99,IF(AB74=2,0.98,IF(AB74=3,0.97,IF(AB74=4,0.96,IF(AB74=5,0.95,IF(AB74=6,0.94)))))))</f>
        <v>0.96</v>
      </c>
      <c r="AD74" s="214">
        <f t="shared" si="23"/>
        <v>10.4175</v>
      </c>
      <c r="AE74" s="214">
        <f t="shared" si="24"/>
        <v>10.0008</v>
      </c>
      <c r="AF74" s="215">
        <f t="shared" si="25"/>
        <v>120</v>
      </c>
      <c r="AG74" s="212" t="s">
        <v>3456</v>
      </c>
      <c r="AH74" s="212" t="s">
        <v>3451</v>
      </c>
      <c r="AI74" s="212" t="s">
        <v>3457</v>
      </c>
      <c r="AJ74" s="212" t="s">
        <v>3455</v>
      </c>
      <c r="AK74" s="212" t="s">
        <v>3453</v>
      </c>
      <c r="AL74" s="212" t="s">
        <v>3454</v>
      </c>
      <c r="AM74" s="212" t="s">
        <v>3452</v>
      </c>
      <c r="AN74" s="212" t="s">
        <v>3460</v>
      </c>
      <c r="AO74" s="212" t="s">
        <v>3459</v>
      </c>
      <c r="AP74" s="212" t="s">
        <v>3458</v>
      </c>
    </row>
    <row r="75" spans="1:42" s="217" customFormat="1" ht="17.100000000000001" customHeight="1">
      <c r="A75" s="210">
        <v>65</v>
      </c>
      <c r="B75" s="222" t="s">
        <v>1057</v>
      </c>
      <c r="C75" s="222" t="s">
        <v>1058</v>
      </c>
      <c r="D75" s="221" t="s">
        <v>1059</v>
      </c>
      <c r="E75" s="213">
        <v>10</v>
      </c>
      <c r="F75" s="214">
        <v>9.6199999999999992</v>
      </c>
      <c r="G75" s="215">
        <v>23</v>
      </c>
      <c r="H75" s="215" t="s">
        <v>3373</v>
      </c>
      <c r="I75" s="214">
        <v>10.38</v>
      </c>
      <c r="J75" s="215">
        <v>30</v>
      </c>
      <c r="K75" s="215" t="s">
        <v>3373</v>
      </c>
      <c r="L75" s="216">
        <f t="shared" ref="L75:L86" si="30">(F75+I75)/2</f>
        <v>10</v>
      </c>
      <c r="M75" s="213">
        <f t="shared" ref="M75:M86" si="31">IF(L75&gt;=10,60,G75+J75)</f>
        <v>60</v>
      </c>
      <c r="N75" s="213">
        <f t="shared" ref="N75:N86" si="32">IF(H75="ACC",0,1)+IF(K75="ACC",0,1)</f>
        <v>2</v>
      </c>
      <c r="O75" s="213">
        <f t="shared" ref="O75:O86" si="33">IF(F75&lt;10,1,(IF(I75&lt;10,1,0)))</f>
        <v>1</v>
      </c>
      <c r="P75" s="214">
        <v>9.77</v>
      </c>
      <c r="Q75" s="215">
        <v>13</v>
      </c>
      <c r="R75" s="215" t="s">
        <v>3373</v>
      </c>
      <c r="S75" s="214">
        <v>12.31</v>
      </c>
      <c r="T75" s="215">
        <v>30</v>
      </c>
      <c r="U75" s="215" t="s">
        <v>3372</v>
      </c>
      <c r="V75" s="214">
        <f t="shared" si="26"/>
        <v>11.04</v>
      </c>
      <c r="W75" s="215">
        <f t="shared" si="27"/>
        <v>60</v>
      </c>
      <c r="X75" s="215">
        <f t="shared" si="28"/>
        <v>1</v>
      </c>
      <c r="Y75" s="215">
        <f t="shared" si="29"/>
        <v>1</v>
      </c>
      <c r="Z75" s="215">
        <f t="shared" ref="Z75:Z86" si="34">N75+X75</f>
        <v>3</v>
      </c>
      <c r="AA75" s="215">
        <f t="shared" ref="AA75:AA86" si="35">O75+Y75</f>
        <v>2</v>
      </c>
      <c r="AB75" s="215">
        <f t="shared" ref="AB75:AB86" si="36">Z75+AA75</f>
        <v>5</v>
      </c>
      <c r="AC75" s="214">
        <f>IF(AB75=0,1,IF(AB75=1,0.99,IF(AB75=2,0.98,IF(AB75=3,0.97,IF(AB75=4,0.96,IF(AB75=5,0.95,IF(AB75=6,0.94)))))))</f>
        <v>0.95</v>
      </c>
      <c r="AD75" s="214">
        <f t="shared" ref="AD75:AD86" si="37">AVERAGE(L75,V75)</f>
        <v>10.52</v>
      </c>
      <c r="AE75" s="214">
        <f t="shared" ref="AE75:AE86" si="38">AC75*AD75</f>
        <v>9.9939999999999998</v>
      </c>
      <c r="AF75" s="215">
        <f t="shared" ref="AF75:AF86" si="39">M75+W75</f>
        <v>120</v>
      </c>
      <c r="AG75" s="212" t="s">
        <v>3451</v>
      </c>
      <c r="AH75" s="212" t="s">
        <v>3452</v>
      </c>
      <c r="AI75" s="212" t="s">
        <v>3456</v>
      </c>
      <c r="AJ75" s="212" t="s">
        <v>3454</v>
      </c>
      <c r="AK75" s="212" t="s">
        <v>3457</v>
      </c>
      <c r="AL75" s="212" t="s">
        <v>3455</v>
      </c>
      <c r="AM75" s="212" t="s">
        <v>3460</v>
      </c>
      <c r="AN75" s="212" t="s">
        <v>3453</v>
      </c>
      <c r="AO75" s="212" t="s">
        <v>3458</v>
      </c>
      <c r="AP75" s="212" t="s">
        <v>3459</v>
      </c>
    </row>
    <row r="76" spans="1:42" s="217" customFormat="1" ht="17.100000000000001" customHeight="1">
      <c r="A76" s="210">
        <v>66</v>
      </c>
      <c r="B76" s="222" t="s">
        <v>1057</v>
      </c>
      <c r="C76" s="222" t="s">
        <v>1058</v>
      </c>
      <c r="D76" s="221" t="s">
        <v>1059</v>
      </c>
      <c r="E76" s="213">
        <v>10</v>
      </c>
      <c r="F76" s="214">
        <v>9.6199999999999992</v>
      </c>
      <c r="G76" s="215">
        <v>23</v>
      </c>
      <c r="H76" s="215" t="s">
        <v>3373</v>
      </c>
      <c r="I76" s="214">
        <v>10.38</v>
      </c>
      <c r="J76" s="215">
        <v>30</v>
      </c>
      <c r="K76" s="215" t="s">
        <v>3373</v>
      </c>
      <c r="L76" s="216">
        <f t="shared" si="30"/>
        <v>10</v>
      </c>
      <c r="M76" s="213">
        <f t="shared" si="31"/>
        <v>60</v>
      </c>
      <c r="N76" s="213">
        <f t="shared" si="32"/>
        <v>2</v>
      </c>
      <c r="O76" s="213">
        <f t="shared" si="33"/>
        <v>1</v>
      </c>
      <c r="P76" s="214">
        <v>9.77</v>
      </c>
      <c r="Q76" s="215">
        <v>13</v>
      </c>
      <c r="R76" s="215" t="s">
        <v>3373</v>
      </c>
      <c r="S76" s="214">
        <v>12.31</v>
      </c>
      <c r="T76" s="215">
        <v>30</v>
      </c>
      <c r="U76" s="215" t="s">
        <v>3372</v>
      </c>
      <c r="V76" s="214">
        <f t="shared" si="26"/>
        <v>11.04</v>
      </c>
      <c r="W76" s="215">
        <f t="shared" si="27"/>
        <v>60</v>
      </c>
      <c r="X76" s="215">
        <f t="shared" si="28"/>
        <v>1</v>
      </c>
      <c r="Y76" s="215">
        <f t="shared" si="29"/>
        <v>1</v>
      </c>
      <c r="Z76" s="215">
        <f t="shared" si="34"/>
        <v>3</v>
      </c>
      <c r="AA76" s="215">
        <f t="shared" si="35"/>
        <v>2</v>
      </c>
      <c r="AB76" s="215">
        <f t="shared" si="36"/>
        <v>5</v>
      </c>
      <c r="AC76" s="214">
        <f>IF(AB76=0,1,IF(AB76=1,0.99,IF(AB76=2,0.98,IF(AB76=3,0.97,IF(AB76=4,0.96,IF(AB76=5,0.95,IF(AB76=6,0.94)))))))</f>
        <v>0.95</v>
      </c>
      <c r="AD76" s="214">
        <f t="shared" si="37"/>
        <v>10.52</v>
      </c>
      <c r="AE76" s="214">
        <f t="shared" si="38"/>
        <v>9.9939999999999998</v>
      </c>
      <c r="AF76" s="215">
        <f t="shared" si="39"/>
        <v>120</v>
      </c>
      <c r="AG76" s="212" t="s">
        <v>3451</v>
      </c>
      <c r="AH76" s="212" t="s">
        <v>3452</v>
      </c>
      <c r="AI76" s="212" t="s">
        <v>3456</v>
      </c>
      <c r="AJ76" s="212" t="s">
        <v>3454</v>
      </c>
      <c r="AK76" s="212" t="s">
        <v>3457</v>
      </c>
      <c r="AL76" s="212" t="s">
        <v>3455</v>
      </c>
      <c r="AM76" s="212" t="s">
        <v>3460</v>
      </c>
      <c r="AN76" s="212" t="s">
        <v>3453</v>
      </c>
      <c r="AO76" s="212" t="s">
        <v>3458</v>
      </c>
      <c r="AP76" s="212" t="s">
        <v>3459</v>
      </c>
    </row>
    <row r="77" spans="1:42" s="217" customFormat="1" ht="17.100000000000001" customHeight="1">
      <c r="A77" s="210">
        <v>67</v>
      </c>
      <c r="B77" s="218" t="s">
        <v>1156</v>
      </c>
      <c r="C77" s="218" t="s">
        <v>257</v>
      </c>
      <c r="D77" s="213" t="s">
        <v>1145</v>
      </c>
      <c r="E77" s="213">
        <v>11</v>
      </c>
      <c r="F77" s="214">
        <v>10.64</v>
      </c>
      <c r="G77" s="215">
        <v>30</v>
      </c>
      <c r="H77" s="215" t="s">
        <v>3372</v>
      </c>
      <c r="I77" s="214">
        <v>10.14</v>
      </c>
      <c r="J77" s="215">
        <v>30</v>
      </c>
      <c r="K77" s="215" t="s">
        <v>3373</v>
      </c>
      <c r="L77" s="216">
        <f t="shared" si="30"/>
        <v>10.39</v>
      </c>
      <c r="M77" s="213">
        <f t="shared" si="31"/>
        <v>60</v>
      </c>
      <c r="N77" s="213">
        <f t="shared" si="32"/>
        <v>1</v>
      </c>
      <c r="O77" s="213">
        <f t="shared" si="33"/>
        <v>0</v>
      </c>
      <c r="P77" s="214">
        <v>8.33</v>
      </c>
      <c r="Q77" s="215">
        <v>10</v>
      </c>
      <c r="R77" s="215" t="s">
        <v>3373</v>
      </c>
      <c r="S77" s="214">
        <v>12.08</v>
      </c>
      <c r="T77" s="215">
        <v>30</v>
      </c>
      <c r="U77" s="215" t="s">
        <v>3372</v>
      </c>
      <c r="V77" s="214">
        <f t="shared" si="26"/>
        <v>10.205</v>
      </c>
      <c r="W77" s="215">
        <f t="shared" si="27"/>
        <v>60</v>
      </c>
      <c r="X77" s="215">
        <f t="shared" si="28"/>
        <v>1</v>
      </c>
      <c r="Y77" s="215">
        <f t="shared" si="29"/>
        <v>1</v>
      </c>
      <c r="Z77" s="215">
        <f t="shared" si="34"/>
        <v>2</v>
      </c>
      <c r="AA77" s="215">
        <f t="shared" si="35"/>
        <v>1</v>
      </c>
      <c r="AB77" s="215">
        <f t="shared" si="36"/>
        <v>3</v>
      </c>
      <c r="AC77" s="214">
        <f>IF(AB77=0,1,IF(AB77=1,0.99,IF(AB77=2,0.98,IF(AB77=3,0.97,IF(AB77=4,0.96,IF(AB77=5,0.95,IF(AB77=6,0.94)))))))</f>
        <v>0.97</v>
      </c>
      <c r="AD77" s="214">
        <f t="shared" si="37"/>
        <v>10.297499999999999</v>
      </c>
      <c r="AE77" s="214">
        <f t="shared" si="38"/>
        <v>9.9885749999999991</v>
      </c>
      <c r="AF77" s="215">
        <f t="shared" si="39"/>
        <v>120</v>
      </c>
      <c r="AG77" s="212" t="s">
        <v>3456</v>
      </c>
      <c r="AH77" s="212" t="s">
        <v>3452</v>
      </c>
      <c r="AI77" s="212" t="s">
        <v>3455</v>
      </c>
      <c r="AJ77" s="212" t="s">
        <v>3457</v>
      </c>
      <c r="AK77" s="212" t="s">
        <v>3451</v>
      </c>
      <c r="AL77" s="212" t="s">
        <v>3453</v>
      </c>
      <c r="AM77" s="212" t="s">
        <v>3460</v>
      </c>
      <c r="AN77" s="212" t="s">
        <v>3454</v>
      </c>
      <c r="AO77" s="212" t="s">
        <v>3459</v>
      </c>
      <c r="AP77" s="212" t="s">
        <v>3458</v>
      </c>
    </row>
    <row r="78" spans="1:42" s="217" customFormat="1" ht="17.100000000000001" customHeight="1">
      <c r="A78" s="210">
        <v>68</v>
      </c>
      <c r="B78" s="218" t="s">
        <v>1156</v>
      </c>
      <c r="C78" s="218" t="s">
        <v>257</v>
      </c>
      <c r="D78" s="213" t="s">
        <v>1145</v>
      </c>
      <c r="E78" s="213">
        <v>11</v>
      </c>
      <c r="F78" s="214">
        <v>10.64</v>
      </c>
      <c r="G78" s="215">
        <v>30</v>
      </c>
      <c r="H78" s="215" t="s">
        <v>3372</v>
      </c>
      <c r="I78" s="214">
        <v>10.14</v>
      </c>
      <c r="J78" s="215">
        <v>30</v>
      </c>
      <c r="K78" s="215" t="s">
        <v>3373</v>
      </c>
      <c r="L78" s="216">
        <f t="shared" si="30"/>
        <v>10.39</v>
      </c>
      <c r="M78" s="213">
        <f t="shared" si="31"/>
        <v>60</v>
      </c>
      <c r="N78" s="213">
        <f t="shared" si="32"/>
        <v>1</v>
      </c>
      <c r="O78" s="213">
        <f t="shared" si="33"/>
        <v>0</v>
      </c>
      <c r="P78" s="214">
        <v>8.33</v>
      </c>
      <c r="Q78" s="215">
        <v>10</v>
      </c>
      <c r="R78" s="215" t="s">
        <v>3373</v>
      </c>
      <c r="S78" s="214">
        <v>12.08</v>
      </c>
      <c r="T78" s="215">
        <v>30</v>
      </c>
      <c r="U78" s="215" t="s">
        <v>3372</v>
      </c>
      <c r="V78" s="214">
        <f t="shared" si="26"/>
        <v>10.205</v>
      </c>
      <c r="W78" s="215">
        <f t="shared" si="27"/>
        <v>60</v>
      </c>
      <c r="X78" s="215">
        <f t="shared" si="28"/>
        <v>1</v>
      </c>
      <c r="Y78" s="215">
        <f t="shared" si="29"/>
        <v>1</v>
      </c>
      <c r="Z78" s="215">
        <f t="shared" si="34"/>
        <v>2</v>
      </c>
      <c r="AA78" s="215">
        <f t="shared" si="35"/>
        <v>1</v>
      </c>
      <c r="AB78" s="215">
        <f t="shared" si="36"/>
        <v>3</v>
      </c>
      <c r="AC78" s="214">
        <f>IF(AB78=0,1,IF(AB78=1,0.99,IF(AB78=2,0.98,IF(AB78=3,0.97,IF(AB78=4,0.96,IF(AB78=5,0.95,IF(AB78=6,0.94)))))))</f>
        <v>0.97</v>
      </c>
      <c r="AD78" s="214">
        <f t="shared" si="37"/>
        <v>10.297499999999999</v>
      </c>
      <c r="AE78" s="214">
        <f t="shared" si="38"/>
        <v>9.9885749999999991</v>
      </c>
      <c r="AF78" s="215">
        <f t="shared" si="39"/>
        <v>120</v>
      </c>
      <c r="AG78" s="212" t="s">
        <v>3456</v>
      </c>
      <c r="AH78" s="212" t="s">
        <v>3452</v>
      </c>
      <c r="AI78" s="212" t="s">
        <v>3455</v>
      </c>
      <c r="AJ78" s="212" t="s">
        <v>3457</v>
      </c>
      <c r="AK78" s="212" t="s">
        <v>3451</v>
      </c>
      <c r="AL78" s="212" t="s">
        <v>3453</v>
      </c>
      <c r="AM78" s="212" t="s">
        <v>3460</v>
      </c>
      <c r="AN78" s="212" t="s">
        <v>3454</v>
      </c>
      <c r="AO78" s="212" t="s">
        <v>3459</v>
      </c>
      <c r="AP78" s="212" t="s">
        <v>3458</v>
      </c>
    </row>
    <row r="79" spans="1:42" s="217" customFormat="1" ht="17.100000000000001" customHeight="1">
      <c r="A79" s="210">
        <v>69</v>
      </c>
      <c r="B79" s="218" t="s">
        <v>631</v>
      </c>
      <c r="C79" s="218" t="s">
        <v>632</v>
      </c>
      <c r="D79" s="213" t="s">
        <v>633</v>
      </c>
      <c r="E79" s="213">
        <v>6</v>
      </c>
      <c r="F79" s="214">
        <v>12.19</v>
      </c>
      <c r="G79" s="215">
        <v>30</v>
      </c>
      <c r="H79" s="215" t="s">
        <v>3373</v>
      </c>
      <c r="I79" s="214">
        <v>10.96</v>
      </c>
      <c r="J79" s="215">
        <v>30</v>
      </c>
      <c r="K79" s="215" t="s">
        <v>3372</v>
      </c>
      <c r="L79" s="216">
        <f t="shared" si="30"/>
        <v>11.574999999999999</v>
      </c>
      <c r="M79" s="213">
        <f t="shared" si="31"/>
        <v>60</v>
      </c>
      <c r="N79" s="213">
        <f t="shared" si="32"/>
        <v>1</v>
      </c>
      <c r="O79" s="213">
        <f t="shared" si="33"/>
        <v>0</v>
      </c>
      <c r="P79" s="214">
        <v>10.35</v>
      </c>
      <c r="Q79" s="215">
        <v>30</v>
      </c>
      <c r="R79" s="215" t="s">
        <v>3372</v>
      </c>
      <c r="S79" s="214">
        <v>13.49</v>
      </c>
      <c r="T79" s="215">
        <v>30</v>
      </c>
      <c r="U79" s="215" t="s">
        <v>3372</v>
      </c>
      <c r="V79" s="214">
        <f t="shared" ref="V79:V86" si="40">(P79+S79)/2</f>
        <v>11.92</v>
      </c>
      <c r="W79" s="215">
        <f t="shared" ref="W79:W86" si="41">IF(V79&gt;=10,60,Q79+T79)</f>
        <v>60</v>
      </c>
      <c r="X79" s="215">
        <f t="shared" ref="X79:X86" si="42">IF(R79="ACC",0,1)+IF(U79="ACC",0,1)</f>
        <v>0</v>
      </c>
      <c r="Y79" s="215">
        <f t="shared" ref="Y79:Y86" si="43">IF(P79&lt;10,1,(IF(S79&lt;10,1,0)))</f>
        <v>0</v>
      </c>
      <c r="Z79" s="215">
        <f t="shared" si="34"/>
        <v>1</v>
      </c>
      <c r="AA79" s="215">
        <f t="shared" si="35"/>
        <v>0</v>
      </c>
      <c r="AB79" s="215">
        <f t="shared" si="36"/>
        <v>1</v>
      </c>
      <c r="AC79" s="214">
        <f>IF(AB79=0,0.86,IF(AB79=1,0.85,IF(AB79=2,0.84,IF(AB79=3,0.83,IF(AB79=4,0.82,IF(AB79=5,0.81,IF(AB79=6,0.8)))))))</f>
        <v>0.85</v>
      </c>
      <c r="AD79" s="214">
        <f t="shared" si="37"/>
        <v>11.747499999999999</v>
      </c>
      <c r="AE79" s="214">
        <f t="shared" si="38"/>
        <v>9.9853749999999994</v>
      </c>
      <c r="AF79" s="215">
        <f t="shared" si="39"/>
        <v>120</v>
      </c>
      <c r="AG79" s="212" t="s">
        <v>3451</v>
      </c>
      <c r="AH79" s="212" t="s">
        <v>3456</v>
      </c>
      <c r="AI79" s="212" t="s">
        <v>3453</v>
      </c>
      <c r="AJ79" s="212" t="s">
        <v>3454</v>
      </c>
      <c r="AK79" s="212" t="s">
        <v>3452</v>
      </c>
      <c r="AL79" s="212" t="s">
        <v>3455</v>
      </c>
      <c r="AM79" s="212" t="s">
        <v>3459</v>
      </c>
      <c r="AN79" s="212" t="s">
        <v>3457</v>
      </c>
      <c r="AO79" s="212" t="s">
        <v>3460</v>
      </c>
      <c r="AP79" s="212" t="s">
        <v>3458</v>
      </c>
    </row>
    <row r="80" spans="1:42" s="217" customFormat="1" ht="17.100000000000001" customHeight="1">
      <c r="A80" s="210">
        <v>70</v>
      </c>
      <c r="B80" s="218" t="s">
        <v>631</v>
      </c>
      <c r="C80" s="218" t="s">
        <v>632</v>
      </c>
      <c r="D80" s="213" t="s">
        <v>633</v>
      </c>
      <c r="E80" s="213">
        <v>6</v>
      </c>
      <c r="F80" s="214">
        <v>12.19</v>
      </c>
      <c r="G80" s="215">
        <v>30</v>
      </c>
      <c r="H80" s="215" t="s">
        <v>3373</v>
      </c>
      <c r="I80" s="214">
        <v>10.96</v>
      </c>
      <c r="J80" s="215">
        <v>30</v>
      </c>
      <c r="K80" s="215" t="s">
        <v>3372</v>
      </c>
      <c r="L80" s="216">
        <f t="shared" si="30"/>
        <v>11.574999999999999</v>
      </c>
      <c r="M80" s="213">
        <f t="shared" si="31"/>
        <v>60</v>
      </c>
      <c r="N80" s="213">
        <f t="shared" si="32"/>
        <v>1</v>
      </c>
      <c r="O80" s="213">
        <f t="shared" si="33"/>
        <v>0</v>
      </c>
      <c r="P80" s="214">
        <v>10.35</v>
      </c>
      <c r="Q80" s="215">
        <v>30</v>
      </c>
      <c r="R80" s="215" t="s">
        <v>3372</v>
      </c>
      <c r="S80" s="214">
        <v>13.49</v>
      </c>
      <c r="T80" s="215">
        <v>30</v>
      </c>
      <c r="U80" s="215" t="s">
        <v>3372</v>
      </c>
      <c r="V80" s="214">
        <f t="shared" si="40"/>
        <v>11.92</v>
      </c>
      <c r="W80" s="215">
        <f t="shared" si="41"/>
        <v>60</v>
      </c>
      <c r="X80" s="215">
        <f t="shared" si="42"/>
        <v>0</v>
      </c>
      <c r="Y80" s="215">
        <f t="shared" si="43"/>
        <v>0</v>
      </c>
      <c r="Z80" s="215">
        <f t="shared" si="34"/>
        <v>1</v>
      </c>
      <c r="AA80" s="215">
        <f t="shared" si="35"/>
        <v>0</v>
      </c>
      <c r="AB80" s="215">
        <f t="shared" si="36"/>
        <v>1</v>
      </c>
      <c r="AC80" s="214">
        <f>IF(AB80=0,0.86,IF(AB80=1,0.85,IF(AB80=2,0.84,IF(AB80=3,0.83,IF(AB80=4,0.82,IF(AB80=5,0.81,IF(AB80=6,0.8)))))))</f>
        <v>0.85</v>
      </c>
      <c r="AD80" s="214">
        <f t="shared" si="37"/>
        <v>11.747499999999999</v>
      </c>
      <c r="AE80" s="214">
        <f t="shared" si="38"/>
        <v>9.9853749999999994</v>
      </c>
      <c r="AF80" s="215">
        <f t="shared" si="39"/>
        <v>120</v>
      </c>
      <c r="AG80" s="212" t="s">
        <v>3451</v>
      </c>
      <c r="AH80" s="212" t="s">
        <v>3456</v>
      </c>
      <c r="AI80" s="212" t="s">
        <v>3453</v>
      </c>
      <c r="AJ80" s="212" t="s">
        <v>3454</v>
      </c>
      <c r="AK80" s="212" t="s">
        <v>3452</v>
      </c>
      <c r="AL80" s="212" t="s">
        <v>3455</v>
      </c>
      <c r="AM80" s="212" t="s">
        <v>3459</v>
      </c>
      <c r="AN80" s="212" t="s">
        <v>3457</v>
      </c>
      <c r="AO80" s="212" t="s">
        <v>3460</v>
      </c>
      <c r="AP80" s="212" t="s">
        <v>3458</v>
      </c>
    </row>
    <row r="81" spans="1:43" s="217" customFormat="1" ht="17.100000000000001" customHeight="1">
      <c r="A81" s="210">
        <v>71</v>
      </c>
      <c r="B81" s="222" t="s">
        <v>805</v>
      </c>
      <c r="C81" s="222" t="s">
        <v>806</v>
      </c>
      <c r="D81" s="221" t="s">
        <v>807</v>
      </c>
      <c r="E81" s="213">
        <v>7</v>
      </c>
      <c r="F81" s="214">
        <v>11.94</v>
      </c>
      <c r="G81" s="215">
        <v>30</v>
      </c>
      <c r="H81" s="215" t="s">
        <v>3373</v>
      </c>
      <c r="I81" s="214">
        <v>8.58</v>
      </c>
      <c r="J81" s="215">
        <v>12</v>
      </c>
      <c r="K81" s="215" t="s">
        <v>3373</v>
      </c>
      <c r="L81" s="216">
        <f t="shared" si="30"/>
        <v>10.26</v>
      </c>
      <c r="M81" s="213">
        <f t="shared" si="31"/>
        <v>60</v>
      </c>
      <c r="N81" s="213">
        <f t="shared" si="32"/>
        <v>2</v>
      </c>
      <c r="O81" s="213">
        <f t="shared" si="33"/>
        <v>1</v>
      </c>
      <c r="P81" s="214">
        <v>8.9600000000000009</v>
      </c>
      <c r="Q81" s="215">
        <v>7</v>
      </c>
      <c r="R81" s="215" t="s">
        <v>3373</v>
      </c>
      <c r="S81" s="214">
        <v>12.56</v>
      </c>
      <c r="T81" s="215">
        <v>30</v>
      </c>
      <c r="U81" s="215" t="s">
        <v>3372</v>
      </c>
      <c r="V81" s="214">
        <f t="shared" si="40"/>
        <v>10.760000000000002</v>
      </c>
      <c r="W81" s="215">
        <f t="shared" si="41"/>
        <v>60</v>
      </c>
      <c r="X81" s="215">
        <f t="shared" si="42"/>
        <v>1</v>
      </c>
      <c r="Y81" s="215">
        <f t="shared" si="43"/>
        <v>1</v>
      </c>
      <c r="Z81" s="215">
        <f t="shared" si="34"/>
        <v>3</v>
      </c>
      <c r="AA81" s="215">
        <f t="shared" si="35"/>
        <v>2</v>
      </c>
      <c r="AB81" s="215">
        <f t="shared" si="36"/>
        <v>5</v>
      </c>
      <c r="AC81" s="214">
        <f t="shared" ref="AC81:AC86" si="44">IF(AB81=0,1,IF(AB81=1,0.99,IF(AB81=2,0.98,IF(AB81=3,0.97,IF(AB81=4,0.96,IF(AB81=5,0.95,IF(AB81=6,0.94)))))))</f>
        <v>0.95</v>
      </c>
      <c r="AD81" s="214">
        <f t="shared" si="37"/>
        <v>10.510000000000002</v>
      </c>
      <c r="AE81" s="214">
        <f t="shared" si="38"/>
        <v>9.9845000000000006</v>
      </c>
      <c r="AF81" s="215">
        <f t="shared" si="39"/>
        <v>120</v>
      </c>
      <c r="AG81" s="212" t="s">
        <v>3452</v>
      </c>
      <c r="AH81" s="212" t="s">
        <v>3456</v>
      </c>
      <c r="AI81" s="212" t="s">
        <v>3457</v>
      </c>
      <c r="AJ81" s="212" t="s">
        <v>3453</v>
      </c>
      <c r="AK81" s="212" t="s">
        <v>3454</v>
      </c>
      <c r="AL81" s="212" t="s">
        <v>3451</v>
      </c>
      <c r="AM81" s="212" t="s">
        <v>3455</v>
      </c>
      <c r="AN81" s="212" t="s">
        <v>3458</v>
      </c>
      <c r="AO81" s="212" t="s">
        <v>3460</v>
      </c>
      <c r="AP81" s="212" t="s">
        <v>3459</v>
      </c>
    </row>
    <row r="82" spans="1:43" s="217" customFormat="1" ht="17.100000000000001" customHeight="1">
      <c r="A82" s="210">
        <v>72</v>
      </c>
      <c r="B82" s="218" t="s">
        <v>2676</v>
      </c>
      <c r="C82" s="218" t="s">
        <v>618</v>
      </c>
      <c r="D82" s="213" t="s">
        <v>2677</v>
      </c>
      <c r="E82" s="213">
        <v>27</v>
      </c>
      <c r="F82" s="214">
        <v>10.61</v>
      </c>
      <c r="G82" s="215">
        <v>30</v>
      </c>
      <c r="H82" s="215" t="s">
        <v>3372</v>
      </c>
      <c r="I82" s="214">
        <v>10</v>
      </c>
      <c r="J82" s="215">
        <v>30</v>
      </c>
      <c r="K82" s="215" t="s">
        <v>3373</v>
      </c>
      <c r="L82" s="216">
        <f t="shared" si="30"/>
        <v>10.305</v>
      </c>
      <c r="M82" s="213">
        <f t="shared" si="31"/>
        <v>60</v>
      </c>
      <c r="N82" s="213">
        <f t="shared" si="32"/>
        <v>1</v>
      </c>
      <c r="O82" s="213">
        <f t="shared" si="33"/>
        <v>0</v>
      </c>
      <c r="P82" s="214">
        <v>9.6300000000000008</v>
      </c>
      <c r="Q82" s="215">
        <v>18</v>
      </c>
      <c r="R82" s="215" t="s">
        <v>3373</v>
      </c>
      <c r="S82" s="214">
        <v>10.92</v>
      </c>
      <c r="T82" s="215">
        <v>30</v>
      </c>
      <c r="U82" s="215" t="s">
        <v>3372</v>
      </c>
      <c r="V82" s="214">
        <f t="shared" si="40"/>
        <v>10.275</v>
      </c>
      <c r="W82" s="215">
        <f t="shared" si="41"/>
        <v>60</v>
      </c>
      <c r="X82" s="215">
        <f t="shared" si="42"/>
        <v>1</v>
      </c>
      <c r="Y82" s="215">
        <f t="shared" si="43"/>
        <v>1</v>
      </c>
      <c r="Z82" s="215">
        <f t="shared" si="34"/>
        <v>2</v>
      </c>
      <c r="AA82" s="215">
        <f t="shared" si="35"/>
        <v>1</v>
      </c>
      <c r="AB82" s="215">
        <f t="shared" si="36"/>
        <v>3</v>
      </c>
      <c r="AC82" s="214">
        <f t="shared" si="44"/>
        <v>0.97</v>
      </c>
      <c r="AD82" s="214">
        <f t="shared" si="37"/>
        <v>10.29</v>
      </c>
      <c r="AE82" s="214">
        <f t="shared" si="38"/>
        <v>9.9812999999999992</v>
      </c>
      <c r="AF82" s="215">
        <f t="shared" si="39"/>
        <v>120</v>
      </c>
      <c r="AG82" s="212" t="s">
        <v>3457</v>
      </c>
      <c r="AH82" s="212" t="s">
        <v>3452</v>
      </c>
      <c r="AI82" s="212" t="s">
        <v>3456</v>
      </c>
      <c r="AJ82" s="212" t="s">
        <v>3454</v>
      </c>
      <c r="AK82" s="212" t="s">
        <v>3455</v>
      </c>
      <c r="AL82" s="212" t="s">
        <v>3460</v>
      </c>
      <c r="AM82" s="212" t="s">
        <v>3451</v>
      </c>
      <c r="AN82" s="212" t="s">
        <v>3453</v>
      </c>
      <c r="AO82" s="212" t="s">
        <v>3459</v>
      </c>
      <c r="AP82" s="212" t="s">
        <v>3458</v>
      </c>
    </row>
    <row r="83" spans="1:43" s="217" customFormat="1" ht="17.100000000000001" customHeight="1">
      <c r="A83" s="210">
        <v>73</v>
      </c>
      <c r="B83" s="218" t="s">
        <v>1557</v>
      </c>
      <c r="C83" s="218" t="s">
        <v>1558</v>
      </c>
      <c r="D83" s="213" t="s">
        <v>1559</v>
      </c>
      <c r="E83" s="213">
        <v>15</v>
      </c>
      <c r="F83" s="214">
        <v>10.08</v>
      </c>
      <c r="G83" s="215">
        <v>30</v>
      </c>
      <c r="H83" s="215" t="s">
        <v>3372</v>
      </c>
      <c r="I83" s="214">
        <v>10.130000000000001</v>
      </c>
      <c r="J83" s="215">
        <v>30</v>
      </c>
      <c r="K83" s="215" t="s">
        <v>3373</v>
      </c>
      <c r="L83" s="216">
        <f t="shared" si="30"/>
        <v>10.105</v>
      </c>
      <c r="M83" s="213">
        <f t="shared" si="31"/>
        <v>60</v>
      </c>
      <c r="N83" s="213">
        <f t="shared" si="32"/>
        <v>1</v>
      </c>
      <c r="O83" s="213">
        <f t="shared" si="33"/>
        <v>0</v>
      </c>
      <c r="P83" s="214">
        <v>9.6300000000000008</v>
      </c>
      <c r="Q83" s="215">
        <v>7</v>
      </c>
      <c r="R83" s="215" t="s">
        <v>3373</v>
      </c>
      <c r="S83" s="214">
        <v>11.28</v>
      </c>
      <c r="T83" s="215">
        <v>30</v>
      </c>
      <c r="U83" s="215" t="s">
        <v>3372</v>
      </c>
      <c r="V83" s="214">
        <f t="shared" si="40"/>
        <v>10.455</v>
      </c>
      <c r="W83" s="215">
        <f t="shared" si="41"/>
        <v>60</v>
      </c>
      <c r="X83" s="215">
        <f t="shared" si="42"/>
        <v>1</v>
      </c>
      <c r="Y83" s="215">
        <f t="shared" si="43"/>
        <v>1</v>
      </c>
      <c r="Z83" s="215">
        <f t="shared" si="34"/>
        <v>2</v>
      </c>
      <c r="AA83" s="215">
        <f t="shared" si="35"/>
        <v>1</v>
      </c>
      <c r="AB83" s="215">
        <f t="shared" si="36"/>
        <v>3</v>
      </c>
      <c r="AC83" s="214">
        <f t="shared" si="44"/>
        <v>0.97</v>
      </c>
      <c r="AD83" s="214">
        <f t="shared" si="37"/>
        <v>10.280000000000001</v>
      </c>
      <c r="AE83" s="214">
        <f t="shared" si="38"/>
        <v>9.9716000000000005</v>
      </c>
      <c r="AF83" s="215">
        <f t="shared" si="39"/>
        <v>120</v>
      </c>
      <c r="AG83" s="212" t="s">
        <v>3451</v>
      </c>
      <c r="AH83" s="212" t="s">
        <v>3453</v>
      </c>
      <c r="AI83" s="212" t="s">
        <v>3456</v>
      </c>
      <c r="AJ83" s="212" t="s">
        <v>3452</v>
      </c>
      <c r="AK83" s="212" t="s">
        <v>3454</v>
      </c>
      <c r="AL83" s="212" t="s">
        <v>3455</v>
      </c>
      <c r="AM83" s="212" t="s">
        <v>3460</v>
      </c>
      <c r="AN83" s="212" t="s">
        <v>3457</v>
      </c>
      <c r="AO83" s="212" t="s">
        <v>3459</v>
      </c>
      <c r="AP83" s="212" t="s">
        <v>3458</v>
      </c>
    </row>
    <row r="84" spans="1:43" s="217" customFormat="1" ht="17.100000000000001" customHeight="1">
      <c r="A84" s="210">
        <v>74</v>
      </c>
      <c r="B84" s="240" t="s">
        <v>127</v>
      </c>
      <c r="C84" s="240" t="s">
        <v>65</v>
      </c>
      <c r="D84" s="210" t="s">
        <v>128</v>
      </c>
      <c r="E84" s="213">
        <v>1</v>
      </c>
      <c r="F84" s="214">
        <v>10.64</v>
      </c>
      <c r="G84" s="215">
        <v>30</v>
      </c>
      <c r="H84" s="215" t="s">
        <v>3373</v>
      </c>
      <c r="I84" s="214">
        <v>10.42</v>
      </c>
      <c r="J84" s="215">
        <v>30</v>
      </c>
      <c r="K84" s="215" t="s">
        <v>3373</v>
      </c>
      <c r="L84" s="216">
        <f t="shared" si="30"/>
        <v>10.530000000000001</v>
      </c>
      <c r="M84" s="213">
        <f t="shared" si="31"/>
        <v>60</v>
      </c>
      <c r="N84" s="213">
        <f t="shared" si="32"/>
        <v>2</v>
      </c>
      <c r="O84" s="213">
        <f t="shared" si="33"/>
        <v>0</v>
      </c>
      <c r="P84" s="214">
        <v>9.92</v>
      </c>
      <c r="Q84" s="215">
        <v>16</v>
      </c>
      <c r="R84" s="215" t="s">
        <v>3373</v>
      </c>
      <c r="S84" s="214">
        <v>10.55</v>
      </c>
      <c r="T84" s="215">
        <v>30</v>
      </c>
      <c r="U84" s="215" t="s">
        <v>3372</v>
      </c>
      <c r="V84" s="214">
        <f t="shared" si="40"/>
        <v>10.234999999999999</v>
      </c>
      <c r="W84" s="215">
        <f t="shared" si="41"/>
        <v>60</v>
      </c>
      <c r="X84" s="215">
        <f t="shared" si="42"/>
        <v>1</v>
      </c>
      <c r="Y84" s="215">
        <f t="shared" si="43"/>
        <v>1</v>
      </c>
      <c r="Z84" s="215">
        <f t="shared" si="34"/>
        <v>3</v>
      </c>
      <c r="AA84" s="215">
        <f t="shared" si="35"/>
        <v>1</v>
      </c>
      <c r="AB84" s="215">
        <f t="shared" si="36"/>
        <v>4</v>
      </c>
      <c r="AC84" s="214">
        <f t="shared" si="44"/>
        <v>0.96</v>
      </c>
      <c r="AD84" s="214">
        <f t="shared" si="37"/>
        <v>10.3825</v>
      </c>
      <c r="AE84" s="214">
        <f t="shared" si="38"/>
        <v>9.9672000000000001</v>
      </c>
      <c r="AF84" s="215">
        <f t="shared" si="39"/>
        <v>120</v>
      </c>
      <c r="AG84" s="212" t="s">
        <v>3451</v>
      </c>
      <c r="AH84" s="212" t="s">
        <v>3456</v>
      </c>
      <c r="AI84" s="212" t="s">
        <v>3452</v>
      </c>
      <c r="AJ84" s="212" t="s">
        <v>3453</v>
      </c>
      <c r="AK84" s="212" t="s">
        <v>3457</v>
      </c>
      <c r="AL84" s="212" t="s">
        <v>3455</v>
      </c>
      <c r="AM84" s="212" t="s">
        <v>3454</v>
      </c>
      <c r="AN84" s="212" t="s">
        <v>3459</v>
      </c>
      <c r="AO84" s="212" t="s">
        <v>3460</v>
      </c>
      <c r="AP84" s="212" t="s">
        <v>3458</v>
      </c>
    </row>
    <row r="85" spans="1:43" s="405" customFormat="1" ht="17.100000000000001" customHeight="1">
      <c r="A85" s="210">
        <v>75</v>
      </c>
      <c r="B85" s="220" t="s">
        <v>1600</v>
      </c>
      <c r="C85" s="220" t="s">
        <v>3471</v>
      </c>
      <c r="D85" s="221" t="s">
        <v>1601</v>
      </c>
      <c r="E85" s="213">
        <v>15</v>
      </c>
      <c r="F85" s="214">
        <v>10.119999999999999</v>
      </c>
      <c r="G85" s="215">
        <v>30</v>
      </c>
      <c r="H85" s="215" t="s">
        <v>3372</v>
      </c>
      <c r="I85" s="214">
        <v>10.28</v>
      </c>
      <c r="J85" s="215">
        <v>30</v>
      </c>
      <c r="K85" s="215" t="s">
        <v>3373</v>
      </c>
      <c r="L85" s="216">
        <f t="shared" si="30"/>
        <v>10.199999999999999</v>
      </c>
      <c r="M85" s="213">
        <f t="shared" si="31"/>
        <v>60</v>
      </c>
      <c r="N85" s="213">
        <f t="shared" si="32"/>
        <v>1</v>
      </c>
      <c r="O85" s="213">
        <f t="shared" si="33"/>
        <v>0</v>
      </c>
      <c r="P85" s="214">
        <v>9.17</v>
      </c>
      <c r="Q85" s="215">
        <v>12</v>
      </c>
      <c r="R85" s="215" t="s">
        <v>3373</v>
      </c>
      <c r="S85" s="214">
        <v>11.92</v>
      </c>
      <c r="T85" s="215">
        <v>30</v>
      </c>
      <c r="U85" s="215" t="s">
        <v>3373</v>
      </c>
      <c r="V85" s="214">
        <f t="shared" si="40"/>
        <v>10.545</v>
      </c>
      <c r="W85" s="215">
        <f t="shared" si="41"/>
        <v>60</v>
      </c>
      <c r="X85" s="215">
        <f t="shared" si="42"/>
        <v>2</v>
      </c>
      <c r="Y85" s="215">
        <f t="shared" si="43"/>
        <v>1</v>
      </c>
      <c r="Z85" s="215">
        <f t="shared" si="34"/>
        <v>3</v>
      </c>
      <c r="AA85" s="215">
        <f t="shared" si="35"/>
        <v>1</v>
      </c>
      <c r="AB85" s="215">
        <f t="shared" si="36"/>
        <v>4</v>
      </c>
      <c r="AC85" s="214">
        <f t="shared" si="44"/>
        <v>0.96</v>
      </c>
      <c r="AD85" s="214">
        <f t="shared" si="37"/>
        <v>10.372499999999999</v>
      </c>
      <c r="AE85" s="214">
        <f t="shared" si="38"/>
        <v>9.9575999999999976</v>
      </c>
      <c r="AF85" s="215">
        <f t="shared" si="39"/>
        <v>120</v>
      </c>
      <c r="AG85" s="212" t="s">
        <v>3451</v>
      </c>
      <c r="AH85" s="212" t="s">
        <v>3453</v>
      </c>
      <c r="AI85" s="212" t="s">
        <v>3455</v>
      </c>
      <c r="AJ85" s="212" t="s">
        <v>3456</v>
      </c>
      <c r="AK85" s="212" t="s">
        <v>3452</v>
      </c>
      <c r="AL85" s="212" t="s">
        <v>3454</v>
      </c>
      <c r="AM85" s="212" t="s">
        <v>3457</v>
      </c>
      <c r="AN85" s="212" t="s">
        <v>3460</v>
      </c>
      <c r="AO85" s="212" t="s">
        <v>3459</v>
      </c>
      <c r="AP85" s="212" t="s">
        <v>3458</v>
      </c>
      <c r="AQ85" s="217"/>
    </row>
    <row r="86" spans="1:43" s="327" customFormat="1" ht="11.25">
      <c r="A86" s="210">
        <v>76</v>
      </c>
      <c r="B86" s="222" t="s">
        <v>1338</v>
      </c>
      <c r="C86" s="222" t="s">
        <v>760</v>
      </c>
      <c r="D86" s="221" t="s">
        <v>1339</v>
      </c>
      <c r="E86" s="213">
        <v>13</v>
      </c>
      <c r="F86" s="214">
        <v>10.75</v>
      </c>
      <c r="G86" s="215">
        <v>30</v>
      </c>
      <c r="H86" s="215" t="s">
        <v>3373</v>
      </c>
      <c r="I86" s="214">
        <v>9.49</v>
      </c>
      <c r="J86" s="215">
        <v>12</v>
      </c>
      <c r="K86" s="215" t="s">
        <v>3373</v>
      </c>
      <c r="L86" s="216">
        <f t="shared" si="30"/>
        <v>10.120000000000001</v>
      </c>
      <c r="M86" s="213">
        <f t="shared" si="31"/>
        <v>60</v>
      </c>
      <c r="N86" s="213">
        <f t="shared" si="32"/>
        <v>2</v>
      </c>
      <c r="O86" s="213">
        <f t="shared" si="33"/>
        <v>1</v>
      </c>
      <c r="P86" s="214">
        <v>8.7899999999999991</v>
      </c>
      <c r="Q86" s="215">
        <v>10</v>
      </c>
      <c r="R86" s="215" t="s">
        <v>3373</v>
      </c>
      <c r="S86" s="214">
        <v>12.89</v>
      </c>
      <c r="T86" s="215">
        <v>30</v>
      </c>
      <c r="U86" s="215" t="s">
        <v>3372</v>
      </c>
      <c r="V86" s="214">
        <f t="shared" si="40"/>
        <v>10.84</v>
      </c>
      <c r="W86" s="215">
        <f t="shared" si="41"/>
        <v>60</v>
      </c>
      <c r="X86" s="215">
        <f t="shared" si="42"/>
        <v>1</v>
      </c>
      <c r="Y86" s="215">
        <f t="shared" si="43"/>
        <v>1</v>
      </c>
      <c r="Z86" s="215">
        <f t="shared" si="34"/>
        <v>3</v>
      </c>
      <c r="AA86" s="215">
        <f t="shared" si="35"/>
        <v>2</v>
      </c>
      <c r="AB86" s="215">
        <f t="shared" si="36"/>
        <v>5</v>
      </c>
      <c r="AC86" s="214">
        <f t="shared" si="44"/>
        <v>0.95</v>
      </c>
      <c r="AD86" s="214">
        <f t="shared" si="37"/>
        <v>10.48</v>
      </c>
      <c r="AE86" s="214">
        <f t="shared" si="38"/>
        <v>9.9559999999999995</v>
      </c>
      <c r="AF86" s="215">
        <f t="shared" si="39"/>
        <v>120</v>
      </c>
      <c r="AG86" s="212" t="s">
        <v>3456</v>
      </c>
      <c r="AH86" s="212" t="s">
        <v>3452</v>
      </c>
      <c r="AI86" s="212" t="s">
        <v>3454</v>
      </c>
      <c r="AJ86" s="212" t="s">
        <v>3451</v>
      </c>
      <c r="AK86" s="212" t="s">
        <v>3455</v>
      </c>
      <c r="AL86" s="212" t="s">
        <v>3459</v>
      </c>
      <c r="AM86" s="212" t="s">
        <v>3460</v>
      </c>
      <c r="AN86" s="212" t="s">
        <v>3453</v>
      </c>
      <c r="AO86" s="212" t="s">
        <v>3457</v>
      </c>
      <c r="AP86" s="212" t="s">
        <v>3458</v>
      </c>
      <c r="AQ86" s="217"/>
    </row>
  </sheetData>
  <sortState ref="A11:AQ86">
    <sortCondition descending="1" ref="AE11:AE86"/>
  </sortState>
  <mergeCells count="1">
    <mergeCell ref="A5:AP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R77"/>
  <sheetViews>
    <sheetView topLeftCell="A35" workbookViewId="0">
      <selection activeCell="A78" sqref="A78:XFD78"/>
    </sheetView>
  </sheetViews>
  <sheetFormatPr baseColWidth="10" defaultRowHeight="15"/>
  <cols>
    <col min="1" max="1" width="3.5703125" bestFit="1" customWidth="1"/>
    <col min="2" max="2" width="27" bestFit="1" customWidth="1"/>
    <col min="3" max="3" width="31" bestFit="1" customWidth="1"/>
    <col min="4" max="4" width="13.42578125" bestFit="1" customWidth="1"/>
    <col min="5" max="5" width="4" bestFit="1" customWidth="1"/>
    <col min="6" max="6" width="5.140625" bestFit="1" customWidth="1"/>
    <col min="7" max="7" width="4.85546875" bestFit="1" customWidth="1"/>
    <col min="8" max="8" width="7.140625" bestFit="1" customWidth="1"/>
    <col min="9" max="9" width="5.140625" bestFit="1" customWidth="1"/>
    <col min="10" max="10" width="4.85546875" bestFit="1" customWidth="1"/>
    <col min="11" max="11" width="6.85546875" bestFit="1" customWidth="1"/>
    <col min="12" max="12" width="4.85546875" bestFit="1" customWidth="1"/>
    <col min="13" max="13" width="4.42578125" bestFit="1" customWidth="1"/>
    <col min="14" max="14" width="4.5703125" bestFit="1" customWidth="1"/>
    <col min="15" max="15" width="3.140625" bestFit="1" customWidth="1"/>
    <col min="16" max="16" width="6" bestFit="1" customWidth="1"/>
    <col min="17" max="17" width="4.85546875" bestFit="1" customWidth="1"/>
    <col min="18" max="18" width="6.85546875" bestFit="1" customWidth="1"/>
    <col min="19" max="19" width="6" bestFit="1" customWidth="1"/>
    <col min="20" max="20" width="4.85546875" bestFit="1" customWidth="1"/>
    <col min="21" max="21" width="6.85546875" bestFit="1" customWidth="1"/>
    <col min="22" max="22" width="4.85546875" bestFit="1" customWidth="1"/>
    <col min="23" max="23" width="4.42578125" bestFit="1" customWidth="1"/>
    <col min="24" max="24" width="4.5703125" bestFit="1" customWidth="1"/>
    <col min="25" max="25" width="3.140625" bestFit="1" customWidth="1"/>
    <col min="26" max="26" width="4.7109375" bestFit="1" customWidth="1"/>
    <col min="27" max="27" width="4.5703125" bestFit="1" customWidth="1"/>
    <col min="28" max="28" width="3.5703125" bestFit="1" customWidth="1"/>
    <col min="29" max="29" width="4.5703125" bestFit="1" customWidth="1"/>
    <col min="30" max="30" width="4.85546875" bestFit="1" customWidth="1"/>
    <col min="31" max="31" width="8.42578125" bestFit="1" customWidth="1"/>
    <col min="32" max="32" width="4.7109375" bestFit="1" customWidth="1"/>
    <col min="33" max="43" width="7.7109375" bestFit="1" customWidth="1"/>
  </cols>
  <sheetData>
    <row r="1" spans="1:43" ht="26.25">
      <c r="A1" s="22" t="s">
        <v>2</v>
      </c>
      <c r="B1" s="23"/>
      <c r="C1" s="23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12"/>
      <c r="X1" s="12"/>
      <c r="Y1" s="12"/>
      <c r="Z1" s="12"/>
      <c r="AA1" s="12"/>
      <c r="AB1" s="12"/>
      <c r="AC1" s="14"/>
      <c r="AD1" s="14"/>
      <c r="AE1" s="14"/>
      <c r="AF1" s="12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</row>
    <row r="2" spans="1:43" ht="26.25">
      <c r="A2" s="22" t="s">
        <v>0</v>
      </c>
      <c r="B2" s="23"/>
      <c r="C2" s="23"/>
      <c r="D2" s="137"/>
      <c r="E2" s="137"/>
      <c r="F2" s="139"/>
      <c r="G2" s="140"/>
      <c r="H2" s="140"/>
      <c r="I2" s="141"/>
      <c r="J2" s="142"/>
      <c r="K2" s="137"/>
      <c r="L2" s="139"/>
      <c r="M2" s="143"/>
      <c r="N2" s="143"/>
      <c r="O2" s="143"/>
      <c r="P2" s="144"/>
      <c r="Q2" s="140"/>
      <c r="R2" s="140"/>
      <c r="S2" s="145"/>
      <c r="T2" s="146"/>
      <c r="U2" s="60"/>
      <c r="V2" s="147"/>
      <c r="W2" s="12"/>
      <c r="X2" s="12"/>
      <c r="Y2" s="12"/>
      <c r="Z2" s="12"/>
      <c r="AA2" s="12"/>
      <c r="AB2" s="12"/>
      <c r="AC2" s="14"/>
      <c r="AD2" s="14"/>
      <c r="AE2" s="14"/>
      <c r="AF2" s="12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</row>
    <row r="3" spans="1:43" ht="26.25">
      <c r="A3" s="22" t="s">
        <v>1</v>
      </c>
      <c r="B3" s="23"/>
      <c r="C3" s="23"/>
      <c r="D3" s="137"/>
      <c r="E3" s="137"/>
      <c r="F3" s="139"/>
      <c r="G3" s="140"/>
      <c r="H3" s="140"/>
      <c r="I3" s="141"/>
      <c r="J3" s="142"/>
      <c r="K3" s="137"/>
      <c r="L3" s="139"/>
      <c r="M3" s="143"/>
      <c r="N3" s="143"/>
      <c r="O3" s="143"/>
      <c r="P3" s="144"/>
      <c r="Q3" s="140"/>
      <c r="R3" s="140"/>
      <c r="S3" s="145"/>
      <c r="T3" s="146"/>
      <c r="U3" s="60"/>
      <c r="V3" s="147"/>
      <c r="W3" s="12"/>
      <c r="X3" s="12"/>
      <c r="Y3" s="12"/>
      <c r="Z3" s="12"/>
      <c r="AA3" s="12"/>
      <c r="AB3" s="12"/>
      <c r="AC3" s="14"/>
      <c r="AD3" s="14"/>
      <c r="AE3" s="14"/>
      <c r="AF3" s="12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</row>
    <row r="4" spans="1:43" ht="26.25">
      <c r="A4" s="23" t="s">
        <v>3518</v>
      </c>
      <c r="B4" s="23"/>
      <c r="C4" s="23"/>
      <c r="D4" s="137"/>
      <c r="E4" s="137"/>
      <c r="F4" s="139"/>
      <c r="G4" s="140"/>
      <c r="H4" s="140"/>
      <c r="I4" s="141"/>
      <c r="J4" s="142"/>
      <c r="K4" s="137"/>
      <c r="L4" s="139"/>
      <c r="M4" s="143"/>
      <c r="N4" s="143"/>
      <c r="O4" s="143"/>
      <c r="P4" s="144"/>
      <c r="Q4" s="140"/>
      <c r="R4" s="140"/>
      <c r="S4" s="145"/>
      <c r="T4" s="146"/>
      <c r="U4" s="60"/>
      <c r="V4" s="147"/>
      <c r="W4" s="12"/>
      <c r="X4" s="12"/>
      <c r="Y4" s="12"/>
      <c r="Z4" s="12"/>
      <c r="AA4" s="12"/>
      <c r="AB4" s="12"/>
      <c r="AC4" s="14"/>
      <c r="AD4" s="14"/>
      <c r="AE4" s="14"/>
      <c r="AF4" s="12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</row>
    <row r="5" spans="1:43" ht="28.5">
      <c r="A5" s="422" t="s">
        <v>3519</v>
      </c>
      <c r="B5" s="422"/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C5" s="422"/>
      <c r="AD5" s="422"/>
      <c r="AE5" s="422"/>
      <c r="AF5" s="422"/>
      <c r="AG5" s="422"/>
      <c r="AH5" s="422"/>
      <c r="AI5" s="422"/>
      <c r="AJ5" s="422"/>
      <c r="AK5" s="422"/>
      <c r="AL5" s="422"/>
      <c r="AM5" s="422"/>
      <c r="AN5" s="422"/>
      <c r="AO5" s="422"/>
      <c r="AP5" s="422"/>
      <c r="AQ5" s="422"/>
    </row>
    <row r="10" spans="1:43" s="192" customFormat="1" ht="17.100000000000001" customHeight="1">
      <c r="A10" s="193" t="s">
        <v>4</v>
      </c>
      <c r="B10" s="193" t="s">
        <v>5</v>
      </c>
      <c r="C10" s="193" t="s">
        <v>6</v>
      </c>
      <c r="D10" s="193" t="s">
        <v>7</v>
      </c>
      <c r="E10" s="193" t="s">
        <v>8</v>
      </c>
      <c r="F10" s="194" t="s">
        <v>9</v>
      </c>
      <c r="G10" s="193" t="s">
        <v>10</v>
      </c>
      <c r="H10" s="193" t="s">
        <v>11</v>
      </c>
      <c r="I10" s="194" t="s">
        <v>12</v>
      </c>
      <c r="J10" s="193" t="s">
        <v>10</v>
      </c>
      <c r="K10" s="193" t="s">
        <v>13</v>
      </c>
      <c r="L10" s="194" t="s">
        <v>14</v>
      </c>
      <c r="M10" s="195" t="s">
        <v>15</v>
      </c>
      <c r="N10" s="196" t="s">
        <v>16</v>
      </c>
      <c r="O10" s="195" t="s">
        <v>17</v>
      </c>
      <c r="P10" s="194" t="s">
        <v>18</v>
      </c>
      <c r="Q10" s="193" t="s">
        <v>19</v>
      </c>
      <c r="R10" s="193" t="s">
        <v>13</v>
      </c>
      <c r="S10" s="194" t="s">
        <v>20</v>
      </c>
      <c r="T10" s="193" t="s">
        <v>19</v>
      </c>
      <c r="U10" s="193" t="s">
        <v>13</v>
      </c>
      <c r="V10" s="197" t="s">
        <v>21</v>
      </c>
      <c r="W10" s="198" t="s">
        <v>22</v>
      </c>
      <c r="X10" s="198" t="s">
        <v>23</v>
      </c>
      <c r="Y10" s="198" t="s">
        <v>24</v>
      </c>
      <c r="Z10" s="198" t="s">
        <v>25</v>
      </c>
      <c r="AA10" s="199" t="s">
        <v>26</v>
      </c>
      <c r="AB10" s="199" t="s">
        <v>27</v>
      </c>
      <c r="AC10" s="197" t="s">
        <v>28</v>
      </c>
      <c r="AD10" s="197" t="s">
        <v>29</v>
      </c>
      <c r="AE10" s="197" t="s">
        <v>30</v>
      </c>
      <c r="AF10" s="200" t="s">
        <v>31</v>
      </c>
      <c r="AG10" s="193" t="s">
        <v>32</v>
      </c>
      <c r="AH10" s="193" t="s">
        <v>33</v>
      </c>
      <c r="AI10" s="193" t="s">
        <v>34</v>
      </c>
      <c r="AJ10" s="193" t="s">
        <v>35</v>
      </c>
      <c r="AK10" s="193" t="s">
        <v>36</v>
      </c>
      <c r="AL10" s="193" t="s">
        <v>37</v>
      </c>
      <c r="AM10" s="193" t="s">
        <v>38</v>
      </c>
      <c r="AN10" s="193" t="s">
        <v>39</v>
      </c>
      <c r="AO10" s="193" t="s">
        <v>40</v>
      </c>
      <c r="AP10" s="193" t="s">
        <v>41</v>
      </c>
      <c r="AQ10" s="193" t="s">
        <v>42</v>
      </c>
    </row>
    <row r="17" spans="1:44" s="209" customFormat="1" ht="30" customHeight="1">
      <c r="A17" s="201" t="s">
        <v>4</v>
      </c>
      <c r="B17" s="201" t="s">
        <v>5</v>
      </c>
      <c r="C17" s="201" t="s">
        <v>6</v>
      </c>
      <c r="D17" s="201" t="s">
        <v>7</v>
      </c>
      <c r="E17" s="201" t="s">
        <v>8</v>
      </c>
      <c r="F17" s="202" t="s">
        <v>9</v>
      </c>
      <c r="G17" s="201" t="s">
        <v>10</v>
      </c>
      <c r="H17" s="201" t="s">
        <v>11</v>
      </c>
      <c r="I17" s="202" t="s">
        <v>12</v>
      </c>
      <c r="J17" s="201" t="s">
        <v>10</v>
      </c>
      <c r="K17" s="201" t="s">
        <v>13</v>
      </c>
      <c r="L17" s="202" t="s">
        <v>14</v>
      </c>
      <c r="M17" s="203" t="s">
        <v>15</v>
      </c>
      <c r="N17" s="204" t="s">
        <v>16</v>
      </c>
      <c r="O17" s="203" t="s">
        <v>17</v>
      </c>
      <c r="P17" s="202" t="s">
        <v>18</v>
      </c>
      <c r="Q17" s="201" t="s">
        <v>19</v>
      </c>
      <c r="R17" s="201" t="s">
        <v>13</v>
      </c>
      <c r="S17" s="202" t="s">
        <v>20</v>
      </c>
      <c r="T17" s="201" t="s">
        <v>19</v>
      </c>
      <c r="U17" s="201" t="s">
        <v>13</v>
      </c>
      <c r="V17" s="205" t="s">
        <v>21</v>
      </c>
      <c r="W17" s="206" t="s">
        <v>22</v>
      </c>
      <c r="X17" s="206" t="s">
        <v>23</v>
      </c>
      <c r="Y17" s="206" t="s">
        <v>24</v>
      </c>
      <c r="Z17" s="206" t="s">
        <v>25</v>
      </c>
      <c r="AA17" s="207" t="s">
        <v>26</v>
      </c>
      <c r="AB17" s="207" t="s">
        <v>27</v>
      </c>
      <c r="AC17" s="205" t="s">
        <v>28</v>
      </c>
      <c r="AD17" s="205" t="s">
        <v>29</v>
      </c>
      <c r="AE17" s="205" t="s">
        <v>30</v>
      </c>
      <c r="AF17" s="208" t="s">
        <v>31</v>
      </c>
      <c r="AG17" s="201" t="s">
        <v>32</v>
      </c>
      <c r="AH17" s="201" t="s">
        <v>33</v>
      </c>
      <c r="AI17" s="201" t="s">
        <v>34</v>
      </c>
      <c r="AJ17" s="201" t="s">
        <v>35</v>
      </c>
      <c r="AK17" s="201" t="s">
        <v>36</v>
      </c>
      <c r="AL17" s="201" t="s">
        <v>37</v>
      </c>
      <c r="AM17" s="201" t="s">
        <v>38</v>
      </c>
      <c r="AN17" s="201" t="s">
        <v>39</v>
      </c>
      <c r="AO17" s="201" t="s">
        <v>40</v>
      </c>
      <c r="AP17" s="201" t="s">
        <v>41</v>
      </c>
      <c r="AQ17" s="201" t="s">
        <v>42</v>
      </c>
    </row>
    <row r="18" spans="1:44" s="217" customFormat="1" ht="11.25">
      <c r="A18" s="210">
        <v>1</v>
      </c>
      <c r="B18" s="218" t="s">
        <v>594</v>
      </c>
      <c r="C18" s="218" t="s">
        <v>595</v>
      </c>
      <c r="D18" s="221" t="s">
        <v>596</v>
      </c>
      <c r="E18" s="213">
        <v>5</v>
      </c>
      <c r="F18" s="214">
        <v>8</v>
      </c>
      <c r="G18" s="215">
        <v>24</v>
      </c>
      <c r="H18" s="215" t="s">
        <v>3373</v>
      </c>
      <c r="I18" s="214">
        <v>10</v>
      </c>
      <c r="J18" s="215">
        <v>30</v>
      </c>
      <c r="K18" s="215" t="s">
        <v>3373</v>
      </c>
      <c r="L18" s="216">
        <f t="shared" ref="L18:L49" si="0">(F18+I18)/2</f>
        <v>9</v>
      </c>
      <c r="M18" s="213">
        <f t="shared" ref="M18:M49" si="1">IF(L18&gt;=10,60,G18+J18)</f>
        <v>54</v>
      </c>
      <c r="N18" s="213">
        <f t="shared" ref="N18:N49" si="2">IF(H18="ACC",0,1)+IF(K18="ACC",0,1)</f>
        <v>2</v>
      </c>
      <c r="O18" s="213">
        <f t="shared" ref="O18:O49" si="3">IF(F18&lt;10,1,(IF(I18&lt;10,1,0)))</f>
        <v>1</v>
      </c>
      <c r="P18" s="214">
        <v>10.32</v>
      </c>
      <c r="Q18" s="215">
        <v>30</v>
      </c>
      <c r="R18" s="215" t="s">
        <v>3372</v>
      </c>
      <c r="S18" s="214">
        <v>11.75</v>
      </c>
      <c r="T18" s="215">
        <v>30</v>
      </c>
      <c r="U18" s="215" t="s">
        <v>3372</v>
      </c>
      <c r="V18" s="214">
        <f t="shared" ref="V18:V49" si="4">(P18+S18)/2</f>
        <v>11.035</v>
      </c>
      <c r="W18" s="215">
        <f t="shared" ref="W18:W49" si="5">IF(V18&gt;=10,60,Q18+T18)</f>
        <v>60</v>
      </c>
      <c r="X18" s="215">
        <f t="shared" ref="X18:X49" si="6">IF(R18="ACC",0,1)+IF(U18="ACC",0,1)</f>
        <v>0</v>
      </c>
      <c r="Y18" s="215">
        <f t="shared" ref="Y18:Y49" si="7">IF(P18&lt;10,1,(IF(S18&lt;10,1,0)))</f>
        <v>0</v>
      </c>
      <c r="Z18" s="215">
        <f t="shared" ref="Z18:Z49" si="8">N18+X18</f>
        <v>2</v>
      </c>
      <c r="AA18" s="215">
        <f t="shared" ref="AA18:AA49" si="9">O18+Y18</f>
        <v>1</v>
      </c>
      <c r="AB18" s="215">
        <f t="shared" ref="AB18:AB49" si="10">Z18+AA18</f>
        <v>3</v>
      </c>
      <c r="AC18" s="214">
        <f>IF(AB18=0,0.93,IF(AB18=1,0.92,IF(AB18=2,0.91,IF(AB18=3,0.9,IF(AB18=4,0.89,IF(AB18=5,0.88,IF(AB18=6,0.87)))))))</f>
        <v>0.9</v>
      </c>
      <c r="AD18" s="214">
        <f t="shared" ref="AD18:AD49" si="11">AVERAGE(L18,V18)</f>
        <v>10.0175</v>
      </c>
      <c r="AE18" s="214">
        <f t="shared" ref="AE18:AE49" si="12">AC18*AD18</f>
        <v>9.0157500000000006</v>
      </c>
      <c r="AF18" s="215">
        <f t="shared" ref="AF18:AF49" si="13">M18+W18</f>
        <v>114</v>
      </c>
      <c r="AG18" s="105"/>
      <c r="AH18" s="212" t="s">
        <v>3457</v>
      </c>
      <c r="AI18" s="212" t="s">
        <v>3453</v>
      </c>
      <c r="AJ18" s="212" t="s">
        <v>3456</v>
      </c>
      <c r="AK18" s="212" t="s">
        <v>3455</v>
      </c>
      <c r="AL18" s="212" t="s">
        <v>3451</v>
      </c>
      <c r="AM18" s="212" t="s">
        <v>3460</v>
      </c>
      <c r="AN18" s="212" t="s">
        <v>3454</v>
      </c>
      <c r="AO18" s="212" t="s">
        <v>3452</v>
      </c>
      <c r="AP18" s="212" t="s">
        <v>3459</v>
      </c>
      <c r="AQ18" s="212" t="s">
        <v>3458</v>
      </c>
      <c r="AR18" s="217">
        <v>1</v>
      </c>
    </row>
    <row r="19" spans="1:44" s="217" customFormat="1" ht="11.25">
      <c r="A19" s="210">
        <v>2</v>
      </c>
      <c r="B19" s="218" t="s">
        <v>480</v>
      </c>
      <c r="C19" s="218" t="s">
        <v>478</v>
      </c>
      <c r="D19" s="221" t="s">
        <v>481</v>
      </c>
      <c r="E19" s="213">
        <v>4</v>
      </c>
      <c r="F19" s="214">
        <v>10.19</v>
      </c>
      <c r="G19" s="215">
        <v>30</v>
      </c>
      <c r="H19" s="215" t="s">
        <v>3373</v>
      </c>
      <c r="I19" s="214">
        <v>10.27</v>
      </c>
      <c r="J19" s="215">
        <v>30</v>
      </c>
      <c r="K19" s="215" t="s">
        <v>3372</v>
      </c>
      <c r="L19" s="216">
        <f t="shared" si="0"/>
        <v>10.23</v>
      </c>
      <c r="M19" s="213">
        <f t="shared" si="1"/>
        <v>60</v>
      </c>
      <c r="N19" s="213">
        <f t="shared" si="2"/>
        <v>1</v>
      </c>
      <c r="O19" s="213">
        <f t="shared" si="3"/>
        <v>0</v>
      </c>
      <c r="P19" s="214">
        <v>9.52</v>
      </c>
      <c r="Q19" s="215">
        <v>22</v>
      </c>
      <c r="R19" s="215" t="s">
        <v>3373</v>
      </c>
      <c r="S19" s="214">
        <v>10.15</v>
      </c>
      <c r="T19" s="215">
        <v>30</v>
      </c>
      <c r="U19" s="215" t="s">
        <v>3373</v>
      </c>
      <c r="V19" s="214">
        <f t="shared" si="4"/>
        <v>9.8350000000000009</v>
      </c>
      <c r="W19" s="215">
        <f t="shared" si="5"/>
        <v>52</v>
      </c>
      <c r="X19" s="215">
        <f t="shared" si="6"/>
        <v>2</v>
      </c>
      <c r="Y19" s="215">
        <f t="shared" si="7"/>
        <v>1</v>
      </c>
      <c r="Z19" s="215">
        <f t="shared" si="8"/>
        <v>3</v>
      </c>
      <c r="AA19" s="215">
        <f t="shared" si="9"/>
        <v>1</v>
      </c>
      <c r="AB19" s="215">
        <f t="shared" si="10"/>
        <v>4</v>
      </c>
      <c r="AC19" s="214">
        <f>IF(AB19=0,0.79,IF(AB19=1,0.78,IF(AB19=2,0.77,IF(AB19=3,0.76,IF(AB19=4,0.75,IF(AB19=5,0.74,IF(AB19=6,0.73)))))))</f>
        <v>0.75</v>
      </c>
      <c r="AD19" s="214">
        <f t="shared" si="11"/>
        <v>10.032500000000001</v>
      </c>
      <c r="AE19" s="214">
        <f t="shared" si="12"/>
        <v>7.5243750000000009</v>
      </c>
      <c r="AF19" s="215">
        <f t="shared" si="13"/>
        <v>112</v>
      </c>
      <c r="AG19" s="105"/>
      <c r="AH19" s="212" t="s">
        <v>3456</v>
      </c>
      <c r="AI19" s="212" t="s">
        <v>3457</v>
      </c>
      <c r="AJ19" s="212" t="s">
        <v>3452</v>
      </c>
      <c r="AK19" s="212" t="s">
        <v>3460</v>
      </c>
      <c r="AL19" s="212" t="s">
        <v>3459</v>
      </c>
      <c r="AM19" s="212" t="s">
        <v>3454</v>
      </c>
      <c r="AN19" s="212" t="s">
        <v>3451</v>
      </c>
      <c r="AO19" s="212" t="s">
        <v>3455</v>
      </c>
      <c r="AP19" s="212" t="s">
        <v>3453</v>
      </c>
      <c r="AQ19" s="212" t="s">
        <v>3458</v>
      </c>
      <c r="AR19" s="217">
        <v>1</v>
      </c>
    </row>
    <row r="20" spans="1:44" s="217" customFormat="1" ht="11.25">
      <c r="A20" s="210">
        <v>3</v>
      </c>
      <c r="B20" s="222" t="s">
        <v>1980</v>
      </c>
      <c r="C20" s="222" t="s">
        <v>1981</v>
      </c>
      <c r="D20" s="221" t="s">
        <v>1982</v>
      </c>
      <c r="E20" s="213">
        <v>19</v>
      </c>
      <c r="F20" s="214">
        <v>10.25</v>
      </c>
      <c r="G20" s="215">
        <v>30</v>
      </c>
      <c r="H20" s="215" t="s">
        <v>3372</v>
      </c>
      <c r="I20" s="214">
        <v>12.44</v>
      </c>
      <c r="J20" s="215">
        <v>30</v>
      </c>
      <c r="K20" s="215" t="s">
        <v>3372</v>
      </c>
      <c r="L20" s="216">
        <f t="shared" si="0"/>
        <v>11.344999999999999</v>
      </c>
      <c r="M20" s="213">
        <f t="shared" si="1"/>
        <v>60</v>
      </c>
      <c r="N20" s="213">
        <f t="shared" si="2"/>
        <v>0</v>
      </c>
      <c r="O20" s="213">
        <f t="shared" si="3"/>
        <v>0</v>
      </c>
      <c r="P20" s="214">
        <v>9.3800000000000008</v>
      </c>
      <c r="Q20" s="215">
        <v>18</v>
      </c>
      <c r="R20" s="215" t="s">
        <v>3373</v>
      </c>
      <c r="S20" s="214">
        <v>10.08</v>
      </c>
      <c r="T20" s="215">
        <v>30</v>
      </c>
      <c r="U20" s="215" t="s">
        <v>3372</v>
      </c>
      <c r="V20" s="214">
        <f t="shared" si="4"/>
        <v>9.73</v>
      </c>
      <c r="W20" s="215">
        <f t="shared" si="5"/>
        <v>48</v>
      </c>
      <c r="X20" s="215">
        <f t="shared" si="6"/>
        <v>1</v>
      </c>
      <c r="Y20" s="215">
        <f t="shared" si="7"/>
        <v>1</v>
      </c>
      <c r="Z20" s="215">
        <f t="shared" si="8"/>
        <v>1</v>
      </c>
      <c r="AA20" s="215">
        <f t="shared" si="9"/>
        <v>1</v>
      </c>
      <c r="AB20" s="215">
        <f t="shared" si="10"/>
        <v>2</v>
      </c>
      <c r="AC20" s="214">
        <f>IF(AB20=0,1,IF(AB20=1,0.99,IF(AB20=2,0.98,IF(AB20=3,0.97,IF(AB20=4,0.96,IF(AB20=5,0.95,IF(AB20=6,0.94)))))))</f>
        <v>0.98</v>
      </c>
      <c r="AD20" s="214">
        <f t="shared" si="11"/>
        <v>10.5375</v>
      </c>
      <c r="AE20" s="214">
        <f t="shared" si="12"/>
        <v>10.326749999999999</v>
      </c>
      <c r="AF20" s="215">
        <f t="shared" si="13"/>
        <v>108</v>
      </c>
      <c r="AG20" s="105"/>
      <c r="AH20" s="212" t="s">
        <v>3453</v>
      </c>
      <c r="AI20" s="212" t="s">
        <v>3451</v>
      </c>
      <c r="AJ20" s="212" t="s">
        <v>3452</v>
      </c>
      <c r="AK20" s="212" t="s">
        <v>3457</v>
      </c>
      <c r="AL20" s="212" t="s">
        <v>3454</v>
      </c>
      <c r="AM20" s="212" t="s">
        <v>3455</v>
      </c>
      <c r="AN20" s="212" t="s">
        <v>3456</v>
      </c>
      <c r="AO20" s="212" t="s">
        <v>3460</v>
      </c>
      <c r="AP20" s="212" t="s">
        <v>3459</v>
      </c>
      <c r="AQ20" s="212" t="s">
        <v>3458</v>
      </c>
      <c r="AR20" s="217">
        <v>1</v>
      </c>
    </row>
    <row r="21" spans="1:44" s="217" customFormat="1" ht="11.25">
      <c r="A21" s="210">
        <v>6</v>
      </c>
      <c r="B21" s="222" t="s">
        <v>1146</v>
      </c>
      <c r="C21" s="222" t="s">
        <v>3570</v>
      </c>
      <c r="D21" s="213" t="s">
        <v>1140</v>
      </c>
      <c r="E21" s="213">
        <v>11</v>
      </c>
      <c r="F21" s="214">
        <v>9.01</v>
      </c>
      <c r="G21" s="215">
        <v>7</v>
      </c>
      <c r="H21" s="215" t="s">
        <v>3373</v>
      </c>
      <c r="I21" s="214">
        <v>11.31</v>
      </c>
      <c r="J21" s="215">
        <v>30</v>
      </c>
      <c r="K21" s="215" t="s">
        <v>3373</v>
      </c>
      <c r="L21" s="216">
        <f t="shared" si="0"/>
        <v>10.16</v>
      </c>
      <c r="M21" s="213">
        <f t="shared" si="1"/>
        <v>60</v>
      </c>
      <c r="N21" s="213">
        <f t="shared" si="2"/>
        <v>2</v>
      </c>
      <c r="O21" s="213">
        <f t="shared" si="3"/>
        <v>1</v>
      </c>
      <c r="P21" s="214">
        <v>10.1</v>
      </c>
      <c r="Q21" s="215">
        <v>30</v>
      </c>
      <c r="R21" s="215" t="s">
        <v>3373</v>
      </c>
      <c r="S21" s="214">
        <v>9.77</v>
      </c>
      <c r="T21" s="215">
        <v>16</v>
      </c>
      <c r="U21" s="215" t="s">
        <v>3373</v>
      </c>
      <c r="V21" s="214">
        <f t="shared" si="4"/>
        <v>9.9349999999999987</v>
      </c>
      <c r="W21" s="215">
        <f t="shared" si="5"/>
        <v>46</v>
      </c>
      <c r="X21" s="215">
        <f t="shared" si="6"/>
        <v>2</v>
      </c>
      <c r="Y21" s="215">
        <f t="shared" si="7"/>
        <v>1</v>
      </c>
      <c r="Z21" s="215">
        <f t="shared" si="8"/>
        <v>4</v>
      </c>
      <c r="AA21" s="215">
        <f t="shared" si="9"/>
        <v>2</v>
      </c>
      <c r="AB21" s="215">
        <f t="shared" si="10"/>
        <v>6</v>
      </c>
      <c r="AC21" s="214">
        <f>IF(AB21=0,1,IF(AB21=1,0.99,IF(AB21=2,0.98,IF(AB21=3,0.97,IF(AB21=4,0.96,IF(AB21=5,0.95,IF(AB21=6,0.94)))))))</f>
        <v>0.94</v>
      </c>
      <c r="AD21" s="214">
        <f t="shared" si="11"/>
        <v>10.047499999999999</v>
      </c>
      <c r="AE21" s="214">
        <f t="shared" si="12"/>
        <v>9.4446499999999993</v>
      </c>
      <c r="AF21" s="215">
        <f t="shared" si="13"/>
        <v>106</v>
      </c>
      <c r="AG21" s="105"/>
      <c r="AH21" s="212" t="s">
        <v>3453</v>
      </c>
      <c r="AI21" s="212" t="s">
        <v>3457</v>
      </c>
      <c r="AJ21" s="212" t="s">
        <v>3451</v>
      </c>
      <c r="AK21" s="212" t="s">
        <v>3455</v>
      </c>
      <c r="AL21" s="212" t="s">
        <v>3452</v>
      </c>
      <c r="AM21" s="212" t="s">
        <v>3456</v>
      </c>
      <c r="AN21" s="212" t="s">
        <v>3460</v>
      </c>
      <c r="AO21" s="212" t="s">
        <v>3454</v>
      </c>
      <c r="AP21" s="212" t="s">
        <v>3459</v>
      </c>
      <c r="AQ21" s="212" t="s">
        <v>3458</v>
      </c>
      <c r="AR21" s="217">
        <v>1</v>
      </c>
    </row>
    <row r="22" spans="1:44" s="217" customFormat="1" ht="11.25">
      <c r="A22" s="210">
        <v>7</v>
      </c>
      <c r="B22" s="222" t="s">
        <v>1448</v>
      </c>
      <c r="C22" s="222" t="s">
        <v>2733</v>
      </c>
      <c r="D22" s="221" t="s">
        <v>2734</v>
      </c>
      <c r="E22" s="213">
        <v>28</v>
      </c>
      <c r="F22" s="214">
        <v>10.47</v>
      </c>
      <c r="G22" s="215">
        <v>30</v>
      </c>
      <c r="H22" s="215" t="s">
        <v>3373</v>
      </c>
      <c r="I22" s="214">
        <v>9.5299999999999994</v>
      </c>
      <c r="J22" s="215">
        <v>12</v>
      </c>
      <c r="K22" s="215" t="s">
        <v>3373</v>
      </c>
      <c r="L22" s="216">
        <f t="shared" si="0"/>
        <v>10</v>
      </c>
      <c r="M22" s="213">
        <f t="shared" si="1"/>
        <v>60</v>
      </c>
      <c r="N22" s="213">
        <f t="shared" si="2"/>
        <v>2</v>
      </c>
      <c r="O22" s="213">
        <f t="shared" si="3"/>
        <v>1</v>
      </c>
      <c r="P22" s="214">
        <v>10.39</v>
      </c>
      <c r="Q22" s="215">
        <v>30</v>
      </c>
      <c r="R22" s="215" t="s">
        <v>3373</v>
      </c>
      <c r="S22" s="214">
        <v>9.26</v>
      </c>
      <c r="T22" s="215">
        <v>16</v>
      </c>
      <c r="U22" s="215" t="s">
        <v>3373</v>
      </c>
      <c r="V22" s="214">
        <f t="shared" si="4"/>
        <v>9.8249999999999993</v>
      </c>
      <c r="W22" s="215">
        <f t="shared" si="5"/>
        <v>46</v>
      </c>
      <c r="X22" s="215">
        <f t="shared" si="6"/>
        <v>2</v>
      </c>
      <c r="Y22" s="215">
        <f t="shared" si="7"/>
        <v>1</v>
      </c>
      <c r="Z22" s="215">
        <f t="shared" si="8"/>
        <v>4</v>
      </c>
      <c r="AA22" s="215">
        <f t="shared" si="9"/>
        <v>2</v>
      </c>
      <c r="AB22" s="215">
        <f t="shared" si="10"/>
        <v>6</v>
      </c>
      <c r="AC22" s="214">
        <f>IF(AB22=0,1,IF(AB22=1,0.99,IF(AB22=2,0.98,IF(AB22=3,0.97,IF(AB22=4,0.96,IF(AB22=5,0.95,IF(AB22=6,0.94)))))))</f>
        <v>0.94</v>
      </c>
      <c r="AD22" s="214">
        <f t="shared" si="11"/>
        <v>9.9124999999999996</v>
      </c>
      <c r="AE22" s="214">
        <f t="shared" si="12"/>
        <v>9.3177499999999984</v>
      </c>
      <c r="AF22" s="215">
        <f t="shared" si="13"/>
        <v>106</v>
      </c>
      <c r="AG22" s="105"/>
      <c r="AH22" s="212" t="s">
        <v>3456</v>
      </c>
      <c r="AI22" s="212" t="s">
        <v>3452</v>
      </c>
      <c r="AJ22" s="212" t="s">
        <v>3457</v>
      </c>
      <c r="AK22" s="212" t="s">
        <v>3455</v>
      </c>
      <c r="AL22" s="212" t="s">
        <v>3451</v>
      </c>
      <c r="AM22" s="212" t="s">
        <v>3460</v>
      </c>
      <c r="AN22" s="212" t="s">
        <v>3454</v>
      </c>
      <c r="AO22" s="212" t="s">
        <v>3453</v>
      </c>
      <c r="AP22" s="212" t="s">
        <v>3459</v>
      </c>
      <c r="AQ22" s="212" t="s">
        <v>3458</v>
      </c>
      <c r="AR22" s="217">
        <v>1</v>
      </c>
    </row>
    <row r="23" spans="1:44" s="217" customFormat="1" ht="11.25">
      <c r="A23" s="210">
        <v>8</v>
      </c>
      <c r="B23" s="218" t="s">
        <v>1218</v>
      </c>
      <c r="C23" s="218" t="s">
        <v>1219</v>
      </c>
      <c r="D23" s="238" t="s">
        <v>1224</v>
      </c>
      <c r="E23" s="213">
        <v>11</v>
      </c>
      <c r="F23" s="214">
        <v>11.93</v>
      </c>
      <c r="G23" s="215">
        <v>30</v>
      </c>
      <c r="H23" s="215" t="s">
        <v>3372</v>
      </c>
      <c r="I23" s="214">
        <v>10.69</v>
      </c>
      <c r="J23" s="215">
        <v>30</v>
      </c>
      <c r="K23" s="215" t="s">
        <v>3372</v>
      </c>
      <c r="L23" s="216">
        <f t="shared" si="0"/>
        <v>11.309999999999999</v>
      </c>
      <c r="M23" s="213">
        <f t="shared" si="1"/>
        <v>60</v>
      </c>
      <c r="N23" s="213">
        <f t="shared" si="2"/>
        <v>0</v>
      </c>
      <c r="O23" s="213">
        <f t="shared" si="3"/>
        <v>0</v>
      </c>
      <c r="P23" s="214">
        <v>9.48</v>
      </c>
      <c r="Q23" s="215">
        <v>16</v>
      </c>
      <c r="R23" s="215" t="s">
        <v>3373</v>
      </c>
      <c r="S23" s="214">
        <v>10.23</v>
      </c>
      <c r="T23" s="215">
        <v>30</v>
      </c>
      <c r="U23" s="215" t="s">
        <v>3373</v>
      </c>
      <c r="V23" s="214">
        <f t="shared" si="4"/>
        <v>9.8550000000000004</v>
      </c>
      <c r="W23" s="215">
        <f t="shared" si="5"/>
        <v>46</v>
      </c>
      <c r="X23" s="215">
        <f t="shared" si="6"/>
        <v>2</v>
      </c>
      <c r="Y23" s="215">
        <f t="shared" si="7"/>
        <v>1</v>
      </c>
      <c r="Z23" s="215">
        <f t="shared" si="8"/>
        <v>2</v>
      </c>
      <c r="AA23" s="215">
        <f t="shared" si="9"/>
        <v>1</v>
      </c>
      <c r="AB23" s="215">
        <f t="shared" si="10"/>
        <v>3</v>
      </c>
      <c r="AC23" s="214">
        <f>IF(AB23=0,0.86,IF(AB23=1,0.85,IF(AB23=2,0.84,IF(AB23=3,0.83,IF(AB23=4,0.82,IF(AB23=5,0.81,IF(AB23=6,0.8)))))))</f>
        <v>0.83</v>
      </c>
      <c r="AD23" s="214">
        <f t="shared" si="11"/>
        <v>10.5825</v>
      </c>
      <c r="AE23" s="214">
        <f t="shared" si="12"/>
        <v>8.7834749999999993</v>
      </c>
      <c r="AF23" s="215">
        <f t="shared" si="13"/>
        <v>106</v>
      </c>
      <c r="AG23" s="105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7">
        <v>1</v>
      </c>
    </row>
    <row r="24" spans="1:44" s="217" customFormat="1" ht="11.25">
      <c r="A24" s="210">
        <v>9</v>
      </c>
      <c r="B24" s="218" t="s">
        <v>2583</v>
      </c>
      <c r="C24" s="218" t="s">
        <v>2584</v>
      </c>
      <c r="D24" s="221" t="s">
        <v>2585</v>
      </c>
      <c r="E24" s="213">
        <v>26</v>
      </c>
      <c r="F24" s="214">
        <v>10.16</v>
      </c>
      <c r="G24" s="215">
        <v>30</v>
      </c>
      <c r="H24" s="215" t="s">
        <v>3372</v>
      </c>
      <c r="I24" s="214">
        <v>10</v>
      </c>
      <c r="J24" s="215">
        <v>30</v>
      </c>
      <c r="K24" s="215" t="s">
        <v>3373</v>
      </c>
      <c r="L24" s="216">
        <f t="shared" si="0"/>
        <v>10.08</v>
      </c>
      <c r="M24" s="213">
        <f t="shared" si="1"/>
        <v>60</v>
      </c>
      <c r="N24" s="213">
        <f t="shared" si="2"/>
        <v>1</v>
      </c>
      <c r="O24" s="213">
        <f t="shared" si="3"/>
        <v>0</v>
      </c>
      <c r="P24" s="214">
        <v>8.9600000000000009</v>
      </c>
      <c r="Q24" s="215">
        <v>16</v>
      </c>
      <c r="R24" s="215" t="s">
        <v>3373</v>
      </c>
      <c r="S24" s="214">
        <v>10.8</v>
      </c>
      <c r="T24" s="215">
        <v>30</v>
      </c>
      <c r="U24" s="215" t="s">
        <v>3372</v>
      </c>
      <c r="V24" s="214">
        <f t="shared" si="4"/>
        <v>9.8800000000000008</v>
      </c>
      <c r="W24" s="215">
        <f t="shared" si="5"/>
        <v>46</v>
      </c>
      <c r="X24" s="215">
        <f t="shared" si="6"/>
        <v>1</v>
      </c>
      <c r="Y24" s="215">
        <f t="shared" si="7"/>
        <v>1</v>
      </c>
      <c r="Z24" s="215">
        <f t="shared" si="8"/>
        <v>2</v>
      </c>
      <c r="AA24" s="215">
        <f t="shared" si="9"/>
        <v>1</v>
      </c>
      <c r="AB24" s="215">
        <f t="shared" si="10"/>
        <v>3</v>
      </c>
      <c r="AC24" s="214">
        <f>IF(AB24=0,0.86,IF(AB24=1,0.85,IF(AB24=2,0.84,IF(AB24=3,0.83,IF(AB24=4,0.82,IF(AB24=5,0.81,IF(AB24=6,0.8)))))))</f>
        <v>0.83</v>
      </c>
      <c r="AD24" s="214">
        <f t="shared" si="11"/>
        <v>9.98</v>
      </c>
      <c r="AE24" s="214">
        <f t="shared" si="12"/>
        <v>8.2834000000000003</v>
      </c>
      <c r="AF24" s="215">
        <f t="shared" si="13"/>
        <v>106</v>
      </c>
      <c r="AG24" s="105"/>
      <c r="AH24" s="212" t="s">
        <v>3453</v>
      </c>
      <c r="AI24" s="212" t="s">
        <v>3456</v>
      </c>
      <c r="AJ24" s="212" t="s">
        <v>3451</v>
      </c>
      <c r="AK24" s="212" t="s">
        <v>3452</v>
      </c>
      <c r="AL24" s="212" t="s">
        <v>3454</v>
      </c>
      <c r="AM24" s="212" t="s">
        <v>3455</v>
      </c>
      <c r="AN24" s="212" t="s">
        <v>3460</v>
      </c>
      <c r="AO24" s="212" t="s">
        <v>3457</v>
      </c>
      <c r="AP24" s="212" t="s">
        <v>3459</v>
      </c>
      <c r="AQ24" s="212" t="s">
        <v>3458</v>
      </c>
      <c r="AR24" s="217">
        <v>1</v>
      </c>
    </row>
    <row r="25" spans="1:44" s="217" customFormat="1" ht="11.25">
      <c r="A25" s="210">
        <v>10</v>
      </c>
      <c r="B25" s="218" t="s">
        <v>923</v>
      </c>
      <c r="C25" s="218" t="s">
        <v>924</v>
      </c>
      <c r="D25" s="221" t="s">
        <v>925</v>
      </c>
      <c r="E25" s="213">
        <v>9</v>
      </c>
      <c r="F25" s="214">
        <v>10</v>
      </c>
      <c r="G25" s="215">
        <v>30</v>
      </c>
      <c r="H25" s="215" t="s">
        <v>3373</v>
      </c>
      <c r="I25" s="214">
        <v>10</v>
      </c>
      <c r="J25" s="215">
        <v>30</v>
      </c>
      <c r="K25" s="215" t="s">
        <v>3373</v>
      </c>
      <c r="L25" s="216">
        <f t="shared" si="0"/>
        <v>10</v>
      </c>
      <c r="M25" s="213">
        <f t="shared" si="1"/>
        <v>60</v>
      </c>
      <c r="N25" s="213">
        <f t="shared" si="2"/>
        <v>2</v>
      </c>
      <c r="O25" s="213">
        <f t="shared" si="3"/>
        <v>0</v>
      </c>
      <c r="P25" s="214">
        <v>7.96</v>
      </c>
      <c r="Q25" s="215">
        <v>16</v>
      </c>
      <c r="R25" s="215" t="s">
        <v>3373</v>
      </c>
      <c r="S25" s="214">
        <v>11.19</v>
      </c>
      <c r="T25" s="215">
        <v>30</v>
      </c>
      <c r="U25" s="215" t="s">
        <v>3372</v>
      </c>
      <c r="V25" s="214">
        <f t="shared" si="4"/>
        <v>9.5749999999999993</v>
      </c>
      <c r="W25" s="215">
        <f t="shared" si="5"/>
        <v>46</v>
      </c>
      <c r="X25" s="215">
        <f t="shared" si="6"/>
        <v>1</v>
      </c>
      <c r="Y25" s="215">
        <f t="shared" si="7"/>
        <v>1</v>
      </c>
      <c r="Z25" s="215">
        <f t="shared" si="8"/>
        <v>3</v>
      </c>
      <c r="AA25" s="215">
        <f t="shared" si="9"/>
        <v>1</v>
      </c>
      <c r="AB25" s="215">
        <f t="shared" si="10"/>
        <v>4</v>
      </c>
      <c r="AC25" s="214">
        <f>IF(AB25=0,0.86,IF(AB25=1,0.85,IF(AB25=2,0.84,IF(AB25=3,0.83,IF(AB25=4,0.82,IF(AB25=5,0.81,IF(AB25=6,0.8)))))))</f>
        <v>0.82</v>
      </c>
      <c r="AD25" s="214">
        <f t="shared" si="11"/>
        <v>9.7874999999999996</v>
      </c>
      <c r="AE25" s="214">
        <f t="shared" si="12"/>
        <v>8.0257499999999986</v>
      </c>
      <c r="AF25" s="215">
        <f t="shared" si="13"/>
        <v>106</v>
      </c>
      <c r="AG25" s="105"/>
      <c r="AH25" s="212" t="s">
        <v>3457</v>
      </c>
      <c r="AI25" s="212" t="s">
        <v>3454</v>
      </c>
      <c r="AJ25" s="212" t="s">
        <v>3456</v>
      </c>
      <c r="AK25" s="212" t="s">
        <v>3452</v>
      </c>
      <c r="AL25" s="212" t="s">
        <v>3451</v>
      </c>
      <c r="AM25" s="212" t="s">
        <v>3453</v>
      </c>
      <c r="AN25" s="212" t="s">
        <v>3460</v>
      </c>
      <c r="AO25" s="212" t="s">
        <v>3455</v>
      </c>
      <c r="AP25" s="212" t="s">
        <v>3459</v>
      </c>
      <c r="AQ25" s="212" t="s">
        <v>3458</v>
      </c>
      <c r="AR25" s="217">
        <v>1</v>
      </c>
    </row>
    <row r="26" spans="1:44" s="217" customFormat="1" ht="11.25">
      <c r="A26" s="210">
        <v>11</v>
      </c>
      <c r="B26" s="218" t="s">
        <v>2205</v>
      </c>
      <c r="C26" s="218" t="s">
        <v>348</v>
      </c>
      <c r="D26" s="221" t="s">
        <v>2206</v>
      </c>
      <c r="E26" s="213">
        <v>22</v>
      </c>
      <c r="F26" s="214">
        <v>10.91</v>
      </c>
      <c r="G26" s="215">
        <v>30</v>
      </c>
      <c r="H26" s="215" t="s">
        <v>3373</v>
      </c>
      <c r="I26" s="214">
        <v>9.42</v>
      </c>
      <c r="J26" s="215">
        <v>14</v>
      </c>
      <c r="K26" s="215" t="s">
        <v>3373</v>
      </c>
      <c r="L26" s="216">
        <f t="shared" si="0"/>
        <v>10.164999999999999</v>
      </c>
      <c r="M26" s="213">
        <f t="shared" si="1"/>
        <v>60</v>
      </c>
      <c r="N26" s="213">
        <f t="shared" si="2"/>
        <v>2</v>
      </c>
      <c r="O26" s="213">
        <f t="shared" si="3"/>
        <v>1</v>
      </c>
      <c r="P26" s="214">
        <v>9.43</v>
      </c>
      <c r="Q26" s="215">
        <v>16</v>
      </c>
      <c r="R26" s="215" t="s">
        <v>3373</v>
      </c>
      <c r="S26" s="214">
        <v>10.35</v>
      </c>
      <c r="T26" s="215">
        <v>30</v>
      </c>
      <c r="U26" s="215" t="s">
        <v>3373</v>
      </c>
      <c r="V26" s="214">
        <f t="shared" si="4"/>
        <v>9.89</v>
      </c>
      <c r="W26" s="215">
        <f t="shared" si="5"/>
        <v>46</v>
      </c>
      <c r="X26" s="215">
        <f t="shared" si="6"/>
        <v>2</v>
      </c>
      <c r="Y26" s="215">
        <f t="shared" si="7"/>
        <v>1</v>
      </c>
      <c r="Z26" s="215">
        <f t="shared" si="8"/>
        <v>4</v>
      </c>
      <c r="AA26" s="215">
        <f t="shared" si="9"/>
        <v>2</v>
      </c>
      <c r="AB26" s="215">
        <f t="shared" si="10"/>
        <v>6</v>
      </c>
      <c r="AC26" s="214">
        <f>IF(AB26=0,0.86,IF(AB26=1,0.85,IF(AB26=2,0.84,IF(AB26=3,0.83,IF(AB26=4,0.82,IF(AB26=5,0.81,IF(AB26=6,0.8)))))))</f>
        <v>0.8</v>
      </c>
      <c r="AD26" s="214">
        <f t="shared" si="11"/>
        <v>10.0275</v>
      </c>
      <c r="AE26" s="214">
        <f t="shared" si="12"/>
        <v>8.0220000000000002</v>
      </c>
      <c r="AF26" s="215">
        <f t="shared" si="13"/>
        <v>106</v>
      </c>
      <c r="AG26" s="105"/>
      <c r="AH26" s="212" t="s">
        <v>3451</v>
      </c>
      <c r="AI26" s="212" t="s">
        <v>3453</v>
      </c>
      <c r="AJ26" s="212" t="s">
        <v>3456</v>
      </c>
      <c r="AK26" s="212" t="s">
        <v>3452</v>
      </c>
      <c r="AL26" s="212" t="s">
        <v>3454</v>
      </c>
      <c r="AM26" s="212" t="s">
        <v>3455</v>
      </c>
      <c r="AN26" s="212" t="s">
        <v>3460</v>
      </c>
      <c r="AO26" s="212" t="s">
        <v>3457</v>
      </c>
      <c r="AP26" s="212" t="s">
        <v>3459</v>
      </c>
      <c r="AQ26" s="212" t="s">
        <v>3458</v>
      </c>
      <c r="AR26" s="217">
        <v>1</v>
      </c>
    </row>
    <row r="27" spans="1:44" s="217" customFormat="1" ht="11.25">
      <c r="A27" s="210">
        <v>13</v>
      </c>
      <c r="B27" s="218" t="s">
        <v>2248</v>
      </c>
      <c r="C27" s="218" t="s">
        <v>2405</v>
      </c>
      <c r="D27" s="221" t="s">
        <v>2406</v>
      </c>
      <c r="E27" s="213">
        <v>24</v>
      </c>
      <c r="F27" s="214">
        <v>10.220000000000001</v>
      </c>
      <c r="G27" s="215">
        <v>30</v>
      </c>
      <c r="H27" s="215" t="s">
        <v>3373</v>
      </c>
      <c r="I27" s="214">
        <v>6.56</v>
      </c>
      <c r="J27" s="215">
        <v>16</v>
      </c>
      <c r="K27" s="215" t="s">
        <v>3373</v>
      </c>
      <c r="L27" s="216">
        <f t="shared" si="0"/>
        <v>8.39</v>
      </c>
      <c r="M27" s="213">
        <f t="shared" si="1"/>
        <v>46</v>
      </c>
      <c r="N27" s="213">
        <f t="shared" si="2"/>
        <v>2</v>
      </c>
      <c r="O27" s="213">
        <f t="shared" si="3"/>
        <v>1</v>
      </c>
      <c r="P27" s="214">
        <v>9.8699999999999992</v>
      </c>
      <c r="Q27" s="215">
        <v>10</v>
      </c>
      <c r="R27" s="215" t="s">
        <v>3373</v>
      </c>
      <c r="S27" s="214">
        <v>10.130000000000001</v>
      </c>
      <c r="T27" s="215">
        <v>30</v>
      </c>
      <c r="U27" s="215" t="s">
        <v>3373</v>
      </c>
      <c r="V27" s="214">
        <f t="shared" si="4"/>
        <v>10</v>
      </c>
      <c r="W27" s="215">
        <f t="shared" si="5"/>
        <v>60</v>
      </c>
      <c r="X27" s="215">
        <f t="shared" si="6"/>
        <v>2</v>
      </c>
      <c r="Y27" s="215">
        <f t="shared" si="7"/>
        <v>1</v>
      </c>
      <c r="Z27" s="215">
        <f t="shared" si="8"/>
        <v>4</v>
      </c>
      <c r="AA27" s="215">
        <f t="shared" si="9"/>
        <v>2</v>
      </c>
      <c r="AB27" s="215">
        <f t="shared" si="10"/>
        <v>6</v>
      </c>
      <c r="AC27" s="214">
        <f>IF(AB27=0,0.86,IF(AB27=1,0.85,IF(AB27=2,0.84,IF(AB27=3,0.83,IF(AB27=4,0.82,IF(AB27=5,0.81,IF(AB27=6,0.8)))))))</f>
        <v>0.8</v>
      </c>
      <c r="AD27" s="214">
        <f t="shared" si="11"/>
        <v>9.1950000000000003</v>
      </c>
      <c r="AE27" s="214">
        <f t="shared" si="12"/>
        <v>7.3560000000000008</v>
      </c>
      <c r="AF27" s="215">
        <f t="shared" si="13"/>
        <v>106</v>
      </c>
      <c r="AG27" s="105"/>
      <c r="AH27" s="212" t="s">
        <v>3451</v>
      </c>
      <c r="AI27" s="212" t="s">
        <v>3454</v>
      </c>
      <c r="AJ27" s="212" t="s">
        <v>3457</v>
      </c>
      <c r="AK27" s="212" t="s">
        <v>3453</v>
      </c>
      <c r="AL27" s="212" t="s">
        <v>3455</v>
      </c>
      <c r="AM27" s="212" t="s">
        <v>3456</v>
      </c>
      <c r="AN27" s="212" t="s">
        <v>3452</v>
      </c>
      <c r="AO27" s="212" t="s">
        <v>3460</v>
      </c>
      <c r="AP27" s="212" t="s">
        <v>3459</v>
      </c>
      <c r="AQ27" s="212" t="s">
        <v>3458</v>
      </c>
      <c r="AR27" s="217">
        <v>1</v>
      </c>
    </row>
    <row r="28" spans="1:44" s="217" customFormat="1" ht="11.25">
      <c r="A28" s="210">
        <v>14</v>
      </c>
      <c r="B28" s="218" t="s">
        <v>1970</v>
      </c>
      <c r="C28" s="218" t="s">
        <v>254</v>
      </c>
      <c r="D28" s="221" t="s">
        <v>1971</v>
      </c>
      <c r="E28" s="213">
        <v>19</v>
      </c>
      <c r="F28" s="214">
        <v>10.119999999999999</v>
      </c>
      <c r="G28" s="215">
        <v>30</v>
      </c>
      <c r="H28" s="215" t="s">
        <v>3373</v>
      </c>
      <c r="I28" s="214">
        <v>10.02</v>
      </c>
      <c r="J28" s="215">
        <v>30</v>
      </c>
      <c r="K28" s="215" t="s">
        <v>3373</v>
      </c>
      <c r="L28" s="216">
        <f t="shared" si="0"/>
        <v>10.07</v>
      </c>
      <c r="M28" s="213">
        <f t="shared" si="1"/>
        <v>60</v>
      </c>
      <c r="N28" s="213">
        <f t="shared" si="2"/>
        <v>2</v>
      </c>
      <c r="O28" s="213">
        <f t="shared" si="3"/>
        <v>0</v>
      </c>
      <c r="P28" s="214">
        <v>10.07</v>
      </c>
      <c r="Q28" s="215">
        <v>30</v>
      </c>
      <c r="R28" s="215" t="s">
        <v>3373</v>
      </c>
      <c r="S28" s="214">
        <v>8.7100000000000009</v>
      </c>
      <c r="T28" s="215">
        <v>14</v>
      </c>
      <c r="U28" s="215" t="s">
        <v>3373</v>
      </c>
      <c r="V28" s="214">
        <f t="shared" si="4"/>
        <v>9.39</v>
      </c>
      <c r="W28" s="215">
        <f t="shared" si="5"/>
        <v>44</v>
      </c>
      <c r="X28" s="215">
        <f t="shared" si="6"/>
        <v>2</v>
      </c>
      <c r="Y28" s="215">
        <f t="shared" si="7"/>
        <v>1</v>
      </c>
      <c r="Z28" s="215">
        <f t="shared" si="8"/>
        <v>4</v>
      </c>
      <c r="AA28" s="215">
        <f t="shared" si="9"/>
        <v>1</v>
      </c>
      <c r="AB28" s="215">
        <f t="shared" si="10"/>
        <v>5</v>
      </c>
      <c r="AC28" s="214">
        <f>IF(AB28=0,0.79,IF(AB28=1,0.78,IF(AB28=2,0.77,IF(AB28=3,0.76,IF(AB28=4,0.75,IF(AB28=5,0.74,IF(AB28=6,0.73)))))))</f>
        <v>0.74</v>
      </c>
      <c r="AD28" s="214">
        <f t="shared" si="11"/>
        <v>9.73</v>
      </c>
      <c r="AE28" s="214">
        <f t="shared" si="12"/>
        <v>7.2002000000000006</v>
      </c>
      <c r="AF28" s="215">
        <f t="shared" si="13"/>
        <v>104</v>
      </c>
      <c r="AG28" s="105"/>
      <c r="AH28" s="212" t="s">
        <v>3453</v>
      </c>
      <c r="AI28" s="212" t="s">
        <v>3451</v>
      </c>
      <c r="AJ28" s="212" t="s">
        <v>3457</v>
      </c>
      <c r="AK28" s="212" t="s">
        <v>3455</v>
      </c>
      <c r="AL28" s="212" t="s">
        <v>3454</v>
      </c>
      <c r="AM28" s="212" t="s">
        <v>3456</v>
      </c>
      <c r="AN28" s="212" t="s">
        <v>3452</v>
      </c>
      <c r="AO28" s="212" t="s">
        <v>3460</v>
      </c>
      <c r="AP28" s="212" t="s">
        <v>3458</v>
      </c>
      <c r="AQ28" s="212" t="s">
        <v>3459</v>
      </c>
      <c r="AR28" s="217">
        <v>1</v>
      </c>
    </row>
    <row r="29" spans="1:44" s="217" customFormat="1" ht="11.25">
      <c r="A29" s="210">
        <v>15</v>
      </c>
      <c r="B29" s="218" t="s">
        <v>1180</v>
      </c>
      <c r="C29" s="218" t="s">
        <v>1181</v>
      </c>
      <c r="D29" s="221" t="s">
        <v>1172</v>
      </c>
      <c r="E29" s="213">
        <v>11</v>
      </c>
      <c r="F29" s="214">
        <v>12.36</v>
      </c>
      <c r="G29" s="215">
        <v>30</v>
      </c>
      <c r="H29" s="215" t="s">
        <v>3372</v>
      </c>
      <c r="I29" s="214">
        <v>10.42</v>
      </c>
      <c r="J29" s="215">
        <v>30</v>
      </c>
      <c r="K29" s="215" t="s">
        <v>3372</v>
      </c>
      <c r="L29" s="216">
        <f t="shared" si="0"/>
        <v>11.39</v>
      </c>
      <c r="M29" s="213">
        <f t="shared" si="1"/>
        <v>60</v>
      </c>
      <c r="N29" s="213">
        <f t="shared" si="2"/>
        <v>0</v>
      </c>
      <c r="O29" s="213">
        <f t="shared" si="3"/>
        <v>0</v>
      </c>
      <c r="P29" s="214">
        <v>10.24</v>
      </c>
      <c r="Q29" s="215">
        <v>30</v>
      </c>
      <c r="R29" s="215" t="s">
        <v>3372</v>
      </c>
      <c r="S29" s="214">
        <v>8.7200000000000006</v>
      </c>
      <c r="T29" s="215">
        <v>13</v>
      </c>
      <c r="U29" s="215" t="s">
        <v>3373</v>
      </c>
      <c r="V29" s="214">
        <f t="shared" si="4"/>
        <v>9.48</v>
      </c>
      <c r="W29" s="215">
        <f t="shared" si="5"/>
        <v>43</v>
      </c>
      <c r="X29" s="215">
        <f t="shared" si="6"/>
        <v>1</v>
      </c>
      <c r="Y29" s="215">
        <f t="shared" si="7"/>
        <v>1</v>
      </c>
      <c r="Z29" s="215">
        <f t="shared" si="8"/>
        <v>1</v>
      </c>
      <c r="AA29" s="215">
        <f t="shared" si="9"/>
        <v>1</v>
      </c>
      <c r="AB29" s="215">
        <f t="shared" si="10"/>
        <v>2</v>
      </c>
      <c r="AC29" s="214">
        <f>IF(AB29=0,1,IF(AB29=1,0.99,IF(AB29=2,0.98,IF(AB29=3,0.97,IF(AB29=4,0.96,IF(AB29=5,0.95,IF(AB29=6,0.94)))))))</f>
        <v>0.98</v>
      </c>
      <c r="AD29" s="214">
        <f t="shared" si="11"/>
        <v>10.435</v>
      </c>
      <c r="AE29" s="214">
        <f t="shared" si="12"/>
        <v>10.2263</v>
      </c>
      <c r="AF29" s="215">
        <f t="shared" si="13"/>
        <v>103</v>
      </c>
      <c r="AG29" s="105"/>
      <c r="AH29" s="212" t="s">
        <v>3456</v>
      </c>
      <c r="AI29" s="212" t="s">
        <v>3451</v>
      </c>
      <c r="AJ29" s="212" t="s">
        <v>3453</v>
      </c>
      <c r="AK29" s="212" t="s">
        <v>3455</v>
      </c>
      <c r="AL29" s="212" t="s">
        <v>3454</v>
      </c>
      <c r="AM29" s="212" t="s">
        <v>3452</v>
      </c>
      <c r="AN29" s="212" t="s">
        <v>3457</v>
      </c>
      <c r="AO29" s="212" t="s">
        <v>3460</v>
      </c>
      <c r="AP29" s="212" t="s">
        <v>3458</v>
      </c>
      <c r="AQ29" s="212" t="s">
        <v>3459</v>
      </c>
      <c r="AR29" s="217">
        <v>1</v>
      </c>
    </row>
    <row r="30" spans="1:44" s="217" customFormat="1" ht="11.25">
      <c r="A30" s="210">
        <v>16</v>
      </c>
      <c r="B30" s="218" t="s">
        <v>320</v>
      </c>
      <c r="C30" s="218" t="s">
        <v>321</v>
      </c>
      <c r="D30" s="213" t="s">
        <v>322</v>
      </c>
      <c r="E30" s="213">
        <v>3</v>
      </c>
      <c r="F30" s="214">
        <v>9.56</v>
      </c>
      <c r="G30" s="215">
        <v>16</v>
      </c>
      <c r="H30" s="215" t="s">
        <v>3373</v>
      </c>
      <c r="I30" s="214">
        <v>11.9</v>
      </c>
      <c r="J30" s="215">
        <v>30</v>
      </c>
      <c r="K30" s="215" t="s">
        <v>3373</v>
      </c>
      <c r="L30" s="216">
        <f t="shared" si="0"/>
        <v>10.73</v>
      </c>
      <c r="M30" s="213">
        <f t="shared" si="1"/>
        <v>60</v>
      </c>
      <c r="N30" s="213">
        <f t="shared" si="2"/>
        <v>2</v>
      </c>
      <c r="O30" s="213">
        <f t="shared" si="3"/>
        <v>1</v>
      </c>
      <c r="P30" s="214">
        <v>9.5</v>
      </c>
      <c r="Q30" s="215">
        <v>13</v>
      </c>
      <c r="R30" s="215" t="s">
        <v>3373</v>
      </c>
      <c r="S30" s="214">
        <v>10.07</v>
      </c>
      <c r="T30" s="215">
        <v>30</v>
      </c>
      <c r="U30" s="215" t="s">
        <v>3372</v>
      </c>
      <c r="V30" s="214">
        <f t="shared" si="4"/>
        <v>9.7850000000000001</v>
      </c>
      <c r="W30" s="215">
        <f t="shared" si="5"/>
        <v>43</v>
      </c>
      <c r="X30" s="215">
        <f t="shared" si="6"/>
        <v>1</v>
      </c>
      <c r="Y30" s="215">
        <f t="shared" si="7"/>
        <v>1</v>
      </c>
      <c r="Z30" s="215">
        <f t="shared" si="8"/>
        <v>3</v>
      </c>
      <c r="AA30" s="215">
        <f t="shared" si="9"/>
        <v>2</v>
      </c>
      <c r="AB30" s="215">
        <f t="shared" si="10"/>
        <v>5</v>
      </c>
      <c r="AC30" s="214">
        <f>IF(AB30=0,1,IF(AB30=1,0.99,IF(AB30=2,0.98,IF(AB30=3,0.97,IF(AB30=4,0.96,IF(AB30=5,0.95,IF(AB30=6,0.94)))))))</f>
        <v>0.95</v>
      </c>
      <c r="AD30" s="214">
        <f t="shared" si="11"/>
        <v>10.2575</v>
      </c>
      <c r="AE30" s="214">
        <f t="shared" si="12"/>
        <v>9.7446249999999992</v>
      </c>
      <c r="AF30" s="215">
        <f t="shared" si="13"/>
        <v>103</v>
      </c>
      <c r="AG30" s="105"/>
      <c r="AH30" s="212" t="s">
        <v>3452</v>
      </c>
      <c r="AI30" s="212" t="s">
        <v>3456</v>
      </c>
      <c r="AJ30" s="212" t="s">
        <v>3451</v>
      </c>
      <c r="AK30" s="212" t="s">
        <v>3454</v>
      </c>
      <c r="AL30" s="212" t="s">
        <v>3453</v>
      </c>
      <c r="AM30" s="212" t="s">
        <v>3455</v>
      </c>
      <c r="AN30" s="212" t="s">
        <v>3457</v>
      </c>
      <c r="AO30" s="212" t="s">
        <v>3460</v>
      </c>
      <c r="AP30" s="212" t="s">
        <v>3458</v>
      </c>
      <c r="AQ30" s="212" t="s">
        <v>3459</v>
      </c>
      <c r="AR30" s="217">
        <v>1</v>
      </c>
    </row>
    <row r="31" spans="1:44" s="217" customFormat="1" ht="11.25">
      <c r="A31" s="210">
        <v>19</v>
      </c>
      <c r="B31" s="222" t="s">
        <v>774</v>
      </c>
      <c r="C31" s="222" t="s">
        <v>754</v>
      </c>
      <c r="D31" s="221" t="s">
        <v>775</v>
      </c>
      <c r="E31" s="213">
        <v>7</v>
      </c>
      <c r="F31" s="214">
        <v>11.07</v>
      </c>
      <c r="G31" s="215">
        <v>30</v>
      </c>
      <c r="H31" s="215" t="s">
        <v>3372</v>
      </c>
      <c r="I31" s="214">
        <v>9.1</v>
      </c>
      <c r="J31" s="215">
        <v>18</v>
      </c>
      <c r="K31" s="215" t="s">
        <v>3373</v>
      </c>
      <c r="L31" s="216">
        <f t="shared" si="0"/>
        <v>10.085000000000001</v>
      </c>
      <c r="M31" s="213">
        <f t="shared" si="1"/>
        <v>60</v>
      </c>
      <c r="N31" s="213">
        <f t="shared" si="2"/>
        <v>1</v>
      </c>
      <c r="O31" s="213">
        <f t="shared" si="3"/>
        <v>1</v>
      </c>
      <c r="P31" s="214">
        <v>9.5299999999999994</v>
      </c>
      <c r="Q31" s="215">
        <v>12</v>
      </c>
      <c r="R31" s="215" t="s">
        <v>3373</v>
      </c>
      <c r="S31" s="214">
        <v>10.119999999999999</v>
      </c>
      <c r="T31" s="215">
        <v>30</v>
      </c>
      <c r="U31" s="215" t="s">
        <v>3373</v>
      </c>
      <c r="V31" s="214">
        <f t="shared" si="4"/>
        <v>9.8249999999999993</v>
      </c>
      <c r="W31" s="215">
        <f t="shared" si="5"/>
        <v>42</v>
      </c>
      <c r="X31" s="215">
        <f t="shared" si="6"/>
        <v>2</v>
      </c>
      <c r="Y31" s="215">
        <f t="shared" si="7"/>
        <v>1</v>
      </c>
      <c r="Z31" s="215">
        <f t="shared" si="8"/>
        <v>3</v>
      </c>
      <c r="AA31" s="215">
        <f t="shared" si="9"/>
        <v>2</v>
      </c>
      <c r="AB31" s="215">
        <f t="shared" si="10"/>
        <v>5</v>
      </c>
      <c r="AC31" s="214">
        <f>IF(AB31=0,1,IF(AB31=1,0.99,IF(AB31=2,0.98,IF(AB31=3,0.97,IF(AB31=4,0.96,IF(AB31=5,0.95,IF(AB31=6,0.94)))))))</f>
        <v>0.95</v>
      </c>
      <c r="AD31" s="214">
        <f t="shared" si="11"/>
        <v>9.9550000000000001</v>
      </c>
      <c r="AE31" s="214">
        <f t="shared" si="12"/>
        <v>9.4572500000000002</v>
      </c>
      <c r="AF31" s="215">
        <f t="shared" si="13"/>
        <v>102</v>
      </c>
      <c r="AG31" s="105"/>
      <c r="AH31" s="212" t="s">
        <v>3456</v>
      </c>
      <c r="AI31" s="212" t="s">
        <v>3460</v>
      </c>
      <c r="AJ31" s="212" t="s">
        <v>3455</v>
      </c>
      <c r="AK31" s="212" t="s">
        <v>3452</v>
      </c>
      <c r="AL31" s="212" t="s">
        <v>3459</v>
      </c>
      <c r="AM31" s="212" t="s">
        <v>3457</v>
      </c>
      <c r="AN31" s="212" t="s">
        <v>3454</v>
      </c>
      <c r="AO31" s="212" t="s">
        <v>3451</v>
      </c>
      <c r="AP31" s="212" t="s">
        <v>3453</v>
      </c>
      <c r="AQ31" s="212" t="s">
        <v>3458</v>
      </c>
      <c r="AR31" s="217">
        <v>1</v>
      </c>
    </row>
    <row r="32" spans="1:44" s="217" customFormat="1" ht="11.25">
      <c r="A32" s="210">
        <v>20</v>
      </c>
      <c r="B32" s="222" t="s">
        <v>379</v>
      </c>
      <c r="C32" s="222" t="s">
        <v>380</v>
      </c>
      <c r="D32" s="221" t="s">
        <v>381</v>
      </c>
      <c r="E32" s="213">
        <v>3</v>
      </c>
      <c r="F32" s="214">
        <v>10</v>
      </c>
      <c r="G32" s="215">
        <v>30</v>
      </c>
      <c r="H32" s="215" t="s">
        <v>3373</v>
      </c>
      <c r="I32" s="214">
        <v>10.15</v>
      </c>
      <c r="J32" s="215">
        <v>30</v>
      </c>
      <c r="K32" s="215" t="s">
        <v>3373</v>
      </c>
      <c r="L32" s="216">
        <f t="shared" si="0"/>
        <v>10.074999999999999</v>
      </c>
      <c r="M32" s="213">
        <f t="shared" si="1"/>
        <v>60</v>
      </c>
      <c r="N32" s="213">
        <f t="shared" si="2"/>
        <v>2</v>
      </c>
      <c r="O32" s="213">
        <f t="shared" si="3"/>
        <v>0</v>
      </c>
      <c r="P32" s="214">
        <v>9.2200000000000006</v>
      </c>
      <c r="Q32" s="215">
        <v>12</v>
      </c>
      <c r="R32" s="215" t="s">
        <v>3373</v>
      </c>
      <c r="S32" s="214">
        <v>10.33</v>
      </c>
      <c r="T32" s="215">
        <v>30</v>
      </c>
      <c r="U32" s="215" t="s">
        <v>3373</v>
      </c>
      <c r="V32" s="214">
        <f t="shared" si="4"/>
        <v>9.7750000000000004</v>
      </c>
      <c r="W32" s="215">
        <f t="shared" si="5"/>
        <v>42</v>
      </c>
      <c r="X32" s="215">
        <f t="shared" si="6"/>
        <v>2</v>
      </c>
      <c r="Y32" s="215">
        <f t="shared" si="7"/>
        <v>1</v>
      </c>
      <c r="Z32" s="215">
        <f t="shared" si="8"/>
        <v>4</v>
      </c>
      <c r="AA32" s="215">
        <f t="shared" si="9"/>
        <v>1</v>
      </c>
      <c r="AB32" s="215">
        <f t="shared" si="10"/>
        <v>5</v>
      </c>
      <c r="AC32" s="214">
        <f>IF(AB32=0,1,IF(AB32=1,0.99,IF(AB32=2,0.98,IF(AB32=3,0.97,IF(AB32=4,0.96,IF(AB32=5,0.95,IF(AB32=6,0.94)))))))</f>
        <v>0.95</v>
      </c>
      <c r="AD32" s="214">
        <f t="shared" si="11"/>
        <v>9.9250000000000007</v>
      </c>
      <c r="AE32" s="214">
        <f t="shared" si="12"/>
        <v>9.4287500000000009</v>
      </c>
      <c r="AF32" s="215">
        <f t="shared" si="13"/>
        <v>102</v>
      </c>
      <c r="AG32" s="105"/>
      <c r="AH32" s="212" t="s">
        <v>3452</v>
      </c>
      <c r="AI32" s="212" t="s">
        <v>3454</v>
      </c>
      <c r="AJ32" s="212" t="s">
        <v>3455</v>
      </c>
      <c r="AK32" s="212" t="s">
        <v>3456</v>
      </c>
      <c r="AL32" s="212" t="s">
        <v>3457</v>
      </c>
      <c r="AM32" s="212" t="s">
        <v>3451</v>
      </c>
      <c r="AN32" s="212" t="s">
        <v>3453</v>
      </c>
      <c r="AO32" s="212" t="s">
        <v>3460</v>
      </c>
      <c r="AP32" s="212" t="s">
        <v>3459</v>
      </c>
      <c r="AQ32" s="212" t="s">
        <v>3458</v>
      </c>
      <c r="AR32" s="217">
        <v>1</v>
      </c>
    </row>
    <row r="33" spans="1:44" s="217" customFormat="1" ht="11.25">
      <c r="A33" s="210">
        <v>22</v>
      </c>
      <c r="B33" s="222" t="s">
        <v>521</v>
      </c>
      <c r="C33" s="222" t="s">
        <v>522</v>
      </c>
      <c r="D33" s="221" t="s">
        <v>523</v>
      </c>
      <c r="E33" s="213">
        <v>5</v>
      </c>
      <c r="F33" s="214">
        <v>10</v>
      </c>
      <c r="G33" s="215">
        <v>30</v>
      </c>
      <c r="H33" s="215" t="s">
        <v>3373</v>
      </c>
      <c r="I33" s="214">
        <v>10</v>
      </c>
      <c r="J33" s="215">
        <v>30</v>
      </c>
      <c r="K33" s="215" t="s">
        <v>3373</v>
      </c>
      <c r="L33" s="216">
        <f t="shared" si="0"/>
        <v>10</v>
      </c>
      <c r="M33" s="213">
        <f t="shared" si="1"/>
        <v>60</v>
      </c>
      <c r="N33" s="213">
        <f t="shared" si="2"/>
        <v>2</v>
      </c>
      <c r="O33" s="213">
        <f t="shared" si="3"/>
        <v>0</v>
      </c>
      <c r="P33" s="214">
        <v>8.74</v>
      </c>
      <c r="Q33" s="215">
        <v>12</v>
      </c>
      <c r="R33" s="215" t="s">
        <v>3373</v>
      </c>
      <c r="S33" s="214">
        <v>10.99</v>
      </c>
      <c r="T33" s="215">
        <v>30</v>
      </c>
      <c r="U33" s="215" t="s">
        <v>3372</v>
      </c>
      <c r="V33" s="214">
        <f t="shared" si="4"/>
        <v>9.8650000000000002</v>
      </c>
      <c r="W33" s="215">
        <f t="shared" si="5"/>
        <v>42</v>
      </c>
      <c r="X33" s="215">
        <f t="shared" si="6"/>
        <v>1</v>
      </c>
      <c r="Y33" s="215">
        <f t="shared" si="7"/>
        <v>1</v>
      </c>
      <c r="Z33" s="215">
        <f t="shared" si="8"/>
        <v>3</v>
      </c>
      <c r="AA33" s="215">
        <f t="shared" si="9"/>
        <v>1</v>
      </c>
      <c r="AB33" s="215">
        <f t="shared" si="10"/>
        <v>4</v>
      </c>
      <c r="AC33" s="214">
        <f>IF(AB33=0,0.93,IF(AB33=1,0.92,IF(AB33=2,0.91,IF(AB33=3,0.9,IF(AB33=4,0.89,IF(AB33=5,0.88,IF(AB33=6,0.87)))))))</f>
        <v>0.89</v>
      </c>
      <c r="AD33" s="214">
        <f t="shared" si="11"/>
        <v>9.932500000000001</v>
      </c>
      <c r="AE33" s="214">
        <f t="shared" si="12"/>
        <v>8.8399250000000009</v>
      </c>
      <c r="AF33" s="215">
        <f t="shared" si="13"/>
        <v>102</v>
      </c>
      <c r="AG33" s="105"/>
      <c r="AH33" s="212" t="s">
        <v>3458</v>
      </c>
      <c r="AI33" s="212" t="s">
        <v>3452</v>
      </c>
      <c r="AJ33" s="212" t="s">
        <v>3451</v>
      </c>
      <c r="AK33" s="212" t="s">
        <v>3457</v>
      </c>
      <c r="AL33" s="212" t="s">
        <v>3460</v>
      </c>
      <c r="AM33" s="212" t="s">
        <v>3456</v>
      </c>
      <c r="AN33" s="212" t="s">
        <v>3455</v>
      </c>
      <c r="AO33" s="212" t="s">
        <v>3454</v>
      </c>
      <c r="AP33" s="212" t="s">
        <v>3459</v>
      </c>
      <c r="AQ33" s="212" t="s">
        <v>3453</v>
      </c>
      <c r="AR33" s="217">
        <v>1</v>
      </c>
    </row>
    <row r="34" spans="1:44" s="217" customFormat="1" ht="11.25">
      <c r="A34" s="210">
        <v>23</v>
      </c>
      <c r="B34" s="218" t="s">
        <v>787</v>
      </c>
      <c r="C34" s="218" t="s">
        <v>3573</v>
      </c>
      <c r="D34" s="221" t="s">
        <v>788</v>
      </c>
      <c r="E34" s="213">
        <v>7</v>
      </c>
      <c r="F34" s="214">
        <v>10.97</v>
      </c>
      <c r="G34" s="215">
        <v>30</v>
      </c>
      <c r="H34" s="215" t="s">
        <v>3373</v>
      </c>
      <c r="I34" s="214">
        <v>9.7200000000000006</v>
      </c>
      <c r="J34" s="215">
        <v>10</v>
      </c>
      <c r="K34" s="215" t="s">
        <v>3373</v>
      </c>
      <c r="L34" s="216">
        <f t="shared" si="0"/>
        <v>10.345000000000001</v>
      </c>
      <c r="M34" s="213">
        <f t="shared" si="1"/>
        <v>60</v>
      </c>
      <c r="N34" s="213">
        <f t="shared" si="2"/>
        <v>2</v>
      </c>
      <c r="O34" s="213">
        <f t="shared" si="3"/>
        <v>1</v>
      </c>
      <c r="P34" s="214">
        <v>8.73</v>
      </c>
      <c r="Q34" s="215">
        <v>12</v>
      </c>
      <c r="R34" s="215" t="s">
        <v>3373</v>
      </c>
      <c r="S34" s="214">
        <v>10.56</v>
      </c>
      <c r="T34" s="215">
        <v>30</v>
      </c>
      <c r="U34" s="215" t="s">
        <v>3372</v>
      </c>
      <c r="V34" s="214">
        <f t="shared" si="4"/>
        <v>9.6449999999999996</v>
      </c>
      <c r="W34" s="215">
        <f t="shared" si="5"/>
        <v>42</v>
      </c>
      <c r="X34" s="215">
        <f t="shared" si="6"/>
        <v>1</v>
      </c>
      <c r="Y34" s="215">
        <f t="shared" si="7"/>
        <v>1</v>
      </c>
      <c r="Z34" s="215">
        <f t="shared" si="8"/>
        <v>3</v>
      </c>
      <c r="AA34" s="215">
        <f t="shared" si="9"/>
        <v>2</v>
      </c>
      <c r="AB34" s="215">
        <f t="shared" si="10"/>
        <v>5</v>
      </c>
      <c r="AC34" s="214">
        <f>IF(AB34=0,0.93,IF(AB34=1,0.92,IF(AB34=2,0.91,IF(AB34=3,0.9,IF(AB34=4,0.89,IF(AB34=5,0.88,IF(AB34=6,0.87)))))))</f>
        <v>0.88</v>
      </c>
      <c r="AD34" s="214">
        <f t="shared" si="11"/>
        <v>9.995000000000001</v>
      </c>
      <c r="AE34" s="214">
        <f t="shared" si="12"/>
        <v>8.7956000000000003</v>
      </c>
      <c r="AF34" s="215">
        <f t="shared" si="13"/>
        <v>102</v>
      </c>
      <c r="AG34" s="105"/>
      <c r="AH34" s="212" t="s">
        <v>3456</v>
      </c>
      <c r="AI34" s="212" t="s">
        <v>3451</v>
      </c>
      <c r="AJ34" s="212" t="s">
        <v>3453</v>
      </c>
      <c r="AK34" s="212" t="s">
        <v>3455</v>
      </c>
      <c r="AL34" s="212" t="s">
        <v>3452</v>
      </c>
      <c r="AM34" s="212" t="s">
        <v>3454</v>
      </c>
      <c r="AN34" s="212" t="s">
        <v>3457</v>
      </c>
      <c r="AO34" s="212" t="s">
        <v>3460</v>
      </c>
      <c r="AP34" s="212" t="s">
        <v>3459</v>
      </c>
      <c r="AQ34" s="212" t="s">
        <v>3458</v>
      </c>
      <c r="AR34" s="217">
        <v>1</v>
      </c>
    </row>
    <row r="35" spans="1:44" s="217" customFormat="1" ht="11.25">
      <c r="A35" s="210">
        <v>24</v>
      </c>
      <c r="B35" s="222" t="s">
        <v>2642</v>
      </c>
      <c r="C35" s="222" t="s">
        <v>2643</v>
      </c>
      <c r="D35" s="221" t="s">
        <v>2644</v>
      </c>
      <c r="E35" s="213">
        <v>27</v>
      </c>
      <c r="F35" s="214">
        <v>10.039999999999999</v>
      </c>
      <c r="G35" s="215">
        <v>30</v>
      </c>
      <c r="H35" s="215" t="s">
        <v>3373</v>
      </c>
      <c r="I35" s="214">
        <v>10</v>
      </c>
      <c r="J35" s="215">
        <v>30</v>
      </c>
      <c r="K35" s="215" t="s">
        <v>3373</v>
      </c>
      <c r="L35" s="216">
        <f t="shared" si="0"/>
        <v>10.02</v>
      </c>
      <c r="M35" s="213">
        <f t="shared" si="1"/>
        <v>60</v>
      </c>
      <c r="N35" s="213">
        <f t="shared" si="2"/>
        <v>2</v>
      </c>
      <c r="O35" s="213">
        <f t="shared" si="3"/>
        <v>0</v>
      </c>
      <c r="P35" s="214">
        <v>8.65</v>
      </c>
      <c r="Q35" s="215">
        <v>12</v>
      </c>
      <c r="R35" s="215" t="s">
        <v>3373</v>
      </c>
      <c r="S35" s="214">
        <v>10.220000000000001</v>
      </c>
      <c r="T35" s="215">
        <v>30</v>
      </c>
      <c r="U35" s="215" t="s">
        <v>3372</v>
      </c>
      <c r="V35" s="214">
        <f t="shared" si="4"/>
        <v>9.4350000000000005</v>
      </c>
      <c r="W35" s="215">
        <f t="shared" si="5"/>
        <v>42</v>
      </c>
      <c r="X35" s="215">
        <f t="shared" si="6"/>
        <v>1</v>
      </c>
      <c r="Y35" s="215">
        <f t="shared" si="7"/>
        <v>1</v>
      </c>
      <c r="Z35" s="215">
        <f t="shared" si="8"/>
        <v>3</v>
      </c>
      <c r="AA35" s="215">
        <f t="shared" si="9"/>
        <v>1</v>
      </c>
      <c r="AB35" s="215">
        <f t="shared" si="10"/>
        <v>4</v>
      </c>
      <c r="AC35" s="214">
        <f>IF(AB35=0,0.93,IF(AB35=1,0.92,IF(AB35=2,0.91,IF(AB35=3,0.9,IF(AB35=4,0.89,IF(AB35=5,0.88,IF(AB35=6,0.87)))))))</f>
        <v>0.89</v>
      </c>
      <c r="AD35" s="214">
        <f t="shared" si="11"/>
        <v>9.7274999999999991</v>
      </c>
      <c r="AE35" s="214">
        <f t="shared" si="12"/>
        <v>8.6574749999999998</v>
      </c>
      <c r="AF35" s="215">
        <f t="shared" si="13"/>
        <v>102</v>
      </c>
      <c r="AG35" s="105"/>
      <c r="AH35" s="212" t="s">
        <v>3452</v>
      </c>
      <c r="AI35" s="212" t="s">
        <v>3455</v>
      </c>
      <c r="AJ35" s="212" t="s">
        <v>3456</v>
      </c>
      <c r="AK35" s="212" t="s">
        <v>3451</v>
      </c>
      <c r="AL35" s="212" t="s">
        <v>3454</v>
      </c>
      <c r="AM35" s="212" t="s">
        <v>3453</v>
      </c>
      <c r="AN35" s="212" t="s">
        <v>3457</v>
      </c>
      <c r="AO35" s="212" t="s">
        <v>3460</v>
      </c>
      <c r="AP35" s="212" t="s">
        <v>3459</v>
      </c>
      <c r="AQ35" s="212" t="s">
        <v>3458</v>
      </c>
      <c r="AR35" s="217">
        <v>1</v>
      </c>
    </row>
    <row r="36" spans="1:44" s="217" customFormat="1" ht="11.25">
      <c r="A36" s="210">
        <v>25</v>
      </c>
      <c r="B36" s="222" t="s">
        <v>112</v>
      </c>
      <c r="C36" s="222" t="s">
        <v>980</v>
      </c>
      <c r="D36" s="221" t="s">
        <v>2641</v>
      </c>
      <c r="E36" s="213">
        <v>27</v>
      </c>
      <c r="F36" s="214">
        <v>9.9</v>
      </c>
      <c r="G36" s="215">
        <v>21</v>
      </c>
      <c r="H36" s="215" t="s">
        <v>3373</v>
      </c>
      <c r="I36" s="214">
        <v>10.1</v>
      </c>
      <c r="J36" s="215">
        <v>30</v>
      </c>
      <c r="K36" s="215" t="s">
        <v>3373</v>
      </c>
      <c r="L36" s="216">
        <f t="shared" si="0"/>
        <v>10</v>
      </c>
      <c r="M36" s="213">
        <f t="shared" si="1"/>
        <v>60</v>
      </c>
      <c r="N36" s="213">
        <f t="shared" si="2"/>
        <v>2</v>
      </c>
      <c r="O36" s="213">
        <f t="shared" si="3"/>
        <v>1</v>
      </c>
      <c r="P36" s="214">
        <v>8.82</v>
      </c>
      <c r="Q36" s="215">
        <v>12</v>
      </c>
      <c r="R36" s="215" t="s">
        <v>3373</v>
      </c>
      <c r="S36" s="214">
        <v>10.15</v>
      </c>
      <c r="T36" s="215">
        <v>30</v>
      </c>
      <c r="U36" s="215" t="s">
        <v>3372</v>
      </c>
      <c r="V36" s="214">
        <f t="shared" si="4"/>
        <v>9.4849999999999994</v>
      </c>
      <c r="W36" s="215">
        <f t="shared" si="5"/>
        <v>42</v>
      </c>
      <c r="X36" s="215">
        <f t="shared" si="6"/>
        <v>1</v>
      </c>
      <c r="Y36" s="215">
        <f t="shared" si="7"/>
        <v>1</v>
      </c>
      <c r="Z36" s="215">
        <f t="shared" si="8"/>
        <v>3</v>
      </c>
      <c r="AA36" s="215">
        <f t="shared" si="9"/>
        <v>2</v>
      </c>
      <c r="AB36" s="215">
        <f t="shared" si="10"/>
        <v>5</v>
      </c>
      <c r="AC36" s="214">
        <f>IF(AB36=0,0.93,IF(AB36=1,0.92,IF(AB36=2,0.91,IF(AB36=3,0.9,IF(AB36=4,0.89,IF(AB36=5,0.88,IF(AB36=6,0.87)))))))</f>
        <v>0.88</v>
      </c>
      <c r="AD36" s="214">
        <f t="shared" si="11"/>
        <v>9.7424999999999997</v>
      </c>
      <c r="AE36" s="214">
        <f t="shared" si="12"/>
        <v>8.5733999999999995</v>
      </c>
      <c r="AF36" s="215">
        <f t="shared" si="13"/>
        <v>102</v>
      </c>
      <c r="AG36" s="105"/>
      <c r="AH36" s="212" t="s">
        <v>3457</v>
      </c>
      <c r="AI36" s="212" t="s">
        <v>3456</v>
      </c>
      <c r="AJ36" s="212" t="s">
        <v>3453</v>
      </c>
      <c r="AK36" s="212" t="s">
        <v>3451</v>
      </c>
      <c r="AL36" s="212" t="s">
        <v>3452</v>
      </c>
      <c r="AM36" s="212" t="s">
        <v>3454</v>
      </c>
      <c r="AN36" s="212" t="s">
        <v>3455</v>
      </c>
      <c r="AO36" s="212" t="s">
        <v>3460</v>
      </c>
      <c r="AP36" s="212" t="s">
        <v>3459</v>
      </c>
      <c r="AQ36" s="212" t="s">
        <v>3458</v>
      </c>
      <c r="AR36" s="217">
        <v>1</v>
      </c>
    </row>
    <row r="37" spans="1:44" s="217" customFormat="1" ht="11.25">
      <c r="A37" s="210">
        <v>26</v>
      </c>
      <c r="B37" s="222" t="s">
        <v>723</v>
      </c>
      <c r="C37" s="222" t="s">
        <v>806</v>
      </c>
      <c r="D37" s="221" t="s">
        <v>1045</v>
      </c>
      <c r="E37" s="213">
        <v>10</v>
      </c>
      <c r="F37" s="214">
        <v>10.87</v>
      </c>
      <c r="G37" s="215">
        <v>30</v>
      </c>
      <c r="H37" s="215" t="s">
        <v>3372</v>
      </c>
      <c r="I37" s="214">
        <v>9.6</v>
      </c>
      <c r="J37" s="215">
        <v>24</v>
      </c>
      <c r="K37" s="215" t="s">
        <v>3373</v>
      </c>
      <c r="L37" s="216">
        <f t="shared" si="0"/>
        <v>10.234999999999999</v>
      </c>
      <c r="M37" s="213">
        <f t="shared" si="1"/>
        <v>60</v>
      </c>
      <c r="N37" s="213">
        <f t="shared" si="2"/>
        <v>1</v>
      </c>
      <c r="O37" s="213">
        <f t="shared" si="3"/>
        <v>1</v>
      </c>
      <c r="P37" s="214">
        <v>9.75</v>
      </c>
      <c r="Q37" s="215">
        <v>12</v>
      </c>
      <c r="R37" s="215" t="s">
        <v>3373</v>
      </c>
      <c r="S37" s="214">
        <v>10.24</v>
      </c>
      <c r="T37" s="215">
        <v>30</v>
      </c>
      <c r="U37" s="215" t="s">
        <v>3372</v>
      </c>
      <c r="V37" s="214">
        <f t="shared" si="4"/>
        <v>9.995000000000001</v>
      </c>
      <c r="W37" s="215">
        <f t="shared" si="5"/>
        <v>42</v>
      </c>
      <c r="X37" s="215">
        <f t="shared" si="6"/>
        <v>1</v>
      </c>
      <c r="Y37" s="215">
        <f t="shared" si="7"/>
        <v>1</v>
      </c>
      <c r="Z37" s="215">
        <f t="shared" si="8"/>
        <v>2</v>
      </c>
      <c r="AA37" s="215">
        <f t="shared" si="9"/>
        <v>2</v>
      </c>
      <c r="AB37" s="215">
        <f t="shared" si="10"/>
        <v>4</v>
      </c>
      <c r="AC37" s="214">
        <f>IF(AB37=0,0.86,IF(AB37=1,0.85,IF(AB37=2,0.84,IF(AB37=3,0.83,IF(AB37=4,0.82,IF(AB37=5,0.81,IF(AB37=6,0.8)))))))</f>
        <v>0.82</v>
      </c>
      <c r="AD37" s="214">
        <f t="shared" si="11"/>
        <v>10.115</v>
      </c>
      <c r="AE37" s="214">
        <f t="shared" si="12"/>
        <v>8.2942999999999998</v>
      </c>
      <c r="AF37" s="215">
        <f t="shared" si="13"/>
        <v>102</v>
      </c>
      <c r="AG37" s="105"/>
      <c r="AH37" s="212" t="s">
        <v>3451</v>
      </c>
      <c r="AI37" s="212" t="s">
        <v>3457</v>
      </c>
      <c r="AJ37" s="212" t="s">
        <v>3453</v>
      </c>
      <c r="AK37" s="212" t="s">
        <v>3454</v>
      </c>
      <c r="AL37" s="212" t="s">
        <v>3452</v>
      </c>
      <c r="AM37" s="212" t="s">
        <v>3456</v>
      </c>
      <c r="AN37" s="212" t="s">
        <v>3455</v>
      </c>
      <c r="AO37" s="212" t="s">
        <v>3460</v>
      </c>
      <c r="AP37" s="212" t="s">
        <v>3459</v>
      </c>
      <c r="AQ37" s="212" t="s">
        <v>3458</v>
      </c>
      <c r="AR37" s="217">
        <v>1</v>
      </c>
    </row>
    <row r="38" spans="1:44" s="217" customFormat="1" ht="11.25">
      <c r="A38" s="210">
        <v>27</v>
      </c>
      <c r="B38" s="218" t="s">
        <v>547</v>
      </c>
      <c r="C38" s="218" t="s">
        <v>548</v>
      </c>
      <c r="D38" s="213" t="s">
        <v>549</v>
      </c>
      <c r="E38" s="213">
        <v>5</v>
      </c>
      <c r="F38" s="214">
        <v>10</v>
      </c>
      <c r="G38" s="215">
        <v>30</v>
      </c>
      <c r="H38" s="215" t="s">
        <v>3373</v>
      </c>
      <c r="I38" s="214">
        <v>11.04</v>
      </c>
      <c r="J38" s="215">
        <v>30</v>
      </c>
      <c r="K38" s="215" t="s">
        <v>3373</v>
      </c>
      <c r="L38" s="216">
        <f t="shared" si="0"/>
        <v>10.52</v>
      </c>
      <c r="M38" s="213">
        <f t="shared" si="1"/>
        <v>60</v>
      </c>
      <c r="N38" s="213">
        <f t="shared" si="2"/>
        <v>2</v>
      </c>
      <c r="O38" s="213">
        <f t="shared" si="3"/>
        <v>0</v>
      </c>
      <c r="P38" s="214">
        <v>9.3699999999999992</v>
      </c>
      <c r="Q38" s="215">
        <v>10</v>
      </c>
      <c r="R38" s="215" t="s">
        <v>3373</v>
      </c>
      <c r="S38" s="214">
        <v>10.220000000000001</v>
      </c>
      <c r="T38" s="215">
        <v>30</v>
      </c>
      <c r="U38" s="215" t="s">
        <v>3372</v>
      </c>
      <c r="V38" s="214">
        <f t="shared" si="4"/>
        <v>9.7949999999999999</v>
      </c>
      <c r="W38" s="215">
        <f t="shared" si="5"/>
        <v>40</v>
      </c>
      <c r="X38" s="215">
        <f t="shared" si="6"/>
        <v>1</v>
      </c>
      <c r="Y38" s="215">
        <f t="shared" si="7"/>
        <v>1</v>
      </c>
      <c r="Z38" s="215">
        <f t="shared" si="8"/>
        <v>3</v>
      </c>
      <c r="AA38" s="215">
        <f t="shared" si="9"/>
        <v>1</v>
      </c>
      <c r="AB38" s="215">
        <f t="shared" si="10"/>
        <v>4</v>
      </c>
      <c r="AC38" s="214">
        <f t="shared" ref="AC38:AC47" si="14">IF(AB38=0,1,IF(AB38=1,0.99,IF(AB38=2,0.98,IF(AB38=3,0.97,IF(AB38=4,0.96,IF(AB38=5,0.95,IF(AB38=6,0.94)))))))</f>
        <v>0.96</v>
      </c>
      <c r="AD38" s="214">
        <f t="shared" si="11"/>
        <v>10.157499999999999</v>
      </c>
      <c r="AE38" s="214">
        <f t="shared" si="12"/>
        <v>9.751199999999999</v>
      </c>
      <c r="AF38" s="215">
        <f t="shared" si="13"/>
        <v>100</v>
      </c>
      <c r="AG38" s="105"/>
      <c r="AH38" s="212" t="s">
        <v>3453</v>
      </c>
      <c r="AI38" s="212" t="s">
        <v>3451</v>
      </c>
      <c r="AJ38" s="212" t="s">
        <v>3456</v>
      </c>
      <c r="AK38" s="212" t="s">
        <v>3452</v>
      </c>
      <c r="AL38" s="212" t="s">
        <v>3454</v>
      </c>
      <c r="AM38" s="212" t="s">
        <v>3457</v>
      </c>
      <c r="AN38" s="212" t="s">
        <v>3455</v>
      </c>
      <c r="AO38" s="212" t="s">
        <v>3460</v>
      </c>
      <c r="AP38" s="212" t="s">
        <v>3458</v>
      </c>
      <c r="AQ38" s="212" t="s">
        <v>3459</v>
      </c>
      <c r="AR38" s="217">
        <v>1</v>
      </c>
    </row>
    <row r="39" spans="1:44" s="217" customFormat="1" ht="11.25">
      <c r="A39" s="210">
        <v>28</v>
      </c>
      <c r="B39" s="218" t="s">
        <v>1073</v>
      </c>
      <c r="C39" s="218" t="s">
        <v>740</v>
      </c>
      <c r="D39" s="213" t="s">
        <v>1074</v>
      </c>
      <c r="E39" s="213">
        <v>10</v>
      </c>
      <c r="F39" s="214">
        <v>10</v>
      </c>
      <c r="G39" s="215">
        <v>30</v>
      </c>
      <c r="H39" s="215" t="s">
        <v>3373</v>
      </c>
      <c r="I39" s="214">
        <v>10.61</v>
      </c>
      <c r="J39" s="215">
        <v>30</v>
      </c>
      <c r="K39" s="215" t="s">
        <v>3373</v>
      </c>
      <c r="L39" s="216">
        <f t="shared" si="0"/>
        <v>10.305</v>
      </c>
      <c r="M39" s="213">
        <f t="shared" si="1"/>
        <v>60</v>
      </c>
      <c r="N39" s="213">
        <f t="shared" si="2"/>
        <v>2</v>
      </c>
      <c r="O39" s="213">
        <f t="shared" si="3"/>
        <v>0</v>
      </c>
      <c r="P39" s="214">
        <v>9.07</v>
      </c>
      <c r="Q39" s="215">
        <v>10</v>
      </c>
      <c r="R39" s="215" t="s">
        <v>3373</v>
      </c>
      <c r="S39" s="214">
        <v>10.79</v>
      </c>
      <c r="T39" s="215">
        <v>30</v>
      </c>
      <c r="U39" s="215" t="s">
        <v>3372</v>
      </c>
      <c r="V39" s="214">
        <f t="shared" si="4"/>
        <v>9.93</v>
      </c>
      <c r="W39" s="215">
        <f t="shared" si="5"/>
        <v>40</v>
      </c>
      <c r="X39" s="215">
        <f t="shared" si="6"/>
        <v>1</v>
      </c>
      <c r="Y39" s="215">
        <f t="shared" si="7"/>
        <v>1</v>
      </c>
      <c r="Z39" s="215">
        <f t="shared" si="8"/>
        <v>3</v>
      </c>
      <c r="AA39" s="215">
        <f t="shared" si="9"/>
        <v>1</v>
      </c>
      <c r="AB39" s="215">
        <f t="shared" si="10"/>
        <v>4</v>
      </c>
      <c r="AC39" s="214">
        <f t="shared" si="14"/>
        <v>0.96</v>
      </c>
      <c r="AD39" s="214">
        <f t="shared" si="11"/>
        <v>10.1175</v>
      </c>
      <c r="AE39" s="214">
        <f t="shared" si="12"/>
        <v>9.7127999999999997</v>
      </c>
      <c r="AF39" s="215">
        <f t="shared" si="13"/>
        <v>100</v>
      </c>
      <c r="AG39" s="105"/>
      <c r="AH39" s="212" t="s">
        <v>3451</v>
      </c>
      <c r="AI39" s="212" t="s">
        <v>3456</v>
      </c>
      <c r="AJ39" s="212" t="s">
        <v>3452</v>
      </c>
      <c r="AK39" s="212" t="s">
        <v>3457</v>
      </c>
      <c r="AL39" s="212" t="s">
        <v>3454</v>
      </c>
      <c r="AM39" s="212" t="s">
        <v>3460</v>
      </c>
      <c r="AN39" s="212" t="s">
        <v>3455</v>
      </c>
      <c r="AO39" s="212" t="s">
        <v>3459</v>
      </c>
      <c r="AP39" s="212" t="s">
        <v>3453</v>
      </c>
      <c r="AQ39" s="212" t="s">
        <v>3458</v>
      </c>
      <c r="AR39" s="217">
        <v>1</v>
      </c>
    </row>
    <row r="40" spans="1:44" s="217" customFormat="1" ht="11.25">
      <c r="A40" s="210">
        <v>29</v>
      </c>
      <c r="B40" s="222" t="s">
        <v>376</v>
      </c>
      <c r="C40" s="222" t="s">
        <v>331</v>
      </c>
      <c r="D40" s="221" t="s">
        <v>798</v>
      </c>
      <c r="E40" s="213">
        <v>7</v>
      </c>
      <c r="F40" s="214">
        <v>11.35</v>
      </c>
      <c r="G40" s="215">
        <v>30</v>
      </c>
      <c r="H40" s="215" t="s">
        <v>3373</v>
      </c>
      <c r="I40" s="214">
        <v>9.76</v>
      </c>
      <c r="J40" s="215">
        <v>13</v>
      </c>
      <c r="K40" s="215" t="s">
        <v>3373</v>
      </c>
      <c r="L40" s="216">
        <f t="shared" si="0"/>
        <v>10.555</v>
      </c>
      <c r="M40" s="213">
        <f t="shared" si="1"/>
        <v>60</v>
      </c>
      <c r="N40" s="213">
        <f t="shared" si="2"/>
        <v>2</v>
      </c>
      <c r="O40" s="213">
        <f t="shared" si="3"/>
        <v>1</v>
      </c>
      <c r="P40" s="214">
        <v>8.23</v>
      </c>
      <c r="Q40" s="215">
        <v>10</v>
      </c>
      <c r="R40" s="215" t="s">
        <v>3373</v>
      </c>
      <c r="S40" s="214">
        <v>11.44</v>
      </c>
      <c r="T40" s="215">
        <v>30</v>
      </c>
      <c r="U40" s="215" t="s">
        <v>3372</v>
      </c>
      <c r="V40" s="214">
        <f t="shared" si="4"/>
        <v>9.8350000000000009</v>
      </c>
      <c r="W40" s="215">
        <f t="shared" si="5"/>
        <v>40</v>
      </c>
      <c r="X40" s="215">
        <f t="shared" si="6"/>
        <v>1</v>
      </c>
      <c r="Y40" s="215">
        <f t="shared" si="7"/>
        <v>1</v>
      </c>
      <c r="Z40" s="215">
        <f t="shared" si="8"/>
        <v>3</v>
      </c>
      <c r="AA40" s="215">
        <f t="shared" si="9"/>
        <v>2</v>
      </c>
      <c r="AB40" s="215">
        <f t="shared" si="10"/>
        <v>5</v>
      </c>
      <c r="AC40" s="214">
        <f t="shared" si="14"/>
        <v>0.95</v>
      </c>
      <c r="AD40" s="214">
        <f t="shared" si="11"/>
        <v>10.195</v>
      </c>
      <c r="AE40" s="214">
        <f t="shared" si="12"/>
        <v>9.6852499999999999</v>
      </c>
      <c r="AF40" s="215">
        <f t="shared" si="13"/>
        <v>100</v>
      </c>
      <c r="AG40" s="105"/>
      <c r="AH40" s="212" t="s">
        <v>3456</v>
      </c>
      <c r="AI40" s="212" t="s">
        <v>3453</v>
      </c>
      <c r="AJ40" s="212" t="s">
        <v>3452</v>
      </c>
      <c r="AK40" s="212" t="s">
        <v>3451</v>
      </c>
      <c r="AL40" s="212" t="s">
        <v>3454</v>
      </c>
      <c r="AM40" s="212" t="s">
        <v>3457</v>
      </c>
      <c r="AN40" s="212" t="s">
        <v>3460</v>
      </c>
      <c r="AO40" s="212" t="s">
        <v>3455</v>
      </c>
      <c r="AP40" s="212" t="s">
        <v>3459</v>
      </c>
      <c r="AQ40" s="212" t="s">
        <v>3458</v>
      </c>
      <c r="AR40" s="217">
        <v>1</v>
      </c>
    </row>
    <row r="41" spans="1:44" s="217" customFormat="1" ht="11.25">
      <c r="A41" s="210">
        <v>31</v>
      </c>
      <c r="B41" s="218" t="s">
        <v>1261</v>
      </c>
      <c r="C41" s="218" t="s">
        <v>1262</v>
      </c>
      <c r="D41" s="213" t="s">
        <v>1263</v>
      </c>
      <c r="E41" s="213">
        <v>12</v>
      </c>
      <c r="F41" s="214">
        <v>10</v>
      </c>
      <c r="G41" s="215">
        <v>30</v>
      </c>
      <c r="H41" s="215" t="s">
        <v>3373</v>
      </c>
      <c r="I41" s="214">
        <v>10</v>
      </c>
      <c r="J41" s="215">
        <v>30</v>
      </c>
      <c r="K41" s="215" t="s">
        <v>3373</v>
      </c>
      <c r="L41" s="216">
        <f t="shared" si="0"/>
        <v>10</v>
      </c>
      <c r="M41" s="213">
        <f t="shared" si="1"/>
        <v>60</v>
      </c>
      <c r="N41" s="213">
        <f t="shared" si="2"/>
        <v>2</v>
      </c>
      <c r="O41" s="213">
        <f t="shared" si="3"/>
        <v>0</v>
      </c>
      <c r="P41" s="214">
        <v>9.7899999999999991</v>
      </c>
      <c r="Q41" s="215">
        <v>10</v>
      </c>
      <c r="R41" s="215" t="s">
        <v>3373</v>
      </c>
      <c r="S41" s="214">
        <v>10.029999999999999</v>
      </c>
      <c r="T41" s="215">
        <v>30</v>
      </c>
      <c r="U41" s="215" t="s">
        <v>3373</v>
      </c>
      <c r="V41" s="214">
        <f t="shared" si="4"/>
        <v>9.91</v>
      </c>
      <c r="W41" s="215">
        <f t="shared" si="5"/>
        <v>40</v>
      </c>
      <c r="X41" s="215">
        <f t="shared" si="6"/>
        <v>2</v>
      </c>
      <c r="Y41" s="215">
        <f t="shared" si="7"/>
        <v>1</v>
      </c>
      <c r="Z41" s="215">
        <f t="shared" si="8"/>
        <v>4</v>
      </c>
      <c r="AA41" s="215">
        <f t="shared" si="9"/>
        <v>1</v>
      </c>
      <c r="AB41" s="215">
        <f t="shared" si="10"/>
        <v>5</v>
      </c>
      <c r="AC41" s="214">
        <f t="shared" si="14"/>
        <v>0.95</v>
      </c>
      <c r="AD41" s="214">
        <f t="shared" si="11"/>
        <v>9.9550000000000001</v>
      </c>
      <c r="AE41" s="214">
        <f t="shared" si="12"/>
        <v>9.4572500000000002</v>
      </c>
      <c r="AF41" s="215">
        <f t="shared" si="13"/>
        <v>100</v>
      </c>
      <c r="AG41" s="105"/>
      <c r="AH41" s="212" t="s">
        <v>3451</v>
      </c>
      <c r="AI41" s="212" t="s">
        <v>3453</v>
      </c>
      <c r="AJ41" s="212" t="s">
        <v>3454</v>
      </c>
      <c r="AK41" s="212" t="s">
        <v>3452</v>
      </c>
      <c r="AL41" s="212" t="s">
        <v>3456</v>
      </c>
      <c r="AM41" s="212" t="s">
        <v>3460</v>
      </c>
      <c r="AN41" s="212" t="s">
        <v>3457</v>
      </c>
      <c r="AO41" s="212" t="s">
        <v>3455</v>
      </c>
      <c r="AP41" s="212" t="s">
        <v>3459</v>
      </c>
      <c r="AQ41" s="212" t="s">
        <v>3458</v>
      </c>
      <c r="AR41" s="217">
        <v>1</v>
      </c>
    </row>
    <row r="42" spans="1:44" s="217" customFormat="1" ht="11.25">
      <c r="A42" s="210">
        <v>32</v>
      </c>
      <c r="B42" s="222" t="s">
        <v>582</v>
      </c>
      <c r="C42" s="222" t="s">
        <v>583</v>
      </c>
      <c r="D42" s="221" t="s">
        <v>584</v>
      </c>
      <c r="E42" s="213">
        <v>5</v>
      </c>
      <c r="F42" s="214">
        <v>10</v>
      </c>
      <c r="G42" s="215">
        <v>30</v>
      </c>
      <c r="H42" s="215" t="s">
        <v>3373</v>
      </c>
      <c r="I42" s="214">
        <v>10</v>
      </c>
      <c r="J42" s="215">
        <v>30</v>
      </c>
      <c r="K42" s="215" t="s">
        <v>3373</v>
      </c>
      <c r="L42" s="216">
        <f t="shared" si="0"/>
        <v>10</v>
      </c>
      <c r="M42" s="213">
        <f t="shared" si="1"/>
        <v>60</v>
      </c>
      <c r="N42" s="213">
        <f t="shared" si="2"/>
        <v>2</v>
      </c>
      <c r="O42" s="213">
        <f t="shared" si="3"/>
        <v>0</v>
      </c>
      <c r="P42" s="214">
        <v>9.08</v>
      </c>
      <c r="Q42" s="215">
        <v>10</v>
      </c>
      <c r="R42" s="215" t="s">
        <v>3373</v>
      </c>
      <c r="S42" s="214">
        <v>10.26</v>
      </c>
      <c r="T42" s="215">
        <v>30</v>
      </c>
      <c r="U42" s="215" t="s">
        <v>3372</v>
      </c>
      <c r="V42" s="214">
        <f t="shared" si="4"/>
        <v>9.67</v>
      </c>
      <c r="W42" s="215">
        <f t="shared" si="5"/>
        <v>40</v>
      </c>
      <c r="X42" s="215">
        <f t="shared" si="6"/>
        <v>1</v>
      </c>
      <c r="Y42" s="215">
        <f t="shared" si="7"/>
        <v>1</v>
      </c>
      <c r="Z42" s="215">
        <f t="shared" si="8"/>
        <v>3</v>
      </c>
      <c r="AA42" s="215">
        <f t="shared" si="9"/>
        <v>1</v>
      </c>
      <c r="AB42" s="215">
        <f t="shared" si="10"/>
        <v>4</v>
      </c>
      <c r="AC42" s="214">
        <f t="shared" si="14"/>
        <v>0.96</v>
      </c>
      <c r="AD42" s="214">
        <f t="shared" si="11"/>
        <v>9.8350000000000009</v>
      </c>
      <c r="AE42" s="214">
        <f t="shared" si="12"/>
        <v>9.4416000000000011</v>
      </c>
      <c r="AF42" s="215">
        <f t="shared" si="13"/>
        <v>100</v>
      </c>
      <c r="AG42" s="105"/>
      <c r="AH42" s="212" t="s">
        <v>3457</v>
      </c>
      <c r="AI42" s="212" t="s">
        <v>3452</v>
      </c>
      <c r="AJ42" s="212" t="s">
        <v>3451</v>
      </c>
      <c r="AK42" s="212" t="s">
        <v>3454</v>
      </c>
      <c r="AL42" s="212" t="s">
        <v>3456</v>
      </c>
      <c r="AM42" s="212" t="s">
        <v>3455</v>
      </c>
      <c r="AN42" s="212" t="s">
        <v>3453</v>
      </c>
      <c r="AO42" s="212" t="s">
        <v>3460</v>
      </c>
      <c r="AP42" s="212" t="s">
        <v>3459</v>
      </c>
      <c r="AQ42" s="212" t="s">
        <v>3458</v>
      </c>
      <c r="AR42" s="217">
        <v>1</v>
      </c>
    </row>
    <row r="43" spans="1:44" s="217" customFormat="1" ht="11.25">
      <c r="A43" s="210">
        <v>34</v>
      </c>
      <c r="B43" s="222" t="s">
        <v>909</v>
      </c>
      <c r="C43" s="222" t="s">
        <v>910</v>
      </c>
      <c r="D43" s="221" t="s">
        <v>911</v>
      </c>
      <c r="E43" s="213">
        <v>8</v>
      </c>
      <c r="F43" s="214">
        <v>10</v>
      </c>
      <c r="G43" s="215">
        <v>30</v>
      </c>
      <c r="H43" s="215" t="s">
        <v>3373</v>
      </c>
      <c r="I43" s="214">
        <v>10</v>
      </c>
      <c r="J43" s="215">
        <v>30</v>
      </c>
      <c r="K43" s="215" t="s">
        <v>3373</v>
      </c>
      <c r="L43" s="216">
        <f t="shared" si="0"/>
        <v>10</v>
      </c>
      <c r="M43" s="213">
        <f t="shared" si="1"/>
        <v>60</v>
      </c>
      <c r="N43" s="213">
        <f t="shared" si="2"/>
        <v>2</v>
      </c>
      <c r="O43" s="213">
        <f t="shared" si="3"/>
        <v>0</v>
      </c>
      <c r="P43" s="214">
        <v>8.49</v>
      </c>
      <c r="Q43" s="215">
        <v>10</v>
      </c>
      <c r="R43" s="215" t="s">
        <v>3373</v>
      </c>
      <c r="S43" s="214">
        <v>10.46</v>
      </c>
      <c r="T43" s="215">
        <v>30</v>
      </c>
      <c r="U43" s="215" t="s">
        <v>3372</v>
      </c>
      <c r="V43" s="214">
        <f t="shared" si="4"/>
        <v>9.4750000000000014</v>
      </c>
      <c r="W43" s="215">
        <f t="shared" si="5"/>
        <v>40</v>
      </c>
      <c r="X43" s="215">
        <f t="shared" si="6"/>
        <v>1</v>
      </c>
      <c r="Y43" s="215">
        <f t="shared" si="7"/>
        <v>1</v>
      </c>
      <c r="Z43" s="215">
        <f t="shared" si="8"/>
        <v>3</v>
      </c>
      <c r="AA43" s="215">
        <f t="shared" si="9"/>
        <v>1</v>
      </c>
      <c r="AB43" s="215">
        <f t="shared" si="10"/>
        <v>4</v>
      </c>
      <c r="AC43" s="214">
        <f t="shared" si="14"/>
        <v>0.96</v>
      </c>
      <c r="AD43" s="214">
        <f t="shared" si="11"/>
        <v>9.7375000000000007</v>
      </c>
      <c r="AE43" s="214">
        <f t="shared" si="12"/>
        <v>9.3480000000000008</v>
      </c>
      <c r="AF43" s="215">
        <f t="shared" si="13"/>
        <v>100</v>
      </c>
      <c r="AG43" s="105"/>
      <c r="AH43" s="212" t="s">
        <v>3453</v>
      </c>
      <c r="AI43" s="212" t="s">
        <v>3451</v>
      </c>
      <c r="AJ43" s="212" t="s">
        <v>3456</v>
      </c>
      <c r="AK43" s="212" t="s">
        <v>3457</v>
      </c>
      <c r="AL43" s="212" t="s">
        <v>3452</v>
      </c>
      <c r="AM43" s="212" t="s">
        <v>3454</v>
      </c>
      <c r="AN43" s="212" t="s">
        <v>3455</v>
      </c>
      <c r="AO43" s="212" t="s">
        <v>3460</v>
      </c>
      <c r="AP43" s="212" t="s">
        <v>3458</v>
      </c>
      <c r="AQ43" s="212" t="s">
        <v>3459</v>
      </c>
      <c r="AR43" s="217">
        <v>1</v>
      </c>
    </row>
    <row r="44" spans="1:44" s="217" customFormat="1" ht="11.25">
      <c r="A44" s="210">
        <v>35</v>
      </c>
      <c r="B44" s="222" t="s">
        <v>259</v>
      </c>
      <c r="C44" s="222" t="s">
        <v>1429</v>
      </c>
      <c r="D44" s="221" t="s">
        <v>1430</v>
      </c>
      <c r="E44" s="213">
        <v>14</v>
      </c>
      <c r="F44" s="214">
        <v>10.65</v>
      </c>
      <c r="G44" s="215">
        <v>30</v>
      </c>
      <c r="H44" s="215" t="s">
        <v>3373</v>
      </c>
      <c r="I44" s="214">
        <v>9.57</v>
      </c>
      <c r="J44" s="215">
        <v>18</v>
      </c>
      <c r="K44" s="215" t="s">
        <v>3373</v>
      </c>
      <c r="L44" s="216">
        <f t="shared" si="0"/>
        <v>10.11</v>
      </c>
      <c r="M44" s="213">
        <f t="shared" si="1"/>
        <v>60</v>
      </c>
      <c r="N44" s="213">
        <f t="shared" si="2"/>
        <v>2</v>
      </c>
      <c r="O44" s="213">
        <f t="shared" si="3"/>
        <v>1</v>
      </c>
      <c r="P44" s="214">
        <v>7.61</v>
      </c>
      <c r="Q44" s="215">
        <v>10</v>
      </c>
      <c r="R44" s="215" t="s">
        <v>3373</v>
      </c>
      <c r="S44" s="214">
        <v>11.18</v>
      </c>
      <c r="T44" s="215">
        <v>30</v>
      </c>
      <c r="U44" s="215" t="s">
        <v>3372</v>
      </c>
      <c r="V44" s="214">
        <f t="shared" si="4"/>
        <v>9.3949999999999996</v>
      </c>
      <c r="W44" s="215">
        <f t="shared" si="5"/>
        <v>40</v>
      </c>
      <c r="X44" s="215">
        <f t="shared" si="6"/>
        <v>1</v>
      </c>
      <c r="Y44" s="215">
        <f t="shared" si="7"/>
        <v>1</v>
      </c>
      <c r="Z44" s="215">
        <f t="shared" si="8"/>
        <v>3</v>
      </c>
      <c r="AA44" s="215">
        <f t="shared" si="9"/>
        <v>2</v>
      </c>
      <c r="AB44" s="215">
        <f t="shared" si="10"/>
        <v>5</v>
      </c>
      <c r="AC44" s="214">
        <f t="shared" si="14"/>
        <v>0.95</v>
      </c>
      <c r="AD44" s="214">
        <f t="shared" si="11"/>
        <v>9.7524999999999995</v>
      </c>
      <c r="AE44" s="214">
        <f t="shared" si="12"/>
        <v>9.264875</v>
      </c>
      <c r="AF44" s="215">
        <f t="shared" si="13"/>
        <v>100</v>
      </c>
      <c r="AG44" s="105"/>
      <c r="AH44" s="212" t="s">
        <v>3456</v>
      </c>
      <c r="AI44" s="212" t="s">
        <v>3460</v>
      </c>
      <c r="AJ44" s="212" t="s">
        <v>3457</v>
      </c>
      <c r="AK44" s="212" t="s">
        <v>3455</v>
      </c>
      <c r="AL44" s="212" t="s">
        <v>3451</v>
      </c>
      <c r="AM44" s="212" t="s">
        <v>3452</v>
      </c>
      <c r="AN44" s="212" t="s">
        <v>3454</v>
      </c>
      <c r="AO44" s="212" t="s">
        <v>3459</v>
      </c>
      <c r="AP44" s="212" t="s">
        <v>3453</v>
      </c>
      <c r="AQ44" s="212" t="s">
        <v>3458</v>
      </c>
      <c r="AR44" s="217">
        <v>1</v>
      </c>
    </row>
    <row r="45" spans="1:44" s="217" customFormat="1" ht="11.25">
      <c r="A45" s="210">
        <v>37</v>
      </c>
      <c r="B45" s="222" t="s">
        <v>1517</v>
      </c>
      <c r="C45" s="222" t="s">
        <v>1518</v>
      </c>
      <c r="D45" s="221" t="s">
        <v>1519</v>
      </c>
      <c r="E45" s="213">
        <v>15</v>
      </c>
      <c r="F45" s="214">
        <v>9.7899999999999991</v>
      </c>
      <c r="G45" s="215">
        <v>21</v>
      </c>
      <c r="H45" s="215" t="s">
        <v>3373</v>
      </c>
      <c r="I45" s="214">
        <v>10.210000000000001</v>
      </c>
      <c r="J45" s="215">
        <v>30</v>
      </c>
      <c r="K45" s="215" t="s">
        <v>3373</v>
      </c>
      <c r="L45" s="216">
        <f t="shared" si="0"/>
        <v>10</v>
      </c>
      <c r="M45" s="213">
        <f t="shared" si="1"/>
        <v>60</v>
      </c>
      <c r="N45" s="213">
        <f t="shared" si="2"/>
        <v>2</v>
      </c>
      <c r="O45" s="213">
        <f t="shared" si="3"/>
        <v>1</v>
      </c>
      <c r="P45" s="214">
        <v>8.51</v>
      </c>
      <c r="Q45" s="215">
        <v>10</v>
      </c>
      <c r="R45" s="215" t="s">
        <v>3373</v>
      </c>
      <c r="S45" s="214">
        <v>10.83</v>
      </c>
      <c r="T45" s="215">
        <v>30</v>
      </c>
      <c r="U45" s="215" t="s">
        <v>3373</v>
      </c>
      <c r="V45" s="214">
        <f t="shared" si="4"/>
        <v>9.67</v>
      </c>
      <c r="W45" s="215">
        <f t="shared" si="5"/>
        <v>40</v>
      </c>
      <c r="X45" s="215">
        <f t="shared" si="6"/>
        <v>2</v>
      </c>
      <c r="Y45" s="215">
        <f t="shared" si="7"/>
        <v>1</v>
      </c>
      <c r="Z45" s="215">
        <f t="shared" si="8"/>
        <v>4</v>
      </c>
      <c r="AA45" s="215">
        <f t="shared" si="9"/>
        <v>2</v>
      </c>
      <c r="AB45" s="215">
        <f t="shared" si="10"/>
        <v>6</v>
      </c>
      <c r="AC45" s="214">
        <f t="shared" si="14"/>
        <v>0.94</v>
      </c>
      <c r="AD45" s="214">
        <f t="shared" si="11"/>
        <v>9.8350000000000009</v>
      </c>
      <c r="AE45" s="214">
        <f t="shared" si="12"/>
        <v>9.2448999999999995</v>
      </c>
      <c r="AF45" s="215">
        <f t="shared" si="13"/>
        <v>100</v>
      </c>
      <c r="AG45" s="105"/>
      <c r="AH45" s="212" t="s">
        <v>3451</v>
      </c>
      <c r="AI45" s="212" t="s">
        <v>3453</v>
      </c>
      <c r="AJ45" s="212" t="s">
        <v>3456</v>
      </c>
      <c r="AK45" s="212" t="s">
        <v>3452</v>
      </c>
      <c r="AL45" s="212" t="s">
        <v>3455</v>
      </c>
      <c r="AM45" s="212" t="s">
        <v>3454</v>
      </c>
      <c r="AN45" s="212" t="s">
        <v>3457</v>
      </c>
      <c r="AO45" s="212" t="s">
        <v>3460</v>
      </c>
      <c r="AP45" s="212" t="s">
        <v>3459</v>
      </c>
      <c r="AQ45" s="212" t="s">
        <v>3458</v>
      </c>
      <c r="AR45" s="217">
        <v>1</v>
      </c>
    </row>
    <row r="46" spans="1:44" s="217" customFormat="1" ht="11.25">
      <c r="A46" s="210">
        <v>38</v>
      </c>
      <c r="B46" s="222" t="s">
        <v>794</v>
      </c>
      <c r="C46" s="222" t="s">
        <v>666</v>
      </c>
      <c r="D46" s="221" t="s">
        <v>795</v>
      </c>
      <c r="E46" s="213">
        <v>7</v>
      </c>
      <c r="F46" s="214">
        <v>10.55</v>
      </c>
      <c r="G46" s="215">
        <v>30</v>
      </c>
      <c r="H46" s="215" t="s">
        <v>3373</v>
      </c>
      <c r="I46" s="214">
        <v>9.4499999999999993</v>
      </c>
      <c r="J46" s="215">
        <v>14</v>
      </c>
      <c r="K46" s="215" t="s">
        <v>3373</v>
      </c>
      <c r="L46" s="216">
        <f t="shared" si="0"/>
        <v>10</v>
      </c>
      <c r="M46" s="213">
        <f t="shared" si="1"/>
        <v>60</v>
      </c>
      <c r="N46" s="213">
        <f t="shared" si="2"/>
        <v>2</v>
      </c>
      <c r="O46" s="213">
        <f t="shared" si="3"/>
        <v>1</v>
      </c>
      <c r="P46" s="214">
        <v>7.22</v>
      </c>
      <c r="Q46" s="215">
        <v>10</v>
      </c>
      <c r="R46" s="215" t="s">
        <v>3373</v>
      </c>
      <c r="S46" s="214">
        <v>11.67</v>
      </c>
      <c r="T46" s="215">
        <v>30</v>
      </c>
      <c r="U46" s="215" t="s">
        <v>3372</v>
      </c>
      <c r="V46" s="214">
        <f t="shared" si="4"/>
        <v>9.4450000000000003</v>
      </c>
      <c r="W46" s="215">
        <f t="shared" si="5"/>
        <v>40</v>
      </c>
      <c r="X46" s="215">
        <f t="shared" si="6"/>
        <v>1</v>
      </c>
      <c r="Y46" s="215">
        <f t="shared" si="7"/>
        <v>1</v>
      </c>
      <c r="Z46" s="215">
        <f t="shared" si="8"/>
        <v>3</v>
      </c>
      <c r="AA46" s="215">
        <f t="shared" si="9"/>
        <v>2</v>
      </c>
      <c r="AB46" s="215">
        <f t="shared" si="10"/>
        <v>5</v>
      </c>
      <c r="AC46" s="214">
        <f t="shared" si="14"/>
        <v>0.95</v>
      </c>
      <c r="AD46" s="214">
        <f t="shared" si="11"/>
        <v>9.7225000000000001</v>
      </c>
      <c r="AE46" s="214">
        <f t="shared" si="12"/>
        <v>9.2363749999999989</v>
      </c>
      <c r="AF46" s="215">
        <f t="shared" si="13"/>
        <v>100</v>
      </c>
      <c r="AG46" s="105"/>
      <c r="AH46" s="212" t="s">
        <v>3456</v>
      </c>
      <c r="AI46" s="212" t="s">
        <v>3452</v>
      </c>
      <c r="AJ46" s="212" t="s">
        <v>3454</v>
      </c>
      <c r="AK46" s="212" t="s">
        <v>3451</v>
      </c>
      <c r="AL46" s="212" t="s">
        <v>3457</v>
      </c>
      <c r="AM46" s="212" t="s">
        <v>3455</v>
      </c>
      <c r="AN46" s="212" t="s">
        <v>3460</v>
      </c>
      <c r="AO46" s="212" t="s">
        <v>3453</v>
      </c>
      <c r="AP46" s="212" t="s">
        <v>3458</v>
      </c>
      <c r="AQ46" s="212" t="s">
        <v>3459</v>
      </c>
      <c r="AR46" s="217">
        <v>1</v>
      </c>
    </row>
    <row r="47" spans="1:44" s="217" customFormat="1" ht="11.25">
      <c r="A47" s="210">
        <v>39</v>
      </c>
      <c r="B47" s="222" t="s">
        <v>2476</v>
      </c>
      <c r="C47" s="222" t="s">
        <v>3501</v>
      </c>
      <c r="D47" s="221" t="s">
        <v>2477</v>
      </c>
      <c r="E47" s="213">
        <v>25</v>
      </c>
      <c r="F47" s="214">
        <v>10</v>
      </c>
      <c r="G47" s="215">
        <v>30</v>
      </c>
      <c r="H47" s="215" t="s">
        <v>3373</v>
      </c>
      <c r="I47" s="214">
        <v>10</v>
      </c>
      <c r="J47" s="215">
        <v>30</v>
      </c>
      <c r="K47" s="215" t="s">
        <v>3373</v>
      </c>
      <c r="L47" s="216">
        <f t="shared" si="0"/>
        <v>10</v>
      </c>
      <c r="M47" s="213">
        <f t="shared" si="1"/>
        <v>60</v>
      </c>
      <c r="N47" s="213">
        <f t="shared" si="2"/>
        <v>2</v>
      </c>
      <c r="O47" s="213">
        <f t="shared" si="3"/>
        <v>0</v>
      </c>
      <c r="P47" s="214">
        <v>7.34</v>
      </c>
      <c r="Q47" s="215">
        <v>10</v>
      </c>
      <c r="R47" s="215" t="s">
        <v>3373</v>
      </c>
      <c r="S47" s="214">
        <v>10.66</v>
      </c>
      <c r="T47" s="215">
        <v>30</v>
      </c>
      <c r="U47" s="215" t="s">
        <v>3372</v>
      </c>
      <c r="V47" s="214">
        <f t="shared" si="4"/>
        <v>9</v>
      </c>
      <c r="W47" s="215">
        <f t="shared" si="5"/>
        <v>40</v>
      </c>
      <c r="X47" s="215">
        <f t="shared" si="6"/>
        <v>1</v>
      </c>
      <c r="Y47" s="215">
        <f t="shared" si="7"/>
        <v>1</v>
      </c>
      <c r="Z47" s="215">
        <f t="shared" si="8"/>
        <v>3</v>
      </c>
      <c r="AA47" s="215">
        <f t="shared" si="9"/>
        <v>1</v>
      </c>
      <c r="AB47" s="215">
        <f t="shared" si="10"/>
        <v>4</v>
      </c>
      <c r="AC47" s="214">
        <f t="shared" si="14"/>
        <v>0.96</v>
      </c>
      <c r="AD47" s="214">
        <f t="shared" si="11"/>
        <v>9.5</v>
      </c>
      <c r="AE47" s="214">
        <f t="shared" si="12"/>
        <v>9.1199999999999992</v>
      </c>
      <c r="AF47" s="215">
        <f t="shared" si="13"/>
        <v>100</v>
      </c>
      <c r="AG47" s="105"/>
      <c r="AH47" s="212" t="s">
        <v>3460</v>
      </c>
      <c r="AI47" s="212" t="s">
        <v>3457</v>
      </c>
      <c r="AJ47" s="212" t="s">
        <v>3458</v>
      </c>
      <c r="AK47" s="212" t="s">
        <v>3459</v>
      </c>
      <c r="AL47" s="212" t="s">
        <v>3455</v>
      </c>
      <c r="AM47" s="212" t="s">
        <v>3452</v>
      </c>
      <c r="AN47" s="212" t="s">
        <v>3451</v>
      </c>
      <c r="AO47" s="212" t="s">
        <v>3456</v>
      </c>
      <c r="AP47" s="212" t="s">
        <v>3454</v>
      </c>
      <c r="AQ47" s="212" t="s">
        <v>3453</v>
      </c>
      <c r="AR47" s="217">
        <v>1</v>
      </c>
    </row>
    <row r="48" spans="1:44" s="217" customFormat="1" ht="11.25">
      <c r="A48" s="210">
        <v>40</v>
      </c>
      <c r="B48" s="218" t="s">
        <v>1578</v>
      </c>
      <c r="C48" s="218" t="s">
        <v>595</v>
      </c>
      <c r="D48" s="221" t="s">
        <v>1579</v>
      </c>
      <c r="E48" s="213">
        <v>15</v>
      </c>
      <c r="F48" s="214">
        <v>10</v>
      </c>
      <c r="G48" s="215">
        <v>30</v>
      </c>
      <c r="H48" s="215" t="s">
        <v>3373</v>
      </c>
      <c r="I48" s="214">
        <v>11.04</v>
      </c>
      <c r="J48" s="215">
        <v>30</v>
      </c>
      <c r="K48" s="215" t="s">
        <v>3373</v>
      </c>
      <c r="L48" s="216">
        <f t="shared" si="0"/>
        <v>10.52</v>
      </c>
      <c r="M48" s="213">
        <f t="shared" si="1"/>
        <v>60</v>
      </c>
      <c r="N48" s="213">
        <f t="shared" si="2"/>
        <v>2</v>
      </c>
      <c r="O48" s="213">
        <f t="shared" si="3"/>
        <v>0</v>
      </c>
      <c r="P48" s="214">
        <v>9.26</v>
      </c>
      <c r="Q48" s="215">
        <v>10</v>
      </c>
      <c r="R48" s="215" t="s">
        <v>3373</v>
      </c>
      <c r="S48" s="214">
        <v>10.44</v>
      </c>
      <c r="T48" s="215">
        <v>30</v>
      </c>
      <c r="U48" s="215" t="s">
        <v>3372</v>
      </c>
      <c r="V48" s="214">
        <f t="shared" si="4"/>
        <v>9.85</v>
      </c>
      <c r="W48" s="215">
        <f t="shared" si="5"/>
        <v>40</v>
      </c>
      <c r="X48" s="215">
        <f t="shared" si="6"/>
        <v>1</v>
      </c>
      <c r="Y48" s="215">
        <f t="shared" si="7"/>
        <v>1</v>
      </c>
      <c r="Z48" s="215">
        <f t="shared" si="8"/>
        <v>3</v>
      </c>
      <c r="AA48" s="215">
        <f t="shared" si="9"/>
        <v>1</v>
      </c>
      <c r="AB48" s="215">
        <f t="shared" si="10"/>
        <v>4</v>
      </c>
      <c r="AC48" s="214">
        <f t="shared" ref="AC48:AC54" si="15">IF(AB48=0,0.93,IF(AB48=1,0.92,IF(AB48=2,0.91,IF(AB48=3,0.9,IF(AB48=4,0.89,IF(AB48=5,0.88,IF(AB48=6,0.87)))))))</f>
        <v>0.89</v>
      </c>
      <c r="AD48" s="214">
        <f t="shared" si="11"/>
        <v>10.184999999999999</v>
      </c>
      <c r="AE48" s="214">
        <f t="shared" si="12"/>
        <v>9.0646499999999985</v>
      </c>
      <c r="AF48" s="215">
        <f t="shared" si="13"/>
        <v>100</v>
      </c>
      <c r="AG48" s="105"/>
      <c r="AH48" s="212" t="s">
        <v>3460</v>
      </c>
      <c r="AI48" s="212" t="s">
        <v>3456</v>
      </c>
      <c r="AJ48" s="212" t="s">
        <v>3457</v>
      </c>
      <c r="AK48" s="212" t="s">
        <v>3455</v>
      </c>
      <c r="AL48" s="212" t="s">
        <v>3452</v>
      </c>
      <c r="AM48" s="212" t="s">
        <v>3454</v>
      </c>
      <c r="AN48" s="212" t="s">
        <v>3458</v>
      </c>
      <c r="AO48" s="212" t="s">
        <v>3459</v>
      </c>
      <c r="AP48" s="212" t="s">
        <v>3453</v>
      </c>
      <c r="AQ48" s="212" t="s">
        <v>3451</v>
      </c>
      <c r="AR48" s="217">
        <v>1</v>
      </c>
    </row>
    <row r="49" spans="1:44" s="217" customFormat="1" ht="11.25">
      <c r="A49" s="210">
        <v>41</v>
      </c>
      <c r="B49" s="222" t="s">
        <v>1097</v>
      </c>
      <c r="C49" s="222" t="s">
        <v>1098</v>
      </c>
      <c r="D49" s="221" t="s">
        <v>1099</v>
      </c>
      <c r="E49" s="213">
        <v>10</v>
      </c>
      <c r="F49" s="214">
        <v>12.24</v>
      </c>
      <c r="G49" s="215">
        <v>30</v>
      </c>
      <c r="H49" s="215" t="s">
        <v>3372</v>
      </c>
      <c r="I49" s="214">
        <v>9.59</v>
      </c>
      <c r="J49" s="215">
        <v>18</v>
      </c>
      <c r="K49" s="215" t="s">
        <v>3373</v>
      </c>
      <c r="L49" s="216">
        <f t="shared" si="0"/>
        <v>10.914999999999999</v>
      </c>
      <c r="M49" s="213">
        <f t="shared" si="1"/>
        <v>60</v>
      </c>
      <c r="N49" s="213">
        <f t="shared" si="2"/>
        <v>1</v>
      </c>
      <c r="O49" s="213">
        <f t="shared" si="3"/>
        <v>1</v>
      </c>
      <c r="P49" s="214">
        <v>8.51</v>
      </c>
      <c r="Q49" s="215">
        <v>10</v>
      </c>
      <c r="R49" s="215" t="s">
        <v>3373</v>
      </c>
      <c r="S49" s="214">
        <v>10.32</v>
      </c>
      <c r="T49" s="215">
        <v>30</v>
      </c>
      <c r="U49" s="215" t="s">
        <v>3372</v>
      </c>
      <c r="V49" s="214">
        <f t="shared" si="4"/>
        <v>9.4149999999999991</v>
      </c>
      <c r="W49" s="215">
        <f t="shared" si="5"/>
        <v>40</v>
      </c>
      <c r="X49" s="215">
        <f t="shared" si="6"/>
        <v>1</v>
      </c>
      <c r="Y49" s="215">
        <f t="shared" si="7"/>
        <v>1</v>
      </c>
      <c r="Z49" s="215">
        <f t="shared" si="8"/>
        <v>2</v>
      </c>
      <c r="AA49" s="215">
        <f t="shared" si="9"/>
        <v>2</v>
      </c>
      <c r="AB49" s="215">
        <f t="shared" si="10"/>
        <v>4</v>
      </c>
      <c r="AC49" s="214">
        <f t="shared" si="15"/>
        <v>0.89</v>
      </c>
      <c r="AD49" s="214">
        <f t="shared" si="11"/>
        <v>10.164999999999999</v>
      </c>
      <c r="AE49" s="214">
        <f t="shared" si="12"/>
        <v>9.0468499999999992</v>
      </c>
      <c r="AF49" s="215">
        <f t="shared" si="13"/>
        <v>100</v>
      </c>
      <c r="AG49" s="105"/>
      <c r="AH49" s="212" t="s">
        <v>3453</v>
      </c>
      <c r="AI49" s="212" t="s">
        <v>3452</v>
      </c>
      <c r="AJ49" s="212" t="s">
        <v>3456</v>
      </c>
      <c r="AK49" s="212" t="s">
        <v>3451</v>
      </c>
      <c r="AL49" s="212" t="s">
        <v>3457</v>
      </c>
      <c r="AM49" s="212" t="s">
        <v>3455</v>
      </c>
      <c r="AN49" s="212" t="s">
        <v>3454</v>
      </c>
      <c r="AO49" s="212" t="s">
        <v>3460</v>
      </c>
      <c r="AP49" s="212" t="s">
        <v>3459</v>
      </c>
      <c r="AQ49" s="212" t="s">
        <v>3458</v>
      </c>
      <c r="AR49" s="217">
        <v>1</v>
      </c>
    </row>
    <row r="50" spans="1:44" s="217" customFormat="1" ht="11.25">
      <c r="A50" s="210">
        <v>42</v>
      </c>
      <c r="B50" s="218" t="s">
        <v>1393</v>
      </c>
      <c r="C50" s="218" t="s">
        <v>1394</v>
      </c>
      <c r="D50" s="221" t="s">
        <v>1395</v>
      </c>
      <c r="E50" s="213">
        <v>13</v>
      </c>
      <c r="F50" s="214">
        <v>10.74</v>
      </c>
      <c r="G50" s="215">
        <v>30</v>
      </c>
      <c r="H50" s="215" t="s">
        <v>3372</v>
      </c>
      <c r="I50" s="214">
        <v>10</v>
      </c>
      <c r="J50" s="215">
        <v>30</v>
      </c>
      <c r="K50" s="215" t="s">
        <v>3373</v>
      </c>
      <c r="L50" s="216">
        <f t="shared" ref="L50:L77" si="16">(F50+I50)/2</f>
        <v>10.370000000000001</v>
      </c>
      <c r="M50" s="213">
        <f t="shared" ref="M50:M77" si="17">IF(L50&gt;=10,60,G50+J50)</f>
        <v>60</v>
      </c>
      <c r="N50" s="213">
        <f t="shared" ref="N50:N77" si="18">IF(H50="ACC",0,1)+IF(K50="ACC",0,1)</f>
        <v>1</v>
      </c>
      <c r="O50" s="213">
        <f t="shared" ref="O50:O77" si="19">IF(F50&lt;10,1,(IF(I50&lt;10,1,0)))</f>
        <v>0</v>
      </c>
      <c r="P50" s="214">
        <v>8.57</v>
      </c>
      <c r="Q50" s="215">
        <v>10</v>
      </c>
      <c r="R50" s="215" t="s">
        <v>3373</v>
      </c>
      <c r="S50" s="214">
        <v>10.76</v>
      </c>
      <c r="T50" s="215">
        <v>30</v>
      </c>
      <c r="U50" s="215" t="s">
        <v>3372</v>
      </c>
      <c r="V50" s="214">
        <f t="shared" ref="V50:V77" si="20">(P50+S50)/2</f>
        <v>9.6649999999999991</v>
      </c>
      <c r="W50" s="215">
        <f t="shared" ref="W50:W77" si="21">IF(V50&gt;=10,60,Q50+T50)</f>
        <v>40</v>
      </c>
      <c r="X50" s="215">
        <f t="shared" ref="X50:X77" si="22">IF(R50="ACC",0,1)+IF(U50="ACC",0,1)</f>
        <v>1</v>
      </c>
      <c r="Y50" s="215">
        <f t="shared" ref="Y50:Y77" si="23">IF(P50&lt;10,1,(IF(S50&lt;10,1,0)))</f>
        <v>1</v>
      </c>
      <c r="Z50" s="215">
        <f t="shared" ref="Z50:Z77" si="24">N50+X50</f>
        <v>2</v>
      </c>
      <c r="AA50" s="215">
        <f t="shared" ref="AA50:AA77" si="25">O50+Y50</f>
        <v>1</v>
      </c>
      <c r="AB50" s="215">
        <f t="shared" ref="AB50:AB77" si="26">Z50+AA50</f>
        <v>3</v>
      </c>
      <c r="AC50" s="214">
        <f t="shared" si="15"/>
        <v>0.9</v>
      </c>
      <c r="AD50" s="214">
        <f t="shared" ref="AD50:AD77" si="27">AVERAGE(L50,V50)</f>
        <v>10.0175</v>
      </c>
      <c r="AE50" s="214">
        <f t="shared" ref="AE50:AE77" si="28">AC50*AD50</f>
        <v>9.0157500000000006</v>
      </c>
      <c r="AF50" s="215">
        <f t="shared" ref="AF50:AF77" si="29">M50+W50</f>
        <v>100</v>
      </c>
      <c r="AG50" s="105"/>
      <c r="AH50" s="212" t="s">
        <v>3452</v>
      </c>
      <c r="AI50" s="212" t="s">
        <v>3454</v>
      </c>
      <c r="AJ50" s="212" t="s">
        <v>3451</v>
      </c>
      <c r="AK50" s="212" t="s">
        <v>3455</v>
      </c>
      <c r="AL50" s="212" t="s">
        <v>3457</v>
      </c>
      <c r="AM50" s="212" t="s">
        <v>3453</v>
      </c>
      <c r="AN50" s="212" t="s">
        <v>3456</v>
      </c>
      <c r="AO50" s="212" t="s">
        <v>3460</v>
      </c>
      <c r="AP50" s="212" t="s">
        <v>3458</v>
      </c>
      <c r="AQ50" s="212" t="s">
        <v>3459</v>
      </c>
      <c r="AR50" s="217">
        <v>1</v>
      </c>
    </row>
    <row r="51" spans="1:44" s="217" customFormat="1" ht="11.25">
      <c r="A51" s="210">
        <v>44</v>
      </c>
      <c r="B51" s="218" t="s">
        <v>475</v>
      </c>
      <c r="C51" s="218" t="s">
        <v>2726</v>
      </c>
      <c r="D51" s="213" t="s">
        <v>2727</v>
      </c>
      <c r="E51" s="213">
        <v>28</v>
      </c>
      <c r="F51" s="214">
        <v>9.39</v>
      </c>
      <c r="G51" s="215">
        <v>18</v>
      </c>
      <c r="H51" s="215" t="s">
        <v>3373</v>
      </c>
      <c r="I51" s="214">
        <v>10.81</v>
      </c>
      <c r="J51" s="215">
        <v>30</v>
      </c>
      <c r="K51" s="215" t="s">
        <v>3372</v>
      </c>
      <c r="L51" s="216">
        <f t="shared" si="16"/>
        <v>10.100000000000001</v>
      </c>
      <c r="M51" s="213">
        <f t="shared" si="17"/>
        <v>60</v>
      </c>
      <c r="N51" s="213">
        <f t="shared" si="18"/>
        <v>1</v>
      </c>
      <c r="O51" s="213">
        <f t="shared" si="19"/>
        <v>1</v>
      </c>
      <c r="P51" s="214">
        <v>9.24</v>
      </c>
      <c r="Q51" s="215">
        <v>10</v>
      </c>
      <c r="R51" s="215" t="s">
        <v>3373</v>
      </c>
      <c r="S51" s="214">
        <v>10.19</v>
      </c>
      <c r="T51" s="215">
        <v>30</v>
      </c>
      <c r="U51" s="215" t="s">
        <v>3372</v>
      </c>
      <c r="V51" s="214">
        <f t="shared" si="20"/>
        <v>9.7149999999999999</v>
      </c>
      <c r="W51" s="215">
        <f t="shared" si="21"/>
        <v>40</v>
      </c>
      <c r="X51" s="215">
        <f t="shared" si="22"/>
        <v>1</v>
      </c>
      <c r="Y51" s="215">
        <f t="shared" si="23"/>
        <v>1</v>
      </c>
      <c r="Z51" s="215">
        <f t="shared" si="24"/>
        <v>2</v>
      </c>
      <c r="AA51" s="215">
        <f t="shared" si="25"/>
        <v>2</v>
      </c>
      <c r="AB51" s="215">
        <f t="shared" si="26"/>
        <v>4</v>
      </c>
      <c r="AC51" s="214">
        <f t="shared" si="15"/>
        <v>0.89</v>
      </c>
      <c r="AD51" s="214">
        <f t="shared" si="27"/>
        <v>9.9075000000000006</v>
      </c>
      <c r="AE51" s="214">
        <f t="shared" si="28"/>
        <v>8.8176750000000013</v>
      </c>
      <c r="AF51" s="215">
        <f t="shared" si="29"/>
        <v>100</v>
      </c>
      <c r="AG51" s="105"/>
      <c r="AH51" s="212" t="s">
        <v>3453</v>
      </c>
      <c r="AI51" s="212" t="s">
        <v>3451</v>
      </c>
      <c r="AJ51" s="212" t="s">
        <v>3457</v>
      </c>
      <c r="AK51" s="212" t="s">
        <v>3456</v>
      </c>
      <c r="AL51" s="212" t="s">
        <v>3452</v>
      </c>
      <c r="AM51" s="212" t="s">
        <v>3455</v>
      </c>
      <c r="AN51" s="212" t="s">
        <v>3460</v>
      </c>
      <c r="AO51" s="212" t="s">
        <v>3454</v>
      </c>
      <c r="AP51" s="212" t="s">
        <v>3459</v>
      </c>
      <c r="AQ51" s="212" t="s">
        <v>3458</v>
      </c>
      <c r="AR51" s="217">
        <v>1</v>
      </c>
    </row>
    <row r="52" spans="1:44" s="217" customFormat="1" ht="11.25">
      <c r="A52" s="210">
        <v>45</v>
      </c>
      <c r="B52" s="218" t="s">
        <v>1120</v>
      </c>
      <c r="C52" s="218" t="s">
        <v>1121</v>
      </c>
      <c r="D52" s="221" t="s">
        <v>1122</v>
      </c>
      <c r="E52" s="213">
        <v>10</v>
      </c>
      <c r="F52" s="214">
        <v>10.14</v>
      </c>
      <c r="G52" s="215">
        <v>30</v>
      </c>
      <c r="H52" s="215" t="s">
        <v>3372</v>
      </c>
      <c r="I52" s="214">
        <v>10</v>
      </c>
      <c r="J52" s="215">
        <v>30</v>
      </c>
      <c r="K52" s="215" t="s">
        <v>3373</v>
      </c>
      <c r="L52" s="216">
        <f t="shared" si="16"/>
        <v>10.07</v>
      </c>
      <c r="M52" s="213">
        <f t="shared" si="17"/>
        <v>60</v>
      </c>
      <c r="N52" s="213">
        <f t="shared" si="18"/>
        <v>1</v>
      </c>
      <c r="O52" s="213">
        <f t="shared" si="19"/>
        <v>0</v>
      </c>
      <c r="P52" s="214">
        <v>9.3800000000000008</v>
      </c>
      <c r="Q52" s="215">
        <v>10</v>
      </c>
      <c r="R52" s="215" t="s">
        <v>3373</v>
      </c>
      <c r="S52" s="214">
        <v>10.02</v>
      </c>
      <c r="T52" s="215">
        <v>30</v>
      </c>
      <c r="U52" s="215" t="s">
        <v>3373</v>
      </c>
      <c r="V52" s="214">
        <f t="shared" si="20"/>
        <v>9.6999999999999993</v>
      </c>
      <c r="W52" s="215">
        <f t="shared" si="21"/>
        <v>40</v>
      </c>
      <c r="X52" s="215">
        <f t="shared" si="22"/>
        <v>2</v>
      </c>
      <c r="Y52" s="215">
        <f t="shared" si="23"/>
        <v>1</v>
      </c>
      <c r="Z52" s="215">
        <f t="shared" si="24"/>
        <v>3</v>
      </c>
      <c r="AA52" s="215">
        <f t="shared" si="25"/>
        <v>1</v>
      </c>
      <c r="AB52" s="215">
        <f t="shared" si="26"/>
        <v>4</v>
      </c>
      <c r="AC52" s="214">
        <f t="shared" si="15"/>
        <v>0.89</v>
      </c>
      <c r="AD52" s="214">
        <f t="shared" si="27"/>
        <v>9.8849999999999998</v>
      </c>
      <c r="AE52" s="214">
        <f t="shared" si="28"/>
        <v>8.7976499999999991</v>
      </c>
      <c r="AF52" s="215">
        <f t="shared" si="29"/>
        <v>100</v>
      </c>
      <c r="AG52" s="105"/>
      <c r="AH52" s="212" t="s">
        <v>3452</v>
      </c>
      <c r="AI52" s="212" t="s">
        <v>3456</v>
      </c>
      <c r="AJ52" s="212" t="s">
        <v>3457</v>
      </c>
      <c r="AK52" s="212" t="s">
        <v>3455</v>
      </c>
      <c r="AL52" s="212" t="s">
        <v>3460</v>
      </c>
      <c r="AM52" s="212" t="s">
        <v>3458</v>
      </c>
      <c r="AN52" s="212" t="s">
        <v>3453</v>
      </c>
      <c r="AO52" s="212" t="s">
        <v>3459</v>
      </c>
      <c r="AP52" s="212" t="s">
        <v>3454</v>
      </c>
      <c r="AQ52" s="212" t="s">
        <v>3451</v>
      </c>
      <c r="AR52" s="217">
        <v>1</v>
      </c>
    </row>
    <row r="53" spans="1:44" s="217" customFormat="1" ht="11.25">
      <c r="A53" s="210">
        <v>47</v>
      </c>
      <c r="B53" s="218" t="s">
        <v>2634</v>
      </c>
      <c r="C53" s="218" t="s">
        <v>2635</v>
      </c>
      <c r="D53" s="221" t="s">
        <v>2636</v>
      </c>
      <c r="E53" s="213">
        <v>27</v>
      </c>
      <c r="F53" s="214">
        <v>9.82</v>
      </c>
      <c r="G53" s="215">
        <v>19</v>
      </c>
      <c r="H53" s="215" t="s">
        <v>3373</v>
      </c>
      <c r="I53" s="214">
        <v>10.18</v>
      </c>
      <c r="J53" s="215">
        <v>30</v>
      </c>
      <c r="K53" s="215" t="s">
        <v>3373</v>
      </c>
      <c r="L53" s="216">
        <f t="shared" si="16"/>
        <v>10</v>
      </c>
      <c r="M53" s="213">
        <f t="shared" si="17"/>
        <v>60</v>
      </c>
      <c r="N53" s="213">
        <f t="shared" si="18"/>
        <v>2</v>
      </c>
      <c r="O53" s="213">
        <f t="shared" si="19"/>
        <v>1</v>
      </c>
      <c r="P53" s="214">
        <v>9.34</v>
      </c>
      <c r="Q53" s="215">
        <v>10</v>
      </c>
      <c r="R53" s="215" t="s">
        <v>3373</v>
      </c>
      <c r="S53" s="214">
        <v>10.029999999999999</v>
      </c>
      <c r="T53" s="215">
        <v>30</v>
      </c>
      <c r="U53" s="215" t="s">
        <v>3372</v>
      </c>
      <c r="V53" s="214">
        <f t="shared" si="20"/>
        <v>9.6849999999999987</v>
      </c>
      <c r="W53" s="215">
        <f t="shared" si="21"/>
        <v>40</v>
      </c>
      <c r="X53" s="215">
        <f t="shared" si="22"/>
        <v>1</v>
      </c>
      <c r="Y53" s="215">
        <f t="shared" si="23"/>
        <v>1</v>
      </c>
      <c r="Z53" s="215">
        <f t="shared" si="24"/>
        <v>3</v>
      </c>
      <c r="AA53" s="215">
        <f t="shared" si="25"/>
        <v>2</v>
      </c>
      <c r="AB53" s="215">
        <f t="shared" si="26"/>
        <v>5</v>
      </c>
      <c r="AC53" s="214">
        <f t="shared" si="15"/>
        <v>0.88</v>
      </c>
      <c r="AD53" s="214">
        <f t="shared" si="27"/>
        <v>9.8424999999999994</v>
      </c>
      <c r="AE53" s="214">
        <f t="shared" si="28"/>
        <v>8.6613999999999987</v>
      </c>
      <c r="AF53" s="215">
        <f t="shared" si="29"/>
        <v>100</v>
      </c>
      <c r="AG53" s="105"/>
      <c r="AH53" s="212" t="s">
        <v>3455</v>
      </c>
      <c r="AI53" s="212" t="s">
        <v>3451</v>
      </c>
      <c r="AJ53" s="212" t="s">
        <v>3452</v>
      </c>
      <c r="AK53" s="212" t="s">
        <v>3456</v>
      </c>
      <c r="AL53" s="212" t="s">
        <v>3457</v>
      </c>
      <c r="AM53" s="212" t="s">
        <v>3453</v>
      </c>
      <c r="AN53" s="212" t="s">
        <v>3454</v>
      </c>
      <c r="AO53" s="212" t="s">
        <v>3460</v>
      </c>
      <c r="AP53" s="212" t="s">
        <v>3458</v>
      </c>
      <c r="AQ53" s="212" t="s">
        <v>3459</v>
      </c>
      <c r="AR53" s="217">
        <v>1</v>
      </c>
    </row>
    <row r="54" spans="1:44" s="217" customFormat="1" ht="11.25">
      <c r="A54" s="210">
        <v>49</v>
      </c>
      <c r="B54" s="222" t="s">
        <v>1527</v>
      </c>
      <c r="C54" s="222" t="s">
        <v>1528</v>
      </c>
      <c r="D54" s="221" t="s">
        <v>1529</v>
      </c>
      <c r="E54" s="213">
        <v>15</v>
      </c>
      <c r="F54" s="214">
        <v>10</v>
      </c>
      <c r="G54" s="215">
        <v>30</v>
      </c>
      <c r="H54" s="215" t="s">
        <v>3373</v>
      </c>
      <c r="I54" s="214">
        <v>10</v>
      </c>
      <c r="J54" s="215">
        <v>30</v>
      </c>
      <c r="K54" s="215" t="s">
        <v>3373</v>
      </c>
      <c r="L54" s="216">
        <f t="shared" si="16"/>
        <v>10</v>
      </c>
      <c r="M54" s="213">
        <f t="shared" si="17"/>
        <v>60</v>
      </c>
      <c r="N54" s="213">
        <f t="shared" si="18"/>
        <v>2</v>
      </c>
      <c r="O54" s="213">
        <f t="shared" si="19"/>
        <v>0</v>
      </c>
      <c r="P54" s="214">
        <v>8.4499999999999993</v>
      </c>
      <c r="Q54" s="215">
        <v>10</v>
      </c>
      <c r="R54" s="215" t="s">
        <v>3373</v>
      </c>
      <c r="S54" s="214">
        <v>10.31</v>
      </c>
      <c r="T54" s="215">
        <v>30</v>
      </c>
      <c r="U54" s="215" t="s">
        <v>3372</v>
      </c>
      <c r="V54" s="214">
        <f t="shared" si="20"/>
        <v>9.379999999999999</v>
      </c>
      <c r="W54" s="215">
        <f t="shared" si="21"/>
        <v>40</v>
      </c>
      <c r="X54" s="215">
        <f t="shared" si="22"/>
        <v>1</v>
      </c>
      <c r="Y54" s="215">
        <f t="shared" si="23"/>
        <v>1</v>
      </c>
      <c r="Z54" s="215">
        <f t="shared" si="24"/>
        <v>3</v>
      </c>
      <c r="AA54" s="215">
        <f t="shared" si="25"/>
        <v>1</v>
      </c>
      <c r="AB54" s="215">
        <f t="shared" si="26"/>
        <v>4</v>
      </c>
      <c r="AC54" s="214">
        <f t="shared" si="15"/>
        <v>0.89</v>
      </c>
      <c r="AD54" s="214">
        <f t="shared" si="27"/>
        <v>9.69</v>
      </c>
      <c r="AE54" s="214">
        <f t="shared" si="28"/>
        <v>8.6241000000000003</v>
      </c>
      <c r="AF54" s="215">
        <f t="shared" si="29"/>
        <v>100</v>
      </c>
      <c r="AG54" s="105"/>
      <c r="AH54" s="212" t="s">
        <v>3452</v>
      </c>
      <c r="AI54" s="212" t="s">
        <v>3456</v>
      </c>
      <c r="AJ54" s="212" t="s">
        <v>3455</v>
      </c>
      <c r="AK54" s="212" t="s">
        <v>3460</v>
      </c>
      <c r="AL54" s="212" t="s">
        <v>3459</v>
      </c>
      <c r="AM54" s="212" t="s">
        <v>3457</v>
      </c>
      <c r="AN54" s="212" t="s">
        <v>3451</v>
      </c>
      <c r="AO54" s="212" t="s">
        <v>3454</v>
      </c>
      <c r="AP54" s="212" t="s">
        <v>3453</v>
      </c>
      <c r="AQ54" s="212" t="s">
        <v>3458</v>
      </c>
      <c r="AR54" s="217">
        <v>1</v>
      </c>
    </row>
    <row r="55" spans="1:44" s="217" customFormat="1" ht="11.25">
      <c r="A55" s="210">
        <v>50</v>
      </c>
      <c r="B55" s="218" t="s">
        <v>1915</v>
      </c>
      <c r="C55" s="218" t="s">
        <v>1916</v>
      </c>
      <c r="D55" s="221" t="s">
        <v>1917</v>
      </c>
      <c r="E55" s="213">
        <v>19</v>
      </c>
      <c r="F55" s="214">
        <v>10.86</v>
      </c>
      <c r="G55" s="215">
        <v>30</v>
      </c>
      <c r="H55" s="215" t="s">
        <v>3373</v>
      </c>
      <c r="I55" s="214">
        <v>10</v>
      </c>
      <c r="J55" s="215">
        <v>30</v>
      </c>
      <c r="K55" s="215" t="s">
        <v>3373</v>
      </c>
      <c r="L55" s="216">
        <f t="shared" si="16"/>
        <v>10.43</v>
      </c>
      <c r="M55" s="213">
        <f t="shared" si="17"/>
        <v>60</v>
      </c>
      <c r="N55" s="213">
        <f t="shared" si="18"/>
        <v>2</v>
      </c>
      <c r="O55" s="213">
        <f t="shared" si="19"/>
        <v>0</v>
      </c>
      <c r="P55" s="214">
        <v>9.41</v>
      </c>
      <c r="Q55" s="215">
        <v>10</v>
      </c>
      <c r="R55" s="215" t="s">
        <v>3373</v>
      </c>
      <c r="S55" s="214">
        <v>10.029999999999999</v>
      </c>
      <c r="T55" s="215">
        <v>30</v>
      </c>
      <c r="U55" s="215" t="s">
        <v>3373</v>
      </c>
      <c r="V55" s="214">
        <f t="shared" si="20"/>
        <v>9.7199999999999989</v>
      </c>
      <c r="W55" s="215">
        <f t="shared" si="21"/>
        <v>40</v>
      </c>
      <c r="X55" s="215">
        <f t="shared" si="22"/>
        <v>2</v>
      </c>
      <c r="Y55" s="215">
        <f t="shared" si="23"/>
        <v>1</v>
      </c>
      <c r="Z55" s="215">
        <f t="shared" si="24"/>
        <v>4</v>
      </c>
      <c r="AA55" s="215">
        <f t="shared" si="25"/>
        <v>1</v>
      </c>
      <c r="AB55" s="215">
        <f t="shared" si="26"/>
        <v>5</v>
      </c>
      <c r="AC55" s="214">
        <f>IF(AB55=0,0.86,IF(AB55=1,0.85,IF(AB55=2,0.84,IF(AB55=3,0.83,IF(AB55=4,0.82,IF(AB55=5,0.81,IF(AB55=6,0.8)))))))</f>
        <v>0.81</v>
      </c>
      <c r="AD55" s="214">
        <f t="shared" si="27"/>
        <v>10.074999999999999</v>
      </c>
      <c r="AE55" s="214">
        <f t="shared" si="28"/>
        <v>8.1607500000000002</v>
      </c>
      <c r="AF55" s="215">
        <f t="shared" si="29"/>
        <v>100</v>
      </c>
      <c r="AG55" s="105"/>
      <c r="AH55" s="212" t="s">
        <v>3460</v>
      </c>
      <c r="AI55" s="212" t="s">
        <v>3456</v>
      </c>
      <c r="AJ55" s="212" t="s">
        <v>3451</v>
      </c>
      <c r="AK55" s="212" t="s">
        <v>3455</v>
      </c>
      <c r="AL55" s="212" t="s">
        <v>3453</v>
      </c>
      <c r="AM55" s="212" t="s">
        <v>3454</v>
      </c>
      <c r="AN55" s="212" t="s">
        <v>3459</v>
      </c>
      <c r="AO55" s="212" t="s">
        <v>3452</v>
      </c>
      <c r="AP55" s="212" t="s">
        <v>3457</v>
      </c>
      <c r="AQ55" s="212" t="s">
        <v>3458</v>
      </c>
      <c r="AR55" s="217">
        <v>1</v>
      </c>
    </row>
    <row r="56" spans="1:44" s="217" customFormat="1" ht="11.25">
      <c r="A56" s="210">
        <v>51</v>
      </c>
      <c r="B56" s="218" t="s">
        <v>1150</v>
      </c>
      <c r="C56" s="218" t="s">
        <v>1151</v>
      </c>
      <c r="D56" s="221" t="s">
        <v>1152</v>
      </c>
      <c r="E56" s="213">
        <v>11</v>
      </c>
      <c r="F56" s="214">
        <v>10.14</v>
      </c>
      <c r="G56" s="215">
        <v>30</v>
      </c>
      <c r="H56" s="215" t="s">
        <v>3372</v>
      </c>
      <c r="I56" s="214">
        <v>10.17</v>
      </c>
      <c r="J56" s="215">
        <v>30</v>
      </c>
      <c r="K56" s="215" t="s">
        <v>3373</v>
      </c>
      <c r="L56" s="216">
        <f t="shared" si="16"/>
        <v>10.155000000000001</v>
      </c>
      <c r="M56" s="213">
        <f t="shared" si="17"/>
        <v>60</v>
      </c>
      <c r="N56" s="213">
        <f t="shared" si="18"/>
        <v>1</v>
      </c>
      <c r="O56" s="213">
        <f t="shared" si="19"/>
        <v>0</v>
      </c>
      <c r="P56" s="214">
        <v>8.66</v>
      </c>
      <c r="Q56" s="215">
        <v>10</v>
      </c>
      <c r="R56" s="215" t="s">
        <v>3373</v>
      </c>
      <c r="S56" s="214">
        <v>10.46</v>
      </c>
      <c r="T56" s="215">
        <v>30</v>
      </c>
      <c r="U56" s="215" t="s">
        <v>3373</v>
      </c>
      <c r="V56" s="214">
        <f t="shared" si="20"/>
        <v>9.56</v>
      </c>
      <c r="W56" s="215">
        <f t="shared" si="21"/>
        <v>40</v>
      </c>
      <c r="X56" s="215">
        <f t="shared" si="22"/>
        <v>2</v>
      </c>
      <c r="Y56" s="215">
        <f t="shared" si="23"/>
        <v>1</v>
      </c>
      <c r="Z56" s="215">
        <f t="shared" si="24"/>
        <v>3</v>
      </c>
      <c r="AA56" s="215">
        <f t="shared" si="25"/>
        <v>1</v>
      </c>
      <c r="AB56" s="215">
        <f t="shared" si="26"/>
        <v>4</v>
      </c>
      <c r="AC56" s="214">
        <f>IF(AB56=0,0.86,IF(AB56=1,0.85,IF(AB56=2,0.84,IF(AB56=3,0.83,IF(AB56=4,0.82,IF(AB56=5,0.81,IF(AB56=6,0.8)))))))</f>
        <v>0.82</v>
      </c>
      <c r="AD56" s="214">
        <f t="shared" si="27"/>
        <v>9.8575000000000017</v>
      </c>
      <c r="AE56" s="214">
        <f t="shared" si="28"/>
        <v>8.0831500000000016</v>
      </c>
      <c r="AF56" s="215">
        <f t="shared" si="29"/>
        <v>100</v>
      </c>
      <c r="AG56" s="105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7">
        <v>1</v>
      </c>
    </row>
    <row r="57" spans="1:44" s="217" customFormat="1" ht="11.25">
      <c r="A57" s="210">
        <v>52</v>
      </c>
      <c r="B57" s="222" t="s">
        <v>509</v>
      </c>
      <c r="C57" s="222" t="s">
        <v>510</v>
      </c>
      <c r="D57" s="221" t="s">
        <v>511</v>
      </c>
      <c r="E57" s="213">
        <v>4</v>
      </c>
      <c r="F57" s="214">
        <v>11.3</v>
      </c>
      <c r="G57" s="215">
        <v>30</v>
      </c>
      <c r="H57" s="215" t="s">
        <v>3373</v>
      </c>
      <c r="I57" s="214">
        <v>9.5299999999999994</v>
      </c>
      <c r="J57" s="215">
        <v>12</v>
      </c>
      <c r="K57" s="215" t="s">
        <v>3373</v>
      </c>
      <c r="L57" s="216">
        <f t="shared" si="16"/>
        <v>10.414999999999999</v>
      </c>
      <c r="M57" s="213">
        <f t="shared" si="17"/>
        <v>60</v>
      </c>
      <c r="N57" s="213">
        <f t="shared" si="18"/>
        <v>2</v>
      </c>
      <c r="O57" s="213">
        <f t="shared" si="19"/>
        <v>1</v>
      </c>
      <c r="P57" s="214">
        <v>8.2899999999999991</v>
      </c>
      <c r="Q57" s="215">
        <v>10</v>
      </c>
      <c r="R57" s="215" t="s">
        <v>3373</v>
      </c>
      <c r="S57" s="214">
        <v>10.029999999999999</v>
      </c>
      <c r="T57" s="215">
        <v>30</v>
      </c>
      <c r="U57" s="215" t="s">
        <v>3372</v>
      </c>
      <c r="V57" s="214">
        <f t="shared" si="20"/>
        <v>9.16</v>
      </c>
      <c r="W57" s="215">
        <f t="shared" si="21"/>
        <v>40</v>
      </c>
      <c r="X57" s="215">
        <f t="shared" si="22"/>
        <v>1</v>
      </c>
      <c r="Y57" s="215">
        <f t="shared" si="23"/>
        <v>1</v>
      </c>
      <c r="Z57" s="215">
        <f t="shared" si="24"/>
        <v>3</v>
      </c>
      <c r="AA57" s="215">
        <f t="shared" si="25"/>
        <v>2</v>
      </c>
      <c r="AB57" s="215">
        <f t="shared" si="26"/>
        <v>5</v>
      </c>
      <c r="AC57" s="214">
        <f>IF(AB57=0,0.86,IF(AB57=1,0.85,IF(AB57=2,0.84,IF(AB57=3,0.83,IF(AB57=4,0.82,IF(AB57=5,0.81,IF(AB57=6,0.8)))))))</f>
        <v>0.81</v>
      </c>
      <c r="AD57" s="214">
        <f t="shared" si="27"/>
        <v>9.7874999999999996</v>
      </c>
      <c r="AE57" s="214">
        <f t="shared" si="28"/>
        <v>7.9278750000000002</v>
      </c>
      <c r="AF57" s="215">
        <f t="shared" si="29"/>
        <v>100</v>
      </c>
      <c r="AG57" s="105"/>
      <c r="AH57" s="212" t="s">
        <v>3453</v>
      </c>
      <c r="AI57" s="212" t="s">
        <v>3451</v>
      </c>
      <c r="AJ57" s="212" t="s">
        <v>3452</v>
      </c>
      <c r="AK57" s="212" t="s">
        <v>3455</v>
      </c>
      <c r="AL57" s="212" t="s">
        <v>3456</v>
      </c>
      <c r="AM57" s="212" t="s">
        <v>3454</v>
      </c>
      <c r="AN57" s="212" t="s">
        <v>3457</v>
      </c>
      <c r="AO57" s="212" t="s">
        <v>3460</v>
      </c>
      <c r="AP57" s="212" t="s">
        <v>3459</v>
      </c>
      <c r="AQ57" s="212" t="s">
        <v>3458</v>
      </c>
      <c r="AR57" s="217">
        <v>1</v>
      </c>
    </row>
    <row r="58" spans="1:44" s="217" customFormat="1" ht="11.25">
      <c r="A58" s="210">
        <v>53</v>
      </c>
      <c r="B58" s="222" t="s">
        <v>2626</v>
      </c>
      <c r="C58" s="222" t="s">
        <v>2627</v>
      </c>
      <c r="D58" s="221" t="s">
        <v>2628</v>
      </c>
      <c r="E58" s="213">
        <v>27</v>
      </c>
      <c r="F58" s="214">
        <v>10</v>
      </c>
      <c r="G58" s="215">
        <v>30</v>
      </c>
      <c r="H58" s="215" t="s">
        <v>3373</v>
      </c>
      <c r="I58" s="214">
        <v>10.14</v>
      </c>
      <c r="J58" s="215">
        <v>30</v>
      </c>
      <c r="K58" s="215" t="s">
        <v>3373</v>
      </c>
      <c r="L58" s="216">
        <f t="shared" si="16"/>
        <v>10.07</v>
      </c>
      <c r="M58" s="213">
        <f t="shared" si="17"/>
        <v>60</v>
      </c>
      <c r="N58" s="213">
        <f t="shared" si="18"/>
        <v>2</v>
      </c>
      <c r="O58" s="213">
        <f t="shared" si="19"/>
        <v>0</v>
      </c>
      <c r="P58" s="214">
        <v>8.73</v>
      </c>
      <c r="Q58" s="215">
        <v>10</v>
      </c>
      <c r="R58" s="215" t="s">
        <v>3373</v>
      </c>
      <c r="S58" s="214">
        <v>10</v>
      </c>
      <c r="T58" s="215">
        <v>30</v>
      </c>
      <c r="U58" s="215" t="s">
        <v>3373</v>
      </c>
      <c r="V58" s="214">
        <f t="shared" si="20"/>
        <v>9.3650000000000002</v>
      </c>
      <c r="W58" s="215">
        <f t="shared" si="21"/>
        <v>40</v>
      </c>
      <c r="X58" s="215">
        <f t="shared" si="22"/>
        <v>2</v>
      </c>
      <c r="Y58" s="215">
        <f t="shared" si="23"/>
        <v>1</v>
      </c>
      <c r="Z58" s="215">
        <f t="shared" si="24"/>
        <v>4</v>
      </c>
      <c r="AA58" s="215">
        <f t="shared" si="25"/>
        <v>1</v>
      </c>
      <c r="AB58" s="215">
        <f t="shared" si="26"/>
        <v>5</v>
      </c>
      <c r="AC58" s="214">
        <f>IF(AB58=0,0.86,IF(AB58=1,0.85,IF(AB58=2,0.84,IF(AB58=3,0.83,IF(AB58=4,0.82,IF(AB58=5,0.81,IF(AB58=6,0.8)))))))</f>
        <v>0.81</v>
      </c>
      <c r="AD58" s="214">
        <f t="shared" si="27"/>
        <v>9.7175000000000011</v>
      </c>
      <c r="AE58" s="214">
        <f t="shared" si="28"/>
        <v>7.8711750000000018</v>
      </c>
      <c r="AF58" s="215">
        <f t="shared" si="29"/>
        <v>100</v>
      </c>
      <c r="AG58" s="105"/>
      <c r="AH58" s="212" t="s">
        <v>3456</v>
      </c>
      <c r="AI58" s="212" t="s">
        <v>3452</v>
      </c>
      <c r="AJ58" s="212" t="s">
        <v>3455</v>
      </c>
      <c r="AK58" s="212" t="s">
        <v>3453</v>
      </c>
      <c r="AL58" s="212" t="s">
        <v>3454</v>
      </c>
      <c r="AM58" s="212" t="s">
        <v>3451</v>
      </c>
      <c r="AN58" s="212" t="s">
        <v>3460</v>
      </c>
      <c r="AO58" s="212" t="s">
        <v>3457</v>
      </c>
      <c r="AP58" s="212" t="s">
        <v>3458</v>
      </c>
      <c r="AQ58" s="212" t="s">
        <v>3459</v>
      </c>
      <c r="AR58" s="217">
        <v>1</v>
      </c>
    </row>
    <row r="59" spans="1:44" s="217" customFormat="1" ht="11.25">
      <c r="A59" s="210">
        <v>54</v>
      </c>
      <c r="B59" s="227" t="s">
        <v>1668</v>
      </c>
      <c r="C59" s="227" t="s">
        <v>1219</v>
      </c>
      <c r="D59" s="226" t="s">
        <v>3512</v>
      </c>
      <c r="E59" s="213">
        <v>16</v>
      </c>
      <c r="F59" s="214">
        <v>10.01</v>
      </c>
      <c r="G59" s="215">
        <v>30</v>
      </c>
      <c r="H59" s="215" t="s">
        <v>3372</v>
      </c>
      <c r="I59" s="214">
        <v>10</v>
      </c>
      <c r="J59" s="215">
        <v>30</v>
      </c>
      <c r="K59" s="215" t="s">
        <v>3373</v>
      </c>
      <c r="L59" s="216">
        <f t="shared" si="16"/>
        <v>10.004999999999999</v>
      </c>
      <c r="M59" s="213">
        <f t="shared" si="17"/>
        <v>60</v>
      </c>
      <c r="N59" s="213">
        <f t="shared" si="18"/>
        <v>1</v>
      </c>
      <c r="O59" s="213">
        <f t="shared" si="19"/>
        <v>0</v>
      </c>
      <c r="P59" s="214">
        <v>8.9600000000000009</v>
      </c>
      <c r="Q59" s="215">
        <v>10</v>
      </c>
      <c r="R59" s="215" t="s">
        <v>3373</v>
      </c>
      <c r="S59" s="214">
        <v>10.26</v>
      </c>
      <c r="T59" s="215">
        <v>30</v>
      </c>
      <c r="U59" s="215" t="s">
        <v>3373</v>
      </c>
      <c r="V59" s="214">
        <f t="shared" si="20"/>
        <v>9.61</v>
      </c>
      <c r="W59" s="215">
        <f t="shared" si="21"/>
        <v>40</v>
      </c>
      <c r="X59" s="215">
        <f t="shared" si="22"/>
        <v>2</v>
      </c>
      <c r="Y59" s="215">
        <f t="shared" si="23"/>
        <v>1</v>
      </c>
      <c r="Z59" s="215">
        <f t="shared" si="24"/>
        <v>3</v>
      </c>
      <c r="AA59" s="215">
        <f t="shared" si="25"/>
        <v>1</v>
      </c>
      <c r="AB59" s="215">
        <f t="shared" si="26"/>
        <v>4</v>
      </c>
      <c r="AC59" s="214">
        <f>IF(AB59=0,0.79,IF(AB59=1,0.78,IF(AB59=2,0.77,IF(AB59=3,0.76,IF(AB59=4,0.75,IF(AB59=5,0.74,IF(AB59=6,0.73)))))))</f>
        <v>0.75</v>
      </c>
      <c r="AD59" s="214">
        <f t="shared" si="27"/>
        <v>9.8074999999999992</v>
      </c>
      <c r="AE59" s="214">
        <f t="shared" si="28"/>
        <v>7.3556249999999999</v>
      </c>
      <c r="AF59" s="215">
        <f t="shared" si="29"/>
        <v>100</v>
      </c>
      <c r="AG59" s="105"/>
      <c r="AH59" s="212" t="s">
        <v>3456</v>
      </c>
      <c r="AI59" s="212" t="s">
        <v>3460</v>
      </c>
      <c r="AJ59" s="212" t="s">
        <v>3451</v>
      </c>
      <c r="AK59" s="212" t="s">
        <v>3453</v>
      </c>
      <c r="AL59" s="212" t="s">
        <v>3455</v>
      </c>
      <c r="AM59" s="212" t="s">
        <v>3454</v>
      </c>
      <c r="AN59" s="212" t="s">
        <v>3452</v>
      </c>
      <c r="AO59" s="212" t="s">
        <v>3457</v>
      </c>
      <c r="AP59" s="212" t="s">
        <v>3459</v>
      </c>
      <c r="AQ59" s="212" t="s">
        <v>3458</v>
      </c>
      <c r="AR59" s="217">
        <v>1</v>
      </c>
    </row>
    <row r="60" spans="1:44" s="217" customFormat="1" ht="11.25">
      <c r="A60" s="210">
        <v>55</v>
      </c>
      <c r="B60" s="218" t="s">
        <v>2629</v>
      </c>
      <c r="C60" s="218" t="s">
        <v>2630</v>
      </c>
      <c r="D60" s="221" t="s">
        <v>2631</v>
      </c>
      <c r="E60" s="213">
        <v>27</v>
      </c>
      <c r="F60" s="214">
        <v>9.6999999999999993</v>
      </c>
      <c r="G60" s="215">
        <v>24</v>
      </c>
      <c r="H60" s="215" t="s">
        <v>3372</v>
      </c>
      <c r="I60" s="214">
        <v>11.02</v>
      </c>
      <c r="J60" s="215">
        <v>30</v>
      </c>
      <c r="K60" s="215" t="s">
        <v>3373</v>
      </c>
      <c r="L60" s="216">
        <f t="shared" si="16"/>
        <v>10.36</v>
      </c>
      <c r="M60" s="213">
        <f t="shared" si="17"/>
        <v>60</v>
      </c>
      <c r="N60" s="213">
        <f t="shared" si="18"/>
        <v>1</v>
      </c>
      <c r="O60" s="213">
        <f t="shared" si="19"/>
        <v>1</v>
      </c>
      <c r="P60" s="214">
        <v>7.24</v>
      </c>
      <c r="Q60" s="215">
        <v>9</v>
      </c>
      <c r="R60" s="215" t="s">
        <v>3373</v>
      </c>
      <c r="S60" s="214">
        <v>11.35</v>
      </c>
      <c r="T60" s="215">
        <v>30</v>
      </c>
      <c r="U60" s="215" t="s">
        <v>3372</v>
      </c>
      <c r="V60" s="214">
        <f t="shared" si="20"/>
        <v>9.2949999999999999</v>
      </c>
      <c r="W60" s="215">
        <f t="shared" si="21"/>
        <v>39</v>
      </c>
      <c r="X60" s="215">
        <f t="shared" si="22"/>
        <v>1</v>
      </c>
      <c r="Y60" s="215">
        <f t="shared" si="23"/>
        <v>1</v>
      </c>
      <c r="Z60" s="215">
        <f t="shared" si="24"/>
        <v>2</v>
      </c>
      <c r="AA60" s="215">
        <f t="shared" si="25"/>
        <v>2</v>
      </c>
      <c r="AB60" s="215">
        <f t="shared" si="26"/>
        <v>4</v>
      </c>
      <c r="AC60" s="214">
        <f>IF(AB60=0,0.93,IF(AB60=1,0.92,IF(AB60=2,0.91,IF(AB60=3,0.9,IF(AB60=4,0.89,IF(AB60=5,0.88,IF(AB60=6,0.87)))))))</f>
        <v>0.89</v>
      </c>
      <c r="AD60" s="214">
        <f t="shared" si="27"/>
        <v>9.8275000000000006</v>
      </c>
      <c r="AE60" s="214">
        <f t="shared" si="28"/>
        <v>8.7464750000000002</v>
      </c>
      <c r="AF60" s="215">
        <f t="shared" si="29"/>
        <v>99</v>
      </c>
      <c r="AG60" s="105"/>
      <c r="AH60" s="212" t="s">
        <v>3453</v>
      </c>
      <c r="AI60" s="212" t="s">
        <v>3451</v>
      </c>
      <c r="AJ60" s="212" t="s">
        <v>3456</v>
      </c>
      <c r="AK60" s="212" t="s">
        <v>3452</v>
      </c>
      <c r="AL60" s="212" t="s">
        <v>3455</v>
      </c>
      <c r="AM60" s="212" t="s">
        <v>3460</v>
      </c>
      <c r="AN60" s="212" t="s">
        <v>3454</v>
      </c>
      <c r="AO60" s="212" t="s">
        <v>3457</v>
      </c>
      <c r="AP60" s="212" t="s">
        <v>3459</v>
      </c>
      <c r="AQ60" s="212" t="s">
        <v>3458</v>
      </c>
      <c r="AR60" s="217">
        <v>1</v>
      </c>
    </row>
    <row r="61" spans="1:44" s="217" customFormat="1" ht="11.25">
      <c r="A61" s="210">
        <v>56</v>
      </c>
      <c r="B61" s="218" t="s">
        <v>892</v>
      </c>
      <c r="C61" s="218" t="s">
        <v>893</v>
      </c>
      <c r="D61" s="221" t="s">
        <v>894</v>
      </c>
      <c r="E61" s="213">
        <v>8</v>
      </c>
      <c r="F61" s="214">
        <v>10.02</v>
      </c>
      <c r="G61" s="215">
        <v>30</v>
      </c>
      <c r="H61" s="215" t="s">
        <v>3373</v>
      </c>
      <c r="I61" s="214">
        <v>9.98</v>
      </c>
      <c r="J61" s="215">
        <v>24</v>
      </c>
      <c r="K61" s="215" t="s">
        <v>3373</v>
      </c>
      <c r="L61" s="216">
        <f t="shared" si="16"/>
        <v>10</v>
      </c>
      <c r="M61" s="213">
        <f t="shared" si="17"/>
        <v>60</v>
      </c>
      <c r="N61" s="213">
        <f t="shared" si="18"/>
        <v>2</v>
      </c>
      <c r="O61" s="213">
        <f t="shared" si="19"/>
        <v>1</v>
      </c>
      <c r="P61" s="214">
        <v>7.54</v>
      </c>
      <c r="Q61" s="215">
        <v>9</v>
      </c>
      <c r="R61" s="215" t="s">
        <v>3373</v>
      </c>
      <c r="S61" s="214">
        <v>10</v>
      </c>
      <c r="T61" s="215">
        <v>30</v>
      </c>
      <c r="U61" s="215" t="s">
        <v>3373</v>
      </c>
      <c r="V61" s="214">
        <f t="shared" si="20"/>
        <v>8.77</v>
      </c>
      <c r="W61" s="215">
        <f t="shared" si="21"/>
        <v>39</v>
      </c>
      <c r="X61" s="215">
        <f t="shared" si="22"/>
        <v>2</v>
      </c>
      <c r="Y61" s="215">
        <f t="shared" si="23"/>
        <v>1</v>
      </c>
      <c r="Z61" s="215">
        <f t="shared" si="24"/>
        <v>4</v>
      </c>
      <c r="AA61" s="215">
        <f t="shared" si="25"/>
        <v>2</v>
      </c>
      <c r="AB61" s="215">
        <f t="shared" si="26"/>
        <v>6</v>
      </c>
      <c r="AC61" s="214">
        <f>IF(AB61=0,0.93,IF(AB61=1,0.92,IF(AB61=2,0.91,IF(AB61=3,0.9,IF(AB61=4,0.89,IF(AB61=5,0.88,IF(AB61=6,0.87)))))))</f>
        <v>0.87</v>
      </c>
      <c r="AD61" s="214">
        <f t="shared" si="27"/>
        <v>9.3849999999999998</v>
      </c>
      <c r="AE61" s="214">
        <f t="shared" si="28"/>
        <v>8.1649499999999993</v>
      </c>
      <c r="AF61" s="215">
        <f t="shared" si="29"/>
        <v>99</v>
      </c>
      <c r="AG61" s="105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7">
        <v>1</v>
      </c>
    </row>
    <row r="62" spans="1:44" s="217" customFormat="1" ht="11.25">
      <c r="A62" s="210">
        <v>57</v>
      </c>
      <c r="B62" s="222" t="s">
        <v>276</v>
      </c>
      <c r="C62" s="222" t="s">
        <v>277</v>
      </c>
      <c r="D62" s="221" t="s">
        <v>278</v>
      </c>
      <c r="E62" s="213">
        <v>2</v>
      </c>
      <c r="F62" s="214">
        <v>11.46</v>
      </c>
      <c r="G62" s="215">
        <v>30</v>
      </c>
      <c r="H62" s="215" t="s">
        <v>3373</v>
      </c>
      <c r="I62" s="214">
        <v>9.7100000000000009</v>
      </c>
      <c r="J62" s="215">
        <v>12</v>
      </c>
      <c r="K62" s="215" t="s">
        <v>3373</v>
      </c>
      <c r="L62" s="216">
        <f t="shared" si="16"/>
        <v>10.585000000000001</v>
      </c>
      <c r="M62" s="213">
        <f t="shared" si="17"/>
        <v>60</v>
      </c>
      <c r="N62" s="213">
        <f t="shared" si="18"/>
        <v>2</v>
      </c>
      <c r="O62" s="213">
        <f t="shared" si="19"/>
        <v>1</v>
      </c>
      <c r="P62" s="214">
        <v>7.48</v>
      </c>
      <c r="Q62" s="215">
        <v>7</v>
      </c>
      <c r="R62" s="215" t="s">
        <v>3373</v>
      </c>
      <c r="S62" s="214">
        <v>11.38</v>
      </c>
      <c r="T62" s="215">
        <v>30</v>
      </c>
      <c r="U62" s="215" t="s">
        <v>3373</v>
      </c>
      <c r="V62" s="214">
        <f t="shared" si="20"/>
        <v>9.43</v>
      </c>
      <c r="W62" s="215">
        <f t="shared" si="21"/>
        <v>37</v>
      </c>
      <c r="X62" s="215">
        <f t="shared" si="22"/>
        <v>2</v>
      </c>
      <c r="Y62" s="215">
        <f t="shared" si="23"/>
        <v>1</v>
      </c>
      <c r="Z62" s="215">
        <f t="shared" si="24"/>
        <v>4</v>
      </c>
      <c r="AA62" s="215">
        <f t="shared" si="25"/>
        <v>2</v>
      </c>
      <c r="AB62" s="215">
        <f t="shared" si="26"/>
        <v>6</v>
      </c>
      <c r="AC62" s="214">
        <f>IF(AB62=0,1,IF(AB62=1,0.99,IF(AB62=2,0.98,IF(AB62=3,0.97,IF(AB62=4,0.96,IF(AB62=5,0.95,IF(AB62=6,0.94)))))))</f>
        <v>0.94</v>
      </c>
      <c r="AD62" s="214">
        <f t="shared" si="27"/>
        <v>10.0075</v>
      </c>
      <c r="AE62" s="214">
        <f t="shared" si="28"/>
        <v>9.4070499999999999</v>
      </c>
      <c r="AF62" s="215">
        <f t="shared" si="29"/>
        <v>97</v>
      </c>
      <c r="AG62" s="105"/>
      <c r="AH62" s="212" t="s">
        <v>3451</v>
      </c>
      <c r="AI62" s="212" t="s">
        <v>3453</v>
      </c>
      <c r="AJ62" s="212" t="s">
        <v>3456</v>
      </c>
      <c r="AK62" s="212" t="s">
        <v>3454</v>
      </c>
      <c r="AL62" s="212" t="s">
        <v>3452</v>
      </c>
      <c r="AM62" s="212" t="s">
        <v>3457</v>
      </c>
      <c r="AN62" s="212" t="s">
        <v>3455</v>
      </c>
      <c r="AO62" s="212" t="s">
        <v>3460</v>
      </c>
      <c r="AP62" s="212" t="s">
        <v>3458</v>
      </c>
      <c r="AQ62" s="212"/>
      <c r="AR62" s="217">
        <v>1</v>
      </c>
    </row>
    <row r="63" spans="1:44" s="217" customFormat="1" ht="11.25">
      <c r="A63" s="210">
        <v>58</v>
      </c>
      <c r="B63" s="222" t="s">
        <v>2401</v>
      </c>
      <c r="C63" s="222" t="s">
        <v>3571</v>
      </c>
      <c r="D63" s="221" t="s">
        <v>2402</v>
      </c>
      <c r="E63" s="213">
        <v>24</v>
      </c>
      <c r="F63" s="214">
        <v>11.41</v>
      </c>
      <c r="G63" s="215">
        <v>30</v>
      </c>
      <c r="H63" s="215" t="s">
        <v>3372</v>
      </c>
      <c r="I63" s="214">
        <v>8.59</v>
      </c>
      <c r="J63" s="215">
        <v>7</v>
      </c>
      <c r="K63" s="215" t="s">
        <v>3373</v>
      </c>
      <c r="L63" s="216">
        <f t="shared" si="16"/>
        <v>10</v>
      </c>
      <c r="M63" s="213">
        <f t="shared" si="17"/>
        <v>60</v>
      </c>
      <c r="N63" s="213">
        <f t="shared" si="18"/>
        <v>1</v>
      </c>
      <c r="O63" s="213">
        <f t="shared" si="19"/>
        <v>1</v>
      </c>
      <c r="P63" s="214">
        <v>8.2899999999999991</v>
      </c>
      <c r="Q63" s="215">
        <v>7</v>
      </c>
      <c r="R63" s="215" t="s">
        <v>3373</v>
      </c>
      <c r="S63" s="214">
        <v>10.39</v>
      </c>
      <c r="T63" s="215">
        <v>30</v>
      </c>
      <c r="U63" s="215" t="s">
        <v>3372</v>
      </c>
      <c r="V63" s="214">
        <f t="shared" si="20"/>
        <v>9.34</v>
      </c>
      <c r="W63" s="215">
        <f t="shared" si="21"/>
        <v>37</v>
      </c>
      <c r="X63" s="215">
        <f t="shared" si="22"/>
        <v>1</v>
      </c>
      <c r="Y63" s="215">
        <f t="shared" si="23"/>
        <v>1</v>
      </c>
      <c r="Z63" s="215">
        <f t="shared" si="24"/>
        <v>2</v>
      </c>
      <c r="AA63" s="215">
        <f t="shared" si="25"/>
        <v>2</v>
      </c>
      <c r="AB63" s="215">
        <f t="shared" si="26"/>
        <v>4</v>
      </c>
      <c r="AC63" s="214">
        <f>IF(AB63=0,1,IF(AB63=1,0.99,IF(AB63=2,0.98,IF(AB63=3,0.97,IF(AB63=4,0.96,IF(AB63=5,0.95,IF(AB63=6,0.94)))))))</f>
        <v>0.96</v>
      </c>
      <c r="AD63" s="214">
        <f t="shared" si="27"/>
        <v>9.67</v>
      </c>
      <c r="AE63" s="214">
        <f t="shared" si="28"/>
        <v>9.283199999999999</v>
      </c>
      <c r="AF63" s="215">
        <f t="shared" si="29"/>
        <v>97</v>
      </c>
      <c r="AG63" s="105"/>
      <c r="AH63" s="212" t="s">
        <v>3457</v>
      </c>
      <c r="AI63" s="212" t="s">
        <v>3460</v>
      </c>
      <c r="AJ63" s="212" t="s">
        <v>3459</v>
      </c>
      <c r="AK63" s="212" t="s">
        <v>3458</v>
      </c>
      <c r="AL63" s="212" t="s">
        <v>3452</v>
      </c>
      <c r="AM63" s="212" t="s">
        <v>3455</v>
      </c>
      <c r="AN63" s="212" t="s">
        <v>3454</v>
      </c>
      <c r="AO63" s="212" t="s">
        <v>3456</v>
      </c>
      <c r="AP63" s="212" t="s">
        <v>3453</v>
      </c>
      <c r="AQ63" s="212" t="s">
        <v>3451</v>
      </c>
      <c r="AR63" s="217">
        <v>1</v>
      </c>
    </row>
    <row r="64" spans="1:44" s="217" customFormat="1" ht="11.25">
      <c r="A64" s="210">
        <v>61</v>
      </c>
      <c r="B64" s="218" t="s">
        <v>3493</v>
      </c>
      <c r="C64" s="218" t="s">
        <v>254</v>
      </c>
      <c r="D64" s="221" t="s">
        <v>2215</v>
      </c>
      <c r="E64" s="213">
        <v>22</v>
      </c>
      <c r="F64" s="214">
        <v>11.31</v>
      </c>
      <c r="G64" s="215">
        <v>30</v>
      </c>
      <c r="H64" s="215" t="s">
        <v>3372</v>
      </c>
      <c r="I64" s="214">
        <v>10</v>
      </c>
      <c r="J64" s="215">
        <v>30</v>
      </c>
      <c r="K64" s="215" t="s">
        <v>3373</v>
      </c>
      <c r="L64" s="216">
        <f t="shared" si="16"/>
        <v>10.655000000000001</v>
      </c>
      <c r="M64" s="213">
        <f t="shared" si="17"/>
        <v>60</v>
      </c>
      <c r="N64" s="213">
        <f t="shared" si="18"/>
        <v>1</v>
      </c>
      <c r="O64" s="213">
        <f t="shared" si="19"/>
        <v>0</v>
      </c>
      <c r="P64" s="214">
        <v>8.61</v>
      </c>
      <c r="Q64" s="215">
        <v>16</v>
      </c>
      <c r="R64" s="215" t="s">
        <v>3373</v>
      </c>
      <c r="S64" s="214">
        <v>9.6199999999999992</v>
      </c>
      <c r="T64" s="215">
        <v>20</v>
      </c>
      <c r="U64" s="215" t="s">
        <v>3373</v>
      </c>
      <c r="V64" s="214">
        <f t="shared" si="20"/>
        <v>9.1149999999999984</v>
      </c>
      <c r="W64" s="215">
        <f t="shared" si="21"/>
        <v>36</v>
      </c>
      <c r="X64" s="215">
        <f t="shared" si="22"/>
        <v>2</v>
      </c>
      <c r="Y64" s="215">
        <f t="shared" si="23"/>
        <v>1</v>
      </c>
      <c r="Z64" s="215">
        <f t="shared" si="24"/>
        <v>3</v>
      </c>
      <c r="AA64" s="215">
        <f t="shared" si="25"/>
        <v>1</v>
      </c>
      <c r="AB64" s="215">
        <f t="shared" si="26"/>
        <v>4</v>
      </c>
      <c r="AC64" s="214">
        <f>IF(AB64=0,0.93,IF(AB64=1,0.92,IF(AB64=2,0.91,IF(AB64=3,0.9,IF(AB64=4,0.89,IF(AB64=5,0.88,IF(AB64=6,0.87)))))))</f>
        <v>0.89</v>
      </c>
      <c r="AD64" s="214">
        <f t="shared" si="27"/>
        <v>9.8849999999999998</v>
      </c>
      <c r="AE64" s="214">
        <f t="shared" si="28"/>
        <v>8.7976499999999991</v>
      </c>
      <c r="AF64" s="215">
        <f t="shared" si="29"/>
        <v>96</v>
      </c>
      <c r="AG64" s="105"/>
      <c r="AH64" s="212" t="s">
        <v>3453</v>
      </c>
      <c r="AI64" s="212" t="s">
        <v>3451</v>
      </c>
      <c r="AJ64" s="212" t="s">
        <v>3455</v>
      </c>
      <c r="AK64" s="212" t="s">
        <v>3456</v>
      </c>
      <c r="AL64" s="212" t="s">
        <v>3454</v>
      </c>
      <c r="AM64" s="212" t="s">
        <v>3452</v>
      </c>
      <c r="AN64" s="212" t="s">
        <v>3460</v>
      </c>
      <c r="AO64" s="212" t="s">
        <v>3457</v>
      </c>
      <c r="AP64" s="212" t="s">
        <v>3458</v>
      </c>
      <c r="AQ64" s="212" t="s">
        <v>3459</v>
      </c>
      <c r="AR64" s="217">
        <v>1</v>
      </c>
    </row>
    <row r="65" spans="1:44" s="217" customFormat="1" ht="11.25">
      <c r="A65" s="210">
        <v>63</v>
      </c>
      <c r="B65" s="218" t="s">
        <v>2186</v>
      </c>
      <c r="C65" s="218" t="s">
        <v>790</v>
      </c>
      <c r="D65" s="213" t="s">
        <v>2187</v>
      </c>
      <c r="E65" s="213">
        <v>21</v>
      </c>
      <c r="F65" s="214">
        <v>11.57</v>
      </c>
      <c r="G65" s="215">
        <v>30</v>
      </c>
      <c r="H65" s="215" t="s">
        <v>3373</v>
      </c>
      <c r="I65" s="214">
        <v>10</v>
      </c>
      <c r="J65" s="215">
        <v>30</v>
      </c>
      <c r="K65" s="215" t="s">
        <v>3373</v>
      </c>
      <c r="L65" s="216">
        <f t="shared" si="16"/>
        <v>10.785</v>
      </c>
      <c r="M65" s="213">
        <f t="shared" si="17"/>
        <v>60</v>
      </c>
      <c r="N65" s="213">
        <f t="shared" si="18"/>
        <v>2</v>
      </c>
      <c r="O65" s="213">
        <f t="shared" si="19"/>
        <v>0</v>
      </c>
      <c r="P65" s="214">
        <v>7.43</v>
      </c>
      <c r="Q65" s="215">
        <v>5</v>
      </c>
      <c r="R65" s="215" t="s">
        <v>3373</v>
      </c>
      <c r="S65" s="214">
        <v>12.31</v>
      </c>
      <c r="T65" s="215">
        <v>30</v>
      </c>
      <c r="U65" s="215" t="s">
        <v>3373</v>
      </c>
      <c r="V65" s="214">
        <f t="shared" si="20"/>
        <v>9.870000000000001</v>
      </c>
      <c r="W65" s="215">
        <f t="shared" si="21"/>
        <v>35</v>
      </c>
      <c r="X65" s="215">
        <f t="shared" si="22"/>
        <v>2</v>
      </c>
      <c r="Y65" s="215">
        <f t="shared" si="23"/>
        <v>1</v>
      </c>
      <c r="Z65" s="215">
        <f t="shared" si="24"/>
        <v>4</v>
      </c>
      <c r="AA65" s="215">
        <f t="shared" si="25"/>
        <v>1</v>
      </c>
      <c r="AB65" s="215">
        <f t="shared" si="26"/>
        <v>5</v>
      </c>
      <c r="AC65" s="214">
        <f>IF(AB65=0,1,IF(AB65=1,0.99,IF(AB65=2,0.98,IF(AB65=3,0.97,IF(AB65=4,0.96,IF(AB65=5,0.95,IF(AB65=6,0.94)))))))</f>
        <v>0.95</v>
      </c>
      <c r="AD65" s="214">
        <f t="shared" si="27"/>
        <v>10.327500000000001</v>
      </c>
      <c r="AE65" s="214">
        <f t="shared" si="28"/>
        <v>9.8111250000000005</v>
      </c>
      <c r="AF65" s="215">
        <f t="shared" si="29"/>
        <v>95</v>
      </c>
      <c r="AG65" s="105"/>
      <c r="AH65" s="212" t="s">
        <v>3456</v>
      </c>
      <c r="AI65" s="212" t="s">
        <v>3451</v>
      </c>
      <c r="AJ65" s="212" t="s">
        <v>3452</v>
      </c>
      <c r="AK65" s="212" t="s">
        <v>3457</v>
      </c>
      <c r="AL65" s="212" t="s">
        <v>3453</v>
      </c>
      <c r="AM65" s="212" t="s">
        <v>3455</v>
      </c>
      <c r="AN65" s="212" t="s">
        <v>3454</v>
      </c>
      <c r="AO65" s="212" t="s">
        <v>3460</v>
      </c>
      <c r="AP65" s="212" t="s">
        <v>3458</v>
      </c>
      <c r="AQ65" s="212" t="s">
        <v>3459</v>
      </c>
      <c r="AR65" s="217">
        <v>1</v>
      </c>
    </row>
    <row r="66" spans="1:44" s="217" customFormat="1" ht="11.25">
      <c r="A66" s="210">
        <v>64</v>
      </c>
      <c r="B66" s="218" t="s">
        <v>1966</v>
      </c>
      <c r="C66" s="218" t="s">
        <v>1199</v>
      </c>
      <c r="D66" s="213" t="s">
        <v>1967</v>
      </c>
      <c r="E66" s="213">
        <v>19</v>
      </c>
      <c r="F66" s="214">
        <v>10</v>
      </c>
      <c r="G66" s="215">
        <v>30</v>
      </c>
      <c r="H66" s="215" t="s">
        <v>3372</v>
      </c>
      <c r="I66" s="214">
        <v>10.33</v>
      </c>
      <c r="J66" s="215">
        <v>30</v>
      </c>
      <c r="K66" s="215" t="s">
        <v>3373</v>
      </c>
      <c r="L66" s="216">
        <f t="shared" si="16"/>
        <v>10.164999999999999</v>
      </c>
      <c r="M66" s="213">
        <f t="shared" si="17"/>
        <v>60</v>
      </c>
      <c r="N66" s="213">
        <f t="shared" si="18"/>
        <v>1</v>
      </c>
      <c r="O66" s="213">
        <f t="shared" si="19"/>
        <v>0</v>
      </c>
      <c r="P66" s="214">
        <v>9.16</v>
      </c>
      <c r="Q66" s="215">
        <v>5</v>
      </c>
      <c r="R66" s="215" t="s">
        <v>3373</v>
      </c>
      <c r="S66" s="214">
        <v>10.02</v>
      </c>
      <c r="T66" s="215">
        <v>30</v>
      </c>
      <c r="U66" s="215" t="s">
        <v>3372</v>
      </c>
      <c r="V66" s="214">
        <f t="shared" si="20"/>
        <v>9.59</v>
      </c>
      <c r="W66" s="215">
        <f t="shared" si="21"/>
        <v>35</v>
      </c>
      <c r="X66" s="215">
        <f t="shared" si="22"/>
        <v>1</v>
      </c>
      <c r="Y66" s="215">
        <f t="shared" si="23"/>
        <v>1</v>
      </c>
      <c r="Z66" s="215">
        <f t="shared" si="24"/>
        <v>2</v>
      </c>
      <c r="AA66" s="215">
        <f t="shared" si="25"/>
        <v>1</v>
      </c>
      <c r="AB66" s="215">
        <f t="shared" si="26"/>
        <v>3</v>
      </c>
      <c r="AC66" s="214">
        <f>IF(AB66=0,1,IF(AB66=1,0.99,IF(AB66=2,0.98,IF(AB66=3,0.97,IF(AB66=4,0.96,IF(AB66=5,0.95,IF(AB66=6,0.94)))))))</f>
        <v>0.97</v>
      </c>
      <c r="AD66" s="214">
        <f t="shared" si="27"/>
        <v>9.8774999999999995</v>
      </c>
      <c r="AE66" s="214">
        <f t="shared" si="28"/>
        <v>9.581175</v>
      </c>
      <c r="AF66" s="215">
        <f t="shared" si="29"/>
        <v>95</v>
      </c>
      <c r="AG66" s="105"/>
      <c r="AH66" s="212" t="s">
        <v>3453</v>
      </c>
      <c r="AI66" s="212" t="s">
        <v>3451</v>
      </c>
      <c r="AJ66" s="212" t="s">
        <v>3456</v>
      </c>
      <c r="AK66" s="212" t="s">
        <v>3454</v>
      </c>
      <c r="AL66" s="212" t="s">
        <v>3452</v>
      </c>
      <c r="AM66" s="212" t="s">
        <v>3455</v>
      </c>
      <c r="AN66" s="212" t="s">
        <v>3457</v>
      </c>
      <c r="AO66" s="212" t="s">
        <v>3460</v>
      </c>
      <c r="AP66" s="212" t="s">
        <v>3459</v>
      </c>
      <c r="AQ66" s="212" t="s">
        <v>3458</v>
      </c>
      <c r="AR66" s="217">
        <v>1</v>
      </c>
    </row>
    <row r="67" spans="1:44" s="217" customFormat="1" ht="11.25">
      <c r="A67" s="210">
        <v>65</v>
      </c>
      <c r="B67" s="222" t="s">
        <v>2212</v>
      </c>
      <c r="C67" s="222" t="s">
        <v>2213</v>
      </c>
      <c r="D67" s="221" t="s">
        <v>2214</v>
      </c>
      <c r="E67" s="213">
        <v>22</v>
      </c>
      <c r="F67" s="214">
        <v>9.2799999999999994</v>
      </c>
      <c r="G67" s="215">
        <v>12</v>
      </c>
      <c r="H67" s="215" t="s">
        <v>3373</v>
      </c>
      <c r="I67" s="214">
        <v>10.72</v>
      </c>
      <c r="J67" s="215">
        <v>30</v>
      </c>
      <c r="K67" s="215" t="s">
        <v>3373</v>
      </c>
      <c r="L67" s="216">
        <f t="shared" si="16"/>
        <v>10</v>
      </c>
      <c r="M67" s="213">
        <f t="shared" si="17"/>
        <v>60</v>
      </c>
      <c r="N67" s="213">
        <f t="shared" si="18"/>
        <v>2</v>
      </c>
      <c r="O67" s="213">
        <f t="shared" si="19"/>
        <v>1</v>
      </c>
      <c r="P67" s="214">
        <v>11.66</v>
      </c>
      <c r="Q67" s="215">
        <v>30</v>
      </c>
      <c r="R67" s="215" t="s">
        <v>3372</v>
      </c>
      <c r="S67" s="214">
        <v>8.01</v>
      </c>
      <c r="T67" s="215">
        <v>5</v>
      </c>
      <c r="U67" s="215" t="s">
        <v>3373</v>
      </c>
      <c r="V67" s="214">
        <f t="shared" si="20"/>
        <v>9.8350000000000009</v>
      </c>
      <c r="W67" s="215">
        <f t="shared" si="21"/>
        <v>35</v>
      </c>
      <c r="X67" s="215">
        <f t="shared" si="22"/>
        <v>1</v>
      </c>
      <c r="Y67" s="215">
        <f t="shared" si="23"/>
        <v>1</v>
      </c>
      <c r="Z67" s="215">
        <f t="shared" si="24"/>
        <v>3</v>
      </c>
      <c r="AA67" s="215">
        <f t="shared" si="25"/>
        <v>2</v>
      </c>
      <c r="AB67" s="215">
        <f t="shared" si="26"/>
        <v>5</v>
      </c>
      <c r="AC67" s="214">
        <f>IF(AB67=0,1,IF(AB67=1,0.99,IF(AB67=2,0.98,IF(AB67=3,0.97,IF(AB67=4,0.96,IF(AB67=5,0.95,IF(AB67=6,0.94)))))))</f>
        <v>0.95</v>
      </c>
      <c r="AD67" s="214">
        <f t="shared" si="27"/>
        <v>9.9175000000000004</v>
      </c>
      <c r="AE67" s="214">
        <f t="shared" si="28"/>
        <v>9.4216250000000006</v>
      </c>
      <c r="AF67" s="215">
        <f t="shared" si="29"/>
        <v>95</v>
      </c>
      <c r="AG67" s="105"/>
      <c r="AH67" s="212" t="s">
        <v>3456</v>
      </c>
      <c r="AI67" s="212" t="s">
        <v>3452</v>
      </c>
      <c r="AJ67" s="212" t="s">
        <v>3460</v>
      </c>
      <c r="AK67" s="212" t="s">
        <v>3455</v>
      </c>
      <c r="AL67" s="212" t="s">
        <v>3451</v>
      </c>
      <c r="AM67" s="212" t="s">
        <v>3453</v>
      </c>
      <c r="AN67" s="212" t="s">
        <v>3454</v>
      </c>
      <c r="AO67" s="212" t="s">
        <v>3457</v>
      </c>
      <c r="AP67" s="212" t="s">
        <v>3458</v>
      </c>
      <c r="AQ67" s="212" t="s">
        <v>3459</v>
      </c>
      <c r="AR67" s="217">
        <v>1</v>
      </c>
    </row>
    <row r="68" spans="1:44" s="217" customFormat="1" ht="11.25">
      <c r="A68" s="210">
        <v>67</v>
      </c>
      <c r="B68" s="222" t="s">
        <v>674</v>
      </c>
      <c r="C68" s="222" t="s">
        <v>1300</v>
      </c>
      <c r="D68" s="221" t="s">
        <v>1301</v>
      </c>
      <c r="E68" s="213">
        <v>12</v>
      </c>
      <c r="F68" s="214">
        <v>11.19</v>
      </c>
      <c r="G68" s="215">
        <v>30</v>
      </c>
      <c r="H68" s="215" t="s">
        <v>3372</v>
      </c>
      <c r="I68" s="214">
        <v>9.1300000000000008</v>
      </c>
      <c r="J68" s="215">
        <v>14</v>
      </c>
      <c r="K68" s="215" t="s">
        <v>3373</v>
      </c>
      <c r="L68" s="216">
        <f t="shared" si="16"/>
        <v>10.16</v>
      </c>
      <c r="M68" s="213">
        <f t="shared" si="17"/>
        <v>60</v>
      </c>
      <c r="N68" s="213">
        <f t="shared" si="18"/>
        <v>1</v>
      </c>
      <c r="O68" s="213">
        <f t="shared" si="19"/>
        <v>1</v>
      </c>
      <c r="P68" s="214">
        <v>7.44</v>
      </c>
      <c r="Q68" s="215">
        <v>5</v>
      </c>
      <c r="R68" s="215" t="s">
        <v>3373</v>
      </c>
      <c r="S68" s="214">
        <v>10.68</v>
      </c>
      <c r="T68" s="215">
        <v>30</v>
      </c>
      <c r="U68" s="215" t="s">
        <v>3372</v>
      </c>
      <c r="V68" s="214">
        <f t="shared" si="20"/>
        <v>9.06</v>
      </c>
      <c r="W68" s="215">
        <f t="shared" si="21"/>
        <v>35</v>
      </c>
      <c r="X68" s="215">
        <f t="shared" si="22"/>
        <v>1</v>
      </c>
      <c r="Y68" s="215">
        <f t="shared" si="23"/>
        <v>1</v>
      </c>
      <c r="Z68" s="215">
        <f t="shared" si="24"/>
        <v>2</v>
      </c>
      <c r="AA68" s="215">
        <f t="shared" si="25"/>
        <v>2</v>
      </c>
      <c r="AB68" s="215">
        <f t="shared" si="26"/>
        <v>4</v>
      </c>
      <c r="AC68" s="214">
        <f>IF(AB68=0,1,IF(AB68=1,0.99,IF(AB68=2,0.98,IF(AB68=3,0.97,IF(AB68=4,0.96,IF(AB68=5,0.95,IF(AB68=6,0.94)))))))</f>
        <v>0.96</v>
      </c>
      <c r="AD68" s="214">
        <f t="shared" si="27"/>
        <v>9.61</v>
      </c>
      <c r="AE68" s="214">
        <f t="shared" si="28"/>
        <v>9.2255999999999982</v>
      </c>
      <c r="AF68" s="215">
        <f t="shared" si="29"/>
        <v>95</v>
      </c>
      <c r="AG68" s="105"/>
      <c r="AH68" s="212" t="s">
        <v>3452</v>
      </c>
      <c r="AI68" s="212" t="s">
        <v>3456</v>
      </c>
      <c r="AJ68" s="212" t="s">
        <v>3455</v>
      </c>
      <c r="AK68" s="212" t="s">
        <v>3457</v>
      </c>
      <c r="AL68" s="212" t="s">
        <v>3459</v>
      </c>
      <c r="AM68" s="212" t="s">
        <v>3454</v>
      </c>
      <c r="AN68" s="212" t="s">
        <v>3460</v>
      </c>
      <c r="AO68" s="212" t="s">
        <v>3458</v>
      </c>
      <c r="AP68" s="212" t="s">
        <v>3451</v>
      </c>
      <c r="AQ68" s="212" t="s">
        <v>3453</v>
      </c>
      <c r="AR68" s="217">
        <v>1</v>
      </c>
    </row>
    <row r="69" spans="1:44" s="217" customFormat="1" ht="11.25">
      <c r="A69" s="210">
        <v>68</v>
      </c>
      <c r="B69" s="218" t="s">
        <v>1490</v>
      </c>
      <c r="C69" s="218" t="s">
        <v>3572</v>
      </c>
      <c r="D69" s="221" t="s">
        <v>1491</v>
      </c>
      <c r="E69" s="213">
        <v>14</v>
      </c>
      <c r="F69" s="214">
        <v>8.85</v>
      </c>
      <c r="G69" s="215">
        <v>11</v>
      </c>
      <c r="H69" s="215" t="s">
        <v>3372</v>
      </c>
      <c r="I69" s="214">
        <v>11.43</v>
      </c>
      <c r="J69" s="215">
        <v>30</v>
      </c>
      <c r="K69" s="215" t="s">
        <v>3373</v>
      </c>
      <c r="L69" s="216">
        <f t="shared" si="16"/>
        <v>10.14</v>
      </c>
      <c r="M69" s="213">
        <f t="shared" si="17"/>
        <v>60</v>
      </c>
      <c r="N69" s="213">
        <f t="shared" si="18"/>
        <v>1</v>
      </c>
      <c r="O69" s="213">
        <f t="shared" si="19"/>
        <v>1</v>
      </c>
      <c r="P69" s="214">
        <v>8.1199999999999992</v>
      </c>
      <c r="Q69" s="215">
        <v>5</v>
      </c>
      <c r="R69" s="215" t="s">
        <v>3373</v>
      </c>
      <c r="S69" s="214">
        <v>11.15</v>
      </c>
      <c r="T69" s="215">
        <v>30</v>
      </c>
      <c r="U69" s="215" t="s">
        <v>3372</v>
      </c>
      <c r="V69" s="214">
        <f t="shared" si="20"/>
        <v>9.6349999999999998</v>
      </c>
      <c r="W69" s="215">
        <f t="shared" si="21"/>
        <v>35</v>
      </c>
      <c r="X69" s="215">
        <f t="shared" si="22"/>
        <v>1</v>
      </c>
      <c r="Y69" s="215">
        <f t="shared" si="23"/>
        <v>1</v>
      </c>
      <c r="Z69" s="215">
        <f t="shared" si="24"/>
        <v>2</v>
      </c>
      <c r="AA69" s="215">
        <f t="shared" si="25"/>
        <v>2</v>
      </c>
      <c r="AB69" s="215">
        <f t="shared" si="26"/>
        <v>4</v>
      </c>
      <c r="AC69" s="214">
        <f>IF(AB69=0,0.93,IF(AB69=1,0.92,IF(AB69=2,0.91,IF(AB69=3,0.9,IF(AB69=4,0.89,IF(AB69=5,0.88,IF(AB69=6,0.87)))))))</f>
        <v>0.89</v>
      </c>
      <c r="AD69" s="214">
        <f t="shared" si="27"/>
        <v>9.8874999999999993</v>
      </c>
      <c r="AE69" s="214">
        <f t="shared" si="28"/>
        <v>8.7998750000000001</v>
      </c>
      <c r="AF69" s="215">
        <f t="shared" si="29"/>
        <v>95</v>
      </c>
      <c r="AG69" s="105"/>
      <c r="AH69" s="212" t="s">
        <v>3452</v>
      </c>
      <c r="AI69" s="212" t="s">
        <v>3457</v>
      </c>
      <c r="AJ69" s="212" t="s">
        <v>3456</v>
      </c>
      <c r="AK69" s="212" t="s">
        <v>3454</v>
      </c>
      <c r="AL69" s="212" t="s">
        <v>3453</v>
      </c>
      <c r="AM69" s="212" t="s">
        <v>3451</v>
      </c>
      <c r="AN69" s="212" t="s">
        <v>3460</v>
      </c>
      <c r="AO69" s="212" t="s">
        <v>3455</v>
      </c>
      <c r="AP69" s="212" t="s">
        <v>3459</v>
      </c>
      <c r="AQ69" s="212" t="s">
        <v>3458</v>
      </c>
      <c r="AR69" s="217">
        <v>1</v>
      </c>
    </row>
    <row r="70" spans="1:44" s="217" customFormat="1" ht="11.25">
      <c r="A70" s="210">
        <v>69</v>
      </c>
      <c r="B70" s="222" t="s">
        <v>2486</v>
      </c>
      <c r="C70" s="222" t="s">
        <v>2487</v>
      </c>
      <c r="D70" s="221" t="s">
        <v>2488</v>
      </c>
      <c r="E70" s="213">
        <v>25</v>
      </c>
      <c r="F70" s="214">
        <v>11.31</v>
      </c>
      <c r="G70" s="215">
        <v>30</v>
      </c>
      <c r="H70" s="215" t="s">
        <v>3372</v>
      </c>
      <c r="I70" s="214">
        <v>8.77</v>
      </c>
      <c r="J70" s="215">
        <v>14</v>
      </c>
      <c r="K70" s="215" t="s">
        <v>3373</v>
      </c>
      <c r="L70" s="216">
        <f t="shared" si="16"/>
        <v>10.039999999999999</v>
      </c>
      <c r="M70" s="213">
        <f t="shared" si="17"/>
        <v>60</v>
      </c>
      <c r="N70" s="213">
        <f t="shared" si="18"/>
        <v>1</v>
      </c>
      <c r="O70" s="213">
        <f t="shared" si="19"/>
        <v>1</v>
      </c>
      <c r="P70" s="214">
        <v>8.0399999999999991</v>
      </c>
      <c r="Q70" s="215">
        <v>5</v>
      </c>
      <c r="R70" s="215" t="s">
        <v>3373</v>
      </c>
      <c r="S70" s="214">
        <v>11.38</v>
      </c>
      <c r="T70" s="215">
        <v>30</v>
      </c>
      <c r="U70" s="215" t="s">
        <v>3373</v>
      </c>
      <c r="V70" s="214">
        <f t="shared" si="20"/>
        <v>9.7100000000000009</v>
      </c>
      <c r="W70" s="215">
        <f t="shared" si="21"/>
        <v>35</v>
      </c>
      <c r="X70" s="215">
        <f t="shared" si="22"/>
        <v>2</v>
      </c>
      <c r="Y70" s="215">
        <f t="shared" si="23"/>
        <v>1</v>
      </c>
      <c r="Z70" s="215">
        <f t="shared" si="24"/>
        <v>3</v>
      </c>
      <c r="AA70" s="215">
        <f t="shared" si="25"/>
        <v>2</v>
      </c>
      <c r="AB70" s="215">
        <f t="shared" si="26"/>
        <v>5</v>
      </c>
      <c r="AC70" s="214">
        <f>IF(AB70=0,0.93,IF(AB70=1,0.92,IF(AB70=2,0.91,IF(AB70=3,0.9,IF(AB70=4,0.89,IF(AB70=5,0.88,IF(AB70=6,0.87)))))))</f>
        <v>0.88</v>
      </c>
      <c r="AD70" s="214">
        <f t="shared" si="27"/>
        <v>9.875</v>
      </c>
      <c r="AE70" s="214">
        <f t="shared" si="28"/>
        <v>8.69</v>
      </c>
      <c r="AF70" s="215">
        <f t="shared" si="29"/>
        <v>95</v>
      </c>
      <c r="AG70" s="105"/>
      <c r="AH70" s="212" t="s">
        <v>3457</v>
      </c>
      <c r="AI70" s="212" t="s">
        <v>3460</v>
      </c>
      <c r="AJ70" s="212" t="s">
        <v>3459</v>
      </c>
      <c r="AK70" s="212" t="s">
        <v>3458</v>
      </c>
      <c r="AL70" s="212" t="s">
        <v>3452</v>
      </c>
      <c r="AM70" s="212" t="s">
        <v>3455</v>
      </c>
      <c r="AN70" s="212" t="s">
        <v>3454</v>
      </c>
      <c r="AO70" s="212" t="s">
        <v>3456</v>
      </c>
      <c r="AP70" s="212" t="s">
        <v>3453</v>
      </c>
      <c r="AQ70" s="212" t="s">
        <v>3451</v>
      </c>
      <c r="AR70" s="217">
        <v>1</v>
      </c>
    </row>
    <row r="71" spans="1:44" s="217" customFormat="1" ht="11.25">
      <c r="A71" s="210">
        <v>71</v>
      </c>
      <c r="B71" s="218" t="s">
        <v>856</v>
      </c>
      <c r="C71" s="218" t="s">
        <v>612</v>
      </c>
      <c r="D71" s="221" t="s">
        <v>857</v>
      </c>
      <c r="E71" s="213">
        <v>8</v>
      </c>
      <c r="F71" s="214">
        <v>10.08</v>
      </c>
      <c r="G71" s="215">
        <v>30</v>
      </c>
      <c r="H71" s="215" t="s">
        <v>3372</v>
      </c>
      <c r="I71" s="214">
        <v>9.92</v>
      </c>
      <c r="J71" s="215">
        <v>24</v>
      </c>
      <c r="K71" s="215" t="s">
        <v>3373</v>
      </c>
      <c r="L71" s="216">
        <f t="shared" si="16"/>
        <v>10</v>
      </c>
      <c r="M71" s="213">
        <f t="shared" si="17"/>
        <v>60</v>
      </c>
      <c r="N71" s="213">
        <f t="shared" si="18"/>
        <v>1</v>
      </c>
      <c r="O71" s="213">
        <f t="shared" si="19"/>
        <v>1</v>
      </c>
      <c r="P71" s="214">
        <v>8.3800000000000008</v>
      </c>
      <c r="Q71" s="215">
        <v>10</v>
      </c>
      <c r="R71" s="215" t="s">
        <v>3373</v>
      </c>
      <c r="S71" s="214">
        <v>9.94</v>
      </c>
      <c r="T71" s="215">
        <v>24</v>
      </c>
      <c r="U71" s="215" t="s">
        <v>3373</v>
      </c>
      <c r="V71" s="214">
        <f t="shared" si="20"/>
        <v>9.16</v>
      </c>
      <c r="W71" s="215">
        <f t="shared" si="21"/>
        <v>34</v>
      </c>
      <c r="X71" s="215">
        <f t="shared" si="22"/>
        <v>2</v>
      </c>
      <c r="Y71" s="215">
        <f t="shared" si="23"/>
        <v>1</v>
      </c>
      <c r="Z71" s="215">
        <f t="shared" si="24"/>
        <v>3</v>
      </c>
      <c r="AA71" s="215">
        <f t="shared" si="25"/>
        <v>2</v>
      </c>
      <c r="AB71" s="215">
        <f t="shared" si="26"/>
        <v>5</v>
      </c>
      <c r="AC71" s="214">
        <f>IF(AB71=0,0.93,IF(AB71=1,0.92,IF(AB71=2,0.91,IF(AB71=3,0.9,IF(AB71=4,0.89,IF(AB71=5,0.88,IF(AB71=6,0.87)))))))</f>
        <v>0.88</v>
      </c>
      <c r="AD71" s="214">
        <f t="shared" si="27"/>
        <v>9.58</v>
      </c>
      <c r="AE71" s="214">
        <f t="shared" si="28"/>
        <v>8.4304000000000006</v>
      </c>
      <c r="AF71" s="215">
        <f t="shared" si="29"/>
        <v>94</v>
      </c>
      <c r="AG71" s="105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7">
        <v>1</v>
      </c>
    </row>
    <row r="72" spans="1:44" s="217" customFormat="1" ht="11.25">
      <c r="A72" s="210">
        <v>72</v>
      </c>
      <c r="B72" s="218" t="s">
        <v>1508</v>
      </c>
      <c r="C72" s="218" t="s">
        <v>1509</v>
      </c>
      <c r="D72" s="221" t="s">
        <v>1510</v>
      </c>
      <c r="E72" s="213">
        <v>15</v>
      </c>
      <c r="F72" s="214">
        <v>10</v>
      </c>
      <c r="G72" s="215">
        <v>30</v>
      </c>
      <c r="H72" s="215" t="s">
        <v>3373</v>
      </c>
      <c r="I72" s="214">
        <v>10</v>
      </c>
      <c r="J72" s="215">
        <v>30</v>
      </c>
      <c r="K72" s="215" t="s">
        <v>3373</v>
      </c>
      <c r="L72" s="216">
        <f t="shared" si="16"/>
        <v>10</v>
      </c>
      <c r="M72" s="213">
        <f t="shared" si="17"/>
        <v>60</v>
      </c>
      <c r="N72" s="213">
        <f t="shared" si="18"/>
        <v>2</v>
      </c>
      <c r="O72" s="213">
        <f t="shared" si="19"/>
        <v>0</v>
      </c>
      <c r="P72" s="214">
        <v>9.0299999999999994</v>
      </c>
      <c r="Q72" s="215">
        <v>13</v>
      </c>
      <c r="R72" s="215" t="s">
        <v>3373</v>
      </c>
      <c r="S72" s="214">
        <v>9.23</v>
      </c>
      <c r="T72" s="215">
        <v>21</v>
      </c>
      <c r="U72" s="215" t="s">
        <v>3373</v>
      </c>
      <c r="V72" s="214">
        <f t="shared" si="20"/>
        <v>9.129999999999999</v>
      </c>
      <c r="W72" s="215">
        <f t="shared" si="21"/>
        <v>34</v>
      </c>
      <c r="X72" s="215">
        <f t="shared" si="22"/>
        <v>2</v>
      </c>
      <c r="Y72" s="215">
        <f t="shared" si="23"/>
        <v>1</v>
      </c>
      <c r="Z72" s="215">
        <f t="shared" si="24"/>
        <v>4</v>
      </c>
      <c r="AA72" s="215">
        <f t="shared" si="25"/>
        <v>1</v>
      </c>
      <c r="AB72" s="215">
        <f t="shared" si="26"/>
        <v>5</v>
      </c>
      <c r="AC72" s="214">
        <f>IF(AB72=0,0.86,IF(AB72=1,0.85,IF(AB72=2,0.84,IF(AB72=3,0.83,IF(AB72=4,0.82,IF(AB72=5,0.81,IF(AB72=6,0.8)))))))</f>
        <v>0.81</v>
      </c>
      <c r="AD72" s="214">
        <f t="shared" si="27"/>
        <v>9.5649999999999995</v>
      </c>
      <c r="AE72" s="214">
        <f t="shared" si="28"/>
        <v>7.7476500000000001</v>
      </c>
      <c r="AF72" s="215">
        <f t="shared" si="29"/>
        <v>94</v>
      </c>
      <c r="AG72" s="105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7">
        <v>1</v>
      </c>
    </row>
    <row r="73" spans="1:44" s="217" customFormat="1" ht="11.25">
      <c r="A73" s="210">
        <v>73</v>
      </c>
      <c r="B73" s="227" t="s">
        <v>1604</v>
      </c>
      <c r="C73" s="227" t="s">
        <v>3569</v>
      </c>
      <c r="D73" s="226" t="s">
        <v>1606</v>
      </c>
      <c r="E73" s="213">
        <v>15</v>
      </c>
      <c r="F73" s="214">
        <v>12.1</v>
      </c>
      <c r="G73" s="215">
        <v>30</v>
      </c>
      <c r="H73" s="215" t="s">
        <v>3372</v>
      </c>
      <c r="I73" s="214">
        <v>8.77</v>
      </c>
      <c r="J73" s="215">
        <v>11</v>
      </c>
      <c r="K73" s="215" t="s">
        <v>3373</v>
      </c>
      <c r="L73" s="216">
        <f t="shared" si="16"/>
        <v>10.434999999999999</v>
      </c>
      <c r="M73" s="213">
        <f t="shared" si="17"/>
        <v>60</v>
      </c>
      <c r="N73" s="213">
        <f t="shared" si="18"/>
        <v>1</v>
      </c>
      <c r="O73" s="213">
        <f t="shared" si="19"/>
        <v>1</v>
      </c>
      <c r="P73" s="214">
        <v>7.63</v>
      </c>
      <c r="Q73" s="215">
        <v>3</v>
      </c>
      <c r="R73" s="215" t="s">
        <v>3373</v>
      </c>
      <c r="S73" s="214">
        <v>10.88</v>
      </c>
      <c r="T73" s="215">
        <v>30</v>
      </c>
      <c r="U73" s="215" t="s">
        <v>3372</v>
      </c>
      <c r="V73" s="214">
        <f t="shared" si="20"/>
        <v>9.2550000000000008</v>
      </c>
      <c r="W73" s="215">
        <f t="shared" si="21"/>
        <v>33</v>
      </c>
      <c r="X73" s="215">
        <f t="shared" si="22"/>
        <v>1</v>
      </c>
      <c r="Y73" s="215">
        <f t="shared" si="23"/>
        <v>1</v>
      </c>
      <c r="Z73" s="215">
        <f t="shared" si="24"/>
        <v>2</v>
      </c>
      <c r="AA73" s="215">
        <f t="shared" si="25"/>
        <v>2</v>
      </c>
      <c r="AB73" s="215">
        <f t="shared" si="26"/>
        <v>4</v>
      </c>
      <c r="AC73" s="214">
        <f>IF(AB73=0,1,IF(AB73=1,0.99,IF(AB73=2,0.98,IF(AB73=3,0.97,IF(AB73=4,0.96,IF(AB73=5,0.95,IF(AB73=6,0.94)))))))</f>
        <v>0.96</v>
      </c>
      <c r="AD73" s="214">
        <f t="shared" si="27"/>
        <v>9.8449999999999989</v>
      </c>
      <c r="AE73" s="214">
        <f t="shared" si="28"/>
        <v>9.4511999999999983</v>
      </c>
      <c r="AF73" s="215">
        <f t="shared" si="29"/>
        <v>93</v>
      </c>
      <c r="AG73" s="105"/>
      <c r="AH73" s="212" t="s">
        <v>3456</v>
      </c>
      <c r="AI73" s="212" t="s">
        <v>3457</v>
      </c>
      <c r="AJ73" s="212" t="s">
        <v>3453</v>
      </c>
      <c r="AK73" s="212" t="s">
        <v>3451</v>
      </c>
      <c r="AL73" s="212" t="s">
        <v>3455</v>
      </c>
      <c r="AM73" s="212" t="s">
        <v>3460</v>
      </c>
      <c r="AN73" s="212" t="s">
        <v>3458</v>
      </c>
      <c r="AO73" s="212" t="s">
        <v>3459</v>
      </c>
      <c r="AP73" s="212" t="s">
        <v>3454</v>
      </c>
      <c r="AQ73" s="212" t="s">
        <v>3452</v>
      </c>
      <c r="AR73" s="217">
        <v>1</v>
      </c>
    </row>
    <row r="74" spans="1:44" s="217" customFormat="1" ht="11.25">
      <c r="A74" s="210">
        <v>74</v>
      </c>
      <c r="B74" s="218" t="s">
        <v>2394</v>
      </c>
      <c r="C74" s="218" t="s">
        <v>2395</v>
      </c>
      <c r="D74" s="221" t="s">
        <v>2396</v>
      </c>
      <c r="E74" s="213">
        <v>24</v>
      </c>
      <c r="F74" s="214">
        <v>10.66</v>
      </c>
      <c r="G74" s="215">
        <v>30</v>
      </c>
      <c r="H74" s="215" t="s">
        <v>3373</v>
      </c>
      <c r="I74" s="214">
        <v>4.45</v>
      </c>
      <c r="J74" s="215">
        <v>2</v>
      </c>
      <c r="K74" s="215" t="s">
        <v>3373</v>
      </c>
      <c r="L74" s="216">
        <f t="shared" si="16"/>
        <v>7.5549999999999997</v>
      </c>
      <c r="M74" s="213">
        <f t="shared" si="17"/>
        <v>32</v>
      </c>
      <c r="N74" s="213">
        <f t="shared" si="18"/>
        <v>2</v>
      </c>
      <c r="O74" s="213">
        <f t="shared" si="19"/>
        <v>1</v>
      </c>
      <c r="P74" s="214">
        <v>9.9600000000000009</v>
      </c>
      <c r="Q74" s="215">
        <v>16</v>
      </c>
      <c r="R74" s="215" t="s">
        <v>3373</v>
      </c>
      <c r="S74" s="214">
        <v>11.04</v>
      </c>
      <c r="T74" s="215">
        <v>30</v>
      </c>
      <c r="U74" s="215" t="s">
        <v>3372</v>
      </c>
      <c r="V74" s="214">
        <f t="shared" si="20"/>
        <v>10.5</v>
      </c>
      <c r="W74" s="215">
        <f t="shared" si="21"/>
        <v>60</v>
      </c>
      <c r="X74" s="215">
        <f t="shared" si="22"/>
        <v>1</v>
      </c>
      <c r="Y74" s="215">
        <f t="shared" si="23"/>
        <v>1</v>
      </c>
      <c r="Z74" s="215">
        <f t="shared" si="24"/>
        <v>3</v>
      </c>
      <c r="AA74" s="215">
        <f t="shared" si="25"/>
        <v>2</v>
      </c>
      <c r="AB74" s="215">
        <f t="shared" si="26"/>
        <v>5</v>
      </c>
      <c r="AC74" s="214">
        <f>IF(AB74=0,0.93,IF(AB74=1,0.92,IF(AB74=2,0.91,IF(AB74=3,0.9,IF(AB74=4,0.89,IF(AB74=5,0.88,IF(AB74=6,0.87)))))))</f>
        <v>0.88</v>
      </c>
      <c r="AD74" s="214">
        <f t="shared" si="27"/>
        <v>9.0274999999999999</v>
      </c>
      <c r="AE74" s="214">
        <f t="shared" si="28"/>
        <v>7.9441999999999995</v>
      </c>
      <c r="AF74" s="215">
        <f t="shared" si="29"/>
        <v>92</v>
      </c>
      <c r="AG74" s="105"/>
      <c r="AH74" s="212" t="s">
        <v>3454</v>
      </c>
      <c r="AI74" s="212" t="s">
        <v>3455</v>
      </c>
      <c r="AJ74" s="212" t="s">
        <v>3453</v>
      </c>
      <c r="AK74" s="212" t="s">
        <v>3452</v>
      </c>
      <c r="AL74" s="212" t="s">
        <v>3451</v>
      </c>
      <c r="AM74" s="212" t="s">
        <v>3457</v>
      </c>
      <c r="AN74" s="212" t="s">
        <v>3460</v>
      </c>
      <c r="AO74" s="212" t="s">
        <v>3456</v>
      </c>
      <c r="AP74" s="212" t="s">
        <v>3458</v>
      </c>
      <c r="AQ74" s="212" t="s">
        <v>3459</v>
      </c>
      <c r="AR74" s="217">
        <v>1</v>
      </c>
    </row>
    <row r="75" spans="1:44" s="217" customFormat="1" ht="11.25">
      <c r="A75" s="210">
        <v>75</v>
      </c>
      <c r="B75" s="227" t="s">
        <v>1333</v>
      </c>
      <c r="C75" s="227" t="s">
        <v>1334</v>
      </c>
      <c r="D75" s="226" t="s">
        <v>1335</v>
      </c>
      <c r="E75" s="213">
        <v>13</v>
      </c>
      <c r="F75" s="214">
        <v>10.130000000000001</v>
      </c>
      <c r="G75" s="215">
        <v>30</v>
      </c>
      <c r="H75" s="215" t="s">
        <v>3373</v>
      </c>
      <c r="I75" s="214">
        <v>9.8699999999999992</v>
      </c>
      <c r="J75" s="215">
        <v>14</v>
      </c>
      <c r="K75" s="215" t="s">
        <v>3373</v>
      </c>
      <c r="L75" s="216">
        <f t="shared" si="16"/>
        <v>10</v>
      </c>
      <c r="M75" s="213">
        <f t="shared" si="17"/>
        <v>60</v>
      </c>
      <c r="N75" s="213">
        <f t="shared" si="18"/>
        <v>2</v>
      </c>
      <c r="O75" s="213">
        <f t="shared" si="19"/>
        <v>1</v>
      </c>
      <c r="P75" s="214">
        <v>9.5399999999999991</v>
      </c>
      <c r="Q75" s="215">
        <v>12</v>
      </c>
      <c r="R75" s="215" t="s">
        <v>3373</v>
      </c>
      <c r="S75" s="214">
        <v>9.9499999999999993</v>
      </c>
      <c r="T75" s="215">
        <v>20</v>
      </c>
      <c r="U75" s="215" t="s">
        <v>3373</v>
      </c>
      <c r="V75" s="214">
        <f t="shared" si="20"/>
        <v>9.7449999999999992</v>
      </c>
      <c r="W75" s="215">
        <f t="shared" si="21"/>
        <v>32</v>
      </c>
      <c r="X75" s="215">
        <f t="shared" si="22"/>
        <v>2</v>
      </c>
      <c r="Y75" s="215">
        <f t="shared" si="23"/>
        <v>1</v>
      </c>
      <c r="Z75" s="215">
        <f t="shared" si="24"/>
        <v>4</v>
      </c>
      <c r="AA75" s="215">
        <f t="shared" si="25"/>
        <v>2</v>
      </c>
      <c r="AB75" s="215">
        <f t="shared" si="26"/>
        <v>6</v>
      </c>
      <c r="AC75" s="214">
        <f>IF(AB75=0,0.79,IF(AB75=1,0.78,IF(AB75=2,0.77,IF(AB75=3,0.76,IF(AB75=4,0.75,IF(AB75=5,0.74,IF(AB75=6,0.73)))))))</f>
        <v>0.73</v>
      </c>
      <c r="AD75" s="214">
        <f t="shared" si="27"/>
        <v>9.8724999999999987</v>
      </c>
      <c r="AE75" s="214">
        <f t="shared" si="28"/>
        <v>7.2069249999999991</v>
      </c>
      <c r="AF75" s="215">
        <f t="shared" si="29"/>
        <v>92</v>
      </c>
      <c r="AG75" s="105"/>
      <c r="AH75" s="212" t="s">
        <v>3456</v>
      </c>
      <c r="AI75" s="212" t="s">
        <v>3457</v>
      </c>
      <c r="AJ75" s="212" t="s">
        <v>3454</v>
      </c>
      <c r="AK75" s="212" t="s">
        <v>3460</v>
      </c>
      <c r="AL75" s="212" t="s">
        <v>3451</v>
      </c>
      <c r="AM75" s="212" t="s">
        <v>3452</v>
      </c>
      <c r="AN75" s="212" t="s">
        <v>3455</v>
      </c>
      <c r="AO75" s="212" t="s">
        <v>3453</v>
      </c>
      <c r="AP75" s="212" t="s">
        <v>3459</v>
      </c>
      <c r="AQ75" s="212" t="s">
        <v>3458</v>
      </c>
      <c r="AR75" s="217">
        <v>1</v>
      </c>
    </row>
    <row r="76" spans="1:44" s="217" customFormat="1" ht="11.25">
      <c r="A76" s="210">
        <v>78</v>
      </c>
      <c r="B76" s="218" t="s">
        <v>1939</v>
      </c>
      <c r="C76" s="218" t="s">
        <v>1942</v>
      </c>
      <c r="D76" s="213" t="s">
        <v>1943</v>
      </c>
      <c r="E76" s="213">
        <v>19</v>
      </c>
      <c r="F76" s="214">
        <v>10.72</v>
      </c>
      <c r="G76" s="215">
        <v>30</v>
      </c>
      <c r="H76" s="215" t="s">
        <v>3373</v>
      </c>
      <c r="I76" s="214">
        <v>10.210000000000001</v>
      </c>
      <c r="J76" s="215">
        <v>30</v>
      </c>
      <c r="K76" s="215" t="s">
        <v>3373</v>
      </c>
      <c r="L76" s="216">
        <f t="shared" si="16"/>
        <v>10.465</v>
      </c>
      <c r="M76" s="213">
        <f t="shared" si="17"/>
        <v>60</v>
      </c>
      <c r="N76" s="213">
        <f t="shared" si="18"/>
        <v>2</v>
      </c>
      <c r="O76" s="213">
        <f t="shared" si="19"/>
        <v>0</v>
      </c>
      <c r="P76" s="214">
        <v>7.86</v>
      </c>
      <c r="Q76" s="215">
        <v>10</v>
      </c>
      <c r="R76" s="215" t="s">
        <v>3373</v>
      </c>
      <c r="S76" s="214">
        <v>8.98</v>
      </c>
      <c r="T76" s="215">
        <v>20</v>
      </c>
      <c r="U76" s="215" t="s">
        <v>3373</v>
      </c>
      <c r="V76" s="214">
        <f t="shared" si="20"/>
        <v>8.42</v>
      </c>
      <c r="W76" s="215">
        <f t="shared" si="21"/>
        <v>30</v>
      </c>
      <c r="X76" s="215">
        <f t="shared" si="22"/>
        <v>2</v>
      </c>
      <c r="Y76" s="215">
        <f t="shared" si="23"/>
        <v>1</v>
      </c>
      <c r="Z76" s="215">
        <f t="shared" si="24"/>
        <v>4</v>
      </c>
      <c r="AA76" s="215">
        <f t="shared" si="25"/>
        <v>1</v>
      </c>
      <c r="AB76" s="215">
        <f t="shared" si="26"/>
        <v>5</v>
      </c>
      <c r="AC76" s="214">
        <f>IF(AB76=0,1,IF(AB76=1,0.99,IF(AB76=2,0.98,IF(AB76=3,0.97,IF(AB76=4,0.96,IF(AB76=5,0.95,IF(AB76=6,0.94)))))))</f>
        <v>0.95</v>
      </c>
      <c r="AD76" s="214">
        <f t="shared" si="27"/>
        <v>9.442499999999999</v>
      </c>
      <c r="AE76" s="214">
        <f t="shared" si="28"/>
        <v>8.9703749999999989</v>
      </c>
      <c r="AF76" s="215">
        <f t="shared" si="29"/>
        <v>90</v>
      </c>
      <c r="AG76" s="105"/>
      <c r="AH76" s="212" t="s">
        <v>3460</v>
      </c>
      <c r="AI76" s="212" t="s">
        <v>3451</v>
      </c>
      <c r="AJ76" s="212" t="s">
        <v>3452</v>
      </c>
      <c r="AK76" s="212" t="s">
        <v>3456</v>
      </c>
      <c r="AL76" s="212" t="s">
        <v>3455</v>
      </c>
      <c r="AM76" s="212" t="s">
        <v>3454</v>
      </c>
      <c r="AN76" s="212" t="s">
        <v>3459</v>
      </c>
      <c r="AO76" s="212" t="s">
        <v>3457</v>
      </c>
      <c r="AP76" s="212" t="s">
        <v>3453</v>
      </c>
      <c r="AQ76" s="212" t="s">
        <v>3458</v>
      </c>
      <c r="AR76" s="217">
        <v>1</v>
      </c>
    </row>
    <row r="77" spans="1:44" s="217" customFormat="1" ht="11.25">
      <c r="A77" s="210">
        <v>79</v>
      </c>
      <c r="B77" s="218" t="s">
        <v>1223</v>
      </c>
      <c r="C77" s="218" t="s">
        <v>116</v>
      </c>
      <c r="D77" s="221" t="s">
        <v>1226</v>
      </c>
      <c r="E77" s="213">
        <v>11</v>
      </c>
      <c r="F77" s="214">
        <v>10.49</v>
      </c>
      <c r="G77" s="215">
        <v>30</v>
      </c>
      <c r="H77" s="215" t="s">
        <v>3373</v>
      </c>
      <c r="I77" s="214">
        <v>10.34</v>
      </c>
      <c r="J77" s="215">
        <v>30</v>
      </c>
      <c r="K77" s="215" t="s">
        <v>3372</v>
      </c>
      <c r="L77" s="216">
        <f t="shared" si="16"/>
        <v>10.414999999999999</v>
      </c>
      <c r="M77" s="213">
        <f t="shared" si="17"/>
        <v>60</v>
      </c>
      <c r="N77" s="213">
        <f t="shared" si="18"/>
        <v>1</v>
      </c>
      <c r="O77" s="213">
        <f t="shared" si="19"/>
        <v>0</v>
      </c>
      <c r="P77" s="214">
        <v>8.52</v>
      </c>
      <c r="Q77" s="215">
        <v>10</v>
      </c>
      <c r="R77" s="215" t="s">
        <v>3372</v>
      </c>
      <c r="S77" s="214">
        <v>9.8000000000000007</v>
      </c>
      <c r="T77" s="215">
        <v>20</v>
      </c>
      <c r="U77" s="215" t="s">
        <v>3373</v>
      </c>
      <c r="V77" s="214">
        <f t="shared" si="20"/>
        <v>9.16</v>
      </c>
      <c r="W77" s="215">
        <f t="shared" si="21"/>
        <v>30</v>
      </c>
      <c r="X77" s="215">
        <f t="shared" si="22"/>
        <v>1</v>
      </c>
      <c r="Y77" s="215">
        <f t="shared" si="23"/>
        <v>1</v>
      </c>
      <c r="Z77" s="215">
        <f t="shared" si="24"/>
        <v>2</v>
      </c>
      <c r="AA77" s="215">
        <f t="shared" si="25"/>
        <v>1</v>
      </c>
      <c r="AB77" s="215">
        <f t="shared" si="26"/>
        <v>3</v>
      </c>
      <c r="AC77" s="214">
        <f>IF(AB77=0,0.93,IF(AB77=1,0.92,IF(AB77=2,0.91,IF(AB77=3,0.9,IF(AB77=4,0.89,IF(AB77=5,0.88,IF(AB77=6,0.87)))))))</f>
        <v>0.9</v>
      </c>
      <c r="AD77" s="214">
        <f t="shared" si="27"/>
        <v>9.7874999999999996</v>
      </c>
      <c r="AE77" s="214">
        <f t="shared" si="28"/>
        <v>8.8087499999999999</v>
      </c>
      <c r="AF77" s="215">
        <f t="shared" si="29"/>
        <v>90</v>
      </c>
      <c r="AG77" s="105"/>
      <c r="AH77" s="212" t="s">
        <v>3453</v>
      </c>
      <c r="AI77" s="212" t="s">
        <v>3455</v>
      </c>
      <c r="AJ77" s="212" t="s">
        <v>3452</v>
      </c>
      <c r="AK77" s="212" t="s">
        <v>3457</v>
      </c>
      <c r="AL77" s="212" t="s">
        <v>3451</v>
      </c>
      <c r="AM77" s="212" t="s">
        <v>3460</v>
      </c>
      <c r="AN77" s="212" t="s">
        <v>3459</v>
      </c>
      <c r="AO77" s="212" t="s">
        <v>3456</v>
      </c>
      <c r="AP77" s="212" t="s">
        <v>3454</v>
      </c>
      <c r="AQ77" s="212" t="s">
        <v>3458</v>
      </c>
      <c r="AR77" s="217">
        <v>1</v>
      </c>
    </row>
  </sheetData>
  <sortState ref="A19:AR96">
    <sortCondition ref="AR19:AR96"/>
  </sortState>
  <mergeCells count="1">
    <mergeCell ref="A5:AQ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R93"/>
  <sheetViews>
    <sheetView topLeftCell="A16" workbookViewId="0">
      <selection activeCell="A71" sqref="A71:A93"/>
    </sheetView>
  </sheetViews>
  <sheetFormatPr baseColWidth="10" defaultRowHeight="15"/>
  <cols>
    <col min="1" max="1" width="2.7109375" customWidth="1"/>
    <col min="2" max="2" width="13" customWidth="1"/>
    <col min="3" max="3" width="22.42578125" customWidth="1"/>
    <col min="4" max="4" width="10" customWidth="1"/>
    <col min="5" max="5" width="2.7109375" customWidth="1"/>
    <col min="6" max="6" width="4.85546875" customWidth="1"/>
    <col min="7" max="7" width="2.7109375" customWidth="1"/>
    <col min="8" max="8" width="4.140625" customWidth="1"/>
    <col min="9" max="9" width="4.85546875" customWidth="1"/>
    <col min="10" max="10" width="2.7109375" customWidth="1"/>
    <col min="11" max="11" width="4.140625" customWidth="1"/>
    <col min="12" max="12" width="4.85546875" customWidth="1"/>
    <col min="13" max="13" width="2.7109375" customWidth="1"/>
    <col min="14" max="15" width="1.85546875" customWidth="1"/>
    <col min="16" max="16" width="4.85546875" customWidth="1"/>
    <col min="17" max="17" width="2.7109375" customWidth="1"/>
    <col min="18" max="18" width="4.140625" customWidth="1"/>
    <col min="19" max="19" width="4.85546875" customWidth="1"/>
    <col min="20" max="20" width="2.7109375" customWidth="1"/>
    <col min="21" max="21" width="4.140625" customWidth="1"/>
    <col min="22" max="22" width="4.85546875" customWidth="1"/>
    <col min="23" max="23" width="2.7109375" customWidth="1"/>
    <col min="24" max="28" width="1.85546875" customWidth="1"/>
    <col min="29" max="29" width="4" customWidth="1"/>
    <col min="30" max="31" width="4.85546875" customWidth="1"/>
    <col min="32" max="32" width="3.5703125" customWidth="1"/>
    <col min="33" max="41" width="7.140625" customWidth="1"/>
    <col min="42" max="42" width="6.140625" customWidth="1"/>
  </cols>
  <sheetData>
    <row r="1" spans="1:42" ht="26.25">
      <c r="A1" s="22" t="s">
        <v>3582</v>
      </c>
      <c r="B1" s="23"/>
      <c r="C1" s="23"/>
      <c r="D1" s="137"/>
      <c r="E1" s="137"/>
      <c r="F1" s="139"/>
      <c r="G1" s="140"/>
      <c r="H1" s="140"/>
      <c r="I1" s="141"/>
      <c r="J1" s="142"/>
      <c r="K1" s="137"/>
      <c r="L1" s="139"/>
      <c r="M1" s="143"/>
      <c r="N1" s="143"/>
      <c r="O1" s="143"/>
      <c r="P1" s="144"/>
      <c r="Q1" s="140"/>
      <c r="R1" s="140"/>
      <c r="S1" s="145"/>
      <c r="T1" s="146"/>
      <c r="U1" s="60"/>
      <c r="V1" s="147"/>
      <c r="W1" s="12"/>
      <c r="X1" s="12"/>
      <c r="Y1" s="12"/>
      <c r="Z1" s="12"/>
      <c r="AA1" s="12"/>
      <c r="AB1" s="12"/>
      <c r="AC1" s="14"/>
      <c r="AD1" s="14"/>
      <c r="AE1" s="14"/>
      <c r="AF1" s="12"/>
      <c r="AG1" s="7"/>
      <c r="AH1" s="7"/>
      <c r="AI1" s="7"/>
      <c r="AJ1" s="7"/>
      <c r="AK1" s="7"/>
      <c r="AL1" s="7"/>
      <c r="AM1" s="7"/>
      <c r="AN1" s="7"/>
      <c r="AO1" s="7"/>
      <c r="AP1" s="7"/>
    </row>
    <row r="2" spans="1:42" ht="26.25">
      <c r="A2" s="22" t="s">
        <v>0</v>
      </c>
      <c r="B2" s="23"/>
      <c r="C2" s="23"/>
      <c r="D2" s="137"/>
      <c r="E2" s="137"/>
      <c r="F2" s="139"/>
      <c r="G2" s="140"/>
      <c r="H2" s="140"/>
      <c r="I2" s="141"/>
      <c r="J2" s="142"/>
      <c r="K2" s="137"/>
      <c r="L2" s="139"/>
      <c r="M2" s="143"/>
      <c r="N2" s="143"/>
      <c r="O2" s="143"/>
      <c r="P2" s="144"/>
      <c r="Q2" s="140"/>
      <c r="R2" s="140"/>
      <c r="S2" s="145"/>
      <c r="T2" s="146"/>
      <c r="U2" s="60"/>
      <c r="V2" s="147"/>
      <c r="W2" s="12"/>
      <c r="X2" s="12"/>
      <c r="Y2" s="12"/>
      <c r="Z2" s="12"/>
      <c r="AA2" s="12"/>
      <c r="AB2" s="12"/>
      <c r="AC2" s="14"/>
      <c r="AD2" s="14"/>
      <c r="AE2" s="14"/>
      <c r="AF2" s="12"/>
      <c r="AG2" s="7"/>
      <c r="AH2" s="7"/>
      <c r="AI2" s="7"/>
      <c r="AJ2" s="7"/>
      <c r="AK2" s="7"/>
      <c r="AL2" s="7"/>
      <c r="AM2" s="7"/>
      <c r="AN2" s="7"/>
      <c r="AO2" s="7"/>
      <c r="AP2" s="7"/>
    </row>
    <row r="3" spans="1:42" ht="26.25">
      <c r="A3" s="22" t="s">
        <v>1</v>
      </c>
      <c r="B3" s="23"/>
      <c r="C3" s="23"/>
      <c r="D3" s="137"/>
      <c r="E3" s="137"/>
      <c r="F3" s="139"/>
      <c r="G3" s="140"/>
      <c r="H3" s="140"/>
      <c r="I3" s="141"/>
      <c r="J3" s="142"/>
      <c r="K3" s="137"/>
      <c r="L3" s="139"/>
      <c r="M3" s="143"/>
      <c r="N3" s="143"/>
      <c r="O3" s="143"/>
      <c r="P3" s="144"/>
      <c r="Q3" s="140"/>
      <c r="R3" s="140"/>
      <c r="S3" s="145"/>
      <c r="T3" s="146"/>
      <c r="U3" s="60"/>
      <c r="V3" s="147"/>
      <c r="W3" s="12"/>
      <c r="X3" s="12"/>
      <c r="Y3" s="12"/>
      <c r="Z3" s="12"/>
      <c r="AA3" s="12"/>
      <c r="AB3" s="12"/>
      <c r="AC3" s="14"/>
      <c r="AD3" s="14"/>
      <c r="AE3" s="14"/>
      <c r="AF3" s="12"/>
      <c r="AG3" s="7"/>
      <c r="AH3" s="7"/>
      <c r="AI3" s="7"/>
      <c r="AJ3" s="7"/>
      <c r="AK3" s="7"/>
      <c r="AL3" s="7"/>
      <c r="AM3" s="7"/>
      <c r="AN3" s="7"/>
      <c r="AO3" s="7"/>
      <c r="AP3" s="7"/>
    </row>
    <row r="4" spans="1:42" ht="26.25">
      <c r="A4" s="23" t="s">
        <v>3518</v>
      </c>
      <c r="B4" s="23"/>
      <c r="C4" s="23"/>
      <c r="D4" s="137"/>
      <c r="E4" s="137"/>
      <c r="F4" s="139"/>
      <c r="G4" s="140"/>
      <c r="H4" s="140"/>
      <c r="I4" s="141"/>
      <c r="J4" s="142"/>
      <c r="K4" s="137"/>
      <c r="L4" s="139"/>
      <c r="M4" s="143"/>
      <c r="N4" s="143"/>
      <c r="O4" s="143"/>
      <c r="P4" s="144"/>
      <c r="Q4" s="140"/>
      <c r="R4" s="140"/>
      <c r="S4" s="145"/>
      <c r="T4" s="146"/>
      <c r="U4" s="60"/>
      <c r="V4" s="147"/>
      <c r="W4" s="12"/>
      <c r="X4" s="12"/>
      <c r="Y4" s="12"/>
      <c r="Z4" s="12"/>
      <c r="AA4" s="12"/>
      <c r="AB4" s="12"/>
      <c r="AC4" s="14"/>
      <c r="AD4" s="14"/>
      <c r="AE4" s="14"/>
      <c r="AF4" s="12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ht="28.5">
      <c r="A5" s="421" t="s">
        <v>3600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</row>
    <row r="10" spans="1:42" s="209" customFormat="1" ht="17.100000000000001" customHeight="1">
      <c r="A10" s="201" t="s">
        <v>4</v>
      </c>
      <c r="B10" s="201" t="s">
        <v>5</v>
      </c>
      <c r="C10" s="201" t="s">
        <v>6</v>
      </c>
      <c r="D10" s="201" t="s">
        <v>7</v>
      </c>
      <c r="E10" s="201" t="s">
        <v>8</v>
      </c>
      <c r="F10" s="202" t="s">
        <v>9</v>
      </c>
      <c r="G10" s="201" t="s">
        <v>10</v>
      </c>
      <c r="H10" s="201" t="s">
        <v>11</v>
      </c>
      <c r="I10" s="202" t="s">
        <v>12</v>
      </c>
      <c r="J10" s="201" t="s">
        <v>10</v>
      </c>
      <c r="K10" s="201" t="s">
        <v>13</v>
      </c>
      <c r="L10" s="202" t="s">
        <v>14</v>
      </c>
      <c r="M10" s="203" t="s">
        <v>15</v>
      </c>
      <c r="N10" s="204" t="s">
        <v>16</v>
      </c>
      <c r="O10" s="203" t="s">
        <v>17</v>
      </c>
      <c r="P10" s="202" t="s">
        <v>18</v>
      </c>
      <c r="Q10" s="201" t="s">
        <v>19</v>
      </c>
      <c r="R10" s="201" t="s">
        <v>13</v>
      </c>
      <c r="S10" s="202" t="s">
        <v>20</v>
      </c>
      <c r="T10" s="201" t="s">
        <v>19</v>
      </c>
      <c r="U10" s="201" t="s">
        <v>13</v>
      </c>
      <c r="V10" s="205" t="s">
        <v>21</v>
      </c>
      <c r="W10" s="206" t="s">
        <v>22</v>
      </c>
      <c r="X10" s="206" t="s">
        <v>23</v>
      </c>
      <c r="Y10" s="206" t="s">
        <v>24</v>
      </c>
      <c r="Z10" s="206" t="s">
        <v>25</v>
      </c>
      <c r="AA10" s="207" t="s">
        <v>26</v>
      </c>
      <c r="AB10" s="207" t="s">
        <v>27</v>
      </c>
      <c r="AC10" s="205" t="s">
        <v>28</v>
      </c>
      <c r="AD10" s="205" t="s">
        <v>29</v>
      </c>
      <c r="AE10" s="205" t="s">
        <v>30</v>
      </c>
      <c r="AF10" s="208" t="s">
        <v>31</v>
      </c>
      <c r="AG10" s="201" t="s">
        <v>33</v>
      </c>
      <c r="AH10" s="201" t="s">
        <v>34</v>
      </c>
      <c r="AI10" s="201" t="s">
        <v>35</v>
      </c>
      <c r="AJ10" s="201" t="s">
        <v>36</v>
      </c>
      <c r="AK10" s="201" t="s">
        <v>37</v>
      </c>
      <c r="AL10" s="201" t="s">
        <v>38</v>
      </c>
      <c r="AM10" s="201" t="s">
        <v>39</v>
      </c>
      <c r="AN10" s="201" t="s">
        <v>40</v>
      </c>
      <c r="AO10" s="201" t="s">
        <v>41</v>
      </c>
      <c r="AP10" s="201" t="s">
        <v>42</v>
      </c>
    </row>
    <row r="11" spans="1:42" s="217" customFormat="1" ht="17.100000000000001" customHeight="1">
      <c r="A11" s="210">
        <v>1</v>
      </c>
      <c r="B11" s="219" t="s">
        <v>1311</v>
      </c>
      <c r="C11" s="219" t="s">
        <v>1312</v>
      </c>
      <c r="D11" s="213" t="s">
        <v>1313</v>
      </c>
      <c r="E11" s="213">
        <v>12</v>
      </c>
      <c r="F11" s="214">
        <v>12.63</v>
      </c>
      <c r="G11" s="215">
        <v>30</v>
      </c>
      <c r="H11" s="215" t="s">
        <v>3372</v>
      </c>
      <c r="I11" s="214">
        <v>11.67</v>
      </c>
      <c r="J11" s="215">
        <v>30</v>
      </c>
      <c r="K11" s="215" t="s">
        <v>3372</v>
      </c>
      <c r="L11" s="216">
        <f t="shared" ref="L11:L42" si="0">(F11+I11)/2</f>
        <v>12.15</v>
      </c>
      <c r="M11" s="213">
        <f t="shared" ref="M11:M42" si="1">IF(L11&gt;=10,60,G11+J11)</f>
        <v>60</v>
      </c>
      <c r="N11" s="213">
        <f t="shared" ref="N11:N42" si="2">IF(H11="ACC",0,1)+IF(K11="ACC",0,1)</f>
        <v>0</v>
      </c>
      <c r="O11" s="213">
        <f t="shared" ref="O11:O42" si="3">IF(F11&lt;10,1,(IF(I11&lt;10,1,0)))</f>
        <v>0</v>
      </c>
      <c r="P11" s="214">
        <v>13.22</v>
      </c>
      <c r="Q11" s="215">
        <v>30</v>
      </c>
      <c r="R11" s="215" t="s">
        <v>3372</v>
      </c>
      <c r="S11" s="214">
        <v>14.53</v>
      </c>
      <c r="T11" s="215">
        <v>30</v>
      </c>
      <c r="U11" s="215" t="s">
        <v>3372</v>
      </c>
      <c r="V11" s="214">
        <f t="shared" ref="V11:V42" si="4">(P11+S11)/2</f>
        <v>13.875</v>
      </c>
      <c r="W11" s="215">
        <f t="shared" ref="W11:W42" si="5">IF(V11&gt;=10,60,Q11+T11)</f>
        <v>60</v>
      </c>
      <c r="X11" s="215">
        <f t="shared" ref="X11:X42" si="6">IF(R11="ACC",0,1)+IF(U11="ACC",0,1)</f>
        <v>0</v>
      </c>
      <c r="Y11" s="215">
        <f t="shared" ref="Y11:Y42" si="7">IF(P11&lt;10,1,(IF(S11&lt;10,1,0)))</f>
        <v>0</v>
      </c>
      <c r="Z11" s="215">
        <f t="shared" ref="Z11:Z42" si="8">N11+X11</f>
        <v>0</v>
      </c>
      <c r="AA11" s="215">
        <f t="shared" ref="AA11:AA42" si="9">O11+Y11</f>
        <v>0</v>
      </c>
      <c r="AB11" s="215">
        <f t="shared" ref="AB11:AB42" si="10">Z11+AA11</f>
        <v>0</v>
      </c>
      <c r="AC11" s="214">
        <f>IF(AB11=0,1,IF(AB11=1,0.99,IF(AB11=2,0.98,IF(AB11=3,0.97,IF(AB11=4,0.96,IF(AB11=5,0.95,IF(AB11=6,0.94)))))))</f>
        <v>1</v>
      </c>
      <c r="AD11" s="214">
        <f t="shared" ref="AD11:AD42" si="11">AVERAGE(L11,V11)</f>
        <v>13.012499999999999</v>
      </c>
      <c r="AE11" s="214">
        <f t="shared" ref="AE11:AE42" si="12">AC11*AD11</f>
        <v>13.012499999999999</v>
      </c>
      <c r="AF11" s="215">
        <f t="shared" ref="AF11:AF42" si="13">M11+W11</f>
        <v>120</v>
      </c>
      <c r="AG11" s="212" t="s">
        <v>3459</v>
      </c>
      <c r="AH11" s="212" t="s">
        <v>3451</v>
      </c>
      <c r="AI11" s="212" t="s">
        <v>3452</v>
      </c>
      <c r="AJ11" s="212" t="s">
        <v>3454</v>
      </c>
      <c r="AK11" s="212" t="s">
        <v>3457</v>
      </c>
      <c r="AL11" s="212" t="s">
        <v>3456</v>
      </c>
      <c r="AM11" s="212" t="s">
        <v>3453</v>
      </c>
      <c r="AN11" s="212" t="s">
        <v>3455</v>
      </c>
      <c r="AO11" s="212" t="s">
        <v>3458</v>
      </c>
      <c r="AP11" s="212" t="s">
        <v>3460</v>
      </c>
    </row>
    <row r="12" spans="1:42" s="217" customFormat="1" ht="17.100000000000001" customHeight="1">
      <c r="A12" s="210">
        <v>2</v>
      </c>
      <c r="B12" s="222" t="s">
        <v>1390</v>
      </c>
      <c r="C12" s="222" t="s">
        <v>1391</v>
      </c>
      <c r="D12" s="221" t="s">
        <v>1392</v>
      </c>
      <c r="E12" s="213">
        <v>13</v>
      </c>
      <c r="F12" s="214">
        <v>10.37</v>
      </c>
      <c r="G12" s="215">
        <v>30</v>
      </c>
      <c r="H12" s="215" t="s">
        <v>3372</v>
      </c>
      <c r="I12" s="214">
        <v>9.69</v>
      </c>
      <c r="J12" s="215">
        <v>18</v>
      </c>
      <c r="K12" s="215" t="s">
        <v>3373</v>
      </c>
      <c r="L12" s="216">
        <f t="shared" si="0"/>
        <v>10.029999999999999</v>
      </c>
      <c r="M12" s="213">
        <f t="shared" si="1"/>
        <v>60</v>
      </c>
      <c r="N12" s="213">
        <f t="shared" si="2"/>
        <v>1</v>
      </c>
      <c r="O12" s="213">
        <f t="shared" si="3"/>
        <v>1</v>
      </c>
      <c r="P12" s="214">
        <v>9.59</v>
      </c>
      <c r="Q12" s="215">
        <v>12</v>
      </c>
      <c r="R12" s="215" t="s">
        <v>3373</v>
      </c>
      <c r="S12" s="214">
        <v>13.06</v>
      </c>
      <c r="T12" s="215">
        <v>30</v>
      </c>
      <c r="U12" s="215" t="s">
        <v>3372</v>
      </c>
      <c r="V12" s="214">
        <f t="shared" si="4"/>
        <v>11.324999999999999</v>
      </c>
      <c r="W12" s="215">
        <f t="shared" si="5"/>
        <v>60</v>
      </c>
      <c r="X12" s="215">
        <f t="shared" si="6"/>
        <v>1</v>
      </c>
      <c r="Y12" s="215">
        <f t="shared" si="7"/>
        <v>1</v>
      </c>
      <c r="Z12" s="215">
        <f t="shared" si="8"/>
        <v>2</v>
      </c>
      <c r="AA12" s="215">
        <f t="shared" si="9"/>
        <v>2</v>
      </c>
      <c r="AB12" s="215">
        <f t="shared" si="10"/>
        <v>4</v>
      </c>
      <c r="AC12" s="214">
        <f>IF(AB12=0,1,IF(AB12=1,0.99,IF(AB12=2,0.98,IF(AB12=3,0.97,IF(AB12=4,0.96,IF(AB12=5,0.95,IF(AB12=6,0.94)))))))</f>
        <v>0.96</v>
      </c>
      <c r="AD12" s="214">
        <f t="shared" si="11"/>
        <v>10.677499999999998</v>
      </c>
      <c r="AE12" s="214">
        <f t="shared" si="12"/>
        <v>10.250399999999997</v>
      </c>
      <c r="AF12" s="215">
        <f t="shared" si="13"/>
        <v>120</v>
      </c>
      <c r="AG12" s="212" t="s">
        <v>3452</v>
      </c>
      <c r="AH12" s="212" t="s">
        <v>3456</v>
      </c>
      <c r="AI12" s="212" t="s">
        <v>3451</v>
      </c>
      <c r="AJ12" s="212" t="s">
        <v>3457</v>
      </c>
      <c r="AK12" s="212" t="s">
        <v>3459</v>
      </c>
      <c r="AL12" s="212" t="s">
        <v>3454</v>
      </c>
      <c r="AM12" s="212" t="s">
        <v>3453</v>
      </c>
      <c r="AN12" s="212" t="s">
        <v>3455</v>
      </c>
      <c r="AO12" s="212" t="s">
        <v>3460</v>
      </c>
      <c r="AP12" s="212" t="s">
        <v>3458</v>
      </c>
    </row>
    <row r="13" spans="1:42" s="217" customFormat="1" ht="17.100000000000001" customHeight="1">
      <c r="A13" s="210">
        <v>3</v>
      </c>
      <c r="B13" s="222" t="s">
        <v>518</v>
      </c>
      <c r="C13" s="222" t="s">
        <v>519</v>
      </c>
      <c r="D13" s="221" t="s">
        <v>520</v>
      </c>
      <c r="E13" s="213">
        <v>5</v>
      </c>
      <c r="F13" s="214">
        <v>11.37</v>
      </c>
      <c r="G13" s="215">
        <v>30</v>
      </c>
      <c r="H13" s="215" t="s">
        <v>3372</v>
      </c>
      <c r="I13" s="214">
        <v>10.28</v>
      </c>
      <c r="J13" s="215">
        <v>30</v>
      </c>
      <c r="K13" s="215" t="s">
        <v>3373</v>
      </c>
      <c r="L13" s="216">
        <f t="shared" si="0"/>
        <v>10.824999999999999</v>
      </c>
      <c r="M13" s="213">
        <f t="shared" si="1"/>
        <v>60</v>
      </c>
      <c r="N13" s="213">
        <f t="shared" si="2"/>
        <v>1</v>
      </c>
      <c r="O13" s="213">
        <f t="shared" si="3"/>
        <v>0</v>
      </c>
      <c r="P13" s="214">
        <v>9.82</v>
      </c>
      <c r="Q13" s="215">
        <v>10</v>
      </c>
      <c r="R13" s="215" t="s">
        <v>3373</v>
      </c>
      <c r="S13" s="214">
        <v>10.38</v>
      </c>
      <c r="T13" s="215">
        <v>30</v>
      </c>
      <c r="U13" s="215" t="s">
        <v>3372</v>
      </c>
      <c r="V13" s="214">
        <f t="shared" si="4"/>
        <v>10.100000000000001</v>
      </c>
      <c r="W13" s="215">
        <f t="shared" si="5"/>
        <v>60</v>
      </c>
      <c r="X13" s="215">
        <f t="shared" si="6"/>
        <v>1</v>
      </c>
      <c r="Y13" s="215">
        <f t="shared" si="7"/>
        <v>1</v>
      </c>
      <c r="Z13" s="215">
        <f t="shared" si="8"/>
        <v>2</v>
      </c>
      <c r="AA13" s="215">
        <f t="shared" si="9"/>
        <v>1</v>
      </c>
      <c r="AB13" s="215">
        <f t="shared" si="10"/>
        <v>3</v>
      </c>
      <c r="AC13" s="214">
        <f>IF(AB13=0,1,IF(AB13=1,0.99,IF(AB13=2,0.98,IF(AB13=3,0.97,IF(AB13=4,0.96,IF(AB13=5,0.95,IF(AB13=6,0.94)))))))</f>
        <v>0.97</v>
      </c>
      <c r="AD13" s="214">
        <f t="shared" si="11"/>
        <v>10.4625</v>
      </c>
      <c r="AE13" s="214">
        <f t="shared" si="12"/>
        <v>10.148625000000001</v>
      </c>
      <c r="AF13" s="215">
        <f t="shared" si="13"/>
        <v>120</v>
      </c>
      <c r="AG13" s="212" t="s">
        <v>3456</v>
      </c>
      <c r="AH13" s="212" t="s">
        <v>3459</v>
      </c>
      <c r="AI13" s="212" t="s">
        <v>3457</v>
      </c>
      <c r="AJ13" s="212" t="s">
        <v>3452</v>
      </c>
      <c r="AK13" s="212" t="s">
        <v>3454</v>
      </c>
      <c r="AL13" s="212" t="s">
        <v>3455</v>
      </c>
      <c r="AM13" s="212" t="s">
        <v>3460</v>
      </c>
      <c r="AN13" s="212" t="s">
        <v>3458</v>
      </c>
      <c r="AO13" s="212" t="s">
        <v>3451</v>
      </c>
      <c r="AP13" s="212" t="s">
        <v>3453</v>
      </c>
    </row>
    <row r="14" spans="1:42" s="209" customFormat="1" ht="11.25">
      <c r="A14" s="210">
        <v>4</v>
      </c>
      <c r="B14" s="218" t="s">
        <v>631</v>
      </c>
      <c r="C14" s="218" t="s">
        <v>632</v>
      </c>
      <c r="D14" s="213" t="s">
        <v>633</v>
      </c>
      <c r="E14" s="213">
        <v>6</v>
      </c>
      <c r="F14" s="214">
        <v>12.19</v>
      </c>
      <c r="G14" s="215">
        <v>30</v>
      </c>
      <c r="H14" s="215" t="s">
        <v>3373</v>
      </c>
      <c r="I14" s="214">
        <v>10.96</v>
      </c>
      <c r="J14" s="215">
        <v>30</v>
      </c>
      <c r="K14" s="215" t="s">
        <v>3372</v>
      </c>
      <c r="L14" s="216">
        <f t="shared" si="0"/>
        <v>11.574999999999999</v>
      </c>
      <c r="M14" s="213">
        <f t="shared" si="1"/>
        <v>60</v>
      </c>
      <c r="N14" s="213">
        <f t="shared" si="2"/>
        <v>1</v>
      </c>
      <c r="O14" s="213">
        <f t="shared" si="3"/>
        <v>0</v>
      </c>
      <c r="P14" s="214">
        <v>10.35</v>
      </c>
      <c r="Q14" s="215">
        <v>30</v>
      </c>
      <c r="R14" s="215" t="s">
        <v>3372</v>
      </c>
      <c r="S14" s="214">
        <v>13.49</v>
      </c>
      <c r="T14" s="215">
        <v>30</v>
      </c>
      <c r="U14" s="215" t="s">
        <v>3372</v>
      </c>
      <c r="V14" s="214">
        <f t="shared" si="4"/>
        <v>11.92</v>
      </c>
      <c r="W14" s="215">
        <f t="shared" si="5"/>
        <v>60</v>
      </c>
      <c r="X14" s="215">
        <f t="shared" si="6"/>
        <v>0</v>
      </c>
      <c r="Y14" s="215">
        <f t="shared" si="7"/>
        <v>0</v>
      </c>
      <c r="Z14" s="215">
        <f t="shared" si="8"/>
        <v>1</v>
      </c>
      <c r="AA14" s="215">
        <f t="shared" si="9"/>
        <v>0</v>
      </c>
      <c r="AB14" s="215">
        <f t="shared" si="10"/>
        <v>1</v>
      </c>
      <c r="AC14" s="214">
        <f>IF(AB14=0,0.86,IF(AB14=1,0.85,IF(AB14=2,0.84,IF(AB14=3,0.83,IF(AB14=4,0.82,IF(AB14=5,0.81,IF(AB14=6,0.8)))))))</f>
        <v>0.85</v>
      </c>
      <c r="AD14" s="214">
        <f t="shared" si="11"/>
        <v>11.747499999999999</v>
      </c>
      <c r="AE14" s="214">
        <f t="shared" si="12"/>
        <v>9.9853749999999994</v>
      </c>
      <c r="AF14" s="215">
        <f t="shared" si="13"/>
        <v>120</v>
      </c>
      <c r="AG14" s="212" t="s">
        <v>3451</v>
      </c>
      <c r="AH14" s="212" t="s">
        <v>3456</v>
      </c>
      <c r="AI14" s="212" t="s">
        <v>3453</v>
      </c>
      <c r="AJ14" s="212" t="s">
        <v>3454</v>
      </c>
      <c r="AK14" s="212" t="s">
        <v>3452</v>
      </c>
      <c r="AL14" s="212" t="s">
        <v>3455</v>
      </c>
      <c r="AM14" s="212" t="s">
        <v>3459</v>
      </c>
      <c r="AN14" s="212" t="s">
        <v>3457</v>
      </c>
      <c r="AO14" s="212" t="s">
        <v>3460</v>
      </c>
      <c r="AP14" s="212" t="s">
        <v>3458</v>
      </c>
    </row>
    <row r="15" spans="1:42" s="217" customFormat="1" ht="17.100000000000001" customHeight="1">
      <c r="A15" s="210">
        <v>5</v>
      </c>
      <c r="B15" s="218" t="s">
        <v>2438</v>
      </c>
      <c r="C15" s="218" t="s">
        <v>2439</v>
      </c>
      <c r="D15" s="213" t="s">
        <v>2440</v>
      </c>
      <c r="E15" s="213">
        <v>24</v>
      </c>
      <c r="F15" s="214">
        <v>11.52</v>
      </c>
      <c r="G15" s="215">
        <v>30</v>
      </c>
      <c r="H15" s="215" t="s">
        <v>3372</v>
      </c>
      <c r="I15" s="214">
        <v>10.38</v>
      </c>
      <c r="J15" s="215">
        <v>30</v>
      </c>
      <c r="K15" s="215" t="s">
        <v>3373</v>
      </c>
      <c r="L15" s="216">
        <f t="shared" si="0"/>
        <v>10.95</v>
      </c>
      <c r="M15" s="213">
        <f t="shared" si="1"/>
        <v>60</v>
      </c>
      <c r="N15" s="213">
        <f t="shared" si="2"/>
        <v>1</v>
      </c>
      <c r="O15" s="213">
        <f t="shared" si="3"/>
        <v>0</v>
      </c>
      <c r="P15" s="214">
        <v>10.18</v>
      </c>
      <c r="Q15" s="215">
        <v>30</v>
      </c>
      <c r="R15" s="215" t="s">
        <v>3373</v>
      </c>
      <c r="S15" s="214">
        <v>11.68</v>
      </c>
      <c r="T15" s="215">
        <v>30</v>
      </c>
      <c r="U15" s="215" t="s">
        <v>3372</v>
      </c>
      <c r="V15" s="214">
        <f t="shared" si="4"/>
        <v>10.93</v>
      </c>
      <c r="W15" s="215">
        <f t="shared" si="5"/>
        <v>60</v>
      </c>
      <c r="X15" s="215">
        <f t="shared" si="6"/>
        <v>1</v>
      </c>
      <c r="Y15" s="215">
        <f t="shared" si="7"/>
        <v>0</v>
      </c>
      <c r="Z15" s="215">
        <f t="shared" si="8"/>
        <v>2</v>
      </c>
      <c r="AA15" s="215">
        <f t="shared" si="9"/>
        <v>0</v>
      </c>
      <c r="AB15" s="215">
        <f t="shared" si="10"/>
        <v>2</v>
      </c>
      <c r="AC15" s="214">
        <f>IF(AB15=0,0.93,IF(AB15=1,0.92,IF(AB15=2,0.91,IF(AB15=3,0.9,IF(AB15=4,0.89,IF(AB15=5,0.88,IF(AB15=6,0.87)))))))</f>
        <v>0.91</v>
      </c>
      <c r="AD15" s="214">
        <f t="shared" si="11"/>
        <v>10.94</v>
      </c>
      <c r="AE15" s="214">
        <f t="shared" si="12"/>
        <v>9.9553999999999991</v>
      </c>
      <c r="AF15" s="215">
        <f t="shared" si="13"/>
        <v>120</v>
      </c>
      <c r="AG15" s="212" t="s">
        <v>3456</v>
      </c>
      <c r="AH15" s="212" t="s">
        <v>3453</v>
      </c>
      <c r="AI15" s="212" t="s">
        <v>3457</v>
      </c>
      <c r="AJ15" s="212" t="s">
        <v>3459</v>
      </c>
      <c r="AK15" s="212" t="s">
        <v>3452</v>
      </c>
      <c r="AL15" s="212" t="s">
        <v>3455</v>
      </c>
      <c r="AM15" s="212" t="s">
        <v>3451</v>
      </c>
      <c r="AN15" s="212" t="s">
        <v>3458</v>
      </c>
      <c r="AO15" s="212" t="s">
        <v>3454</v>
      </c>
      <c r="AP15" s="212" t="s">
        <v>3460</v>
      </c>
    </row>
    <row r="16" spans="1:42" s="217" customFormat="1" ht="17.100000000000001" customHeight="1">
      <c r="A16" s="210">
        <v>6</v>
      </c>
      <c r="B16" s="222" t="s">
        <v>3482</v>
      </c>
      <c r="C16" s="222" t="s">
        <v>1787</v>
      </c>
      <c r="D16" s="221" t="s">
        <v>1788</v>
      </c>
      <c r="E16" s="213">
        <v>17</v>
      </c>
      <c r="F16" s="214">
        <v>11.91</v>
      </c>
      <c r="G16" s="215">
        <v>30</v>
      </c>
      <c r="H16" s="215" t="s">
        <v>3372</v>
      </c>
      <c r="I16" s="214">
        <v>9.7799999999999994</v>
      </c>
      <c r="J16" s="215">
        <v>18</v>
      </c>
      <c r="K16" s="215" t="s">
        <v>3373</v>
      </c>
      <c r="L16" s="216">
        <f t="shared" si="0"/>
        <v>10.844999999999999</v>
      </c>
      <c r="M16" s="213">
        <f t="shared" si="1"/>
        <v>60</v>
      </c>
      <c r="N16" s="213">
        <f t="shared" si="2"/>
        <v>1</v>
      </c>
      <c r="O16" s="213">
        <f t="shared" si="3"/>
        <v>1</v>
      </c>
      <c r="P16" s="214">
        <v>10.32</v>
      </c>
      <c r="Q16" s="215">
        <v>30</v>
      </c>
      <c r="R16" s="215" t="s">
        <v>3372</v>
      </c>
      <c r="S16" s="214">
        <v>11.61</v>
      </c>
      <c r="T16" s="215">
        <v>30</v>
      </c>
      <c r="U16" s="215" t="s">
        <v>3372</v>
      </c>
      <c r="V16" s="214">
        <f t="shared" si="4"/>
        <v>10.965</v>
      </c>
      <c r="W16" s="215">
        <f t="shared" si="5"/>
        <v>60</v>
      </c>
      <c r="X16" s="215">
        <f t="shared" si="6"/>
        <v>0</v>
      </c>
      <c r="Y16" s="215">
        <f t="shared" si="7"/>
        <v>0</v>
      </c>
      <c r="Z16" s="215">
        <f t="shared" si="8"/>
        <v>1</v>
      </c>
      <c r="AA16" s="215">
        <f t="shared" si="9"/>
        <v>1</v>
      </c>
      <c r="AB16" s="215">
        <f t="shared" si="10"/>
        <v>2</v>
      </c>
      <c r="AC16" s="214">
        <f>IF(AB16=0,0.93,IF(AB16=1,0.92,IF(AB16=2,0.91,IF(AB16=3,0.9,IF(AB16=4,0.89,IF(AB16=5,0.88,IF(AB16=6,0.87)))))))</f>
        <v>0.91</v>
      </c>
      <c r="AD16" s="214">
        <f t="shared" si="11"/>
        <v>10.904999999999999</v>
      </c>
      <c r="AE16" s="214">
        <f t="shared" si="12"/>
        <v>9.9235500000000005</v>
      </c>
      <c r="AF16" s="215">
        <f t="shared" si="13"/>
        <v>120</v>
      </c>
      <c r="AG16" s="212" t="s">
        <v>3453</v>
      </c>
      <c r="AH16" s="212" t="s">
        <v>3456</v>
      </c>
      <c r="AI16" s="212" t="s">
        <v>3451</v>
      </c>
      <c r="AJ16" s="212" t="s">
        <v>3457</v>
      </c>
      <c r="AK16" s="212" t="s">
        <v>3452</v>
      </c>
      <c r="AL16" s="212" t="s">
        <v>3454</v>
      </c>
      <c r="AM16" s="212" t="s">
        <v>3459</v>
      </c>
      <c r="AN16" s="212" t="s">
        <v>3455</v>
      </c>
      <c r="AO16" s="212" t="s">
        <v>3460</v>
      </c>
      <c r="AP16" s="212" t="s">
        <v>3458</v>
      </c>
    </row>
    <row r="17" spans="1:44" s="217" customFormat="1" ht="17.100000000000001" customHeight="1">
      <c r="A17" s="210">
        <v>7</v>
      </c>
      <c r="B17" s="222" t="s">
        <v>1588</v>
      </c>
      <c r="C17" s="222" t="s">
        <v>2581</v>
      </c>
      <c r="D17" s="221" t="s">
        <v>2582</v>
      </c>
      <c r="E17" s="213">
        <v>26</v>
      </c>
      <c r="F17" s="214">
        <v>9.1300000000000008</v>
      </c>
      <c r="G17" s="215">
        <v>18</v>
      </c>
      <c r="H17" s="215" t="s">
        <v>3373</v>
      </c>
      <c r="I17" s="214">
        <v>10.88</v>
      </c>
      <c r="J17" s="215">
        <v>30</v>
      </c>
      <c r="K17" s="215" t="s">
        <v>3373</v>
      </c>
      <c r="L17" s="216">
        <f t="shared" si="0"/>
        <v>10.005000000000001</v>
      </c>
      <c r="M17" s="213">
        <f t="shared" si="1"/>
        <v>60</v>
      </c>
      <c r="N17" s="213">
        <f t="shared" si="2"/>
        <v>2</v>
      </c>
      <c r="O17" s="213">
        <f t="shared" si="3"/>
        <v>1</v>
      </c>
      <c r="P17" s="214">
        <v>9.2799999999999994</v>
      </c>
      <c r="Q17" s="215">
        <v>10</v>
      </c>
      <c r="R17" s="215" t="s">
        <v>3373</v>
      </c>
      <c r="S17" s="214">
        <v>12.42</v>
      </c>
      <c r="T17" s="215">
        <v>30</v>
      </c>
      <c r="U17" s="215" t="s">
        <v>3372</v>
      </c>
      <c r="V17" s="214">
        <f t="shared" si="4"/>
        <v>10.85</v>
      </c>
      <c r="W17" s="215">
        <f t="shared" si="5"/>
        <v>60</v>
      </c>
      <c r="X17" s="215">
        <f t="shared" si="6"/>
        <v>1</v>
      </c>
      <c r="Y17" s="215">
        <f t="shared" si="7"/>
        <v>1</v>
      </c>
      <c r="Z17" s="215">
        <f t="shared" si="8"/>
        <v>3</v>
      </c>
      <c r="AA17" s="215">
        <f t="shared" si="9"/>
        <v>2</v>
      </c>
      <c r="AB17" s="215">
        <f t="shared" si="10"/>
        <v>5</v>
      </c>
      <c r="AC17" s="214">
        <f>IF(AB17=0,1,IF(AB17=1,0.99,IF(AB17=2,0.98,IF(AB17=3,0.97,IF(AB17=4,0.96,IF(AB17=5,0.95,IF(AB17=6,0.94)))))))</f>
        <v>0.95</v>
      </c>
      <c r="AD17" s="214">
        <f t="shared" si="11"/>
        <v>10.4275</v>
      </c>
      <c r="AE17" s="214">
        <f t="shared" si="12"/>
        <v>9.9061249999999994</v>
      </c>
      <c r="AF17" s="215">
        <f t="shared" si="13"/>
        <v>120</v>
      </c>
      <c r="AG17" s="212" t="s">
        <v>3453</v>
      </c>
      <c r="AH17" s="212" t="s">
        <v>3451</v>
      </c>
      <c r="AI17" s="212" t="s">
        <v>3454</v>
      </c>
      <c r="AJ17" s="212" t="s">
        <v>3455</v>
      </c>
      <c r="AK17" s="212" t="s">
        <v>3452</v>
      </c>
      <c r="AL17" s="212" t="s">
        <v>3459</v>
      </c>
      <c r="AM17" s="212" t="s">
        <v>3460</v>
      </c>
      <c r="AN17" s="212" t="s">
        <v>3456</v>
      </c>
      <c r="AO17" s="212" t="s">
        <v>3457</v>
      </c>
      <c r="AP17" s="212" t="s">
        <v>3458</v>
      </c>
    </row>
    <row r="18" spans="1:44" s="217" customFormat="1" ht="17.100000000000001" customHeight="1">
      <c r="A18" s="210">
        <v>8</v>
      </c>
      <c r="B18" s="222" t="s">
        <v>341</v>
      </c>
      <c r="C18" s="222" t="s">
        <v>1913</v>
      </c>
      <c r="D18" s="221" t="s">
        <v>1914</v>
      </c>
      <c r="E18" s="213">
        <v>19</v>
      </c>
      <c r="F18" s="214">
        <v>11.05</v>
      </c>
      <c r="G18" s="215">
        <v>30</v>
      </c>
      <c r="H18" s="215" t="s">
        <v>3373</v>
      </c>
      <c r="I18" s="214">
        <v>8.9499999999999993</v>
      </c>
      <c r="J18" s="215">
        <v>7</v>
      </c>
      <c r="K18" s="215" t="s">
        <v>3373</v>
      </c>
      <c r="L18" s="216">
        <f t="shared" si="0"/>
        <v>10</v>
      </c>
      <c r="M18" s="213">
        <f t="shared" si="1"/>
        <v>60</v>
      </c>
      <c r="N18" s="213">
        <f t="shared" si="2"/>
        <v>2</v>
      </c>
      <c r="O18" s="213">
        <f t="shared" si="3"/>
        <v>1</v>
      </c>
      <c r="P18" s="214">
        <v>8.8000000000000007</v>
      </c>
      <c r="Q18" s="215">
        <v>12</v>
      </c>
      <c r="R18" s="215" t="s">
        <v>3373</v>
      </c>
      <c r="S18" s="214">
        <v>12.89</v>
      </c>
      <c r="T18" s="215">
        <v>30</v>
      </c>
      <c r="U18" s="215" t="s">
        <v>3372</v>
      </c>
      <c r="V18" s="214">
        <f t="shared" si="4"/>
        <v>10.845000000000001</v>
      </c>
      <c r="W18" s="215">
        <f t="shared" si="5"/>
        <v>60</v>
      </c>
      <c r="X18" s="215">
        <f t="shared" si="6"/>
        <v>1</v>
      </c>
      <c r="Y18" s="215">
        <f t="shared" si="7"/>
        <v>1</v>
      </c>
      <c r="Z18" s="215">
        <f t="shared" si="8"/>
        <v>3</v>
      </c>
      <c r="AA18" s="215">
        <f t="shared" si="9"/>
        <v>2</v>
      </c>
      <c r="AB18" s="215">
        <f t="shared" si="10"/>
        <v>5</v>
      </c>
      <c r="AC18" s="214">
        <f>IF(AB18=0,1,IF(AB18=1,0.99,IF(AB18=2,0.98,IF(AB18=3,0.97,IF(AB18=4,0.96,IF(AB18=5,0.95,IF(AB18=6,0.94)))))))</f>
        <v>0.95</v>
      </c>
      <c r="AD18" s="214">
        <f t="shared" si="11"/>
        <v>10.422499999999999</v>
      </c>
      <c r="AE18" s="214">
        <f t="shared" si="12"/>
        <v>9.9013749999999998</v>
      </c>
      <c r="AF18" s="215">
        <f t="shared" si="13"/>
        <v>120</v>
      </c>
      <c r="AG18" s="212" t="s">
        <v>3457</v>
      </c>
      <c r="AH18" s="212" t="s">
        <v>3453</v>
      </c>
      <c r="AI18" s="212" t="s">
        <v>3455</v>
      </c>
      <c r="AJ18" s="212" t="s">
        <v>3451</v>
      </c>
      <c r="AK18" s="212" t="s">
        <v>3456</v>
      </c>
      <c r="AL18" s="212" t="s">
        <v>3452</v>
      </c>
      <c r="AM18" s="212" t="s">
        <v>3454</v>
      </c>
      <c r="AN18" s="212" t="s">
        <v>3459</v>
      </c>
      <c r="AO18" s="212" t="s">
        <v>3458</v>
      </c>
      <c r="AP18" s="212" t="s">
        <v>3460</v>
      </c>
    </row>
    <row r="19" spans="1:44" s="217" customFormat="1" ht="17.100000000000001" customHeight="1">
      <c r="A19" s="210">
        <v>9</v>
      </c>
      <c r="B19" s="222" t="s">
        <v>1972</v>
      </c>
      <c r="C19" s="222" t="s">
        <v>1973</v>
      </c>
      <c r="D19" s="221" t="s">
        <v>1974</v>
      </c>
      <c r="E19" s="213">
        <v>19</v>
      </c>
      <c r="F19" s="214">
        <v>11.62</v>
      </c>
      <c r="G19" s="215">
        <v>30</v>
      </c>
      <c r="H19" s="215" t="s">
        <v>3372</v>
      </c>
      <c r="I19" s="214">
        <v>8.66</v>
      </c>
      <c r="J19" s="215">
        <v>17</v>
      </c>
      <c r="K19" s="215" t="s">
        <v>3372</v>
      </c>
      <c r="L19" s="216">
        <f t="shared" si="0"/>
        <v>10.14</v>
      </c>
      <c r="M19" s="213">
        <f t="shared" si="1"/>
        <v>60</v>
      </c>
      <c r="N19" s="213">
        <f t="shared" si="2"/>
        <v>0</v>
      </c>
      <c r="O19" s="213">
        <f t="shared" si="3"/>
        <v>1</v>
      </c>
      <c r="P19" s="214">
        <v>11.52</v>
      </c>
      <c r="Q19" s="215">
        <v>30</v>
      </c>
      <c r="R19" s="215" t="s">
        <v>3372</v>
      </c>
      <c r="S19" s="214">
        <v>11.22</v>
      </c>
      <c r="T19" s="215">
        <v>30</v>
      </c>
      <c r="U19" s="215" t="s">
        <v>3372</v>
      </c>
      <c r="V19" s="214">
        <f t="shared" si="4"/>
        <v>11.370000000000001</v>
      </c>
      <c r="W19" s="215">
        <f t="shared" si="5"/>
        <v>60</v>
      </c>
      <c r="X19" s="215">
        <f t="shared" si="6"/>
        <v>0</v>
      </c>
      <c r="Y19" s="215">
        <f t="shared" si="7"/>
        <v>0</v>
      </c>
      <c r="Z19" s="215">
        <f t="shared" si="8"/>
        <v>0</v>
      </c>
      <c r="AA19" s="215">
        <f t="shared" si="9"/>
        <v>1</v>
      </c>
      <c r="AB19" s="215">
        <f t="shared" si="10"/>
        <v>1</v>
      </c>
      <c r="AC19" s="214">
        <f>IF(AB19=0,0.93,IF(AB19=1,0.92,IF(AB19=2,0.91,IF(AB19=3,0.9,IF(AB19=4,0.89,IF(AB19=5,0.88,IF(AB19=6,0.87)))))))</f>
        <v>0.92</v>
      </c>
      <c r="AD19" s="214">
        <f t="shared" si="11"/>
        <v>10.755000000000001</v>
      </c>
      <c r="AE19" s="214">
        <f t="shared" si="12"/>
        <v>9.8946000000000005</v>
      </c>
      <c r="AF19" s="215">
        <f t="shared" si="13"/>
        <v>120</v>
      </c>
      <c r="AG19" s="212" t="s">
        <v>3453</v>
      </c>
      <c r="AH19" s="212" t="s">
        <v>3452</v>
      </c>
      <c r="AI19" s="212" t="s">
        <v>3454</v>
      </c>
      <c r="AJ19" s="212" t="s">
        <v>3456</v>
      </c>
      <c r="AK19" s="212" t="s">
        <v>3451</v>
      </c>
      <c r="AL19" s="212" t="s">
        <v>3457</v>
      </c>
      <c r="AM19" s="212" t="s">
        <v>3455</v>
      </c>
      <c r="AN19" s="212" t="s">
        <v>3459</v>
      </c>
      <c r="AO19" s="212" t="s">
        <v>3458</v>
      </c>
      <c r="AP19" s="212" t="s">
        <v>3460</v>
      </c>
    </row>
    <row r="20" spans="1:44" s="217" customFormat="1" ht="17.100000000000001" customHeight="1">
      <c r="A20" s="210">
        <v>10</v>
      </c>
      <c r="B20" s="222" t="s">
        <v>2381</v>
      </c>
      <c r="C20" s="222" t="s">
        <v>1454</v>
      </c>
      <c r="D20" s="221" t="s">
        <v>2382</v>
      </c>
      <c r="E20" s="213">
        <v>24</v>
      </c>
      <c r="F20" s="214">
        <v>10.37</v>
      </c>
      <c r="G20" s="215">
        <v>30</v>
      </c>
      <c r="H20" s="215" t="s">
        <v>3373</v>
      </c>
      <c r="I20" s="214">
        <v>9.6300000000000008</v>
      </c>
      <c r="J20" s="215">
        <v>13</v>
      </c>
      <c r="K20" s="215" t="s">
        <v>3373</v>
      </c>
      <c r="L20" s="216">
        <f t="shared" si="0"/>
        <v>10</v>
      </c>
      <c r="M20" s="213">
        <f t="shared" si="1"/>
        <v>60</v>
      </c>
      <c r="N20" s="213">
        <f t="shared" si="2"/>
        <v>2</v>
      </c>
      <c r="O20" s="213">
        <f t="shared" si="3"/>
        <v>1</v>
      </c>
      <c r="P20" s="214">
        <v>9.9499999999999993</v>
      </c>
      <c r="Q20" s="215">
        <v>10</v>
      </c>
      <c r="R20" s="215" t="s">
        <v>3373</v>
      </c>
      <c r="S20" s="214">
        <v>11.54</v>
      </c>
      <c r="T20" s="215">
        <v>30</v>
      </c>
      <c r="U20" s="215" t="s">
        <v>3372</v>
      </c>
      <c r="V20" s="214">
        <f t="shared" si="4"/>
        <v>10.744999999999999</v>
      </c>
      <c r="W20" s="215">
        <f t="shared" si="5"/>
        <v>60</v>
      </c>
      <c r="X20" s="215">
        <f t="shared" si="6"/>
        <v>1</v>
      </c>
      <c r="Y20" s="215">
        <f t="shared" si="7"/>
        <v>1</v>
      </c>
      <c r="Z20" s="215">
        <f t="shared" si="8"/>
        <v>3</v>
      </c>
      <c r="AA20" s="215">
        <f t="shared" si="9"/>
        <v>2</v>
      </c>
      <c r="AB20" s="215">
        <f t="shared" si="10"/>
        <v>5</v>
      </c>
      <c r="AC20" s="214">
        <f t="shared" ref="AC20:AC25" si="14">IF(AB20=0,1,IF(AB20=1,0.99,IF(AB20=2,0.98,IF(AB20=3,0.97,IF(AB20=4,0.96,IF(AB20=5,0.95,IF(AB20=6,0.94)))))))</f>
        <v>0.95</v>
      </c>
      <c r="AD20" s="214">
        <f t="shared" si="11"/>
        <v>10.372499999999999</v>
      </c>
      <c r="AE20" s="214">
        <f t="shared" si="12"/>
        <v>9.8538749999999986</v>
      </c>
      <c r="AF20" s="215">
        <f t="shared" si="13"/>
        <v>120</v>
      </c>
      <c r="AG20" s="212" t="s">
        <v>3452</v>
      </c>
      <c r="AH20" s="212" t="s">
        <v>3457</v>
      </c>
      <c r="AI20" s="212" t="s">
        <v>3456</v>
      </c>
      <c r="AJ20" s="212" t="s">
        <v>3454</v>
      </c>
      <c r="AK20" s="212" t="s">
        <v>3455</v>
      </c>
      <c r="AL20" s="212" t="s">
        <v>3453</v>
      </c>
      <c r="AM20" s="212" t="s">
        <v>3459</v>
      </c>
      <c r="AN20" s="212" t="s">
        <v>3458</v>
      </c>
      <c r="AO20" s="212" t="s">
        <v>3460</v>
      </c>
      <c r="AP20" s="212" t="s">
        <v>3451</v>
      </c>
    </row>
    <row r="21" spans="1:44" s="217" customFormat="1" ht="17.100000000000001" customHeight="1">
      <c r="A21" s="210">
        <v>11</v>
      </c>
      <c r="B21" s="218" t="s">
        <v>2535</v>
      </c>
      <c r="C21" s="218" t="s">
        <v>2536</v>
      </c>
      <c r="D21" s="213" t="s">
        <v>2537</v>
      </c>
      <c r="E21" s="213">
        <v>25</v>
      </c>
      <c r="F21" s="214">
        <v>9.57</v>
      </c>
      <c r="G21" s="215">
        <v>16</v>
      </c>
      <c r="H21" s="215" t="s">
        <v>3373</v>
      </c>
      <c r="I21" s="214">
        <v>10.99</v>
      </c>
      <c r="J21" s="215">
        <v>30</v>
      </c>
      <c r="K21" s="215" t="s">
        <v>3373</v>
      </c>
      <c r="L21" s="216">
        <f t="shared" si="0"/>
        <v>10.280000000000001</v>
      </c>
      <c r="M21" s="213">
        <f t="shared" si="1"/>
        <v>60</v>
      </c>
      <c r="N21" s="213">
        <f t="shared" si="2"/>
        <v>2</v>
      </c>
      <c r="O21" s="213">
        <f t="shared" si="3"/>
        <v>1</v>
      </c>
      <c r="P21" s="214">
        <v>8.9499999999999993</v>
      </c>
      <c r="Q21" s="215">
        <v>10</v>
      </c>
      <c r="R21" s="215" t="s">
        <v>3373</v>
      </c>
      <c r="S21" s="214">
        <v>11.71</v>
      </c>
      <c r="T21" s="215">
        <v>30</v>
      </c>
      <c r="U21" s="215" t="s">
        <v>3372</v>
      </c>
      <c r="V21" s="214">
        <f t="shared" si="4"/>
        <v>10.33</v>
      </c>
      <c r="W21" s="215">
        <f t="shared" si="5"/>
        <v>60</v>
      </c>
      <c r="X21" s="215">
        <f t="shared" si="6"/>
        <v>1</v>
      </c>
      <c r="Y21" s="215">
        <f t="shared" si="7"/>
        <v>1</v>
      </c>
      <c r="Z21" s="215">
        <f t="shared" si="8"/>
        <v>3</v>
      </c>
      <c r="AA21" s="215">
        <f t="shared" si="9"/>
        <v>2</v>
      </c>
      <c r="AB21" s="215">
        <f t="shared" si="10"/>
        <v>5</v>
      </c>
      <c r="AC21" s="214">
        <f t="shared" si="14"/>
        <v>0.95</v>
      </c>
      <c r="AD21" s="214">
        <f t="shared" si="11"/>
        <v>10.305</v>
      </c>
      <c r="AE21" s="214">
        <f t="shared" si="12"/>
        <v>9.7897499999999997</v>
      </c>
      <c r="AF21" s="215">
        <f t="shared" si="13"/>
        <v>120</v>
      </c>
      <c r="AG21" s="212" t="s">
        <v>3451</v>
      </c>
      <c r="AH21" s="212" t="s">
        <v>3456</v>
      </c>
      <c r="AI21" s="212" t="s">
        <v>3453</v>
      </c>
      <c r="AJ21" s="212" t="s">
        <v>3452</v>
      </c>
      <c r="AK21" s="212" t="s">
        <v>3454</v>
      </c>
      <c r="AL21" s="212" t="s">
        <v>3459</v>
      </c>
      <c r="AM21" s="212" t="s">
        <v>3457</v>
      </c>
      <c r="AN21" s="212" t="s">
        <v>3460</v>
      </c>
      <c r="AO21" s="212" t="s">
        <v>3455</v>
      </c>
      <c r="AP21" s="212" t="s">
        <v>3458</v>
      </c>
    </row>
    <row r="22" spans="1:44" s="217" customFormat="1" ht="17.100000000000001" customHeight="1">
      <c r="A22" s="210">
        <v>12</v>
      </c>
      <c r="B22" s="222" t="s">
        <v>1905</v>
      </c>
      <c r="C22" s="222" t="s">
        <v>1906</v>
      </c>
      <c r="D22" s="221" t="s">
        <v>1907</v>
      </c>
      <c r="E22" s="213">
        <v>19</v>
      </c>
      <c r="F22" s="214">
        <v>10.37</v>
      </c>
      <c r="G22" s="215">
        <v>30</v>
      </c>
      <c r="H22" s="215" t="s">
        <v>3373</v>
      </c>
      <c r="I22" s="214">
        <v>9.66</v>
      </c>
      <c r="J22" s="215">
        <v>12</v>
      </c>
      <c r="K22" s="215" t="s">
        <v>3373</v>
      </c>
      <c r="L22" s="216">
        <f t="shared" si="0"/>
        <v>10.015000000000001</v>
      </c>
      <c r="M22" s="213">
        <f t="shared" si="1"/>
        <v>60</v>
      </c>
      <c r="N22" s="213">
        <f t="shared" si="2"/>
        <v>2</v>
      </c>
      <c r="O22" s="213">
        <f t="shared" si="3"/>
        <v>1</v>
      </c>
      <c r="P22" s="214">
        <v>9.3000000000000007</v>
      </c>
      <c r="Q22" s="215">
        <v>16</v>
      </c>
      <c r="R22" s="215" t="s">
        <v>3373</v>
      </c>
      <c r="S22" s="214">
        <v>11.74</v>
      </c>
      <c r="T22" s="215">
        <v>30</v>
      </c>
      <c r="U22" s="215" t="s">
        <v>3372</v>
      </c>
      <c r="V22" s="214">
        <f t="shared" si="4"/>
        <v>10.52</v>
      </c>
      <c r="W22" s="215">
        <f t="shared" si="5"/>
        <v>60</v>
      </c>
      <c r="X22" s="215">
        <f t="shared" si="6"/>
        <v>1</v>
      </c>
      <c r="Y22" s="215">
        <f t="shared" si="7"/>
        <v>1</v>
      </c>
      <c r="Z22" s="215">
        <f t="shared" si="8"/>
        <v>3</v>
      </c>
      <c r="AA22" s="215">
        <f t="shared" si="9"/>
        <v>2</v>
      </c>
      <c r="AB22" s="215">
        <f t="shared" si="10"/>
        <v>5</v>
      </c>
      <c r="AC22" s="214">
        <f t="shared" si="14"/>
        <v>0.95</v>
      </c>
      <c r="AD22" s="214">
        <f t="shared" si="11"/>
        <v>10.2675</v>
      </c>
      <c r="AE22" s="214">
        <f t="shared" si="12"/>
        <v>9.7541250000000002</v>
      </c>
      <c r="AF22" s="215">
        <f t="shared" si="13"/>
        <v>120</v>
      </c>
      <c r="AG22" s="212" t="s">
        <v>3453</v>
      </c>
      <c r="AH22" s="212" t="s">
        <v>3451</v>
      </c>
      <c r="AI22" s="212" t="s">
        <v>3455</v>
      </c>
      <c r="AJ22" s="212" t="s">
        <v>3454</v>
      </c>
      <c r="AK22" s="212" t="s">
        <v>3452</v>
      </c>
      <c r="AL22" s="212" t="s">
        <v>3456</v>
      </c>
      <c r="AM22" s="212" t="s">
        <v>3457</v>
      </c>
      <c r="AN22" s="212" t="s">
        <v>3459</v>
      </c>
      <c r="AO22" s="212" t="s">
        <v>3458</v>
      </c>
      <c r="AP22" s="212" t="s">
        <v>3460</v>
      </c>
    </row>
    <row r="23" spans="1:44" s="217" customFormat="1" ht="17.100000000000001" customHeight="1">
      <c r="A23" s="210">
        <v>13</v>
      </c>
      <c r="B23" s="222" t="s">
        <v>1975</v>
      </c>
      <c r="C23" s="222" t="s">
        <v>1524</v>
      </c>
      <c r="D23" s="221" t="s">
        <v>1976</v>
      </c>
      <c r="E23" s="213">
        <v>19</v>
      </c>
      <c r="F23" s="214">
        <v>9.26</v>
      </c>
      <c r="G23" s="215">
        <v>15</v>
      </c>
      <c r="H23" s="215" t="s">
        <v>3373</v>
      </c>
      <c r="I23" s="214">
        <v>10.74</v>
      </c>
      <c r="J23" s="215">
        <v>30</v>
      </c>
      <c r="K23" s="215" t="s">
        <v>3373</v>
      </c>
      <c r="L23" s="216">
        <f t="shared" si="0"/>
        <v>10</v>
      </c>
      <c r="M23" s="213">
        <f t="shared" si="1"/>
        <v>60</v>
      </c>
      <c r="N23" s="213">
        <f t="shared" si="2"/>
        <v>2</v>
      </c>
      <c r="O23" s="213">
        <f t="shared" si="3"/>
        <v>1</v>
      </c>
      <c r="P23" s="214">
        <v>9.4499999999999993</v>
      </c>
      <c r="Q23" s="215">
        <v>12</v>
      </c>
      <c r="R23" s="215" t="s">
        <v>3373</v>
      </c>
      <c r="S23" s="214">
        <v>11.61</v>
      </c>
      <c r="T23" s="215">
        <v>30</v>
      </c>
      <c r="U23" s="215" t="s">
        <v>3372</v>
      </c>
      <c r="V23" s="214">
        <f t="shared" si="4"/>
        <v>10.53</v>
      </c>
      <c r="W23" s="215">
        <f t="shared" si="5"/>
        <v>60</v>
      </c>
      <c r="X23" s="215">
        <f t="shared" si="6"/>
        <v>1</v>
      </c>
      <c r="Y23" s="215">
        <f t="shared" si="7"/>
        <v>1</v>
      </c>
      <c r="Z23" s="215">
        <f t="shared" si="8"/>
        <v>3</v>
      </c>
      <c r="AA23" s="215">
        <f t="shared" si="9"/>
        <v>2</v>
      </c>
      <c r="AB23" s="215">
        <f t="shared" si="10"/>
        <v>5</v>
      </c>
      <c r="AC23" s="214">
        <f t="shared" si="14"/>
        <v>0.95</v>
      </c>
      <c r="AD23" s="214">
        <f t="shared" si="11"/>
        <v>10.265000000000001</v>
      </c>
      <c r="AE23" s="214">
        <f t="shared" si="12"/>
        <v>9.7517499999999995</v>
      </c>
      <c r="AF23" s="215">
        <f t="shared" si="13"/>
        <v>120</v>
      </c>
      <c r="AG23" s="212" t="s">
        <v>3453</v>
      </c>
      <c r="AH23" s="212" t="s">
        <v>3451</v>
      </c>
      <c r="AI23" s="212" t="s">
        <v>3457</v>
      </c>
      <c r="AJ23" s="212" t="s">
        <v>3455</v>
      </c>
      <c r="AK23" s="212" t="s">
        <v>3452</v>
      </c>
      <c r="AL23" s="212" t="s">
        <v>3454</v>
      </c>
      <c r="AM23" s="212" t="s">
        <v>3456</v>
      </c>
      <c r="AN23" s="212" t="s">
        <v>3459</v>
      </c>
      <c r="AO23" s="212" t="s">
        <v>3460</v>
      </c>
      <c r="AP23" s="212" t="s">
        <v>3458</v>
      </c>
    </row>
    <row r="24" spans="1:44" s="217" customFormat="1" ht="17.100000000000001" customHeight="1">
      <c r="A24" s="210">
        <v>14</v>
      </c>
      <c r="B24" s="222" t="s">
        <v>915</v>
      </c>
      <c r="C24" s="222" t="s">
        <v>916</v>
      </c>
      <c r="D24" s="221" t="s">
        <v>917</v>
      </c>
      <c r="E24" s="213">
        <v>8</v>
      </c>
      <c r="F24" s="214">
        <v>10.69</v>
      </c>
      <c r="G24" s="215">
        <v>30</v>
      </c>
      <c r="H24" s="215" t="s">
        <v>3373</v>
      </c>
      <c r="I24" s="214">
        <v>9.31</v>
      </c>
      <c r="J24" s="215">
        <v>12</v>
      </c>
      <c r="K24" s="215" t="s">
        <v>3373</v>
      </c>
      <c r="L24" s="216">
        <f t="shared" si="0"/>
        <v>10</v>
      </c>
      <c r="M24" s="213">
        <f t="shared" si="1"/>
        <v>60</v>
      </c>
      <c r="N24" s="213">
        <f t="shared" si="2"/>
        <v>2</v>
      </c>
      <c r="O24" s="213">
        <f t="shared" si="3"/>
        <v>1</v>
      </c>
      <c r="P24" s="214">
        <v>9.26</v>
      </c>
      <c r="Q24" s="215">
        <v>12</v>
      </c>
      <c r="R24" s="215" t="s">
        <v>3373</v>
      </c>
      <c r="S24" s="214">
        <v>11.76</v>
      </c>
      <c r="T24" s="215">
        <v>30</v>
      </c>
      <c r="U24" s="215" t="s">
        <v>3372</v>
      </c>
      <c r="V24" s="214">
        <f t="shared" si="4"/>
        <v>10.51</v>
      </c>
      <c r="W24" s="215">
        <f t="shared" si="5"/>
        <v>60</v>
      </c>
      <c r="X24" s="215">
        <f t="shared" si="6"/>
        <v>1</v>
      </c>
      <c r="Y24" s="215">
        <f t="shared" si="7"/>
        <v>1</v>
      </c>
      <c r="Z24" s="215">
        <f t="shared" si="8"/>
        <v>3</v>
      </c>
      <c r="AA24" s="215">
        <f t="shared" si="9"/>
        <v>2</v>
      </c>
      <c r="AB24" s="215">
        <f t="shared" si="10"/>
        <v>5</v>
      </c>
      <c r="AC24" s="214">
        <f t="shared" si="14"/>
        <v>0.95</v>
      </c>
      <c r="AD24" s="214">
        <f t="shared" si="11"/>
        <v>10.254999999999999</v>
      </c>
      <c r="AE24" s="214">
        <f t="shared" si="12"/>
        <v>9.7422499999999985</v>
      </c>
      <c r="AF24" s="215">
        <f t="shared" si="13"/>
        <v>120</v>
      </c>
      <c r="AG24" s="212" t="s">
        <v>3453</v>
      </c>
      <c r="AH24" s="212" t="s">
        <v>3451</v>
      </c>
      <c r="AI24" s="212" t="s">
        <v>3457</v>
      </c>
      <c r="AJ24" s="212" t="s">
        <v>3455</v>
      </c>
      <c r="AK24" s="212" t="s">
        <v>3454</v>
      </c>
      <c r="AL24" s="212" t="s">
        <v>3452</v>
      </c>
      <c r="AM24" s="212" t="s">
        <v>3456</v>
      </c>
      <c r="AN24" s="212" t="s">
        <v>3459</v>
      </c>
      <c r="AO24" s="212" t="s">
        <v>3460</v>
      </c>
      <c r="AP24" s="212" t="s">
        <v>3458</v>
      </c>
    </row>
    <row r="25" spans="1:44" s="217" customFormat="1" ht="17.100000000000001" customHeight="1">
      <c r="A25" s="210">
        <v>15</v>
      </c>
      <c r="B25" s="222" t="s">
        <v>1336</v>
      </c>
      <c r="C25" s="222" t="s">
        <v>142</v>
      </c>
      <c r="D25" s="221" t="s">
        <v>1337</v>
      </c>
      <c r="E25" s="213">
        <v>13</v>
      </c>
      <c r="F25" s="214">
        <v>11.61</v>
      </c>
      <c r="G25" s="215">
        <v>30</v>
      </c>
      <c r="H25" s="215" t="s">
        <v>3373</v>
      </c>
      <c r="I25" s="214">
        <v>8.94</v>
      </c>
      <c r="J25" s="215">
        <v>7</v>
      </c>
      <c r="K25" s="215" t="s">
        <v>3373</v>
      </c>
      <c r="L25" s="216">
        <f t="shared" si="0"/>
        <v>10.274999999999999</v>
      </c>
      <c r="M25" s="213">
        <f t="shared" si="1"/>
        <v>60</v>
      </c>
      <c r="N25" s="213">
        <f t="shared" si="2"/>
        <v>2</v>
      </c>
      <c r="O25" s="213">
        <f t="shared" si="3"/>
        <v>1</v>
      </c>
      <c r="P25" s="214">
        <v>8.9700000000000006</v>
      </c>
      <c r="Q25" s="215">
        <v>10</v>
      </c>
      <c r="R25" s="215" t="s">
        <v>3373</v>
      </c>
      <c r="S25" s="214">
        <v>11.26</v>
      </c>
      <c r="T25" s="215">
        <v>30</v>
      </c>
      <c r="U25" s="215" t="s">
        <v>3372</v>
      </c>
      <c r="V25" s="214">
        <f t="shared" si="4"/>
        <v>10.115</v>
      </c>
      <c r="W25" s="215">
        <f t="shared" si="5"/>
        <v>60</v>
      </c>
      <c r="X25" s="215">
        <f t="shared" si="6"/>
        <v>1</v>
      </c>
      <c r="Y25" s="215">
        <f t="shared" si="7"/>
        <v>1</v>
      </c>
      <c r="Z25" s="215">
        <f t="shared" si="8"/>
        <v>3</v>
      </c>
      <c r="AA25" s="215">
        <f t="shared" si="9"/>
        <v>2</v>
      </c>
      <c r="AB25" s="215">
        <f t="shared" si="10"/>
        <v>5</v>
      </c>
      <c r="AC25" s="214">
        <f t="shared" si="14"/>
        <v>0.95</v>
      </c>
      <c r="AD25" s="214">
        <f t="shared" si="11"/>
        <v>10.195</v>
      </c>
      <c r="AE25" s="214">
        <f t="shared" si="12"/>
        <v>9.6852499999999999</v>
      </c>
      <c r="AF25" s="215">
        <f t="shared" si="13"/>
        <v>120</v>
      </c>
      <c r="AG25" s="212" t="s">
        <v>3453</v>
      </c>
      <c r="AH25" s="212" t="s">
        <v>3451</v>
      </c>
      <c r="AI25" s="212" t="s">
        <v>3452</v>
      </c>
      <c r="AJ25" s="212" t="s">
        <v>3456</v>
      </c>
      <c r="AK25" s="212" t="s">
        <v>3455</v>
      </c>
      <c r="AL25" s="212" t="s">
        <v>3459</v>
      </c>
      <c r="AM25" s="212" t="s">
        <v>3454</v>
      </c>
      <c r="AN25" s="212" t="s">
        <v>3457</v>
      </c>
      <c r="AO25" s="212" t="s">
        <v>3460</v>
      </c>
      <c r="AP25" s="212" t="s">
        <v>3458</v>
      </c>
    </row>
    <row r="26" spans="1:44" s="217" customFormat="1" ht="17.100000000000001" customHeight="1">
      <c r="A26" s="210">
        <v>16</v>
      </c>
      <c r="B26" s="370" t="s">
        <v>3507</v>
      </c>
      <c r="C26" s="370" t="s">
        <v>3508</v>
      </c>
      <c r="D26" s="346" t="s">
        <v>3450</v>
      </c>
      <c r="E26" s="349">
        <v>22</v>
      </c>
      <c r="F26" s="350">
        <v>11.06</v>
      </c>
      <c r="G26" s="351">
        <v>30</v>
      </c>
      <c r="H26" s="351" t="s">
        <v>3590</v>
      </c>
      <c r="I26" s="350">
        <v>9.82</v>
      </c>
      <c r="J26" s="351">
        <v>14</v>
      </c>
      <c r="K26" s="406" t="s">
        <v>3372</v>
      </c>
      <c r="L26" s="352">
        <f t="shared" si="0"/>
        <v>10.440000000000001</v>
      </c>
      <c r="M26" s="349">
        <f t="shared" si="1"/>
        <v>60</v>
      </c>
      <c r="N26" s="407">
        <f t="shared" si="2"/>
        <v>1</v>
      </c>
      <c r="O26" s="407">
        <f t="shared" si="3"/>
        <v>1</v>
      </c>
      <c r="P26" s="350">
        <v>10.41</v>
      </c>
      <c r="Q26" s="351">
        <v>30</v>
      </c>
      <c r="R26" s="351" t="s">
        <v>3372</v>
      </c>
      <c r="S26" s="350">
        <v>10.74</v>
      </c>
      <c r="T26" s="351">
        <v>30</v>
      </c>
      <c r="U26" s="351" t="s">
        <v>3372</v>
      </c>
      <c r="V26" s="350">
        <f t="shared" si="4"/>
        <v>10.574999999999999</v>
      </c>
      <c r="W26" s="351">
        <f t="shared" si="5"/>
        <v>60</v>
      </c>
      <c r="X26" s="351">
        <f t="shared" si="6"/>
        <v>0</v>
      </c>
      <c r="Y26" s="351">
        <f t="shared" si="7"/>
        <v>0</v>
      </c>
      <c r="Z26" s="351">
        <f t="shared" si="8"/>
        <v>1</v>
      </c>
      <c r="AA26" s="351">
        <f t="shared" si="9"/>
        <v>1</v>
      </c>
      <c r="AB26" s="351">
        <f t="shared" si="10"/>
        <v>2</v>
      </c>
      <c r="AC26" s="350">
        <v>0.92</v>
      </c>
      <c r="AD26" s="350">
        <f t="shared" si="11"/>
        <v>10.5075</v>
      </c>
      <c r="AE26" s="350">
        <f t="shared" si="12"/>
        <v>9.6669</v>
      </c>
      <c r="AF26" s="351">
        <f t="shared" si="13"/>
        <v>120</v>
      </c>
      <c r="AG26" s="354" t="s">
        <v>3454</v>
      </c>
      <c r="AH26" s="354" t="s">
        <v>3452</v>
      </c>
      <c r="AI26" s="354" t="s">
        <v>3451</v>
      </c>
      <c r="AJ26" s="354" t="s">
        <v>3457</v>
      </c>
      <c r="AK26" s="354" t="s">
        <v>3456</v>
      </c>
      <c r="AL26" s="354" t="s">
        <v>3459</v>
      </c>
      <c r="AM26" s="354" t="s">
        <v>3455</v>
      </c>
      <c r="AN26" s="354" t="s">
        <v>3460</v>
      </c>
      <c r="AO26" s="354" t="s">
        <v>3453</v>
      </c>
      <c r="AP26" s="354" t="s">
        <v>3458</v>
      </c>
      <c r="AQ26" s="355"/>
      <c r="AR26" s="355"/>
    </row>
    <row r="27" spans="1:44" s="217" customFormat="1" ht="17.100000000000001" customHeight="1">
      <c r="A27" s="210">
        <v>17</v>
      </c>
      <c r="B27" s="218" t="s">
        <v>1238</v>
      </c>
      <c r="C27" s="218" t="s">
        <v>1239</v>
      </c>
      <c r="D27" s="221" t="s">
        <v>1240</v>
      </c>
      <c r="E27" s="213">
        <v>12</v>
      </c>
      <c r="F27" s="214">
        <v>11.06</v>
      </c>
      <c r="G27" s="215">
        <v>30</v>
      </c>
      <c r="H27" s="215" t="s">
        <v>3372</v>
      </c>
      <c r="I27" s="214">
        <v>10</v>
      </c>
      <c r="J27" s="215">
        <v>30</v>
      </c>
      <c r="K27" s="215" t="s">
        <v>3373</v>
      </c>
      <c r="L27" s="216">
        <f t="shared" si="0"/>
        <v>10.530000000000001</v>
      </c>
      <c r="M27" s="213">
        <f t="shared" si="1"/>
        <v>60</v>
      </c>
      <c r="N27" s="213">
        <f t="shared" si="2"/>
        <v>1</v>
      </c>
      <c r="O27" s="213">
        <f t="shared" si="3"/>
        <v>0</v>
      </c>
      <c r="P27" s="214">
        <v>9.34</v>
      </c>
      <c r="Q27" s="215">
        <v>22</v>
      </c>
      <c r="R27" s="215" t="s">
        <v>3373</v>
      </c>
      <c r="S27" s="214">
        <v>12.53</v>
      </c>
      <c r="T27" s="215">
        <v>30</v>
      </c>
      <c r="U27" s="215" t="s">
        <v>3372</v>
      </c>
      <c r="V27" s="214">
        <f t="shared" si="4"/>
        <v>10.934999999999999</v>
      </c>
      <c r="W27" s="215">
        <f t="shared" si="5"/>
        <v>60</v>
      </c>
      <c r="X27" s="215">
        <f t="shared" si="6"/>
        <v>1</v>
      </c>
      <c r="Y27" s="215">
        <f t="shared" si="7"/>
        <v>1</v>
      </c>
      <c r="Z27" s="215">
        <f t="shared" si="8"/>
        <v>2</v>
      </c>
      <c r="AA27" s="215">
        <f t="shared" si="9"/>
        <v>1</v>
      </c>
      <c r="AB27" s="215">
        <f t="shared" si="10"/>
        <v>3</v>
      </c>
      <c r="AC27" s="214">
        <f>IF(AB27=0,0.93,IF(AB27=1,0.92,IF(AB27=2,0.91,IF(AB27=3,0.9,IF(AB27=4,0.89,IF(AB27=5,0.88,IF(AB27=6,0.87)))))))</f>
        <v>0.9</v>
      </c>
      <c r="AD27" s="214">
        <f t="shared" si="11"/>
        <v>10.7325</v>
      </c>
      <c r="AE27" s="214">
        <f t="shared" si="12"/>
        <v>9.6592500000000001</v>
      </c>
      <c r="AF27" s="215">
        <f t="shared" si="13"/>
        <v>120</v>
      </c>
      <c r="AG27" s="212" t="s">
        <v>3456</v>
      </c>
      <c r="AH27" s="212" t="s">
        <v>3455</v>
      </c>
      <c r="AI27" s="212" t="s">
        <v>3452</v>
      </c>
      <c r="AJ27" s="212" t="s">
        <v>3454</v>
      </c>
      <c r="AK27" s="212" t="s">
        <v>3451</v>
      </c>
      <c r="AL27" s="212" t="s">
        <v>3459</v>
      </c>
      <c r="AM27" s="212" t="s">
        <v>3453</v>
      </c>
      <c r="AN27" s="212" t="s">
        <v>3460</v>
      </c>
      <c r="AO27" s="212" t="s">
        <v>3457</v>
      </c>
      <c r="AP27" s="212" t="s">
        <v>3458</v>
      </c>
    </row>
    <row r="28" spans="1:44" s="217" customFormat="1" ht="17.100000000000001" customHeight="1">
      <c r="A28" s="210">
        <v>18</v>
      </c>
      <c r="B28" s="218" t="s">
        <v>1926</v>
      </c>
      <c r="C28" s="218" t="s">
        <v>1270</v>
      </c>
      <c r="D28" s="221" t="s">
        <v>1927</v>
      </c>
      <c r="E28" s="213">
        <v>19</v>
      </c>
      <c r="F28" s="214">
        <v>9.58</v>
      </c>
      <c r="G28" s="215">
        <v>23</v>
      </c>
      <c r="H28" s="215" t="s">
        <v>3372</v>
      </c>
      <c r="I28" s="214">
        <v>10.66</v>
      </c>
      <c r="J28" s="215">
        <v>30</v>
      </c>
      <c r="K28" s="215" t="s">
        <v>3373</v>
      </c>
      <c r="L28" s="216">
        <f t="shared" si="0"/>
        <v>10.120000000000001</v>
      </c>
      <c r="M28" s="213">
        <f t="shared" si="1"/>
        <v>60</v>
      </c>
      <c r="N28" s="213">
        <f t="shared" si="2"/>
        <v>1</v>
      </c>
      <c r="O28" s="213">
        <f t="shared" si="3"/>
        <v>1</v>
      </c>
      <c r="P28" s="214">
        <v>10.11</v>
      </c>
      <c r="Q28" s="215">
        <v>30</v>
      </c>
      <c r="R28" s="215" t="s">
        <v>3373</v>
      </c>
      <c r="S28" s="214">
        <v>12.31</v>
      </c>
      <c r="T28" s="215">
        <v>30</v>
      </c>
      <c r="U28" s="215" t="s">
        <v>3372</v>
      </c>
      <c r="V28" s="214">
        <f t="shared" si="4"/>
        <v>11.21</v>
      </c>
      <c r="W28" s="215">
        <f t="shared" si="5"/>
        <v>60</v>
      </c>
      <c r="X28" s="215">
        <f t="shared" si="6"/>
        <v>1</v>
      </c>
      <c r="Y28" s="215">
        <f t="shared" si="7"/>
        <v>0</v>
      </c>
      <c r="Z28" s="215">
        <f t="shared" si="8"/>
        <v>2</v>
      </c>
      <c r="AA28" s="215">
        <f t="shared" si="9"/>
        <v>1</v>
      </c>
      <c r="AB28" s="215">
        <f t="shared" si="10"/>
        <v>3</v>
      </c>
      <c r="AC28" s="214">
        <f>IF(AB28=0,0.93,IF(AB28=1,0.92,IF(AB28=2,0.91,IF(AB28=3,0.9,IF(AB28=4,0.89,IF(AB28=5,0.88,IF(AB28=6,0.87)))))))</f>
        <v>0.9</v>
      </c>
      <c r="AD28" s="214">
        <f t="shared" si="11"/>
        <v>10.665000000000001</v>
      </c>
      <c r="AE28" s="214">
        <f t="shared" si="12"/>
        <v>9.5985000000000014</v>
      </c>
      <c r="AF28" s="215">
        <f t="shared" si="13"/>
        <v>120</v>
      </c>
      <c r="AG28" s="212" t="s">
        <v>3457</v>
      </c>
      <c r="AH28" s="212" t="s">
        <v>3451</v>
      </c>
      <c r="AI28" s="212" t="s">
        <v>3456</v>
      </c>
      <c r="AJ28" s="212" t="s">
        <v>3453</v>
      </c>
      <c r="AK28" s="212" t="s">
        <v>3452</v>
      </c>
      <c r="AL28" s="212" t="s">
        <v>3454</v>
      </c>
      <c r="AM28" s="212" t="s">
        <v>3455</v>
      </c>
      <c r="AN28" s="212" t="s">
        <v>3459</v>
      </c>
      <c r="AO28" s="212" t="s">
        <v>3460</v>
      </c>
      <c r="AP28" s="212" t="s">
        <v>3458</v>
      </c>
    </row>
    <row r="29" spans="1:44" s="327" customFormat="1" ht="17.100000000000001" customHeight="1">
      <c r="A29" s="210">
        <v>19</v>
      </c>
      <c r="B29" s="218" t="s">
        <v>2023</v>
      </c>
      <c r="C29" s="218" t="s">
        <v>2024</v>
      </c>
      <c r="D29" s="221" t="s">
        <v>2025</v>
      </c>
      <c r="E29" s="213">
        <v>20</v>
      </c>
      <c r="F29" s="214">
        <v>10.53</v>
      </c>
      <c r="G29" s="215">
        <v>30</v>
      </c>
      <c r="H29" s="215" t="s">
        <v>3372</v>
      </c>
      <c r="I29" s="214">
        <v>10.11</v>
      </c>
      <c r="J29" s="215">
        <v>30</v>
      </c>
      <c r="K29" s="215" t="s">
        <v>3372</v>
      </c>
      <c r="L29" s="216">
        <f t="shared" si="0"/>
        <v>10.32</v>
      </c>
      <c r="M29" s="213">
        <f t="shared" si="1"/>
        <v>60</v>
      </c>
      <c r="N29" s="213">
        <f t="shared" si="2"/>
        <v>0</v>
      </c>
      <c r="O29" s="213">
        <f t="shared" si="3"/>
        <v>0</v>
      </c>
      <c r="P29" s="214">
        <v>9.51</v>
      </c>
      <c r="Q29" s="215">
        <v>18</v>
      </c>
      <c r="R29" s="215" t="s">
        <v>3373</v>
      </c>
      <c r="S29" s="214">
        <v>11.96</v>
      </c>
      <c r="T29" s="215">
        <v>30</v>
      </c>
      <c r="U29" s="215" t="s">
        <v>3372</v>
      </c>
      <c r="V29" s="214">
        <f t="shared" si="4"/>
        <v>10.734999999999999</v>
      </c>
      <c r="W29" s="215">
        <f t="shared" si="5"/>
        <v>60</v>
      </c>
      <c r="X29" s="215">
        <f t="shared" si="6"/>
        <v>1</v>
      </c>
      <c r="Y29" s="215">
        <f t="shared" si="7"/>
        <v>1</v>
      </c>
      <c r="Z29" s="215">
        <f t="shared" si="8"/>
        <v>1</v>
      </c>
      <c r="AA29" s="215">
        <f t="shared" si="9"/>
        <v>1</v>
      </c>
      <c r="AB29" s="215">
        <f t="shared" si="10"/>
        <v>2</v>
      </c>
      <c r="AC29" s="214">
        <f>IF(AB29=0,0.93,IF(AB29=1,0.92,IF(AB29=2,0.91,IF(AB29=3,0.9,IF(AB29=4,0.89,IF(AB29=5,0.88,IF(AB29=6,0.87)))))))</f>
        <v>0.91</v>
      </c>
      <c r="AD29" s="214">
        <f t="shared" si="11"/>
        <v>10.5275</v>
      </c>
      <c r="AE29" s="214">
        <f t="shared" si="12"/>
        <v>9.5800250000000009</v>
      </c>
      <c r="AF29" s="215">
        <f t="shared" si="13"/>
        <v>120</v>
      </c>
      <c r="AG29" s="212" t="s">
        <v>3456</v>
      </c>
      <c r="AH29" s="212" t="s">
        <v>3455</v>
      </c>
      <c r="AI29" s="212" t="s">
        <v>3452</v>
      </c>
      <c r="AJ29" s="212" t="s">
        <v>3454</v>
      </c>
      <c r="AK29" s="212" t="s">
        <v>3451</v>
      </c>
      <c r="AL29" s="212" t="s">
        <v>3460</v>
      </c>
      <c r="AM29" s="212" t="s">
        <v>3459</v>
      </c>
      <c r="AN29" s="212" t="s">
        <v>3458</v>
      </c>
      <c r="AO29" s="212" t="s">
        <v>3457</v>
      </c>
      <c r="AP29" s="212" t="s">
        <v>3453</v>
      </c>
      <c r="AQ29" s="217"/>
      <c r="AR29" s="217"/>
    </row>
    <row r="30" spans="1:44" s="217" customFormat="1" ht="17.100000000000001" customHeight="1">
      <c r="A30" s="210">
        <v>20</v>
      </c>
      <c r="B30" s="320" t="s">
        <v>1608</v>
      </c>
      <c r="C30" s="320" t="s">
        <v>1609</v>
      </c>
      <c r="D30" s="321" t="s">
        <v>1610</v>
      </c>
      <c r="E30" s="322">
        <v>16</v>
      </c>
      <c r="F30" s="323">
        <v>10.1</v>
      </c>
      <c r="G30" s="324">
        <v>30</v>
      </c>
      <c r="H30" s="324" t="s">
        <v>3373</v>
      </c>
      <c r="I30" s="323">
        <v>9.9</v>
      </c>
      <c r="J30" s="324">
        <v>12</v>
      </c>
      <c r="K30" s="324" t="s">
        <v>3373</v>
      </c>
      <c r="L30" s="325">
        <f t="shared" si="0"/>
        <v>10</v>
      </c>
      <c r="M30" s="322">
        <f t="shared" si="1"/>
        <v>60</v>
      </c>
      <c r="N30" s="322">
        <f t="shared" si="2"/>
        <v>2</v>
      </c>
      <c r="O30" s="322">
        <f t="shared" si="3"/>
        <v>1</v>
      </c>
      <c r="P30" s="323">
        <v>9.1199999999999992</v>
      </c>
      <c r="Q30" s="324">
        <v>13</v>
      </c>
      <c r="R30" s="324" t="s">
        <v>3373</v>
      </c>
      <c r="S30" s="323">
        <v>11.12</v>
      </c>
      <c r="T30" s="324">
        <v>30</v>
      </c>
      <c r="U30" s="324" t="s">
        <v>3372</v>
      </c>
      <c r="V30" s="323">
        <f t="shared" si="4"/>
        <v>10.119999999999999</v>
      </c>
      <c r="W30" s="324">
        <f t="shared" si="5"/>
        <v>60</v>
      </c>
      <c r="X30" s="324">
        <f t="shared" si="6"/>
        <v>1</v>
      </c>
      <c r="Y30" s="324">
        <f t="shared" si="7"/>
        <v>1</v>
      </c>
      <c r="Z30" s="324">
        <f t="shared" si="8"/>
        <v>3</v>
      </c>
      <c r="AA30" s="324">
        <f t="shared" si="9"/>
        <v>2</v>
      </c>
      <c r="AB30" s="324">
        <f t="shared" si="10"/>
        <v>5</v>
      </c>
      <c r="AC30" s="323">
        <f>IF(AB30=0,1,IF(AB30=1,0.99,IF(AB30=2,0.98,IF(AB30=3,0.97,IF(AB30=4,0.96,IF(AB30=5,0.95,IF(AB30=6,0.94)))))))</f>
        <v>0.95</v>
      </c>
      <c r="AD30" s="323">
        <f t="shared" si="11"/>
        <v>10.059999999999999</v>
      </c>
      <c r="AE30" s="323">
        <f t="shared" si="12"/>
        <v>9.5569999999999986</v>
      </c>
      <c r="AF30" s="324">
        <f t="shared" si="13"/>
        <v>120</v>
      </c>
      <c r="AG30" s="326" t="s">
        <v>3453</v>
      </c>
      <c r="AH30" s="326" t="s">
        <v>3457</v>
      </c>
      <c r="AI30" s="326" t="s">
        <v>3451</v>
      </c>
      <c r="AJ30" s="326" t="s">
        <v>3454</v>
      </c>
      <c r="AK30" s="326" t="s">
        <v>3452</v>
      </c>
      <c r="AL30" s="326" t="s">
        <v>3455</v>
      </c>
      <c r="AM30" s="326" t="s">
        <v>3456</v>
      </c>
      <c r="AN30" s="326" t="s">
        <v>3459</v>
      </c>
      <c r="AO30" s="326" t="s">
        <v>3460</v>
      </c>
      <c r="AP30" s="326" t="s">
        <v>3458</v>
      </c>
      <c r="AQ30" s="327"/>
      <c r="AR30" s="327"/>
    </row>
    <row r="31" spans="1:44" s="217" customFormat="1" ht="17.100000000000001" customHeight="1">
      <c r="A31" s="210">
        <v>21</v>
      </c>
      <c r="B31" s="222" t="s">
        <v>2786</v>
      </c>
      <c r="C31" s="222" t="s">
        <v>2787</v>
      </c>
      <c r="D31" s="221" t="s">
        <v>2788</v>
      </c>
      <c r="E31" s="213"/>
      <c r="F31" s="214">
        <v>10.38</v>
      </c>
      <c r="G31" s="215">
        <v>30</v>
      </c>
      <c r="H31" s="215" t="s">
        <v>3372</v>
      </c>
      <c r="I31" s="214">
        <v>11.03</v>
      </c>
      <c r="J31" s="215">
        <v>30</v>
      </c>
      <c r="K31" s="215" t="s">
        <v>3372</v>
      </c>
      <c r="L31" s="216">
        <f t="shared" si="0"/>
        <v>10.705</v>
      </c>
      <c r="M31" s="213">
        <f t="shared" si="1"/>
        <v>60</v>
      </c>
      <c r="N31" s="213">
        <f t="shared" si="2"/>
        <v>0</v>
      </c>
      <c r="O31" s="213">
        <f t="shared" si="3"/>
        <v>0</v>
      </c>
      <c r="P31" s="214">
        <v>10.34</v>
      </c>
      <c r="Q31" s="215">
        <v>30</v>
      </c>
      <c r="R31" s="215" t="s">
        <v>3373</v>
      </c>
      <c r="S31" s="214">
        <v>10.19</v>
      </c>
      <c r="T31" s="215">
        <v>30</v>
      </c>
      <c r="U31" s="215" t="s">
        <v>3373</v>
      </c>
      <c r="V31" s="214">
        <f t="shared" si="4"/>
        <v>10.265000000000001</v>
      </c>
      <c r="W31" s="215">
        <f t="shared" si="5"/>
        <v>60</v>
      </c>
      <c r="X31" s="215">
        <f t="shared" si="6"/>
        <v>2</v>
      </c>
      <c r="Y31" s="215">
        <f t="shared" si="7"/>
        <v>0</v>
      </c>
      <c r="Z31" s="215">
        <f t="shared" si="8"/>
        <v>2</v>
      </c>
      <c r="AA31" s="215">
        <f t="shared" si="9"/>
        <v>0</v>
      </c>
      <c r="AB31" s="215">
        <f t="shared" si="10"/>
        <v>2</v>
      </c>
      <c r="AC31" s="214">
        <f>IF(AB31=0,0.93,IF(AB31=1,0.92,IF(AB31=2,0.91,IF(AB31=3,0.9,IF(AB31=4,0.89,IF(AB31=5,0.88,IF(AB31=6,0.87)))))))</f>
        <v>0.91</v>
      </c>
      <c r="AD31" s="214">
        <f t="shared" si="11"/>
        <v>10.484999999999999</v>
      </c>
      <c r="AE31" s="214">
        <f t="shared" si="12"/>
        <v>9.5413499999999996</v>
      </c>
      <c r="AF31" s="215">
        <f t="shared" si="13"/>
        <v>120</v>
      </c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</row>
    <row r="32" spans="1:44" s="217" customFormat="1" ht="17.100000000000001" customHeight="1">
      <c r="A32" s="210">
        <v>22</v>
      </c>
      <c r="B32" s="222" t="s">
        <v>495</v>
      </c>
      <c r="C32" s="222" t="s">
        <v>609</v>
      </c>
      <c r="D32" s="221" t="s">
        <v>1676</v>
      </c>
      <c r="E32" s="213">
        <v>16</v>
      </c>
      <c r="F32" s="214">
        <v>11.3</v>
      </c>
      <c r="G32" s="215">
        <v>30</v>
      </c>
      <c r="H32" s="215" t="s">
        <v>3372</v>
      </c>
      <c r="I32" s="214">
        <v>9.4</v>
      </c>
      <c r="J32" s="215">
        <v>17</v>
      </c>
      <c r="K32" s="215" t="s">
        <v>3372</v>
      </c>
      <c r="L32" s="216">
        <f t="shared" si="0"/>
        <v>10.350000000000001</v>
      </c>
      <c r="M32" s="213">
        <f t="shared" si="1"/>
        <v>60</v>
      </c>
      <c r="N32" s="213">
        <f t="shared" si="2"/>
        <v>0</v>
      </c>
      <c r="O32" s="213">
        <f t="shared" si="3"/>
        <v>1</v>
      </c>
      <c r="P32" s="214">
        <v>10.48</v>
      </c>
      <c r="Q32" s="215">
        <v>30</v>
      </c>
      <c r="R32" s="215" t="s">
        <v>3373</v>
      </c>
      <c r="S32" s="214">
        <v>10.71</v>
      </c>
      <c r="T32" s="215">
        <v>30</v>
      </c>
      <c r="U32" s="215" t="s">
        <v>3372</v>
      </c>
      <c r="V32" s="214">
        <f t="shared" si="4"/>
        <v>10.595000000000001</v>
      </c>
      <c r="W32" s="215">
        <f t="shared" si="5"/>
        <v>60</v>
      </c>
      <c r="X32" s="215">
        <f t="shared" si="6"/>
        <v>1</v>
      </c>
      <c r="Y32" s="215">
        <f t="shared" si="7"/>
        <v>0</v>
      </c>
      <c r="Z32" s="215">
        <f t="shared" si="8"/>
        <v>1</v>
      </c>
      <c r="AA32" s="215">
        <f t="shared" si="9"/>
        <v>1</v>
      </c>
      <c r="AB32" s="215">
        <f t="shared" si="10"/>
        <v>2</v>
      </c>
      <c r="AC32" s="214">
        <f>IF(AB32=0,0.93,IF(AB32=1,0.92,IF(AB32=2,0.91,IF(AB32=3,0.9,IF(AB32=4,0.89,IF(AB32=5,0.88,IF(AB32=6,0.87)))))))</f>
        <v>0.91</v>
      </c>
      <c r="AD32" s="214">
        <f t="shared" si="11"/>
        <v>10.4725</v>
      </c>
      <c r="AE32" s="214">
        <f t="shared" si="12"/>
        <v>9.5299750000000003</v>
      </c>
      <c r="AF32" s="215">
        <f t="shared" si="13"/>
        <v>120</v>
      </c>
      <c r="AG32" s="212" t="s">
        <v>3451</v>
      </c>
      <c r="AH32" s="212" t="s">
        <v>3453</v>
      </c>
      <c r="AI32" s="212" t="s">
        <v>3452</v>
      </c>
      <c r="AJ32" s="212" t="s">
        <v>3456</v>
      </c>
      <c r="AK32" s="212" t="s">
        <v>3454</v>
      </c>
      <c r="AL32" s="212" t="s">
        <v>3457</v>
      </c>
      <c r="AM32" s="212" t="s">
        <v>3459</v>
      </c>
      <c r="AN32" s="212" t="s">
        <v>3460</v>
      </c>
      <c r="AO32" s="212" t="s">
        <v>3458</v>
      </c>
      <c r="AP32" s="212" t="s">
        <v>3455</v>
      </c>
    </row>
    <row r="33" spans="1:42" s="217" customFormat="1" ht="17.100000000000001" customHeight="1">
      <c r="A33" s="210">
        <v>23</v>
      </c>
      <c r="B33" s="218" t="s">
        <v>1894</v>
      </c>
      <c r="C33" s="218" t="s">
        <v>442</v>
      </c>
      <c r="D33" s="221" t="s">
        <v>1895</v>
      </c>
      <c r="E33" s="213">
        <v>18</v>
      </c>
      <c r="F33" s="214">
        <v>11.65</v>
      </c>
      <c r="G33" s="215">
        <v>30</v>
      </c>
      <c r="H33" s="215" t="s">
        <v>3372</v>
      </c>
      <c r="I33" s="214">
        <v>8.73</v>
      </c>
      <c r="J33" s="215">
        <v>19</v>
      </c>
      <c r="K33" s="215" t="s">
        <v>3372</v>
      </c>
      <c r="L33" s="216">
        <f t="shared" si="0"/>
        <v>10.190000000000001</v>
      </c>
      <c r="M33" s="213">
        <f t="shared" si="1"/>
        <v>60</v>
      </c>
      <c r="N33" s="213">
        <f t="shared" si="2"/>
        <v>0</v>
      </c>
      <c r="O33" s="213">
        <f t="shared" si="3"/>
        <v>1</v>
      </c>
      <c r="P33" s="214">
        <v>10.97</v>
      </c>
      <c r="Q33" s="215">
        <v>30</v>
      </c>
      <c r="R33" s="215" t="s">
        <v>3372</v>
      </c>
      <c r="S33" s="214">
        <v>10.050000000000001</v>
      </c>
      <c r="T33" s="215">
        <v>30</v>
      </c>
      <c r="U33" s="215" t="s">
        <v>3372</v>
      </c>
      <c r="V33" s="214">
        <f t="shared" si="4"/>
        <v>10.510000000000002</v>
      </c>
      <c r="W33" s="215">
        <f t="shared" si="5"/>
        <v>60</v>
      </c>
      <c r="X33" s="215">
        <f t="shared" si="6"/>
        <v>0</v>
      </c>
      <c r="Y33" s="215">
        <f t="shared" si="7"/>
        <v>0</v>
      </c>
      <c r="Z33" s="215">
        <f t="shared" si="8"/>
        <v>0</v>
      </c>
      <c r="AA33" s="215">
        <f t="shared" si="9"/>
        <v>1</v>
      </c>
      <c r="AB33" s="215">
        <f t="shared" si="10"/>
        <v>1</v>
      </c>
      <c r="AC33" s="214">
        <f>IF(AB33=0,0.93,IF(AB33=1,0.92,IF(AB33=2,0.91,IF(AB33=3,0.9,IF(AB33=4,0.89,IF(AB33=5,0.88,IF(AB33=6,0.87)))))))</f>
        <v>0.92</v>
      </c>
      <c r="AD33" s="214">
        <f t="shared" si="11"/>
        <v>10.350000000000001</v>
      </c>
      <c r="AE33" s="214">
        <f t="shared" si="12"/>
        <v>9.522000000000002</v>
      </c>
      <c r="AF33" s="215">
        <f t="shared" si="13"/>
        <v>120</v>
      </c>
      <c r="AG33" s="212" t="s">
        <v>3451</v>
      </c>
      <c r="AH33" s="212" t="s">
        <v>3456</v>
      </c>
      <c r="AI33" s="212" t="s">
        <v>3452</v>
      </c>
      <c r="AJ33" s="212" t="s">
        <v>3453</v>
      </c>
      <c r="AK33" s="212" t="s">
        <v>3454</v>
      </c>
      <c r="AL33" s="212" t="s">
        <v>3459</v>
      </c>
      <c r="AM33" s="212" t="s">
        <v>3455</v>
      </c>
      <c r="AN33" s="212" t="s">
        <v>3460</v>
      </c>
      <c r="AO33" s="212" t="s">
        <v>3457</v>
      </c>
      <c r="AP33" s="212" t="s">
        <v>3458</v>
      </c>
    </row>
    <row r="34" spans="1:42" s="217" customFormat="1" ht="17.100000000000001" customHeight="1">
      <c r="A34" s="210">
        <v>24</v>
      </c>
      <c r="B34" s="222" t="s">
        <v>1983</v>
      </c>
      <c r="C34" s="222" t="s">
        <v>1984</v>
      </c>
      <c r="D34" s="221" t="s">
        <v>1985</v>
      </c>
      <c r="E34" s="213">
        <v>19</v>
      </c>
      <c r="F34" s="214">
        <v>10.14</v>
      </c>
      <c r="G34" s="215">
        <v>30</v>
      </c>
      <c r="H34" s="215" t="s">
        <v>3373</v>
      </c>
      <c r="I34" s="214">
        <v>9.86</v>
      </c>
      <c r="J34" s="215">
        <v>18</v>
      </c>
      <c r="K34" s="215" t="s">
        <v>3373</v>
      </c>
      <c r="L34" s="216">
        <f t="shared" si="0"/>
        <v>10</v>
      </c>
      <c r="M34" s="213">
        <f t="shared" si="1"/>
        <v>60</v>
      </c>
      <c r="N34" s="213">
        <f t="shared" si="2"/>
        <v>2</v>
      </c>
      <c r="O34" s="213">
        <f t="shared" si="3"/>
        <v>1</v>
      </c>
      <c r="P34" s="214">
        <v>9.15</v>
      </c>
      <c r="Q34" s="215">
        <v>10</v>
      </c>
      <c r="R34" s="215" t="s">
        <v>3373</v>
      </c>
      <c r="S34" s="214">
        <v>11.24</v>
      </c>
      <c r="T34" s="215">
        <v>30</v>
      </c>
      <c r="U34" s="215" t="s">
        <v>3373</v>
      </c>
      <c r="V34" s="214">
        <f t="shared" si="4"/>
        <v>10.195</v>
      </c>
      <c r="W34" s="215">
        <f t="shared" si="5"/>
        <v>60</v>
      </c>
      <c r="X34" s="215">
        <f t="shared" si="6"/>
        <v>2</v>
      </c>
      <c r="Y34" s="215">
        <f t="shared" si="7"/>
        <v>1</v>
      </c>
      <c r="Z34" s="215">
        <f t="shared" si="8"/>
        <v>4</v>
      </c>
      <c r="AA34" s="215">
        <f t="shared" si="9"/>
        <v>2</v>
      </c>
      <c r="AB34" s="215">
        <f t="shared" si="10"/>
        <v>6</v>
      </c>
      <c r="AC34" s="214">
        <f>IF(AB34=0,1,IF(AB34=1,0.99,IF(AB34=2,0.98,IF(AB34=3,0.97,IF(AB34=4,0.96,IF(AB34=5,0.95,IF(AB34=6,0.94)))))))</f>
        <v>0.94</v>
      </c>
      <c r="AD34" s="214">
        <f t="shared" si="11"/>
        <v>10.0975</v>
      </c>
      <c r="AE34" s="214">
        <f t="shared" si="12"/>
        <v>9.4916499999999999</v>
      </c>
      <c r="AF34" s="215">
        <f t="shared" si="13"/>
        <v>120</v>
      </c>
      <c r="AG34" s="212" t="s">
        <v>3451</v>
      </c>
      <c r="AH34" s="212" t="s">
        <v>3456</v>
      </c>
      <c r="AI34" s="212" t="s">
        <v>3453</v>
      </c>
      <c r="AJ34" s="212" t="s">
        <v>3452</v>
      </c>
      <c r="AK34" s="212" t="s">
        <v>3455</v>
      </c>
      <c r="AL34" s="212" t="s">
        <v>3454</v>
      </c>
      <c r="AM34" s="212" t="s">
        <v>3457</v>
      </c>
      <c r="AN34" s="212" t="s">
        <v>3459</v>
      </c>
      <c r="AO34" s="212" t="s">
        <v>3460</v>
      </c>
      <c r="AP34" s="212" t="s">
        <v>3458</v>
      </c>
    </row>
    <row r="35" spans="1:42" s="217" customFormat="1" ht="17.100000000000001" customHeight="1">
      <c r="A35" s="210">
        <v>25</v>
      </c>
      <c r="B35" s="218" t="s">
        <v>356</v>
      </c>
      <c r="C35" s="218" t="s">
        <v>357</v>
      </c>
      <c r="D35" s="221" t="s">
        <v>358</v>
      </c>
      <c r="E35" s="213">
        <v>3</v>
      </c>
      <c r="F35" s="214">
        <v>10</v>
      </c>
      <c r="G35" s="215">
        <v>30</v>
      </c>
      <c r="H35" s="215" t="s">
        <v>3373</v>
      </c>
      <c r="I35" s="214">
        <v>10</v>
      </c>
      <c r="J35" s="215">
        <v>30</v>
      </c>
      <c r="K35" s="215" t="s">
        <v>3373</v>
      </c>
      <c r="L35" s="216">
        <f t="shared" si="0"/>
        <v>10</v>
      </c>
      <c r="M35" s="213">
        <f t="shared" si="1"/>
        <v>60</v>
      </c>
      <c r="N35" s="213">
        <f t="shared" si="2"/>
        <v>2</v>
      </c>
      <c r="O35" s="213">
        <f t="shared" si="3"/>
        <v>0</v>
      </c>
      <c r="P35" s="214">
        <v>9.6999999999999993</v>
      </c>
      <c r="Q35" s="215">
        <v>18</v>
      </c>
      <c r="R35" s="215" t="s">
        <v>3373</v>
      </c>
      <c r="S35" s="214">
        <v>13.08</v>
      </c>
      <c r="T35" s="215">
        <v>30</v>
      </c>
      <c r="U35" s="215" t="s">
        <v>3373</v>
      </c>
      <c r="V35" s="214">
        <f t="shared" si="4"/>
        <v>11.39</v>
      </c>
      <c r="W35" s="215">
        <f t="shared" si="5"/>
        <v>60</v>
      </c>
      <c r="X35" s="215">
        <f t="shared" si="6"/>
        <v>2</v>
      </c>
      <c r="Y35" s="215">
        <f t="shared" si="7"/>
        <v>1</v>
      </c>
      <c r="Z35" s="215">
        <f t="shared" si="8"/>
        <v>4</v>
      </c>
      <c r="AA35" s="215">
        <f t="shared" si="9"/>
        <v>1</v>
      </c>
      <c r="AB35" s="215">
        <f t="shared" si="10"/>
        <v>5</v>
      </c>
      <c r="AC35" s="214">
        <f>IF(AB35=0,0.93,IF(AB35=1,0.92,IF(AB35=2,0.91,IF(AB35=3,0.9,IF(AB35=4,0.89,IF(AB35=5,0.88,IF(AB35=6,0.87)))))))</f>
        <v>0.88</v>
      </c>
      <c r="AD35" s="214">
        <f t="shared" si="11"/>
        <v>10.695</v>
      </c>
      <c r="AE35" s="214">
        <f t="shared" si="12"/>
        <v>9.4116</v>
      </c>
      <c r="AF35" s="215">
        <f t="shared" si="13"/>
        <v>120</v>
      </c>
      <c r="AG35" s="212" t="s">
        <v>3452</v>
      </c>
      <c r="AH35" s="212" t="s">
        <v>3451</v>
      </c>
      <c r="AI35" s="212" t="s">
        <v>3456</v>
      </c>
      <c r="AJ35" s="212" t="s">
        <v>3459</v>
      </c>
      <c r="AK35" s="212" t="s">
        <v>3454</v>
      </c>
      <c r="AL35" s="212" t="s">
        <v>3455</v>
      </c>
      <c r="AM35" s="212" t="s">
        <v>3457</v>
      </c>
      <c r="AN35" s="212" t="s">
        <v>3460</v>
      </c>
      <c r="AO35" s="212" t="s">
        <v>3453</v>
      </c>
      <c r="AP35" s="212" t="s">
        <v>3458</v>
      </c>
    </row>
    <row r="36" spans="1:42" s="217" customFormat="1" ht="17.100000000000001" customHeight="1">
      <c r="A36" s="210">
        <v>26</v>
      </c>
      <c r="B36" s="222" t="s">
        <v>1791</v>
      </c>
      <c r="C36" s="222" t="s">
        <v>769</v>
      </c>
      <c r="D36" s="221" t="s">
        <v>1792</v>
      </c>
      <c r="E36" s="213">
        <v>17</v>
      </c>
      <c r="F36" s="214">
        <v>9.89</v>
      </c>
      <c r="G36" s="215">
        <v>12</v>
      </c>
      <c r="H36" s="215" t="s">
        <v>3373</v>
      </c>
      <c r="I36" s="214">
        <v>10.11</v>
      </c>
      <c r="J36" s="215">
        <v>30</v>
      </c>
      <c r="K36" s="215" t="s">
        <v>3373</v>
      </c>
      <c r="L36" s="216">
        <f t="shared" si="0"/>
        <v>10</v>
      </c>
      <c r="M36" s="213">
        <f t="shared" si="1"/>
        <v>60</v>
      </c>
      <c r="N36" s="213">
        <f t="shared" si="2"/>
        <v>2</v>
      </c>
      <c r="O36" s="213">
        <f t="shared" si="3"/>
        <v>1</v>
      </c>
      <c r="P36" s="214">
        <v>10.09</v>
      </c>
      <c r="Q36" s="215">
        <v>30</v>
      </c>
      <c r="R36" s="215" t="s">
        <v>3373</v>
      </c>
      <c r="S36" s="214">
        <v>9.91</v>
      </c>
      <c r="T36" s="215">
        <v>14</v>
      </c>
      <c r="U36" s="215" t="s">
        <v>3373</v>
      </c>
      <c r="V36" s="214">
        <f t="shared" si="4"/>
        <v>10</v>
      </c>
      <c r="W36" s="215">
        <f t="shared" si="5"/>
        <v>60</v>
      </c>
      <c r="X36" s="215">
        <f t="shared" si="6"/>
        <v>2</v>
      </c>
      <c r="Y36" s="215">
        <f t="shared" si="7"/>
        <v>1</v>
      </c>
      <c r="Z36" s="215">
        <f t="shared" si="8"/>
        <v>4</v>
      </c>
      <c r="AA36" s="215">
        <f t="shared" si="9"/>
        <v>2</v>
      </c>
      <c r="AB36" s="215">
        <f t="shared" si="10"/>
        <v>6</v>
      </c>
      <c r="AC36" s="214">
        <f>IF(AB36=0,1,IF(AB36=1,0.99,IF(AB36=2,0.98,IF(AB36=3,0.97,IF(AB36=4,0.96,IF(AB36=5,0.95,IF(AB36=6,0.94)))))))</f>
        <v>0.94</v>
      </c>
      <c r="AD36" s="214">
        <f t="shared" si="11"/>
        <v>10</v>
      </c>
      <c r="AE36" s="214">
        <f t="shared" si="12"/>
        <v>9.3999999999999986</v>
      </c>
      <c r="AF36" s="215">
        <f t="shared" si="13"/>
        <v>120</v>
      </c>
      <c r="AG36" s="212" t="s">
        <v>3453</v>
      </c>
      <c r="AH36" s="212" t="s">
        <v>3451</v>
      </c>
      <c r="AI36" s="212" t="s">
        <v>3454</v>
      </c>
      <c r="AJ36" s="212" t="s">
        <v>3456</v>
      </c>
      <c r="AK36" s="212" t="s">
        <v>3457</v>
      </c>
      <c r="AL36" s="212" t="s">
        <v>3452</v>
      </c>
      <c r="AM36" s="212" t="s">
        <v>3455</v>
      </c>
      <c r="AN36" s="212" t="s">
        <v>3459</v>
      </c>
      <c r="AO36" s="212" t="s">
        <v>3460</v>
      </c>
      <c r="AP36" s="212" t="s">
        <v>3458</v>
      </c>
    </row>
    <row r="37" spans="1:42" s="217" customFormat="1" ht="17.100000000000001" customHeight="1">
      <c r="A37" s="210">
        <v>27</v>
      </c>
      <c r="B37" s="218" t="s">
        <v>1783</v>
      </c>
      <c r="C37" s="218" t="s">
        <v>1010</v>
      </c>
      <c r="D37" s="221" t="s">
        <v>1784</v>
      </c>
      <c r="E37" s="213">
        <v>17</v>
      </c>
      <c r="F37" s="214">
        <v>10.51</v>
      </c>
      <c r="G37" s="215">
        <v>30</v>
      </c>
      <c r="H37" s="215" t="s">
        <v>3373</v>
      </c>
      <c r="I37" s="214">
        <v>9.75</v>
      </c>
      <c r="J37" s="215">
        <v>20</v>
      </c>
      <c r="K37" s="215" t="s">
        <v>3373</v>
      </c>
      <c r="L37" s="216">
        <f t="shared" si="0"/>
        <v>10.129999999999999</v>
      </c>
      <c r="M37" s="213">
        <f t="shared" si="1"/>
        <v>60</v>
      </c>
      <c r="N37" s="213">
        <f t="shared" si="2"/>
        <v>2</v>
      </c>
      <c r="O37" s="213">
        <f t="shared" si="3"/>
        <v>1</v>
      </c>
      <c r="P37" s="214">
        <v>9.64</v>
      </c>
      <c r="Q37" s="215">
        <v>22</v>
      </c>
      <c r="R37" s="215" t="s">
        <v>3373</v>
      </c>
      <c r="S37" s="214">
        <v>12.8</v>
      </c>
      <c r="T37" s="215">
        <v>30</v>
      </c>
      <c r="U37" s="215" t="s">
        <v>3372</v>
      </c>
      <c r="V37" s="214">
        <f t="shared" si="4"/>
        <v>11.22</v>
      </c>
      <c r="W37" s="215">
        <f t="shared" si="5"/>
        <v>60</v>
      </c>
      <c r="X37" s="215">
        <f t="shared" si="6"/>
        <v>1</v>
      </c>
      <c r="Y37" s="215">
        <f t="shared" si="7"/>
        <v>1</v>
      </c>
      <c r="Z37" s="215">
        <f t="shared" si="8"/>
        <v>3</v>
      </c>
      <c r="AA37" s="215">
        <f t="shared" si="9"/>
        <v>2</v>
      </c>
      <c r="AB37" s="215">
        <f t="shared" si="10"/>
        <v>5</v>
      </c>
      <c r="AC37" s="214">
        <f>IF(AB37=0,0.93,IF(AB37=1,0.92,IF(AB37=2,0.91,IF(AB37=3,0.9,IF(AB37=4,0.89,IF(AB37=5,0.88,IF(AB37=6,0.87)))))))</f>
        <v>0.88</v>
      </c>
      <c r="AD37" s="214">
        <f t="shared" si="11"/>
        <v>10.675000000000001</v>
      </c>
      <c r="AE37" s="214">
        <f t="shared" si="12"/>
        <v>9.3940000000000001</v>
      </c>
      <c r="AF37" s="215">
        <f t="shared" si="13"/>
        <v>120</v>
      </c>
      <c r="AG37" s="212" t="s">
        <v>3454</v>
      </c>
      <c r="AH37" s="212" t="s">
        <v>3455</v>
      </c>
      <c r="AI37" s="212" t="s">
        <v>3456</v>
      </c>
      <c r="AJ37" s="212" t="s">
        <v>3451</v>
      </c>
      <c r="AK37" s="212" t="s">
        <v>3452</v>
      </c>
      <c r="AL37" s="212" t="s">
        <v>3457</v>
      </c>
      <c r="AM37" s="212" t="s">
        <v>3453</v>
      </c>
      <c r="AN37" s="212" t="s">
        <v>3459</v>
      </c>
      <c r="AO37" s="212" t="s">
        <v>3460</v>
      </c>
      <c r="AP37" s="212" t="s">
        <v>3458</v>
      </c>
    </row>
    <row r="38" spans="1:42" s="217" customFormat="1" ht="17.100000000000001" customHeight="1">
      <c r="A38" s="210">
        <v>28</v>
      </c>
      <c r="B38" s="222" t="s">
        <v>1317</v>
      </c>
      <c r="C38" s="222" t="s">
        <v>1318</v>
      </c>
      <c r="D38" s="221" t="s">
        <v>1319</v>
      </c>
      <c r="E38" s="213">
        <v>12</v>
      </c>
      <c r="F38" s="214">
        <v>9.77</v>
      </c>
      <c r="G38" s="215">
        <v>24</v>
      </c>
      <c r="H38" s="215" t="s">
        <v>3373</v>
      </c>
      <c r="I38" s="214">
        <v>10.23</v>
      </c>
      <c r="J38" s="215">
        <v>30</v>
      </c>
      <c r="K38" s="215" t="s">
        <v>3373</v>
      </c>
      <c r="L38" s="216">
        <f t="shared" si="0"/>
        <v>10</v>
      </c>
      <c r="M38" s="213">
        <f t="shared" si="1"/>
        <v>60</v>
      </c>
      <c r="N38" s="213">
        <f t="shared" si="2"/>
        <v>2</v>
      </c>
      <c r="O38" s="213">
        <f t="shared" si="3"/>
        <v>1</v>
      </c>
      <c r="P38" s="214">
        <v>10.11</v>
      </c>
      <c r="Q38" s="215">
        <v>30</v>
      </c>
      <c r="R38" s="215" t="s">
        <v>3373</v>
      </c>
      <c r="S38" s="214">
        <v>12.02</v>
      </c>
      <c r="T38" s="215">
        <v>30</v>
      </c>
      <c r="U38" s="215" t="s">
        <v>3372</v>
      </c>
      <c r="V38" s="214">
        <f t="shared" si="4"/>
        <v>11.065</v>
      </c>
      <c r="W38" s="215">
        <f t="shared" si="5"/>
        <v>60</v>
      </c>
      <c r="X38" s="215">
        <f t="shared" si="6"/>
        <v>1</v>
      </c>
      <c r="Y38" s="215">
        <f t="shared" si="7"/>
        <v>0</v>
      </c>
      <c r="Z38" s="215">
        <f t="shared" si="8"/>
        <v>3</v>
      </c>
      <c r="AA38" s="215">
        <f t="shared" si="9"/>
        <v>1</v>
      </c>
      <c r="AB38" s="215">
        <f t="shared" si="10"/>
        <v>4</v>
      </c>
      <c r="AC38" s="214">
        <f>IF(AB38=0,0.93,IF(AB38=1,0.92,IF(AB38=2,0.91,IF(AB38=3,0.9,IF(AB38=4,0.89,IF(AB38=5,0.88,IF(AB38=6,0.87)))))))</f>
        <v>0.89</v>
      </c>
      <c r="AD38" s="214">
        <f t="shared" si="11"/>
        <v>10.532499999999999</v>
      </c>
      <c r="AE38" s="214">
        <f t="shared" si="12"/>
        <v>9.3739249999999998</v>
      </c>
      <c r="AF38" s="215">
        <f t="shared" si="13"/>
        <v>120</v>
      </c>
      <c r="AG38" s="212" t="s">
        <v>3455</v>
      </c>
      <c r="AH38" s="212" t="s">
        <v>3453</v>
      </c>
      <c r="AI38" s="212" t="s">
        <v>3451</v>
      </c>
      <c r="AJ38" s="212" t="s">
        <v>3452</v>
      </c>
      <c r="AK38" s="212" t="s">
        <v>3454</v>
      </c>
      <c r="AL38" s="212" t="s">
        <v>3457</v>
      </c>
      <c r="AM38" s="212" t="s">
        <v>3456</v>
      </c>
      <c r="AN38" s="212" t="s">
        <v>3459</v>
      </c>
      <c r="AO38" s="212" t="s">
        <v>3460</v>
      </c>
      <c r="AP38" s="212" t="s">
        <v>3458</v>
      </c>
    </row>
    <row r="39" spans="1:42" s="217" customFormat="1" ht="17.100000000000001" customHeight="1">
      <c r="A39" s="210">
        <v>29</v>
      </c>
      <c r="B39" s="218" t="s">
        <v>1363</v>
      </c>
      <c r="C39" s="218" t="s">
        <v>1367</v>
      </c>
      <c r="D39" s="213" t="s">
        <v>1368</v>
      </c>
      <c r="E39" s="213">
        <v>13</v>
      </c>
      <c r="F39" s="214">
        <v>10.039999999999999</v>
      </c>
      <c r="G39" s="215">
        <v>30</v>
      </c>
      <c r="H39" s="215" t="s">
        <v>3372</v>
      </c>
      <c r="I39" s="214">
        <v>10.039999999999999</v>
      </c>
      <c r="J39" s="215">
        <v>30</v>
      </c>
      <c r="K39" s="215" t="s">
        <v>3373</v>
      </c>
      <c r="L39" s="216">
        <f t="shared" si="0"/>
        <v>10.039999999999999</v>
      </c>
      <c r="M39" s="213">
        <f t="shared" si="1"/>
        <v>60</v>
      </c>
      <c r="N39" s="213">
        <f t="shared" si="2"/>
        <v>1</v>
      </c>
      <c r="O39" s="213">
        <f t="shared" si="3"/>
        <v>0</v>
      </c>
      <c r="P39" s="214">
        <v>10.37</v>
      </c>
      <c r="Q39" s="215">
        <v>30</v>
      </c>
      <c r="R39" s="215" t="s">
        <v>3373</v>
      </c>
      <c r="S39" s="214">
        <v>11.21</v>
      </c>
      <c r="T39" s="215">
        <v>30</v>
      </c>
      <c r="U39" s="215" t="s">
        <v>3373</v>
      </c>
      <c r="V39" s="214">
        <f t="shared" si="4"/>
        <v>10.79</v>
      </c>
      <c r="W39" s="215">
        <f t="shared" si="5"/>
        <v>60</v>
      </c>
      <c r="X39" s="215">
        <f t="shared" si="6"/>
        <v>2</v>
      </c>
      <c r="Y39" s="215">
        <f t="shared" si="7"/>
        <v>0</v>
      </c>
      <c r="Z39" s="215">
        <f t="shared" si="8"/>
        <v>3</v>
      </c>
      <c r="AA39" s="215">
        <f t="shared" si="9"/>
        <v>0</v>
      </c>
      <c r="AB39" s="215">
        <f t="shared" si="10"/>
        <v>3</v>
      </c>
      <c r="AC39" s="214">
        <f>IF(AB39=0,0.93,IF(AB39=1,0.92,IF(AB39=2,0.91,IF(AB39=3,0.9,IF(AB39=4,0.89,IF(AB39=5,0.88,IF(AB39=6,0.87)))))))</f>
        <v>0.9</v>
      </c>
      <c r="AD39" s="214">
        <f t="shared" si="11"/>
        <v>10.414999999999999</v>
      </c>
      <c r="AE39" s="214">
        <f t="shared" si="12"/>
        <v>9.3734999999999999</v>
      </c>
      <c r="AF39" s="215">
        <f t="shared" si="13"/>
        <v>120</v>
      </c>
      <c r="AG39" s="212" t="s">
        <v>3456</v>
      </c>
      <c r="AH39" s="212" t="s">
        <v>3458</v>
      </c>
      <c r="AI39" s="212" t="s">
        <v>3452</v>
      </c>
      <c r="AJ39" s="212" t="s">
        <v>3454</v>
      </c>
      <c r="AK39" s="212" t="s">
        <v>3455</v>
      </c>
      <c r="AL39" s="212" t="s">
        <v>3451</v>
      </c>
      <c r="AM39" s="212" t="s">
        <v>3459</v>
      </c>
      <c r="AN39" s="212" t="s">
        <v>3460</v>
      </c>
      <c r="AO39" s="212" t="s">
        <v>3457</v>
      </c>
      <c r="AP39" s="212" t="s">
        <v>3453</v>
      </c>
    </row>
    <row r="40" spans="1:42" s="217" customFormat="1" ht="17.100000000000001" customHeight="1">
      <c r="A40" s="210">
        <v>30</v>
      </c>
      <c r="B40" s="222" t="s">
        <v>2132</v>
      </c>
      <c r="C40" s="222" t="s">
        <v>3556</v>
      </c>
      <c r="D40" s="221" t="s">
        <v>2133</v>
      </c>
      <c r="E40" s="213">
        <v>21</v>
      </c>
      <c r="F40" s="214">
        <v>11.15</v>
      </c>
      <c r="G40" s="215">
        <v>30</v>
      </c>
      <c r="H40" s="215" t="s">
        <v>3372</v>
      </c>
      <c r="I40" s="214">
        <v>9.66</v>
      </c>
      <c r="J40" s="215">
        <v>12</v>
      </c>
      <c r="K40" s="215" t="s">
        <v>3373</v>
      </c>
      <c r="L40" s="216">
        <f t="shared" si="0"/>
        <v>10.405000000000001</v>
      </c>
      <c r="M40" s="213">
        <f t="shared" si="1"/>
        <v>60</v>
      </c>
      <c r="N40" s="213">
        <f t="shared" si="2"/>
        <v>1</v>
      </c>
      <c r="O40" s="213">
        <f t="shared" si="3"/>
        <v>1</v>
      </c>
      <c r="P40" s="214">
        <v>9.17</v>
      </c>
      <c r="Q40" s="215">
        <v>12</v>
      </c>
      <c r="R40" s="215" t="s">
        <v>3373</v>
      </c>
      <c r="S40" s="214">
        <v>12.13</v>
      </c>
      <c r="T40" s="215">
        <v>30</v>
      </c>
      <c r="U40" s="215" t="s">
        <v>3372</v>
      </c>
      <c r="V40" s="214">
        <f t="shared" si="4"/>
        <v>10.65</v>
      </c>
      <c r="W40" s="215">
        <f t="shared" si="5"/>
        <v>60</v>
      </c>
      <c r="X40" s="215">
        <f t="shared" si="6"/>
        <v>1</v>
      </c>
      <c r="Y40" s="215">
        <f t="shared" si="7"/>
        <v>1</v>
      </c>
      <c r="Z40" s="215">
        <f t="shared" si="8"/>
        <v>2</v>
      </c>
      <c r="AA40" s="215">
        <f t="shared" si="9"/>
        <v>2</v>
      </c>
      <c r="AB40" s="215">
        <f t="shared" si="10"/>
        <v>4</v>
      </c>
      <c r="AC40" s="214">
        <f>IF(AB40=0,0.93,IF(AB40=1,0.92,IF(AB40=2,0.91,IF(AB40=3,0.9,IF(AB40=4,0.89,IF(AB40=5,0.88,IF(AB40=6,0.87)))))))</f>
        <v>0.89</v>
      </c>
      <c r="AD40" s="214">
        <f t="shared" si="11"/>
        <v>10.5275</v>
      </c>
      <c r="AE40" s="214">
        <f t="shared" si="12"/>
        <v>9.3694749999999996</v>
      </c>
      <c r="AF40" s="215">
        <f t="shared" si="13"/>
        <v>120</v>
      </c>
      <c r="AG40" s="212" t="s">
        <v>3453</v>
      </c>
      <c r="AH40" s="212" t="s">
        <v>3451</v>
      </c>
      <c r="AI40" s="212" t="s">
        <v>3456</v>
      </c>
      <c r="AJ40" s="212" t="s">
        <v>3452</v>
      </c>
      <c r="AK40" s="212" t="s">
        <v>3454</v>
      </c>
      <c r="AL40" s="212" t="s">
        <v>3455</v>
      </c>
      <c r="AM40" s="212" t="s">
        <v>3457</v>
      </c>
      <c r="AN40" s="212" t="s">
        <v>3459</v>
      </c>
      <c r="AO40" s="212" t="s">
        <v>3460</v>
      </c>
      <c r="AP40" s="212" t="s">
        <v>3458</v>
      </c>
    </row>
    <row r="41" spans="1:42" s="217" customFormat="1" ht="17.100000000000001" customHeight="1">
      <c r="A41" s="210">
        <v>31</v>
      </c>
      <c r="B41" s="218" t="s">
        <v>2413</v>
      </c>
      <c r="C41" s="218" t="s">
        <v>2495</v>
      </c>
      <c r="D41" s="221" t="s">
        <v>2496</v>
      </c>
      <c r="E41" s="213">
        <v>25</v>
      </c>
      <c r="F41" s="214">
        <v>10.27</v>
      </c>
      <c r="G41" s="215">
        <v>30</v>
      </c>
      <c r="H41" s="215" t="s">
        <v>3373</v>
      </c>
      <c r="I41" s="214">
        <v>10.38</v>
      </c>
      <c r="J41" s="215">
        <v>30</v>
      </c>
      <c r="K41" s="215" t="s">
        <v>3373</v>
      </c>
      <c r="L41" s="216">
        <f t="shared" si="0"/>
        <v>10.324999999999999</v>
      </c>
      <c r="M41" s="213">
        <f t="shared" si="1"/>
        <v>60</v>
      </c>
      <c r="N41" s="213">
        <f t="shared" si="2"/>
        <v>2</v>
      </c>
      <c r="O41" s="213">
        <f t="shared" si="3"/>
        <v>0</v>
      </c>
      <c r="P41" s="214">
        <v>10.35</v>
      </c>
      <c r="Q41" s="215">
        <v>30</v>
      </c>
      <c r="R41" s="215" t="s">
        <v>3372</v>
      </c>
      <c r="S41" s="214">
        <v>13.48</v>
      </c>
      <c r="T41" s="215">
        <v>30</v>
      </c>
      <c r="U41" s="215" t="s">
        <v>3372</v>
      </c>
      <c r="V41" s="214">
        <f t="shared" si="4"/>
        <v>11.914999999999999</v>
      </c>
      <c r="W41" s="215">
        <f t="shared" si="5"/>
        <v>60</v>
      </c>
      <c r="X41" s="215">
        <f t="shared" si="6"/>
        <v>0</v>
      </c>
      <c r="Y41" s="215">
        <f t="shared" si="7"/>
        <v>0</v>
      </c>
      <c r="Z41" s="215">
        <f t="shared" si="8"/>
        <v>2</v>
      </c>
      <c r="AA41" s="215">
        <f t="shared" si="9"/>
        <v>0</v>
      </c>
      <c r="AB41" s="215">
        <f t="shared" si="10"/>
        <v>2</v>
      </c>
      <c r="AC41" s="214">
        <f>IF(AB41=0,0.86,IF(AB41=1,0.85,IF(AB41=2,0.84,IF(AB41=3,0.83,IF(AB41=4,0.82,IF(AB41=5,0.81,IF(AB41=6,0.8)))))))</f>
        <v>0.84</v>
      </c>
      <c r="AD41" s="214">
        <f t="shared" si="11"/>
        <v>11.12</v>
      </c>
      <c r="AE41" s="214">
        <f t="shared" si="12"/>
        <v>9.3407999999999998</v>
      </c>
      <c r="AF41" s="215">
        <f t="shared" si="13"/>
        <v>120</v>
      </c>
      <c r="AG41" s="212" t="s">
        <v>3457</v>
      </c>
      <c r="AH41" s="212" t="s">
        <v>3452</v>
      </c>
      <c r="AI41" s="212" t="s">
        <v>3451</v>
      </c>
      <c r="AJ41" s="212" t="s">
        <v>3455</v>
      </c>
      <c r="AK41" s="212" t="s">
        <v>3453</v>
      </c>
      <c r="AL41" s="212" t="s">
        <v>3456</v>
      </c>
      <c r="AM41" s="212" t="s">
        <v>3454</v>
      </c>
      <c r="AN41" s="212" t="s">
        <v>3459</v>
      </c>
      <c r="AO41" s="212" t="s">
        <v>3460</v>
      </c>
      <c r="AP41" s="212" t="s">
        <v>3458</v>
      </c>
    </row>
    <row r="42" spans="1:42" s="217" customFormat="1" ht="17.100000000000001" customHeight="1">
      <c r="A42" s="210">
        <v>32</v>
      </c>
      <c r="B42" s="222" t="s">
        <v>1426</v>
      </c>
      <c r="C42" s="222" t="s">
        <v>1427</v>
      </c>
      <c r="D42" s="221" t="s">
        <v>1428</v>
      </c>
      <c r="E42" s="213">
        <v>14</v>
      </c>
      <c r="F42" s="214">
        <v>10.97</v>
      </c>
      <c r="G42" s="215">
        <v>30</v>
      </c>
      <c r="H42" s="215" t="s">
        <v>3372</v>
      </c>
      <c r="I42" s="214">
        <v>9.1199999999999992</v>
      </c>
      <c r="J42" s="215">
        <v>13</v>
      </c>
      <c r="K42" s="215" t="s">
        <v>3373</v>
      </c>
      <c r="L42" s="216">
        <f t="shared" si="0"/>
        <v>10.045</v>
      </c>
      <c r="M42" s="213">
        <f t="shared" si="1"/>
        <v>60</v>
      </c>
      <c r="N42" s="213">
        <f t="shared" si="2"/>
        <v>1</v>
      </c>
      <c r="O42" s="213">
        <f t="shared" si="3"/>
        <v>1</v>
      </c>
      <c r="P42" s="214">
        <v>9.3800000000000008</v>
      </c>
      <c r="Q42" s="215">
        <v>12</v>
      </c>
      <c r="R42" s="215" t="s">
        <v>3373</v>
      </c>
      <c r="S42" s="214">
        <v>12.47</v>
      </c>
      <c r="T42" s="215">
        <v>30</v>
      </c>
      <c r="U42" s="215" t="s">
        <v>3372</v>
      </c>
      <c r="V42" s="214">
        <f t="shared" si="4"/>
        <v>10.925000000000001</v>
      </c>
      <c r="W42" s="215">
        <f t="shared" si="5"/>
        <v>60</v>
      </c>
      <c r="X42" s="215">
        <f t="shared" si="6"/>
        <v>1</v>
      </c>
      <c r="Y42" s="215">
        <f t="shared" si="7"/>
        <v>1</v>
      </c>
      <c r="Z42" s="215">
        <f t="shared" si="8"/>
        <v>2</v>
      </c>
      <c r="AA42" s="215">
        <f t="shared" si="9"/>
        <v>2</v>
      </c>
      <c r="AB42" s="215">
        <f t="shared" si="10"/>
        <v>4</v>
      </c>
      <c r="AC42" s="214">
        <f>IF(AB42=0,0.93,IF(AB42=1,0.92,IF(AB42=2,0.91,IF(AB42=3,0.9,IF(AB42=4,0.89,IF(AB42=5,0.88,IF(AB42=6,0.87)))))))</f>
        <v>0.89</v>
      </c>
      <c r="AD42" s="214">
        <f t="shared" si="11"/>
        <v>10.484999999999999</v>
      </c>
      <c r="AE42" s="214">
        <f t="shared" si="12"/>
        <v>9.3316499999999998</v>
      </c>
      <c r="AF42" s="215">
        <f t="shared" si="13"/>
        <v>120</v>
      </c>
      <c r="AG42" s="212" t="s">
        <v>3451</v>
      </c>
      <c r="AH42" s="212" t="s">
        <v>3453</v>
      </c>
      <c r="AI42" s="212" t="s">
        <v>3452</v>
      </c>
      <c r="AJ42" s="212" t="s">
        <v>3456</v>
      </c>
      <c r="AK42" s="212" t="s">
        <v>3459</v>
      </c>
      <c r="AL42" s="212" t="s">
        <v>3457</v>
      </c>
      <c r="AM42" s="212" t="s">
        <v>3455</v>
      </c>
      <c r="AN42" s="212" t="s">
        <v>3460</v>
      </c>
      <c r="AO42" s="212" t="s">
        <v>3454</v>
      </c>
      <c r="AP42" s="212" t="s">
        <v>3458</v>
      </c>
    </row>
    <row r="43" spans="1:42" s="217" customFormat="1" ht="17.100000000000001" customHeight="1">
      <c r="A43" s="210">
        <v>33</v>
      </c>
      <c r="B43" s="218" t="s">
        <v>1875</v>
      </c>
      <c r="C43" s="218" t="s">
        <v>2059</v>
      </c>
      <c r="D43" s="221" t="s">
        <v>2060</v>
      </c>
      <c r="E43" s="213">
        <v>20</v>
      </c>
      <c r="F43" s="214">
        <v>10.02</v>
      </c>
      <c r="G43" s="215">
        <v>30</v>
      </c>
      <c r="H43" s="215" t="s">
        <v>3373</v>
      </c>
      <c r="I43" s="214">
        <v>9.98</v>
      </c>
      <c r="J43" s="215">
        <v>24</v>
      </c>
      <c r="K43" s="215" t="s">
        <v>3373</v>
      </c>
      <c r="L43" s="216">
        <f t="shared" ref="L43:L67" si="15">(F43+I43)/2</f>
        <v>10</v>
      </c>
      <c r="M43" s="213">
        <f t="shared" ref="M43:M67" si="16">IF(L43&gt;=10,60,G43+J43)</f>
        <v>60</v>
      </c>
      <c r="N43" s="213">
        <f t="shared" ref="N43:N67" si="17">IF(H43="ACC",0,1)+IF(K43="ACC",0,1)</f>
        <v>2</v>
      </c>
      <c r="O43" s="213">
        <f t="shared" ref="O43:O67" si="18">IF(F43&lt;10,1,(IF(I43&lt;10,1,0)))</f>
        <v>1</v>
      </c>
      <c r="P43" s="214">
        <v>9.9</v>
      </c>
      <c r="Q43" s="215">
        <v>18</v>
      </c>
      <c r="R43" s="215" t="s">
        <v>3373</v>
      </c>
      <c r="S43" s="214">
        <v>12.06</v>
      </c>
      <c r="T43" s="215">
        <v>30</v>
      </c>
      <c r="U43" s="215" t="s">
        <v>3372</v>
      </c>
      <c r="V43" s="214">
        <f t="shared" ref="V43:V67" si="19">(P43+S43)/2</f>
        <v>10.98</v>
      </c>
      <c r="W43" s="215">
        <f t="shared" ref="W43:W67" si="20">IF(V43&gt;=10,60,Q43+T43)</f>
        <v>60</v>
      </c>
      <c r="X43" s="215">
        <f t="shared" ref="X43:X67" si="21">IF(R43="ACC",0,1)+IF(U43="ACC",0,1)</f>
        <v>1</v>
      </c>
      <c r="Y43" s="215">
        <f t="shared" ref="Y43:Y67" si="22">IF(P43&lt;10,1,(IF(S43&lt;10,1,0)))</f>
        <v>1</v>
      </c>
      <c r="Z43" s="215">
        <f t="shared" ref="Z43:Z67" si="23">N43+X43</f>
        <v>3</v>
      </c>
      <c r="AA43" s="215">
        <f t="shared" ref="AA43:AA67" si="24">O43+Y43</f>
        <v>2</v>
      </c>
      <c r="AB43" s="215">
        <f t="shared" ref="AB43:AB67" si="25">Z43+AA43</f>
        <v>5</v>
      </c>
      <c r="AC43" s="214">
        <f>IF(AB43=0,0.93,IF(AB43=1,0.92,IF(AB43=2,0.91,IF(AB43=3,0.9,IF(AB43=4,0.89,IF(AB43=5,0.88,IF(AB43=6,0.87)))))))</f>
        <v>0.88</v>
      </c>
      <c r="AD43" s="214">
        <f t="shared" ref="AD43:AD67" si="26">AVERAGE(L43,V43)</f>
        <v>10.49</v>
      </c>
      <c r="AE43" s="214">
        <f t="shared" ref="AE43:AE67" si="27">AC43*AD43</f>
        <v>9.2311999999999994</v>
      </c>
      <c r="AF43" s="215">
        <f t="shared" ref="AF43:AF67" si="28">M43+W43</f>
        <v>120</v>
      </c>
      <c r="AG43" s="212" t="s">
        <v>3460</v>
      </c>
      <c r="AH43" s="212" t="s">
        <v>3453</v>
      </c>
      <c r="AI43" s="212" t="s">
        <v>3451</v>
      </c>
      <c r="AJ43" s="212" t="s">
        <v>3452</v>
      </c>
      <c r="AK43" s="212" t="s">
        <v>3456</v>
      </c>
      <c r="AL43" s="212" t="s">
        <v>3454</v>
      </c>
      <c r="AM43" s="212" t="s">
        <v>3459</v>
      </c>
      <c r="AN43" s="212" t="s">
        <v>3455</v>
      </c>
      <c r="AO43" s="212" t="s">
        <v>3457</v>
      </c>
      <c r="AP43" s="212" t="s">
        <v>3458</v>
      </c>
    </row>
    <row r="44" spans="1:42" s="217" customFormat="1" ht="17.100000000000001" customHeight="1">
      <c r="A44" s="210">
        <v>34</v>
      </c>
      <c r="B44" s="222" t="s">
        <v>674</v>
      </c>
      <c r="C44" s="222" t="s">
        <v>675</v>
      </c>
      <c r="D44" s="221" t="s">
        <v>676</v>
      </c>
      <c r="E44" s="213">
        <v>6</v>
      </c>
      <c r="F44" s="214">
        <v>9.8800000000000008</v>
      </c>
      <c r="G44" s="215">
        <v>25</v>
      </c>
      <c r="H44" s="215" t="s">
        <v>3373</v>
      </c>
      <c r="I44" s="214">
        <v>10.119999999999999</v>
      </c>
      <c r="J44" s="215">
        <v>30</v>
      </c>
      <c r="K44" s="215" t="s">
        <v>3373</v>
      </c>
      <c r="L44" s="216">
        <f t="shared" si="15"/>
        <v>10</v>
      </c>
      <c r="M44" s="213">
        <f t="shared" si="16"/>
        <v>60</v>
      </c>
      <c r="N44" s="213">
        <f t="shared" si="17"/>
        <v>2</v>
      </c>
      <c r="O44" s="213">
        <f t="shared" si="18"/>
        <v>1</v>
      </c>
      <c r="P44" s="214">
        <v>10.24</v>
      </c>
      <c r="Q44" s="215">
        <v>30</v>
      </c>
      <c r="R44" s="215" t="s">
        <v>3372</v>
      </c>
      <c r="S44" s="214">
        <v>11.15</v>
      </c>
      <c r="T44" s="215">
        <v>30</v>
      </c>
      <c r="U44" s="215" t="s">
        <v>3373</v>
      </c>
      <c r="V44" s="214">
        <f t="shared" si="19"/>
        <v>10.695</v>
      </c>
      <c r="W44" s="215">
        <f t="shared" si="20"/>
        <v>60</v>
      </c>
      <c r="X44" s="215">
        <f t="shared" si="21"/>
        <v>1</v>
      </c>
      <c r="Y44" s="215">
        <f t="shared" si="22"/>
        <v>0</v>
      </c>
      <c r="Z44" s="215">
        <f t="shared" si="23"/>
        <v>3</v>
      </c>
      <c r="AA44" s="215">
        <f t="shared" si="24"/>
        <v>1</v>
      </c>
      <c r="AB44" s="215">
        <f t="shared" si="25"/>
        <v>4</v>
      </c>
      <c r="AC44" s="214">
        <f>IF(AB44=0,0.93,IF(AB44=1,0.92,IF(AB44=2,0.91,IF(AB44=3,0.9,IF(AB44=4,0.89,IF(AB44=5,0.88,IF(AB44=6,0.87)))))))</f>
        <v>0.89</v>
      </c>
      <c r="AD44" s="214">
        <f t="shared" si="26"/>
        <v>10.3475</v>
      </c>
      <c r="AE44" s="214">
        <f t="shared" si="27"/>
        <v>9.2092749999999999</v>
      </c>
      <c r="AF44" s="215">
        <f t="shared" si="28"/>
        <v>120</v>
      </c>
      <c r="AG44" s="212" t="s">
        <v>3456</v>
      </c>
      <c r="AH44" s="212" t="s">
        <v>3451</v>
      </c>
      <c r="AI44" s="212" t="s">
        <v>3452</v>
      </c>
      <c r="AJ44" s="212" t="s">
        <v>3454</v>
      </c>
      <c r="AK44" s="212" t="s">
        <v>3459</v>
      </c>
      <c r="AL44" s="212" t="s">
        <v>3457</v>
      </c>
      <c r="AM44" s="212" t="s">
        <v>3453</v>
      </c>
      <c r="AN44" s="212" t="s">
        <v>3460</v>
      </c>
      <c r="AO44" s="212" t="s">
        <v>3455</v>
      </c>
      <c r="AP44" s="212" t="s">
        <v>3458</v>
      </c>
    </row>
    <row r="45" spans="1:42" s="217" customFormat="1" ht="17.100000000000001" customHeight="1">
      <c r="A45" s="210">
        <v>35</v>
      </c>
      <c r="B45" s="222" t="s">
        <v>1328</v>
      </c>
      <c r="C45" s="222" t="s">
        <v>1329</v>
      </c>
      <c r="D45" s="221" t="s">
        <v>1330</v>
      </c>
      <c r="E45" s="213">
        <v>13</v>
      </c>
      <c r="F45" s="214">
        <v>7.92</v>
      </c>
      <c r="G45" s="215">
        <v>4</v>
      </c>
      <c r="H45" s="215" t="s">
        <v>3373</v>
      </c>
      <c r="I45" s="214">
        <v>12.08</v>
      </c>
      <c r="J45" s="215">
        <v>30</v>
      </c>
      <c r="K45" s="215" t="s">
        <v>3373</v>
      </c>
      <c r="L45" s="216">
        <f t="shared" si="15"/>
        <v>10</v>
      </c>
      <c r="M45" s="213">
        <f t="shared" si="16"/>
        <v>60</v>
      </c>
      <c r="N45" s="213">
        <f t="shared" si="17"/>
        <v>2</v>
      </c>
      <c r="O45" s="213">
        <f t="shared" si="18"/>
        <v>1</v>
      </c>
      <c r="P45" s="214">
        <v>10.210000000000001</v>
      </c>
      <c r="Q45" s="215">
        <v>30</v>
      </c>
      <c r="R45" s="215" t="s">
        <v>3373</v>
      </c>
      <c r="S45" s="214">
        <v>14.56</v>
      </c>
      <c r="T45" s="215">
        <v>30</v>
      </c>
      <c r="U45" s="215" t="s">
        <v>3372</v>
      </c>
      <c r="V45" s="214">
        <f t="shared" si="19"/>
        <v>12.385000000000002</v>
      </c>
      <c r="W45" s="215">
        <f t="shared" si="20"/>
        <v>60</v>
      </c>
      <c r="X45" s="215">
        <f t="shared" si="21"/>
        <v>1</v>
      </c>
      <c r="Y45" s="215">
        <f t="shared" si="22"/>
        <v>0</v>
      </c>
      <c r="Z45" s="215">
        <f t="shared" si="23"/>
        <v>3</v>
      </c>
      <c r="AA45" s="215">
        <f t="shared" si="24"/>
        <v>1</v>
      </c>
      <c r="AB45" s="215">
        <f t="shared" si="25"/>
        <v>4</v>
      </c>
      <c r="AC45" s="214">
        <f>IF(AB45=0,0.86,IF(AB45=1,0.85,IF(AB45=2,0.84,IF(AB45=3,0.83,IF(AB45=4,0.82,IF(AB45=5,0.81,IF(AB45=6,0.8)))))))</f>
        <v>0.82</v>
      </c>
      <c r="AD45" s="214">
        <f t="shared" si="26"/>
        <v>11.192500000000001</v>
      </c>
      <c r="AE45" s="214">
        <f t="shared" si="27"/>
        <v>9.1778499999999994</v>
      </c>
      <c r="AF45" s="215">
        <f t="shared" si="28"/>
        <v>120</v>
      </c>
      <c r="AG45" s="212" t="s">
        <v>3453</v>
      </c>
      <c r="AH45" s="212" t="s">
        <v>3451</v>
      </c>
      <c r="AI45" s="212" t="s">
        <v>3456</v>
      </c>
      <c r="AJ45" s="212" t="s">
        <v>3452</v>
      </c>
      <c r="AK45" s="212" t="s">
        <v>3455</v>
      </c>
      <c r="AL45" s="212" t="s">
        <v>3454</v>
      </c>
      <c r="AM45" s="212" t="s">
        <v>3459</v>
      </c>
      <c r="AN45" s="212" t="s">
        <v>3457</v>
      </c>
      <c r="AO45" s="212" t="s">
        <v>3460</v>
      </c>
      <c r="AP45" s="212" t="s">
        <v>3458</v>
      </c>
    </row>
    <row r="46" spans="1:42" s="217" customFormat="1" ht="17.100000000000001" customHeight="1">
      <c r="A46" s="210">
        <v>36</v>
      </c>
      <c r="B46" s="218" t="s">
        <v>2083</v>
      </c>
      <c r="C46" s="218" t="s">
        <v>2084</v>
      </c>
      <c r="D46" s="221" t="s">
        <v>2085</v>
      </c>
      <c r="E46" s="213">
        <v>20</v>
      </c>
      <c r="F46" s="214">
        <v>11.19</v>
      </c>
      <c r="G46" s="215">
        <v>30</v>
      </c>
      <c r="H46" s="215" t="s">
        <v>3373</v>
      </c>
      <c r="I46" s="214">
        <v>9.7100000000000009</v>
      </c>
      <c r="J46" s="215">
        <v>22</v>
      </c>
      <c r="K46" s="215" t="s">
        <v>3373</v>
      </c>
      <c r="L46" s="216">
        <f t="shared" si="15"/>
        <v>10.45</v>
      </c>
      <c r="M46" s="213">
        <f t="shared" si="16"/>
        <v>60</v>
      </c>
      <c r="N46" s="213">
        <f t="shared" si="17"/>
        <v>2</v>
      </c>
      <c r="O46" s="213">
        <f t="shared" si="18"/>
        <v>1</v>
      </c>
      <c r="P46" s="214">
        <v>10.199999999999999</v>
      </c>
      <c r="Q46" s="215">
        <v>30</v>
      </c>
      <c r="R46" s="215" t="s">
        <v>3372</v>
      </c>
      <c r="S46" s="214">
        <v>10.1</v>
      </c>
      <c r="T46" s="215">
        <v>30</v>
      </c>
      <c r="U46" s="215" t="s">
        <v>3373</v>
      </c>
      <c r="V46" s="214">
        <f t="shared" si="19"/>
        <v>10.149999999999999</v>
      </c>
      <c r="W46" s="215">
        <f t="shared" si="20"/>
        <v>60</v>
      </c>
      <c r="X46" s="215">
        <f t="shared" si="21"/>
        <v>1</v>
      </c>
      <c r="Y46" s="215">
        <f t="shared" si="22"/>
        <v>0</v>
      </c>
      <c r="Z46" s="215">
        <f t="shared" si="23"/>
        <v>3</v>
      </c>
      <c r="AA46" s="215">
        <f t="shared" si="24"/>
        <v>1</v>
      </c>
      <c r="AB46" s="215">
        <f t="shared" si="25"/>
        <v>4</v>
      </c>
      <c r="AC46" s="214">
        <f>IF(AB46=0,0.93,IF(AB46=1,0.92,IF(AB46=2,0.91,IF(AB46=3,0.9,IF(AB46=4,0.89,IF(AB46=5,0.88,IF(AB46=6,0.87)))))))</f>
        <v>0.89</v>
      </c>
      <c r="AD46" s="214">
        <f t="shared" si="26"/>
        <v>10.299999999999999</v>
      </c>
      <c r="AE46" s="214">
        <f t="shared" si="27"/>
        <v>9.1669999999999998</v>
      </c>
      <c r="AF46" s="215">
        <f t="shared" si="28"/>
        <v>120</v>
      </c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</row>
    <row r="47" spans="1:42" s="217" customFormat="1" ht="17.100000000000001" customHeight="1">
      <c r="A47" s="210">
        <v>37</v>
      </c>
      <c r="B47" s="218" t="s">
        <v>1246</v>
      </c>
      <c r="C47" s="218" t="s">
        <v>1247</v>
      </c>
      <c r="D47" s="221" t="s">
        <v>1248</v>
      </c>
      <c r="E47" s="213">
        <v>12</v>
      </c>
      <c r="F47" s="214">
        <v>10</v>
      </c>
      <c r="G47" s="215">
        <v>30</v>
      </c>
      <c r="H47" s="215" t="s">
        <v>3372</v>
      </c>
      <c r="I47" s="214">
        <v>10.95</v>
      </c>
      <c r="J47" s="215">
        <v>30</v>
      </c>
      <c r="K47" s="215" t="s">
        <v>3372</v>
      </c>
      <c r="L47" s="216">
        <f t="shared" si="15"/>
        <v>10.475</v>
      </c>
      <c r="M47" s="213">
        <f t="shared" si="16"/>
        <v>60</v>
      </c>
      <c r="N47" s="213">
        <f t="shared" si="17"/>
        <v>0</v>
      </c>
      <c r="O47" s="213">
        <f t="shared" si="18"/>
        <v>0</v>
      </c>
      <c r="P47" s="214">
        <v>8.8800000000000008</v>
      </c>
      <c r="Q47" s="215">
        <v>5</v>
      </c>
      <c r="R47" s="215" t="s">
        <v>3373</v>
      </c>
      <c r="S47" s="214">
        <v>13.82</v>
      </c>
      <c r="T47" s="215">
        <v>30</v>
      </c>
      <c r="U47" s="215" t="s">
        <v>3372</v>
      </c>
      <c r="V47" s="214">
        <f t="shared" si="19"/>
        <v>11.350000000000001</v>
      </c>
      <c r="W47" s="215">
        <f t="shared" si="20"/>
        <v>60</v>
      </c>
      <c r="X47" s="215">
        <f t="shared" si="21"/>
        <v>1</v>
      </c>
      <c r="Y47" s="215">
        <f t="shared" si="22"/>
        <v>1</v>
      </c>
      <c r="Z47" s="215">
        <f t="shared" si="23"/>
        <v>1</v>
      </c>
      <c r="AA47" s="215">
        <f t="shared" si="24"/>
        <v>1</v>
      </c>
      <c r="AB47" s="215">
        <f t="shared" si="25"/>
        <v>2</v>
      </c>
      <c r="AC47" s="214">
        <f>IF(AB47=0,0.86,IF(AB47=1,0.85,IF(AB47=2,0.84,IF(AB47=3,0.83,IF(AB47=4,0.82,IF(AB47=5,0.81,IF(AB47=6,0.8)))))))</f>
        <v>0.84</v>
      </c>
      <c r="AD47" s="214">
        <f t="shared" si="26"/>
        <v>10.912500000000001</v>
      </c>
      <c r="AE47" s="214">
        <f t="shared" si="27"/>
        <v>9.166500000000001</v>
      </c>
      <c r="AF47" s="215">
        <f t="shared" si="28"/>
        <v>120</v>
      </c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</row>
    <row r="48" spans="1:42" s="217" customFormat="1" ht="17.100000000000001" customHeight="1">
      <c r="A48" s="210">
        <v>38</v>
      </c>
      <c r="B48" s="222" t="s">
        <v>645</v>
      </c>
      <c r="C48" s="222" t="s">
        <v>941</v>
      </c>
      <c r="D48" s="221" t="s">
        <v>1044</v>
      </c>
      <c r="E48" s="213">
        <v>10</v>
      </c>
      <c r="F48" s="214">
        <v>9.7799999999999994</v>
      </c>
      <c r="G48" s="215">
        <v>12</v>
      </c>
      <c r="H48" s="215" t="s">
        <v>3373</v>
      </c>
      <c r="I48" s="214">
        <v>10.220000000000001</v>
      </c>
      <c r="J48" s="215">
        <v>30</v>
      </c>
      <c r="K48" s="215" t="s">
        <v>3372</v>
      </c>
      <c r="L48" s="216">
        <f t="shared" si="15"/>
        <v>10</v>
      </c>
      <c r="M48" s="213">
        <f t="shared" si="16"/>
        <v>60</v>
      </c>
      <c r="N48" s="213">
        <f t="shared" si="17"/>
        <v>1</v>
      </c>
      <c r="O48" s="213">
        <f t="shared" si="18"/>
        <v>1</v>
      </c>
      <c r="P48" s="214">
        <v>9.27</v>
      </c>
      <c r="Q48" s="215">
        <v>12</v>
      </c>
      <c r="R48" s="215" t="s">
        <v>3373</v>
      </c>
      <c r="S48" s="214">
        <v>11.87</v>
      </c>
      <c r="T48" s="215">
        <v>30</v>
      </c>
      <c r="U48" s="215" t="s">
        <v>3372</v>
      </c>
      <c r="V48" s="214">
        <f t="shared" si="19"/>
        <v>10.57</v>
      </c>
      <c r="W48" s="215">
        <f t="shared" si="20"/>
        <v>60</v>
      </c>
      <c r="X48" s="215">
        <f t="shared" si="21"/>
        <v>1</v>
      </c>
      <c r="Y48" s="215">
        <f t="shared" si="22"/>
        <v>1</v>
      </c>
      <c r="Z48" s="215">
        <f t="shared" si="23"/>
        <v>2</v>
      </c>
      <c r="AA48" s="215">
        <f t="shared" si="24"/>
        <v>2</v>
      </c>
      <c r="AB48" s="215">
        <f t="shared" si="25"/>
        <v>4</v>
      </c>
      <c r="AC48" s="214">
        <f>IF(AB48=0,0.93,IF(AB48=1,0.92,IF(AB48=2,0.91,IF(AB48=3,0.9,IF(AB48=4,0.89,IF(AB48=5,0.88,IF(AB48=6,0.87)))))))</f>
        <v>0.89</v>
      </c>
      <c r="AD48" s="214">
        <f t="shared" si="26"/>
        <v>10.285</v>
      </c>
      <c r="AE48" s="214">
        <f t="shared" si="27"/>
        <v>9.1536500000000007</v>
      </c>
      <c r="AF48" s="215">
        <f t="shared" si="28"/>
        <v>120</v>
      </c>
      <c r="AG48" s="212" t="s">
        <v>3456</v>
      </c>
      <c r="AH48" s="212" t="s">
        <v>3460</v>
      </c>
      <c r="AI48" s="212" t="s">
        <v>3457</v>
      </c>
      <c r="AJ48" s="212" t="s">
        <v>3459</v>
      </c>
      <c r="AK48" s="212" t="s">
        <v>3451</v>
      </c>
      <c r="AL48" s="212" t="s">
        <v>3453</v>
      </c>
      <c r="AM48" s="212" t="s">
        <v>3455</v>
      </c>
      <c r="AN48" s="212" t="s">
        <v>3458</v>
      </c>
      <c r="AO48" s="212" t="s">
        <v>3452</v>
      </c>
      <c r="AP48" s="212" t="s">
        <v>3454</v>
      </c>
    </row>
    <row r="49" spans="1:44" s="217" customFormat="1" ht="17.100000000000001" customHeight="1">
      <c r="A49" s="210">
        <v>39</v>
      </c>
      <c r="B49" s="222" t="s">
        <v>446</v>
      </c>
      <c r="C49" s="222" t="s">
        <v>1611</v>
      </c>
      <c r="D49" s="221" t="s">
        <v>1612</v>
      </c>
      <c r="E49" s="213">
        <v>16</v>
      </c>
      <c r="F49" s="214">
        <v>10.57</v>
      </c>
      <c r="G49" s="215">
        <v>30</v>
      </c>
      <c r="H49" s="215" t="s">
        <v>3372</v>
      </c>
      <c r="I49" s="214">
        <v>9.75</v>
      </c>
      <c r="J49" s="215">
        <v>18</v>
      </c>
      <c r="K49" s="215" t="s">
        <v>3373</v>
      </c>
      <c r="L49" s="216">
        <f t="shared" si="15"/>
        <v>10.16</v>
      </c>
      <c r="M49" s="213">
        <f t="shared" si="16"/>
        <v>60</v>
      </c>
      <c r="N49" s="213">
        <f t="shared" si="17"/>
        <v>1</v>
      </c>
      <c r="O49" s="213">
        <f t="shared" si="18"/>
        <v>1</v>
      </c>
      <c r="P49" s="214">
        <v>10.220000000000001</v>
      </c>
      <c r="Q49" s="215">
        <v>30</v>
      </c>
      <c r="R49" s="215" t="s">
        <v>3372</v>
      </c>
      <c r="S49" s="214">
        <v>10.08</v>
      </c>
      <c r="T49" s="215">
        <v>30</v>
      </c>
      <c r="U49" s="215" t="s">
        <v>3373</v>
      </c>
      <c r="V49" s="214">
        <f t="shared" si="19"/>
        <v>10.15</v>
      </c>
      <c r="W49" s="215">
        <f t="shared" si="20"/>
        <v>60</v>
      </c>
      <c r="X49" s="215">
        <f t="shared" si="21"/>
        <v>1</v>
      </c>
      <c r="Y49" s="215">
        <f t="shared" si="22"/>
        <v>0</v>
      </c>
      <c r="Z49" s="215">
        <f t="shared" si="23"/>
        <v>2</v>
      </c>
      <c r="AA49" s="215">
        <f t="shared" si="24"/>
        <v>1</v>
      </c>
      <c r="AB49" s="215">
        <f t="shared" si="25"/>
        <v>3</v>
      </c>
      <c r="AC49" s="214">
        <f>IF(AB49=0,0.93,IF(AB49=1,0.92,IF(AB49=2,0.91,IF(AB49=3,0.9,IF(AB49=4,0.89,IF(AB49=5,0.88,IF(AB49=6,0.87)))))))</f>
        <v>0.9</v>
      </c>
      <c r="AD49" s="214">
        <f t="shared" si="26"/>
        <v>10.155000000000001</v>
      </c>
      <c r="AE49" s="214">
        <f t="shared" si="27"/>
        <v>9.1395000000000017</v>
      </c>
      <c r="AF49" s="215">
        <f t="shared" si="28"/>
        <v>120</v>
      </c>
      <c r="AG49" s="212" t="s">
        <v>3451</v>
      </c>
      <c r="AH49" s="212" t="s">
        <v>3453</v>
      </c>
      <c r="AI49" s="212" t="s">
        <v>3452</v>
      </c>
      <c r="AJ49" s="212" t="s">
        <v>3456</v>
      </c>
      <c r="AK49" s="212" t="s">
        <v>3454</v>
      </c>
      <c r="AL49" s="212" t="s">
        <v>3459</v>
      </c>
      <c r="AM49" s="212" t="s">
        <v>3457</v>
      </c>
      <c r="AN49" s="212" t="s">
        <v>3458</v>
      </c>
      <c r="AO49" s="212" t="s">
        <v>3460</v>
      </c>
      <c r="AP49" s="212" t="s">
        <v>3455</v>
      </c>
    </row>
    <row r="50" spans="1:44" s="217" customFormat="1" ht="17.100000000000001" customHeight="1">
      <c r="A50" s="210">
        <v>40</v>
      </c>
      <c r="B50" s="218" t="s">
        <v>605</v>
      </c>
      <c r="C50" s="218" t="s">
        <v>606</v>
      </c>
      <c r="D50" s="221" t="s">
        <v>607</v>
      </c>
      <c r="E50" s="213">
        <v>5</v>
      </c>
      <c r="F50" s="214">
        <v>10</v>
      </c>
      <c r="G50" s="215">
        <v>30</v>
      </c>
      <c r="H50" s="215" t="s">
        <v>3373</v>
      </c>
      <c r="I50" s="214">
        <v>10.29</v>
      </c>
      <c r="J50" s="215">
        <v>30</v>
      </c>
      <c r="K50" s="215" t="s">
        <v>3373</v>
      </c>
      <c r="L50" s="216">
        <f t="shared" si="15"/>
        <v>10.145</v>
      </c>
      <c r="M50" s="213">
        <f t="shared" si="16"/>
        <v>60</v>
      </c>
      <c r="N50" s="213">
        <f t="shared" si="17"/>
        <v>2</v>
      </c>
      <c r="O50" s="213">
        <f t="shared" si="18"/>
        <v>0</v>
      </c>
      <c r="P50" s="214">
        <v>9.42</v>
      </c>
      <c r="Q50" s="215">
        <v>16</v>
      </c>
      <c r="R50" s="215" t="s">
        <v>3373</v>
      </c>
      <c r="S50" s="214">
        <v>11.21</v>
      </c>
      <c r="T50" s="215">
        <v>30</v>
      </c>
      <c r="U50" s="215" t="s">
        <v>3372</v>
      </c>
      <c r="V50" s="214">
        <f t="shared" si="19"/>
        <v>10.315000000000001</v>
      </c>
      <c r="W50" s="215">
        <f t="shared" si="20"/>
        <v>60</v>
      </c>
      <c r="X50" s="215">
        <f t="shared" si="21"/>
        <v>1</v>
      </c>
      <c r="Y50" s="215">
        <f t="shared" si="22"/>
        <v>1</v>
      </c>
      <c r="Z50" s="215">
        <f t="shared" si="23"/>
        <v>3</v>
      </c>
      <c r="AA50" s="215">
        <f t="shared" si="24"/>
        <v>1</v>
      </c>
      <c r="AB50" s="215">
        <f t="shared" si="25"/>
        <v>4</v>
      </c>
      <c r="AC50" s="214">
        <f>IF(AB50=0,0.93,IF(AB50=1,0.92,IF(AB50=2,0.91,IF(AB50=3,0.9,IF(AB50=4,0.89,IF(AB50=5,0.88,IF(AB50=6,0.87)))))))</f>
        <v>0.89</v>
      </c>
      <c r="AD50" s="214">
        <f t="shared" si="26"/>
        <v>10.23</v>
      </c>
      <c r="AE50" s="214">
        <f t="shared" si="27"/>
        <v>9.1047000000000011</v>
      </c>
      <c r="AF50" s="215">
        <f t="shared" si="28"/>
        <v>120</v>
      </c>
      <c r="AG50" s="212" t="s">
        <v>3456</v>
      </c>
      <c r="AH50" s="212" t="s">
        <v>3457</v>
      </c>
      <c r="AI50" s="212" t="s">
        <v>3452</v>
      </c>
      <c r="AJ50" s="212" t="s">
        <v>3454</v>
      </c>
      <c r="AK50" s="212" t="s">
        <v>3459</v>
      </c>
      <c r="AL50" s="212" t="s">
        <v>3458</v>
      </c>
      <c r="AM50" s="212" t="s">
        <v>3460</v>
      </c>
      <c r="AN50" s="212" t="s">
        <v>3455</v>
      </c>
      <c r="AO50" s="212" t="s">
        <v>3451</v>
      </c>
      <c r="AP50" s="212" t="s">
        <v>3453</v>
      </c>
    </row>
    <row r="51" spans="1:44" s="217" customFormat="1" ht="17.100000000000001" customHeight="1">
      <c r="A51" s="210">
        <v>41</v>
      </c>
      <c r="B51" s="218" t="s">
        <v>412</v>
      </c>
      <c r="C51" s="218" t="s">
        <v>413</v>
      </c>
      <c r="D51" s="221" t="s">
        <v>414</v>
      </c>
      <c r="E51" s="213">
        <v>4</v>
      </c>
      <c r="F51" s="214">
        <v>10.37</v>
      </c>
      <c r="G51" s="215">
        <v>30</v>
      </c>
      <c r="H51" s="215" t="s">
        <v>3373</v>
      </c>
      <c r="I51" s="214">
        <v>10</v>
      </c>
      <c r="J51" s="215">
        <v>30</v>
      </c>
      <c r="K51" s="215" t="s">
        <v>3373</v>
      </c>
      <c r="L51" s="216">
        <f t="shared" si="15"/>
        <v>10.184999999999999</v>
      </c>
      <c r="M51" s="213">
        <f t="shared" si="16"/>
        <v>60</v>
      </c>
      <c r="N51" s="213">
        <f t="shared" si="17"/>
        <v>2</v>
      </c>
      <c r="O51" s="213">
        <f t="shared" si="18"/>
        <v>0</v>
      </c>
      <c r="P51" s="214">
        <v>10.79</v>
      </c>
      <c r="Q51" s="215">
        <v>30</v>
      </c>
      <c r="R51" s="215" t="s">
        <v>3372</v>
      </c>
      <c r="S51" s="214">
        <v>11.97</v>
      </c>
      <c r="T51" s="215">
        <v>30</v>
      </c>
      <c r="U51" s="215" t="s">
        <v>3372</v>
      </c>
      <c r="V51" s="214">
        <f t="shared" si="19"/>
        <v>11.379999999999999</v>
      </c>
      <c r="W51" s="215">
        <f t="shared" si="20"/>
        <v>60</v>
      </c>
      <c r="X51" s="215">
        <f t="shared" si="21"/>
        <v>0</v>
      </c>
      <c r="Y51" s="215">
        <f t="shared" si="22"/>
        <v>0</v>
      </c>
      <c r="Z51" s="215">
        <f t="shared" si="23"/>
        <v>2</v>
      </c>
      <c r="AA51" s="215">
        <f t="shared" si="24"/>
        <v>0</v>
      </c>
      <c r="AB51" s="215">
        <f t="shared" si="25"/>
        <v>2</v>
      </c>
      <c r="AC51" s="214">
        <f>IF(AB51=0,0.86,IF(AB51=1,0.85,IF(AB51=2,0.84,IF(AB51=3,0.83,IF(AB51=4,0.82,IF(AB51=5,0.81,IF(AB51=6,0.8)))))))</f>
        <v>0.84</v>
      </c>
      <c r="AD51" s="214">
        <f t="shared" si="26"/>
        <v>10.782499999999999</v>
      </c>
      <c r="AE51" s="214">
        <f t="shared" si="27"/>
        <v>9.0572999999999979</v>
      </c>
      <c r="AF51" s="215">
        <f t="shared" si="28"/>
        <v>120</v>
      </c>
      <c r="AG51" s="212" t="s">
        <v>3457</v>
      </c>
      <c r="AH51" s="212" t="s">
        <v>3455</v>
      </c>
      <c r="AI51" s="212" t="s">
        <v>3453</v>
      </c>
      <c r="AJ51" s="212" t="s">
        <v>3451</v>
      </c>
      <c r="AK51" s="212" t="s">
        <v>3454</v>
      </c>
      <c r="AL51" s="212" t="s">
        <v>3452</v>
      </c>
      <c r="AM51" s="212" t="s">
        <v>3456</v>
      </c>
      <c r="AN51" s="212" t="s">
        <v>3459</v>
      </c>
      <c r="AO51" s="212" t="s">
        <v>3460</v>
      </c>
      <c r="AP51" s="212" t="s">
        <v>3458</v>
      </c>
    </row>
    <row r="52" spans="1:44" s="217" customFormat="1" ht="17.100000000000001" customHeight="1">
      <c r="A52" s="210">
        <v>42</v>
      </c>
      <c r="B52" s="219" t="s">
        <v>2360</v>
      </c>
      <c r="C52" s="219" t="s">
        <v>2361</v>
      </c>
      <c r="D52" s="221" t="s">
        <v>2362</v>
      </c>
      <c r="E52" s="213">
        <v>23</v>
      </c>
      <c r="F52" s="214">
        <v>10.11</v>
      </c>
      <c r="G52" s="215">
        <v>30</v>
      </c>
      <c r="H52" s="215" t="s">
        <v>3373</v>
      </c>
      <c r="I52" s="214">
        <v>9.89</v>
      </c>
      <c r="J52" s="215">
        <v>20</v>
      </c>
      <c r="K52" s="215" t="s">
        <v>3373</v>
      </c>
      <c r="L52" s="216">
        <f t="shared" si="15"/>
        <v>10</v>
      </c>
      <c r="M52" s="213">
        <f t="shared" si="16"/>
        <v>60</v>
      </c>
      <c r="N52" s="213">
        <f t="shared" si="17"/>
        <v>2</v>
      </c>
      <c r="O52" s="213">
        <f t="shared" si="18"/>
        <v>1</v>
      </c>
      <c r="P52" s="214">
        <v>10.48</v>
      </c>
      <c r="Q52" s="215">
        <v>30</v>
      </c>
      <c r="R52" s="215" t="s">
        <v>3373</v>
      </c>
      <c r="S52" s="214">
        <v>10.66</v>
      </c>
      <c r="T52" s="215">
        <v>30</v>
      </c>
      <c r="U52" s="215" t="s">
        <v>3373</v>
      </c>
      <c r="V52" s="214">
        <f t="shared" si="19"/>
        <v>10.57</v>
      </c>
      <c r="W52" s="215">
        <f t="shared" si="20"/>
        <v>60</v>
      </c>
      <c r="X52" s="215">
        <f t="shared" si="21"/>
        <v>2</v>
      </c>
      <c r="Y52" s="215">
        <f t="shared" si="22"/>
        <v>0</v>
      </c>
      <c r="Z52" s="215">
        <f t="shared" si="23"/>
        <v>4</v>
      </c>
      <c r="AA52" s="215">
        <f t="shared" si="24"/>
        <v>1</v>
      </c>
      <c r="AB52" s="215">
        <f t="shared" si="25"/>
        <v>5</v>
      </c>
      <c r="AC52" s="214">
        <f>IF(AB52=0,0.93,IF(AB52=1,0.92,IF(AB52=2,0.91,IF(AB52=3,0.9,IF(AB52=4,0.89,IF(AB52=5,0.88,IF(AB52=6,0.87)))))))</f>
        <v>0.88</v>
      </c>
      <c r="AD52" s="214">
        <f t="shared" si="26"/>
        <v>10.285</v>
      </c>
      <c r="AE52" s="214">
        <f t="shared" si="27"/>
        <v>9.0508000000000006</v>
      </c>
      <c r="AF52" s="215">
        <f t="shared" si="28"/>
        <v>120</v>
      </c>
      <c r="AG52" s="212" t="s">
        <v>3453</v>
      </c>
      <c r="AH52" s="212" t="s">
        <v>3451</v>
      </c>
      <c r="AI52" s="212" t="s">
        <v>3456</v>
      </c>
      <c r="AJ52" s="212" t="s">
        <v>3457</v>
      </c>
      <c r="AK52" s="212" t="s">
        <v>3454</v>
      </c>
      <c r="AL52" s="212" t="s">
        <v>3452</v>
      </c>
      <c r="AM52" s="212" t="s">
        <v>3459</v>
      </c>
      <c r="AN52" s="212" t="s">
        <v>3460</v>
      </c>
      <c r="AO52" s="212" t="s">
        <v>3458</v>
      </c>
      <c r="AP52" s="212" t="s">
        <v>3455</v>
      </c>
    </row>
    <row r="53" spans="1:44" s="217" customFormat="1" ht="17.100000000000001" customHeight="1">
      <c r="A53" s="210">
        <v>43</v>
      </c>
      <c r="B53" s="218" t="s">
        <v>1342</v>
      </c>
      <c r="C53" s="218" t="s">
        <v>1139</v>
      </c>
      <c r="D53" s="221" t="s">
        <v>1343</v>
      </c>
      <c r="E53" s="213">
        <v>13</v>
      </c>
      <c r="F53" s="214">
        <v>10</v>
      </c>
      <c r="G53" s="215">
        <v>30</v>
      </c>
      <c r="H53" s="215" t="s">
        <v>3373</v>
      </c>
      <c r="I53" s="214">
        <v>10</v>
      </c>
      <c r="J53" s="215">
        <v>30</v>
      </c>
      <c r="K53" s="215" t="s">
        <v>3373</v>
      </c>
      <c r="L53" s="216">
        <f t="shared" si="15"/>
        <v>10</v>
      </c>
      <c r="M53" s="213">
        <f t="shared" si="16"/>
        <v>60</v>
      </c>
      <c r="N53" s="213">
        <f t="shared" si="17"/>
        <v>2</v>
      </c>
      <c r="O53" s="213">
        <f t="shared" si="18"/>
        <v>0</v>
      </c>
      <c r="P53" s="214">
        <v>8.94</v>
      </c>
      <c r="Q53" s="215">
        <v>10</v>
      </c>
      <c r="R53" s="215" t="s">
        <v>3373</v>
      </c>
      <c r="S53" s="214">
        <v>11.85</v>
      </c>
      <c r="T53" s="215">
        <v>30</v>
      </c>
      <c r="U53" s="215" t="s">
        <v>3373</v>
      </c>
      <c r="V53" s="214">
        <f t="shared" si="19"/>
        <v>10.395</v>
      </c>
      <c r="W53" s="215">
        <f t="shared" si="20"/>
        <v>60</v>
      </c>
      <c r="X53" s="215">
        <f t="shared" si="21"/>
        <v>2</v>
      </c>
      <c r="Y53" s="215">
        <f t="shared" si="22"/>
        <v>1</v>
      </c>
      <c r="Z53" s="215">
        <f t="shared" si="23"/>
        <v>4</v>
      </c>
      <c r="AA53" s="215">
        <f t="shared" si="24"/>
        <v>1</v>
      </c>
      <c r="AB53" s="215">
        <f t="shared" si="25"/>
        <v>5</v>
      </c>
      <c r="AC53" s="214">
        <f>IF(AB53=0,0.93,IF(AB53=1,0.92,IF(AB53=2,0.91,IF(AB53=3,0.9,IF(AB53=4,0.89,IF(AB53=5,0.88,IF(AB53=6,0.87)))))))</f>
        <v>0.88</v>
      </c>
      <c r="AD53" s="214">
        <f t="shared" si="26"/>
        <v>10.1975</v>
      </c>
      <c r="AE53" s="214">
        <f t="shared" si="27"/>
        <v>8.9738000000000007</v>
      </c>
      <c r="AF53" s="215">
        <f t="shared" si="28"/>
        <v>120</v>
      </c>
      <c r="AG53" s="212" t="s">
        <v>3456</v>
      </c>
      <c r="AH53" s="212" t="s">
        <v>3455</v>
      </c>
      <c r="AI53" s="212" t="s">
        <v>3452</v>
      </c>
      <c r="AJ53" s="212" t="s">
        <v>3454</v>
      </c>
      <c r="AK53" s="212" t="s">
        <v>3451</v>
      </c>
      <c r="AL53" s="212" t="s">
        <v>3453</v>
      </c>
      <c r="AM53" s="212" t="s">
        <v>3459</v>
      </c>
      <c r="AN53" s="212" t="s">
        <v>3460</v>
      </c>
      <c r="AO53" s="212" t="s">
        <v>3457</v>
      </c>
      <c r="AP53" s="212" t="s">
        <v>3458</v>
      </c>
    </row>
    <row r="54" spans="1:44" s="217" customFormat="1" ht="17.100000000000001" customHeight="1">
      <c r="A54" s="210">
        <v>44</v>
      </c>
      <c r="B54" s="229" t="s">
        <v>694</v>
      </c>
      <c r="C54" s="229" t="s">
        <v>1652</v>
      </c>
      <c r="D54" s="221" t="s">
        <v>2370</v>
      </c>
      <c r="E54" s="213">
        <v>23</v>
      </c>
      <c r="F54" s="214">
        <v>10.96</v>
      </c>
      <c r="G54" s="215">
        <v>30</v>
      </c>
      <c r="H54" s="215" t="s">
        <v>3372</v>
      </c>
      <c r="I54" s="214">
        <v>10</v>
      </c>
      <c r="J54" s="215">
        <v>30</v>
      </c>
      <c r="K54" s="215" t="s">
        <v>3373</v>
      </c>
      <c r="L54" s="216">
        <f t="shared" si="15"/>
        <v>10.48</v>
      </c>
      <c r="M54" s="213">
        <f t="shared" si="16"/>
        <v>60</v>
      </c>
      <c r="N54" s="213">
        <f t="shared" si="17"/>
        <v>1</v>
      </c>
      <c r="O54" s="213">
        <f t="shared" si="18"/>
        <v>0</v>
      </c>
      <c r="P54" s="214">
        <v>11.19</v>
      </c>
      <c r="Q54" s="215">
        <v>30</v>
      </c>
      <c r="R54" s="215" t="s">
        <v>3373</v>
      </c>
      <c r="S54" s="214">
        <v>10.26</v>
      </c>
      <c r="T54" s="215">
        <v>30</v>
      </c>
      <c r="U54" s="215" t="s">
        <v>3372</v>
      </c>
      <c r="V54" s="214">
        <f t="shared" si="19"/>
        <v>10.725</v>
      </c>
      <c r="W54" s="215">
        <f t="shared" si="20"/>
        <v>60</v>
      </c>
      <c r="X54" s="215">
        <f t="shared" si="21"/>
        <v>1</v>
      </c>
      <c r="Y54" s="215">
        <f t="shared" si="22"/>
        <v>0</v>
      </c>
      <c r="Z54" s="215">
        <f t="shared" si="23"/>
        <v>2</v>
      </c>
      <c r="AA54" s="215">
        <f t="shared" si="24"/>
        <v>0</v>
      </c>
      <c r="AB54" s="215">
        <f t="shared" si="25"/>
        <v>2</v>
      </c>
      <c r="AC54" s="214">
        <f>IF(AB54=0,0.86,IF(AB54=1,0.85,IF(AB54=2,0.84,IF(AB54=3,0.83,IF(AB54=4,0.82,IF(AB54=5,0.81,IF(AB54=6,0.8)))))))</f>
        <v>0.84</v>
      </c>
      <c r="AD54" s="214">
        <f t="shared" si="26"/>
        <v>10.602499999999999</v>
      </c>
      <c r="AE54" s="214">
        <f t="shared" si="27"/>
        <v>8.9060999999999986</v>
      </c>
      <c r="AF54" s="215">
        <f t="shared" si="28"/>
        <v>120</v>
      </c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</row>
    <row r="55" spans="1:44" s="217" customFormat="1" ht="17.100000000000001" customHeight="1">
      <c r="A55" s="210">
        <v>45</v>
      </c>
      <c r="B55" s="222" t="s">
        <v>1405</v>
      </c>
      <c r="C55" s="222" t="s">
        <v>1406</v>
      </c>
      <c r="D55" s="221" t="s">
        <v>1407</v>
      </c>
      <c r="E55" s="213">
        <v>13</v>
      </c>
      <c r="F55" s="214">
        <v>10.07</v>
      </c>
      <c r="G55" s="215">
        <v>30</v>
      </c>
      <c r="H55" s="215" t="s">
        <v>3373</v>
      </c>
      <c r="I55" s="214">
        <v>10.11</v>
      </c>
      <c r="J55" s="215">
        <v>30</v>
      </c>
      <c r="K55" s="215" t="s">
        <v>3373</v>
      </c>
      <c r="L55" s="216">
        <f t="shared" si="15"/>
        <v>10.09</v>
      </c>
      <c r="M55" s="213">
        <f t="shared" si="16"/>
        <v>60</v>
      </c>
      <c r="N55" s="213">
        <f t="shared" si="17"/>
        <v>2</v>
      </c>
      <c r="O55" s="213">
        <f t="shared" si="18"/>
        <v>0</v>
      </c>
      <c r="P55" s="214">
        <v>9.41</v>
      </c>
      <c r="Q55" s="215">
        <v>10</v>
      </c>
      <c r="R55" s="215" t="s">
        <v>3373</v>
      </c>
      <c r="S55" s="214">
        <v>10.79</v>
      </c>
      <c r="T55" s="215">
        <v>30</v>
      </c>
      <c r="U55" s="215" t="s">
        <v>3373</v>
      </c>
      <c r="V55" s="214">
        <f t="shared" si="19"/>
        <v>10.1</v>
      </c>
      <c r="W55" s="215">
        <f t="shared" si="20"/>
        <v>60</v>
      </c>
      <c r="X55" s="215">
        <f t="shared" si="21"/>
        <v>2</v>
      </c>
      <c r="Y55" s="215">
        <f t="shared" si="22"/>
        <v>1</v>
      </c>
      <c r="Z55" s="215">
        <f t="shared" si="23"/>
        <v>4</v>
      </c>
      <c r="AA55" s="215">
        <f t="shared" si="24"/>
        <v>1</v>
      </c>
      <c r="AB55" s="215">
        <f t="shared" si="25"/>
        <v>5</v>
      </c>
      <c r="AC55" s="214">
        <f>IF(AB55=0,0.93,IF(AB55=1,0.92,IF(AB55=2,0.91,IF(AB55=3,0.9,IF(AB55=4,0.89,IF(AB55=5,0.88,IF(AB55=6,0.87)))))))</f>
        <v>0.88</v>
      </c>
      <c r="AD55" s="214">
        <f t="shared" si="26"/>
        <v>10.094999999999999</v>
      </c>
      <c r="AE55" s="214">
        <f t="shared" si="27"/>
        <v>8.8835999999999995</v>
      </c>
      <c r="AF55" s="215">
        <f t="shared" si="28"/>
        <v>120</v>
      </c>
      <c r="AG55" s="212" t="s">
        <v>3456</v>
      </c>
      <c r="AH55" s="212" t="s">
        <v>3452</v>
      </c>
      <c r="AI55" s="212" t="s">
        <v>3455</v>
      </c>
      <c r="AJ55" s="212" t="s">
        <v>3457</v>
      </c>
      <c r="AK55" s="212" t="s">
        <v>3460</v>
      </c>
      <c r="AL55" s="212" t="s">
        <v>3451</v>
      </c>
      <c r="AM55" s="212" t="s">
        <v>3454</v>
      </c>
      <c r="AN55" s="212" t="s">
        <v>3459</v>
      </c>
      <c r="AO55" s="212" t="s">
        <v>3458</v>
      </c>
      <c r="AP55" s="212" t="s">
        <v>3453</v>
      </c>
    </row>
    <row r="56" spans="1:44" s="217" customFormat="1" ht="17.100000000000001" customHeight="1">
      <c r="A56" s="210">
        <v>46</v>
      </c>
      <c r="B56" s="218" t="s">
        <v>940</v>
      </c>
      <c r="C56" s="218" t="s">
        <v>941</v>
      </c>
      <c r="D56" s="221" t="s">
        <v>942</v>
      </c>
      <c r="E56" s="213">
        <v>9</v>
      </c>
      <c r="F56" s="214">
        <v>9.82</v>
      </c>
      <c r="G56" s="215">
        <v>25</v>
      </c>
      <c r="H56" s="215" t="s">
        <v>3373</v>
      </c>
      <c r="I56" s="214">
        <v>10.33</v>
      </c>
      <c r="J56" s="215">
        <v>30</v>
      </c>
      <c r="K56" s="215" t="s">
        <v>3373</v>
      </c>
      <c r="L56" s="216">
        <f t="shared" si="15"/>
        <v>10.074999999999999</v>
      </c>
      <c r="M56" s="213">
        <f t="shared" si="16"/>
        <v>60</v>
      </c>
      <c r="N56" s="213">
        <f t="shared" si="17"/>
        <v>2</v>
      </c>
      <c r="O56" s="213">
        <f t="shared" si="18"/>
        <v>1</v>
      </c>
      <c r="P56" s="214">
        <v>10.26</v>
      </c>
      <c r="Q56" s="215">
        <v>30</v>
      </c>
      <c r="R56" s="215" t="s">
        <v>3373</v>
      </c>
      <c r="S56" s="214">
        <v>12.72</v>
      </c>
      <c r="T56" s="215">
        <v>30</v>
      </c>
      <c r="U56" s="215" t="s">
        <v>3372</v>
      </c>
      <c r="V56" s="214">
        <f t="shared" si="19"/>
        <v>11.49</v>
      </c>
      <c r="W56" s="215">
        <f t="shared" si="20"/>
        <v>60</v>
      </c>
      <c r="X56" s="215">
        <f t="shared" si="21"/>
        <v>1</v>
      </c>
      <c r="Y56" s="215">
        <f t="shared" si="22"/>
        <v>0</v>
      </c>
      <c r="Z56" s="215">
        <f t="shared" si="23"/>
        <v>3</v>
      </c>
      <c r="AA56" s="215">
        <f t="shared" si="24"/>
        <v>1</v>
      </c>
      <c r="AB56" s="215">
        <f t="shared" si="25"/>
        <v>4</v>
      </c>
      <c r="AC56" s="214">
        <f t="shared" ref="AC56:AC64" si="29">IF(AB56=0,0.86,IF(AB56=1,0.85,IF(AB56=2,0.84,IF(AB56=3,0.83,IF(AB56=4,0.82,IF(AB56=5,0.81,IF(AB56=6,0.8)))))))</f>
        <v>0.82</v>
      </c>
      <c r="AD56" s="214">
        <f t="shared" si="26"/>
        <v>10.782499999999999</v>
      </c>
      <c r="AE56" s="214">
        <f t="shared" si="27"/>
        <v>8.8416499999999978</v>
      </c>
      <c r="AF56" s="215">
        <f t="shared" si="28"/>
        <v>120</v>
      </c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</row>
    <row r="57" spans="1:44">
      <c r="A57" s="210">
        <v>47</v>
      </c>
      <c r="B57" s="386" t="s">
        <v>2277</v>
      </c>
      <c r="C57" s="386" t="s">
        <v>609</v>
      </c>
      <c r="D57" s="290" t="s">
        <v>2278</v>
      </c>
      <c r="E57" s="291">
        <v>22</v>
      </c>
      <c r="F57" s="292">
        <v>10</v>
      </c>
      <c r="G57" s="293">
        <v>30</v>
      </c>
      <c r="H57" s="293" t="s">
        <v>3373</v>
      </c>
      <c r="I57" s="292">
        <v>10</v>
      </c>
      <c r="J57" s="293">
        <v>30</v>
      </c>
      <c r="K57" s="293" t="s">
        <v>3373</v>
      </c>
      <c r="L57" s="294">
        <f t="shared" si="15"/>
        <v>10</v>
      </c>
      <c r="M57" s="291">
        <f t="shared" si="16"/>
        <v>60</v>
      </c>
      <c r="N57" s="291">
        <f t="shared" si="17"/>
        <v>2</v>
      </c>
      <c r="O57" s="291">
        <f t="shared" si="18"/>
        <v>0</v>
      </c>
      <c r="P57" s="292">
        <v>10.029999999999999</v>
      </c>
      <c r="Q57" s="293">
        <v>30</v>
      </c>
      <c r="R57" s="293" t="s">
        <v>3373</v>
      </c>
      <c r="S57" s="292">
        <v>11.43</v>
      </c>
      <c r="T57" s="293">
        <v>30</v>
      </c>
      <c r="U57" s="293" t="s">
        <v>3372</v>
      </c>
      <c r="V57" s="292">
        <f t="shared" si="19"/>
        <v>10.73</v>
      </c>
      <c r="W57" s="293">
        <f t="shared" si="20"/>
        <v>60</v>
      </c>
      <c r="X57" s="293">
        <f t="shared" si="21"/>
        <v>1</v>
      </c>
      <c r="Y57" s="293">
        <f t="shared" si="22"/>
        <v>0</v>
      </c>
      <c r="Z57" s="293">
        <f t="shared" si="23"/>
        <v>3</v>
      </c>
      <c r="AA57" s="293">
        <f t="shared" si="24"/>
        <v>0</v>
      </c>
      <c r="AB57" s="293">
        <f t="shared" si="25"/>
        <v>3</v>
      </c>
      <c r="AC57" s="292">
        <f t="shared" si="29"/>
        <v>0.83</v>
      </c>
      <c r="AD57" s="292">
        <f t="shared" si="26"/>
        <v>10.365</v>
      </c>
      <c r="AE57" s="292">
        <f t="shared" si="27"/>
        <v>8.6029499999999999</v>
      </c>
      <c r="AF57" s="293">
        <f t="shared" si="28"/>
        <v>120</v>
      </c>
      <c r="AG57" s="295" t="s">
        <v>3460</v>
      </c>
      <c r="AH57" s="295" t="s">
        <v>3457</v>
      </c>
      <c r="AI57" s="295" t="s">
        <v>3456</v>
      </c>
      <c r="AJ57" s="295" t="s">
        <v>3452</v>
      </c>
      <c r="AK57" s="295" t="s">
        <v>3454</v>
      </c>
      <c r="AL57" s="295" t="s">
        <v>3459</v>
      </c>
      <c r="AM57" s="295" t="s">
        <v>3451</v>
      </c>
      <c r="AN57" s="295" t="s">
        <v>3455</v>
      </c>
      <c r="AO57" s="295" t="s">
        <v>3453</v>
      </c>
      <c r="AP57" s="295" t="s">
        <v>3458</v>
      </c>
      <c r="AQ57" s="217"/>
      <c r="AR57" s="217"/>
    </row>
    <row r="58" spans="1:44" s="217" customFormat="1" ht="17.100000000000001" customHeight="1">
      <c r="A58" s="210">
        <v>48</v>
      </c>
      <c r="B58" s="320" t="s">
        <v>2497</v>
      </c>
      <c r="C58" s="320" t="s">
        <v>2745</v>
      </c>
      <c r="D58" s="321" t="s">
        <v>2746</v>
      </c>
      <c r="E58" s="322">
        <v>28</v>
      </c>
      <c r="F58" s="323">
        <v>10.19</v>
      </c>
      <c r="G58" s="324">
        <v>30</v>
      </c>
      <c r="H58" s="324" t="s">
        <v>3372</v>
      </c>
      <c r="I58" s="323">
        <v>10.19</v>
      </c>
      <c r="J58" s="324">
        <v>30</v>
      </c>
      <c r="K58" s="324" t="s">
        <v>3373</v>
      </c>
      <c r="L58" s="325">
        <f t="shared" si="15"/>
        <v>10.19</v>
      </c>
      <c r="M58" s="322">
        <f t="shared" si="16"/>
        <v>60</v>
      </c>
      <c r="N58" s="322">
        <f t="shared" si="17"/>
        <v>1</v>
      </c>
      <c r="O58" s="322">
        <f t="shared" si="18"/>
        <v>0</v>
      </c>
      <c r="P58" s="323">
        <v>9.77</v>
      </c>
      <c r="Q58" s="324">
        <v>24</v>
      </c>
      <c r="R58" s="324" t="s">
        <v>3373</v>
      </c>
      <c r="S58" s="323">
        <v>10.64</v>
      </c>
      <c r="T58" s="324">
        <v>30</v>
      </c>
      <c r="U58" s="324" t="s">
        <v>3372</v>
      </c>
      <c r="V58" s="323">
        <f t="shared" si="19"/>
        <v>10.205</v>
      </c>
      <c r="W58" s="324">
        <f t="shared" si="20"/>
        <v>60</v>
      </c>
      <c r="X58" s="324">
        <f t="shared" si="21"/>
        <v>1</v>
      </c>
      <c r="Y58" s="324">
        <f t="shared" si="22"/>
        <v>1</v>
      </c>
      <c r="Z58" s="324">
        <f t="shared" si="23"/>
        <v>2</v>
      </c>
      <c r="AA58" s="324">
        <f t="shared" si="24"/>
        <v>1</v>
      </c>
      <c r="AB58" s="324">
        <f t="shared" si="25"/>
        <v>3</v>
      </c>
      <c r="AC58" s="323">
        <f t="shared" si="29"/>
        <v>0.83</v>
      </c>
      <c r="AD58" s="323">
        <f t="shared" si="26"/>
        <v>10.1975</v>
      </c>
      <c r="AE58" s="323">
        <f t="shared" si="27"/>
        <v>8.4639249999999997</v>
      </c>
      <c r="AF58" s="324">
        <f t="shared" si="28"/>
        <v>120</v>
      </c>
      <c r="AG58" s="326"/>
      <c r="AH58" s="326"/>
      <c r="AI58" s="326"/>
      <c r="AJ58" s="326"/>
      <c r="AK58" s="326"/>
      <c r="AL58" s="326"/>
      <c r="AM58" s="326"/>
      <c r="AN58" s="326"/>
      <c r="AO58" s="326"/>
      <c r="AP58" s="326"/>
      <c r="AQ58" s="327"/>
      <c r="AR58" s="327"/>
    </row>
    <row r="59" spans="1:44" s="327" customFormat="1" ht="17.100000000000001" customHeight="1">
      <c r="A59" s="210">
        <v>49</v>
      </c>
      <c r="B59" s="345" t="s">
        <v>1032</v>
      </c>
      <c r="C59" s="345" t="s">
        <v>1033</v>
      </c>
      <c r="D59" s="321" t="s">
        <v>1034</v>
      </c>
      <c r="E59" s="322">
        <v>9</v>
      </c>
      <c r="F59" s="323">
        <v>11.6</v>
      </c>
      <c r="G59" s="324">
        <v>30</v>
      </c>
      <c r="H59" s="324" t="s">
        <v>3373</v>
      </c>
      <c r="I59" s="323">
        <v>9.61</v>
      </c>
      <c r="J59" s="324">
        <v>18</v>
      </c>
      <c r="K59" s="324" t="s">
        <v>3372</v>
      </c>
      <c r="L59" s="325">
        <f t="shared" si="15"/>
        <v>10.605</v>
      </c>
      <c r="M59" s="322">
        <f t="shared" si="16"/>
        <v>60</v>
      </c>
      <c r="N59" s="322">
        <f t="shared" si="17"/>
        <v>1</v>
      </c>
      <c r="O59" s="322">
        <f t="shared" si="18"/>
        <v>1</v>
      </c>
      <c r="P59" s="323">
        <v>10</v>
      </c>
      <c r="Q59" s="324">
        <v>30</v>
      </c>
      <c r="R59" s="324" t="s">
        <v>3373</v>
      </c>
      <c r="S59" s="323">
        <v>10</v>
      </c>
      <c r="T59" s="324">
        <v>30</v>
      </c>
      <c r="U59" s="324" t="s">
        <v>3373</v>
      </c>
      <c r="V59" s="323">
        <f t="shared" si="19"/>
        <v>10</v>
      </c>
      <c r="W59" s="324">
        <f t="shared" si="20"/>
        <v>60</v>
      </c>
      <c r="X59" s="324">
        <f t="shared" si="21"/>
        <v>2</v>
      </c>
      <c r="Y59" s="324">
        <f t="shared" si="22"/>
        <v>0</v>
      </c>
      <c r="Z59" s="324">
        <f t="shared" si="23"/>
        <v>3</v>
      </c>
      <c r="AA59" s="324">
        <f t="shared" si="24"/>
        <v>1</v>
      </c>
      <c r="AB59" s="324">
        <f t="shared" si="25"/>
        <v>4</v>
      </c>
      <c r="AC59" s="323">
        <f t="shared" si="29"/>
        <v>0.82</v>
      </c>
      <c r="AD59" s="323">
        <f t="shared" si="26"/>
        <v>10.3025</v>
      </c>
      <c r="AE59" s="323">
        <f t="shared" si="27"/>
        <v>8.4480500000000003</v>
      </c>
      <c r="AF59" s="324">
        <f t="shared" si="28"/>
        <v>120</v>
      </c>
      <c r="AG59" s="326" t="s">
        <v>3451</v>
      </c>
      <c r="AH59" s="326" t="s">
        <v>3457</v>
      </c>
      <c r="AI59" s="326" t="s">
        <v>3453</v>
      </c>
      <c r="AJ59" s="326" t="s">
        <v>3455</v>
      </c>
      <c r="AK59" s="326" t="s">
        <v>3456</v>
      </c>
      <c r="AL59" s="326" t="s">
        <v>3454</v>
      </c>
      <c r="AM59" s="326" t="s">
        <v>3452</v>
      </c>
      <c r="AN59" s="326" t="s">
        <v>3459</v>
      </c>
      <c r="AO59" s="326" t="s">
        <v>3460</v>
      </c>
      <c r="AP59" s="326" t="s">
        <v>3458</v>
      </c>
    </row>
    <row r="60" spans="1:44" s="217" customFormat="1" ht="17.100000000000001" customHeight="1">
      <c r="A60" s="210">
        <v>50</v>
      </c>
      <c r="B60" s="218" t="s">
        <v>473</v>
      </c>
      <c r="C60" s="218" t="s">
        <v>422</v>
      </c>
      <c r="D60" s="221" t="s">
        <v>474</v>
      </c>
      <c r="E60" s="213">
        <v>4</v>
      </c>
      <c r="F60" s="214">
        <v>11.76</v>
      </c>
      <c r="G60" s="215">
        <v>30</v>
      </c>
      <c r="H60" s="215" t="s">
        <v>3373</v>
      </c>
      <c r="I60" s="214">
        <v>8.25</v>
      </c>
      <c r="J60" s="215">
        <v>16</v>
      </c>
      <c r="K60" s="215" t="s">
        <v>3373</v>
      </c>
      <c r="L60" s="216">
        <f t="shared" si="15"/>
        <v>10.004999999999999</v>
      </c>
      <c r="M60" s="213">
        <f t="shared" si="16"/>
        <v>60</v>
      </c>
      <c r="N60" s="213">
        <f t="shared" si="17"/>
        <v>2</v>
      </c>
      <c r="O60" s="213">
        <f t="shared" si="18"/>
        <v>1</v>
      </c>
      <c r="P60" s="214">
        <v>9.7899999999999991</v>
      </c>
      <c r="Q60" s="215">
        <v>18</v>
      </c>
      <c r="R60" s="215" t="s">
        <v>3372</v>
      </c>
      <c r="S60" s="214">
        <v>11.34</v>
      </c>
      <c r="T60" s="215">
        <v>30</v>
      </c>
      <c r="U60" s="215" t="s">
        <v>3372</v>
      </c>
      <c r="V60" s="214">
        <f t="shared" si="19"/>
        <v>10.565</v>
      </c>
      <c r="W60" s="215">
        <f t="shared" si="20"/>
        <v>60</v>
      </c>
      <c r="X60" s="215">
        <f t="shared" si="21"/>
        <v>0</v>
      </c>
      <c r="Y60" s="215">
        <f t="shared" si="22"/>
        <v>1</v>
      </c>
      <c r="Z60" s="215">
        <f t="shared" si="23"/>
        <v>2</v>
      </c>
      <c r="AA60" s="215">
        <f t="shared" si="24"/>
        <v>2</v>
      </c>
      <c r="AB60" s="215">
        <f t="shared" si="25"/>
        <v>4</v>
      </c>
      <c r="AC60" s="214">
        <f t="shared" si="29"/>
        <v>0.82</v>
      </c>
      <c r="AD60" s="214">
        <f t="shared" si="26"/>
        <v>10.285</v>
      </c>
      <c r="AE60" s="214">
        <f t="shared" si="27"/>
        <v>8.4337</v>
      </c>
      <c r="AF60" s="215">
        <f t="shared" si="28"/>
        <v>120</v>
      </c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</row>
    <row r="61" spans="1:44" s="217" customFormat="1" ht="17.100000000000001" customHeight="1">
      <c r="A61" s="210">
        <v>51</v>
      </c>
      <c r="B61" s="220" t="s">
        <v>2291</v>
      </c>
      <c r="C61" s="220" t="s">
        <v>3495</v>
      </c>
      <c r="D61" s="221" t="s">
        <v>2292</v>
      </c>
      <c r="E61" s="213">
        <v>23</v>
      </c>
      <c r="F61" s="214">
        <v>10.27</v>
      </c>
      <c r="G61" s="215">
        <v>30</v>
      </c>
      <c r="H61" s="215" t="s">
        <v>3373</v>
      </c>
      <c r="I61" s="214">
        <v>10</v>
      </c>
      <c r="J61" s="215">
        <v>30</v>
      </c>
      <c r="K61" s="215" t="s">
        <v>3373</v>
      </c>
      <c r="L61" s="216">
        <f t="shared" si="15"/>
        <v>10.135</v>
      </c>
      <c r="M61" s="213">
        <f t="shared" si="16"/>
        <v>60</v>
      </c>
      <c r="N61" s="213">
        <f t="shared" si="17"/>
        <v>2</v>
      </c>
      <c r="O61" s="213">
        <f t="shared" si="18"/>
        <v>0</v>
      </c>
      <c r="P61" s="214">
        <v>9.8800000000000008</v>
      </c>
      <c r="Q61" s="215">
        <v>12</v>
      </c>
      <c r="R61" s="215" t="s">
        <v>3373</v>
      </c>
      <c r="S61" s="214">
        <v>11.28</v>
      </c>
      <c r="T61" s="215">
        <v>30</v>
      </c>
      <c r="U61" s="215" t="s">
        <v>3373</v>
      </c>
      <c r="V61" s="214">
        <f t="shared" si="19"/>
        <v>10.58</v>
      </c>
      <c r="W61" s="215">
        <f t="shared" si="20"/>
        <v>60</v>
      </c>
      <c r="X61" s="215">
        <f t="shared" si="21"/>
        <v>2</v>
      </c>
      <c r="Y61" s="215">
        <f t="shared" si="22"/>
        <v>1</v>
      </c>
      <c r="Z61" s="215">
        <f t="shared" si="23"/>
        <v>4</v>
      </c>
      <c r="AA61" s="215">
        <f t="shared" si="24"/>
        <v>1</v>
      </c>
      <c r="AB61" s="215">
        <f t="shared" si="25"/>
        <v>5</v>
      </c>
      <c r="AC61" s="214">
        <f t="shared" si="29"/>
        <v>0.81</v>
      </c>
      <c r="AD61" s="214">
        <f t="shared" si="26"/>
        <v>10.3575</v>
      </c>
      <c r="AE61" s="214">
        <f t="shared" si="27"/>
        <v>8.3895750000000007</v>
      </c>
      <c r="AF61" s="215">
        <f t="shared" si="28"/>
        <v>120</v>
      </c>
      <c r="AG61" s="212" t="s">
        <v>3455</v>
      </c>
      <c r="AH61" s="212" t="s">
        <v>3453</v>
      </c>
      <c r="AI61" s="212" t="s">
        <v>3452</v>
      </c>
      <c r="AJ61" s="212" t="s">
        <v>3456</v>
      </c>
      <c r="AK61" s="212" t="s">
        <v>3451</v>
      </c>
      <c r="AL61" s="212" t="s">
        <v>3457</v>
      </c>
      <c r="AM61" s="212" t="s">
        <v>3454</v>
      </c>
      <c r="AN61" s="212" t="s">
        <v>3459</v>
      </c>
      <c r="AO61" s="212" t="s">
        <v>3460</v>
      </c>
      <c r="AP61" s="212" t="s">
        <v>3458</v>
      </c>
    </row>
    <row r="62" spans="1:44" s="217" customFormat="1" ht="17.100000000000001" customHeight="1">
      <c r="A62" s="210">
        <v>52</v>
      </c>
      <c r="B62" s="218" t="s">
        <v>782</v>
      </c>
      <c r="C62" s="218" t="s">
        <v>783</v>
      </c>
      <c r="D62" s="221" t="s">
        <v>784</v>
      </c>
      <c r="E62" s="213">
        <v>7</v>
      </c>
      <c r="F62" s="214">
        <v>10</v>
      </c>
      <c r="G62" s="215">
        <v>30</v>
      </c>
      <c r="H62" s="215" t="s">
        <v>3372</v>
      </c>
      <c r="I62" s="214">
        <v>10</v>
      </c>
      <c r="J62" s="215">
        <v>30</v>
      </c>
      <c r="K62" s="215" t="s">
        <v>3372</v>
      </c>
      <c r="L62" s="216">
        <f t="shared" si="15"/>
        <v>10</v>
      </c>
      <c r="M62" s="213">
        <f t="shared" si="16"/>
        <v>60</v>
      </c>
      <c r="N62" s="213">
        <f t="shared" si="17"/>
        <v>0</v>
      </c>
      <c r="O62" s="213">
        <f t="shared" si="18"/>
        <v>0</v>
      </c>
      <c r="P62" s="214">
        <v>9.61</v>
      </c>
      <c r="Q62" s="215">
        <v>12</v>
      </c>
      <c r="R62" s="215" t="s">
        <v>3373</v>
      </c>
      <c r="S62" s="214">
        <v>10.68</v>
      </c>
      <c r="T62" s="215">
        <v>30</v>
      </c>
      <c r="U62" s="215" t="s">
        <v>3373</v>
      </c>
      <c r="V62" s="214">
        <f t="shared" si="19"/>
        <v>10.145</v>
      </c>
      <c r="W62" s="215">
        <f t="shared" si="20"/>
        <v>60</v>
      </c>
      <c r="X62" s="215">
        <f t="shared" si="21"/>
        <v>2</v>
      </c>
      <c r="Y62" s="215">
        <f t="shared" si="22"/>
        <v>1</v>
      </c>
      <c r="Z62" s="215">
        <f t="shared" si="23"/>
        <v>2</v>
      </c>
      <c r="AA62" s="215">
        <f t="shared" si="24"/>
        <v>1</v>
      </c>
      <c r="AB62" s="215">
        <f t="shared" si="25"/>
        <v>3</v>
      </c>
      <c r="AC62" s="214">
        <f t="shared" si="29"/>
        <v>0.83</v>
      </c>
      <c r="AD62" s="214">
        <f t="shared" si="26"/>
        <v>10.0725</v>
      </c>
      <c r="AE62" s="214">
        <f t="shared" si="27"/>
        <v>8.3601749999999999</v>
      </c>
      <c r="AF62" s="215">
        <f t="shared" si="28"/>
        <v>120</v>
      </c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</row>
    <row r="63" spans="1:44" s="217" customFormat="1" ht="17.100000000000001" customHeight="1">
      <c r="A63" s="210">
        <v>53</v>
      </c>
      <c r="B63" s="222" t="s">
        <v>2789</v>
      </c>
      <c r="C63" s="222" t="s">
        <v>3425</v>
      </c>
      <c r="D63" s="221" t="s">
        <v>2790</v>
      </c>
      <c r="E63" s="213"/>
      <c r="F63" s="214">
        <v>10.3</v>
      </c>
      <c r="G63" s="215">
        <v>30</v>
      </c>
      <c r="H63" s="215" t="s">
        <v>3372</v>
      </c>
      <c r="I63" s="214">
        <v>10.24</v>
      </c>
      <c r="J63" s="215">
        <v>30</v>
      </c>
      <c r="K63" s="215" t="s">
        <v>3373</v>
      </c>
      <c r="L63" s="216">
        <f t="shared" si="15"/>
        <v>10.27</v>
      </c>
      <c r="M63" s="213">
        <f t="shared" si="16"/>
        <v>60</v>
      </c>
      <c r="N63" s="213">
        <f t="shared" si="17"/>
        <v>1</v>
      </c>
      <c r="O63" s="213">
        <f t="shared" si="18"/>
        <v>0</v>
      </c>
      <c r="P63" s="214">
        <v>9.92</v>
      </c>
      <c r="Q63" s="215">
        <v>6</v>
      </c>
      <c r="R63" s="215" t="s">
        <v>3373</v>
      </c>
      <c r="S63" s="214">
        <v>10.28</v>
      </c>
      <c r="T63" s="215">
        <v>30</v>
      </c>
      <c r="U63" s="215" t="s">
        <v>3373</v>
      </c>
      <c r="V63" s="214">
        <f t="shared" si="19"/>
        <v>10.1</v>
      </c>
      <c r="W63" s="215">
        <f t="shared" si="20"/>
        <v>60</v>
      </c>
      <c r="X63" s="215">
        <f t="shared" si="21"/>
        <v>2</v>
      </c>
      <c r="Y63" s="215">
        <f t="shared" si="22"/>
        <v>1</v>
      </c>
      <c r="Z63" s="215">
        <f t="shared" si="23"/>
        <v>3</v>
      </c>
      <c r="AA63" s="215">
        <f t="shared" si="24"/>
        <v>1</v>
      </c>
      <c r="AB63" s="215">
        <f t="shared" si="25"/>
        <v>4</v>
      </c>
      <c r="AC63" s="214">
        <f t="shared" si="29"/>
        <v>0.82</v>
      </c>
      <c r="AD63" s="214">
        <f t="shared" si="26"/>
        <v>10.184999999999999</v>
      </c>
      <c r="AE63" s="214">
        <f t="shared" si="27"/>
        <v>8.3516999999999992</v>
      </c>
      <c r="AF63" s="215">
        <f t="shared" si="28"/>
        <v>120</v>
      </c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</row>
    <row r="64" spans="1:44" s="217" customFormat="1" ht="17.100000000000001" customHeight="1">
      <c r="A64" s="210">
        <v>54</v>
      </c>
      <c r="B64" s="218" t="s">
        <v>1691</v>
      </c>
      <c r="C64" s="218" t="s">
        <v>1692</v>
      </c>
      <c r="D64" s="221" t="s">
        <v>1693</v>
      </c>
      <c r="E64" s="213">
        <v>16</v>
      </c>
      <c r="F64" s="214">
        <v>10</v>
      </c>
      <c r="G64" s="215">
        <v>30</v>
      </c>
      <c r="H64" s="215" t="s">
        <v>3373</v>
      </c>
      <c r="I64" s="214">
        <v>10</v>
      </c>
      <c r="J64" s="215">
        <v>30</v>
      </c>
      <c r="K64" s="215" t="s">
        <v>3373</v>
      </c>
      <c r="L64" s="216">
        <f t="shared" si="15"/>
        <v>10</v>
      </c>
      <c r="M64" s="213">
        <f t="shared" si="16"/>
        <v>60</v>
      </c>
      <c r="N64" s="213">
        <f t="shared" si="17"/>
        <v>2</v>
      </c>
      <c r="O64" s="213">
        <f t="shared" si="18"/>
        <v>0</v>
      </c>
      <c r="P64" s="214">
        <v>9.6</v>
      </c>
      <c r="Q64" s="215">
        <v>18</v>
      </c>
      <c r="R64" s="215" t="s">
        <v>3373</v>
      </c>
      <c r="S64" s="214">
        <v>11.12</v>
      </c>
      <c r="T64" s="215">
        <v>30</v>
      </c>
      <c r="U64" s="215" t="s">
        <v>3372</v>
      </c>
      <c r="V64" s="214">
        <f t="shared" si="19"/>
        <v>10.36</v>
      </c>
      <c r="W64" s="215">
        <f t="shared" si="20"/>
        <v>60</v>
      </c>
      <c r="X64" s="215">
        <f t="shared" si="21"/>
        <v>1</v>
      </c>
      <c r="Y64" s="215">
        <f t="shared" si="22"/>
        <v>1</v>
      </c>
      <c r="Z64" s="215">
        <f t="shared" si="23"/>
        <v>3</v>
      </c>
      <c r="AA64" s="215">
        <f t="shared" si="24"/>
        <v>1</v>
      </c>
      <c r="AB64" s="215">
        <f t="shared" si="25"/>
        <v>4</v>
      </c>
      <c r="AC64" s="214">
        <f t="shared" si="29"/>
        <v>0.82</v>
      </c>
      <c r="AD64" s="214">
        <f t="shared" si="26"/>
        <v>10.18</v>
      </c>
      <c r="AE64" s="214">
        <f t="shared" si="27"/>
        <v>8.3475999999999999</v>
      </c>
      <c r="AF64" s="215">
        <f t="shared" si="28"/>
        <v>120</v>
      </c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</row>
    <row r="65" spans="1:44" s="217" customFormat="1" ht="17.100000000000001" customHeight="1">
      <c r="A65" s="210">
        <v>55</v>
      </c>
      <c r="B65" s="247" t="s">
        <v>996</v>
      </c>
      <c r="C65" s="247" t="s">
        <v>997</v>
      </c>
      <c r="D65" s="221" t="s">
        <v>998</v>
      </c>
      <c r="E65" s="213">
        <v>9</v>
      </c>
      <c r="F65" s="214">
        <v>9.56</v>
      </c>
      <c r="G65" s="215">
        <v>28</v>
      </c>
      <c r="H65" s="215" t="s">
        <v>3373</v>
      </c>
      <c r="I65" s="214">
        <v>11.18</v>
      </c>
      <c r="J65" s="215">
        <v>30</v>
      </c>
      <c r="K65" s="215" t="s">
        <v>3373</v>
      </c>
      <c r="L65" s="216">
        <f t="shared" si="15"/>
        <v>10.370000000000001</v>
      </c>
      <c r="M65" s="213">
        <f t="shared" si="16"/>
        <v>60</v>
      </c>
      <c r="N65" s="213">
        <f t="shared" si="17"/>
        <v>2</v>
      </c>
      <c r="O65" s="213">
        <f t="shared" si="18"/>
        <v>1</v>
      </c>
      <c r="P65" s="214">
        <v>10.26</v>
      </c>
      <c r="Q65" s="215">
        <v>30</v>
      </c>
      <c r="R65" s="215" t="s">
        <v>3373</v>
      </c>
      <c r="S65" s="214">
        <v>13.5</v>
      </c>
      <c r="T65" s="215">
        <v>30</v>
      </c>
      <c r="U65" s="215" t="s">
        <v>3372</v>
      </c>
      <c r="V65" s="214">
        <f t="shared" si="19"/>
        <v>11.879999999999999</v>
      </c>
      <c r="W65" s="215">
        <f t="shared" si="20"/>
        <v>60</v>
      </c>
      <c r="X65" s="215">
        <f t="shared" si="21"/>
        <v>1</v>
      </c>
      <c r="Y65" s="215">
        <f t="shared" si="22"/>
        <v>0</v>
      </c>
      <c r="Z65" s="215">
        <f t="shared" si="23"/>
        <v>3</v>
      </c>
      <c r="AA65" s="215">
        <f t="shared" si="24"/>
        <v>1</v>
      </c>
      <c r="AB65" s="215">
        <f t="shared" si="25"/>
        <v>4</v>
      </c>
      <c r="AC65" s="214">
        <f>IF(AB65=0,0.79,IF(AB65=1,0.78,IF(AB65=2,0.77,IF(AB65=3,0.76,IF(AB65=4,0.75,IF(AB65=5,0.74,IF(AB65=6,0.73)))))))</f>
        <v>0.75</v>
      </c>
      <c r="AD65" s="214">
        <f t="shared" si="26"/>
        <v>11.125</v>
      </c>
      <c r="AE65" s="214">
        <f t="shared" si="27"/>
        <v>8.34375</v>
      </c>
      <c r="AF65" s="215">
        <f t="shared" si="28"/>
        <v>120</v>
      </c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</row>
    <row r="66" spans="1:44" s="217" customFormat="1" ht="17.100000000000001" customHeight="1">
      <c r="A66" s="210">
        <v>56</v>
      </c>
      <c r="B66" s="248" t="s">
        <v>1908</v>
      </c>
      <c r="C66" s="248" t="s">
        <v>1909</v>
      </c>
      <c r="D66" s="226" t="s">
        <v>1910</v>
      </c>
      <c r="E66" s="213">
        <v>19</v>
      </c>
      <c r="F66" s="214">
        <v>8.4499999999999993</v>
      </c>
      <c r="G66" s="215">
        <v>7</v>
      </c>
      <c r="H66" s="215" t="s">
        <v>3373</v>
      </c>
      <c r="I66" s="214">
        <v>11.55</v>
      </c>
      <c r="J66" s="215">
        <v>30</v>
      </c>
      <c r="K66" s="215" t="s">
        <v>3373</v>
      </c>
      <c r="L66" s="216">
        <f t="shared" si="15"/>
        <v>10</v>
      </c>
      <c r="M66" s="213">
        <f t="shared" si="16"/>
        <v>60</v>
      </c>
      <c r="N66" s="213">
        <f t="shared" si="17"/>
        <v>2</v>
      </c>
      <c r="O66" s="213">
        <f t="shared" si="18"/>
        <v>1</v>
      </c>
      <c r="P66" s="214">
        <v>9.85</v>
      </c>
      <c r="Q66" s="215">
        <v>10</v>
      </c>
      <c r="R66" s="215" t="s">
        <v>3373</v>
      </c>
      <c r="S66" s="214">
        <v>11.27</v>
      </c>
      <c r="T66" s="215">
        <v>30</v>
      </c>
      <c r="U66" s="215" t="s">
        <v>3372</v>
      </c>
      <c r="V66" s="214">
        <f t="shared" si="19"/>
        <v>10.559999999999999</v>
      </c>
      <c r="W66" s="215">
        <f t="shared" si="20"/>
        <v>60</v>
      </c>
      <c r="X66" s="215">
        <f t="shared" si="21"/>
        <v>1</v>
      </c>
      <c r="Y66" s="215">
        <f t="shared" si="22"/>
        <v>1</v>
      </c>
      <c r="Z66" s="215">
        <f t="shared" si="23"/>
        <v>3</v>
      </c>
      <c r="AA66" s="215">
        <f t="shared" si="24"/>
        <v>2</v>
      </c>
      <c r="AB66" s="215">
        <f t="shared" si="25"/>
        <v>5</v>
      </c>
      <c r="AC66" s="214">
        <f>IF(AB66=0,0.79,IF(AB66=1,0.78,IF(AB66=2,0.77,IF(AB66=3,0.76,IF(AB66=4,0.75,IF(AB66=5,0.74,IF(AB66=6,0.73)))))))</f>
        <v>0.74</v>
      </c>
      <c r="AD66" s="214">
        <f t="shared" si="26"/>
        <v>10.28</v>
      </c>
      <c r="AE66" s="214">
        <f t="shared" si="27"/>
        <v>7.6071999999999997</v>
      </c>
      <c r="AF66" s="215">
        <f t="shared" si="28"/>
        <v>120</v>
      </c>
      <c r="AG66" s="212" t="s">
        <v>3457</v>
      </c>
      <c r="AH66" s="212" t="s">
        <v>3452</v>
      </c>
      <c r="AI66" s="212" t="s">
        <v>3454</v>
      </c>
      <c r="AJ66" s="212" t="s">
        <v>3453</v>
      </c>
      <c r="AK66" s="212" t="s">
        <v>3456</v>
      </c>
      <c r="AL66" s="212" t="s">
        <v>3451</v>
      </c>
      <c r="AM66" s="212" t="s">
        <v>3459</v>
      </c>
      <c r="AN66" s="212" t="s">
        <v>3455</v>
      </c>
      <c r="AO66" s="212" t="s">
        <v>3460</v>
      </c>
      <c r="AP66" s="212" t="s">
        <v>3458</v>
      </c>
    </row>
    <row r="67" spans="1:44" s="355" customFormat="1" ht="12.75">
      <c r="A67" s="210">
        <v>57</v>
      </c>
      <c r="B67" s="247" t="s">
        <v>115</v>
      </c>
      <c r="C67" s="247" t="s">
        <v>116</v>
      </c>
      <c r="D67" s="249" t="s">
        <v>117</v>
      </c>
      <c r="E67" s="213">
        <v>1</v>
      </c>
      <c r="F67" s="214">
        <v>9.99</v>
      </c>
      <c r="G67" s="215">
        <v>20</v>
      </c>
      <c r="H67" s="215" t="s">
        <v>3373</v>
      </c>
      <c r="I67" s="214">
        <v>10.01</v>
      </c>
      <c r="J67" s="215">
        <v>30</v>
      </c>
      <c r="K67" s="215" t="s">
        <v>3373</v>
      </c>
      <c r="L67" s="216">
        <f t="shared" si="15"/>
        <v>10</v>
      </c>
      <c r="M67" s="213">
        <f t="shared" si="16"/>
        <v>60</v>
      </c>
      <c r="N67" s="213">
        <f t="shared" si="17"/>
        <v>2</v>
      </c>
      <c r="O67" s="213">
        <f t="shared" si="18"/>
        <v>1</v>
      </c>
      <c r="P67" s="214">
        <v>9.69</v>
      </c>
      <c r="Q67" s="215">
        <v>16</v>
      </c>
      <c r="R67" s="215" t="s">
        <v>3373</v>
      </c>
      <c r="S67" s="214">
        <v>10.31</v>
      </c>
      <c r="T67" s="215">
        <v>30</v>
      </c>
      <c r="U67" s="215" t="s">
        <v>3372</v>
      </c>
      <c r="V67" s="214">
        <f t="shared" si="19"/>
        <v>10</v>
      </c>
      <c r="W67" s="215">
        <f t="shared" si="20"/>
        <v>60</v>
      </c>
      <c r="X67" s="215">
        <f t="shared" si="21"/>
        <v>1</v>
      </c>
      <c r="Y67" s="215">
        <f t="shared" si="22"/>
        <v>1</v>
      </c>
      <c r="Z67" s="215">
        <f t="shared" si="23"/>
        <v>3</v>
      </c>
      <c r="AA67" s="215">
        <f t="shared" si="24"/>
        <v>2</v>
      </c>
      <c r="AB67" s="215">
        <f t="shared" si="25"/>
        <v>5</v>
      </c>
      <c r="AC67" s="214">
        <f>IF(AB67=0,0.79,IF(AB67=1,0.78,IF(AB67=2,0.77,IF(AB67=3,0.76,IF(AB67=4,0.75,IF(AB67=5,0.74,IF(AB67=6,0.73)))))))</f>
        <v>0.74</v>
      </c>
      <c r="AD67" s="214">
        <f t="shared" si="26"/>
        <v>10</v>
      </c>
      <c r="AE67" s="214">
        <f t="shared" si="27"/>
        <v>7.4</v>
      </c>
      <c r="AF67" s="215">
        <f t="shared" si="28"/>
        <v>120</v>
      </c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7"/>
      <c r="AR67" s="217"/>
    </row>
    <row r="68" spans="1:44" s="327" customFormat="1">
      <c r="A68" s="385"/>
      <c r="B68" s="385"/>
      <c r="C68" s="385"/>
      <c r="D68" s="385"/>
      <c r="E68" s="385"/>
      <c r="F68" s="385"/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/>
      <c r="AR68"/>
    </row>
    <row r="69" spans="1:44" s="381" customFormat="1">
      <c r="A69" s="374"/>
      <c r="B69" s="375"/>
      <c r="C69" s="375"/>
      <c r="D69" s="374"/>
      <c r="E69" s="376"/>
      <c r="F69" s="377"/>
      <c r="G69" s="378"/>
      <c r="H69" s="378"/>
      <c r="I69" s="377"/>
      <c r="J69" s="378"/>
      <c r="K69" s="378"/>
      <c r="L69" s="379"/>
      <c r="M69" s="376"/>
      <c r="N69" s="376"/>
      <c r="O69" s="376"/>
      <c r="P69" s="377"/>
      <c r="Q69" s="378"/>
      <c r="R69" s="378"/>
      <c r="S69" s="377"/>
      <c r="T69" s="378"/>
      <c r="U69" s="378"/>
      <c r="V69" s="377"/>
      <c r="W69" s="378"/>
      <c r="X69" s="378"/>
      <c r="Y69" s="378"/>
      <c r="Z69" s="378"/>
      <c r="AA69" s="378"/>
      <c r="AB69" s="378"/>
      <c r="AC69" s="377"/>
      <c r="AD69" s="377"/>
      <c r="AE69" s="377"/>
      <c r="AF69" s="378"/>
      <c r="AG69" s="380"/>
      <c r="AH69" s="380"/>
      <c r="AI69" s="380"/>
      <c r="AJ69" s="380"/>
      <c r="AK69" s="380"/>
      <c r="AL69" s="380"/>
      <c r="AM69" s="380"/>
      <c r="AN69" s="380"/>
      <c r="AO69" s="380"/>
      <c r="AP69" s="382"/>
    </row>
    <row r="70" spans="1:44" s="381" customFormat="1">
      <c r="A70" s="374"/>
      <c r="B70" s="375"/>
      <c r="C70" s="375"/>
      <c r="D70" s="374"/>
      <c r="E70" s="376"/>
      <c r="F70" s="377"/>
      <c r="G70" s="378"/>
      <c r="H70" s="378"/>
      <c r="I70" s="377"/>
      <c r="J70" s="378"/>
      <c r="K70" s="378"/>
      <c r="L70" s="379"/>
      <c r="M70" s="376"/>
      <c r="N70" s="376"/>
      <c r="O70" s="376"/>
      <c r="P70" s="377"/>
      <c r="Q70" s="378"/>
      <c r="R70" s="378"/>
      <c r="S70" s="377"/>
      <c r="T70" s="378"/>
      <c r="U70" s="378"/>
      <c r="V70" s="377"/>
      <c r="W70" s="378"/>
      <c r="X70" s="378"/>
      <c r="Y70" s="378"/>
      <c r="Z70" s="378"/>
      <c r="AA70" s="378"/>
      <c r="AB70" s="378"/>
      <c r="AC70" s="377"/>
      <c r="AD70" s="377"/>
      <c r="AE70" s="377"/>
      <c r="AF70" s="378"/>
      <c r="AG70" s="380"/>
      <c r="AH70" s="380"/>
      <c r="AI70" s="380"/>
      <c r="AJ70" s="380"/>
      <c r="AK70" s="380"/>
      <c r="AL70" s="380"/>
      <c r="AM70" s="380"/>
      <c r="AN70" s="380"/>
      <c r="AO70" s="380"/>
      <c r="AP70" s="382"/>
    </row>
    <row r="71" spans="1:44" s="217" customFormat="1" ht="11.25">
      <c r="A71" s="210">
        <v>58</v>
      </c>
      <c r="B71" s="218" t="s">
        <v>799</v>
      </c>
      <c r="C71" s="218" t="s">
        <v>1878</v>
      </c>
      <c r="D71" s="221" t="s">
        <v>1879</v>
      </c>
      <c r="E71" s="213">
        <v>18</v>
      </c>
      <c r="F71" s="214">
        <v>10.41</v>
      </c>
      <c r="G71" s="215">
        <v>30</v>
      </c>
      <c r="H71" s="215" t="s">
        <v>3373</v>
      </c>
      <c r="I71" s="214">
        <v>10</v>
      </c>
      <c r="J71" s="215">
        <v>30</v>
      </c>
      <c r="K71" s="215" t="s">
        <v>3372</v>
      </c>
      <c r="L71" s="216">
        <f t="shared" ref="L71" si="30">(F71+I71)/2</f>
        <v>10.205</v>
      </c>
      <c r="M71" s="213">
        <f t="shared" ref="M71" si="31">IF(L71&gt;=10,60,G71+J71)</f>
        <v>60</v>
      </c>
      <c r="N71" s="213">
        <f t="shared" ref="N71" si="32">IF(H71="ACC",0,1)+IF(K71="ACC",0,1)</f>
        <v>1</v>
      </c>
      <c r="O71" s="213">
        <f t="shared" ref="O71" si="33">IF(F71&lt;10,1,(IF(I71&lt;10,1,0)))</f>
        <v>0</v>
      </c>
      <c r="P71" s="214">
        <v>8.84</v>
      </c>
      <c r="Q71" s="215">
        <v>16</v>
      </c>
      <c r="R71" s="215" t="s">
        <v>3373</v>
      </c>
      <c r="S71" s="214">
        <v>10.92</v>
      </c>
      <c r="T71" s="215">
        <v>30</v>
      </c>
      <c r="U71" s="215" t="s">
        <v>3372</v>
      </c>
      <c r="V71" s="214">
        <f t="shared" ref="V71" si="34">(P71+S71)/2</f>
        <v>9.879999999999999</v>
      </c>
      <c r="W71" s="215">
        <f t="shared" ref="W71" si="35">IF(V71&gt;=10,60,Q71+T71)</f>
        <v>46</v>
      </c>
      <c r="X71" s="215">
        <f t="shared" ref="X71" si="36">IF(R71="ACC",0,1)+IF(U71="ACC",0,1)</f>
        <v>1</v>
      </c>
      <c r="Y71" s="215">
        <f t="shared" ref="Y71" si="37">IF(P71&lt;10,1,(IF(S71&lt;10,1,0)))</f>
        <v>1</v>
      </c>
      <c r="Z71" s="215">
        <f t="shared" ref="Z71" si="38">N71+X71</f>
        <v>2</v>
      </c>
      <c r="AA71" s="215">
        <f t="shared" ref="AA71" si="39">O71+Y71</f>
        <v>1</v>
      </c>
      <c r="AB71" s="215">
        <f t="shared" ref="AB71" si="40">Z71+AA71</f>
        <v>3</v>
      </c>
      <c r="AC71" s="214">
        <f>IF(AB71=0,0.79,IF(AB71=1,0.78,IF(AB71=2,0.77,IF(AB71=3,0.76,IF(AB71=4,0.75,IF(AB71=5,0.74,IF(AB71=6,0.73)))))))</f>
        <v>0.76</v>
      </c>
      <c r="AD71" s="214">
        <f t="shared" ref="AD71" si="41">AVERAGE(L71,V71)</f>
        <v>10.0425</v>
      </c>
      <c r="AE71" s="214">
        <f t="shared" ref="AE71" si="42">AC71*AD71</f>
        <v>7.6323000000000008</v>
      </c>
      <c r="AF71" s="215">
        <f t="shared" ref="AF71" si="43">M71+W71</f>
        <v>106</v>
      </c>
      <c r="AG71" s="212" t="s">
        <v>3453</v>
      </c>
      <c r="AH71" s="212" t="s">
        <v>3451</v>
      </c>
      <c r="AI71" s="212" t="s">
        <v>3459</v>
      </c>
      <c r="AJ71" s="212" t="s">
        <v>3455</v>
      </c>
      <c r="AK71" s="212" t="s">
        <v>3452</v>
      </c>
      <c r="AL71" s="212" t="s">
        <v>3454</v>
      </c>
      <c r="AM71" s="212" t="s">
        <v>3456</v>
      </c>
      <c r="AN71" s="212" t="s">
        <v>3460</v>
      </c>
      <c r="AO71" s="212" t="s">
        <v>3457</v>
      </c>
      <c r="AP71" s="258" t="s">
        <v>3458</v>
      </c>
    </row>
    <row r="72" spans="1:44" s="217" customFormat="1" ht="11.25">
      <c r="A72" s="210">
        <v>59</v>
      </c>
      <c r="B72" s="227" t="s">
        <v>1214</v>
      </c>
      <c r="C72" s="227" t="s">
        <v>3574</v>
      </c>
      <c r="D72" s="226" t="s">
        <v>1215</v>
      </c>
      <c r="E72" s="213">
        <v>11</v>
      </c>
      <c r="F72" s="214">
        <v>10.16</v>
      </c>
      <c r="G72" s="215">
        <v>30</v>
      </c>
      <c r="H72" s="215" t="s">
        <v>3372</v>
      </c>
      <c r="I72" s="214">
        <v>7.18</v>
      </c>
      <c r="J72" s="215">
        <v>17</v>
      </c>
      <c r="K72" s="215" t="s">
        <v>3372</v>
      </c>
      <c r="L72" s="216">
        <f t="shared" ref="L72:L93" si="44">(F72+I72)/2</f>
        <v>8.67</v>
      </c>
      <c r="M72" s="213">
        <f t="shared" ref="M72:M93" si="45">IF(L72&gt;=10,60,G72+J72)</f>
        <v>47</v>
      </c>
      <c r="N72" s="213">
        <f t="shared" ref="N72:N93" si="46">IF(H72="ACC",0,1)+IF(K72="ACC",0,1)</f>
        <v>0</v>
      </c>
      <c r="O72" s="213">
        <f t="shared" ref="O72:O93" si="47">IF(F72&lt;10,1,(IF(I72&lt;10,1,0)))</f>
        <v>1</v>
      </c>
      <c r="P72" s="214">
        <v>9.14</v>
      </c>
      <c r="Q72" s="215">
        <v>10</v>
      </c>
      <c r="R72" s="215" t="s">
        <v>3373</v>
      </c>
      <c r="S72" s="214">
        <v>11.84</v>
      </c>
      <c r="T72" s="215">
        <v>30</v>
      </c>
      <c r="U72" s="215" t="s">
        <v>3372</v>
      </c>
      <c r="V72" s="214">
        <f t="shared" ref="V72:V93" si="48">(P72+S72)/2</f>
        <v>10.49</v>
      </c>
      <c r="W72" s="215">
        <f t="shared" ref="W72:W93" si="49">IF(V72&gt;=10,60,Q72+T72)</f>
        <v>60</v>
      </c>
      <c r="X72" s="215">
        <f t="shared" ref="X72:X93" si="50">IF(R72="ACC",0,1)+IF(U72="ACC",0,1)</f>
        <v>1</v>
      </c>
      <c r="Y72" s="215">
        <f t="shared" ref="Y72:Y93" si="51">IF(P72&lt;10,1,(IF(S72&lt;10,1,0)))</f>
        <v>1</v>
      </c>
      <c r="Z72" s="215">
        <f t="shared" ref="Z72:Z93" si="52">N72+X72</f>
        <v>1</v>
      </c>
      <c r="AA72" s="215">
        <f t="shared" ref="AA72:AA93" si="53">O72+Y72</f>
        <v>2</v>
      </c>
      <c r="AB72" s="215">
        <f t="shared" ref="AB72:AB93" si="54">Z72+AA72</f>
        <v>3</v>
      </c>
      <c r="AC72" s="214">
        <f>IF(AB72=0,1,IF(AB72=1,0.99,IF(AB72=2,0.98,IF(AB72=3,0.87,IF(AB72=4,0.96,IF(AB72=5,0.95,IF(AB72=6,0.94)))))))</f>
        <v>0.87</v>
      </c>
      <c r="AD72" s="214">
        <f t="shared" ref="AD72:AD93" si="55">AVERAGE(L72,V72)</f>
        <v>9.58</v>
      </c>
      <c r="AE72" s="214">
        <f t="shared" ref="AE72:AE93" si="56">AC72*AD72</f>
        <v>8.3346</v>
      </c>
      <c r="AF72" s="215">
        <f t="shared" ref="AF72:AF93" si="57">M72+W72</f>
        <v>107</v>
      </c>
      <c r="AG72" s="212" t="s">
        <v>3453</v>
      </c>
      <c r="AH72" s="212" t="s">
        <v>3451</v>
      </c>
      <c r="AI72" s="212" t="s">
        <v>3455</v>
      </c>
      <c r="AJ72" s="212" t="s">
        <v>3452</v>
      </c>
      <c r="AK72" s="212" t="s">
        <v>3454</v>
      </c>
      <c r="AL72" s="212" t="s">
        <v>3456</v>
      </c>
      <c r="AM72" s="212" t="s">
        <v>3459</v>
      </c>
      <c r="AN72" s="212" t="s">
        <v>3457</v>
      </c>
      <c r="AO72" s="212" t="s">
        <v>3460</v>
      </c>
      <c r="AP72" s="258" t="s">
        <v>3458</v>
      </c>
    </row>
    <row r="73" spans="1:44">
      <c r="A73" s="210">
        <v>60</v>
      </c>
      <c r="B73" s="245" t="s">
        <v>112</v>
      </c>
      <c r="C73" s="245" t="s">
        <v>2639</v>
      </c>
      <c r="D73" s="246" t="s">
        <v>2640</v>
      </c>
      <c r="E73" s="241">
        <v>27</v>
      </c>
      <c r="F73" s="242">
        <v>10</v>
      </c>
      <c r="G73" s="243">
        <v>30</v>
      </c>
      <c r="H73" s="243" t="s">
        <v>3373</v>
      </c>
      <c r="I73" s="242">
        <v>10</v>
      </c>
      <c r="J73" s="243">
        <v>30</v>
      </c>
      <c r="K73" s="243" t="s">
        <v>3373</v>
      </c>
      <c r="L73" s="244">
        <f t="shared" si="44"/>
        <v>10</v>
      </c>
      <c r="M73" s="241">
        <f t="shared" si="45"/>
        <v>60</v>
      </c>
      <c r="N73" s="241">
        <f t="shared" si="46"/>
        <v>2</v>
      </c>
      <c r="O73" s="241">
        <f t="shared" si="47"/>
        <v>0</v>
      </c>
      <c r="P73" s="242">
        <v>8.61</v>
      </c>
      <c r="Q73" s="243">
        <v>16</v>
      </c>
      <c r="R73" s="243" t="s">
        <v>3373</v>
      </c>
      <c r="S73" s="242">
        <v>10.8</v>
      </c>
      <c r="T73" s="243">
        <v>30</v>
      </c>
      <c r="U73" s="243" t="s">
        <v>3372</v>
      </c>
      <c r="V73" s="242">
        <f t="shared" si="48"/>
        <v>9.7050000000000001</v>
      </c>
      <c r="W73" s="243">
        <f t="shared" si="49"/>
        <v>46</v>
      </c>
      <c r="X73" s="243">
        <f t="shared" si="50"/>
        <v>1</v>
      </c>
      <c r="Y73" s="243">
        <f t="shared" si="51"/>
        <v>1</v>
      </c>
      <c r="Z73" s="243">
        <f t="shared" si="52"/>
        <v>3</v>
      </c>
      <c r="AA73" s="243">
        <f t="shared" si="53"/>
        <v>1</v>
      </c>
      <c r="AB73" s="243">
        <f t="shared" si="54"/>
        <v>4</v>
      </c>
      <c r="AC73" s="242">
        <f>IF(AB73=0,1,IF(AB73=1,0.99,IF(AB73=2,0.98,IF(AB73=3,0.97,IF(AB73=4,0.96,IF(AB73=5,0.95,IF(AB73=6,0.94)))))))</f>
        <v>0.96</v>
      </c>
      <c r="AD73" s="242">
        <f t="shared" si="55"/>
        <v>9.8524999999999991</v>
      </c>
      <c r="AE73" s="242">
        <f t="shared" si="56"/>
        <v>9.4583999999999993</v>
      </c>
      <c r="AF73" s="243">
        <f t="shared" si="57"/>
        <v>106</v>
      </c>
      <c r="AG73" s="235" t="s">
        <v>3457</v>
      </c>
      <c r="AH73" s="235" t="s">
        <v>3452</v>
      </c>
      <c r="AI73" s="235" t="s">
        <v>3451</v>
      </c>
      <c r="AJ73" s="235" t="s">
        <v>3454</v>
      </c>
      <c r="AK73" s="235" t="s">
        <v>3456</v>
      </c>
      <c r="AL73" s="235" t="s">
        <v>3453</v>
      </c>
      <c r="AM73" s="235" t="s">
        <v>3455</v>
      </c>
      <c r="AN73" s="235" t="s">
        <v>3459</v>
      </c>
      <c r="AO73" s="235" t="s">
        <v>3460</v>
      </c>
      <c r="AP73" s="235" t="s">
        <v>3458</v>
      </c>
      <c r="AQ73" s="217"/>
      <c r="AR73" s="217"/>
    </row>
    <row r="74" spans="1:44" s="217" customFormat="1" ht="11.25">
      <c r="A74" s="210">
        <v>61</v>
      </c>
      <c r="B74" s="222" t="s">
        <v>1244</v>
      </c>
      <c r="C74" s="222" t="s">
        <v>227</v>
      </c>
      <c r="D74" s="221" t="s">
        <v>1245</v>
      </c>
      <c r="E74" s="213">
        <v>12</v>
      </c>
      <c r="F74" s="214">
        <v>10.23</v>
      </c>
      <c r="G74" s="215">
        <v>30</v>
      </c>
      <c r="H74" s="215" t="s">
        <v>3372</v>
      </c>
      <c r="I74" s="214">
        <v>9.77</v>
      </c>
      <c r="J74" s="215">
        <v>12</v>
      </c>
      <c r="K74" s="215" t="s">
        <v>3373</v>
      </c>
      <c r="L74" s="216">
        <f t="shared" si="44"/>
        <v>10</v>
      </c>
      <c r="M74" s="213">
        <f t="shared" si="45"/>
        <v>60</v>
      </c>
      <c r="N74" s="213">
        <f t="shared" si="46"/>
        <v>1</v>
      </c>
      <c r="O74" s="213">
        <f t="shared" si="47"/>
        <v>1</v>
      </c>
      <c r="P74" s="214">
        <v>9.14</v>
      </c>
      <c r="Q74" s="215">
        <v>12</v>
      </c>
      <c r="R74" s="215" t="s">
        <v>3373</v>
      </c>
      <c r="S74" s="214">
        <v>10.65</v>
      </c>
      <c r="T74" s="215">
        <v>30</v>
      </c>
      <c r="U74" s="215" t="s">
        <v>3372</v>
      </c>
      <c r="V74" s="214">
        <f t="shared" si="48"/>
        <v>9.8949999999999996</v>
      </c>
      <c r="W74" s="215">
        <f t="shared" si="49"/>
        <v>42</v>
      </c>
      <c r="X74" s="215">
        <f t="shared" si="50"/>
        <v>1</v>
      </c>
      <c r="Y74" s="215">
        <f t="shared" si="51"/>
        <v>1</v>
      </c>
      <c r="Z74" s="215">
        <f t="shared" si="52"/>
        <v>2</v>
      </c>
      <c r="AA74" s="215">
        <f t="shared" si="53"/>
        <v>2</v>
      </c>
      <c r="AB74" s="215">
        <f t="shared" si="54"/>
        <v>4</v>
      </c>
      <c r="AC74" s="214">
        <f>IF(AB74=0,1,IF(AB74=1,0.99,IF(AB74=2,0.98,IF(AB74=3,0.97,IF(AB74=4,0.96,IF(AB74=5,0.95,IF(AB74=6,0.94)))))))</f>
        <v>0.96</v>
      </c>
      <c r="AD74" s="214">
        <f t="shared" si="55"/>
        <v>9.9474999999999998</v>
      </c>
      <c r="AE74" s="214">
        <f t="shared" si="56"/>
        <v>9.5495999999999999</v>
      </c>
      <c r="AF74" s="215">
        <f t="shared" si="57"/>
        <v>102</v>
      </c>
      <c r="AG74" s="212" t="s">
        <v>3453</v>
      </c>
      <c r="AH74" s="212" t="s">
        <v>3456</v>
      </c>
      <c r="AI74" s="212" t="s">
        <v>3452</v>
      </c>
      <c r="AJ74" s="212" t="s">
        <v>3451</v>
      </c>
      <c r="AK74" s="212" t="s">
        <v>3454</v>
      </c>
      <c r="AL74" s="212" t="s">
        <v>3459</v>
      </c>
      <c r="AM74" s="212" t="s">
        <v>3455</v>
      </c>
      <c r="AN74" s="212" t="s">
        <v>3457</v>
      </c>
      <c r="AO74" s="212" t="s">
        <v>3460</v>
      </c>
      <c r="AP74" s="258" t="s">
        <v>3458</v>
      </c>
    </row>
    <row r="75" spans="1:44" s="217" customFormat="1" ht="11.25">
      <c r="A75" s="210">
        <v>62</v>
      </c>
      <c r="B75" s="218" t="s">
        <v>259</v>
      </c>
      <c r="C75" s="218" t="s">
        <v>260</v>
      </c>
      <c r="D75" s="221" t="s">
        <v>261</v>
      </c>
      <c r="E75" s="213">
        <v>2</v>
      </c>
      <c r="F75" s="214">
        <v>12.11</v>
      </c>
      <c r="G75" s="215">
        <v>30</v>
      </c>
      <c r="H75" s="215" t="s">
        <v>3373</v>
      </c>
      <c r="I75" s="214">
        <v>8.7100000000000009</v>
      </c>
      <c r="J75" s="215">
        <v>12</v>
      </c>
      <c r="K75" s="215" t="s">
        <v>3373</v>
      </c>
      <c r="L75" s="216">
        <f t="shared" si="44"/>
        <v>10.41</v>
      </c>
      <c r="M75" s="213">
        <f t="shared" si="45"/>
        <v>60</v>
      </c>
      <c r="N75" s="213">
        <f t="shared" si="46"/>
        <v>2</v>
      </c>
      <c r="O75" s="213">
        <f t="shared" si="47"/>
        <v>1</v>
      </c>
      <c r="P75" s="214">
        <v>9</v>
      </c>
      <c r="Q75" s="215">
        <v>12</v>
      </c>
      <c r="R75" s="215" t="s">
        <v>3373</v>
      </c>
      <c r="S75" s="214">
        <v>10.63</v>
      </c>
      <c r="T75" s="215">
        <v>30</v>
      </c>
      <c r="U75" s="215" t="s">
        <v>3372</v>
      </c>
      <c r="V75" s="214">
        <f t="shared" si="48"/>
        <v>9.8150000000000013</v>
      </c>
      <c r="W75" s="215">
        <f t="shared" si="49"/>
        <v>42</v>
      </c>
      <c r="X75" s="215">
        <f t="shared" si="50"/>
        <v>1</v>
      </c>
      <c r="Y75" s="215">
        <f t="shared" si="51"/>
        <v>1</v>
      </c>
      <c r="Z75" s="215">
        <f t="shared" si="52"/>
        <v>3</v>
      </c>
      <c r="AA75" s="215">
        <f t="shared" si="53"/>
        <v>2</v>
      </c>
      <c r="AB75" s="215">
        <f t="shared" si="54"/>
        <v>5</v>
      </c>
      <c r="AC75" s="214">
        <f>IF(AB75=0,0.93,IF(AB75=1,0.92,IF(AB75=2,0.91,IF(AB75=3,0.9,IF(AB75=4,0.89,IF(AB75=5,0.88,IF(AB75=6,0.87)))))))</f>
        <v>0.88</v>
      </c>
      <c r="AD75" s="214">
        <f t="shared" si="55"/>
        <v>10.112500000000001</v>
      </c>
      <c r="AE75" s="214">
        <f t="shared" si="56"/>
        <v>8.8990000000000009</v>
      </c>
      <c r="AF75" s="215">
        <f t="shared" si="57"/>
        <v>102</v>
      </c>
      <c r="AG75" s="212" t="s">
        <v>3452</v>
      </c>
      <c r="AH75" s="212" t="s">
        <v>3456</v>
      </c>
      <c r="AI75" s="212" t="s">
        <v>3454</v>
      </c>
      <c r="AJ75" s="212" t="s">
        <v>3451</v>
      </c>
      <c r="AK75" s="212" t="s">
        <v>3455</v>
      </c>
      <c r="AL75" s="212" t="s">
        <v>3457</v>
      </c>
      <c r="AM75" s="212" t="s">
        <v>3453</v>
      </c>
      <c r="AN75" s="212" t="s">
        <v>3459</v>
      </c>
      <c r="AO75" s="212" t="s">
        <v>3460</v>
      </c>
      <c r="AP75" s="258" t="s">
        <v>3458</v>
      </c>
    </row>
    <row r="76" spans="1:44">
      <c r="A76" s="210">
        <v>63</v>
      </c>
      <c r="B76" s="222" t="s">
        <v>802</v>
      </c>
      <c r="C76" s="222" t="s">
        <v>1410</v>
      </c>
      <c r="D76" s="221" t="s">
        <v>1411</v>
      </c>
      <c r="E76" s="213">
        <v>13</v>
      </c>
      <c r="F76" s="214">
        <v>11.04</v>
      </c>
      <c r="G76" s="215">
        <v>30</v>
      </c>
      <c r="H76" s="215" t="s">
        <v>3372</v>
      </c>
      <c r="I76" s="214">
        <v>9.61</v>
      </c>
      <c r="J76" s="215">
        <v>24</v>
      </c>
      <c r="K76" s="215" t="s">
        <v>3373</v>
      </c>
      <c r="L76" s="216">
        <f t="shared" si="44"/>
        <v>10.324999999999999</v>
      </c>
      <c r="M76" s="213">
        <f t="shared" si="45"/>
        <v>60</v>
      </c>
      <c r="N76" s="213">
        <f t="shared" si="46"/>
        <v>1</v>
      </c>
      <c r="O76" s="213">
        <f t="shared" si="47"/>
        <v>1</v>
      </c>
      <c r="P76" s="214">
        <v>9.32</v>
      </c>
      <c r="Q76" s="215">
        <v>10</v>
      </c>
      <c r="R76" s="215" t="s">
        <v>3373</v>
      </c>
      <c r="S76" s="214">
        <v>10.25</v>
      </c>
      <c r="T76" s="215">
        <v>30</v>
      </c>
      <c r="U76" s="215" t="s">
        <v>3372</v>
      </c>
      <c r="V76" s="214">
        <f t="shared" si="48"/>
        <v>9.7850000000000001</v>
      </c>
      <c r="W76" s="215">
        <f t="shared" si="49"/>
        <v>40</v>
      </c>
      <c r="X76" s="215">
        <f t="shared" si="50"/>
        <v>1</v>
      </c>
      <c r="Y76" s="215">
        <f t="shared" si="51"/>
        <v>1</v>
      </c>
      <c r="Z76" s="215">
        <f t="shared" si="52"/>
        <v>2</v>
      </c>
      <c r="AA76" s="215">
        <f t="shared" si="53"/>
        <v>2</v>
      </c>
      <c r="AB76" s="215">
        <f t="shared" si="54"/>
        <v>4</v>
      </c>
      <c r="AC76" s="214">
        <f>IF(AB76=0,1,IF(AB76=1,0.99,IF(AB76=2,0.98,IF(AB76=3,0.97,IF(AB76=4,0.96,IF(AB76=5,0.95,IF(AB76=6,0.94)))))))</f>
        <v>0.96</v>
      </c>
      <c r="AD76" s="214">
        <f t="shared" si="55"/>
        <v>10.055</v>
      </c>
      <c r="AE76" s="214">
        <f t="shared" si="56"/>
        <v>9.6527999999999992</v>
      </c>
      <c r="AF76" s="215">
        <f t="shared" si="57"/>
        <v>100</v>
      </c>
      <c r="AG76" s="212" t="s">
        <v>3456</v>
      </c>
      <c r="AH76" s="212" t="s">
        <v>3452</v>
      </c>
      <c r="AI76" s="212" t="s">
        <v>3457</v>
      </c>
      <c r="AJ76" s="212" t="s">
        <v>3453</v>
      </c>
      <c r="AK76" s="212" t="s">
        <v>3459</v>
      </c>
      <c r="AL76" s="212" t="s">
        <v>3454</v>
      </c>
      <c r="AM76" s="212" t="s">
        <v>3451</v>
      </c>
      <c r="AN76" s="212" t="s">
        <v>3460</v>
      </c>
      <c r="AO76" s="212" t="s">
        <v>3455</v>
      </c>
      <c r="AP76" s="235" t="s">
        <v>3458</v>
      </c>
      <c r="AQ76" s="225"/>
      <c r="AR76" s="225"/>
    </row>
    <row r="77" spans="1:44">
      <c r="A77" s="210">
        <v>64</v>
      </c>
      <c r="B77" s="222" t="s">
        <v>1492</v>
      </c>
      <c r="C77" s="222" t="s">
        <v>930</v>
      </c>
      <c r="D77" s="221" t="s">
        <v>1493</v>
      </c>
      <c r="E77" s="213">
        <v>14</v>
      </c>
      <c r="F77" s="214">
        <v>11.03</v>
      </c>
      <c r="G77" s="215">
        <v>30</v>
      </c>
      <c r="H77" s="215" t="s">
        <v>3373</v>
      </c>
      <c r="I77" s="214">
        <v>8.9700000000000006</v>
      </c>
      <c r="J77" s="215">
        <v>12</v>
      </c>
      <c r="K77" s="215" t="s">
        <v>3373</v>
      </c>
      <c r="L77" s="216">
        <f t="shared" si="44"/>
        <v>10</v>
      </c>
      <c r="M77" s="213">
        <f t="shared" si="45"/>
        <v>60</v>
      </c>
      <c r="N77" s="213">
        <f t="shared" si="46"/>
        <v>2</v>
      </c>
      <c r="O77" s="213">
        <f t="shared" si="47"/>
        <v>1</v>
      </c>
      <c r="P77" s="214">
        <v>8.56</v>
      </c>
      <c r="Q77" s="215">
        <v>10</v>
      </c>
      <c r="R77" s="215" t="s">
        <v>3373</v>
      </c>
      <c r="S77" s="214">
        <v>11.09</v>
      </c>
      <c r="T77" s="215">
        <v>30</v>
      </c>
      <c r="U77" s="215" t="s">
        <v>3372</v>
      </c>
      <c r="V77" s="214">
        <f t="shared" si="48"/>
        <v>9.8249999999999993</v>
      </c>
      <c r="W77" s="215">
        <f t="shared" si="49"/>
        <v>40</v>
      </c>
      <c r="X77" s="215">
        <f t="shared" si="50"/>
        <v>1</v>
      </c>
      <c r="Y77" s="215">
        <f t="shared" si="51"/>
        <v>1</v>
      </c>
      <c r="Z77" s="215">
        <f t="shared" si="52"/>
        <v>3</v>
      </c>
      <c r="AA77" s="215">
        <f t="shared" si="53"/>
        <v>2</v>
      </c>
      <c r="AB77" s="215">
        <f t="shared" si="54"/>
        <v>5</v>
      </c>
      <c r="AC77" s="214">
        <f>IF(AB77=0,1,IF(AB77=1,0.99,IF(AB77=2,0.98,IF(AB77=3,0.97,IF(AB77=4,0.96,IF(AB77=5,0.95,IF(AB77=6,0.94)))))))</f>
        <v>0.95</v>
      </c>
      <c r="AD77" s="214">
        <f t="shared" si="55"/>
        <v>9.9124999999999996</v>
      </c>
      <c r="AE77" s="214">
        <f t="shared" si="56"/>
        <v>9.4168749999999992</v>
      </c>
      <c r="AF77" s="215">
        <f t="shared" si="57"/>
        <v>100</v>
      </c>
      <c r="AG77" s="212" t="s">
        <v>3456</v>
      </c>
      <c r="AH77" s="212" t="s">
        <v>3452</v>
      </c>
      <c r="AI77" s="212" t="s">
        <v>3459</v>
      </c>
      <c r="AJ77" s="212" t="s">
        <v>3460</v>
      </c>
      <c r="AK77" s="212" t="s">
        <v>3457</v>
      </c>
      <c r="AL77" s="212" t="s">
        <v>3455</v>
      </c>
      <c r="AM77" s="212" t="s">
        <v>3454</v>
      </c>
      <c r="AN77" s="212" t="s">
        <v>3451</v>
      </c>
      <c r="AO77" s="212" t="s">
        <v>3453</v>
      </c>
      <c r="AP77" s="235" t="s">
        <v>3458</v>
      </c>
      <c r="AQ77" s="217"/>
      <c r="AR77" s="217"/>
    </row>
    <row r="78" spans="1:44" s="217" customFormat="1" ht="11.25">
      <c r="A78" s="210">
        <v>65</v>
      </c>
      <c r="B78" s="222" t="s">
        <v>500</v>
      </c>
      <c r="C78" s="222" t="s">
        <v>501</v>
      </c>
      <c r="D78" s="221" t="s">
        <v>502</v>
      </c>
      <c r="E78" s="213">
        <v>4</v>
      </c>
      <c r="F78" s="214">
        <v>10.26</v>
      </c>
      <c r="G78" s="215">
        <v>30</v>
      </c>
      <c r="H78" s="215" t="s">
        <v>3373</v>
      </c>
      <c r="I78" s="214">
        <v>9.74</v>
      </c>
      <c r="J78" s="215">
        <v>12</v>
      </c>
      <c r="K78" s="215" t="s">
        <v>3373</v>
      </c>
      <c r="L78" s="216">
        <f t="shared" si="44"/>
        <v>10</v>
      </c>
      <c r="M78" s="213">
        <f t="shared" si="45"/>
        <v>60</v>
      </c>
      <c r="N78" s="213">
        <f t="shared" si="46"/>
        <v>2</v>
      </c>
      <c r="O78" s="213">
        <f t="shared" si="47"/>
        <v>1</v>
      </c>
      <c r="P78" s="214">
        <v>8.86</v>
      </c>
      <c r="Q78" s="215">
        <v>10</v>
      </c>
      <c r="R78" s="215" t="s">
        <v>3373</v>
      </c>
      <c r="S78" s="214">
        <v>10.1</v>
      </c>
      <c r="T78" s="215">
        <v>30</v>
      </c>
      <c r="U78" s="215" t="s">
        <v>3372</v>
      </c>
      <c r="V78" s="214">
        <f t="shared" si="48"/>
        <v>9.48</v>
      </c>
      <c r="W78" s="215">
        <f t="shared" si="49"/>
        <v>40</v>
      </c>
      <c r="X78" s="215">
        <f t="shared" si="50"/>
        <v>1</v>
      </c>
      <c r="Y78" s="215">
        <f t="shared" si="51"/>
        <v>1</v>
      </c>
      <c r="Z78" s="215">
        <f t="shared" si="52"/>
        <v>3</v>
      </c>
      <c r="AA78" s="215">
        <f t="shared" si="53"/>
        <v>2</v>
      </c>
      <c r="AB78" s="215">
        <f t="shared" si="54"/>
        <v>5</v>
      </c>
      <c r="AC78" s="214">
        <f>IF(AB78=0,1,IF(AB78=1,0.99,IF(AB78=2,0.98,IF(AB78=3,0.97,IF(AB78=4,0.96,IF(AB78=5,0.95,IF(AB78=6,0.94)))))))</f>
        <v>0.95</v>
      </c>
      <c r="AD78" s="214">
        <f t="shared" si="55"/>
        <v>9.74</v>
      </c>
      <c r="AE78" s="214">
        <f t="shared" si="56"/>
        <v>9.2530000000000001</v>
      </c>
      <c r="AF78" s="215">
        <f t="shared" si="57"/>
        <v>100</v>
      </c>
      <c r="AG78" s="212" t="s">
        <v>3456</v>
      </c>
      <c r="AH78" s="212" t="s">
        <v>3452</v>
      </c>
      <c r="AI78" s="212" t="s">
        <v>3459</v>
      </c>
      <c r="AJ78" s="212" t="s">
        <v>3454</v>
      </c>
      <c r="AK78" s="212" t="s">
        <v>3457</v>
      </c>
      <c r="AL78" s="212" t="s">
        <v>3460</v>
      </c>
      <c r="AM78" s="212" t="s">
        <v>3458</v>
      </c>
      <c r="AN78" s="212" t="s">
        <v>3453</v>
      </c>
      <c r="AO78" s="212" t="s">
        <v>3451</v>
      </c>
      <c r="AP78" s="258" t="s">
        <v>3455</v>
      </c>
    </row>
    <row r="79" spans="1:44" s="217" customFormat="1" ht="11.25">
      <c r="A79" s="210">
        <v>66</v>
      </c>
      <c r="B79" s="218" t="s">
        <v>805</v>
      </c>
      <c r="C79" s="218" t="s">
        <v>2272</v>
      </c>
      <c r="D79" s="221" t="s">
        <v>2273</v>
      </c>
      <c r="E79" s="213">
        <v>22</v>
      </c>
      <c r="F79" s="214">
        <v>10.77</v>
      </c>
      <c r="G79" s="215">
        <v>30</v>
      </c>
      <c r="H79" s="215" t="s">
        <v>3372</v>
      </c>
      <c r="I79" s="214">
        <v>10</v>
      </c>
      <c r="J79" s="215">
        <v>30</v>
      </c>
      <c r="K79" s="215" t="s">
        <v>3373</v>
      </c>
      <c r="L79" s="216">
        <f t="shared" si="44"/>
        <v>10.385</v>
      </c>
      <c r="M79" s="213">
        <f t="shared" si="45"/>
        <v>60</v>
      </c>
      <c r="N79" s="213">
        <f t="shared" si="46"/>
        <v>1</v>
      </c>
      <c r="O79" s="213">
        <f t="shared" si="47"/>
        <v>0</v>
      </c>
      <c r="P79" s="214">
        <v>9</v>
      </c>
      <c r="Q79" s="215">
        <v>10</v>
      </c>
      <c r="R79" s="215" t="s">
        <v>3373</v>
      </c>
      <c r="S79" s="214">
        <v>10.18</v>
      </c>
      <c r="T79" s="215">
        <v>30</v>
      </c>
      <c r="U79" s="215" t="s">
        <v>3372</v>
      </c>
      <c r="V79" s="214">
        <f t="shared" si="48"/>
        <v>9.59</v>
      </c>
      <c r="W79" s="215">
        <f t="shared" si="49"/>
        <v>40</v>
      </c>
      <c r="X79" s="215">
        <f t="shared" si="50"/>
        <v>1</v>
      </c>
      <c r="Y79" s="215">
        <f t="shared" si="51"/>
        <v>1</v>
      </c>
      <c r="Z79" s="215">
        <f t="shared" si="52"/>
        <v>2</v>
      </c>
      <c r="AA79" s="215">
        <f t="shared" si="53"/>
        <v>1</v>
      </c>
      <c r="AB79" s="215">
        <f t="shared" si="54"/>
        <v>3</v>
      </c>
      <c r="AC79" s="214">
        <f>IF(AB79=0,0.93,IF(AB79=1,0.92,IF(AB79=2,0.91,IF(AB79=3,0.9,IF(AB79=4,0.89,IF(AB79=5,0.88,IF(AB79=6,0.87)))))))</f>
        <v>0.9</v>
      </c>
      <c r="AD79" s="214">
        <f t="shared" si="55"/>
        <v>9.9875000000000007</v>
      </c>
      <c r="AE79" s="214">
        <f t="shared" si="56"/>
        <v>8.9887500000000014</v>
      </c>
      <c r="AF79" s="215">
        <f t="shared" si="57"/>
        <v>100</v>
      </c>
      <c r="AG79" s="212" t="s">
        <v>3456</v>
      </c>
      <c r="AH79" s="212" t="s">
        <v>3459</v>
      </c>
      <c r="AI79" s="212" t="s">
        <v>3457</v>
      </c>
      <c r="AJ79" s="212" t="s">
        <v>3452</v>
      </c>
      <c r="AK79" s="212" t="s">
        <v>3453</v>
      </c>
      <c r="AL79" s="212" t="s">
        <v>3451</v>
      </c>
      <c r="AM79" s="212" t="s">
        <v>3458</v>
      </c>
      <c r="AN79" s="212" t="s">
        <v>3460</v>
      </c>
      <c r="AO79" s="212" t="s">
        <v>3454</v>
      </c>
      <c r="AP79" s="258" t="s">
        <v>3455</v>
      </c>
    </row>
    <row r="80" spans="1:44" s="217" customFormat="1" ht="11.25">
      <c r="A80" s="210">
        <v>67</v>
      </c>
      <c r="B80" s="222" t="s">
        <v>1207</v>
      </c>
      <c r="C80" s="222" t="s">
        <v>2021</v>
      </c>
      <c r="D80" s="221" t="s">
        <v>2219</v>
      </c>
      <c r="E80" s="213">
        <v>22</v>
      </c>
      <c r="F80" s="214">
        <v>10.97</v>
      </c>
      <c r="G80" s="215">
        <v>30</v>
      </c>
      <c r="H80" s="215" t="s">
        <v>3372</v>
      </c>
      <c r="I80" s="214">
        <v>9.24</v>
      </c>
      <c r="J80" s="215">
        <v>18</v>
      </c>
      <c r="K80" s="215" t="s">
        <v>3373</v>
      </c>
      <c r="L80" s="216">
        <f t="shared" si="44"/>
        <v>10.105</v>
      </c>
      <c r="M80" s="213">
        <f t="shared" si="45"/>
        <v>60</v>
      </c>
      <c r="N80" s="213">
        <f t="shared" si="46"/>
        <v>1</v>
      </c>
      <c r="O80" s="213">
        <f t="shared" si="47"/>
        <v>1</v>
      </c>
      <c r="P80" s="214">
        <v>8.5500000000000007</v>
      </c>
      <c r="Q80" s="215">
        <v>10</v>
      </c>
      <c r="R80" s="215" t="s">
        <v>3373</v>
      </c>
      <c r="S80" s="214">
        <v>10.62</v>
      </c>
      <c r="T80" s="215">
        <v>30</v>
      </c>
      <c r="U80" s="215" t="s">
        <v>3373</v>
      </c>
      <c r="V80" s="214">
        <f t="shared" si="48"/>
        <v>9.5850000000000009</v>
      </c>
      <c r="W80" s="215">
        <f t="shared" si="49"/>
        <v>40</v>
      </c>
      <c r="X80" s="215">
        <f t="shared" si="50"/>
        <v>2</v>
      </c>
      <c r="Y80" s="215">
        <f t="shared" si="51"/>
        <v>1</v>
      </c>
      <c r="Z80" s="215">
        <f t="shared" si="52"/>
        <v>3</v>
      </c>
      <c r="AA80" s="215">
        <f t="shared" si="53"/>
        <v>2</v>
      </c>
      <c r="AB80" s="215">
        <f t="shared" si="54"/>
        <v>5</v>
      </c>
      <c r="AC80" s="214">
        <f>IF(AB80=0,0.93,IF(AB80=1,0.92,IF(AB80=2,0.91,IF(AB80=3,0.9,IF(AB80=4,0.89,IF(AB80=5,0.88,IF(AB80=6,0.87)))))))</f>
        <v>0.88</v>
      </c>
      <c r="AD80" s="214">
        <f t="shared" si="55"/>
        <v>9.8450000000000006</v>
      </c>
      <c r="AE80" s="214">
        <f t="shared" si="56"/>
        <v>8.6636000000000006</v>
      </c>
      <c r="AF80" s="215">
        <f t="shared" si="57"/>
        <v>100</v>
      </c>
      <c r="AG80" s="212" t="s">
        <v>3453</v>
      </c>
      <c r="AH80" s="212" t="s">
        <v>3455</v>
      </c>
      <c r="AI80" s="212" t="s">
        <v>3457</v>
      </c>
      <c r="AJ80" s="212" t="s">
        <v>3452</v>
      </c>
      <c r="AK80" s="212" t="s">
        <v>3456</v>
      </c>
      <c r="AL80" s="212" t="s">
        <v>3451</v>
      </c>
      <c r="AM80" s="212" t="s">
        <v>3459</v>
      </c>
      <c r="AN80" s="212" t="s">
        <v>3454</v>
      </c>
      <c r="AO80" s="212" t="s">
        <v>3458</v>
      </c>
      <c r="AP80" s="258" t="s">
        <v>3460</v>
      </c>
    </row>
    <row r="81" spans="1:44">
      <c r="A81" s="210">
        <v>68</v>
      </c>
      <c r="B81" s="224" t="s">
        <v>2629</v>
      </c>
      <c r="C81" s="224" t="s">
        <v>2630</v>
      </c>
      <c r="D81" s="246" t="s">
        <v>2631</v>
      </c>
      <c r="E81" s="241">
        <v>27</v>
      </c>
      <c r="F81" s="242">
        <v>9.6999999999999993</v>
      </c>
      <c r="G81" s="243">
        <v>24</v>
      </c>
      <c r="H81" s="243" t="s">
        <v>3372</v>
      </c>
      <c r="I81" s="242">
        <v>11.02</v>
      </c>
      <c r="J81" s="243">
        <v>30</v>
      </c>
      <c r="K81" s="243" t="s">
        <v>3373</v>
      </c>
      <c r="L81" s="244">
        <f t="shared" si="44"/>
        <v>10.36</v>
      </c>
      <c r="M81" s="241">
        <f t="shared" si="45"/>
        <v>60</v>
      </c>
      <c r="N81" s="241">
        <f t="shared" si="46"/>
        <v>1</v>
      </c>
      <c r="O81" s="241">
        <f t="shared" si="47"/>
        <v>1</v>
      </c>
      <c r="P81" s="242">
        <v>7.24</v>
      </c>
      <c r="Q81" s="243">
        <v>9</v>
      </c>
      <c r="R81" s="243" t="s">
        <v>3373</v>
      </c>
      <c r="S81" s="242">
        <v>11.35</v>
      </c>
      <c r="T81" s="243">
        <v>30</v>
      </c>
      <c r="U81" s="243" t="s">
        <v>3372</v>
      </c>
      <c r="V81" s="242">
        <f t="shared" si="48"/>
        <v>9.2949999999999999</v>
      </c>
      <c r="W81" s="243">
        <f t="shared" si="49"/>
        <v>39</v>
      </c>
      <c r="X81" s="243">
        <f t="shared" si="50"/>
        <v>1</v>
      </c>
      <c r="Y81" s="243">
        <f t="shared" si="51"/>
        <v>1</v>
      </c>
      <c r="Z81" s="243">
        <f t="shared" si="52"/>
        <v>2</v>
      </c>
      <c r="AA81" s="243">
        <f t="shared" si="53"/>
        <v>2</v>
      </c>
      <c r="AB81" s="243">
        <f t="shared" si="54"/>
        <v>4</v>
      </c>
      <c r="AC81" s="242">
        <f>IF(AB81=0,0.93,IF(AB81=1,0.92,IF(AB81=2,0.91,IF(AB81=3,0.9,IF(AB81=4,0.89,IF(AB81=5,0.88,IF(AB81=6,0.87)))))))</f>
        <v>0.89</v>
      </c>
      <c r="AD81" s="242">
        <f t="shared" si="55"/>
        <v>9.8275000000000006</v>
      </c>
      <c r="AE81" s="242">
        <f t="shared" si="56"/>
        <v>8.7464750000000002</v>
      </c>
      <c r="AF81" s="243">
        <f t="shared" si="57"/>
        <v>99</v>
      </c>
      <c r="AG81" s="235" t="s">
        <v>3453</v>
      </c>
      <c r="AH81" s="235" t="s">
        <v>3451</v>
      </c>
      <c r="AI81" s="235" t="s">
        <v>3456</v>
      </c>
      <c r="AJ81" s="235" t="s">
        <v>3452</v>
      </c>
      <c r="AK81" s="235" t="s">
        <v>3455</v>
      </c>
      <c r="AL81" s="235" t="s">
        <v>3460</v>
      </c>
      <c r="AM81" s="235" t="s">
        <v>3454</v>
      </c>
      <c r="AN81" s="235" t="s">
        <v>3457</v>
      </c>
      <c r="AO81" s="235" t="s">
        <v>3459</v>
      </c>
      <c r="AP81" s="235" t="s">
        <v>3458</v>
      </c>
      <c r="AQ81" s="217"/>
      <c r="AR81" s="217"/>
    </row>
    <row r="82" spans="1:44" s="217" customFormat="1" ht="11.25">
      <c r="A82" s="210">
        <v>69</v>
      </c>
      <c r="B82" s="222" t="s">
        <v>276</v>
      </c>
      <c r="C82" s="222" t="s">
        <v>277</v>
      </c>
      <c r="D82" s="221" t="s">
        <v>278</v>
      </c>
      <c r="E82" s="213">
        <v>2</v>
      </c>
      <c r="F82" s="214">
        <v>11.46</v>
      </c>
      <c r="G82" s="215">
        <v>30</v>
      </c>
      <c r="H82" s="215" t="s">
        <v>3373</v>
      </c>
      <c r="I82" s="214">
        <v>9.7100000000000009</v>
      </c>
      <c r="J82" s="215">
        <v>12</v>
      </c>
      <c r="K82" s="215" t="s">
        <v>3373</v>
      </c>
      <c r="L82" s="216">
        <f t="shared" si="44"/>
        <v>10.585000000000001</v>
      </c>
      <c r="M82" s="213">
        <f t="shared" si="45"/>
        <v>60</v>
      </c>
      <c r="N82" s="213">
        <f t="shared" si="46"/>
        <v>2</v>
      </c>
      <c r="O82" s="213">
        <f t="shared" si="47"/>
        <v>1</v>
      </c>
      <c r="P82" s="214">
        <v>7.48</v>
      </c>
      <c r="Q82" s="215">
        <v>7</v>
      </c>
      <c r="R82" s="215" t="s">
        <v>3373</v>
      </c>
      <c r="S82" s="214">
        <v>11.38</v>
      </c>
      <c r="T82" s="215">
        <v>30</v>
      </c>
      <c r="U82" s="215" t="s">
        <v>3373</v>
      </c>
      <c r="V82" s="214">
        <f t="shared" si="48"/>
        <v>9.43</v>
      </c>
      <c r="W82" s="215">
        <f t="shared" si="49"/>
        <v>37</v>
      </c>
      <c r="X82" s="215">
        <f t="shared" si="50"/>
        <v>2</v>
      </c>
      <c r="Y82" s="215">
        <f t="shared" si="51"/>
        <v>1</v>
      </c>
      <c r="Z82" s="215">
        <f t="shared" si="52"/>
        <v>4</v>
      </c>
      <c r="AA82" s="215">
        <f t="shared" si="53"/>
        <v>2</v>
      </c>
      <c r="AB82" s="215">
        <f t="shared" si="54"/>
        <v>6</v>
      </c>
      <c r="AC82" s="214">
        <f>IF(AB82=0,1,IF(AB82=1,0.99,IF(AB82=2,0.98,IF(AB82=3,0.97,IF(AB82=4,0.96,IF(AB82=5,0.95,IF(AB82=6,0.94)))))))</f>
        <v>0.94</v>
      </c>
      <c r="AD82" s="214">
        <f t="shared" si="55"/>
        <v>10.0075</v>
      </c>
      <c r="AE82" s="214">
        <f t="shared" si="56"/>
        <v>9.4070499999999999</v>
      </c>
      <c r="AF82" s="215">
        <f t="shared" si="57"/>
        <v>97</v>
      </c>
      <c r="AG82" s="212" t="s">
        <v>3451</v>
      </c>
      <c r="AH82" s="212" t="s">
        <v>3453</v>
      </c>
      <c r="AI82" s="212" t="s">
        <v>3456</v>
      </c>
      <c r="AJ82" s="212" t="s">
        <v>3454</v>
      </c>
      <c r="AK82" s="212" t="s">
        <v>3452</v>
      </c>
      <c r="AL82" s="212" t="s">
        <v>3457</v>
      </c>
      <c r="AM82" s="212" t="s">
        <v>3455</v>
      </c>
      <c r="AN82" s="212" t="s">
        <v>3460</v>
      </c>
      <c r="AO82" s="212" t="s">
        <v>3458</v>
      </c>
      <c r="AP82" s="258"/>
    </row>
    <row r="83" spans="1:44" s="217" customFormat="1" ht="11.25">
      <c r="A83" s="210">
        <v>70</v>
      </c>
      <c r="B83" s="222" t="s">
        <v>2401</v>
      </c>
      <c r="C83" s="222" t="s">
        <v>3571</v>
      </c>
      <c r="D83" s="221" t="s">
        <v>2402</v>
      </c>
      <c r="E83" s="213">
        <v>24</v>
      </c>
      <c r="F83" s="214">
        <v>11.41</v>
      </c>
      <c r="G83" s="215">
        <v>30</v>
      </c>
      <c r="H83" s="215" t="s">
        <v>3372</v>
      </c>
      <c r="I83" s="214">
        <v>8.59</v>
      </c>
      <c r="J83" s="215">
        <v>7</v>
      </c>
      <c r="K83" s="215" t="s">
        <v>3373</v>
      </c>
      <c r="L83" s="216">
        <f t="shared" si="44"/>
        <v>10</v>
      </c>
      <c r="M83" s="213">
        <f t="shared" si="45"/>
        <v>60</v>
      </c>
      <c r="N83" s="213">
        <f t="shared" si="46"/>
        <v>1</v>
      </c>
      <c r="O83" s="213">
        <f t="shared" si="47"/>
        <v>1</v>
      </c>
      <c r="P83" s="214">
        <v>8.2899999999999991</v>
      </c>
      <c r="Q83" s="215">
        <v>7</v>
      </c>
      <c r="R83" s="215" t="s">
        <v>3373</v>
      </c>
      <c r="S83" s="214">
        <v>10.39</v>
      </c>
      <c r="T83" s="215">
        <v>30</v>
      </c>
      <c r="U83" s="215" t="s">
        <v>3372</v>
      </c>
      <c r="V83" s="214">
        <f t="shared" si="48"/>
        <v>9.34</v>
      </c>
      <c r="W83" s="215">
        <f t="shared" si="49"/>
        <v>37</v>
      </c>
      <c r="X83" s="215">
        <f t="shared" si="50"/>
        <v>1</v>
      </c>
      <c r="Y83" s="215">
        <f t="shared" si="51"/>
        <v>1</v>
      </c>
      <c r="Z83" s="215">
        <f t="shared" si="52"/>
        <v>2</v>
      </c>
      <c r="AA83" s="215">
        <f t="shared" si="53"/>
        <v>2</v>
      </c>
      <c r="AB83" s="215">
        <f t="shared" si="54"/>
        <v>4</v>
      </c>
      <c r="AC83" s="214">
        <f>IF(AB83=0,1,IF(AB83=1,0.99,IF(AB83=2,0.98,IF(AB83=3,0.97,IF(AB83=4,0.96,IF(AB83=5,0.95,IF(AB83=6,0.94)))))))</f>
        <v>0.96</v>
      </c>
      <c r="AD83" s="214">
        <f t="shared" si="55"/>
        <v>9.67</v>
      </c>
      <c r="AE83" s="214">
        <f t="shared" si="56"/>
        <v>9.283199999999999</v>
      </c>
      <c r="AF83" s="215">
        <f t="shared" si="57"/>
        <v>97</v>
      </c>
      <c r="AG83" s="212" t="s">
        <v>3457</v>
      </c>
      <c r="AH83" s="212" t="s">
        <v>3460</v>
      </c>
      <c r="AI83" s="212" t="s">
        <v>3459</v>
      </c>
      <c r="AJ83" s="212" t="s">
        <v>3458</v>
      </c>
      <c r="AK83" s="212" t="s">
        <v>3452</v>
      </c>
      <c r="AL83" s="212" t="s">
        <v>3455</v>
      </c>
      <c r="AM83" s="212" t="s">
        <v>3454</v>
      </c>
      <c r="AN83" s="212" t="s">
        <v>3456</v>
      </c>
      <c r="AO83" s="212" t="s">
        <v>3453</v>
      </c>
      <c r="AP83" s="258" t="s">
        <v>3451</v>
      </c>
    </row>
    <row r="84" spans="1:44" s="217" customFormat="1" ht="11.25">
      <c r="A84" s="210">
        <v>71</v>
      </c>
      <c r="B84" s="218" t="s">
        <v>3493</v>
      </c>
      <c r="C84" s="218" t="s">
        <v>254</v>
      </c>
      <c r="D84" s="221" t="s">
        <v>2215</v>
      </c>
      <c r="E84" s="213">
        <v>22</v>
      </c>
      <c r="F84" s="214">
        <v>11.31</v>
      </c>
      <c r="G84" s="215">
        <v>30</v>
      </c>
      <c r="H84" s="215" t="s">
        <v>3372</v>
      </c>
      <c r="I84" s="214">
        <v>10</v>
      </c>
      <c r="J84" s="215">
        <v>30</v>
      </c>
      <c r="K84" s="215" t="s">
        <v>3373</v>
      </c>
      <c r="L84" s="216">
        <f t="shared" si="44"/>
        <v>10.655000000000001</v>
      </c>
      <c r="M84" s="213">
        <f t="shared" si="45"/>
        <v>60</v>
      </c>
      <c r="N84" s="213">
        <f t="shared" si="46"/>
        <v>1</v>
      </c>
      <c r="O84" s="213">
        <f t="shared" si="47"/>
        <v>0</v>
      </c>
      <c r="P84" s="214">
        <v>8.61</v>
      </c>
      <c r="Q84" s="215">
        <v>16</v>
      </c>
      <c r="R84" s="215" t="s">
        <v>3373</v>
      </c>
      <c r="S84" s="214">
        <v>9.6199999999999992</v>
      </c>
      <c r="T84" s="215">
        <v>20</v>
      </c>
      <c r="U84" s="215" t="s">
        <v>3373</v>
      </c>
      <c r="V84" s="214">
        <f t="shared" si="48"/>
        <v>9.1149999999999984</v>
      </c>
      <c r="W84" s="215">
        <f t="shared" si="49"/>
        <v>36</v>
      </c>
      <c r="X84" s="215">
        <f t="shared" si="50"/>
        <v>2</v>
      </c>
      <c r="Y84" s="215">
        <f t="shared" si="51"/>
        <v>1</v>
      </c>
      <c r="Z84" s="215">
        <f t="shared" si="52"/>
        <v>3</v>
      </c>
      <c r="AA84" s="215">
        <f t="shared" si="53"/>
        <v>1</v>
      </c>
      <c r="AB84" s="215">
        <f t="shared" si="54"/>
        <v>4</v>
      </c>
      <c r="AC84" s="214">
        <f>IF(AB84=0,0.93,IF(AB84=1,0.92,IF(AB84=2,0.91,IF(AB84=3,0.9,IF(AB84=4,0.89,IF(AB84=5,0.88,IF(AB84=6,0.87)))))))</f>
        <v>0.89</v>
      </c>
      <c r="AD84" s="214">
        <f t="shared" si="55"/>
        <v>9.8849999999999998</v>
      </c>
      <c r="AE84" s="214">
        <f t="shared" si="56"/>
        <v>8.7976499999999991</v>
      </c>
      <c r="AF84" s="215">
        <f t="shared" si="57"/>
        <v>96</v>
      </c>
      <c r="AG84" s="212" t="s">
        <v>3453</v>
      </c>
      <c r="AH84" s="212" t="s">
        <v>3451</v>
      </c>
      <c r="AI84" s="212" t="s">
        <v>3455</v>
      </c>
      <c r="AJ84" s="212" t="s">
        <v>3456</v>
      </c>
      <c r="AK84" s="212" t="s">
        <v>3454</v>
      </c>
      <c r="AL84" s="212" t="s">
        <v>3452</v>
      </c>
      <c r="AM84" s="212" t="s">
        <v>3460</v>
      </c>
      <c r="AN84" s="212" t="s">
        <v>3457</v>
      </c>
      <c r="AO84" s="212" t="s">
        <v>3458</v>
      </c>
      <c r="AP84" s="258" t="s">
        <v>3459</v>
      </c>
    </row>
    <row r="85" spans="1:44" s="217" customFormat="1" ht="11.25">
      <c r="A85" s="210">
        <v>72</v>
      </c>
      <c r="B85" s="229" t="s">
        <v>2312</v>
      </c>
      <c r="C85" s="229" t="s">
        <v>2313</v>
      </c>
      <c r="D85" s="221" t="s">
        <v>2314</v>
      </c>
      <c r="E85" s="213">
        <v>23</v>
      </c>
      <c r="F85" s="214">
        <v>11.26</v>
      </c>
      <c r="G85" s="215">
        <v>30</v>
      </c>
      <c r="H85" s="215" t="s">
        <v>3373</v>
      </c>
      <c r="I85" s="214">
        <v>9.2100000000000009</v>
      </c>
      <c r="J85" s="215">
        <v>12</v>
      </c>
      <c r="K85" s="215" t="s">
        <v>3373</v>
      </c>
      <c r="L85" s="216">
        <f t="shared" si="44"/>
        <v>10.234999999999999</v>
      </c>
      <c r="M85" s="213">
        <f t="shared" si="45"/>
        <v>60</v>
      </c>
      <c r="N85" s="213">
        <f t="shared" si="46"/>
        <v>2</v>
      </c>
      <c r="O85" s="213">
        <f t="shared" si="47"/>
        <v>1</v>
      </c>
      <c r="P85" s="214">
        <v>10.47</v>
      </c>
      <c r="Q85" s="215">
        <v>30</v>
      </c>
      <c r="R85" s="215" t="s">
        <v>3372</v>
      </c>
      <c r="S85" s="214">
        <v>8.85</v>
      </c>
      <c r="T85" s="215">
        <v>6</v>
      </c>
      <c r="U85" s="215" t="s">
        <v>3373</v>
      </c>
      <c r="V85" s="214">
        <f t="shared" si="48"/>
        <v>9.66</v>
      </c>
      <c r="W85" s="215">
        <f t="shared" si="49"/>
        <v>36</v>
      </c>
      <c r="X85" s="215">
        <f t="shared" si="50"/>
        <v>1</v>
      </c>
      <c r="Y85" s="215">
        <f t="shared" si="51"/>
        <v>1</v>
      </c>
      <c r="Z85" s="215">
        <f t="shared" si="52"/>
        <v>3</v>
      </c>
      <c r="AA85" s="215">
        <f t="shared" si="53"/>
        <v>2</v>
      </c>
      <c r="AB85" s="215">
        <f t="shared" si="54"/>
        <v>5</v>
      </c>
      <c r="AC85" s="214">
        <f>IF(AB85=0,1,IF(AB85=1,0.99,IF(AB85=2,0.98,IF(AB85=3,0.97,IF(AB85=4,0.96,IF(AB85=5,0.95,IF(AB85=6,0.94)))))))</f>
        <v>0.95</v>
      </c>
      <c r="AD85" s="214">
        <f t="shared" si="55"/>
        <v>9.9474999999999998</v>
      </c>
      <c r="AE85" s="214">
        <f t="shared" si="56"/>
        <v>9.4501249999999999</v>
      </c>
      <c r="AF85" s="215">
        <f t="shared" si="57"/>
        <v>96</v>
      </c>
      <c r="AG85" s="212" t="s">
        <v>3453</v>
      </c>
      <c r="AH85" s="212" t="s">
        <v>3451</v>
      </c>
      <c r="AI85" s="212" t="s">
        <v>3457</v>
      </c>
      <c r="AJ85" s="212" t="s">
        <v>3456</v>
      </c>
      <c r="AK85" s="212" t="s">
        <v>3459</v>
      </c>
      <c r="AL85" s="212" t="s">
        <v>3454</v>
      </c>
      <c r="AM85" s="212" t="s">
        <v>3455</v>
      </c>
      <c r="AN85" s="212" t="s">
        <v>3460</v>
      </c>
      <c r="AO85" s="212" t="s">
        <v>3452</v>
      </c>
      <c r="AP85" s="258" t="s">
        <v>3458</v>
      </c>
    </row>
    <row r="86" spans="1:44" s="217" customFormat="1" ht="11.25">
      <c r="A86" s="210">
        <v>73</v>
      </c>
      <c r="B86" s="218" t="s">
        <v>367</v>
      </c>
      <c r="C86" s="218" t="s">
        <v>368</v>
      </c>
      <c r="D86" s="221" t="s">
        <v>369</v>
      </c>
      <c r="E86" s="213">
        <v>3</v>
      </c>
      <c r="F86" s="214">
        <v>10</v>
      </c>
      <c r="G86" s="215">
        <v>30</v>
      </c>
      <c r="H86" s="215" t="s">
        <v>3373</v>
      </c>
      <c r="I86" s="214">
        <v>10.27</v>
      </c>
      <c r="J86" s="215">
        <v>30</v>
      </c>
      <c r="K86" s="215" t="s">
        <v>3373</v>
      </c>
      <c r="L86" s="216">
        <f t="shared" si="44"/>
        <v>10.135</v>
      </c>
      <c r="M86" s="213">
        <f t="shared" si="45"/>
        <v>60</v>
      </c>
      <c r="N86" s="213">
        <f t="shared" si="46"/>
        <v>2</v>
      </c>
      <c r="O86" s="213">
        <f t="shared" si="47"/>
        <v>0</v>
      </c>
      <c r="P86" s="214">
        <v>9.75</v>
      </c>
      <c r="Q86" s="215">
        <v>18</v>
      </c>
      <c r="R86" s="215" t="s">
        <v>3373</v>
      </c>
      <c r="S86" s="214">
        <v>9.64</v>
      </c>
      <c r="T86" s="215">
        <v>18</v>
      </c>
      <c r="U86" s="215" t="s">
        <v>3373</v>
      </c>
      <c r="V86" s="214">
        <f t="shared" si="48"/>
        <v>9.6950000000000003</v>
      </c>
      <c r="W86" s="215">
        <f t="shared" si="49"/>
        <v>36</v>
      </c>
      <c r="X86" s="215">
        <f t="shared" si="50"/>
        <v>2</v>
      </c>
      <c r="Y86" s="215">
        <f t="shared" si="51"/>
        <v>1</v>
      </c>
      <c r="Z86" s="215">
        <f t="shared" si="52"/>
        <v>4</v>
      </c>
      <c r="AA86" s="215">
        <f t="shared" si="53"/>
        <v>1</v>
      </c>
      <c r="AB86" s="215">
        <f t="shared" si="54"/>
        <v>5</v>
      </c>
      <c r="AC86" s="214">
        <f>IF(AB86=0,0.93,IF(AB86=1,0.92,IF(AB86=2,0.91,IF(AB86=3,0.9,IF(AB86=4,0.89,IF(AB86=5,0.88,IF(AB86=6,0.87)))))))</f>
        <v>0.88</v>
      </c>
      <c r="AD86" s="214">
        <f t="shared" si="55"/>
        <v>9.9149999999999991</v>
      </c>
      <c r="AE86" s="214">
        <f t="shared" si="56"/>
        <v>8.7251999999999992</v>
      </c>
      <c r="AF86" s="215">
        <f t="shared" si="57"/>
        <v>96</v>
      </c>
      <c r="AG86" s="212" t="s">
        <v>3451</v>
      </c>
      <c r="AH86" s="212" t="s">
        <v>3456</v>
      </c>
      <c r="AI86" s="212" t="s">
        <v>3452</v>
      </c>
      <c r="AJ86" s="212" t="s">
        <v>3453</v>
      </c>
      <c r="AK86" s="212" t="s">
        <v>3454</v>
      </c>
      <c r="AL86" s="212" t="s">
        <v>3455</v>
      </c>
      <c r="AM86" s="212" t="s">
        <v>3459</v>
      </c>
      <c r="AN86" s="212" t="s">
        <v>3457</v>
      </c>
      <c r="AO86" s="212" t="s">
        <v>3460</v>
      </c>
      <c r="AP86" s="258" t="s">
        <v>3458</v>
      </c>
    </row>
    <row r="87" spans="1:44" s="217" customFormat="1" ht="11.25">
      <c r="A87" s="210">
        <v>74</v>
      </c>
      <c r="B87" s="218" t="s">
        <v>2186</v>
      </c>
      <c r="C87" s="218" t="s">
        <v>790</v>
      </c>
      <c r="D87" s="213" t="s">
        <v>2187</v>
      </c>
      <c r="E87" s="213">
        <v>21</v>
      </c>
      <c r="F87" s="214">
        <v>11.57</v>
      </c>
      <c r="G87" s="215">
        <v>30</v>
      </c>
      <c r="H87" s="215" t="s">
        <v>3373</v>
      </c>
      <c r="I87" s="214">
        <v>10</v>
      </c>
      <c r="J87" s="215">
        <v>30</v>
      </c>
      <c r="K87" s="215" t="s">
        <v>3373</v>
      </c>
      <c r="L87" s="216">
        <f t="shared" si="44"/>
        <v>10.785</v>
      </c>
      <c r="M87" s="213">
        <f t="shared" si="45"/>
        <v>60</v>
      </c>
      <c r="N87" s="213">
        <f t="shared" si="46"/>
        <v>2</v>
      </c>
      <c r="O87" s="213">
        <f t="shared" si="47"/>
        <v>0</v>
      </c>
      <c r="P87" s="214">
        <v>7.43</v>
      </c>
      <c r="Q87" s="215">
        <v>5</v>
      </c>
      <c r="R87" s="215" t="s">
        <v>3373</v>
      </c>
      <c r="S87" s="214">
        <v>12.31</v>
      </c>
      <c r="T87" s="215">
        <v>30</v>
      </c>
      <c r="U87" s="215" t="s">
        <v>3373</v>
      </c>
      <c r="V87" s="214">
        <f t="shared" si="48"/>
        <v>9.870000000000001</v>
      </c>
      <c r="W87" s="215">
        <f t="shared" si="49"/>
        <v>35</v>
      </c>
      <c r="X87" s="215">
        <f t="shared" si="50"/>
        <v>2</v>
      </c>
      <c r="Y87" s="215">
        <f t="shared" si="51"/>
        <v>1</v>
      </c>
      <c r="Z87" s="215">
        <f t="shared" si="52"/>
        <v>4</v>
      </c>
      <c r="AA87" s="215">
        <f t="shared" si="53"/>
        <v>1</v>
      </c>
      <c r="AB87" s="215">
        <f t="shared" si="54"/>
        <v>5</v>
      </c>
      <c r="AC87" s="214">
        <f>IF(AB87=0,1,IF(AB87=1,0.99,IF(AB87=2,0.98,IF(AB87=3,0.97,IF(AB87=4,0.96,IF(AB87=5,0.95,IF(AB87=6,0.94)))))))</f>
        <v>0.95</v>
      </c>
      <c r="AD87" s="214">
        <f t="shared" si="55"/>
        <v>10.327500000000001</v>
      </c>
      <c r="AE87" s="214">
        <f t="shared" si="56"/>
        <v>9.8111250000000005</v>
      </c>
      <c r="AF87" s="215">
        <f t="shared" si="57"/>
        <v>95</v>
      </c>
      <c r="AG87" s="212" t="s">
        <v>3456</v>
      </c>
      <c r="AH87" s="212" t="s">
        <v>3451</v>
      </c>
      <c r="AI87" s="212" t="s">
        <v>3452</v>
      </c>
      <c r="AJ87" s="212" t="s">
        <v>3457</v>
      </c>
      <c r="AK87" s="212" t="s">
        <v>3453</v>
      </c>
      <c r="AL87" s="212" t="s">
        <v>3455</v>
      </c>
      <c r="AM87" s="212" t="s">
        <v>3454</v>
      </c>
      <c r="AN87" s="212" t="s">
        <v>3460</v>
      </c>
      <c r="AO87" s="212" t="s">
        <v>3458</v>
      </c>
      <c r="AP87" s="258" t="s">
        <v>3459</v>
      </c>
    </row>
    <row r="88" spans="1:44" s="217" customFormat="1" ht="11.25">
      <c r="A88" s="210">
        <v>75</v>
      </c>
      <c r="B88" s="218" t="s">
        <v>1966</v>
      </c>
      <c r="C88" s="218" t="s">
        <v>1199</v>
      </c>
      <c r="D88" s="213" t="s">
        <v>1967</v>
      </c>
      <c r="E88" s="213">
        <v>19</v>
      </c>
      <c r="F88" s="214">
        <v>10</v>
      </c>
      <c r="G88" s="215">
        <v>30</v>
      </c>
      <c r="H88" s="215" t="s">
        <v>3372</v>
      </c>
      <c r="I88" s="214">
        <v>10.33</v>
      </c>
      <c r="J88" s="215">
        <v>30</v>
      </c>
      <c r="K88" s="215" t="s">
        <v>3373</v>
      </c>
      <c r="L88" s="216">
        <f t="shared" si="44"/>
        <v>10.164999999999999</v>
      </c>
      <c r="M88" s="213">
        <f t="shared" si="45"/>
        <v>60</v>
      </c>
      <c r="N88" s="213">
        <f t="shared" si="46"/>
        <v>1</v>
      </c>
      <c r="O88" s="213">
        <f t="shared" si="47"/>
        <v>0</v>
      </c>
      <c r="P88" s="214">
        <v>9.16</v>
      </c>
      <c r="Q88" s="215">
        <v>5</v>
      </c>
      <c r="R88" s="215" t="s">
        <v>3373</v>
      </c>
      <c r="S88" s="214">
        <v>10.02</v>
      </c>
      <c r="T88" s="215">
        <v>30</v>
      </c>
      <c r="U88" s="215" t="s">
        <v>3372</v>
      </c>
      <c r="V88" s="214">
        <f t="shared" si="48"/>
        <v>9.59</v>
      </c>
      <c r="W88" s="215">
        <f t="shared" si="49"/>
        <v>35</v>
      </c>
      <c r="X88" s="215">
        <f t="shared" si="50"/>
        <v>1</v>
      </c>
      <c r="Y88" s="215">
        <f t="shared" si="51"/>
        <v>1</v>
      </c>
      <c r="Z88" s="215">
        <f t="shared" si="52"/>
        <v>2</v>
      </c>
      <c r="AA88" s="215">
        <f t="shared" si="53"/>
        <v>1</v>
      </c>
      <c r="AB88" s="215">
        <f t="shared" si="54"/>
        <v>3</v>
      </c>
      <c r="AC88" s="214">
        <f>IF(AB88=0,1,IF(AB88=1,0.99,IF(AB88=2,0.98,IF(AB88=3,0.97,IF(AB88=4,0.96,IF(AB88=5,0.95,IF(AB88=6,0.94)))))))</f>
        <v>0.97</v>
      </c>
      <c r="AD88" s="214">
        <f t="shared" si="55"/>
        <v>9.8774999999999995</v>
      </c>
      <c r="AE88" s="214">
        <f t="shared" si="56"/>
        <v>9.581175</v>
      </c>
      <c r="AF88" s="215">
        <f t="shared" si="57"/>
        <v>95</v>
      </c>
      <c r="AG88" s="212" t="s">
        <v>3453</v>
      </c>
      <c r="AH88" s="212" t="s">
        <v>3451</v>
      </c>
      <c r="AI88" s="212" t="s">
        <v>3456</v>
      </c>
      <c r="AJ88" s="212" t="s">
        <v>3454</v>
      </c>
      <c r="AK88" s="212" t="s">
        <v>3452</v>
      </c>
      <c r="AL88" s="212" t="s">
        <v>3455</v>
      </c>
      <c r="AM88" s="212" t="s">
        <v>3457</v>
      </c>
      <c r="AN88" s="212" t="s">
        <v>3460</v>
      </c>
      <c r="AO88" s="212" t="s">
        <v>3459</v>
      </c>
      <c r="AP88" s="258" t="s">
        <v>3458</v>
      </c>
    </row>
    <row r="89" spans="1:44" s="217" customFormat="1" ht="11.25">
      <c r="A89" s="210">
        <v>76</v>
      </c>
      <c r="B89" s="222" t="s">
        <v>2212</v>
      </c>
      <c r="C89" s="222" t="s">
        <v>2213</v>
      </c>
      <c r="D89" s="221" t="s">
        <v>2214</v>
      </c>
      <c r="E89" s="213">
        <v>22</v>
      </c>
      <c r="F89" s="214">
        <v>9.2799999999999994</v>
      </c>
      <c r="G89" s="215">
        <v>12</v>
      </c>
      <c r="H89" s="215" t="s">
        <v>3373</v>
      </c>
      <c r="I89" s="214">
        <v>10.72</v>
      </c>
      <c r="J89" s="215">
        <v>30</v>
      </c>
      <c r="K89" s="215" t="s">
        <v>3373</v>
      </c>
      <c r="L89" s="216">
        <f t="shared" si="44"/>
        <v>10</v>
      </c>
      <c r="M89" s="213">
        <f t="shared" si="45"/>
        <v>60</v>
      </c>
      <c r="N89" s="213">
        <f t="shared" si="46"/>
        <v>2</v>
      </c>
      <c r="O89" s="213">
        <f t="shared" si="47"/>
        <v>1</v>
      </c>
      <c r="P89" s="214">
        <v>11.66</v>
      </c>
      <c r="Q89" s="215">
        <v>30</v>
      </c>
      <c r="R89" s="215" t="s">
        <v>3372</v>
      </c>
      <c r="S89" s="214">
        <v>8.01</v>
      </c>
      <c r="T89" s="215">
        <v>5</v>
      </c>
      <c r="U89" s="215" t="s">
        <v>3373</v>
      </c>
      <c r="V89" s="214">
        <f t="shared" si="48"/>
        <v>9.8350000000000009</v>
      </c>
      <c r="W89" s="215">
        <f t="shared" si="49"/>
        <v>35</v>
      </c>
      <c r="X89" s="215">
        <f t="shared" si="50"/>
        <v>1</v>
      </c>
      <c r="Y89" s="215">
        <f t="shared" si="51"/>
        <v>1</v>
      </c>
      <c r="Z89" s="215">
        <f t="shared" si="52"/>
        <v>3</v>
      </c>
      <c r="AA89" s="215">
        <f t="shared" si="53"/>
        <v>2</v>
      </c>
      <c r="AB89" s="215">
        <f t="shared" si="54"/>
        <v>5</v>
      </c>
      <c r="AC89" s="214">
        <f>IF(AB89=0,1,IF(AB89=1,0.99,IF(AB89=2,0.98,IF(AB89=3,0.97,IF(AB89=4,0.96,IF(AB89=5,0.95,IF(AB89=6,0.94)))))))</f>
        <v>0.95</v>
      </c>
      <c r="AD89" s="214">
        <f t="shared" si="55"/>
        <v>9.9175000000000004</v>
      </c>
      <c r="AE89" s="214">
        <f t="shared" si="56"/>
        <v>9.4216250000000006</v>
      </c>
      <c r="AF89" s="215">
        <f t="shared" si="57"/>
        <v>95</v>
      </c>
      <c r="AG89" s="212" t="s">
        <v>3456</v>
      </c>
      <c r="AH89" s="212" t="s">
        <v>3452</v>
      </c>
      <c r="AI89" s="212" t="s">
        <v>3460</v>
      </c>
      <c r="AJ89" s="212" t="s">
        <v>3455</v>
      </c>
      <c r="AK89" s="212" t="s">
        <v>3451</v>
      </c>
      <c r="AL89" s="212" t="s">
        <v>3453</v>
      </c>
      <c r="AM89" s="212" t="s">
        <v>3454</v>
      </c>
      <c r="AN89" s="212" t="s">
        <v>3457</v>
      </c>
      <c r="AO89" s="212" t="s">
        <v>3458</v>
      </c>
      <c r="AP89" s="258" t="s">
        <v>3459</v>
      </c>
    </row>
    <row r="90" spans="1:44" s="217" customFormat="1" ht="11.25">
      <c r="A90" s="210">
        <v>77</v>
      </c>
      <c r="B90" s="222" t="s">
        <v>674</v>
      </c>
      <c r="C90" s="222" t="s">
        <v>1300</v>
      </c>
      <c r="D90" s="221" t="s">
        <v>1301</v>
      </c>
      <c r="E90" s="213">
        <v>12</v>
      </c>
      <c r="F90" s="214">
        <v>11.19</v>
      </c>
      <c r="G90" s="215">
        <v>30</v>
      </c>
      <c r="H90" s="215" t="s">
        <v>3372</v>
      </c>
      <c r="I90" s="214">
        <v>9.1300000000000008</v>
      </c>
      <c r="J90" s="215">
        <v>14</v>
      </c>
      <c r="K90" s="215" t="s">
        <v>3373</v>
      </c>
      <c r="L90" s="216">
        <f t="shared" si="44"/>
        <v>10.16</v>
      </c>
      <c r="M90" s="213">
        <f t="shared" si="45"/>
        <v>60</v>
      </c>
      <c r="N90" s="213">
        <f t="shared" si="46"/>
        <v>1</v>
      </c>
      <c r="O90" s="213">
        <f t="shared" si="47"/>
        <v>1</v>
      </c>
      <c r="P90" s="214">
        <v>7.44</v>
      </c>
      <c r="Q90" s="215">
        <v>5</v>
      </c>
      <c r="R90" s="215" t="s">
        <v>3373</v>
      </c>
      <c r="S90" s="214">
        <v>10.68</v>
      </c>
      <c r="T90" s="215">
        <v>30</v>
      </c>
      <c r="U90" s="215" t="s">
        <v>3372</v>
      </c>
      <c r="V90" s="214">
        <f t="shared" si="48"/>
        <v>9.06</v>
      </c>
      <c r="W90" s="215">
        <f t="shared" si="49"/>
        <v>35</v>
      </c>
      <c r="X90" s="215">
        <f t="shared" si="50"/>
        <v>1</v>
      </c>
      <c r="Y90" s="215">
        <f t="shared" si="51"/>
        <v>1</v>
      </c>
      <c r="Z90" s="215">
        <f t="shared" si="52"/>
        <v>2</v>
      </c>
      <c r="AA90" s="215">
        <f t="shared" si="53"/>
        <v>2</v>
      </c>
      <c r="AB90" s="215">
        <f t="shared" si="54"/>
        <v>4</v>
      </c>
      <c r="AC90" s="214">
        <f>IF(AB90=0,1,IF(AB90=1,0.99,IF(AB90=2,0.98,IF(AB90=3,0.97,IF(AB90=4,0.96,IF(AB90=5,0.95,IF(AB90=6,0.94)))))))</f>
        <v>0.96</v>
      </c>
      <c r="AD90" s="214">
        <f t="shared" si="55"/>
        <v>9.61</v>
      </c>
      <c r="AE90" s="214">
        <f t="shared" si="56"/>
        <v>9.2255999999999982</v>
      </c>
      <c r="AF90" s="215">
        <f t="shared" si="57"/>
        <v>95</v>
      </c>
      <c r="AG90" s="212" t="s">
        <v>3452</v>
      </c>
      <c r="AH90" s="212" t="s">
        <v>3456</v>
      </c>
      <c r="AI90" s="212" t="s">
        <v>3455</v>
      </c>
      <c r="AJ90" s="212" t="s">
        <v>3457</v>
      </c>
      <c r="AK90" s="212" t="s">
        <v>3459</v>
      </c>
      <c r="AL90" s="212" t="s">
        <v>3454</v>
      </c>
      <c r="AM90" s="212" t="s">
        <v>3460</v>
      </c>
      <c r="AN90" s="212" t="s">
        <v>3458</v>
      </c>
      <c r="AO90" s="212" t="s">
        <v>3451</v>
      </c>
      <c r="AP90" s="258" t="s">
        <v>3453</v>
      </c>
    </row>
    <row r="91" spans="1:44" s="217" customFormat="1" ht="11.25">
      <c r="A91" s="210">
        <v>78</v>
      </c>
      <c r="B91" s="218" t="s">
        <v>1490</v>
      </c>
      <c r="C91" s="218" t="s">
        <v>3572</v>
      </c>
      <c r="D91" s="221" t="s">
        <v>1491</v>
      </c>
      <c r="E91" s="213">
        <v>14</v>
      </c>
      <c r="F91" s="214">
        <v>8.85</v>
      </c>
      <c r="G91" s="215">
        <v>11</v>
      </c>
      <c r="H91" s="215" t="s">
        <v>3372</v>
      </c>
      <c r="I91" s="214">
        <v>11.43</v>
      </c>
      <c r="J91" s="215">
        <v>30</v>
      </c>
      <c r="K91" s="215" t="s">
        <v>3373</v>
      </c>
      <c r="L91" s="216">
        <f t="shared" si="44"/>
        <v>10.14</v>
      </c>
      <c r="M91" s="213">
        <f t="shared" si="45"/>
        <v>60</v>
      </c>
      <c r="N91" s="213">
        <f t="shared" si="46"/>
        <v>1</v>
      </c>
      <c r="O91" s="213">
        <f t="shared" si="47"/>
        <v>1</v>
      </c>
      <c r="P91" s="214">
        <v>8.1199999999999992</v>
      </c>
      <c r="Q91" s="215">
        <v>5</v>
      </c>
      <c r="R91" s="215" t="s">
        <v>3373</v>
      </c>
      <c r="S91" s="214">
        <v>11.15</v>
      </c>
      <c r="T91" s="215">
        <v>30</v>
      </c>
      <c r="U91" s="215" t="s">
        <v>3372</v>
      </c>
      <c r="V91" s="214">
        <f t="shared" si="48"/>
        <v>9.6349999999999998</v>
      </c>
      <c r="W91" s="215">
        <f t="shared" si="49"/>
        <v>35</v>
      </c>
      <c r="X91" s="215">
        <f t="shared" si="50"/>
        <v>1</v>
      </c>
      <c r="Y91" s="215">
        <f t="shared" si="51"/>
        <v>1</v>
      </c>
      <c r="Z91" s="215">
        <f t="shared" si="52"/>
        <v>2</v>
      </c>
      <c r="AA91" s="215">
        <f t="shared" si="53"/>
        <v>2</v>
      </c>
      <c r="AB91" s="215">
        <f t="shared" si="54"/>
        <v>4</v>
      </c>
      <c r="AC91" s="214">
        <f>IF(AB91=0,0.93,IF(AB91=1,0.92,IF(AB91=2,0.91,IF(AB91=3,0.9,IF(AB91=4,0.89,IF(AB91=5,0.88,IF(AB91=6,0.87)))))))</f>
        <v>0.89</v>
      </c>
      <c r="AD91" s="214">
        <f t="shared" si="55"/>
        <v>9.8874999999999993</v>
      </c>
      <c r="AE91" s="214">
        <f t="shared" si="56"/>
        <v>8.7998750000000001</v>
      </c>
      <c r="AF91" s="215">
        <f t="shared" si="57"/>
        <v>95</v>
      </c>
      <c r="AG91" s="212" t="s">
        <v>3452</v>
      </c>
      <c r="AH91" s="212" t="s">
        <v>3457</v>
      </c>
      <c r="AI91" s="212" t="s">
        <v>3456</v>
      </c>
      <c r="AJ91" s="212" t="s">
        <v>3454</v>
      </c>
      <c r="AK91" s="212" t="s">
        <v>3453</v>
      </c>
      <c r="AL91" s="212" t="s">
        <v>3451</v>
      </c>
      <c r="AM91" s="212" t="s">
        <v>3460</v>
      </c>
      <c r="AN91" s="212" t="s">
        <v>3455</v>
      </c>
      <c r="AO91" s="212" t="s">
        <v>3459</v>
      </c>
      <c r="AP91" s="258" t="s">
        <v>3458</v>
      </c>
    </row>
    <row r="92" spans="1:44" s="217" customFormat="1" ht="11.25">
      <c r="A92" s="210">
        <v>79</v>
      </c>
      <c r="B92" s="222" t="s">
        <v>2486</v>
      </c>
      <c r="C92" s="222" t="s">
        <v>2487</v>
      </c>
      <c r="D92" s="221" t="s">
        <v>2488</v>
      </c>
      <c r="E92" s="213">
        <v>25</v>
      </c>
      <c r="F92" s="214">
        <v>11.31</v>
      </c>
      <c r="G92" s="215">
        <v>30</v>
      </c>
      <c r="H92" s="215" t="s">
        <v>3372</v>
      </c>
      <c r="I92" s="214">
        <v>8.77</v>
      </c>
      <c r="J92" s="215">
        <v>14</v>
      </c>
      <c r="K92" s="215" t="s">
        <v>3373</v>
      </c>
      <c r="L92" s="216">
        <f t="shared" si="44"/>
        <v>10.039999999999999</v>
      </c>
      <c r="M92" s="213">
        <f t="shared" si="45"/>
        <v>60</v>
      </c>
      <c r="N92" s="213">
        <f t="shared" si="46"/>
        <v>1</v>
      </c>
      <c r="O92" s="213">
        <f t="shared" si="47"/>
        <v>1</v>
      </c>
      <c r="P92" s="214">
        <v>8.0399999999999991</v>
      </c>
      <c r="Q92" s="215">
        <v>5</v>
      </c>
      <c r="R92" s="215" t="s">
        <v>3373</v>
      </c>
      <c r="S92" s="214">
        <v>11.38</v>
      </c>
      <c r="T92" s="215">
        <v>30</v>
      </c>
      <c r="U92" s="215" t="s">
        <v>3373</v>
      </c>
      <c r="V92" s="214">
        <f t="shared" si="48"/>
        <v>9.7100000000000009</v>
      </c>
      <c r="W92" s="215">
        <f t="shared" si="49"/>
        <v>35</v>
      </c>
      <c r="X92" s="215">
        <f t="shared" si="50"/>
        <v>2</v>
      </c>
      <c r="Y92" s="215">
        <f t="shared" si="51"/>
        <v>1</v>
      </c>
      <c r="Z92" s="215">
        <f t="shared" si="52"/>
        <v>3</v>
      </c>
      <c r="AA92" s="215">
        <f t="shared" si="53"/>
        <v>2</v>
      </c>
      <c r="AB92" s="215">
        <f t="shared" si="54"/>
        <v>5</v>
      </c>
      <c r="AC92" s="214">
        <f>IF(AB92=0,0.93,IF(AB92=1,0.92,IF(AB92=2,0.91,IF(AB92=3,0.9,IF(AB92=4,0.89,IF(AB92=5,0.88,IF(AB92=6,0.87)))))))</f>
        <v>0.88</v>
      </c>
      <c r="AD92" s="214">
        <f t="shared" si="55"/>
        <v>9.875</v>
      </c>
      <c r="AE92" s="214">
        <f t="shared" si="56"/>
        <v>8.69</v>
      </c>
      <c r="AF92" s="215">
        <f t="shared" si="57"/>
        <v>95</v>
      </c>
      <c r="AG92" s="212" t="s">
        <v>3457</v>
      </c>
      <c r="AH92" s="212" t="s">
        <v>3460</v>
      </c>
      <c r="AI92" s="212" t="s">
        <v>3459</v>
      </c>
      <c r="AJ92" s="212" t="s">
        <v>3458</v>
      </c>
      <c r="AK92" s="212" t="s">
        <v>3452</v>
      </c>
      <c r="AL92" s="212" t="s">
        <v>3455</v>
      </c>
      <c r="AM92" s="212" t="s">
        <v>3454</v>
      </c>
      <c r="AN92" s="212" t="s">
        <v>3456</v>
      </c>
      <c r="AO92" s="212" t="s">
        <v>3453</v>
      </c>
      <c r="AP92" s="258" t="s">
        <v>3451</v>
      </c>
    </row>
    <row r="93" spans="1:44" s="217" customFormat="1" ht="11.25">
      <c r="A93" s="210">
        <v>80</v>
      </c>
      <c r="B93" s="222" t="s">
        <v>1583</v>
      </c>
      <c r="C93" s="222" t="s">
        <v>1584</v>
      </c>
      <c r="D93" s="221" t="s">
        <v>1585</v>
      </c>
      <c r="E93" s="213">
        <v>15</v>
      </c>
      <c r="F93" s="214">
        <v>10.17</v>
      </c>
      <c r="G93" s="215">
        <v>30</v>
      </c>
      <c r="H93" s="215" t="s">
        <v>3373</v>
      </c>
      <c r="I93" s="214">
        <v>9.83</v>
      </c>
      <c r="J93" s="215">
        <v>18</v>
      </c>
      <c r="K93" s="215" t="s">
        <v>3373</v>
      </c>
      <c r="L93" s="216">
        <f t="shared" si="44"/>
        <v>10</v>
      </c>
      <c r="M93" s="213">
        <f t="shared" si="45"/>
        <v>60</v>
      </c>
      <c r="N93" s="213">
        <f t="shared" si="46"/>
        <v>2</v>
      </c>
      <c r="O93" s="213">
        <f t="shared" si="47"/>
        <v>1</v>
      </c>
      <c r="P93" s="214">
        <v>7.7</v>
      </c>
      <c r="Q93" s="215">
        <v>5</v>
      </c>
      <c r="R93" s="215" t="s">
        <v>3373</v>
      </c>
      <c r="S93" s="214">
        <v>11.71</v>
      </c>
      <c r="T93" s="215">
        <v>30</v>
      </c>
      <c r="U93" s="215" t="s">
        <v>3372</v>
      </c>
      <c r="V93" s="214">
        <f t="shared" si="48"/>
        <v>9.7050000000000001</v>
      </c>
      <c r="W93" s="215">
        <f t="shared" si="49"/>
        <v>35</v>
      </c>
      <c r="X93" s="215">
        <f t="shared" si="50"/>
        <v>1</v>
      </c>
      <c r="Y93" s="215">
        <f t="shared" si="51"/>
        <v>1</v>
      </c>
      <c r="Z93" s="215">
        <f t="shared" si="52"/>
        <v>3</v>
      </c>
      <c r="AA93" s="215">
        <f t="shared" si="53"/>
        <v>2</v>
      </c>
      <c r="AB93" s="215">
        <f t="shared" si="54"/>
        <v>5</v>
      </c>
      <c r="AC93" s="214">
        <f>IF(AB93=0,0.86,IF(AB93=1,0.85,IF(AB93=2,0.84,IF(AB93=3,0.83,IF(AB93=4,0.82,IF(AB93=5,0.81,IF(AB93=6,0.8)))))))</f>
        <v>0.81</v>
      </c>
      <c r="AD93" s="214">
        <f t="shared" si="55"/>
        <v>9.8524999999999991</v>
      </c>
      <c r="AE93" s="214">
        <f t="shared" si="56"/>
        <v>7.9805250000000001</v>
      </c>
      <c r="AF93" s="215">
        <f t="shared" si="57"/>
        <v>95</v>
      </c>
      <c r="AG93" s="212" t="s">
        <v>3457</v>
      </c>
      <c r="AH93" s="212" t="s">
        <v>3459</v>
      </c>
      <c r="AI93" s="212" t="s">
        <v>3455</v>
      </c>
      <c r="AJ93" s="212" t="s">
        <v>3460</v>
      </c>
      <c r="AK93" s="212" t="s">
        <v>3456</v>
      </c>
      <c r="AL93" s="212" t="s">
        <v>3452</v>
      </c>
      <c r="AM93" s="212" t="s">
        <v>3451</v>
      </c>
      <c r="AN93" s="212" t="s">
        <v>3458</v>
      </c>
      <c r="AO93" s="212" t="s">
        <v>3454</v>
      </c>
      <c r="AP93" s="258" t="s">
        <v>3453</v>
      </c>
    </row>
  </sheetData>
  <sortState ref="A72:AR93">
    <sortCondition descending="1" ref="AF72:AF93"/>
  </sortState>
  <mergeCells count="1">
    <mergeCell ref="A5:AP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27</vt:i4>
      </vt:variant>
    </vt:vector>
  </HeadingPairs>
  <TitlesOfParts>
    <vt:vector size="27" baseType="lpstr">
      <vt:lpstr>Biochimie</vt:lpstr>
      <vt:lpstr>Micribiologie</vt:lpstr>
      <vt:lpstr>Toxicologie</vt:lpstr>
      <vt:lpstr>Immunologie</vt:lpstr>
      <vt:lpstr>Bioinformatique</vt:lpstr>
      <vt:lpstr>Génétique</vt:lpstr>
      <vt:lpstr>Biologie Cellulaire et molécula</vt:lpstr>
      <vt:lpstr>Global SC Bio </vt:lpstr>
      <vt:lpstr>Entomologie</vt:lpstr>
      <vt:lpstr>Apiculture</vt:lpstr>
      <vt:lpstr>Biologie et Physiologie Végétal</vt:lpstr>
      <vt:lpstr>sc biologique</vt:lpstr>
      <vt:lpstr>BT Microbiene </vt:lpstr>
      <vt:lpstr>Ecologie </vt:lpstr>
      <vt:lpstr>Admis Sc Biologique</vt:lpstr>
      <vt:lpstr>Progression Sc Biologique</vt:lpstr>
      <vt:lpstr>Global Biotec </vt:lpstr>
      <vt:lpstr>Biot Microbien </vt:lpstr>
      <vt:lpstr>BTGV</vt:lpstr>
      <vt:lpstr>Admis BT Microbienne</vt:lpstr>
      <vt:lpstr>Ajournée SCBio Biot ECoEnv </vt:lpstr>
      <vt:lpstr>Ecologie et Environnement</vt:lpstr>
      <vt:lpstr>Progression BT MICROBIENNE</vt:lpstr>
      <vt:lpstr>Admis Ecologie</vt:lpstr>
      <vt:lpstr>Progression Ecologie</vt:lpstr>
      <vt:lpstr>Ajournée</vt:lpstr>
      <vt:lpstr>REcours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2020-12-01T06:50:20Z</dcterms:modified>
</cp:coreProperties>
</file>